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nhs.sharepoint.com/sites/msteams_0a04d5-UEC/Shared Documents/OI UEC/111/IUCADC/Monthly IUC/Publications/2025-26/C - Aug 14 pub (IUC Jun25data)/to Publish/"/>
    </mc:Choice>
  </mc:AlternateContent>
  <xr:revisionPtr revIDLastSave="35" documentId="8_{6C95CE63-A585-4963-9DDE-EF94D98DC0F5}" xr6:coauthVersionLast="47" xr6:coauthVersionMax="47" xr10:uidLastSave="{8344FC48-4184-4DC5-84A1-E73F7BB2828C}"/>
  <bookViews>
    <workbookView xWindow="57684" yWindow="-108" windowWidth="30936" windowHeight="16776" xr2:uid="{1351C614-90E3-45E5-928C-CC8AFAC5DDD9}"/>
  </bookViews>
  <sheets>
    <sheet name="Introduction" sheetId="28" r:id="rId1"/>
    <sheet name="Key Facts" sheetId="30" r:id="rId2"/>
    <sheet name="Month" sheetId="4" r:id="rId3"/>
    <sheet name="Geography" sheetId="3" r:id="rId4"/>
    <sheet name="KPI Details" sheetId="23" r:id="rId5"/>
    <sheet name="KPIs Data from Apr25" sheetId="34" r:id="rId6"/>
    <sheet name="KPIs Geography from Apr25" sheetId="24" r:id="rId7"/>
    <sheet name="Key Metrics Chart" sheetId="33" r:id="rId8"/>
    <sheet name="Reporting Contract Areas" sheetId="22" r:id="rId9"/>
    <sheet name="Current ICB mapping" sheetId="31" r:id="rId10"/>
    <sheet name="Raw" sheetId="1" state="hidden" r:id="rId11"/>
    <sheet name="Refs" sheetId="2" state="hidden" r:id="rId12"/>
  </sheets>
  <definedNames>
    <definedName name="_xlnm._FilterDatabase" localSheetId="9" hidden="1">'Current ICB mapping'!$A$4:$K$114</definedName>
    <definedName name="_xlnm._FilterDatabase" localSheetId="10" hidden="1">Raw!$A$1:$L$4929</definedName>
    <definedName name="_xlnm._FilterDatabase" localSheetId="11" hidden="1">Refs!$P$1:$U$25</definedName>
    <definedName name="_xlnm._FilterDatabase" localSheetId="8" hidden="1">'Reporting Contract Areas'!$A$4:$H$32</definedName>
    <definedName name="_Hlk31354823" localSheetId="3">Geography!#REF!</definedName>
    <definedName name="_Hlk31354823" localSheetId="1">'Key Facts'!#REF!</definedName>
    <definedName name="_Hlk33104816" localSheetId="3">Geography!$CD$7</definedName>
    <definedName name="_Hlk33104816" localSheetId="1">'Key Facts'!#REF!</definedName>
    <definedName name="_Hlk33179772" localSheetId="3">Geography!$CG$7</definedName>
    <definedName name="_Hlk33179772" localSheetId="1">'Key Facts'!#REF!</definedName>
    <definedName name="_Hlk530744139" localSheetId="3">Geography!$P$7</definedName>
    <definedName name="_Hlk530744139" localSheetId="1">'Key Facts'!#REF!</definedName>
    <definedName name="_Hlk531688454" localSheetId="4">'KPI Details'!#REF!</definedName>
    <definedName name="_Hlk531688590" localSheetId="4">'KPI Details'!#REF!</definedName>
    <definedName name="_Hlk57105036" localSheetId="4">'KPI Details'!#REF!</definedName>
    <definedName name="_Hlk60745030" localSheetId="4">'KPI Details'!#REF!</definedName>
    <definedName name="_Hlk60748436" localSheetId="4">'KPI Details'!#REF!</definedName>
    <definedName name="_Hlk60748645" localSheetId="4">'KPI Details'!#REF!</definedName>
    <definedName name="_Toc439163263" localSheetId="4">'KPI Details'!#REF!</definedName>
    <definedName name="_Toc439163264" localSheetId="4">'KPI Details'!#REF!</definedName>
    <definedName name="_Toc439163266" localSheetId="4">'KPI Details'!#REF!</definedName>
    <definedName name="_Toc439163274" localSheetId="4">'KPI Details'!#REF!</definedName>
    <definedName name="_Toc485825406" localSheetId="3">Geography!$G$4</definedName>
    <definedName name="_Toc485825406" localSheetId="1">'Key Facts'!#REF!</definedName>
    <definedName name="_Toc485825416" localSheetId="3">Geography!$O$4</definedName>
    <definedName name="_Toc485825416" localSheetId="1">'Key Facts'!#REF!</definedName>
    <definedName name="_Toc485825424" localSheetId="3">Geography!$U$4</definedName>
    <definedName name="_Toc485825424" localSheetId="1">'Key Facts'!#REF!</definedName>
    <definedName name="Area_Code" localSheetId="8">OFFSET(#REF!,0,0,COUNTA(#REF!),1)</definedName>
    <definedName name="Area_Code">OFFSET(#REF!,0,0,COUNTA(#REF!),1)</definedName>
    <definedName name="Dropdown_Geography" localSheetId="8">OFFSET(#REF!,0,0,COUNTA(#REF!),1)</definedName>
    <definedName name="Dropdown_Geography">OFFSET(#REF!,0,0,COUNTA(#REF!),1)</definedName>
    <definedName name="Dropdown_Indicator" localSheetId="8">OFFSET(#REF!,0,0,COUNTA(#REF!),1)</definedName>
    <definedName name="Dropdown_Indicator">OFFSET(#REF!,0,0,COUNTA(#REF!),1)</definedName>
    <definedName name="Dropdown_Period" localSheetId="8">OFFSET(#REF!,0,0,COUNTA(#REF!),1)</definedName>
    <definedName name="Dropdown_Period">OFFSET(#REF!,0,0,COUNTA(#REF!),1)</definedName>
    <definedName name="Eng_Code" localSheetId="8">#REF!</definedName>
    <definedName name="Eng_Code">#REF!</definedName>
    <definedName name="Prov_Code" localSheetId="8">#REF!</definedName>
    <definedName name="Prov_Code">#REF!</definedName>
    <definedName name="Reg_Code" localSheetId="8">#REF!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930" i="1" l="1"/>
  <c r="J4930" i="1"/>
  <c r="K4930" i="1"/>
  <c r="I4931" i="1"/>
  <c r="J4931" i="1"/>
  <c r="K4931" i="1"/>
  <c r="I4932" i="1"/>
  <c r="J4932" i="1"/>
  <c r="K4932" i="1"/>
  <c r="I4933" i="1"/>
  <c r="J4933" i="1"/>
  <c r="K4933" i="1"/>
  <c r="I4934" i="1"/>
  <c r="J4934" i="1"/>
  <c r="K4934" i="1"/>
  <c r="I4935" i="1"/>
  <c r="J4935" i="1"/>
  <c r="K4935" i="1"/>
  <c r="I4936" i="1"/>
  <c r="J4936" i="1"/>
  <c r="K4936" i="1"/>
  <c r="I4937" i="1"/>
  <c r="J4937" i="1"/>
  <c r="K4937" i="1"/>
  <c r="I4938" i="1"/>
  <c r="J4938" i="1"/>
  <c r="K4938" i="1"/>
  <c r="I4939" i="1"/>
  <c r="J4939" i="1"/>
  <c r="K4939" i="1"/>
  <c r="I4940" i="1"/>
  <c r="J4940" i="1"/>
  <c r="K4940" i="1"/>
  <c r="I4941" i="1"/>
  <c r="J4941" i="1"/>
  <c r="K4941" i="1"/>
  <c r="I4942" i="1"/>
  <c r="J4942" i="1"/>
  <c r="K4942" i="1"/>
  <c r="I4943" i="1"/>
  <c r="J4943" i="1"/>
  <c r="K4943" i="1"/>
  <c r="I4944" i="1"/>
  <c r="J4944" i="1"/>
  <c r="K4944" i="1"/>
  <c r="I4945" i="1"/>
  <c r="J4945" i="1"/>
  <c r="K4945" i="1"/>
  <c r="I4946" i="1"/>
  <c r="J4946" i="1"/>
  <c r="K4946" i="1"/>
  <c r="I4947" i="1"/>
  <c r="J4947" i="1"/>
  <c r="K4947" i="1"/>
  <c r="I4948" i="1"/>
  <c r="J4948" i="1"/>
  <c r="K4948" i="1"/>
  <c r="I4949" i="1"/>
  <c r="J4949" i="1"/>
  <c r="K4949" i="1"/>
  <c r="I4950" i="1"/>
  <c r="J4950" i="1"/>
  <c r="K4950" i="1"/>
  <c r="I4951" i="1"/>
  <c r="J4951" i="1"/>
  <c r="K4951" i="1"/>
  <c r="I4952" i="1"/>
  <c r="J4952" i="1"/>
  <c r="K4952" i="1"/>
  <c r="I4953" i="1"/>
  <c r="J4953" i="1"/>
  <c r="K4953" i="1"/>
  <c r="I4954" i="1"/>
  <c r="J4954" i="1"/>
  <c r="K4954" i="1"/>
  <c r="I4955" i="1"/>
  <c r="J4955" i="1"/>
  <c r="K4955" i="1"/>
  <c r="I4956" i="1"/>
  <c r="J4956" i="1"/>
  <c r="K4956" i="1"/>
  <c r="I4957" i="1"/>
  <c r="J4957" i="1"/>
  <c r="K4957" i="1"/>
  <c r="I4958" i="1"/>
  <c r="J4958" i="1"/>
  <c r="K4958" i="1"/>
  <c r="I4959" i="1"/>
  <c r="J4959" i="1"/>
  <c r="K4959" i="1"/>
  <c r="I4960" i="1"/>
  <c r="J4960" i="1"/>
  <c r="K4960" i="1"/>
  <c r="I4961" i="1"/>
  <c r="J4961" i="1"/>
  <c r="K4961" i="1"/>
  <c r="I4962" i="1"/>
  <c r="J4962" i="1"/>
  <c r="K4962" i="1"/>
  <c r="I4963" i="1"/>
  <c r="J4963" i="1"/>
  <c r="K4963" i="1"/>
  <c r="I4964" i="1"/>
  <c r="J4964" i="1"/>
  <c r="K4964" i="1"/>
  <c r="I4965" i="1"/>
  <c r="J4965" i="1"/>
  <c r="K4965" i="1"/>
  <c r="I4966" i="1"/>
  <c r="J4966" i="1"/>
  <c r="K4966" i="1"/>
  <c r="I4967" i="1"/>
  <c r="J4967" i="1"/>
  <c r="K4967" i="1"/>
  <c r="I4968" i="1"/>
  <c r="J4968" i="1"/>
  <c r="K4968" i="1"/>
  <c r="I4969" i="1"/>
  <c r="J4969" i="1"/>
  <c r="K4969" i="1"/>
  <c r="I4970" i="1"/>
  <c r="J4970" i="1"/>
  <c r="K4970" i="1"/>
  <c r="I4971" i="1"/>
  <c r="J4971" i="1"/>
  <c r="K4971" i="1"/>
  <c r="I4972" i="1"/>
  <c r="J4972" i="1"/>
  <c r="K4972" i="1"/>
  <c r="I4973" i="1"/>
  <c r="J4973" i="1"/>
  <c r="K4973" i="1"/>
  <c r="I4974" i="1"/>
  <c r="J4974" i="1"/>
  <c r="K4974" i="1"/>
  <c r="I4975" i="1"/>
  <c r="J4975" i="1"/>
  <c r="K4975" i="1"/>
  <c r="I4976" i="1"/>
  <c r="J4976" i="1"/>
  <c r="K4976" i="1"/>
  <c r="I4977" i="1"/>
  <c r="J4977" i="1"/>
  <c r="K4977" i="1"/>
  <c r="I4978" i="1"/>
  <c r="J4978" i="1"/>
  <c r="K4978" i="1"/>
  <c r="I4979" i="1"/>
  <c r="J4979" i="1"/>
  <c r="K4979" i="1"/>
  <c r="I4980" i="1"/>
  <c r="J4980" i="1"/>
  <c r="K4980" i="1"/>
  <c r="I4981" i="1"/>
  <c r="J4981" i="1"/>
  <c r="K4981" i="1"/>
  <c r="I4982" i="1"/>
  <c r="J4982" i="1"/>
  <c r="K4982" i="1"/>
  <c r="I4983" i="1"/>
  <c r="J4983" i="1"/>
  <c r="K4983" i="1"/>
  <c r="I4984" i="1"/>
  <c r="J4984" i="1"/>
  <c r="K4984" i="1"/>
  <c r="I4985" i="1"/>
  <c r="J4985" i="1"/>
  <c r="K4985" i="1"/>
  <c r="I4986" i="1"/>
  <c r="J4986" i="1"/>
  <c r="K4986" i="1"/>
  <c r="I4987" i="1"/>
  <c r="J4987" i="1"/>
  <c r="K4987" i="1"/>
  <c r="I4988" i="1"/>
  <c r="J4988" i="1"/>
  <c r="K4988" i="1"/>
  <c r="I4989" i="1"/>
  <c r="J4989" i="1"/>
  <c r="K4989" i="1"/>
  <c r="I4990" i="1"/>
  <c r="J4990" i="1"/>
  <c r="K4990" i="1"/>
  <c r="I4991" i="1"/>
  <c r="J4991" i="1"/>
  <c r="K4991" i="1"/>
  <c r="I4992" i="1"/>
  <c r="J4992" i="1"/>
  <c r="K4992" i="1"/>
  <c r="I4993" i="1"/>
  <c r="J4993" i="1"/>
  <c r="K4993" i="1"/>
  <c r="I4994" i="1"/>
  <c r="J4994" i="1"/>
  <c r="K4994" i="1"/>
  <c r="I4995" i="1"/>
  <c r="J4995" i="1"/>
  <c r="K4995" i="1"/>
  <c r="I4996" i="1"/>
  <c r="J4996" i="1"/>
  <c r="K4996" i="1"/>
  <c r="I4997" i="1"/>
  <c r="J4997" i="1"/>
  <c r="K4997" i="1"/>
  <c r="I4998" i="1"/>
  <c r="J4998" i="1"/>
  <c r="K4998" i="1"/>
  <c r="I4999" i="1"/>
  <c r="J4999" i="1"/>
  <c r="K4999" i="1"/>
  <c r="I5000" i="1"/>
  <c r="J5000" i="1"/>
  <c r="K5000" i="1"/>
  <c r="I5001" i="1"/>
  <c r="J5001" i="1"/>
  <c r="K5001" i="1"/>
  <c r="I5002" i="1"/>
  <c r="J5002" i="1"/>
  <c r="K5002" i="1"/>
  <c r="I5003" i="1"/>
  <c r="J5003" i="1"/>
  <c r="K5003" i="1"/>
  <c r="I5004" i="1"/>
  <c r="J5004" i="1"/>
  <c r="K5004" i="1"/>
  <c r="I5005" i="1"/>
  <c r="J5005" i="1"/>
  <c r="K5005" i="1"/>
  <c r="I5006" i="1"/>
  <c r="J5006" i="1"/>
  <c r="K5006" i="1"/>
  <c r="I5007" i="1"/>
  <c r="J5007" i="1"/>
  <c r="K5007" i="1"/>
  <c r="I5008" i="1"/>
  <c r="J5008" i="1"/>
  <c r="K5008" i="1"/>
  <c r="I5009" i="1"/>
  <c r="J5009" i="1"/>
  <c r="K5009" i="1"/>
  <c r="I5010" i="1"/>
  <c r="J5010" i="1"/>
  <c r="K5010" i="1"/>
  <c r="I5011" i="1"/>
  <c r="J5011" i="1"/>
  <c r="K5011" i="1"/>
  <c r="I5012" i="1"/>
  <c r="J5012" i="1"/>
  <c r="K5012" i="1"/>
  <c r="I5013" i="1"/>
  <c r="J5013" i="1"/>
  <c r="K5013" i="1"/>
  <c r="I5014" i="1"/>
  <c r="J5014" i="1"/>
  <c r="K5014" i="1"/>
  <c r="I5015" i="1"/>
  <c r="J5015" i="1"/>
  <c r="K5015" i="1"/>
  <c r="I5016" i="1"/>
  <c r="J5016" i="1"/>
  <c r="K5016" i="1"/>
  <c r="I5017" i="1"/>
  <c r="J5017" i="1"/>
  <c r="K5017" i="1"/>
  <c r="I5018" i="1"/>
  <c r="J5018" i="1"/>
  <c r="K5018" i="1"/>
  <c r="I5019" i="1"/>
  <c r="J5019" i="1"/>
  <c r="K5019" i="1"/>
  <c r="I5020" i="1"/>
  <c r="J5020" i="1"/>
  <c r="K5020" i="1"/>
  <c r="I5021" i="1"/>
  <c r="J5021" i="1"/>
  <c r="K5021" i="1"/>
  <c r="I5022" i="1"/>
  <c r="J5022" i="1"/>
  <c r="K5022" i="1"/>
  <c r="I5023" i="1"/>
  <c r="J5023" i="1"/>
  <c r="K5023" i="1"/>
  <c r="I5024" i="1"/>
  <c r="J5024" i="1"/>
  <c r="K5024" i="1"/>
  <c r="I5025" i="1"/>
  <c r="J5025" i="1"/>
  <c r="K5025" i="1"/>
  <c r="I5026" i="1"/>
  <c r="J5026" i="1"/>
  <c r="K5026" i="1"/>
  <c r="I5027" i="1"/>
  <c r="J5027" i="1"/>
  <c r="K5027" i="1"/>
  <c r="I5028" i="1"/>
  <c r="J5028" i="1"/>
  <c r="K5028" i="1"/>
  <c r="I5029" i="1"/>
  <c r="J5029" i="1"/>
  <c r="K5029" i="1"/>
  <c r="I5030" i="1"/>
  <c r="J5030" i="1"/>
  <c r="K5030" i="1"/>
  <c r="I5031" i="1"/>
  <c r="J5031" i="1"/>
  <c r="K5031" i="1"/>
  <c r="I5032" i="1"/>
  <c r="J5032" i="1"/>
  <c r="K5032" i="1"/>
  <c r="I5033" i="1"/>
  <c r="J5033" i="1"/>
  <c r="K5033" i="1"/>
  <c r="I5034" i="1"/>
  <c r="J5034" i="1"/>
  <c r="K5034" i="1"/>
  <c r="I5035" i="1"/>
  <c r="J5035" i="1"/>
  <c r="K5035" i="1"/>
  <c r="I5036" i="1"/>
  <c r="J5036" i="1"/>
  <c r="K5036" i="1"/>
  <c r="I5037" i="1"/>
  <c r="J5037" i="1"/>
  <c r="K5037" i="1"/>
  <c r="I5038" i="1"/>
  <c r="J5038" i="1"/>
  <c r="K5038" i="1"/>
  <c r="I5039" i="1"/>
  <c r="J5039" i="1"/>
  <c r="K5039" i="1"/>
  <c r="I5040" i="1"/>
  <c r="J5040" i="1"/>
  <c r="K5040" i="1"/>
  <c r="I5041" i="1"/>
  <c r="J5041" i="1"/>
  <c r="K5041" i="1"/>
  <c r="I5042" i="1"/>
  <c r="J5042" i="1"/>
  <c r="K5042" i="1"/>
  <c r="I5043" i="1"/>
  <c r="J5043" i="1"/>
  <c r="K5043" i="1"/>
  <c r="I5044" i="1"/>
  <c r="J5044" i="1"/>
  <c r="K5044" i="1"/>
  <c r="I5045" i="1"/>
  <c r="J5045" i="1"/>
  <c r="K5045" i="1"/>
  <c r="I5046" i="1"/>
  <c r="J5046" i="1"/>
  <c r="K5046" i="1"/>
  <c r="I5047" i="1"/>
  <c r="J5047" i="1"/>
  <c r="K5047" i="1"/>
  <c r="I5048" i="1"/>
  <c r="J5048" i="1"/>
  <c r="K5048" i="1"/>
  <c r="I5049" i="1"/>
  <c r="J5049" i="1"/>
  <c r="K5049" i="1"/>
  <c r="I5050" i="1"/>
  <c r="J5050" i="1"/>
  <c r="K5050" i="1"/>
  <c r="I5051" i="1"/>
  <c r="J5051" i="1"/>
  <c r="K5051" i="1"/>
  <c r="I5052" i="1"/>
  <c r="J5052" i="1"/>
  <c r="K5052" i="1"/>
  <c r="I5053" i="1"/>
  <c r="J5053" i="1"/>
  <c r="K5053" i="1"/>
  <c r="I5054" i="1"/>
  <c r="J5054" i="1"/>
  <c r="K5054" i="1"/>
  <c r="I5055" i="1"/>
  <c r="J5055" i="1"/>
  <c r="K5055" i="1"/>
  <c r="I5056" i="1"/>
  <c r="J5056" i="1"/>
  <c r="K5056" i="1"/>
  <c r="I5057" i="1"/>
  <c r="J5057" i="1"/>
  <c r="K5057" i="1"/>
  <c r="I5058" i="1"/>
  <c r="J5058" i="1"/>
  <c r="K5058" i="1"/>
  <c r="I5059" i="1"/>
  <c r="J5059" i="1"/>
  <c r="K5059" i="1"/>
  <c r="I5060" i="1"/>
  <c r="J5060" i="1"/>
  <c r="K5060" i="1"/>
  <c r="I5061" i="1"/>
  <c r="J5061" i="1"/>
  <c r="K5061" i="1"/>
  <c r="I5062" i="1"/>
  <c r="J5062" i="1"/>
  <c r="K5062" i="1"/>
  <c r="I5063" i="1"/>
  <c r="J5063" i="1"/>
  <c r="K5063" i="1"/>
  <c r="I5064" i="1"/>
  <c r="J5064" i="1"/>
  <c r="K5064" i="1"/>
  <c r="I5065" i="1"/>
  <c r="J5065" i="1"/>
  <c r="K5065" i="1"/>
  <c r="I5066" i="1"/>
  <c r="J5066" i="1"/>
  <c r="K5066" i="1"/>
  <c r="I5067" i="1"/>
  <c r="J5067" i="1"/>
  <c r="K5067" i="1"/>
  <c r="I5068" i="1"/>
  <c r="J5068" i="1"/>
  <c r="K5068" i="1"/>
  <c r="I5069" i="1"/>
  <c r="J5069" i="1"/>
  <c r="K5069" i="1"/>
  <c r="I5070" i="1"/>
  <c r="J5070" i="1"/>
  <c r="K5070" i="1"/>
  <c r="I5071" i="1"/>
  <c r="J5071" i="1"/>
  <c r="K5071" i="1"/>
  <c r="I5072" i="1"/>
  <c r="J5072" i="1"/>
  <c r="K5072" i="1"/>
  <c r="I5073" i="1"/>
  <c r="J5073" i="1"/>
  <c r="K5073" i="1"/>
  <c r="I5074" i="1"/>
  <c r="J5074" i="1"/>
  <c r="K5074" i="1"/>
  <c r="I5075" i="1"/>
  <c r="J5075" i="1"/>
  <c r="K5075" i="1"/>
  <c r="I5076" i="1"/>
  <c r="J5076" i="1"/>
  <c r="K5076" i="1"/>
  <c r="I5077" i="1"/>
  <c r="J5077" i="1"/>
  <c r="K5077" i="1"/>
  <c r="I5078" i="1"/>
  <c r="J5078" i="1"/>
  <c r="K5078" i="1"/>
  <c r="I5079" i="1"/>
  <c r="J5079" i="1"/>
  <c r="K5079" i="1"/>
  <c r="I5080" i="1"/>
  <c r="J5080" i="1"/>
  <c r="K5080" i="1"/>
  <c r="I5081" i="1"/>
  <c r="J5081" i="1"/>
  <c r="K5081" i="1"/>
  <c r="I5082" i="1"/>
  <c r="J5082" i="1"/>
  <c r="K5082" i="1"/>
  <c r="I5083" i="1"/>
  <c r="J5083" i="1"/>
  <c r="K5083" i="1"/>
  <c r="I5084" i="1"/>
  <c r="J5084" i="1"/>
  <c r="K5084" i="1"/>
  <c r="I5085" i="1"/>
  <c r="J5085" i="1"/>
  <c r="K5085" i="1"/>
  <c r="I5086" i="1"/>
  <c r="J5086" i="1"/>
  <c r="K5086" i="1"/>
  <c r="I5087" i="1"/>
  <c r="J5087" i="1"/>
  <c r="K5087" i="1"/>
  <c r="I5088" i="1"/>
  <c r="J5088" i="1"/>
  <c r="K5088" i="1"/>
  <c r="I5089" i="1"/>
  <c r="J5089" i="1"/>
  <c r="K5089" i="1"/>
  <c r="I5090" i="1"/>
  <c r="J5090" i="1"/>
  <c r="K5090" i="1"/>
  <c r="I5091" i="1"/>
  <c r="J5091" i="1"/>
  <c r="K5091" i="1"/>
  <c r="I5092" i="1"/>
  <c r="J5092" i="1"/>
  <c r="K5092" i="1"/>
  <c r="I5093" i="1"/>
  <c r="J5093" i="1"/>
  <c r="K5093" i="1"/>
  <c r="I5094" i="1"/>
  <c r="J5094" i="1"/>
  <c r="K5094" i="1"/>
  <c r="I5095" i="1"/>
  <c r="J5095" i="1"/>
  <c r="K5095" i="1"/>
  <c r="I5096" i="1"/>
  <c r="J5096" i="1"/>
  <c r="K5096" i="1"/>
  <c r="I5097" i="1"/>
  <c r="J5097" i="1"/>
  <c r="K5097" i="1"/>
  <c r="I5098" i="1"/>
  <c r="J5098" i="1"/>
  <c r="K5098" i="1"/>
  <c r="I5099" i="1"/>
  <c r="J5099" i="1"/>
  <c r="K5099" i="1"/>
  <c r="I5100" i="1"/>
  <c r="J5100" i="1"/>
  <c r="K5100" i="1"/>
  <c r="I5101" i="1"/>
  <c r="J5101" i="1"/>
  <c r="K5101" i="1"/>
  <c r="I5102" i="1"/>
  <c r="J5102" i="1"/>
  <c r="K5102" i="1"/>
  <c r="I5103" i="1"/>
  <c r="J5103" i="1"/>
  <c r="K5103" i="1"/>
  <c r="I5104" i="1"/>
  <c r="J5104" i="1"/>
  <c r="K5104" i="1"/>
  <c r="I5105" i="1"/>
  <c r="J5105" i="1"/>
  <c r="K5105" i="1"/>
  <c r="I5106" i="1"/>
  <c r="J5106" i="1"/>
  <c r="K5106" i="1"/>
  <c r="I5107" i="1"/>
  <c r="J5107" i="1"/>
  <c r="K5107" i="1"/>
  <c r="I5108" i="1"/>
  <c r="J5108" i="1"/>
  <c r="K5108" i="1"/>
  <c r="I5109" i="1"/>
  <c r="J5109" i="1"/>
  <c r="K5109" i="1"/>
  <c r="I5110" i="1"/>
  <c r="J5110" i="1"/>
  <c r="K5110" i="1"/>
  <c r="I5111" i="1"/>
  <c r="J5111" i="1"/>
  <c r="K5111" i="1"/>
  <c r="I5112" i="1"/>
  <c r="J5112" i="1"/>
  <c r="K5112" i="1"/>
  <c r="I5113" i="1"/>
  <c r="J5113" i="1"/>
  <c r="K5113" i="1"/>
  <c r="I5114" i="1"/>
  <c r="J5114" i="1"/>
  <c r="K5114" i="1"/>
  <c r="I5115" i="1"/>
  <c r="J5115" i="1"/>
  <c r="K5115" i="1"/>
  <c r="I5116" i="1"/>
  <c r="J5116" i="1"/>
  <c r="K5116" i="1"/>
  <c r="I5117" i="1"/>
  <c r="J5117" i="1"/>
  <c r="K5117" i="1"/>
  <c r="I5118" i="1"/>
  <c r="J5118" i="1"/>
  <c r="K5118" i="1"/>
  <c r="I5119" i="1"/>
  <c r="J5119" i="1"/>
  <c r="K5119" i="1"/>
  <c r="I5120" i="1"/>
  <c r="J5120" i="1"/>
  <c r="K5120" i="1"/>
  <c r="I5121" i="1"/>
  <c r="J5121" i="1"/>
  <c r="K5121" i="1"/>
  <c r="I5122" i="1"/>
  <c r="J5122" i="1"/>
  <c r="K5122" i="1"/>
  <c r="I5123" i="1"/>
  <c r="J5123" i="1"/>
  <c r="K5123" i="1"/>
  <c r="I5124" i="1"/>
  <c r="J5124" i="1"/>
  <c r="K5124" i="1"/>
  <c r="I5125" i="1"/>
  <c r="J5125" i="1"/>
  <c r="K5125" i="1"/>
  <c r="I5126" i="1"/>
  <c r="J5126" i="1"/>
  <c r="K5126" i="1"/>
  <c r="I5127" i="1"/>
  <c r="J5127" i="1"/>
  <c r="K5127" i="1"/>
  <c r="I5128" i="1"/>
  <c r="J5128" i="1"/>
  <c r="K5128" i="1"/>
  <c r="I5129" i="1"/>
  <c r="J5129" i="1"/>
  <c r="K5129" i="1"/>
  <c r="I5130" i="1"/>
  <c r="J5130" i="1"/>
  <c r="K5130" i="1"/>
  <c r="I5131" i="1"/>
  <c r="J5131" i="1"/>
  <c r="K5131" i="1"/>
  <c r="I5132" i="1"/>
  <c r="J5132" i="1"/>
  <c r="K5132" i="1"/>
  <c r="I5133" i="1"/>
  <c r="J5133" i="1"/>
  <c r="K5133" i="1"/>
  <c r="I5134" i="1"/>
  <c r="J5134" i="1"/>
  <c r="K5134" i="1"/>
  <c r="I5135" i="1"/>
  <c r="J5135" i="1"/>
  <c r="K5135" i="1"/>
  <c r="I5136" i="1"/>
  <c r="J5136" i="1"/>
  <c r="K5136" i="1"/>
  <c r="I5137" i="1"/>
  <c r="J5137" i="1"/>
  <c r="K5137" i="1"/>
  <c r="I5138" i="1"/>
  <c r="J5138" i="1"/>
  <c r="K5138" i="1"/>
  <c r="I5139" i="1"/>
  <c r="J5139" i="1"/>
  <c r="K5139" i="1"/>
  <c r="I5140" i="1"/>
  <c r="J5140" i="1"/>
  <c r="K5140" i="1"/>
  <c r="I5141" i="1"/>
  <c r="J5141" i="1"/>
  <c r="K5141" i="1"/>
  <c r="I5142" i="1"/>
  <c r="J5142" i="1"/>
  <c r="K5142" i="1"/>
  <c r="I5143" i="1"/>
  <c r="J5143" i="1"/>
  <c r="K5143" i="1"/>
  <c r="I5144" i="1"/>
  <c r="J5144" i="1"/>
  <c r="K5144" i="1"/>
  <c r="I5145" i="1"/>
  <c r="J5145" i="1"/>
  <c r="K5145" i="1"/>
  <c r="I5146" i="1"/>
  <c r="J5146" i="1"/>
  <c r="K5146" i="1"/>
  <c r="I5147" i="1"/>
  <c r="J5147" i="1"/>
  <c r="K5147" i="1"/>
  <c r="I5148" i="1"/>
  <c r="J5148" i="1"/>
  <c r="K5148" i="1"/>
  <c r="I5149" i="1"/>
  <c r="J5149" i="1"/>
  <c r="K5149" i="1"/>
  <c r="I5150" i="1"/>
  <c r="J5150" i="1"/>
  <c r="K5150" i="1"/>
  <c r="I5151" i="1"/>
  <c r="J5151" i="1"/>
  <c r="K5151" i="1"/>
  <c r="I5152" i="1"/>
  <c r="J5152" i="1"/>
  <c r="K5152" i="1"/>
  <c r="I5153" i="1"/>
  <c r="J5153" i="1"/>
  <c r="K5153" i="1"/>
  <c r="I5154" i="1"/>
  <c r="J5154" i="1"/>
  <c r="K5154" i="1"/>
  <c r="I5155" i="1"/>
  <c r="J5155" i="1"/>
  <c r="K5155" i="1"/>
  <c r="I5156" i="1"/>
  <c r="J5156" i="1"/>
  <c r="K5156" i="1"/>
  <c r="I5157" i="1"/>
  <c r="J5157" i="1"/>
  <c r="K5157" i="1"/>
  <c r="I5158" i="1"/>
  <c r="J5158" i="1"/>
  <c r="K5158" i="1"/>
  <c r="I5159" i="1"/>
  <c r="J5159" i="1"/>
  <c r="K5159" i="1"/>
  <c r="I5160" i="1"/>
  <c r="J5160" i="1"/>
  <c r="K5160" i="1"/>
  <c r="I5161" i="1"/>
  <c r="J5161" i="1"/>
  <c r="K5161" i="1"/>
  <c r="I5162" i="1"/>
  <c r="J5162" i="1"/>
  <c r="K5162" i="1"/>
  <c r="I5163" i="1"/>
  <c r="J5163" i="1"/>
  <c r="K5163" i="1"/>
  <c r="I5164" i="1"/>
  <c r="J5164" i="1"/>
  <c r="K5164" i="1"/>
  <c r="I5165" i="1"/>
  <c r="J5165" i="1"/>
  <c r="K5165" i="1"/>
  <c r="I5166" i="1"/>
  <c r="J5166" i="1"/>
  <c r="K5166" i="1"/>
  <c r="I5167" i="1"/>
  <c r="J5167" i="1"/>
  <c r="K5167" i="1"/>
  <c r="I5168" i="1"/>
  <c r="J5168" i="1"/>
  <c r="K5168" i="1"/>
  <c r="I5169" i="1"/>
  <c r="J5169" i="1"/>
  <c r="K5169" i="1"/>
  <c r="I5170" i="1"/>
  <c r="J5170" i="1"/>
  <c r="K5170" i="1"/>
  <c r="I5171" i="1"/>
  <c r="J5171" i="1"/>
  <c r="K5171" i="1"/>
  <c r="I5172" i="1"/>
  <c r="J5172" i="1"/>
  <c r="K5172" i="1"/>
  <c r="I5173" i="1"/>
  <c r="J5173" i="1"/>
  <c r="K5173" i="1"/>
  <c r="I5174" i="1"/>
  <c r="J5174" i="1"/>
  <c r="K5174" i="1"/>
  <c r="I5175" i="1"/>
  <c r="J5175" i="1"/>
  <c r="K5175" i="1"/>
  <c r="I5176" i="1"/>
  <c r="J5176" i="1"/>
  <c r="K5176" i="1"/>
  <c r="I5177" i="1"/>
  <c r="J5177" i="1"/>
  <c r="K5177" i="1"/>
  <c r="I5178" i="1"/>
  <c r="J5178" i="1"/>
  <c r="K5178" i="1"/>
  <c r="I5179" i="1"/>
  <c r="J5179" i="1"/>
  <c r="K5179" i="1"/>
  <c r="I5180" i="1"/>
  <c r="J5180" i="1"/>
  <c r="K5180" i="1"/>
  <c r="I5181" i="1"/>
  <c r="J5181" i="1"/>
  <c r="K5181" i="1"/>
  <c r="I5182" i="1"/>
  <c r="J5182" i="1"/>
  <c r="K5182" i="1"/>
  <c r="I5183" i="1"/>
  <c r="J5183" i="1"/>
  <c r="K5183" i="1"/>
  <c r="I5184" i="1"/>
  <c r="J5184" i="1"/>
  <c r="K5184" i="1"/>
  <c r="I5185" i="1"/>
  <c r="J5185" i="1"/>
  <c r="K5185" i="1"/>
  <c r="I5186" i="1"/>
  <c r="J5186" i="1"/>
  <c r="K5186" i="1"/>
  <c r="I5187" i="1"/>
  <c r="J5187" i="1"/>
  <c r="K5187" i="1"/>
  <c r="I5188" i="1"/>
  <c r="J5188" i="1"/>
  <c r="K5188" i="1"/>
  <c r="I5189" i="1"/>
  <c r="J5189" i="1"/>
  <c r="K5189" i="1"/>
  <c r="I5190" i="1"/>
  <c r="J5190" i="1"/>
  <c r="K5190" i="1"/>
  <c r="I5191" i="1"/>
  <c r="J5191" i="1"/>
  <c r="K5191" i="1"/>
  <c r="I5192" i="1"/>
  <c r="J5192" i="1"/>
  <c r="K5192" i="1"/>
  <c r="I5193" i="1"/>
  <c r="J5193" i="1"/>
  <c r="K5193" i="1"/>
  <c r="I5194" i="1"/>
  <c r="J5194" i="1"/>
  <c r="K5194" i="1"/>
  <c r="I5195" i="1"/>
  <c r="J5195" i="1"/>
  <c r="K5195" i="1"/>
  <c r="I5196" i="1"/>
  <c r="J5196" i="1"/>
  <c r="K5196" i="1"/>
  <c r="I5197" i="1"/>
  <c r="J5197" i="1"/>
  <c r="K5197" i="1"/>
  <c r="I5198" i="1"/>
  <c r="J5198" i="1"/>
  <c r="K5198" i="1"/>
  <c r="I5199" i="1"/>
  <c r="J5199" i="1"/>
  <c r="K5199" i="1"/>
  <c r="I5200" i="1"/>
  <c r="J5200" i="1"/>
  <c r="K5200" i="1"/>
  <c r="I5201" i="1"/>
  <c r="J5201" i="1"/>
  <c r="K5201" i="1"/>
  <c r="I5202" i="1"/>
  <c r="J5202" i="1"/>
  <c r="K5202" i="1"/>
  <c r="I5203" i="1"/>
  <c r="J5203" i="1"/>
  <c r="K5203" i="1"/>
  <c r="I5204" i="1"/>
  <c r="J5204" i="1"/>
  <c r="K5204" i="1"/>
  <c r="I5205" i="1"/>
  <c r="J5205" i="1"/>
  <c r="K5205" i="1"/>
  <c r="I5206" i="1"/>
  <c r="J5206" i="1"/>
  <c r="K5206" i="1"/>
  <c r="I5207" i="1"/>
  <c r="J5207" i="1"/>
  <c r="K5207" i="1"/>
  <c r="I5208" i="1"/>
  <c r="J5208" i="1"/>
  <c r="K5208" i="1"/>
  <c r="I5209" i="1"/>
  <c r="J5209" i="1"/>
  <c r="K5209" i="1"/>
  <c r="I5210" i="1"/>
  <c r="J5210" i="1"/>
  <c r="K5210" i="1"/>
  <c r="I5211" i="1"/>
  <c r="J5211" i="1"/>
  <c r="K5211" i="1"/>
  <c r="I5212" i="1"/>
  <c r="J5212" i="1"/>
  <c r="K5212" i="1"/>
  <c r="I5213" i="1"/>
  <c r="J5213" i="1"/>
  <c r="K5213" i="1"/>
  <c r="I5214" i="1"/>
  <c r="J5214" i="1"/>
  <c r="K5214" i="1"/>
  <c r="I5215" i="1"/>
  <c r="J5215" i="1"/>
  <c r="K5215" i="1"/>
  <c r="I5216" i="1"/>
  <c r="J5216" i="1"/>
  <c r="K5216" i="1"/>
  <c r="I5217" i="1"/>
  <c r="J5217" i="1"/>
  <c r="K5217" i="1"/>
  <c r="I5218" i="1"/>
  <c r="J5218" i="1"/>
  <c r="K5218" i="1"/>
  <c r="I5219" i="1"/>
  <c r="J5219" i="1"/>
  <c r="K5219" i="1"/>
  <c r="I5220" i="1"/>
  <c r="J5220" i="1"/>
  <c r="K5220" i="1"/>
  <c r="I5221" i="1"/>
  <c r="J5221" i="1"/>
  <c r="K5221" i="1"/>
  <c r="I5222" i="1"/>
  <c r="J5222" i="1"/>
  <c r="K5222" i="1"/>
  <c r="I5223" i="1"/>
  <c r="J5223" i="1"/>
  <c r="K5223" i="1"/>
  <c r="I5224" i="1"/>
  <c r="J5224" i="1"/>
  <c r="K5224" i="1"/>
  <c r="I5225" i="1"/>
  <c r="J5225" i="1"/>
  <c r="K5225" i="1"/>
  <c r="I5226" i="1"/>
  <c r="J5226" i="1"/>
  <c r="K5226" i="1"/>
  <c r="I5227" i="1"/>
  <c r="J5227" i="1"/>
  <c r="K5227" i="1"/>
  <c r="I5228" i="1"/>
  <c r="J5228" i="1"/>
  <c r="K5228" i="1"/>
  <c r="I5229" i="1"/>
  <c r="J5229" i="1"/>
  <c r="K5229" i="1"/>
  <c r="I5230" i="1"/>
  <c r="J5230" i="1"/>
  <c r="K5230" i="1"/>
  <c r="I5231" i="1"/>
  <c r="J5231" i="1"/>
  <c r="K5231" i="1"/>
  <c r="I5232" i="1"/>
  <c r="J5232" i="1"/>
  <c r="K5232" i="1"/>
  <c r="I5233" i="1"/>
  <c r="J5233" i="1"/>
  <c r="K5233" i="1"/>
  <c r="I5234" i="1"/>
  <c r="J5234" i="1"/>
  <c r="K5234" i="1"/>
  <c r="I5235" i="1"/>
  <c r="J5235" i="1"/>
  <c r="K5235" i="1"/>
  <c r="I5236" i="1"/>
  <c r="J5236" i="1"/>
  <c r="K5236" i="1"/>
  <c r="I5237" i="1"/>
  <c r="J5237" i="1"/>
  <c r="K5237" i="1"/>
  <c r="I5238" i="1"/>
  <c r="J5238" i="1"/>
  <c r="K5238" i="1"/>
  <c r="I5239" i="1"/>
  <c r="J5239" i="1"/>
  <c r="K5239" i="1"/>
  <c r="I5240" i="1"/>
  <c r="J5240" i="1"/>
  <c r="K5240" i="1"/>
  <c r="I5241" i="1"/>
  <c r="J5241" i="1"/>
  <c r="K5241" i="1"/>
  <c r="I5242" i="1"/>
  <c r="J5242" i="1"/>
  <c r="K5242" i="1"/>
  <c r="I5243" i="1"/>
  <c r="J5243" i="1"/>
  <c r="K5243" i="1"/>
  <c r="I5244" i="1"/>
  <c r="J5244" i="1"/>
  <c r="K5244" i="1"/>
  <c r="I5245" i="1"/>
  <c r="J5245" i="1"/>
  <c r="K5245" i="1"/>
  <c r="I5246" i="1"/>
  <c r="J5246" i="1"/>
  <c r="K5246" i="1"/>
  <c r="I5247" i="1"/>
  <c r="J5247" i="1"/>
  <c r="K5247" i="1"/>
  <c r="I5248" i="1"/>
  <c r="J5248" i="1"/>
  <c r="K5248" i="1"/>
  <c r="I5249" i="1"/>
  <c r="J5249" i="1"/>
  <c r="K5249" i="1"/>
  <c r="I5250" i="1"/>
  <c r="J5250" i="1"/>
  <c r="K5250" i="1"/>
  <c r="I5251" i="1"/>
  <c r="J5251" i="1"/>
  <c r="K5251" i="1"/>
  <c r="I5252" i="1"/>
  <c r="J5252" i="1"/>
  <c r="K5252" i="1"/>
  <c r="I5253" i="1"/>
  <c r="J5253" i="1"/>
  <c r="K5253" i="1"/>
  <c r="I5254" i="1"/>
  <c r="J5254" i="1"/>
  <c r="K5254" i="1"/>
  <c r="I5255" i="1"/>
  <c r="J5255" i="1"/>
  <c r="K5255" i="1"/>
  <c r="I5256" i="1"/>
  <c r="J5256" i="1"/>
  <c r="K5256" i="1"/>
  <c r="I5257" i="1"/>
  <c r="J5257" i="1"/>
  <c r="K5257" i="1"/>
  <c r="I5258" i="1"/>
  <c r="J5258" i="1"/>
  <c r="K5258" i="1"/>
  <c r="I5259" i="1"/>
  <c r="J5259" i="1"/>
  <c r="K5259" i="1"/>
  <c r="I5260" i="1"/>
  <c r="J5260" i="1"/>
  <c r="K5260" i="1"/>
  <c r="I5261" i="1"/>
  <c r="J5261" i="1"/>
  <c r="K5261" i="1"/>
  <c r="I5262" i="1"/>
  <c r="J5262" i="1"/>
  <c r="K5262" i="1"/>
  <c r="I5263" i="1"/>
  <c r="J5263" i="1"/>
  <c r="K5263" i="1"/>
  <c r="I5264" i="1"/>
  <c r="J5264" i="1"/>
  <c r="K5264" i="1"/>
  <c r="I5265" i="1"/>
  <c r="J5265" i="1"/>
  <c r="K5265" i="1"/>
  <c r="I5266" i="1"/>
  <c r="J5266" i="1"/>
  <c r="K5266" i="1"/>
  <c r="I5267" i="1"/>
  <c r="J5267" i="1"/>
  <c r="K5267" i="1"/>
  <c r="I5268" i="1"/>
  <c r="J5268" i="1"/>
  <c r="K5268" i="1"/>
  <c r="I5269" i="1"/>
  <c r="J5269" i="1"/>
  <c r="K5269" i="1"/>
  <c r="I5270" i="1"/>
  <c r="J5270" i="1"/>
  <c r="K5270" i="1"/>
  <c r="I5271" i="1"/>
  <c r="J5271" i="1"/>
  <c r="K5271" i="1"/>
  <c r="I5272" i="1"/>
  <c r="J5272" i="1"/>
  <c r="K5272" i="1"/>
  <c r="I5273" i="1"/>
  <c r="J5273" i="1"/>
  <c r="K5273" i="1"/>
  <c r="I5274" i="1"/>
  <c r="J5274" i="1"/>
  <c r="K5274" i="1"/>
  <c r="I5275" i="1"/>
  <c r="J5275" i="1"/>
  <c r="K5275" i="1"/>
  <c r="I5276" i="1"/>
  <c r="J5276" i="1"/>
  <c r="K5276" i="1"/>
  <c r="I5277" i="1"/>
  <c r="J5277" i="1"/>
  <c r="K5277" i="1"/>
  <c r="I5278" i="1"/>
  <c r="J5278" i="1"/>
  <c r="K5278" i="1"/>
  <c r="I5279" i="1"/>
  <c r="J5279" i="1"/>
  <c r="K5279" i="1"/>
  <c r="I5280" i="1"/>
  <c r="J5280" i="1"/>
  <c r="K5280" i="1"/>
  <c r="I5281" i="1"/>
  <c r="J5281" i="1"/>
  <c r="K5281" i="1"/>
  <c r="I5282" i="1"/>
  <c r="J5282" i="1"/>
  <c r="K5282" i="1"/>
  <c r="I5283" i="1"/>
  <c r="J5283" i="1"/>
  <c r="K5283" i="1"/>
  <c r="I5284" i="1"/>
  <c r="J5284" i="1"/>
  <c r="K5284" i="1"/>
  <c r="I5285" i="1"/>
  <c r="J5285" i="1"/>
  <c r="K5285" i="1"/>
  <c r="I5286" i="1"/>
  <c r="J5286" i="1"/>
  <c r="K5286" i="1"/>
  <c r="I5287" i="1"/>
  <c r="J5287" i="1"/>
  <c r="K5287" i="1"/>
  <c r="I5288" i="1"/>
  <c r="J5288" i="1"/>
  <c r="K5288" i="1"/>
  <c r="I5289" i="1"/>
  <c r="J5289" i="1"/>
  <c r="K5289" i="1"/>
  <c r="I5290" i="1"/>
  <c r="J5290" i="1"/>
  <c r="K5290" i="1"/>
  <c r="I5291" i="1"/>
  <c r="J5291" i="1"/>
  <c r="K5291" i="1"/>
  <c r="I5292" i="1"/>
  <c r="J5292" i="1"/>
  <c r="K5292" i="1"/>
  <c r="I5293" i="1"/>
  <c r="J5293" i="1"/>
  <c r="K5293" i="1"/>
  <c r="I5294" i="1"/>
  <c r="J5294" i="1"/>
  <c r="K5294" i="1"/>
  <c r="I5295" i="1"/>
  <c r="J5295" i="1"/>
  <c r="K5295" i="1"/>
  <c r="I5296" i="1"/>
  <c r="J5296" i="1"/>
  <c r="K5296" i="1"/>
  <c r="I5297" i="1"/>
  <c r="J5297" i="1"/>
  <c r="K5297" i="1"/>
  <c r="I5298" i="1"/>
  <c r="J5298" i="1"/>
  <c r="K5298" i="1"/>
  <c r="I5299" i="1"/>
  <c r="J5299" i="1"/>
  <c r="K5299" i="1"/>
  <c r="I5300" i="1"/>
  <c r="J5300" i="1"/>
  <c r="K5300" i="1"/>
  <c r="I5301" i="1"/>
  <c r="J5301" i="1"/>
  <c r="K5301" i="1"/>
  <c r="I5302" i="1"/>
  <c r="J5302" i="1"/>
  <c r="K5302" i="1"/>
  <c r="I5303" i="1"/>
  <c r="J5303" i="1"/>
  <c r="K5303" i="1"/>
  <c r="I5304" i="1"/>
  <c r="J5304" i="1"/>
  <c r="K5304" i="1"/>
  <c r="I5305" i="1"/>
  <c r="J5305" i="1"/>
  <c r="K5305" i="1"/>
  <c r="I5306" i="1"/>
  <c r="J5306" i="1"/>
  <c r="K5306" i="1"/>
  <c r="I5307" i="1"/>
  <c r="J5307" i="1"/>
  <c r="K5307" i="1"/>
  <c r="I5308" i="1"/>
  <c r="J5308" i="1"/>
  <c r="K5308" i="1"/>
  <c r="I5309" i="1"/>
  <c r="J5309" i="1"/>
  <c r="K5309" i="1"/>
  <c r="I5310" i="1"/>
  <c r="J5310" i="1"/>
  <c r="K5310" i="1"/>
  <c r="I5311" i="1"/>
  <c r="J5311" i="1"/>
  <c r="K5311" i="1"/>
  <c r="I5312" i="1"/>
  <c r="J5312" i="1"/>
  <c r="K5312" i="1"/>
  <c r="I5313" i="1"/>
  <c r="J5313" i="1"/>
  <c r="K5313" i="1"/>
  <c r="I5314" i="1"/>
  <c r="J5314" i="1"/>
  <c r="K5314" i="1"/>
  <c r="I5315" i="1"/>
  <c r="J5315" i="1"/>
  <c r="K5315" i="1"/>
  <c r="I5316" i="1"/>
  <c r="J5316" i="1"/>
  <c r="K5316" i="1"/>
  <c r="I5317" i="1"/>
  <c r="J5317" i="1"/>
  <c r="K5317" i="1"/>
  <c r="I5318" i="1"/>
  <c r="J5318" i="1"/>
  <c r="K5318" i="1"/>
  <c r="I5319" i="1"/>
  <c r="J5319" i="1"/>
  <c r="K5319" i="1"/>
  <c r="I5320" i="1"/>
  <c r="J5320" i="1"/>
  <c r="K5320" i="1"/>
  <c r="I5321" i="1"/>
  <c r="J5321" i="1"/>
  <c r="K5321" i="1"/>
  <c r="I5322" i="1"/>
  <c r="J5322" i="1"/>
  <c r="K5322" i="1"/>
  <c r="I5323" i="1"/>
  <c r="J5323" i="1"/>
  <c r="K5323" i="1"/>
  <c r="I5324" i="1"/>
  <c r="J5324" i="1"/>
  <c r="K5324" i="1"/>
  <c r="I5325" i="1"/>
  <c r="J5325" i="1"/>
  <c r="K5325" i="1"/>
  <c r="I5326" i="1"/>
  <c r="J5326" i="1"/>
  <c r="K5326" i="1"/>
  <c r="I5327" i="1"/>
  <c r="J5327" i="1"/>
  <c r="K5327" i="1"/>
  <c r="I5328" i="1"/>
  <c r="J5328" i="1"/>
  <c r="K5328" i="1"/>
  <c r="I5329" i="1"/>
  <c r="J5329" i="1"/>
  <c r="K5329" i="1"/>
  <c r="I5330" i="1"/>
  <c r="J5330" i="1"/>
  <c r="K5330" i="1"/>
  <c r="I5331" i="1"/>
  <c r="J5331" i="1"/>
  <c r="K5331" i="1"/>
  <c r="I5332" i="1"/>
  <c r="J5332" i="1"/>
  <c r="K5332" i="1"/>
  <c r="I5333" i="1"/>
  <c r="J5333" i="1"/>
  <c r="K5333" i="1"/>
  <c r="I5334" i="1"/>
  <c r="J5334" i="1"/>
  <c r="K5334" i="1"/>
  <c r="I5335" i="1"/>
  <c r="J5335" i="1"/>
  <c r="K5335" i="1"/>
  <c r="I5336" i="1"/>
  <c r="J5336" i="1"/>
  <c r="K5336" i="1"/>
  <c r="I5337" i="1"/>
  <c r="J5337" i="1"/>
  <c r="K5337" i="1"/>
  <c r="I5338" i="1"/>
  <c r="J5338" i="1"/>
  <c r="K5338" i="1"/>
  <c r="I5339" i="1"/>
  <c r="J5339" i="1"/>
  <c r="K5339" i="1"/>
  <c r="I5340" i="1"/>
  <c r="J5340" i="1"/>
  <c r="K5340" i="1"/>
  <c r="I5341" i="1"/>
  <c r="J5341" i="1"/>
  <c r="K5341" i="1"/>
  <c r="I5342" i="1"/>
  <c r="J5342" i="1"/>
  <c r="K5342" i="1"/>
  <c r="I5343" i="1"/>
  <c r="J5343" i="1"/>
  <c r="K5343" i="1"/>
  <c r="I5344" i="1"/>
  <c r="J5344" i="1"/>
  <c r="K5344" i="1"/>
  <c r="I5345" i="1"/>
  <c r="J5345" i="1"/>
  <c r="K5345" i="1"/>
  <c r="I5346" i="1"/>
  <c r="J5346" i="1"/>
  <c r="K5346" i="1"/>
  <c r="I5347" i="1"/>
  <c r="J5347" i="1"/>
  <c r="K5347" i="1"/>
  <c r="I5348" i="1"/>
  <c r="J5348" i="1"/>
  <c r="K5348" i="1"/>
  <c r="I5349" i="1"/>
  <c r="J5349" i="1"/>
  <c r="K5349" i="1"/>
  <c r="I5350" i="1"/>
  <c r="J5350" i="1"/>
  <c r="K5350" i="1"/>
  <c r="I5351" i="1"/>
  <c r="J5351" i="1"/>
  <c r="K5351" i="1"/>
  <c r="I5352" i="1"/>
  <c r="J5352" i="1"/>
  <c r="K5352" i="1"/>
  <c r="I5353" i="1"/>
  <c r="J5353" i="1"/>
  <c r="K5353" i="1"/>
  <c r="I5354" i="1"/>
  <c r="J5354" i="1"/>
  <c r="K5354" i="1"/>
  <c r="I5355" i="1"/>
  <c r="J5355" i="1"/>
  <c r="K5355" i="1"/>
  <c r="I5356" i="1"/>
  <c r="J5356" i="1"/>
  <c r="K5356" i="1"/>
  <c r="I5357" i="1"/>
  <c r="J5357" i="1"/>
  <c r="K5357" i="1"/>
  <c r="I5358" i="1"/>
  <c r="J5358" i="1"/>
  <c r="K5358" i="1"/>
  <c r="I5359" i="1"/>
  <c r="J5359" i="1"/>
  <c r="K5359" i="1"/>
  <c r="I5360" i="1"/>
  <c r="J5360" i="1"/>
  <c r="K5360" i="1"/>
  <c r="I5361" i="1"/>
  <c r="J5361" i="1"/>
  <c r="K5361" i="1"/>
  <c r="I5362" i="1"/>
  <c r="J5362" i="1"/>
  <c r="K5362" i="1"/>
  <c r="I5363" i="1"/>
  <c r="J5363" i="1"/>
  <c r="K5363" i="1"/>
  <c r="I5364" i="1"/>
  <c r="J5364" i="1"/>
  <c r="K5364" i="1"/>
  <c r="I5365" i="1"/>
  <c r="J5365" i="1"/>
  <c r="K5365" i="1"/>
  <c r="I5366" i="1"/>
  <c r="J5366" i="1"/>
  <c r="K5366" i="1"/>
  <c r="I5367" i="1"/>
  <c r="J5367" i="1"/>
  <c r="K5367" i="1"/>
  <c r="I5368" i="1"/>
  <c r="J5368" i="1"/>
  <c r="K5368" i="1"/>
  <c r="I5369" i="1"/>
  <c r="J5369" i="1"/>
  <c r="K5369" i="1"/>
  <c r="I5370" i="1"/>
  <c r="J5370" i="1"/>
  <c r="K5370" i="1"/>
  <c r="I5371" i="1"/>
  <c r="J5371" i="1"/>
  <c r="K5371" i="1"/>
  <c r="I5372" i="1"/>
  <c r="J5372" i="1"/>
  <c r="K5372" i="1"/>
  <c r="I5373" i="1"/>
  <c r="J5373" i="1"/>
  <c r="K5373" i="1"/>
  <c r="I5374" i="1"/>
  <c r="J5374" i="1"/>
  <c r="K5374" i="1"/>
  <c r="I5375" i="1"/>
  <c r="J5375" i="1"/>
  <c r="K5375" i="1"/>
  <c r="I5376" i="1"/>
  <c r="J5376" i="1"/>
  <c r="K5376" i="1"/>
  <c r="I5377" i="1"/>
  <c r="J5377" i="1"/>
  <c r="K5377" i="1"/>
  <c r="I5378" i="1"/>
  <c r="J5378" i="1"/>
  <c r="K5378" i="1"/>
  <c r="I5379" i="1"/>
  <c r="J5379" i="1"/>
  <c r="K5379" i="1"/>
  <c r="I5380" i="1"/>
  <c r="J5380" i="1"/>
  <c r="K5380" i="1"/>
  <c r="I5381" i="1"/>
  <c r="J5381" i="1"/>
  <c r="K5381" i="1"/>
  <c r="I5382" i="1"/>
  <c r="J5382" i="1"/>
  <c r="K5382" i="1"/>
  <c r="I5383" i="1"/>
  <c r="J5383" i="1"/>
  <c r="K5383" i="1"/>
  <c r="I5384" i="1"/>
  <c r="J5384" i="1"/>
  <c r="K5384" i="1"/>
  <c r="I5385" i="1"/>
  <c r="J5385" i="1"/>
  <c r="K5385" i="1"/>
  <c r="I5386" i="1"/>
  <c r="J5386" i="1"/>
  <c r="K5386" i="1"/>
  <c r="I5387" i="1"/>
  <c r="J5387" i="1"/>
  <c r="K5387" i="1"/>
  <c r="I5388" i="1"/>
  <c r="J5388" i="1"/>
  <c r="K5388" i="1"/>
  <c r="I5389" i="1"/>
  <c r="J5389" i="1"/>
  <c r="K5389" i="1"/>
  <c r="I5390" i="1"/>
  <c r="J5390" i="1"/>
  <c r="K5390" i="1"/>
  <c r="I5391" i="1"/>
  <c r="J5391" i="1"/>
  <c r="K5391" i="1"/>
  <c r="I5392" i="1"/>
  <c r="J5392" i="1"/>
  <c r="K5392" i="1"/>
  <c r="I5393" i="1"/>
  <c r="J5393" i="1"/>
  <c r="K5393" i="1"/>
  <c r="I5394" i="1"/>
  <c r="J5394" i="1"/>
  <c r="K5394" i="1"/>
  <c r="I5395" i="1"/>
  <c r="J5395" i="1"/>
  <c r="K5395" i="1"/>
  <c r="I5396" i="1"/>
  <c r="J5396" i="1"/>
  <c r="K5396" i="1"/>
  <c r="I5397" i="1"/>
  <c r="J5397" i="1"/>
  <c r="K5397" i="1"/>
  <c r="I5398" i="1"/>
  <c r="J5398" i="1"/>
  <c r="K5398" i="1"/>
  <c r="I5399" i="1"/>
  <c r="J5399" i="1"/>
  <c r="K5399" i="1"/>
  <c r="I5400" i="1"/>
  <c r="J5400" i="1"/>
  <c r="K5400" i="1"/>
  <c r="I5401" i="1"/>
  <c r="J5401" i="1"/>
  <c r="K5401" i="1"/>
  <c r="I5402" i="1"/>
  <c r="J5402" i="1"/>
  <c r="K5402" i="1"/>
  <c r="I5403" i="1"/>
  <c r="J5403" i="1"/>
  <c r="K5403" i="1"/>
  <c r="I5404" i="1"/>
  <c r="J5404" i="1"/>
  <c r="K5404" i="1"/>
  <c r="I5405" i="1"/>
  <c r="J5405" i="1"/>
  <c r="K5405" i="1"/>
  <c r="I5406" i="1"/>
  <c r="J5406" i="1"/>
  <c r="K5406" i="1"/>
  <c r="I5407" i="1"/>
  <c r="J5407" i="1"/>
  <c r="K5407" i="1"/>
  <c r="I5408" i="1"/>
  <c r="J5408" i="1"/>
  <c r="K5408" i="1"/>
  <c r="I5409" i="1"/>
  <c r="J5409" i="1"/>
  <c r="K5409" i="1"/>
  <c r="I5410" i="1"/>
  <c r="J5410" i="1"/>
  <c r="K5410" i="1"/>
  <c r="I5411" i="1"/>
  <c r="J5411" i="1"/>
  <c r="K5411" i="1"/>
  <c r="I5412" i="1"/>
  <c r="J5412" i="1"/>
  <c r="K5412" i="1"/>
  <c r="I5413" i="1"/>
  <c r="J5413" i="1"/>
  <c r="K5413" i="1"/>
  <c r="I5414" i="1"/>
  <c r="J5414" i="1"/>
  <c r="K5414" i="1"/>
  <c r="I5415" i="1"/>
  <c r="J5415" i="1"/>
  <c r="K5415" i="1"/>
  <c r="I5416" i="1"/>
  <c r="J5416" i="1"/>
  <c r="K5416" i="1"/>
  <c r="I5417" i="1"/>
  <c r="J5417" i="1"/>
  <c r="K5417" i="1"/>
  <c r="I5418" i="1"/>
  <c r="J5418" i="1"/>
  <c r="K5418" i="1"/>
  <c r="I5419" i="1"/>
  <c r="J5419" i="1"/>
  <c r="K5419" i="1"/>
  <c r="I5420" i="1"/>
  <c r="J5420" i="1"/>
  <c r="K5420" i="1"/>
  <c r="I5421" i="1"/>
  <c r="J5421" i="1"/>
  <c r="K5421" i="1"/>
  <c r="I5422" i="1"/>
  <c r="J5422" i="1"/>
  <c r="K5422" i="1"/>
  <c r="I5423" i="1"/>
  <c r="J5423" i="1"/>
  <c r="K5423" i="1"/>
  <c r="I5424" i="1"/>
  <c r="J5424" i="1"/>
  <c r="K5424" i="1"/>
  <c r="I5425" i="1"/>
  <c r="J5425" i="1"/>
  <c r="K5425" i="1"/>
  <c r="I5426" i="1"/>
  <c r="J5426" i="1"/>
  <c r="K5426" i="1"/>
  <c r="I5427" i="1"/>
  <c r="J5427" i="1"/>
  <c r="K5427" i="1"/>
  <c r="I5428" i="1"/>
  <c r="J5428" i="1"/>
  <c r="K5428" i="1"/>
  <c r="I5429" i="1"/>
  <c r="J5429" i="1"/>
  <c r="K5429" i="1"/>
  <c r="I5430" i="1"/>
  <c r="J5430" i="1"/>
  <c r="K5430" i="1"/>
  <c r="I5431" i="1"/>
  <c r="J5431" i="1"/>
  <c r="K5431" i="1"/>
  <c r="I5432" i="1"/>
  <c r="J5432" i="1"/>
  <c r="K5432" i="1"/>
  <c r="I5433" i="1"/>
  <c r="J5433" i="1"/>
  <c r="K5433" i="1"/>
  <c r="I5434" i="1"/>
  <c r="J5434" i="1"/>
  <c r="K5434" i="1"/>
  <c r="I5435" i="1"/>
  <c r="J5435" i="1"/>
  <c r="K5435" i="1"/>
  <c r="I5436" i="1"/>
  <c r="J5436" i="1"/>
  <c r="K5436" i="1"/>
  <c r="I5437" i="1"/>
  <c r="J5437" i="1"/>
  <c r="K5437" i="1"/>
  <c r="I5438" i="1"/>
  <c r="J5438" i="1"/>
  <c r="K5438" i="1"/>
  <c r="I5439" i="1"/>
  <c r="J5439" i="1"/>
  <c r="K5439" i="1"/>
  <c r="I5440" i="1"/>
  <c r="J5440" i="1"/>
  <c r="K5440" i="1"/>
  <c r="I5441" i="1"/>
  <c r="J5441" i="1"/>
  <c r="K5441" i="1"/>
  <c r="I5442" i="1"/>
  <c r="J5442" i="1"/>
  <c r="K5442" i="1"/>
  <c r="I5443" i="1"/>
  <c r="J5443" i="1"/>
  <c r="K5443" i="1"/>
  <c r="I5444" i="1"/>
  <c r="J5444" i="1"/>
  <c r="K5444" i="1"/>
  <c r="I5445" i="1"/>
  <c r="J5445" i="1"/>
  <c r="K5445" i="1"/>
  <c r="I5446" i="1"/>
  <c r="J5446" i="1"/>
  <c r="K5446" i="1"/>
  <c r="I5447" i="1"/>
  <c r="J5447" i="1"/>
  <c r="K5447" i="1"/>
  <c r="I5448" i="1"/>
  <c r="J5448" i="1"/>
  <c r="K5448" i="1"/>
  <c r="I5449" i="1"/>
  <c r="J5449" i="1"/>
  <c r="K5449" i="1"/>
  <c r="I5450" i="1"/>
  <c r="J5450" i="1"/>
  <c r="K5450" i="1"/>
  <c r="I5451" i="1"/>
  <c r="J5451" i="1"/>
  <c r="K5451" i="1"/>
  <c r="I5452" i="1"/>
  <c r="J5452" i="1"/>
  <c r="K5452" i="1"/>
  <c r="I5453" i="1"/>
  <c r="J5453" i="1"/>
  <c r="K5453" i="1"/>
  <c r="I5454" i="1"/>
  <c r="J5454" i="1"/>
  <c r="K5454" i="1"/>
  <c r="I5455" i="1"/>
  <c r="J5455" i="1"/>
  <c r="K5455" i="1"/>
  <c r="I5456" i="1"/>
  <c r="J5456" i="1"/>
  <c r="K5456" i="1"/>
  <c r="I5457" i="1"/>
  <c r="J5457" i="1"/>
  <c r="K5457" i="1"/>
  <c r="I5458" i="1"/>
  <c r="J5458" i="1"/>
  <c r="K5458" i="1"/>
  <c r="I5459" i="1"/>
  <c r="J5459" i="1"/>
  <c r="K5459" i="1"/>
  <c r="I5460" i="1"/>
  <c r="J5460" i="1"/>
  <c r="K5460" i="1"/>
  <c r="I5461" i="1"/>
  <c r="J5461" i="1"/>
  <c r="K5461" i="1"/>
  <c r="I5462" i="1"/>
  <c r="J5462" i="1"/>
  <c r="K5462" i="1"/>
  <c r="I5463" i="1"/>
  <c r="J5463" i="1"/>
  <c r="K5463" i="1"/>
  <c r="I5464" i="1"/>
  <c r="J5464" i="1"/>
  <c r="K5464" i="1"/>
  <c r="I5465" i="1"/>
  <c r="J5465" i="1"/>
  <c r="K5465" i="1"/>
  <c r="I5466" i="1"/>
  <c r="J5466" i="1"/>
  <c r="K5466" i="1"/>
  <c r="I5467" i="1"/>
  <c r="J5467" i="1"/>
  <c r="K5467" i="1"/>
  <c r="I5468" i="1"/>
  <c r="J5468" i="1"/>
  <c r="K5468" i="1"/>
  <c r="I5469" i="1"/>
  <c r="J5469" i="1"/>
  <c r="K5469" i="1"/>
  <c r="I5470" i="1"/>
  <c r="J5470" i="1"/>
  <c r="K5470" i="1"/>
  <c r="I5471" i="1"/>
  <c r="J5471" i="1"/>
  <c r="K5471" i="1"/>
  <c r="I5472" i="1"/>
  <c r="J5472" i="1"/>
  <c r="K5472" i="1"/>
  <c r="I5473" i="1"/>
  <c r="J5473" i="1"/>
  <c r="K5473" i="1"/>
  <c r="I5474" i="1"/>
  <c r="J5474" i="1"/>
  <c r="K5474" i="1"/>
  <c r="I5475" i="1"/>
  <c r="J5475" i="1"/>
  <c r="K5475" i="1"/>
  <c r="I5476" i="1"/>
  <c r="J5476" i="1"/>
  <c r="K5476" i="1"/>
  <c r="I5477" i="1"/>
  <c r="J5477" i="1"/>
  <c r="K5477" i="1"/>
  <c r="I5478" i="1"/>
  <c r="J5478" i="1"/>
  <c r="K5478" i="1"/>
  <c r="I5479" i="1"/>
  <c r="J5479" i="1"/>
  <c r="K5479" i="1"/>
  <c r="I5480" i="1"/>
  <c r="J5480" i="1"/>
  <c r="K5480" i="1"/>
  <c r="I5481" i="1"/>
  <c r="J5481" i="1"/>
  <c r="K5481" i="1"/>
  <c r="I5482" i="1"/>
  <c r="J5482" i="1"/>
  <c r="K5482" i="1"/>
  <c r="I5483" i="1"/>
  <c r="J5483" i="1"/>
  <c r="K5483" i="1"/>
  <c r="I5484" i="1"/>
  <c r="J5484" i="1"/>
  <c r="K5484" i="1"/>
  <c r="I5485" i="1"/>
  <c r="J5485" i="1"/>
  <c r="K5485" i="1"/>
  <c r="I5486" i="1"/>
  <c r="J5486" i="1"/>
  <c r="K5486" i="1"/>
  <c r="I5487" i="1"/>
  <c r="J5487" i="1"/>
  <c r="K5487" i="1"/>
  <c r="I5488" i="1"/>
  <c r="J5488" i="1"/>
  <c r="K5488" i="1"/>
  <c r="I5489" i="1"/>
  <c r="J5489" i="1"/>
  <c r="K5489" i="1"/>
  <c r="I5490" i="1"/>
  <c r="J5490" i="1"/>
  <c r="K5490" i="1"/>
  <c r="I5491" i="1"/>
  <c r="J5491" i="1"/>
  <c r="K5491" i="1"/>
  <c r="I5492" i="1"/>
  <c r="J5492" i="1"/>
  <c r="K5492" i="1"/>
  <c r="I5493" i="1"/>
  <c r="J5493" i="1"/>
  <c r="K5493" i="1"/>
  <c r="I5494" i="1"/>
  <c r="J5494" i="1"/>
  <c r="K5494" i="1"/>
  <c r="I5495" i="1"/>
  <c r="J5495" i="1"/>
  <c r="K5495" i="1"/>
  <c r="I5496" i="1"/>
  <c r="J5496" i="1"/>
  <c r="K5496" i="1"/>
  <c r="I5497" i="1"/>
  <c r="J5497" i="1"/>
  <c r="K5497" i="1"/>
  <c r="I5498" i="1"/>
  <c r="J5498" i="1"/>
  <c r="K5498" i="1"/>
  <c r="I5499" i="1"/>
  <c r="J5499" i="1"/>
  <c r="K5499" i="1"/>
  <c r="I5500" i="1"/>
  <c r="J5500" i="1"/>
  <c r="K5500" i="1"/>
  <c r="I5501" i="1"/>
  <c r="J5501" i="1"/>
  <c r="K5501" i="1"/>
  <c r="I5502" i="1"/>
  <c r="J5502" i="1"/>
  <c r="K5502" i="1"/>
  <c r="I5503" i="1"/>
  <c r="J5503" i="1"/>
  <c r="K5503" i="1"/>
  <c r="I5504" i="1"/>
  <c r="J5504" i="1"/>
  <c r="K5504" i="1"/>
  <c r="I5505" i="1"/>
  <c r="J5505" i="1"/>
  <c r="K5505" i="1"/>
  <c r="I5506" i="1"/>
  <c r="J5506" i="1"/>
  <c r="K5506" i="1"/>
  <c r="I5507" i="1"/>
  <c r="J5507" i="1"/>
  <c r="K5507" i="1"/>
  <c r="I5508" i="1"/>
  <c r="J5508" i="1"/>
  <c r="K5508" i="1"/>
  <c r="I5509" i="1"/>
  <c r="J5509" i="1"/>
  <c r="K5509" i="1"/>
  <c r="I5510" i="1"/>
  <c r="J5510" i="1"/>
  <c r="K5510" i="1"/>
  <c r="I5511" i="1"/>
  <c r="J5511" i="1"/>
  <c r="K5511" i="1"/>
  <c r="I5512" i="1"/>
  <c r="J5512" i="1"/>
  <c r="K5512" i="1"/>
  <c r="I5513" i="1"/>
  <c r="J5513" i="1"/>
  <c r="K5513" i="1"/>
  <c r="I5514" i="1"/>
  <c r="J5514" i="1"/>
  <c r="K5514" i="1"/>
  <c r="I5515" i="1"/>
  <c r="J5515" i="1"/>
  <c r="K5515" i="1"/>
  <c r="I5516" i="1"/>
  <c r="J5516" i="1"/>
  <c r="K5516" i="1"/>
  <c r="I5517" i="1"/>
  <c r="J5517" i="1"/>
  <c r="K5517" i="1"/>
  <c r="I5518" i="1"/>
  <c r="J5518" i="1"/>
  <c r="K5518" i="1"/>
  <c r="I5519" i="1"/>
  <c r="J5519" i="1"/>
  <c r="K5519" i="1"/>
  <c r="I5520" i="1"/>
  <c r="J5520" i="1"/>
  <c r="K5520" i="1"/>
  <c r="I5521" i="1"/>
  <c r="J5521" i="1"/>
  <c r="K5521" i="1"/>
  <c r="I5522" i="1"/>
  <c r="J5522" i="1"/>
  <c r="K5522" i="1"/>
  <c r="I5523" i="1"/>
  <c r="J5523" i="1"/>
  <c r="K5523" i="1"/>
  <c r="I5524" i="1"/>
  <c r="J5524" i="1"/>
  <c r="K5524" i="1"/>
  <c r="I5525" i="1"/>
  <c r="J5525" i="1"/>
  <c r="K5525" i="1"/>
  <c r="I5526" i="1"/>
  <c r="J5526" i="1"/>
  <c r="K5526" i="1"/>
  <c r="I5527" i="1"/>
  <c r="J5527" i="1"/>
  <c r="K5527" i="1"/>
  <c r="I5528" i="1"/>
  <c r="J5528" i="1"/>
  <c r="K5528" i="1"/>
  <c r="I5529" i="1"/>
  <c r="J5529" i="1"/>
  <c r="K5529" i="1"/>
  <c r="I5530" i="1"/>
  <c r="J5530" i="1"/>
  <c r="K5530" i="1"/>
  <c r="I5531" i="1"/>
  <c r="J5531" i="1"/>
  <c r="K5531" i="1"/>
  <c r="I5532" i="1"/>
  <c r="J5532" i="1"/>
  <c r="K5532" i="1"/>
  <c r="I5533" i="1"/>
  <c r="J5533" i="1"/>
  <c r="K5533" i="1"/>
  <c r="I5534" i="1"/>
  <c r="J5534" i="1"/>
  <c r="K5534" i="1"/>
  <c r="I5535" i="1"/>
  <c r="J5535" i="1"/>
  <c r="K5535" i="1"/>
  <c r="I5536" i="1"/>
  <c r="J5536" i="1"/>
  <c r="K5536" i="1"/>
  <c r="I5537" i="1"/>
  <c r="J5537" i="1"/>
  <c r="K5537" i="1"/>
  <c r="I5538" i="1"/>
  <c r="J5538" i="1"/>
  <c r="K5538" i="1"/>
  <c r="I5539" i="1"/>
  <c r="J5539" i="1"/>
  <c r="K5539" i="1"/>
  <c r="I5540" i="1"/>
  <c r="J5540" i="1"/>
  <c r="K5540" i="1"/>
  <c r="I5541" i="1"/>
  <c r="J5541" i="1"/>
  <c r="K5541" i="1"/>
  <c r="I5542" i="1"/>
  <c r="J5542" i="1"/>
  <c r="K5542" i="1"/>
  <c r="I5543" i="1"/>
  <c r="J5543" i="1"/>
  <c r="K5543" i="1"/>
  <c r="I5544" i="1"/>
  <c r="J5544" i="1"/>
  <c r="K5544" i="1"/>
  <c r="I5545" i="1"/>
  <c r="J5545" i="1"/>
  <c r="K5545" i="1"/>
  <c r="I5546" i="1"/>
  <c r="J5546" i="1"/>
  <c r="K5546" i="1"/>
  <c r="I5547" i="1"/>
  <c r="J5547" i="1"/>
  <c r="K5547" i="1"/>
  <c r="I5548" i="1"/>
  <c r="J5548" i="1"/>
  <c r="K5548" i="1"/>
  <c r="I5549" i="1"/>
  <c r="J5549" i="1"/>
  <c r="K5549" i="1"/>
  <c r="I5550" i="1"/>
  <c r="J5550" i="1"/>
  <c r="K5550" i="1"/>
  <c r="I5551" i="1"/>
  <c r="J5551" i="1"/>
  <c r="K5551" i="1"/>
  <c r="I5552" i="1"/>
  <c r="J5552" i="1"/>
  <c r="K5552" i="1"/>
  <c r="I5553" i="1"/>
  <c r="J5553" i="1"/>
  <c r="K5553" i="1"/>
  <c r="I5554" i="1"/>
  <c r="J5554" i="1"/>
  <c r="K5554" i="1"/>
  <c r="I5555" i="1"/>
  <c r="J5555" i="1"/>
  <c r="K5555" i="1"/>
  <c r="I5556" i="1"/>
  <c r="J5556" i="1"/>
  <c r="K5556" i="1"/>
  <c r="I5557" i="1"/>
  <c r="J5557" i="1"/>
  <c r="K5557" i="1"/>
  <c r="I5558" i="1"/>
  <c r="J5558" i="1"/>
  <c r="K5558" i="1"/>
  <c r="I5559" i="1"/>
  <c r="J5559" i="1"/>
  <c r="K5559" i="1"/>
  <c r="I5560" i="1"/>
  <c r="J5560" i="1"/>
  <c r="K5560" i="1"/>
  <c r="I5561" i="1"/>
  <c r="J5561" i="1"/>
  <c r="K5561" i="1"/>
  <c r="I5562" i="1"/>
  <c r="J5562" i="1"/>
  <c r="K5562" i="1"/>
  <c r="I5563" i="1"/>
  <c r="J5563" i="1"/>
  <c r="K5563" i="1"/>
  <c r="I5564" i="1"/>
  <c r="J5564" i="1"/>
  <c r="K5564" i="1"/>
  <c r="I5565" i="1"/>
  <c r="J5565" i="1"/>
  <c r="K5565" i="1"/>
  <c r="I5566" i="1"/>
  <c r="J5566" i="1"/>
  <c r="K5566" i="1"/>
  <c r="I5567" i="1"/>
  <c r="J5567" i="1"/>
  <c r="K5567" i="1"/>
  <c r="I5568" i="1"/>
  <c r="J5568" i="1"/>
  <c r="K5568" i="1"/>
  <c r="I5569" i="1"/>
  <c r="J5569" i="1"/>
  <c r="K5569" i="1"/>
  <c r="I5570" i="1"/>
  <c r="J5570" i="1"/>
  <c r="K5570" i="1"/>
  <c r="I5571" i="1"/>
  <c r="J5571" i="1"/>
  <c r="K5571" i="1"/>
  <c r="I5572" i="1"/>
  <c r="J5572" i="1"/>
  <c r="K5572" i="1"/>
  <c r="I5573" i="1"/>
  <c r="J5573" i="1"/>
  <c r="K5573" i="1"/>
  <c r="I5574" i="1"/>
  <c r="J5574" i="1"/>
  <c r="K5574" i="1"/>
  <c r="I5575" i="1"/>
  <c r="J5575" i="1"/>
  <c r="K5575" i="1"/>
  <c r="I5576" i="1"/>
  <c r="J5576" i="1"/>
  <c r="K5576" i="1"/>
  <c r="I5577" i="1"/>
  <c r="J5577" i="1"/>
  <c r="K5577" i="1"/>
  <c r="I5578" i="1"/>
  <c r="J5578" i="1"/>
  <c r="K5578" i="1"/>
  <c r="I5579" i="1"/>
  <c r="J5579" i="1"/>
  <c r="K5579" i="1"/>
  <c r="I5580" i="1"/>
  <c r="J5580" i="1"/>
  <c r="K5580" i="1"/>
  <c r="I5581" i="1"/>
  <c r="J5581" i="1"/>
  <c r="K5581" i="1"/>
  <c r="I5582" i="1"/>
  <c r="J5582" i="1"/>
  <c r="K5582" i="1"/>
  <c r="I5583" i="1"/>
  <c r="J5583" i="1"/>
  <c r="K5583" i="1"/>
  <c r="I5584" i="1"/>
  <c r="J5584" i="1"/>
  <c r="K5584" i="1"/>
  <c r="I5585" i="1"/>
  <c r="J5585" i="1"/>
  <c r="K5585" i="1"/>
  <c r="I5586" i="1"/>
  <c r="J5586" i="1"/>
  <c r="K5586" i="1"/>
  <c r="I5587" i="1"/>
  <c r="J5587" i="1"/>
  <c r="K5587" i="1"/>
  <c r="I5588" i="1"/>
  <c r="J5588" i="1"/>
  <c r="K5588" i="1"/>
  <c r="I5589" i="1"/>
  <c r="J5589" i="1"/>
  <c r="K5589" i="1"/>
  <c r="I5590" i="1"/>
  <c r="J5590" i="1"/>
  <c r="K5590" i="1"/>
  <c r="I5591" i="1"/>
  <c r="J5591" i="1"/>
  <c r="K5591" i="1"/>
  <c r="I5592" i="1"/>
  <c r="J5592" i="1"/>
  <c r="K5592" i="1"/>
  <c r="I5593" i="1"/>
  <c r="J5593" i="1"/>
  <c r="K5593" i="1"/>
  <c r="I5594" i="1"/>
  <c r="J5594" i="1"/>
  <c r="K5594" i="1"/>
  <c r="I5595" i="1"/>
  <c r="J5595" i="1"/>
  <c r="K5595" i="1"/>
  <c r="I5596" i="1"/>
  <c r="J5596" i="1"/>
  <c r="K5596" i="1"/>
  <c r="I5597" i="1"/>
  <c r="J5597" i="1"/>
  <c r="K5597" i="1"/>
  <c r="I5598" i="1"/>
  <c r="J5598" i="1"/>
  <c r="K5598" i="1"/>
  <c r="I5599" i="1"/>
  <c r="J5599" i="1"/>
  <c r="K5599" i="1"/>
  <c r="I5600" i="1"/>
  <c r="J5600" i="1"/>
  <c r="K5600" i="1"/>
  <c r="I5601" i="1"/>
  <c r="J5601" i="1"/>
  <c r="K5601" i="1"/>
  <c r="I5602" i="1"/>
  <c r="J5602" i="1"/>
  <c r="K5602" i="1"/>
  <c r="I5603" i="1"/>
  <c r="J5603" i="1"/>
  <c r="K5603" i="1"/>
  <c r="I5604" i="1"/>
  <c r="J5604" i="1"/>
  <c r="K5604" i="1"/>
  <c r="I5605" i="1"/>
  <c r="J5605" i="1"/>
  <c r="K5605" i="1"/>
  <c r="I5606" i="1"/>
  <c r="J5606" i="1"/>
  <c r="K5606" i="1"/>
  <c r="I5607" i="1"/>
  <c r="J5607" i="1"/>
  <c r="K5607" i="1"/>
  <c r="I5608" i="1"/>
  <c r="J5608" i="1"/>
  <c r="K5608" i="1"/>
  <c r="I5609" i="1"/>
  <c r="J5609" i="1"/>
  <c r="K5609" i="1"/>
  <c r="I5610" i="1"/>
  <c r="J5610" i="1"/>
  <c r="K5610" i="1"/>
  <c r="I5611" i="1"/>
  <c r="J5611" i="1"/>
  <c r="K5611" i="1"/>
  <c r="I5612" i="1"/>
  <c r="J5612" i="1"/>
  <c r="K5612" i="1"/>
  <c r="I5613" i="1"/>
  <c r="J5613" i="1"/>
  <c r="K5613" i="1"/>
  <c r="I5614" i="1"/>
  <c r="J5614" i="1"/>
  <c r="K5614" i="1"/>
  <c r="I5615" i="1"/>
  <c r="J5615" i="1"/>
  <c r="K5615" i="1"/>
  <c r="I5616" i="1"/>
  <c r="J5616" i="1"/>
  <c r="K5616" i="1"/>
  <c r="I5617" i="1"/>
  <c r="J5617" i="1"/>
  <c r="K5617" i="1"/>
  <c r="I5618" i="1"/>
  <c r="J5618" i="1"/>
  <c r="K5618" i="1"/>
  <c r="I5619" i="1"/>
  <c r="J5619" i="1"/>
  <c r="K5619" i="1"/>
  <c r="I5620" i="1"/>
  <c r="J5620" i="1"/>
  <c r="K5620" i="1"/>
  <c r="I5621" i="1"/>
  <c r="J5621" i="1"/>
  <c r="K5621" i="1"/>
  <c r="I5622" i="1"/>
  <c r="J5622" i="1"/>
  <c r="K5622" i="1"/>
  <c r="I5623" i="1"/>
  <c r="J5623" i="1"/>
  <c r="K5623" i="1"/>
  <c r="I5624" i="1"/>
  <c r="J5624" i="1"/>
  <c r="K5624" i="1"/>
  <c r="I5625" i="1"/>
  <c r="J5625" i="1"/>
  <c r="K5625" i="1"/>
  <c r="I5626" i="1"/>
  <c r="J5626" i="1"/>
  <c r="K5626" i="1"/>
  <c r="I5627" i="1"/>
  <c r="J5627" i="1"/>
  <c r="K5627" i="1"/>
  <c r="I5628" i="1"/>
  <c r="J5628" i="1"/>
  <c r="K5628" i="1"/>
  <c r="I5629" i="1"/>
  <c r="J5629" i="1"/>
  <c r="K5629" i="1"/>
  <c r="I5630" i="1"/>
  <c r="J5630" i="1"/>
  <c r="K5630" i="1"/>
  <c r="I5631" i="1"/>
  <c r="J5631" i="1"/>
  <c r="K5631" i="1"/>
  <c r="I5632" i="1"/>
  <c r="J5632" i="1"/>
  <c r="K5632" i="1"/>
  <c r="I5633" i="1"/>
  <c r="J5633" i="1"/>
  <c r="K5633" i="1"/>
  <c r="I5634" i="1"/>
  <c r="J5634" i="1"/>
  <c r="K5634" i="1"/>
  <c r="I5635" i="1"/>
  <c r="J5635" i="1"/>
  <c r="K5635" i="1"/>
  <c r="I5636" i="1"/>
  <c r="J5636" i="1"/>
  <c r="K5636" i="1"/>
  <c r="I5637" i="1"/>
  <c r="J5637" i="1"/>
  <c r="K5637" i="1"/>
  <c r="I5638" i="1"/>
  <c r="J5638" i="1"/>
  <c r="K5638" i="1"/>
  <c r="I5639" i="1"/>
  <c r="J5639" i="1"/>
  <c r="K5639" i="1"/>
  <c r="I5640" i="1"/>
  <c r="J5640" i="1"/>
  <c r="K5640" i="1"/>
  <c r="I5641" i="1"/>
  <c r="J5641" i="1"/>
  <c r="K5641" i="1"/>
  <c r="I5642" i="1"/>
  <c r="J5642" i="1"/>
  <c r="K5642" i="1"/>
  <c r="I5643" i="1"/>
  <c r="J5643" i="1"/>
  <c r="K5643" i="1"/>
  <c r="I5644" i="1"/>
  <c r="J5644" i="1"/>
  <c r="K5644" i="1"/>
  <c r="I5645" i="1"/>
  <c r="J5645" i="1"/>
  <c r="K5645" i="1"/>
  <c r="I5646" i="1"/>
  <c r="J5646" i="1"/>
  <c r="K5646" i="1"/>
  <c r="I5647" i="1"/>
  <c r="J5647" i="1"/>
  <c r="K5647" i="1"/>
  <c r="I5648" i="1"/>
  <c r="J5648" i="1"/>
  <c r="K5648" i="1"/>
  <c r="I5649" i="1"/>
  <c r="J5649" i="1"/>
  <c r="K5649" i="1"/>
  <c r="I5650" i="1"/>
  <c r="J5650" i="1"/>
  <c r="K5650" i="1"/>
  <c r="I5651" i="1"/>
  <c r="J5651" i="1"/>
  <c r="K5651" i="1"/>
  <c r="I5652" i="1"/>
  <c r="J5652" i="1"/>
  <c r="K5652" i="1"/>
  <c r="I5653" i="1"/>
  <c r="J5653" i="1"/>
  <c r="K5653" i="1"/>
  <c r="I5654" i="1"/>
  <c r="J5654" i="1"/>
  <c r="K5654" i="1"/>
  <c r="I5655" i="1"/>
  <c r="J5655" i="1"/>
  <c r="K5655" i="1"/>
  <c r="I5656" i="1"/>
  <c r="J5656" i="1"/>
  <c r="K5656" i="1"/>
  <c r="I5657" i="1"/>
  <c r="J5657" i="1"/>
  <c r="K5657" i="1"/>
  <c r="I5658" i="1"/>
  <c r="J5658" i="1"/>
  <c r="K5658" i="1"/>
  <c r="I5659" i="1"/>
  <c r="J5659" i="1"/>
  <c r="K5659" i="1"/>
  <c r="I5660" i="1"/>
  <c r="J5660" i="1"/>
  <c r="K5660" i="1"/>
  <c r="I5661" i="1"/>
  <c r="J5661" i="1"/>
  <c r="K5661" i="1"/>
  <c r="I5662" i="1"/>
  <c r="J5662" i="1"/>
  <c r="K5662" i="1"/>
  <c r="I5663" i="1"/>
  <c r="J5663" i="1"/>
  <c r="K5663" i="1"/>
  <c r="I5664" i="1"/>
  <c r="J5664" i="1"/>
  <c r="K5664" i="1"/>
  <c r="I5665" i="1"/>
  <c r="J5665" i="1"/>
  <c r="K5665" i="1"/>
  <c r="I5666" i="1"/>
  <c r="J5666" i="1"/>
  <c r="K5666" i="1"/>
  <c r="I5667" i="1"/>
  <c r="J5667" i="1"/>
  <c r="K5667" i="1"/>
  <c r="I5668" i="1"/>
  <c r="J5668" i="1"/>
  <c r="K5668" i="1"/>
  <c r="I5669" i="1"/>
  <c r="J5669" i="1"/>
  <c r="K5669" i="1"/>
  <c r="I5670" i="1"/>
  <c r="J5670" i="1"/>
  <c r="K5670" i="1"/>
  <c r="I5671" i="1"/>
  <c r="J5671" i="1"/>
  <c r="K5671" i="1"/>
  <c r="I5672" i="1"/>
  <c r="J5672" i="1"/>
  <c r="K5672" i="1"/>
  <c r="I5673" i="1"/>
  <c r="J5673" i="1"/>
  <c r="K5673" i="1"/>
  <c r="I5674" i="1"/>
  <c r="J5674" i="1"/>
  <c r="K5674" i="1"/>
  <c r="I5675" i="1"/>
  <c r="J5675" i="1"/>
  <c r="K5675" i="1"/>
  <c r="I5676" i="1"/>
  <c r="J5676" i="1"/>
  <c r="K5676" i="1"/>
  <c r="I5677" i="1"/>
  <c r="J5677" i="1"/>
  <c r="K5677" i="1"/>
  <c r="I5678" i="1"/>
  <c r="J5678" i="1"/>
  <c r="K5678" i="1"/>
  <c r="I5679" i="1"/>
  <c r="J5679" i="1"/>
  <c r="K5679" i="1"/>
  <c r="I5680" i="1"/>
  <c r="J5680" i="1"/>
  <c r="K5680" i="1"/>
  <c r="I5681" i="1"/>
  <c r="J5681" i="1"/>
  <c r="K5681" i="1"/>
  <c r="I5682" i="1"/>
  <c r="J5682" i="1"/>
  <c r="K5682" i="1"/>
  <c r="I5683" i="1"/>
  <c r="J5683" i="1"/>
  <c r="K5683" i="1"/>
  <c r="I5684" i="1"/>
  <c r="J5684" i="1"/>
  <c r="K5684" i="1"/>
  <c r="I5685" i="1"/>
  <c r="J5685" i="1"/>
  <c r="K5685" i="1"/>
  <c r="I5686" i="1"/>
  <c r="J5686" i="1"/>
  <c r="K5686" i="1"/>
  <c r="I5687" i="1"/>
  <c r="J5687" i="1"/>
  <c r="K5687" i="1"/>
  <c r="I5688" i="1"/>
  <c r="J5688" i="1"/>
  <c r="K5688" i="1"/>
  <c r="I5689" i="1"/>
  <c r="J5689" i="1"/>
  <c r="K5689" i="1"/>
  <c r="I5690" i="1"/>
  <c r="J5690" i="1"/>
  <c r="K5690" i="1"/>
  <c r="I5691" i="1"/>
  <c r="J5691" i="1"/>
  <c r="K5691" i="1"/>
  <c r="I5692" i="1"/>
  <c r="J5692" i="1"/>
  <c r="K5692" i="1"/>
  <c r="I5693" i="1"/>
  <c r="J5693" i="1"/>
  <c r="K5693" i="1"/>
  <c r="I5694" i="1"/>
  <c r="J5694" i="1"/>
  <c r="K5694" i="1"/>
  <c r="I5695" i="1"/>
  <c r="J5695" i="1"/>
  <c r="K5695" i="1"/>
  <c r="I5696" i="1"/>
  <c r="J5696" i="1"/>
  <c r="K5696" i="1"/>
  <c r="I5697" i="1"/>
  <c r="J5697" i="1"/>
  <c r="K5697" i="1"/>
  <c r="I5698" i="1"/>
  <c r="J5698" i="1"/>
  <c r="K5698" i="1"/>
  <c r="I5699" i="1"/>
  <c r="J5699" i="1"/>
  <c r="K5699" i="1"/>
  <c r="I5700" i="1"/>
  <c r="J5700" i="1"/>
  <c r="K5700" i="1"/>
  <c r="I5701" i="1"/>
  <c r="J5701" i="1"/>
  <c r="K5701" i="1"/>
  <c r="I5702" i="1"/>
  <c r="J5702" i="1"/>
  <c r="K5702" i="1"/>
  <c r="I5703" i="1"/>
  <c r="J5703" i="1"/>
  <c r="K5703" i="1"/>
  <c r="I5704" i="1"/>
  <c r="J5704" i="1"/>
  <c r="K5704" i="1"/>
  <c r="I5705" i="1"/>
  <c r="J5705" i="1"/>
  <c r="K5705" i="1"/>
  <c r="I5706" i="1"/>
  <c r="J5706" i="1"/>
  <c r="K5706" i="1"/>
  <c r="I5707" i="1"/>
  <c r="J5707" i="1"/>
  <c r="K5707" i="1"/>
  <c r="I5708" i="1"/>
  <c r="J5708" i="1"/>
  <c r="K5708" i="1"/>
  <c r="I5709" i="1"/>
  <c r="J5709" i="1"/>
  <c r="K5709" i="1"/>
  <c r="I5710" i="1"/>
  <c r="J5710" i="1"/>
  <c r="K5710" i="1"/>
  <c r="I5711" i="1"/>
  <c r="J5711" i="1"/>
  <c r="K5711" i="1"/>
  <c r="I5712" i="1"/>
  <c r="J5712" i="1"/>
  <c r="K5712" i="1"/>
  <c r="I5713" i="1"/>
  <c r="J5713" i="1"/>
  <c r="K5713" i="1"/>
  <c r="I5714" i="1"/>
  <c r="J5714" i="1"/>
  <c r="K5714" i="1"/>
  <c r="I5715" i="1"/>
  <c r="J5715" i="1"/>
  <c r="K5715" i="1"/>
  <c r="I5716" i="1"/>
  <c r="J5716" i="1"/>
  <c r="K5716" i="1"/>
  <c r="I5717" i="1"/>
  <c r="J5717" i="1"/>
  <c r="K5717" i="1"/>
  <c r="I5718" i="1"/>
  <c r="J5718" i="1"/>
  <c r="K5718" i="1"/>
  <c r="I5719" i="1"/>
  <c r="J5719" i="1"/>
  <c r="K5719" i="1"/>
  <c r="I5720" i="1"/>
  <c r="J5720" i="1"/>
  <c r="K5720" i="1"/>
  <c r="I5721" i="1"/>
  <c r="J5721" i="1"/>
  <c r="K5721" i="1"/>
  <c r="I5722" i="1"/>
  <c r="J5722" i="1"/>
  <c r="K5722" i="1"/>
  <c r="I5723" i="1"/>
  <c r="J5723" i="1"/>
  <c r="K5723" i="1"/>
  <c r="I5724" i="1"/>
  <c r="J5724" i="1"/>
  <c r="K5724" i="1"/>
  <c r="I5725" i="1"/>
  <c r="J5725" i="1"/>
  <c r="K5725" i="1"/>
  <c r="I5726" i="1"/>
  <c r="J5726" i="1"/>
  <c r="K5726" i="1"/>
  <c r="I5727" i="1"/>
  <c r="J5727" i="1"/>
  <c r="K5727" i="1"/>
  <c r="I5728" i="1"/>
  <c r="J5728" i="1"/>
  <c r="K5728" i="1"/>
  <c r="I5729" i="1"/>
  <c r="J5729" i="1"/>
  <c r="K5729" i="1"/>
  <c r="I5730" i="1"/>
  <c r="J5730" i="1"/>
  <c r="K5730" i="1"/>
  <c r="I5731" i="1"/>
  <c r="J5731" i="1"/>
  <c r="K5731" i="1"/>
  <c r="I5732" i="1"/>
  <c r="J5732" i="1"/>
  <c r="K5732" i="1"/>
  <c r="I5733" i="1"/>
  <c r="J5733" i="1"/>
  <c r="K5733" i="1"/>
  <c r="I5734" i="1"/>
  <c r="J5734" i="1"/>
  <c r="K5734" i="1"/>
  <c r="I5735" i="1"/>
  <c r="J5735" i="1"/>
  <c r="K5735" i="1"/>
  <c r="I5736" i="1"/>
  <c r="J5736" i="1"/>
  <c r="K5736" i="1"/>
  <c r="I5737" i="1"/>
  <c r="J5737" i="1"/>
  <c r="K5737" i="1"/>
  <c r="I5738" i="1"/>
  <c r="J5738" i="1"/>
  <c r="K5738" i="1"/>
  <c r="I5739" i="1"/>
  <c r="J5739" i="1"/>
  <c r="K5739" i="1"/>
  <c r="I5740" i="1"/>
  <c r="J5740" i="1"/>
  <c r="K5740" i="1"/>
  <c r="I5741" i="1"/>
  <c r="J5741" i="1"/>
  <c r="K5741" i="1"/>
  <c r="I5742" i="1"/>
  <c r="J5742" i="1"/>
  <c r="K5742" i="1"/>
  <c r="I5743" i="1"/>
  <c r="J5743" i="1"/>
  <c r="K5743" i="1"/>
  <c r="I5744" i="1"/>
  <c r="J5744" i="1"/>
  <c r="K5744" i="1"/>
  <c r="I5745" i="1"/>
  <c r="J5745" i="1"/>
  <c r="K5745" i="1"/>
  <c r="I5746" i="1"/>
  <c r="J5746" i="1"/>
  <c r="K5746" i="1"/>
  <c r="I5747" i="1"/>
  <c r="J5747" i="1"/>
  <c r="K5747" i="1"/>
  <c r="I5748" i="1"/>
  <c r="J5748" i="1"/>
  <c r="K5748" i="1"/>
  <c r="I5749" i="1"/>
  <c r="J5749" i="1"/>
  <c r="K5749" i="1"/>
  <c r="I5750" i="1"/>
  <c r="J5750" i="1"/>
  <c r="K5750" i="1"/>
  <c r="I5751" i="1"/>
  <c r="J5751" i="1"/>
  <c r="K5751" i="1"/>
  <c r="I5752" i="1"/>
  <c r="J5752" i="1"/>
  <c r="K5752" i="1"/>
  <c r="I5753" i="1"/>
  <c r="J5753" i="1"/>
  <c r="K5753" i="1"/>
  <c r="I5754" i="1"/>
  <c r="J5754" i="1"/>
  <c r="K5754" i="1"/>
  <c r="I5755" i="1"/>
  <c r="J5755" i="1"/>
  <c r="K5755" i="1"/>
  <c r="I5756" i="1"/>
  <c r="J5756" i="1"/>
  <c r="K5756" i="1"/>
  <c r="I5757" i="1"/>
  <c r="J5757" i="1"/>
  <c r="K5757" i="1"/>
  <c r="I5758" i="1"/>
  <c r="J5758" i="1"/>
  <c r="K5758" i="1"/>
  <c r="I5759" i="1"/>
  <c r="J5759" i="1"/>
  <c r="K5759" i="1"/>
  <c r="I5760" i="1"/>
  <c r="J5760" i="1"/>
  <c r="K5760" i="1"/>
  <c r="I5761" i="1"/>
  <c r="J5761" i="1"/>
  <c r="K5761" i="1"/>
  <c r="I5762" i="1"/>
  <c r="J5762" i="1"/>
  <c r="K5762" i="1"/>
  <c r="I5763" i="1"/>
  <c r="J5763" i="1"/>
  <c r="K5763" i="1"/>
  <c r="I5764" i="1"/>
  <c r="J5764" i="1"/>
  <c r="K5764" i="1"/>
  <c r="I5765" i="1"/>
  <c r="J5765" i="1"/>
  <c r="K5765" i="1"/>
  <c r="I5766" i="1"/>
  <c r="J5766" i="1"/>
  <c r="K5766" i="1"/>
  <c r="I5767" i="1"/>
  <c r="J5767" i="1"/>
  <c r="K5767" i="1"/>
  <c r="I5768" i="1"/>
  <c r="J5768" i="1"/>
  <c r="K5768" i="1"/>
  <c r="I5769" i="1"/>
  <c r="J5769" i="1"/>
  <c r="K5769" i="1"/>
  <c r="I5770" i="1"/>
  <c r="J5770" i="1"/>
  <c r="K5770" i="1"/>
  <c r="I5771" i="1"/>
  <c r="J5771" i="1"/>
  <c r="K5771" i="1"/>
  <c r="I5772" i="1"/>
  <c r="J5772" i="1"/>
  <c r="K5772" i="1"/>
  <c r="I5773" i="1"/>
  <c r="J5773" i="1"/>
  <c r="K5773" i="1"/>
  <c r="I5774" i="1"/>
  <c r="J5774" i="1"/>
  <c r="K5774" i="1"/>
  <c r="I5775" i="1"/>
  <c r="J5775" i="1"/>
  <c r="K5775" i="1"/>
  <c r="I5776" i="1"/>
  <c r="J5776" i="1"/>
  <c r="K5776" i="1"/>
  <c r="I5777" i="1"/>
  <c r="J5777" i="1"/>
  <c r="K5777" i="1"/>
  <c r="I5778" i="1"/>
  <c r="J5778" i="1"/>
  <c r="K5778" i="1"/>
  <c r="I5779" i="1"/>
  <c r="J5779" i="1"/>
  <c r="K5779" i="1"/>
  <c r="I5780" i="1"/>
  <c r="J5780" i="1"/>
  <c r="K5780" i="1"/>
  <c r="I5781" i="1"/>
  <c r="J5781" i="1"/>
  <c r="K5781" i="1"/>
  <c r="I5782" i="1"/>
  <c r="J5782" i="1"/>
  <c r="K5782" i="1"/>
  <c r="I5783" i="1"/>
  <c r="J5783" i="1"/>
  <c r="K5783" i="1"/>
  <c r="I5784" i="1"/>
  <c r="J5784" i="1"/>
  <c r="K5784" i="1"/>
  <c r="I5785" i="1"/>
  <c r="J5785" i="1"/>
  <c r="K5785" i="1"/>
  <c r="I5786" i="1"/>
  <c r="J5786" i="1"/>
  <c r="K5786" i="1"/>
  <c r="I5787" i="1"/>
  <c r="J5787" i="1"/>
  <c r="K5787" i="1"/>
  <c r="I5788" i="1"/>
  <c r="J5788" i="1"/>
  <c r="K5788" i="1"/>
  <c r="I5789" i="1"/>
  <c r="J5789" i="1"/>
  <c r="K5789" i="1"/>
  <c r="I5790" i="1"/>
  <c r="J5790" i="1"/>
  <c r="K5790" i="1"/>
  <c r="I5791" i="1"/>
  <c r="J5791" i="1"/>
  <c r="K5791" i="1"/>
  <c r="I5792" i="1"/>
  <c r="J5792" i="1"/>
  <c r="K5792" i="1"/>
  <c r="I5793" i="1"/>
  <c r="J5793" i="1"/>
  <c r="K5793" i="1"/>
  <c r="I5794" i="1"/>
  <c r="J5794" i="1"/>
  <c r="K5794" i="1"/>
  <c r="I5795" i="1"/>
  <c r="J5795" i="1"/>
  <c r="K5795" i="1"/>
  <c r="I5796" i="1"/>
  <c r="J5796" i="1"/>
  <c r="K5796" i="1"/>
  <c r="I5797" i="1"/>
  <c r="J5797" i="1"/>
  <c r="K5797" i="1"/>
  <c r="I5798" i="1"/>
  <c r="J5798" i="1"/>
  <c r="K5798" i="1"/>
  <c r="I5799" i="1"/>
  <c r="J5799" i="1"/>
  <c r="K5799" i="1"/>
  <c r="I5800" i="1"/>
  <c r="J5800" i="1"/>
  <c r="K5800" i="1"/>
  <c r="I5801" i="1"/>
  <c r="J5801" i="1"/>
  <c r="K5801" i="1"/>
  <c r="I5802" i="1"/>
  <c r="J5802" i="1"/>
  <c r="K5802" i="1"/>
  <c r="I5803" i="1"/>
  <c r="J5803" i="1"/>
  <c r="K5803" i="1"/>
  <c r="I5804" i="1"/>
  <c r="J5804" i="1"/>
  <c r="K5804" i="1"/>
  <c r="I5805" i="1"/>
  <c r="J5805" i="1"/>
  <c r="K5805" i="1"/>
  <c r="I5806" i="1"/>
  <c r="J5806" i="1"/>
  <c r="K5806" i="1"/>
  <c r="I5807" i="1"/>
  <c r="J5807" i="1"/>
  <c r="K5807" i="1"/>
  <c r="I5808" i="1"/>
  <c r="J5808" i="1"/>
  <c r="K5808" i="1"/>
  <c r="I5809" i="1"/>
  <c r="J5809" i="1"/>
  <c r="K5809" i="1"/>
  <c r="I5810" i="1"/>
  <c r="J5810" i="1"/>
  <c r="K5810" i="1"/>
  <c r="I5811" i="1"/>
  <c r="J5811" i="1"/>
  <c r="K5811" i="1"/>
  <c r="I5812" i="1"/>
  <c r="J5812" i="1"/>
  <c r="K5812" i="1"/>
  <c r="I5813" i="1"/>
  <c r="J5813" i="1"/>
  <c r="K5813" i="1"/>
  <c r="I5814" i="1"/>
  <c r="J5814" i="1"/>
  <c r="K5814" i="1"/>
  <c r="I5815" i="1"/>
  <c r="J5815" i="1"/>
  <c r="K5815" i="1"/>
  <c r="I5816" i="1"/>
  <c r="J5816" i="1"/>
  <c r="K5816" i="1"/>
  <c r="I5817" i="1"/>
  <c r="J5817" i="1"/>
  <c r="K5817" i="1"/>
  <c r="I5818" i="1"/>
  <c r="J5818" i="1"/>
  <c r="K5818" i="1"/>
  <c r="I5819" i="1"/>
  <c r="J5819" i="1"/>
  <c r="K5819" i="1"/>
  <c r="I5820" i="1"/>
  <c r="J5820" i="1"/>
  <c r="K5820" i="1"/>
  <c r="I5821" i="1"/>
  <c r="J5821" i="1"/>
  <c r="K5821" i="1"/>
  <c r="I5822" i="1"/>
  <c r="J5822" i="1"/>
  <c r="K5822" i="1"/>
  <c r="I5823" i="1"/>
  <c r="J5823" i="1"/>
  <c r="K5823" i="1"/>
  <c r="I5824" i="1"/>
  <c r="J5824" i="1"/>
  <c r="K5824" i="1"/>
  <c r="I5825" i="1"/>
  <c r="J5825" i="1"/>
  <c r="K5825" i="1"/>
  <c r="I5826" i="1"/>
  <c r="J5826" i="1"/>
  <c r="K5826" i="1"/>
  <c r="I5827" i="1"/>
  <c r="J5827" i="1"/>
  <c r="K5827" i="1"/>
  <c r="I5828" i="1"/>
  <c r="J5828" i="1"/>
  <c r="K5828" i="1"/>
  <c r="I5829" i="1"/>
  <c r="J5829" i="1"/>
  <c r="K5829" i="1"/>
  <c r="I5830" i="1"/>
  <c r="J5830" i="1"/>
  <c r="K5830" i="1"/>
  <c r="I5831" i="1"/>
  <c r="J5831" i="1"/>
  <c r="K5831" i="1"/>
  <c r="I5832" i="1"/>
  <c r="J5832" i="1"/>
  <c r="K5832" i="1"/>
  <c r="I5833" i="1"/>
  <c r="J5833" i="1"/>
  <c r="K5833" i="1"/>
  <c r="I5834" i="1"/>
  <c r="J5834" i="1"/>
  <c r="K5834" i="1"/>
  <c r="I5835" i="1"/>
  <c r="J5835" i="1"/>
  <c r="K5835" i="1"/>
  <c r="I5836" i="1"/>
  <c r="J5836" i="1"/>
  <c r="K5836" i="1"/>
  <c r="I5837" i="1"/>
  <c r="J5837" i="1"/>
  <c r="K5837" i="1"/>
  <c r="I5838" i="1"/>
  <c r="J5838" i="1"/>
  <c r="K5838" i="1"/>
  <c r="I5839" i="1"/>
  <c r="J5839" i="1"/>
  <c r="K5839" i="1"/>
  <c r="I5840" i="1"/>
  <c r="J5840" i="1"/>
  <c r="K5840" i="1"/>
  <c r="I5841" i="1"/>
  <c r="J5841" i="1"/>
  <c r="K5841" i="1"/>
  <c r="I5842" i="1"/>
  <c r="J5842" i="1"/>
  <c r="K5842" i="1"/>
  <c r="I5843" i="1"/>
  <c r="J5843" i="1"/>
  <c r="K5843" i="1"/>
  <c r="I5844" i="1"/>
  <c r="J5844" i="1"/>
  <c r="K5844" i="1"/>
  <c r="I5845" i="1"/>
  <c r="J5845" i="1"/>
  <c r="K5845" i="1"/>
  <c r="I5846" i="1"/>
  <c r="J5846" i="1"/>
  <c r="K5846" i="1"/>
  <c r="I5847" i="1"/>
  <c r="J5847" i="1"/>
  <c r="K5847" i="1"/>
  <c r="I5848" i="1"/>
  <c r="J5848" i="1"/>
  <c r="K5848" i="1"/>
  <c r="I5849" i="1"/>
  <c r="J5849" i="1"/>
  <c r="K5849" i="1"/>
  <c r="I5850" i="1"/>
  <c r="J5850" i="1"/>
  <c r="K5850" i="1"/>
  <c r="I5851" i="1"/>
  <c r="J5851" i="1"/>
  <c r="K5851" i="1"/>
  <c r="I5852" i="1"/>
  <c r="J5852" i="1"/>
  <c r="K5852" i="1"/>
  <c r="I5853" i="1"/>
  <c r="J5853" i="1"/>
  <c r="K5853" i="1"/>
  <c r="I5854" i="1"/>
  <c r="J5854" i="1"/>
  <c r="K5854" i="1"/>
  <c r="I5855" i="1"/>
  <c r="J5855" i="1"/>
  <c r="K5855" i="1"/>
  <c r="I5856" i="1"/>
  <c r="J5856" i="1"/>
  <c r="K5856" i="1"/>
  <c r="I5857" i="1"/>
  <c r="J5857" i="1"/>
  <c r="K5857" i="1"/>
  <c r="I5858" i="1"/>
  <c r="J5858" i="1"/>
  <c r="K5858" i="1"/>
  <c r="I5859" i="1"/>
  <c r="J5859" i="1"/>
  <c r="K5859" i="1"/>
  <c r="I5860" i="1"/>
  <c r="J5860" i="1"/>
  <c r="K5860" i="1"/>
  <c r="I5861" i="1"/>
  <c r="J5861" i="1"/>
  <c r="K5861" i="1"/>
  <c r="I5862" i="1"/>
  <c r="J5862" i="1"/>
  <c r="K5862" i="1"/>
  <c r="I5863" i="1"/>
  <c r="J5863" i="1"/>
  <c r="K5863" i="1"/>
  <c r="I5864" i="1"/>
  <c r="J5864" i="1"/>
  <c r="K5864" i="1"/>
  <c r="I5865" i="1"/>
  <c r="J5865" i="1"/>
  <c r="K5865" i="1"/>
  <c r="I5866" i="1"/>
  <c r="J5866" i="1"/>
  <c r="K5866" i="1"/>
  <c r="I5867" i="1"/>
  <c r="J5867" i="1"/>
  <c r="K5867" i="1"/>
  <c r="I5868" i="1"/>
  <c r="J5868" i="1"/>
  <c r="K5868" i="1"/>
  <c r="I5869" i="1"/>
  <c r="J5869" i="1"/>
  <c r="K5869" i="1"/>
  <c r="I5870" i="1"/>
  <c r="J5870" i="1"/>
  <c r="K5870" i="1"/>
  <c r="I5871" i="1"/>
  <c r="J5871" i="1"/>
  <c r="K5871" i="1"/>
  <c r="I5872" i="1"/>
  <c r="J5872" i="1"/>
  <c r="K5872" i="1"/>
  <c r="I5873" i="1"/>
  <c r="J5873" i="1"/>
  <c r="K5873" i="1"/>
  <c r="I5874" i="1"/>
  <c r="J5874" i="1"/>
  <c r="K5874" i="1"/>
  <c r="I5875" i="1"/>
  <c r="J5875" i="1"/>
  <c r="K5875" i="1"/>
  <c r="I5876" i="1"/>
  <c r="J5876" i="1"/>
  <c r="K5876" i="1"/>
  <c r="I5877" i="1"/>
  <c r="J5877" i="1"/>
  <c r="K5877" i="1"/>
  <c r="I5878" i="1"/>
  <c r="J5878" i="1"/>
  <c r="K5878" i="1"/>
  <c r="I5879" i="1"/>
  <c r="J5879" i="1"/>
  <c r="K5879" i="1"/>
  <c r="I5880" i="1"/>
  <c r="J5880" i="1"/>
  <c r="K5880" i="1"/>
  <c r="I5881" i="1"/>
  <c r="J5881" i="1"/>
  <c r="K5881" i="1"/>
  <c r="I5882" i="1"/>
  <c r="J5882" i="1"/>
  <c r="K5882" i="1"/>
  <c r="I5883" i="1"/>
  <c r="J5883" i="1"/>
  <c r="K5883" i="1"/>
  <c r="I5884" i="1"/>
  <c r="J5884" i="1"/>
  <c r="K5884" i="1"/>
  <c r="I5885" i="1"/>
  <c r="J5885" i="1"/>
  <c r="K5885" i="1"/>
  <c r="I5886" i="1"/>
  <c r="J5886" i="1"/>
  <c r="K5886" i="1"/>
  <c r="I5887" i="1"/>
  <c r="J5887" i="1"/>
  <c r="K5887" i="1"/>
  <c r="I5888" i="1"/>
  <c r="J5888" i="1"/>
  <c r="K5888" i="1"/>
  <c r="I5889" i="1"/>
  <c r="J5889" i="1"/>
  <c r="K5889" i="1"/>
  <c r="I5890" i="1"/>
  <c r="J5890" i="1"/>
  <c r="K5890" i="1"/>
  <c r="I5891" i="1"/>
  <c r="J5891" i="1"/>
  <c r="K5891" i="1"/>
  <c r="I5892" i="1"/>
  <c r="J5892" i="1"/>
  <c r="K5892" i="1"/>
  <c r="I5893" i="1"/>
  <c r="J5893" i="1"/>
  <c r="K5893" i="1"/>
  <c r="I5894" i="1"/>
  <c r="J5894" i="1"/>
  <c r="K5894" i="1"/>
  <c r="I5895" i="1"/>
  <c r="J5895" i="1"/>
  <c r="K5895" i="1"/>
  <c r="I5896" i="1"/>
  <c r="J5896" i="1"/>
  <c r="K5896" i="1"/>
  <c r="I5897" i="1"/>
  <c r="J5897" i="1"/>
  <c r="K5897" i="1"/>
  <c r="I5898" i="1"/>
  <c r="J5898" i="1"/>
  <c r="K5898" i="1"/>
  <c r="I5899" i="1"/>
  <c r="J5899" i="1"/>
  <c r="K5899" i="1"/>
  <c r="I5900" i="1"/>
  <c r="J5900" i="1"/>
  <c r="K5900" i="1"/>
  <c r="I5901" i="1"/>
  <c r="J5901" i="1"/>
  <c r="K5901" i="1"/>
  <c r="I5902" i="1"/>
  <c r="J5902" i="1"/>
  <c r="K5902" i="1"/>
  <c r="I5903" i="1"/>
  <c r="J5903" i="1"/>
  <c r="K5903" i="1"/>
  <c r="I5904" i="1"/>
  <c r="J5904" i="1"/>
  <c r="K5904" i="1"/>
  <c r="I5905" i="1"/>
  <c r="J5905" i="1"/>
  <c r="K5905" i="1"/>
  <c r="I5906" i="1"/>
  <c r="J5906" i="1"/>
  <c r="K5906" i="1"/>
  <c r="I5907" i="1"/>
  <c r="J5907" i="1"/>
  <c r="K5907" i="1"/>
  <c r="I5908" i="1"/>
  <c r="J5908" i="1"/>
  <c r="K5908" i="1"/>
  <c r="I5909" i="1"/>
  <c r="J5909" i="1"/>
  <c r="K5909" i="1"/>
  <c r="I5910" i="1"/>
  <c r="J5910" i="1"/>
  <c r="K5910" i="1"/>
  <c r="I5911" i="1"/>
  <c r="J5911" i="1"/>
  <c r="K5911" i="1"/>
  <c r="I5912" i="1"/>
  <c r="J5912" i="1"/>
  <c r="K5912" i="1"/>
  <c r="I5913" i="1"/>
  <c r="J5913" i="1"/>
  <c r="K5913" i="1"/>
  <c r="I5914" i="1"/>
  <c r="J5914" i="1"/>
  <c r="K5914" i="1"/>
  <c r="I5915" i="1"/>
  <c r="J5915" i="1"/>
  <c r="K5915" i="1"/>
  <c r="I5916" i="1"/>
  <c r="J5916" i="1"/>
  <c r="K5916" i="1"/>
  <c r="I5917" i="1"/>
  <c r="J5917" i="1"/>
  <c r="K5917" i="1"/>
  <c r="I5918" i="1"/>
  <c r="J5918" i="1"/>
  <c r="K5918" i="1"/>
  <c r="I5919" i="1"/>
  <c r="J5919" i="1"/>
  <c r="K5919" i="1"/>
  <c r="I5920" i="1"/>
  <c r="J5920" i="1"/>
  <c r="K5920" i="1"/>
  <c r="I5921" i="1"/>
  <c r="J5921" i="1"/>
  <c r="K5921" i="1"/>
  <c r="I5922" i="1"/>
  <c r="J5922" i="1"/>
  <c r="K5922" i="1"/>
  <c r="I5923" i="1"/>
  <c r="J5923" i="1"/>
  <c r="K5923" i="1"/>
  <c r="I5924" i="1"/>
  <c r="J5924" i="1"/>
  <c r="K5924" i="1"/>
  <c r="I5925" i="1"/>
  <c r="J5925" i="1"/>
  <c r="K5925" i="1"/>
  <c r="I5926" i="1"/>
  <c r="J5926" i="1"/>
  <c r="K5926" i="1"/>
  <c r="I5927" i="1"/>
  <c r="J5927" i="1"/>
  <c r="K5927" i="1"/>
  <c r="I5928" i="1"/>
  <c r="J5928" i="1"/>
  <c r="K5928" i="1"/>
  <c r="I5929" i="1"/>
  <c r="J5929" i="1"/>
  <c r="K5929" i="1"/>
  <c r="I5930" i="1"/>
  <c r="J5930" i="1"/>
  <c r="K5930" i="1"/>
  <c r="I5931" i="1"/>
  <c r="J5931" i="1"/>
  <c r="K5931" i="1"/>
  <c r="I5932" i="1"/>
  <c r="J5932" i="1"/>
  <c r="K5932" i="1"/>
  <c r="I5933" i="1"/>
  <c r="J5933" i="1"/>
  <c r="K5933" i="1"/>
  <c r="I5934" i="1"/>
  <c r="J5934" i="1"/>
  <c r="K5934" i="1"/>
  <c r="I5935" i="1"/>
  <c r="J5935" i="1"/>
  <c r="K5935" i="1"/>
  <c r="I5936" i="1"/>
  <c r="J5936" i="1"/>
  <c r="K5936" i="1"/>
  <c r="I5937" i="1"/>
  <c r="J5937" i="1"/>
  <c r="K5937" i="1"/>
  <c r="I5938" i="1"/>
  <c r="J5938" i="1"/>
  <c r="K5938" i="1"/>
  <c r="I5939" i="1"/>
  <c r="J5939" i="1"/>
  <c r="K5939" i="1"/>
  <c r="I5940" i="1"/>
  <c r="J5940" i="1"/>
  <c r="K5940" i="1"/>
  <c r="I5941" i="1"/>
  <c r="J5941" i="1"/>
  <c r="K5941" i="1"/>
  <c r="I5942" i="1"/>
  <c r="J5942" i="1"/>
  <c r="K5942" i="1"/>
  <c r="I5943" i="1"/>
  <c r="J5943" i="1"/>
  <c r="K5943" i="1"/>
  <c r="I5944" i="1"/>
  <c r="J5944" i="1"/>
  <c r="K5944" i="1"/>
  <c r="I5945" i="1"/>
  <c r="J5945" i="1"/>
  <c r="K5945" i="1"/>
  <c r="I5946" i="1"/>
  <c r="J5946" i="1"/>
  <c r="K5946" i="1"/>
  <c r="I5947" i="1"/>
  <c r="J5947" i="1"/>
  <c r="K5947" i="1"/>
  <c r="I5948" i="1"/>
  <c r="J5948" i="1"/>
  <c r="K5948" i="1"/>
  <c r="I5949" i="1"/>
  <c r="J5949" i="1"/>
  <c r="K5949" i="1"/>
  <c r="I5950" i="1"/>
  <c r="J5950" i="1"/>
  <c r="K5950" i="1"/>
  <c r="I5951" i="1"/>
  <c r="J5951" i="1"/>
  <c r="K5951" i="1"/>
  <c r="I5952" i="1"/>
  <c r="J5952" i="1"/>
  <c r="K5952" i="1"/>
  <c r="I5953" i="1"/>
  <c r="J5953" i="1"/>
  <c r="K5953" i="1"/>
  <c r="I5954" i="1"/>
  <c r="J5954" i="1"/>
  <c r="K5954" i="1"/>
  <c r="I5955" i="1"/>
  <c r="J5955" i="1"/>
  <c r="K5955" i="1"/>
  <c r="I5956" i="1"/>
  <c r="J5956" i="1"/>
  <c r="K5956" i="1"/>
  <c r="I5957" i="1"/>
  <c r="J5957" i="1"/>
  <c r="K5957" i="1"/>
  <c r="I5958" i="1"/>
  <c r="J5958" i="1"/>
  <c r="K5958" i="1"/>
  <c r="I5959" i="1"/>
  <c r="J5959" i="1"/>
  <c r="K5959" i="1"/>
  <c r="I5960" i="1"/>
  <c r="J5960" i="1"/>
  <c r="K5960" i="1"/>
  <c r="I5961" i="1"/>
  <c r="J5961" i="1"/>
  <c r="K5961" i="1"/>
  <c r="I5962" i="1"/>
  <c r="J5962" i="1"/>
  <c r="K5962" i="1"/>
  <c r="I5963" i="1"/>
  <c r="J5963" i="1"/>
  <c r="K5963" i="1"/>
  <c r="I5964" i="1"/>
  <c r="J5964" i="1"/>
  <c r="K5964" i="1"/>
  <c r="I5965" i="1"/>
  <c r="J5965" i="1"/>
  <c r="K5965" i="1"/>
  <c r="I5966" i="1"/>
  <c r="J5966" i="1"/>
  <c r="K5966" i="1"/>
  <c r="I5967" i="1"/>
  <c r="J5967" i="1"/>
  <c r="K5967" i="1"/>
  <c r="I5968" i="1"/>
  <c r="J5968" i="1"/>
  <c r="K5968" i="1"/>
  <c r="I5969" i="1"/>
  <c r="J5969" i="1"/>
  <c r="K5969" i="1"/>
  <c r="I5970" i="1"/>
  <c r="J5970" i="1"/>
  <c r="K5970" i="1"/>
  <c r="I5971" i="1"/>
  <c r="J5971" i="1"/>
  <c r="K5971" i="1"/>
  <c r="I5972" i="1"/>
  <c r="J5972" i="1"/>
  <c r="K5972" i="1"/>
  <c r="I5973" i="1"/>
  <c r="J5973" i="1"/>
  <c r="K5973" i="1"/>
  <c r="I5974" i="1"/>
  <c r="J5974" i="1"/>
  <c r="K5974" i="1"/>
  <c r="I5975" i="1"/>
  <c r="J5975" i="1"/>
  <c r="K5975" i="1"/>
  <c r="I5976" i="1"/>
  <c r="J5976" i="1"/>
  <c r="K5976" i="1"/>
  <c r="I5977" i="1"/>
  <c r="J5977" i="1"/>
  <c r="K5977" i="1"/>
  <c r="I5978" i="1"/>
  <c r="J5978" i="1"/>
  <c r="K5978" i="1"/>
  <c r="I5979" i="1"/>
  <c r="J5979" i="1"/>
  <c r="K5979" i="1"/>
  <c r="I5980" i="1"/>
  <c r="J5980" i="1"/>
  <c r="K5980" i="1"/>
  <c r="I5981" i="1"/>
  <c r="J5981" i="1"/>
  <c r="K5981" i="1"/>
  <c r="I5982" i="1"/>
  <c r="J5982" i="1"/>
  <c r="K5982" i="1"/>
  <c r="I5983" i="1"/>
  <c r="J5983" i="1"/>
  <c r="K5983" i="1"/>
  <c r="I5984" i="1"/>
  <c r="J5984" i="1"/>
  <c r="K5984" i="1"/>
  <c r="I5985" i="1"/>
  <c r="J5985" i="1"/>
  <c r="K5985" i="1"/>
  <c r="I5986" i="1"/>
  <c r="J5986" i="1"/>
  <c r="K5986" i="1"/>
  <c r="I5987" i="1"/>
  <c r="J5987" i="1"/>
  <c r="K5987" i="1"/>
  <c r="I5988" i="1"/>
  <c r="J5988" i="1"/>
  <c r="K5988" i="1"/>
  <c r="I5989" i="1"/>
  <c r="J5989" i="1"/>
  <c r="K5989" i="1"/>
  <c r="I5990" i="1"/>
  <c r="J5990" i="1"/>
  <c r="K5990" i="1"/>
  <c r="I5991" i="1"/>
  <c r="J5991" i="1"/>
  <c r="K5991" i="1"/>
  <c r="I5992" i="1"/>
  <c r="J5992" i="1"/>
  <c r="K5992" i="1"/>
  <c r="I5993" i="1"/>
  <c r="J5993" i="1"/>
  <c r="K5993" i="1"/>
  <c r="I5994" i="1"/>
  <c r="J5994" i="1"/>
  <c r="K5994" i="1"/>
  <c r="I5995" i="1"/>
  <c r="J5995" i="1"/>
  <c r="K5995" i="1"/>
  <c r="I5996" i="1"/>
  <c r="J5996" i="1"/>
  <c r="K5996" i="1"/>
  <c r="I5997" i="1"/>
  <c r="J5997" i="1"/>
  <c r="K5997" i="1"/>
  <c r="I5998" i="1"/>
  <c r="J5998" i="1"/>
  <c r="K5998" i="1"/>
  <c r="I5999" i="1"/>
  <c r="J5999" i="1"/>
  <c r="K5999" i="1"/>
  <c r="I6000" i="1"/>
  <c r="J6000" i="1"/>
  <c r="K6000" i="1"/>
  <c r="I6001" i="1"/>
  <c r="J6001" i="1"/>
  <c r="K6001" i="1"/>
  <c r="I6002" i="1"/>
  <c r="J6002" i="1"/>
  <c r="K6002" i="1"/>
  <c r="I6003" i="1"/>
  <c r="J6003" i="1"/>
  <c r="K6003" i="1"/>
  <c r="I6004" i="1"/>
  <c r="J6004" i="1"/>
  <c r="K6004" i="1"/>
  <c r="I6005" i="1"/>
  <c r="J6005" i="1"/>
  <c r="K6005" i="1"/>
  <c r="I6006" i="1"/>
  <c r="J6006" i="1"/>
  <c r="K6006" i="1"/>
  <c r="I6007" i="1"/>
  <c r="J6007" i="1"/>
  <c r="K6007" i="1"/>
  <c r="I6008" i="1"/>
  <c r="J6008" i="1"/>
  <c r="K6008" i="1"/>
  <c r="I6009" i="1"/>
  <c r="J6009" i="1"/>
  <c r="K6009" i="1"/>
  <c r="I6010" i="1"/>
  <c r="J6010" i="1"/>
  <c r="K6010" i="1"/>
  <c r="I6011" i="1"/>
  <c r="J6011" i="1"/>
  <c r="K6011" i="1"/>
  <c r="I6012" i="1"/>
  <c r="J6012" i="1"/>
  <c r="K6012" i="1"/>
  <c r="I6013" i="1"/>
  <c r="J6013" i="1"/>
  <c r="K6013" i="1"/>
  <c r="I6014" i="1"/>
  <c r="J6014" i="1"/>
  <c r="K6014" i="1"/>
  <c r="I6015" i="1"/>
  <c r="J6015" i="1"/>
  <c r="K6015" i="1"/>
  <c r="I6016" i="1"/>
  <c r="J6016" i="1"/>
  <c r="K6016" i="1"/>
  <c r="I6017" i="1"/>
  <c r="J6017" i="1"/>
  <c r="K6017" i="1"/>
  <c r="I6018" i="1"/>
  <c r="J6018" i="1"/>
  <c r="K6018" i="1"/>
  <c r="I6019" i="1"/>
  <c r="J6019" i="1"/>
  <c r="K6019" i="1"/>
  <c r="I6020" i="1"/>
  <c r="J6020" i="1"/>
  <c r="K6020" i="1"/>
  <c r="I6021" i="1"/>
  <c r="J6021" i="1"/>
  <c r="K6021" i="1"/>
  <c r="I6022" i="1"/>
  <c r="J6022" i="1"/>
  <c r="K6022" i="1"/>
  <c r="I6023" i="1"/>
  <c r="J6023" i="1"/>
  <c r="K6023" i="1"/>
  <c r="I6024" i="1"/>
  <c r="J6024" i="1"/>
  <c r="K6024" i="1"/>
  <c r="I6025" i="1"/>
  <c r="J6025" i="1"/>
  <c r="K6025" i="1"/>
  <c r="I6026" i="1"/>
  <c r="J6026" i="1"/>
  <c r="K6026" i="1"/>
  <c r="I6027" i="1"/>
  <c r="J6027" i="1"/>
  <c r="K6027" i="1"/>
  <c r="I6028" i="1"/>
  <c r="J6028" i="1"/>
  <c r="K6028" i="1"/>
  <c r="I6029" i="1"/>
  <c r="J6029" i="1"/>
  <c r="K6029" i="1"/>
  <c r="I6030" i="1"/>
  <c r="J6030" i="1"/>
  <c r="K6030" i="1"/>
  <c r="I6031" i="1"/>
  <c r="J6031" i="1"/>
  <c r="K6031" i="1"/>
  <c r="I6032" i="1"/>
  <c r="J6032" i="1"/>
  <c r="K6032" i="1"/>
  <c r="I6033" i="1"/>
  <c r="J6033" i="1"/>
  <c r="K6033" i="1"/>
  <c r="I6034" i="1"/>
  <c r="J6034" i="1"/>
  <c r="K6034" i="1"/>
  <c r="I6035" i="1"/>
  <c r="J6035" i="1"/>
  <c r="K6035" i="1"/>
  <c r="I6036" i="1"/>
  <c r="J6036" i="1"/>
  <c r="K6036" i="1"/>
  <c r="I6037" i="1"/>
  <c r="J6037" i="1"/>
  <c r="K6037" i="1"/>
  <c r="I6038" i="1"/>
  <c r="J6038" i="1"/>
  <c r="K6038" i="1"/>
  <c r="I6039" i="1"/>
  <c r="J6039" i="1"/>
  <c r="K6039" i="1"/>
  <c r="I6040" i="1"/>
  <c r="J6040" i="1"/>
  <c r="K6040" i="1"/>
  <c r="I6041" i="1"/>
  <c r="J6041" i="1"/>
  <c r="K6041" i="1"/>
  <c r="I6042" i="1"/>
  <c r="J6042" i="1"/>
  <c r="K6042" i="1"/>
  <c r="I6043" i="1"/>
  <c r="J6043" i="1"/>
  <c r="K6043" i="1"/>
  <c r="I6044" i="1"/>
  <c r="J6044" i="1"/>
  <c r="K6044" i="1"/>
  <c r="I6045" i="1"/>
  <c r="J6045" i="1"/>
  <c r="K6045" i="1"/>
  <c r="I6046" i="1"/>
  <c r="J6046" i="1"/>
  <c r="K6046" i="1"/>
  <c r="I6047" i="1"/>
  <c r="J6047" i="1"/>
  <c r="K6047" i="1"/>
  <c r="I6048" i="1"/>
  <c r="J6048" i="1"/>
  <c r="K6048" i="1"/>
  <c r="I6049" i="1"/>
  <c r="J6049" i="1"/>
  <c r="K6049" i="1"/>
  <c r="I6050" i="1"/>
  <c r="J6050" i="1"/>
  <c r="K6050" i="1"/>
  <c r="I6051" i="1"/>
  <c r="J6051" i="1"/>
  <c r="K6051" i="1"/>
  <c r="I6052" i="1"/>
  <c r="J6052" i="1"/>
  <c r="K6052" i="1"/>
  <c r="I6053" i="1"/>
  <c r="J6053" i="1"/>
  <c r="K6053" i="1"/>
  <c r="I6054" i="1"/>
  <c r="J6054" i="1"/>
  <c r="K6054" i="1"/>
  <c r="I6055" i="1"/>
  <c r="J6055" i="1"/>
  <c r="K6055" i="1"/>
  <c r="I6056" i="1"/>
  <c r="J6056" i="1"/>
  <c r="K6056" i="1"/>
  <c r="I6057" i="1"/>
  <c r="J6057" i="1"/>
  <c r="K6057" i="1"/>
  <c r="I6058" i="1"/>
  <c r="J6058" i="1"/>
  <c r="K6058" i="1"/>
  <c r="I6059" i="1"/>
  <c r="J6059" i="1"/>
  <c r="K6059" i="1"/>
  <c r="I6060" i="1"/>
  <c r="J6060" i="1"/>
  <c r="K6060" i="1"/>
  <c r="I6061" i="1"/>
  <c r="J6061" i="1"/>
  <c r="K6061" i="1"/>
  <c r="I6062" i="1"/>
  <c r="J6062" i="1"/>
  <c r="K6062" i="1"/>
  <c r="I6063" i="1"/>
  <c r="J6063" i="1"/>
  <c r="K6063" i="1"/>
  <c r="I6064" i="1"/>
  <c r="J6064" i="1"/>
  <c r="K6064" i="1"/>
  <c r="I6065" i="1"/>
  <c r="J6065" i="1"/>
  <c r="K6065" i="1"/>
  <c r="I6066" i="1"/>
  <c r="J6066" i="1"/>
  <c r="K6066" i="1"/>
  <c r="I6067" i="1"/>
  <c r="J6067" i="1"/>
  <c r="K6067" i="1"/>
  <c r="I6068" i="1"/>
  <c r="J6068" i="1"/>
  <c r="K6068" i="1"/>
  <c r="I6069" i="1"/>
  <c r="J6069" i="1"/>
  <c r="K6069" i="1"/>
  <c r="I6070" i="1"/>
  <c r="J6070" i="1"/>
  <c r="K6070" i="1"/>
  <c r="I6071" i="1"/>
  <c r="J6071" i="1"/>
  <c r="K6071" i="1"/>
  <c r="I6072" i="1"/>
  <c r="J6072" i="1"/>
  <c r="K6072" i="1"/>
  <c r="I6073" i="1"/>
  <c r="J6073" i="1"/>
  <c r="K6073" i="1"/>
  <c r="I6074" i="1"/>
  <c r="J6074" i="1"/>
  <c r="K6074" i="1"/>
  <c r="I6075" i="1"/>
  <c r="J6075" i="1"/>
  <c r="K6075" i="1"/>
  <c r="I6076" i="1"/>
  <c r="J6076" i="1"/>
  <c r="K6076" i="1"/>
  <c r="I6077" i="1"/>
  <c r="J6077" i="1"/>
  <c r="K6077" i="1"/>
  <c r="I6078" i="1"/>
  <c r="J6078" i="1"/>
  <c r="K6078" i="1"/>
  <c r="I6079" i="1"/>
  <c r="J6079" i="1"/>
  <c r="K6079" i="1"/>
  <c r="I6080" i="1"/>
  <c r="J6080" i="1"/>
  <c r="K6080" i="1"/>
  <c r="I6081" i="1"/>
  <c r="J6081" i="1"/>
  <c r="K6081" i="1"/>
  <c r="I6082" i="1"/>
  <c r="J6082" i="1"/>
  <c r="K6082" i="1"/>
  <c r="I6083" i="1"/>
  <c r="J6083" i="1"/>
  <c r="K6083" i="1"/>
  <c r="I6084" i="1"/>
  <c r="J6084" i="1"/>
  <c r="K6084" i="1"/>
  <c r="I6085" i="1"/>
  <c r="J6085" i="1"/>
  <c r="K6085" i="1"/>
  <c r="I6086" i="1"/>
  <c r="J6086" i="1"/>
  <c r="K6086" i="1"/>
  <c r="I6087" i="1"/>
  <c r="J6087" i="1"/>
  <c r="K6087" i="1"/>
  <c r="I6088" i="1"/>
  <c r="J6088" i="1"/>
  <c r="K6088" i="1"/>
  <c r="I6089" i="1"/>
  <c r="J6089" i="1"/>
  <c r="K6089" i="1"/>
  <c r="I6090" i="1"/>
  <c r="J6090" i="1"/>
  <c r="K6090" i="1"/>
  <c r="I6091" i="1"/>
  <c r="J6091" i="1"/>
  <c r="K6091" i="1"/>
  <c r="I6092" i="1"/>
  <c r="J6092" i="1"/>
  <c r="K6092" i="1"/>
  <c r="I6093" i="1"/>
  <c r="J6093" i="1"/>
  <c r="K6093" i="1"/>
  <c r="I6094" i="1"/>
  <c r="J6094" i="1"/>
  <c r="K6094" i="1"/>
  <c r="I6095" i="1"/>
  <c r="J6095" i="1"/>
  <c r="K6095" i="1"/>
  <c r="I6096" i="1"/>
  <c r="J6096" i="1"/>
  <c r="K6096" i="1"/>
  <c r="I6097" i="1"/>
  <c r="J6097" i="1"/>
  <c r="K6097" i="1"/>
  <c r="I6098" i="1"/>
  <c r="J6098" i="1"/>
  <c r="K6098" i="1"/>
  <c r="I6099" i="1"/>
  <c r="J6099" i="1"/>
  <c r="K6099" i="1"/>
  <c r="I6100" i="1"/>
  <c r="J6100" i="1"/>
  <c r="K6100" i="1"/>
  <c r="I6101" i="1"/>
  <c r="J6101" i="1"/>
  <c r="K6101" i="1"/>
  <c r="I6102" i="1"/>
  <c r="J6102" i="1"/>
  <c r="K6102" i="1"/>
  <c r="I6103" i="1"/>
  <c r="J6103" i="1"/>
  <c r="K6103" i="1"/>
  <c r="I6104" i="1"/>
  <c r="J6104" i="1"/>
  <c r="K6104" i="1"/>
  <c r="I6105" i="1"/>
  <c r="J6105" i="1"/>
  <c r="K6105" i="1"/>
  <c r="I6106" i="1"/>
  <c r="J6106" i="1"/>
  <c r="K6106" i="1"/>
  <c r="I6107" i="1"/>
  <c r="J6107" i="1"/>
  <c r="K6107" i="1"/>
  <c r="I6108" i="1"/>
  <c r="J6108" i="1"/>
  <c r="K6108" i="1"/>
  <c r="I6109" i="1"/>
  <c r="J6109" i="1"/>
  <c r="K6109" i="1"/>
  <c r="I6110" i="1"/>
  <c r="J6110" i="1"/>
  <c r="K6110" i="1"/>
  <c r="I6111" i="1"/>
  <c r="J6111" i="1"/>
  <c r="K6111" i="1"/>
  <c r="I6112" i="1"/>
  <c r="J6112" i="1"/>
  <c r="K6112" i="1"/>
  <c r="I6113" i="1"/>
  <c r="J6113" i="1"/>
  <c r="K6113" i="1"/>
  <c r="I6114" i="1"/>
  <c r="J6114" i="1"/>
  <c r="K6114" i="1"/>
  <c r="I6115" i="1"/>
  <c r="J6115" i="1"/>
  <c r="K6115" i="1"/>
  <c r="I6116" i="1"/>
  <c r="J6116" i="1"/>
  <c r="K6116" i="1"/>
  <c r="I6117" i="1"/>
  <c r="J6117" i="1"/>
  <c r="K6117" i="1"/>
  <c r="I6118" i="1"/>
  <c r="J6118" i="1"/>
  <c r="K6118" i="1"/>
  <c r="I6119" i="1"/>
  <c r="J6119" i="1"/>
  <c r="K6119" i="1"/>
  <c r="I6120" i="1"/>
  <c r="J6120" i="1"/>
  <c r="K6120" i="1"/>
  <c r="I6121" i="1"/>
  <c r="J6121" i="1"/>
  <c r="K6121" i="1"/>
  <c r="I6122" i="1"/>
  <c r="J6122" i="1"/>
  <c r="K6122" i="1"/>
  <c r="I6123" i="1"/>
  <c r="J6123" i="1"/>
  <c r="K6123" i="1"/>
  <c r="I6124" i="1"/>
  <c r="J6124" i="1"/>
  <c r="K6124" i="1"/>
  <c r="I6125" i="1"/>
  <c r="J6125" i="1"/>
  <c r="K6125" i="1"/>
  <c r="I6126" i="1"/>
  <c r="J6126" i="1"/>
  <c r="K6126" i="1"/>
  <c r="I6127" i="1"/>
  <c r="J6127" i="1"/>
  <c r="K6127" i="1"/>
  <c r="I6128" i="1"/>
  <c r="J6128" i="1"/>
  <c r="K6128" i="1"/>
  <c r="I6129" i="1"/>
  <c r="J6129" i="1"/>
  <c r="K6129" i="1"/>
  <c r="I6130" i="1"/>
  <c r="J6130" i="1"/>
  <c r="K6130" i="1"/>
  <c r="I6131" i="1"/>
  <c r="J6131" i="1"/>
  <c r="K6131" i="1"/>
  <c r="I6132" i="1"/>
  <c r="J6132" i="1"/>
  <c r="K6132" i="1"/>
  <c r="I6133" i="1"/>
  <c r="J6133" i="1"/>
  <c r="K6133" i="1"/>
  <c r="I6134" i="1"/>
  <c r="J6134" i="1"/>
  <c r="K6134" i="1"/>
  <c r="I6135" i="1"/>
  <c r="J6135" i="1"/>
  <c r="K6135" i="1"/>
  <c r="I6136" i="1"/>
  <c r="J6136" i="1"/>
  <c r="K6136" i="1"/>
  <c r="I6137" i="1"/>
  <c r="J6137" i="1"/>
  <c r="K6137" i="1"/>
  <c r="I6138" i="1"/>
  <c r="J6138" i="1"/>
  <c r="K6138" i="1"/>
  <c r="I6139" i="1"/>
  <c r="J6139" i="1"/>
  <c r="K6139" i="1"/>
  <c r="I6140" i="1"/>
  <c r="J6140" i="1"/>
  <c r="K6140" i="1"/>
  <c r="I6141" i="1"/>
  <c r="J6141" i="1"/>
  <c r="K6141" i="1"/>
  <c r="I6142" i="1"/>
  <c r="J6142" i="1"/>
  <c r="K6142" i="1"/>
  <c r="I6143" i="1"/>
  <c r="J6143" i="1"/>
  <c r="K6143" i="1"/>
  <c r="I6144" i="1"/>
  <c r="J6144" i="1"/>
  <c r="K6144" i="1"/>
  <c r="I6145" i="1"/>
  <c r="J6145" i="1"/>
  <c r="K6145" i="1"/>
  <c r="I6146" i="1"/>
  <c r="J6146" i="1"/>
  <c r="K6146" i="1"/>
  <c r="I6147" i="1"/>
  <c r="J6147" i="1"/>
  <c r="K6147" i="1"/>
  <c r="I6148" i="1"/>
  <c r="J6148" i="1"/>
  <c r="K6148" i="1"/>
  <c r="I6149" i="1"/>
  <c r="J6149" i="1"/>
  <c r="K6149" i="1"/>
  <c r="I6150" i="1"/>
  <c r="J6150" i="1"/>
  <c r="K6150" i="1"/>
  <c r="I6151" i="1"/>
  <c r="J6151" i="1"/>
  <c r="K6151" i="1"/>
  <c r="I6152" i="1"/>
  <c r="J6152" i="1"/>
  <c r="K6152" i="1"/>
  <c r="I6153" i="1"/>
  <c r="J6153" i="1"/>
  <c r="K6153" i="1"/>
  <c r="I6154" i="1"/>
  <c r="J6154" i="1"/>
  <c r="K6154" i="1"/>
  <c r="I6155" i="1"/>
  <c r="J6155" i="1"/>
  <c r="K6155" i="1"/>
  <c r="I6156" i="1"/>
  <c r="J6156" i="1"/>
  <c r="K6156" i="1"/>
  <c r="I6157" i="1"/>
  <c r="J6157" i="1"/>
  <c r="K6157" i="1"/>
  <c r="I6158" i="1"/>
  <c r="J6158" i="1"/>
  <c r="K6158" i="1"/>
  <c r="I6159" i="1"/>
  <c r="J6159" i="1"/>
  <c r="K6159" i="1"/>
  <c r="I6160" i="1"/>
  <c r="J6160" i="1"/>
  <c r="K6160" i="1"/>
  <c r="I6161" i="1"/>
  <c r="J6161" i="1"/>
  <c r="K6161" i="1"/>
  <c r="I6162" i="1"/>
  <c r="J6162" i="1"/>
  <c r="K6162" i="1"/>
  <c r="I6163" i="1"/>
  <c r="J6163" i="1"/>
  <c r="K6163" i="1"/>
  <c r="I6164" i="1"/>
  <c r="J6164" i="1"/>
  <c r="K6164" i="1"/>
  <c r="I6165" i="1"/>
  <c r="J6165" i="1"/>
  <c r="K6165" i="1"/>
  <c r="I6166" i="1"/>
  <c r="J6166" i="1"/>
  <c r="K6166" i="1"/>
  <c r="I6167" i="1"/>
  <c r="J6167" i="1"/>
  <c r="K6167" i="1"/>
  <c r="I6168" i="1"/>
  <c r="J6168" i="1"/>
  <c r="K6168" i="1"/>
  <c r="I6169" i="1"/>
  <c r="J6169" i="1"/>
  <c r="K6169" i="1"/>
  <c r="I6170" i="1"/>
  <c r="J6170" i="1"/>
  <c r="K6170" i="1"/>
  <c r="I6171" i="1"/>
  <c r="J6171" i="1"/>
  <c r="K6171" i="1"/>
  <c r="I6172" i="1"/>
  <c r="J6172" i="1"/>
  <c r="K6172" i="1"/>
  <c r="I6173" i="1"/>
  <c r="J6173" i="1"/>
  <c r="K6173" i="1"/>
  <c r="I6174" i="1"/>
  <c r="J6174" i="1"/>
  <c r="K6174" i="1"/>
  <c r="I6175" i="1"/>
  <c r="J6175" i="1"/>
  <c r="K6175" i="1"/>
  <c r="I6176" i="1"/>
  <c r="J6176" i="1"/>
  <c r="K6176" i="1"/>
  <c r="I6177" i="1"/>
  <c r="J6177" i="1"/>
  <c r="K6177" i="1"/>
  <c r="I6178" i="1"/>
  <c r="J6178" i="1"/>
  <c r="K6178" i="1"/>
  <c r="I6179" i="1"/>
  <c r="J6179" i="1"/>
  <c r="K6179" i="1"/>
  <c r="I6180" i="1"/>
  <c r="J6180" i="1"/>
  <c r="K6180" i="1"/>
  <c r="I6181" i="1"/>
  <c r="J6181" i="1"/>
  <c r="K6181" i="1"/>
  <c r="I6182" i="1"/>
  <c r="J6182" i="1"/>
  <c r="K6182" i="1"/>
  <c r="I6183" i="1"/>
  <c r="J6183" i="1"/>
  <c r="K6183" i="1"/>
  <c r="I6184" i="1"/>
  <c r="J6184" i="1"/>
  <c r="K6184" i="1"/>
  <c r="I6185" i="1"/>
  <c r="J6185" i="1"/>
  <c r="K6185" i="1"/>
  <c r="I6186" i="1"/>
  <c r="J6186" i="1"/>
  <c r="K6186" i="1"/>
  <c r="I6187" i="1"/>
  <c r="J6187" i="1"/>
  <c r="K6187" i="1"/>
  <c r="I6188" i="1"/>
  <c r="J6188" i="1"/>
  <c r="K6188" i="1"/>
  <c r="I6189" i="1"/>
  <c r="J6189" i="1"/>
  <c r="K6189" i="1"/>
  <c r="I6190" i="1"/>
  <c r="J6190" i="1"/>
  <c r="K6190" i="1"/>
  <c r="I6191" i="1"/>
  <c r="J6191" i="1"/>
  <c r="K6191" i="1"/>
  <c r="I6192" i="1"/>
  <c r="J6192" i="1"/>
  <c r="K6192" i="1"/>
  <c r="I6193" i="1"/>
  <c r="J6193" i="1"/>
  <c r="K6193" i="1"/>
  <c r="I6194" i="1"/>
  <c r="J6194" i="1"/>
  <c r="K6194" i="1"/>
  <c r="I6195" i="1"/>
  <c r="J6195" i="1"/>
  <c r="K6195" i="1"/>
  <c r="I6196" i="1"/>
  <c r="J6196" i="1"/>
  <c r="K6196" i="1"/>
  <c r="I6197" i="1"/>
  <c r="J6197" i="1"/>
  <c r="K6197" i="1"/>
  <c r="I6198" i="1"/>
  <c r="J6198" i="1"/>
  <c r="K6198" i="1"/>
  <c r="I6199" i="1"/>
  <c r="J6199" i="1"/>
  <c r="K6199" i="1"/>
  <c r="I6200" i="1"/>
  <c r="J6200" i="1"/>
  <c r="K6200" i="1"/>
  <c r="I6201" i="1"/>
  <c r="J6201" i="1"/>
  <c r="K6201" i="1"/>
  <c r="I6202" i="1"/>
  <c r="J6202" i="1"/>
  <c r="K6202" i="1"/>
  <c r="I6203" i="1"/>
  <c r="J6203" i="1"/>
  <c r="K6203" i="1"/>
  <c r="I6204" i="1"/>
  <c r="J6204" i="1"/>
  <c r="K6204" i="1"/>
  <c r="I6205" i="1"/>
  <c r="J6205" i="1"/>
  <c r="K6205" i="1"/>
  <c r="I6206" i="1"/>
  <c r="J6206" i="1"/>
  <c r="K6206" i="1"/>
  <c r="I6207" i="1"/>
  <c r="J6207" i="1"/>
  <c r="K6207" i="1"/>
  <c r="I6208" i="1"/>
  <c r="J6208" i="1"/>
  <c r="K6208" i="1"/>
  <c r="I6209" i="1"/>
  <c r="J6209" i="1"/>
  <c r="K6209" i="1"/>
  <c r="I6210" i="1"/>
  <c r="J6210" i="1"/>
  <c r="K6210" i="1"/>
  <c r="I6211" i="1"/>
  <c r="J6211" i="1"/>
  <c r="K6211" i="1"/>
  <c r="I6212" i="1"/>
  <c r="J6212" i="1"/>
  <c r="K6212" i="1"/>
  <c r="I6213" i="1"/>
  <c r="J6213" i="1"/>
  <c r="K6213" i="1"/>
  <c r="I6214" i="1"/>
  <c r="J6214" i="1"/>
  <c r="K6214" i="1"/>
  <c r="I6215" i="1"/>
  <c r="J6215" i="1"/>
  <c r="K6215" i="1"/>
  <c r="I6216" i="1"/>
  <c r="J6216" i="1"/>
  <c r="K6216" i="1"/>
  <c r="I6217" i="1"/>
  <c r="J6217" i="1"/>
  <c r="K6217" i="1"/>
  <c r="I6218" i="1"/>
  <c r="J6218" i="1"/>
  <c r="K6218" i="1"/>
  <c r="I6219" i="1"/>
  <c r="J6219" i="1"/>
  <c r="K6219" i="1"/>
  <c r="I6220" i="1"/>
  <c r="J6220" i="1"/>
  <c r="K6220" i="1"/>
  <c r="I6221" i="1"/>
  <c r="J6221" i="1"/>
  <c r="K6221" i="1"/>
  <c r="I6222" i="1"/>
  <c r="J6222" i="1"/>
  <c r="K6222" i="1"/>
  <c r="I6223" i="1"/>
  <c r="J6223" i="1"/>
  <c r="K6223" i="1"/>
  <c r="I6224" i="1"/>
  <c r="J6224" i="1"/>
  <c r="K6224" i="1"/>
  <c r="I6225" i="1"/>
  <c r="J6225" i="1"/>
  <c r="K6225" i="1"/>
  <c r="I6226" i="1"/>
  <c r="J6226" i="1"/>
  <c r="K6226" i="1"/>
  <c r="I6227" i="1"/>
  <c r="J6227" i="1"/>
  <c r="K6227" i="1"/>
  <c r="I6228" i="1"/>
  <c r="J6228" i="1"/>
  <c r="K6228" i="1"/>
  <c r="I6229" i="1"/>
  <c r="J6229" i="1"/>
  <c r="K6229" i="1"/>
  <c r="I6230" i="1"/>
  <c r="J6230" i="1"/>
  <c r="K6230" i="1"/>
  <c r="I6231" i="1"/>
  <c r="J6231" i="1"/>
  <c r="K6231" i="1"/>
  <c r="I6232" i="1"/>
  <c r="J6232" i="1"/>
  <c r="K6232" i="1"/>
  <c r="I6233" i="1"/>
  <c r="J6233" i="1"/>
  <c r="K6233" i="1"/>
  <c r="I6234" i="1"/>
  <c r="J6234" i="1"/>
  <c r="K6234" i="1"/>
  <c r="I6235" i="1"/>
  <c r="J6235" i="1"/>
  <c r="K6235" i="1"/>
  <c r="I6236" i="1"/>
  <c r="J6236" i="1"/>
  <c r="K6236" i="1"/>
  <c r="I6237" i="1"/>
  <c r="J6237" i="1"/>
  <c r="K6237" i="1"/>
  <c r="I6238" i="1"/>
  <c r="J6238" i="1"/>
  <c r="K6238" i="1"/>
  <c r="I6239" i="1"/>
  <c r="J6239" i="1"/>
  <c r="K6239" i="1"/>
  <c r="I6240" i="1"/>
  <c r="J6240" i="1"/>
  <c r="K6240" i="1"/>
  <c r="I6241" i="1"/>
  <c r="J6241" i="1"/>
  <c r="K6241" i="1"/>
  <c r="I6242" i="1"/>
  <c r="J6242" i="1"/>
  <c r="K6242" i="1"/>
  <c r="I6243" i="1"/>
  <c r="J6243" i="1"/>
  <c r="K6243" i="1"/>
  <c r="I6244" i="1"/>
  <c r="J6244" i="1"/>
  <c r="K6244" i="1"/>
  <c r="I6245" i="1"/>
  <c r="J6245" i="1"/>
  <c r="K6245" i="1"/>
  <c r="I6246" i="1"/>
  <c r="J6246" i="1"/>
  <c r="K6246" i="1"/>
  <c r="I6247" i="1"/>
  <c r="J6247" i="1"/>
  <c r="K6247" i="1"/>
  <c r="I6248" i="1"/>
  <c r="J6248" i="1"/>
  <c r="K6248" i="1"/>
  <c r="I6249" i="1"/>
  <c r="J6249" i="1"/>
  <c r="K6249" i="1"/>
  <c r="I6250" i="1"/>
  <c r="J6250" i="1"/>
  <c r="K6250" i="1"/>
  <c r="I6251" i="1"/>
  <c r="J6251" i="1"/>
  <c r="K6251" i="1"/>
  <c r="I6252" i="1"/>
  <c r="J6252" i="1"/>
  <c r="K6252" i="1"/>
  <c r="I6253" i="1"/>
  <c r="J6253" i="1"/>
  <c r="K6253" i="1"/>
  <c r="I6254" i="1"/>
  <c r="J6254" i="1"/>
  <c r="K6254" i="1"/>
  <c r="I6255" i="1"/>
  <c r="J6255" i="1"/>
  <c r="K6255" i="1"/>
  <c r="I6256" i="1"/>
  <c r="J6256" i="1"/>
  <c r="K6256" i="1"/>
  <c r="I6257" i="1"/>
  <c r="J6257" i="1"/>
  <c r="K6257" i="1"/>
  <c r="I6258" i="1"/>
  <c r="J6258" i="1"/>
  <c r="K6258" i="1"/>
  <c r="I6259" i="1"/>
  <c r="J6259" i="1"/>
  <c r="K6259" i="1"/>
  <c r="I6260" i="1"/>
  <c r="J6260" i="1"/>
  <c r="K6260" i="1"/>
  <c r="I6261" i="1"/>
  <c r="J6261" i="1"/>
  <c r="K6261" i="1"/>
  <c r="I6262" i="1"/>
  <c r="J6262" i="1"/>
  <c r="K6262" i="1"/>
  <c r="I6263" i="1"/>
  <c r="J6263" i="1"/>
  <c r="K6263" i="1"/>
  <c r="I6264" i="1"/>
  <c r="J6264" i="1"/>
  <c r="K6264" i="1"/>
  <c r="I6265" i="1"/>
  <c r="J6265" i="1"/>
  <c r="K6265" i="1"/>
  <c r="I6266" i="1"/>
  <c r="J6266" i="1"/>
  <c r="K6266" i="1"/>
  <c r="I6267" i="1"/>
  <c r="J6267" i="1"/>
  <c r="K6267" i="1"/>
  <c r="I6268" i="1"/>
  <c r="J6268" i="1"/>
  <c r="K6268" i="1"/>
  <c r="I6269" i="1"/>
  <c r="J6269" i="1"/>
  <c r="K6269" i="1"/>
  <c r="I6270" i="1"/>
  <c r="J6270" i="1"/>
  <c r="K6270" i="1"/>
  <c r="I6271" i="1"/>
  <c r="J6271" i="1"/>
  <c r="K6271" i="1"/>
  <c r="I6272" i="1"/>
  <c r="J6272" i="1"/>
  <c r="K6272" i="1"/>
  <c r="I6273" i="1"/>
  <c r="J6273" i="1"/>
  <c r="K6273" i="1"/>
  <c r="I6274" i="1"/>
  <c r="J6274" i="1"/>
  <c r="K6274" i="1"/>
  <c r="I6275" i="1"/>
  <c r="J6275" i="1"/>
  <c r="K6275" i="1"/>
  <c r="I6276" i="1"/>
  <c r="J6276" i="1"/>
  <c r="K6276" i="1"/>
  <c r="I6277" i="1"/>
  <c r="J6277" i="1"/>
  <c r="K6277" i="1"/>
  <c r="I6278" i="1"/>
  <c r="J6278" i="1"/>
  <c r="K6278" i="1"/>
  <c r="I6279" i="1"/>
  <c r="J6279" i="1"/>
  <c r="K6279" i="1"/>
  <c r="I6280" i="1"/>
  <c r="J6280" i="1"/>
  <c r="K6280" i="1"/>
  <c r="I6281" i="1"/>
  <c r="J6281" i="1"/>
  <c r="K6281" i="1"/>
  <c r="I6282" i="1"/>
  <c r="J6282" i="1"/>
  <c r="K6282" i="1"/>
  <c r="I6283" i="1"/>
  <c r="J6283" i="1"/>
  <c r="K6283" i="1"/>
  <c r="I6284" i="1"/>
  <c r="J6284" i="1"/>
  <c r="K6284" i="1"/>
  <c r="I6285" i="1"/>
  <c r="J6285" i="1"/>
  <c r="K6285" i="1"/>
  <c r="I6286" i="1"/>
  <c r="J6286" i="1"/>
  <c r="K6286" i="1"/>
  <c r="I6287" i="1"/>
  <c r="J6287" i="1"/>
  <c r="K6287" i="1"/>
  <c r="I6288" i="1"/>
  <c r="J6288" i="1"/>
  <c r="K6288" i="1"/>
  <c r="I6289" i="1"/>
  <c r="J6289" i="1"/>
  <c r="K6289" i="1"/>
  <c r="I6290" i="1"/>
  <c r="J6290" i="1"/>
  <c r="K6290" i="1"/>
  <c r="I6291" i="1"/>
  <c r="J6291" i="1"/>
  <c r="K6291" i="1"/>
  <c r="I6292" i="1"/>
  <c r="J6292" i="1"/>
  <c r="K6292" i="1"/>
  <c r="I6293" i="1"/>
  <c r="J6293" i="1"/>
  <c r="K6293" i="1"/>
  <c r="I6294" i="1"/>
  <c r="J6294" i="1"/>
  <c r="K6294" i="1"/>
  <c r="I6295" i="1"/>
  <c r="J6295" i="1"/>
  <c r="K6295" i="1"/>
  <c r="I6296" i="1"/>
  <c r="J6296" i="1"/>
  <c r="K6296" i="1"/>
  <c r="I6297" i="1"/>
  <c r="J6297" i="1"/>
  <c r="K6297" i="1"/>
  <c r="I6298" i="1"/>
  <c r="J6298" i="1"/>
  <c r="K6298" i="1"/>
  <c r="I6299" i="1"/>
  <c r="J6299" i="1"/>
  <c r="K6299" i="1"/>
  <c r="I6300" i="1"/>
  <c r="J6300" i="1"/>
  <c r="K6300" i="1"/>
  <c r="I6301" i="1"/>
  <c r="J6301" i="1"/>
  <c r="K6301" i="1"/>
  <c r="I6302" i="1"/>
  <c r="J6302" i="1"/>
  <c r="K6302" i="1"/>
  <c r="I6303" i="1"/>
  <c r="J6303" i="1"/>
  <c r="K6303" i="1"/>
  <c r="I6304" i="1"/>
  <c r="J6304" i="1"/>
  <c r="K6304" i="1"/>
  <c r="I6305" i="1"/>
  <c r="J6305" i="1"/>
  <c r="K6305" i="1"/>
  <c r="I6306" i="1"/>
  <c r="J6306" i="1"/>
  <c r="K6306" i="1"/>
  <c r="I6307" i="1"/>
  <c r="J6307" i="1"/>
  <c r="K6307" i="1"/>
  <c r="I6308" i="1"/>
  <c r="J6308" i="1"/>
  <c r="K6308" i="1"/>
  <c r="I6309" i="1"/>
  <c r="J6309" i="1"/>
  <c r="K6309" i="1"/>
  <c r="I6310" i="1"/>
  <c r="J6310" i="1"/>
  <c r="K6310" i="1"/>
  <c r="I6311" i="1"/>
  <c r="J6311" i="1"/>
  <c r="K6311" i="1"/>
  <c r="I6312" i="1"/>
  <c r="J6312" i="1"/>
  <c r="K6312" i="1"/>
  <c r="I6313" i="1"/>
  <c r="J6313" i="1"/>
  <c r="K6313" i="1"/>
  <c r="I6314" i="1"/>
  <c r="J6314" i="1"/>
  <c r="K6314" i="1"/>
  <c r="I6315" i="1"/>
  <c r="J6315" i="1"/>
  <c r="K6315" i="1"/>
  <c r="I6316" i="1"/>
  <c r="J6316" i="1"/>
  <c r="K6316" i="1"/>
  <c r="I6317" i="1"/>
  <c r="J6317" i="1"/>
  <c r="K6317" i="1"/>
  <c r="I6318" i="1"/>
  <c r="J6318" i="1"/>
  <c r="K6318" i="1"/>
  <c r="I6319" i="1"/>
  <c r="J6319" i="1"/>
  <c r="K6319" i="1"/>
  <c r="I6320" i="1"/>
  <c r="J6320" i="1"/>
  <c r="K6320" i="1"/>
  <c r="I6321" i="1"/>
  <c r="J6321" i="1"/>
  <c r="K6321" i="1"/>
  <c r="I6322" i="1"/>
  <c r="J6322" i="1"/>
  <c r="K6322" i="1"/>
  <c r="I6323" i="1"/>
  <c r="J6323" i="1"/>
  <c r="K6323" i="1"/>
  <c r="I6324" i="1"/>
  <c r="J6324" i="1"/>
  <c r="K6324" i="1"/>
  <c r="I6325" i="1"/>
  <c r="J6325" i="1"/>
  <c r="K6325" i="1"/>
  <c r="I6326" i="1"/>
  <c r="J6326" i="1"/>
  <c r="K6326" i="1"/>
  <c r="I6327" i="1"/>
  <c r="J6327" i="1"/>
  <c r="K6327" i="1"/>
  <c r="I6328" i="1"/>
  <c r="J6328" i="1"/>
  <c r="K6328" i="1"/>
  <c r="I6329" i="1"/>
  <c r="J6329" i="1"/>
  <c r="K6329" i="1"/>
  <c r="I6330" i="1"/>
  <c r="J6330" i="1"/>
  <c r="K6330" i="1"/>
  <c r="I6331" i="1"/>
  <c r="J6331" i="1"/>
  <c r="K6331" i="1"/>
  <c r="I6332" i="1"/>
  <c r="J6332" i="1"/>
  <c r="K6332" i="1"/>
  <c r="I6333" i="1"/>
  <c r="J6333" i="1"/>
  <c r="K6333" i="1"/>
  <c r="I6334" i="1"/>
  <c r="J6334" i="1"/>
  <c r="K6334" i="1"/>
  <c r="I6335" i="1"/>
  <c r="J6335" i="1"/>
  <c r="K6335" i="1"/>
  <c r="I6336" i="1"/>
  <c r="J6336" i="1"/>
  <c r="K6336" i="1"/>
  <c r="I6337" i="1"/>
  <c r="J6337" i="1"/>
  <c r="K6337" i="1"/>
  <c r="I6338" i="1"/>
  <c r="J6338" i="1"/>
  <c r="K6338" i="1"/>
  <c r="I6339" i="1"/>
  <c r="J6339" i="1"/>
  <c r="K6339" i="1"/>
  <c r="I6340" i="1"/>
  <c r="J6340" i="1"/>
  <c r="K6340" i="1"/>
  <c r="I6341" i="1"/>
  <c r="J6341" i="1"/>
  <c r="K6341" i="1"/>
  <c r="I6342" i="1"/>
  <c r="J6342" i="1"/>
  <c r="K6342" i="1"/>
  <c r="I6343" i="1"/>
  <c r="J6343" i="1"/>
  <c r="K6343" i="1"/>
  <c r="I6344" i="1"/>
  <c r="J6344" i="1"/>
  <c r="K6344" i="1"/>
  <c r="I6345" i="1"/>
  <c r="J6345" i="1"/>
  <c r="K6345" i="1"/>
  <c r="I6346" i="1"/>
  <c r="J6346" i="1"/>
  <c r="K6346" i="1"/>
  <c r="I6347" i="1"/>
  <c r="J6347" i="1"/>
  <c r="K6347" i="1"/>
  <c r="I6348" i="1"/>
  <c r="J6348" i="1"/>
  <c r="K6348" i="1"/>
  <c r="I6349" i="1"/>
  <c r="J6349" i="1"/>
  <c r="K6349" i="1"/>
  <c r="I6350" i="1"/>
  <c r="J6350" i="1"/>
  <c r="K6350" i="1"/>
  <c r="I6351" i="1"/>
  <c r="J6351" i="1"/>
  <c r="K6351" i="1"/>
  <c r="I6352" i="1"/>
  <c r="J6352" i="1"/>
  <c r="K6352" i="1"/>
  <c r="I6353" i="1"/>
  <c r="J6353" i="1"/>
  <c r="K6353" i="1"/>
  <c r="I6354" i="1"/>
  <c r="J6354" i="1"/>
  <c r="K6354" i="1"/>
  <c r="I6355" i="1"/>
  <c r="J6355" i="1"/>
  <c r="K6355" i="1"/>
  <c r="I6356" i="1"/>
  <c r="J6356" i="1"/>
  <c r="K6356" i="1"/>
  <c r="I6357" i="1"/>
  <c r="J6357" i="1"/>
  <c r="K6357" i="1"/>
  <c r="I6358" i="1"/>
  <c r="J6358" i="1"/>
  <c r="K6358" i="1"/>
  <c r="I6359" i="1"/>
  <c r="J6359" i="1"/>
  <c r="K6359" i="1"/>
  <c r="I6360" i="1"/>
  <c r="J6360" i="1"/>
  <c r="K6360" i="1"/>
  <c r="I6361" i="1"/>
  <c r="J6361" i="1"/>
  <c r="K6361" i="1"/>
  <c r="I6362" i="1"/>
  <c r="J6362" i="1"/>
  <c r="K6362" i="1"/>
  <c r="I6363" i="1"/>
  <c r="J6363" i="1"/>
  <c r="K6363" i="1"/>
  <c r="I6364" i="1"/>
  <c r="J6364" i="1"/>
  <c r="K6364" i="1"/>
  <c r="I6365" i="1"/>
  <c r="J6365" i="1"/>
  <c r="K6365" i="1"/>
  <c r="I6366" i="1"/>
  <c r="J6366" i="1"/>
  <c r="K6366" i="1"/>
  <c r="I6367" i="1"/>
  <c r="J6367" i="1"/>
  <c r="K6367" i="1"/>
  <c r="I6368" i="1"/>
  <c r="J6368" i="1"/>
  <c r="K6368" i="1"/>
  <c r="I6369" i="1"/>
  <c r="J6369" i="1"/>
  <c r="K6369" i="1"/>
  <c r="I6370" i="1"/>
  <c r="J6370" i="1"/>
  <c r="K6370" i="1"/>
  <c r="I6371" i="1"/>
  <c r="J6371" i="1"/>
  <c r="K6371" i="1"/>
  <c r="I6372" i="1"/>
  <c r="J6372" i="1"/>
  <c r="K6372" i="1"/>
  <c r="I6373" i="1"/>
  <c r="J6373" i="1"/>
  <c r="K6373" i="1"/>
  <c r="I6374" i="1"/>
  <c r="J6374" i="1"/>
  <c r="K6374" i="1"/>
  <c r="I6375" i="1"/>
  <c r="J6375" i="1"/>
  <c r="K6375" i="1"/>
  <c r="I6376" i="1"/>
  <c r="J6376" i="1"/>
  <c r="K6376" i="1"/>
  <c r="I6377" i="1"/>
  <c r="J6377" i="1"/>
  <c r="K6377" i="1"/>
  <c r="I6378" i="1"/>
  <c r="J6378" i="1"/>
  <c r="K6378" i="1"/>
  <c r="I6379" i="1"/>
  <c r="J6379" i="1"/>
  <c r="K6379" i="1"/>
  <c r="I6380" i="1"/>
  <c r="J6380" i="1"/>
  <c r="K6380" i="1"/>
  <c r="I6381" i="1"/>
  <c r="J6381" i="1"/>
  <c r="K6381" i="1"/>
  <c r="I6382" i="1"/>
  <c r="J6382" i="1"/>
  <c r="K6382" i="1"/>
  <c r="I6383" i="1"/>
  <c r="J6383" i="1"/>
  <c r="K6383" i="1"/>
  <c r="I6384" i="1"/>
  <c r="J6384" i="1"/>
  <c r="K6384" i="1"/>
  <c r="I6385" i="1"/>
  <c r="J6385" i="1"/>
  <c r="K6385" i="1"/>
  <c r="I6386" i="1"/>
  <c r="J6386" i="1"/>
  <c r="K6386" i="1"/>
  <c r="I6387" i="1"/>
  <c r="J6387" i="1"/>
  <c r="K6387" i="1"/>
  <c r="I6388" i="1"/>
  <c r="J6388" i="1"/>
  <c r="K6388" i="1"/>
  <c r="I6389" i="1"/>
  <c r="J6389" i="1"/>
  <c r="K6389" i="1"/>
  <c r="I6390" i="1"/>
  <c r="J6390" i="1"/>
  <c r="K6390" i="1"/>
  <c r="I6391" i="1"/>
  <c r="J6391" i="1"/>
  <c r="K6391" i="1"/>
  <c r="I6392" i="1"/>
  <c r="J6392" i="1"/>
  <c r="K6392" i="1"/>
  <c r="I6393" i="1"/>
  <c r="J6393" i="1"/>
  <c r="K6393" i="1"/>
  <c r="I6394" i="1"/>
  <c r="J6394" i="1"/>
  <c r="K6394" i="1"/>
  <c r="I6395" i="1"/>
  <c r="J6395" i="1"/>
  <c r="K6395" i="1"/>
  <c r="I6396" i="1"/>
  <c r="J6396" i="1"/>
  <c r="K6396" i="1"/>
  <c r="I6397" i="1"/>
  <c r="J6397" i="1"/>
  <c r="K6397" i="1"/>
  <c r="I6398" i="1"/>
  <c r="J6398" i="1"/>
  <c r="K6398" i="1"/>
  <c r="I6399" i="1"/>
  <c r="J6399" i="1"/>
  <c r="K6399" i="1"/>
  <c r="I6400" i="1"/>
  <c r="J6400" i="1"/>
  <c r="K6400" i="1"/>
  <c r="I6401" i="1"/>
  <c r="J6401" i="1"/>
  <c r="K6401" i="1"/>
  <c r="I6402" i="1"/>
  <c r="J6402" i="1"/>
  <c r="K6402" i="1"/>
  <c r="I6403" i="1"/>
  <c r="J6403" i="1"/>
  <c r="K6403" i="1"/>
  <c r="I6404" i="1"/>
  <c r="J6404" i="1"/>
  <c r="K6404" i="1"/>
  <c r="I6405" i="1"/>
  <c r="J6405" i="1"/>
  <c r="K6405" i="1"/>
  <c r="I6406" i="1"/>
  <c r="J6406" i="1"/>
  <c r="K6406" i="1"/>
  <c r="I6407" i="1"/>
  <c r="J6407" i="1"/>
  <c r="K6407" i="1"/>
  <c r="I6408" i="1"/>
  <c r="J6408" i="1"/>
  <c r="K6408" i="1"/>
  <c r="I6409" i="1"/>
  <c r="J6409" i="1"/>
  <c r="K6409" i="1"/>
  <c r="I6410" i="1"/>
  <c r="J6410" i="1"/>
  <c r="K6410" i="1"/>
  <c r="I6411" i="1"/>
  <c r="J6411" i="1"/>
  <c r="K6411" i="1"/>
  <c r="I6412" i="1"/>
  <c r="J6412" i="1"/>
  <c r="K6412" i="1"/>
  <c r="I6413" i="1"/>
  <c r="J6413" i="1"/>
  <c r="K6413" i="1"/>
  <c r="I6414" i="1"/>
  <c r="J6414" i="1"/>
  <c r="K6414" i="1"/>
  <c r="I6415" i="1"/>
  <c r="J6415" i="1"/>
  <c r="K6415" i="1"/>
  <c r="I6416" i="1"/>
  <c r="J6416" i="1"/>
  <c r="K6416" i="1"/>
  <c r="I6417" i="1"/>
  <c r="J6417" i="1"/>
  <c r="K6417" i="1"/>
  <c r="I6418" i="1"/>
  <c r="J6418" i="1"/>
  <c r="K6418" i="1"/>
  <c r="I6419" i="1"/>
  <c r="J6419" i="1"/>
  <c r="K6419" i="1"/>
  <c r="I6420" i="1"/>
  <c r="J6420" i="1"/>
  <c r="K6420" i="1"/>
  <c r="I6421" i="1"/>
  <c r="J6421" i="1"/>
  <c r="K6421" i="1"/>
  <c r="I6422" i="1"/>
  <c r="J6422" i="1"/>
  <c r="K6422" i="1"/>
  <c r="I6423" i="1"/>
  <c r="J6423" i="1"/>
  <c r="K6423" i="1"/>
  <c r="I6424" i="1"/>
  <c r="J6424" i="1"/>
  <c r="K6424" i="1"/>
  <c r="I6425" i="1"/>
  <c r="J6425" i="1"/>
  <c r="K6425" i="1"/>
  <c r="I6426" i="1"/>
  <c r="J6426" i="1"/>
  <c r="K6426" i="1"/>
  <c r="I6427" i="1"/>
  <c r="J6427" i="1"/>
  <c r="K6427" i="1"/>
  <c r="I6428" i="1"/>
  <c r="J6428" i="1"/>
  <c r="K6428" i="1"/>
  <c r="I6429" i="1"/>
  <c r="J6429" i="1"/>
  <c r="K6429" i="1"/>
  <c r="I6430" i="1"/>
  <c r="J6430" i="1"/>
  <c r="K6430" i="1"/>
  <c r="I6431" i="1"/>
  <c r="J6431" i="1"/>
  <c r="K6431" i="1"/>
  <c r="I6432" i="1"/>
  <c r="J6432" i="1"/>
  <c r="K6432" i="1"/>
  <c r="I6433" i="1"/>
  <c r="J6433" i="1"/>
  <c r="K6433" i="1"/>
  <c r="I6434" i="1"/>
  <c r="J6434" i="1"/>
  <c r="K6434" i="1"/>
  <c r="I6435" i="1"/>
  <c r="J6435" i="1"/>
  <c r="K6435" i="1"/>
  <c r="I6436" i="1"/>
  <c r="J6436" i="1"/>
  <c r="K6436" i="1"/>
  <c r="I6437" i="1"/>
  <c r="J6437" i="1"/>
  <c r="K6437" i="1"/>
  <c r="I6438" i="1"/>
  <c r="J6438" i="1"/>
  <c r="K6438" i="1"/>
  <c r="I6439" i="1"/>
  <c r="J6439" i="1"/>
  <c r="K6439" i="1"/>
  <c r="I6440" i="1"/>
  <c r="J6440" i="1"/>
  <c r="K6440" i="1"/>
  <c r="I6441" i="1"/>
  <c r="J6441" i="1"/>
  <c r="K6441" i="1"/>
  <c r="I6442" i="1"/>
  <c r="J6442" i="1"/>
  <c r="K6442" i="1"/>
  <c r="I6443" i="1"/>
  <c r="J6443" i="1"/>
  <c r="K6443" i="1"/>
  <c r="I6444" i="1"/>
  <c r="J6444" i="1"/>
  <c r="K6444" i="1"/>
  <c r="I6445" i="1"/>
  <c r="J6445" i="1"/>
  <c r="K6445" i="1"/>
  <c r="I6446" i="1"/>
  <c r="J6446" i="1"/>
  <c r="K6446" i="1"/>
  <c r="I6447" i="1"/>
  <c r="J6447" i="1"/>
  <c r="K6447" i="1"/>
  <c r="I6448" i="1"/>
  <c r="J6448" i="1"/>
  <c r="K6448" i="1"/>
  <c r="I6449" i="1"/>
  <c r="J6449" i="1"/>
  <c r="K6449" i="1"/>
  <c r="I6450" i="1"/>
  <c r="J6450" i="1"/>
  <c r="K6450" i="1"/>
  <c r="I6451" i="1"/>
  <c r="J6451" i="1"/>
  <c r="K6451" i="1"/>
  <c r="I6452" i="1"/>
  <c r="J6452" i="1"/>
  <c r="K6452" i="1"/>
  <c r="I6453" i="1"/>
  <c r="J6453" i="1"/>
  <c r="K6453" i="1"/>
  <c r="I6454" i="1"/>
  <c r="J6454" i="1"/>
  <c r="K6454" i="1"/>
  <c r="I6455" i="1"/>
  <c r="J6455" i="1"/>
  <c r="K6455" i="1"/>
  <c r="I6456" i="1"/>
  <c r="J6456" i="1"/>
  <c r="K6456" i="1"/>
  <c r="I6457" i="1"/>
  <c r="J6457" i="1"/>
  <c r="K6457" i="1"/>
  <c r="I6458" i="1"/>
  <c r="J6458" i="1"/>
  <c r="K6458" i="1"/>
  <c r="I6459" i="1"/>
  <c r="J6459" i="1"/>
  <c r="K6459" i="1"/>
  <c r="I6460" i="1"/>
  <c r="J6460" i="1"/>
  <c r="K6460" i="1"/>
  <c r="I6461" i="1"/>
  <c r="J6461" i="1"/>
  <c r="K6461" i="1"/>
  <c r="I6462" i="1"/>
  <c r="J6462" i="1"/>
  <c r="K6462" i="1"/>
  <c r="I6463" i="1"/>
  <c r="J6463" i="1"/>
  <c r="K6463" i="1"/>
  <c r="I6464" i="1"/>
  <c r="J6464" i="1"/>
  <c r="K6464" i="1"/>
  <c r="I6465" i="1"/>
  <c r="J6465" i="1"/>
  <c r="K6465" i="1"/>
  <c r="I6466" i="1"/>
  <c r="J6466" i="1"/>
  <c r="K6466" i="1"/>
  <c r="I6467" i="1"/>
  <c r="J6467" i="1"/>
  <c r="K6467" i="1"/>
  <c r="I6468" i="1"/>
  <c r="J6468" i="1"/>
  <c r="K6468" i="1"/>
  <c r="I6469" i="1"/>
  <c r="J6469" i="1"/>
  <c r="K6469" i="1"/>
  <c r="I6470" i="1"/>
  <c r="J6470" i="1"/>
  <c r="K6470" i="1"/>
  <c r="I6471" i="1"/>
  <c r="J6471" i="1"/>
  <c r="K6471" i="1"/>
  <c r="I6472" i="1"/>
  <c r="J6472" i="1"/>
  <c r="K6472" i="1"/>
  <c r="I6473" i="1"/>
  <c r="J6473" i="1"/>
  <c r="K6473" i="1"/>
  <c r="I6474" i="1"/>
  <c r="J6474" i="1"/>
  <c r="K6474" i="1"/>
  <c r="I6475" i="1"/>
  <c r="J6475" i="1"/>
  <c r="K6475" i="1"/>
  <c r="I6476" i="1"/>
  <c r="J6476" i="1"/>
  <c r="K6476" i="1"/>
  <c r="I6477" i="1"/>
  <c r="J6477" i="1"/>
  <c r="K6477" i="1"/>
  <c r="I6478" i="1"/>
  <c r="J6478" i="1"/>
  <c r="K6478" i="1"/>
  <c r="I6479" i="1"/>
  <c r="J6479" i="1"/>
  <c r="K6479" i="1"/>
  <c r="I6480" i="1"/>
  <c r="J6480" i="1"/>
  <c r="K6480" i="1"/>
  <c r="I6481" i="1"/>
  <c r="J6481" i="1"/>
  <c r="K6481" i="1"/>
  <c r="I6482" i="1"/>
  <c r="J6482" i="1"/>
  <c r="K6482" i="1"/>
  <c r="I6483" i="1"/>
  <c r="J6483" i="1"/>
  <c r="K6483" i="1"/>
  <c r="I6484" i="1"/>
  <c r="J6484" i="1"/>
  <c r="K6484" i="1"/>
  <c r="I6485" i="1"/>
  <c r="J6485" i="1"/>
  <c r="K6485" i="1"/>
  <c r="I6486" i="1"/>
  <c r="J6486" i="1"/>
  <c r="K6486" i="1"/>
  <c r="I6487" i="1"/>
  <c r="J6487" i="1"/>
  <c r="K6487" i="1"/>
  <c r="I6488" i="1"/>
  <c r="J6488" i="1"/>
  <c r="K6488" i="1"/>
  <c r="I6489" i="1"/>
  <c r="J6489" i="1"/>
  <c r="K6489" i="1"/>
  <c r="I6490" i="1"/>
  <c r="J6490" i="1"/>
  <c r="K6490" i="1"/>
  <c r="I6491" i="1"/>
  <c r="J6491" i="1"/>
  <c r="K6491" i="1"/>
  <c r="I6492" i="1"/>
  <c r="J6492" i="1"/>
  <c r="K6492" i="1"/>
  <c r="I6493" i="1"/>
  <c r="J6493" i="1"/>
  <c r="K6493" i="1"/>
  <c r="I6494" i="1"/>
  <c r="J6494" i="1"/>
  <c r="K6494" i="1"/>
  <c r="I6495" i="1"/>
  <c r="J6495" i="1"/>
  <c r="K6495" i="1"/>
  <c r="I6496" i="1"/>
  <c r="J6496" i="1"/>
  <c r="K6496" i="1"/>
  <c r="I6497" i="1"/>
  <c r="J6497" i="1"/>
  <c r="K6497" i="1"/>
  <c r="I6498" i="1"/>
  <c r="J6498" i="1"/>
  <c r="K6498" i="1"/>
  <c r="I6499" i="1"/>
  <c r="J6499" i="1"/>
  <c r="K6499" i="1"/>
  <c r="I6500" i="1"/>
  <c r="J6500" i="1"/>
  <c r="K6500" i="1"/>
  <c r="I6501" i="1"/>
  <c r="J6501" i="1"/>
  <c r="K6501" i="1"/>
  <c r="I6502" i="1"/>
  <c r="J6502" i="1"/>
  <c r="K6502" i="1"/>
  <c r="I6503" i="1"/>
  <c r="J6503" i="1"/>
  <c r="K6503" i="1"/>
  <c r="I6504" i="1"/>
  <c r="J6504" i="1"/>
  <c r="K6504" i="1"/>
  <c r="I6505" i="1"/>
  <c r="J6505" i="1"/>
  <c r="K6505" i="1"/>
  <c r="I6506" i="1"/>
  <c r="J6506" i="1"/>
  <c r="K6506" i="1"/>
  <c r="I6507" i="1"/>
  <c r="J6507" i="1"/>
  <c r="K6507" i="1"/>
  <c r="I6508" i="1"/>
  <c r="J6508" i="1"/>
  <c r="K6508" i="1"/>
  <c r="I6509" i="1"/>
  <c r="J6509" i="1"/>
  <c r="K6509" i="1"/>
  <c r="I6510" i="1"/>
  <c r="J6510" i="1"/>
  <c r="K6510" i="1"/>
  <c r="I6511" i="1"/>
  <c r="J6511" i="1"/>
  <c r="K6511" i="1"/>
  <c r="I6512" i="1"/>
  <c r="J6512" i="1"/>
  <c r="K6512" i="1"/>
  <c r="I6513" i="1"/>
  <c r="J6513" i="1"/>
  <c r="K6513" i="1"/>
  <c r="I6514" i="1"/>
  <c r="J6514" i="1"/>
  <c r="K6514" i="1"/>
  <c r="I6515" i="1"/>
  <c r="J6515" i="1"/>
  <c r="K6515" i="1"/>
  <c r="I6516" i="1"/>
  <c r="J6516" i="1"/>
  <c r="K6516" i="1"/>
  <c r="I6517" i="1"/>
  <c r="J6517" i="1"/>
  <c r="K6517" i="1"/>
  <c r="I6518" i="1"/>
  <c r="J6518" i="1"/>
  <c r="K6518" i="1"/>
  <c r="I6519" i="1"/>
  <c r="J6519" i="1"/>
  <c r="K6519" i="1"/>
  <c r="I6520" i="1"/>
  <c r="J6520" i="1"/>
  <c r="K6520" i="1"/>
  <c r="I6521" i="1"/>
  <c r="J6521" i="1"/>
  <c r="K6521" i="1"/>
  <c r="I6522" i="1"/>
  <c r="J6522" i="1"/>
  <c r="K6522" i="1"/>
  <c r="I6523" i="1"/>
  <c r="J6523" i="1"/>
  <c r="K6523" i="1"/>
  <c r="I6524" i="1"/>
  <c r="J6524" i="1"/>
  <c r="K6524" i="1"/>
  <c r="I6525" i="1"/>
  <c r="J6525" i="1"/>
  <c r="K6525" i="1"/>
  <c r="I6526" i="1"/>
  <c r="J6526" i="1"/>
  <c r="K6526" i="1"/>
  <c r="I6527" i="1"/>
  <c r="J6527" i="1"/>
  <c r="K6527" i="1"/>
  <c r="I6528" i="1"/>
  <c r="J6528" i="1"/>
  <c r="K6528" i="1"/>
  <c r="I6529" i="1"/>
  <c r="J6529" i="1"/>
  <c r="K6529" i="1"/>
  <c r="I6530" i="1"/>
  <c r="J6530" i="1"/>
  <c r="K6530" i="1"/>
  <c r="I6531" i="1"/>
  <c r="J6531" i="1"/>
  <c r="K6531" i="1"/>
  <c r="I6532" i="1"/>
  <c r="J6532" i="1"/>
  <c r="K6532" i="1"/>
  <c r="I6533" i="1"/>
  <c r="J6533" i="1"/>
  <c r="K6533" i="1"/>
  <c r="I6534" i="1"/>
  <c r="J6534" i="1"/>
  <c r="K6534" i="1"/>
  <c r="I6535" i="1"/>
  <c r="J6535" i="1"/>
  <c r="K6535" i="1"/>
  <c r="I6536" i="1"/>
  <c r="J6536" i="1"/>
  <c r="K6536" i="1"/>
  <c r="I6537" i="1"/>
  <c r="J6537" i="1"/>
  <c r="K6537" i="1"/>
  <c r="I6538" i="1"/>
  <c r="J6538" i="1"/>
  <c r="K6538" i="1"/>
  <c r="I6539" i="1"/>
  <c r="J6539" i="1"/>
  <c r="K6539" i="1"/>
  <c r="I6540" i="1"/>
  <c r="J6540" i="1"/>
  <c r="K6540" i="1"/>
  <c r="I6541" i="1"/>
  <c r="J6541" i="1"/>
  <c r="K6541" i="1"/>
  <c r="I6542" i="1"/>
  <c r="J6542" i="1"/>
  <c r="K6542" i="1"/>
  <c r="I6543" i="1"/>
  <c r="J6543" i="1"/>
  <c r="K6543" i="1"/>
  <c r="I6544" i="1"/>
  <c r="J6544" i="1"/>
  <c r="K6544" i="1"/>
  <c r="I6545" i="1"/>
  <c r="J6545" i="1"/>
  <c r="K6545" i="1"/>
  <c r="I6546" i="1"/>
  <c r="J6546" i="1"/>
  <c r="K6546" i="1"/>
  <c r="I6547" i="1"/>
  <c r="J6547" i="1"/>
  <c r="K6547" i="1"/>
  <c r="I6548" i="1"/>
  <c r="J6548" i="1"/>
  <c r="K6548" i="1"/>
  <c r="I6549" i="1"/>
  <c r="J6549" i="1"/>
  <c r="K6549" i="1"/>
  <c r="I6550" i="1"/>
  <c r="J6550" i="1"/>
  <c r="K6550" i="1"/>
  <c r="I6551" i="1"/>
  <c r="J6551" i="1"/>
  <c r="K6551" i="1"/>
  <c r="I6552" i="1"/>
  <c r="J6552" i="1"/>
  <c r="K6552" i="1"/>
  <c r="I6553" i="1"/>
  <c r="J6553" i="1"/>
  <c r="K6553" i="1"/>
  <c r="I6554" i="1"/>
  <c r="J6554" i="1"/>
  <c r="K6554" i="1"/>
  <c r="I6555" i="1"/>
  <c r="J6555" i="1"/>
  <c r="K6555" i="1"/>
  <c r="I6556" i="1"/>
  <c r="J6556" i="1"/>
  <c r="K6556" i="1"/>
  <c r="I6557" i="1"/>
  <c r="J6557" i="1"/>
  <c r="K6557" i="1"/>
  <c r="I6558" i="1"/>
  <c r="J6558" i="1"/>
  <c r="K6558" i="1"/>
  <c r="I6559" i="1"/>
  <c r="J6559" i="1"/>
  <c r="K6559" i="1"/>
  <c r="I6560" i="1"/>
  <c r="J6560" i="1"/>
  <c r="K6560" i="1"/>
  <c r="I6561" i="1"/>
  <c r="J6561" i="1"/>
  <c r="K6561" i="1"/>
  <c r="I6562" i="1"/>
  <c r="J6562" i="1"/>
  <c r="K6562" i="1"/>
  <c r="I6563" i="1"/>
  <c r="J6563" i="1"/>
  <c r="K6563" i="1"/>
  <c r="I6564" i="1"/>
  <c r="J6564" i="1"/>
  <c r="K6564" i="1"/>
  <c r="I6565" i="1"/>
  <c r="J6565" i="1"/>
  <c r="K6565" i="1"/>
  <c r="I6566" i="1"/>
  <c r="J6566" i="1"/>
  <c r="K6566" i="1"/>
  <c r="I6567" i="1"/>
  <c r="J6567" i="1"/>
  <c r="K6567" i="1"/>
  <c r="I6568" i="1"/>
  <c r="J6568" i="1"/>
  <c r="K6568" i="1"/>
  <c r="I6569" i="1"/>
  <c r="J6569" i="1"/>
  <c r="K6569" i="1"/>
  <c r="I6570" i="1"/>
  <c r="J6570" i="1"/>
  <c r="K6570" i="1"/>
  <c r="I6571" i="1"/>
  <c r="J6571" i="1"/>
  <c r="K6571" i="1"/>
  <c r="I6572" i="1"/>
  <c r="J6572" i="1"/>
  <c r="K6572" i="1"/>
  <c r="I6573" i="1"/>
  <c r="J6573" i="1"/>
  <c r="K6573" i="1"/>
  <c r="I6574" i="1"/>
  <c r="J6574" i="1"/>
  <c r="K6574" i="1"/>
  <c r="I6575" i="1"/>
  <c r="J6575" i="1"/>
  <c r="K6575" i="1"/>
  <c r="I6576" i="1"/>
  <c r="J6576" i="1"/>
  <c r="K6576" i="1"/>
  <c r="I6577" i="1"/>
  <c r="J6577" i="1"/>
  <c r="K6577" i="1"/>
  <c r="I6578" i="1"/>
  <c r="J6578" i="1"/>
  <c r="K6578" i="1"/>
  <c r="I6579" i="1"/>
  <c r="J6579" i="1"/>
  <c r="K6579" i="1"/>
  <c r="I6580" i="1"/>
  <c r="J6580" i="1"/>
  <c r="K6580" i="1"/>
  <c r="I6581" i="1"/>
  <c r="J6581" i="1"/>
  <c r="K6581" i="1"/>
  <c r="I6582" i="1"/>
  <c r="J6582" i="1"/>
  <c r="K6582" i="1"/>
  <c r="I6583" i="1"/>
  <c r="J6583" i="1"/>
  <c r="K6583" i="1"/>
  <c r="I6584" i="1"/>
  <c r="J6584" i="1"/>
  <c r="K6584" i="1"/>
  <c r="I6585" i="1"/>
  <c r="J6585" i="1"/>
  <c r="K6585" i="1"/>
  <c r="I6586" i="1"/>
  <c r="J6586" i="1"/>
  <c r="K6586" i="1"/>
  <c r="I6587" i="1"/>
  <c r="J6587" i="1"/>
  <c r="K6587" i="1"/>
  <c r="I6588" i="1"/>
  <c r="J6588" i="1"/>
  <c r="K6588" i="1"/>
  <c r="I6589" i="1"/>
  <c r="J6589" i="1"/>
  <c r="K6589" i="1"/>
  <c r="I6590" i="1"/>
  <c r="J6590" i="1"/>
  <c r="K6590" i="1"/>
  <c r="I6591" i="1"/>
  <c r="J6591" i="1"/>
  <c r="K6591" i="1"/>
  <c r="I6592" i="1"/>
  <c r="J6592" i="1"/>
  <c r="K6592" i="1"/>
  <c r="I6593" i="1"/>
  <c r="J6593" i="1"/>
  <c r="K6593" i="1"/>
  <c r="I6594" i="1"/>
  <c r="J6594" i="1"/>
  <c r="K6594" i="1"/>
  <c r="I6595" i="1"/>
  <c r="J6595" i="1"/>
  <c r="K6595" i="1"/>
  <c r="I6596" i="1"/>
  <c r="J6596" i="1"/>
  <c r="K6596" i="1"/>
  <c r="I6597" i="1"/>
  <c r="J6597" i="1"/>
  <c r="K6597" i="1"/>
  <c r="I6598" i="1"/>
  <c r="J6598" i="1"/>
  <c r="K6598" i="1"/>
  <c r="I6599" i="1"/>
  <c r="J6599" i="1"/>
  <c r="K6599" i="1"/>
  <c r="I6600" i="1"/>
  <c r="J6600" i="1"/>
  <c r="K6600" i="1"/>
  <c r="I6601" i="1"/>
  <c r="J6601" i="1"/>
  <c r="K6601" i="1"/>
  <c r="I6602" i="1"/>
  <c r="J6602" i="1"/>
  <c r="K6602" i="1"/>
  <c r="I6603" i="1"/>
  <c r="J6603" i="1"/>
  <c r="K6603" i="1"/>
  <c r="I6604" i="1"/>
  <c r="J6604" i="1"/>
  <c r="K6604" i="1"/>
  <c r="I6605" i="1"/>
  <c r="J6605" i="1"/>
  <c r="K6605" i="1"/>
  <c r="I6606" i="1"/>
  <c r="J6606" i="1"/>
  <c r="K6606" i="1"/>
  <c r="I6607" i="1"/>
  <c r="J6607" i="1"/>
  <c r="K6607" i="1"/>
  <c r="I6608" i="1"/>
  <c r="J6608" i="1"/>
  <c r="K6608" i="1"/>
  <c r="I6609" i="1"/>
  <c r="J6609" i="1"/>
  <c r="K6609" i="1"/>
  <c r="I6610" i="1"/>
  <c r="J6610" i="1"/>
  <c r="K6610" i="1"/>
  <c r="I6611" i="1"/>
  <c r="J6611" i="1"/>
  <c r="K6611" i="1"/>
  <c r="I6612" i="1"/>
  <c r="J6612" i="1"/>
  <c r="K6612" i="1"/>
  <c r="I6613" i="1"/>
  <c r="J6613" i="1"/>
  <c r="K6613" i="1"/>
  <c r="I6614" i="1"/>
  <c r="J6614" i="1"/>
  <c r="K6614" i="1"/>
  <c r="I6615" i="1"/>
  <c r="J6615" i="1"/>
  <c r="K6615" i="1"/>
  <c r="I6616" i="1"/>
  <c r="J6616" i="1"/>
  <c r="K6616" i="1"/>
  <c r="I6617" i="1"/>
  <c r="J6617" i="1"/>
  <c r="K6617" i="1"/>
  <c r="I6618" i="1"/>
  <c r="J6618" i="1"/>
  <c r="K6618" i="1"/>
  <c r="I6619" i="1"/>
  <c r="J6619" i="1"/>
  <c r="K6619" i="1"/>
  <c r="I6620" i="1"/>
  <c r="J6620" i="1"/>
  <c r="K6620" i="1"/>
  <c r="I6621" i="1"/>
  <c r="J6621" i="1"/>
  <c r="K6621" i="1"/>
  <c r="I6622" i="1"/>
  <c r="J6622" i="1"/>
  <c r="K6622" i="1"/>
  <c r="I6623" i="1"/>
  <c r="J6623" i="1"/>
  <c r="K6623" i="1"/>
  <c r="I6624" i="1"/>
  <c r="J6624" i="1"/>
  <c r="K6624" i="1"/>
  <c r="I6625" i="1"/>
  <c r="J6625" i="1"/>
  <c r="K6625" i="1"/>
  <c r="I6626" i="1"/>
  <c r="J6626" i="1"/>
  <c r="K6626" i="1"/>
  <c r="I6627" i="1"/>
  <c r="J6627" i="1"/>
  <c r="K6627" i="1"/>
  <c r="I6628" i="1"/>
  <c r="J6628" i="1"/>
  <c r="K6628" i="1"/>
  <c r="I6629" i="1"/>
  <c r="J6629" i="1"/>
  <c r="K6629" i="1"/>
  <c r="I6630" i="1"/>
  <c r="J6630" i="1"/>
  <c r="K6630" i="1"/>
  <c r="I6631" i="1"/>
  <c r="J6631" i="1"/>
  <c r="K6631" i="1"/>
  <c r="I6632" i="1"/>
  <c r="J6632" i="1"/>
  <c r="K6632" i="1"/>
  <c r="I6633" i="1"/>
  <c r="J6633" i="1"/>
  <c r="K6633" i="1"/>
  <c r="I6634" i="1"/>
  <c r="J6634" i="1"/>
  <c r="K6634" i="1"/>
  <c r="I6635" i="1"/>
  <c r="J6635" i="1"/>
  <c r="K6635" i="1"/>
  <c r="I6636" i="1"/>
  <c r="J6636" i="1"/>
  <c r="K6636" i="1"/>
  <c r="I6637" i="1"/>
  <c r="J6637" i="1"/>
  <c r="K6637" i="1"/>
  <c r="I6638" i="1"/>
  <c r="J6638" i="1"/>
  <c r="K6638" i="1"/>
  <c r="I6639" i="1"/>
  <c r="J6639" i="1"/>
  <c r="K6639" i="1"/>
  <c r="I6640" i="1"/>
  <c r="J6640" i="1"/>
  <c r="K6640" i="1"/>
  <c r="I6641" i="1"/>
  <c r="J6641" i="1"/>
  <c r="K6641" i="1"/>
  <c r="I6642" i="1"/>
  <c r="J6642" i="1"/>
  <c r="K6642" i="1"/>
  <c r="I6643" i="1"/>
  <c r="J6643" i="1"/>
  <c r="K6643" i="1"/>
  <c r="I6644" i="1"/>
  <c r="J6644" i="1"/>
  <c r="K6644" i="1"/>
  <c r="I6645" i="1"/>
  <c r="J6645" i="1"/>
  <c r="K6645" i="1"/>
  <c r="I6646" i="1"/>
  <c r="J6646" i="1"/>
  <c r="K6646" i="1"/>
  <c r="I6647" i="1"/>
  <c r="J6647" i="1"/>
  <c r="K6647" i="1"/>
  <c r="I6648" i="1"/>
  <c r="J6648" i="1"/>
  <c r="K6648" i="1"/>
  <c r="I6649" i="1"/>
  <c r="J6649" i="1"/>
  <c r="K6649" i="1"/>
  <c r="I6650" i="1"/>
  <c r="J6650" i="1"/>
  <c r="K6650" i="1"/>
  <c r="I6651" i="1"/>
  <c r="J6651" i="1"/>
  <c r="K6651" i="1"/>
  <c r="I6652" i="1"/>
  <c r="J6652" i="1"/>
  <c r="K6652" i="1"/>
  <c r="I6653" i="1"/>
  <c r="J6653" i="1"/>
  <c r="K6653" i="1"/>
  <c r="I6654" i="1"/>
  <c r="J6654" i="1"/>
  <c r="K6654" i="1"/>
  <c r="I6655" i="1"/>
  <c r="J6655" i="1"/>
  <c r="K6655" i="1"/>
  <c r="I6656" i="1"/>
  <c r="J6656" i="1"/>
  <c r="K6656" i="1"/>
  <c r="I6657" i="1"/>
  <c r="J6657" i="1"/>
  <c r="K6657" i="1"/>
  <c r="I6658" i="1"/>
  <c r="J6658" i="1"/>
  <c r="K6658" i="1"/>
  <c r="I6659" i="1"/>
  <c r="J6659" i="1"/>
  <c r="K6659" i="1"/>
  <c r="I6660" i="1"/>
  <c r="J6660" i="1"/>
  <c r="K6660" i="1"/>
  <c r="I6661" i="1"/>
  <c r="J6661" i="1"/>
  <c r="K6661" i="1"/>
  <c r="I6662" i="1"/>
  <c r="J6662" i="1"/>
  <c r="K6662" i="1"/>
  <c r="I6663" i="1"/>
  <c r="J6663" i="1"/>
  <c r="K6663" i="1"/>
  <c r="I6664" i="1"/>
  <c r="J6664" i="1"/>
  <c r="K6664" i="1"/>
  <c r="I6665" i="1"/>
  <c r="J6665" i="1"/>
  <c r="K6665" i="1"/>
  <c r="I6666" i="1"/>
  <c r="J6666" i="1"/>
  <c r="K6666" i="1"/>
  <c r="I6667" i="1"/>
  <c r="J6667" i="1"/>
  <c r="K6667" i="1"/>
  <c r="I6668" i="1"/>
  <c r="J6668" i="1"/>
  <c r="K6668" i="1"/>
  <c r="I6669" i="1"/>
  <c r="J6669" i="1"/>
  <c r="K6669" i="1"/>
  <c r="I6670" i="1"/>
  <c r="J6670" i="1"/>
  <c r="K6670" i="1"/>
  <c r="I6671" i="1"/>
  <c r="J6671" i="1"/>
  <c r="K6671" i="1"/>
  <c r="I6672" i="1"/>
  <c r="J6672" i="1"/>
  <c r="K6672" i="1"/>
  <c r="I6673" i="1"/>
  <c r="J6673" i="1"/>
  <c r="K6673" i="1"/>
  <c r="I6674" i="1"/>
  <c r="J6674" i="1"/>
  <c r="K6674" i="1"/>
  <c r="I6675" i="1"/>
  <c r="J6675" i="1"/>
  <c r="K6675" i="1"/>
  <c r="I6676" i="1"/>
  <c r="J6676" i="1"/>
  <c r="K6676" i="1"/>
  <c r="I6677" i="1"/>
  <c r="J6677" i="1"/>
  <c r="K6677" i="1"/>
  <c r="I6678" i="1"/>
  <c r="J6678" i="1"/>
  <c r="K6678" i="1"/>
  <c r="I6679" i="1"/>
  <c r="J6679" i="1"/>
  <c r="K6679" i="1"/>
  <c r="I6680" i="1"/>
  <c r="J6680" i="1"/>
  <c r="K6680" i="1"/>
  <c r="I6681" i="1"/>
  <c r="J6681" i="1"/>
  <c r="K6681" i="1"/>
  <c r="I6682" i="1"/>
  <c r="J6682" i="1"/>
  <c r="K6682" i="1"/>
  <c r="I6683" i="1"/>
  <c r="J6683" i="1"/>
  <c r="K6683" i="1"/>
  <c r="I6684" i="1"/>
  <c r="J6684" i="1"/>
  <c r="K6684" i="1"/>
  <c r="I6685" i="1"/>
  <c r="J6685" i="1"/>
  <c r="K6685" i="1"/>
  <c r="I6686" i="1"/>
  <c r="J6686" i="1"/>
  <c r="K6686" i="1"/>
  <c r="I6687" i="1"/>
  <c r="J6687" i="1"/>
  <c r="K6687" i="1"/>
  <c r="I6688" i="1"/>
  <c r="J6688" i="1"/>
  <c r="K6688" i="1"/>
  <c r="I6689" i="1"/>
  <c r="J6689" i="1"/>
  <c r="K6689" i="1"/>
  <c r="I6690" i="1"/>
  <c r="J6690" i="1"/>
  <c r="K6690" i="1"/>
  <c r="I6691" i="1"/>
  <c r="J6691" i="1"/>
  <c r="K6691" i="1"/>
  <c r="I6692" i="1"/>
  <c r="J6692" i="1"/>
  <c r="K6692" i="1"/>
  <c r="I6693" i="1"/>
  <c r="J6693" i="1"/>
  <c r="K6693" i="1"/>
  <c r="I6694" i="1"/>
  <c r="J6694" i="1"/>
  <c r="K6694" i="1"/>
  <c r="I6695" i="1"/>
  <c r="J6695" i="1"/>
  <c r="K6695" i="1"/>
  <c r="I6696" i="1"/>
  <c r="J6696" i="1"/>
  <c r="K6696" i="1"/>
  <c r="I6697" i="1"/>
  <c r="J6697" i="1"/>
  <c r="K6697" i="1"/>
  <c r="I6698" i="1"/>
  <c r="J6698" i="1"/>
  <c r="K6698" i="1"/>
  <c r="I6699" i="1"/>
  <c r="J6699" i="1"/>
  <c r="K6699" i="1"/>
  <c r="I6700" i="1"/>
  <c r="J6700" i="1"/>
  <c r="K6700" i="1"/>
  <c r="I6701" i="1"/>
  <c r="J6701" i="1"/>
  <c r="K6701" i="1"/>
  <c r="I6702" i="1"/>
  <c r="J6702" i="1"/>
  <c r="K6702" i="1"/>
  <c r="I6703" i="1"/>
  <c r="J6703" i="1"/>
  <c r="K6703" i="1"/>
  <c r="I6704" i="1"/>
  <c r="J6704" i="1"/>
  <c r="K6704" i="1"/>
  <c r="I6705" i="1"/>
  <c r="J6705" i="1"/>
  <c r="K6705" i="1"/>
  <c r="I6706" i="1"/>
  <c r="J6706" i="1"/>
  <c r="K6706" i="1"/>
  <c r="I6707" i="1"/>
  <c r="J6707" i="1"/>
  <c r="K6707" i="1"/>
  <c r="I6708" i="1"/>
  <c r="J6708" i="1"/>
  <c r="K6708" i="1"/>
  <c r="I6709" i="1"/>
  <c r="J6709" i="1"/>
  <c r="K6709" i="1"/>
  <c r="I6710" i="1"/>
  <c r="J6710" i="1"/>
  <c r="K6710" i="1"/>
  <c r="I6711" i="1"/>
  <c r="J6711" i="1"/>
  <c r="K6711" i="1"/>
  <c r="I6712" i="1"/>
  <c r="J6712" i="1"/>
  <c r="K6712" i="1"/>
  <c r="I6713" i="1"/>
  <c r="J6713" i="1"/>
  <c r="K6713" i="1"/>
  <c r="I6714" i="1"/>
  <c r="J6714" i="1"/>
  <c r="K6714" i="1"/>
  <c r="I6715" i="1"/>
  <c r="J6715" i="1"/>
  <c r="K6715" i="1"/>
  <c r="I6716" i="1"/>
  <c r="J6716" i="1"/>
  <c r="K6716" i="1"/>
  <c r="I6717" i="1"/>
  <c r="J6717" i="1"/>
  <c r="K6717" i="1"/>
  <c r="I6718" i="1"/>
  <c r="J6718" i="1"/>
  <c r="K6718" i="1"/>
  <c r="I6719" i="1"/>
  <c r="J6719" i="1"/>
  <c r="K6719" i="1"/>
  <c r="I6720" i="1"/>
  <c r="J6720" i="1"/>
  <c r="K6720" i="1"/>
  <c r="I6721" i="1"/>
  <c r="J6721" i="1"/>
  <c r="K6721" i="1"/>
  <c r="I6722" i="1"/>
  <c r="J6722" i="1"/>
  <c r="K6722" i="1"/>
  <c r="I6723" i="1"/>
  <c r="J6723" i="1"/>
  <c r="K6723" i="1"/>
  <c r="I6724" i="1"/>
  <c r="J6724" i="1"/>
  <c r="K6724" i="1"/>
  <c r="I6725" i="1"/>
  <c r="J6725" i="1"/>
  <c r="K6725" i="1"/>
  <c r="I6726" i="1"/>
  <c r="J6726" i="1"/>
  <c r="K6726" i="1"/>
  <c r="I6727" i="1"/>
  <c r="J6727" i="1"/>
  <c r="K6727" i="1"/>
  <c r="I6728" i="1"/>
  <c r="J6728" i="1"/>
  <c r="K6728" i="1"/>
  <c r="I6729" i="1"/>
  <c r="J6729" i="1"/>
  <c r="K6729" i="1"/>
  <c r="I6730" i="1"/>
  <c r="J6730" i="1"/>
  <c r="K6730" i="1"/>
  <c r="I6731" i="1"/>
  <c r="J6731" i="1"/>
  <c r="K6731" i="1"/>
  <c r="I6732" i="1"/>
  <c r="J6732" i="1"/>
  <c r="K6732" i="1"/>
  <c r="I6733" i="1"/>
  <c r="J6733" i="1"/>
  <c r="K6733" i="1"/>
  <c r="I6734" i="1"/>
  <c r="J6734" i="1"/>
  <c r="K6734" i="1"/>
  <c r="I6735" i="1"/>
  <c r="J6735" i="1"/>
  <c r="K6735" i="1"/>
  <c r="I6736" i="1"/>
  <c r="J6736" i="1"/>
  <c r="K6736" i="1"/>
  <c r="I6737" i="1"/>
  <c r="J6737" i="1"/>
  <c r="K6737" i="1"/>
  <c r="I6738" i="1"/>
  <c r="J6738" i="1"/>
  <c r="K6738" i="1"/>
  <c r="I6739" i="1"/>
  <c r="J6739" i="1"/>
  <c r="K6739" i="1"/>
  <c r="I6740" i="1"/>
  <c r="J6740" i="1"/>
  <c r="K6740" i="1"/>
  <c r="I6741" i="1"/>
  <c r="J6741" i="1"/>
  <c r="K6741" i="1"/>
  <c r="I6742" i="1"/>
  <c r="J6742" i="1"/>
  <c r="K6742" i="1"/>
  <c r="I6743" i="1"/>
  <c r="J6743" i="1"/>
  <c r="K6743" i="1"/>
  <c r="I6744" i="1"/>
  <c r="J6744" i="1"/>
  <c r="K6744" i="1"/>
  <c r="I6745" i="1"/>
  <c r="J6745" i="1"/>
  <c r="K6745" i="1"/>
  <c r="I6746" i="1"/>
  <c r="J6746" i="1"/>
  <c r="K6746" i="1"/>
  <c r="I6747" i="1"/>
  <c r="J6747" i="1"/>
  <c r="K6747" i="1"/>
  <c r="I6748" i="1"/>
  <c r="J6748" i="1"/>
  <c r="K6748" i="1"/>
  <c r="I6749" i="1"/>
  <c r="J6749" i="1"/>
  <c r="K6749" i="1"/>
  <c r="I6750" i="1"/>
  <c r="J6750" i="1"/>
  <c r="K6750" i="1"/>
  <c r="I6751" i="1"/>
  <c r="J6751" i="1"/>
  <c r="K6751" i="1"/>
  <c r="I6752" i="1"/>
  <c r="J6752" i="1"/>
  <c r="K6752" i="1"/>
  <c r="I6753" i="1"/>
  <c r="J6753" i="1"/>
  <c r="K6753" i="1"/>
  <c r="I6754" i="1"/>
  <c r="J6754" i="1"/>
  <c r="K6754" i="1"/>
  <c r="I6755" i="1"/>
  <c r="J6755" i="1"/>
  <c r="K6755" i="1"/>
  <c r="I6756" i="1"/>
  <c r="J6756" i="1"/>
  <c r="K6756" i="1"/>
  <c r="I6757" i="1"/>
  <c r="J6757" i="1"/>
  <c r="K6757" i="1"/>
  <c r="I6758" i="1"/>
  <c r="J6758" i="1"/>
  <c r="K6758" i="1"/>
  <c r="I6759" i="1"/>
  <c r="J6759" i="1"/>
  <c r="K6759" i="1"/>
  <c r="I6760" i="1"/>
  <c r="J6760" i="1"/>
  <c r="K6760" i="1"/>
  <c r="I6761" i="1"/>
  <c r="J6761" i="1"/>
  <c r="K6761" i="1"/>
  <c r="I6762" i="1"/>
  <c r="J6762" i="1"/>
  <c r="K6762" i="1"/>
  <c r="I6763" i="1"/>
  <c r="J6763" i="1"/>
  <c r="K6763" i="1"/>
  <c r="I6764" i="1"/>
  <c r="J6764" i="1"/>
  <c r="K6764" i="1"/>
  <c r="I6765" i="1"/>
  <c r="J6765" i="1"/>
  <c r="K6765" i="1"/>
  <c r="I6766" i="1"/>
  <c r="J6766" i="1"/>
  <c r="K6766" i="1"/>
  <c r="I6767" i="1"/>
  <c r="J6767" i="1"/>
  <c r="K6767" i="1"/>
  <c r="I6768" i="1"/>
  <c r="J6768" i="1"/>
  <c r="K6768" i="1"/>
  <c r="I6769" i="1"/>
  <c r="J6769" i="1"/>
  <c r="K6769" i="1"/>
  <c r="I6770" i="1"/>
  <c r="J6770" i="1"/>
  <c r="K6770" i="1"/>
  <c r="I6771" i="1"/>
  <c r="J6771" i="1"/>
  <c r="K6771" i="1"/>
  <c r="I6772" i="1"/>
  <c r="J6772" i="1"/>
  <c r="K6772" i="1"/>
  <c r="I6773" i="1"/>
  <c r="J6773" i="1"/>
  <c r="K6773" i="1"/>
  <c r="I6774" i="1"/>
  <c r="J6774" i="1"/>
  <c r="K6774" i="1"/>
  <c r="I6775" i="1"/>
  <c r="J6775" i="1"/>
  <c r="K6775" i="1"/>
  <c r="I6776" i="1"/>
  <c r="J6776" i="1"/>
  <c r="K6776" i="1"/>
  <c r="I6777" i="1"/>
  <c r="J6777" i="1"/>
  <c r="K6777" i="1"/>
  <c r="I6778" i="1"/>
  <c r="J6778" i="1"/>
  <c r="K6778" i="1"/>
  <c r="I6779" i="1"/>
  <c r="J6779" i="1"/>
  <c r="K6779" i="1"/>
  <c r="I6780" i="1"/>
  <c r="J6780" i="1"/>
  <c r="K6780" i="1"/>
  <c r="I6781" i="1"/>
  <c r="J6781" i="1"/>
  <c r="K6781" i="1"/>
  <c r="I6782" i="1"/>
  <c r="J6782" i="1"/>
  <c r="K6782" i="1"/>
  <c r="I6783" i="1"/>
  <c r="J6783" i="1"/>
  <c r="K6783" i="1"/>
  <c r="I6784" i="1"/>
  <c r="J6784" i="1"/>
  <c r="K6784" i="1"/>
  <c r="I6785" i="1"/>
  <c r="J6785" i="1"/>
  <c r="K6785" i="1"/>
  <c r="I6786" i="1"/>
  <c r="J6786" i="1"/>
  <c r="K6786" i="1"/>
  <c r="I6787" i="1"/>
  <c r="J6787" i="1"/>
  <c r="K6787" i="1"/>
  <c r="I6788" i="1"/>
  <c r="J6788" i="1"/>
  <c r="K6788" i="1"/>
  <c r="I6789" i="1"/>
  <c r="J6789" i="1"/>
  <c r="K6789" i="1"/>
  <c r="I6790" i="1"/>
  <c r="J6790" i="1"/>
  <c r="K6790" i="1"/>
  <c r="I6791" i="1"/>
  <c r="J6791" i="1"/>
  <c r="K6791" i="1"/>
  <c r="I6792" i="1"/>
  <c r="J6792" i="1"/>
  <c r="K6792" i="1"/>
  <c r="I6793" i="1"/>
  <c r="J6793" i="1"/>
  <c r="K6793" i="1"/>
  <c r="I6794" i="1"/>
  <c r="J6794" i="1"/>
  <c r="K6794" i="1"/>
  <c r="I6795" i="1"/>
  <c r="J6795" i="1"/>
  <c r="K6795" i="1"/>
  <c r="I6796" i="1"/>
  <c r="J6796" i="1"/>
  <c r="K6796" i="1"/>
  <c r="I6797" i="1"/>
  <c r="J6797" i="1"/>
  <c r="K6797" i="1"/>
  <c r="I6798" i="1"/>
  <c r="J6798" i="1"/>
  <c r="K6798" i="1"/>
  <c r="I6799" i="1"/>
  <c r="J6799" i="1"/>
  <c r="K6799" i="1"/>
  <c r="I6800" i="1"/>
  <c r="J6800" i="1"/>
  <c r="K6800" i="1"/>
  <c r="I6801" i="1"/>
  <c r="J6801" i="1"/>
  <c r="K6801" i="1"/>
  <c r="I6802" i="1"/>
  <c r="J6802" i="1"/>
  <c r="K6802" i="1"/>
  <c r="I6803" i="1"/>
  <c r="J6803" i="1"/>
  <c r="K6803" i="1"/>
  <c r="I6804" i="1"/>
  <c r="J6804" i="1"/>
  <c r="K6804" i="1"/>
  <c r="I6805" i="1"/>
  <c r="J6805" i="1"/>
  <c r="K6805" i="1"/>
  <c r="I6806" i="1"/>
  <c r="J6806" i="1"/>
  <c r="K6806" i="1"/>
  <c r="I6807" i="1"/>
  <c r="J6807" i="1"/>
  <c r="K6807" i="1"/>
  <c r="I6808" i="1"/>
  <c r="J6808" i="1"/>
  <c r="K6808" i="1"/>
  <c r="I6809" i="1"/>
  <c r="J6809" i="1"/>
  <c r="K6809" i="1"/>
  <c r="I6810" i="1"/>
  <c r="J6810" i="1"/>
  <c r="K6810" i="1"/>
  <c r="I6811" i="1"/>
  <c r="J6811" i="1"/>
  <c r="K6811" i="1"/>
  <c r="I6812" i="1"/>
  <c r="J6812" i="1"/>
  <c r="K6812" i="1"/>
  <c r="I6813" i="1"/>
  <c r="J6813" i="1"/>
  <c r="K6813" i="1"/>
  <c r="I6814" i="1"/>
  <c r="J6814" i="1"/>
  <c r="K6814" i="1"/>
  <c r="I6815" i="1"/>
  <c r="J6815" i="1"/>
  <c r="K6815" i="1"/>
  <c r="I6816" i="1"/>
  <c r="J6816" i="1"/>
  <c r="K6816" i="1"/>
  <c r="I6817" i="1"/>
  <c r="J6817" i="1"/>
  <c r="K6817" i="1"/>
  <c r="I6818" i="1"/>
  <c r="J6818" i="1"/>
  <c r="K6818" i="1"/>
  <c r="I6819" i="1"/>
  <c r="J6819" i="1"/>
  <c r="K6819" i="1"/>
  <c r="I6820" i="1"/>
  <c r="J6820" i="1"/>
  <c r="K6820" i="1"/>
  <c r="I6821" i="1"/>
  <c r="J6821" i="1"/>
  <c r="K6821" i="1"/>
  <c r="I6822" i="1"/>
  <c r="J6822" i="1"/>
  <c r="K6822" i="1"/>
  <c r="I6823" i="1"/>
  <c r="J6823" i="1"/>
  <c r="K6823" i="1"/>
  <c r="I6824" i="1"/>
  <c r="J6824" i="1"/>
  <c r="K6824" i="1"/>
  <c r="I6825" i="1"/>
  <c r="J6825" i="1"/>
  <c r="K6825" i="1"/>
  <c r="I6826" i="1"/>
  <c r="J6826" i="1"/>
  <c r="K6826" i="1"/>
  <c r="I6827" i="1"/>
  <c r="J6827" i="1"/>
  <c r="K6827" i="1"/>
  <c r="I6828" i="1"/>
  <c r="J6828" i="1"/>
  <c r="K6828" i="1"/>
  <c r="I6829" i="1"/>
  <c r="J6829" i="1"/>
  <c r="K6829" i="1"/>
  <c r="I6830" i="1"/>
  <c r="J6830" i="1"/>
  <c r="K6830" i="1"/>
  <c r="I6831" i="1"/>
  <c r="J6831" i="1"/>
  <c r="K6831" i="1"/>
  <c r="I6832" i="1"/>
  <c r="J6832" i="1"/>
  <c r="K6832" i="1"/>
  <c r="I6833" i="1"/>
  <c r="J6833" i="1"/>
  <c r="K6833" i="1"/>
  <c r="I6834" i="1"/>
  <c r="J6834" i="1"/>
  <c r="K6834" i="1"/>
  <c r="I6835" i="1"/>
  <c r="J6835" i="1"/>
  <c r="K6835" i="1"/>
  <c r="I6836" i="1"/>
  <c r="J6836" i="1"/>
  <c r="K6836" i="1"/>
  <c r="I6837" i="1"/>
  <c r="J6837" i="1"/>
  <c r="K6837" i="1"/>
  <c r="I6838" i="1"/>
  <c r="J6838" i="1"/>
  <c r="K6838" i="1"/>
  <c r="I6839" i="1"/>
  <c r="J6839" i="1"/>
  <c r="K6839" i="1"/>
  <c r="I6840" i="1"/>
  <c r="J6840" i="1"/>
  <c r="K6840" i="1"/>
  <c r="I6841" i="1"/>
  <c r="J6841" i="1"/>
  <c r="K6841" i="1"/>
  <c r="I6842" i="1"/>
  <c r="J6842" i="1"/>
  <c r="K6842" i="1"/>
  <c r="I6843" i="1"/>
  <c r="J6843" i="1"/>
  <c r="K6843" i="1"/>
  <c r="I6844" i="1"/>
  <c r="J6844" i="1"/>
  <c r="K6844" i="1"/>
  <c r="I6845" i="1"/>
  <c r="J6845" i="1"/>
  <c r="K6845" i="1"/>
  <c r="I6846" i="1"/>
  <c r="J6846" i="1"/>
  <c r="K6846" i="1"/>
  <c r="I6847" i="1"/>
  <c r="J6847" i="1"/>
  <c r="K6847" i="1"/>
  <c r="I6848" i="1"/>
  <c r="J6848" i="1"/>
  <c r="K6848" i="1"/>
  <c r="I6849" i="1"/>
  <c r="J6849" i="1"/>
  <c r="K6849" i="1"/>
  <c r="I6850" i="1"/>
  <c r="J6850" i="1"/>
  <c r="K6850" i="1"/>
  <c r="I6851" i="1"/>
  <c r="J6851" i="1"/>
  <c r="K6851" i="1"/>
  <c r="I6852" i="1"/>
  <c r="J6852" i="1"/>
  <c r="K6852" i="1"/>
  <c r="I6853" i="1"/>
  <c r="J6853" i="1"/>
  <c r="K6853" i="1"/>
  <c r="I6854" i="1"/>
  <c r="J6854" i="1"/>
  <c r="K6854" i="1"/>
  <c r="I6855" i="1"/>
  <c r="J6855" i="1"/>
  <c r="K6855" i="1"/>
  <c r="I6856" i="1"/>
  <c r="J6856" i="1"/>
  <c r="K6856" i="1"/>
  <c r="I6857" i="1"/>
  <c r="J6857" i="1"/>
  <c r="K6857" i="1"/>
  <c r="I6858" i="1"/>
  <c r="J6858" i="1"/>
  <c r="K6858" i="1"/>
  <c r="I6859" i="1"/>
  <c r="J6859" i="1"/>
  <c r="K6859" i="1"/>
  <c r="I6860" i="1"/>
  <c r="J6860" i="1"/>
  <c r="K6860" i="1"/>
  <c r="I6861" i="1"/>
  <c r="J6861" i="1"/>
  <c r="K6861" i="1"/>
  <c r="I6862" i="1"/>
  <c r="J6862" i="1"/>
  <c r="K6862" i="1"/>
  <c r="I6863" i="1"/>
  <c r="J6863" i="1"/>
  <c r="K6863" i="1"/>
  <c r="I6864" i="1"/>
  <c r="J6864" i="1"/>
  <c r="K6864" i="1"/>
  <c r="I6865" i="1"/>
  <c r="J6865" i="1"/>
  <c r="K6865" i="1"/>
  <c r="I6866" i="1"/>
  <c r="J6866" i="1"/>
  <c r="K6866" i="1"/>
  <c r="I6867" i="1"/>
  <c r="J6867" i="1"/>
  <c r="K6867" i="1"/>
  <c r="I6868" i="1"/>
  <c r="J6868" i="1"/>
  <c r="K6868" i="1"/>
  <c r="I6869" i="1"/>
  <c r="J6869" i="1"/>
  <c r="K6869" i="1"/>
  <c r="I6870" i="1"/>
  <c r="J6870" i="1"/>
  <c r="K6870" i="1"/>
  <c r="I6871" i="1"/>
  <c r="J6871" i="1"/>
  <c r="K6871" i="1"/>
  <c r="I6872" i="1"/>
  <c r="J6872" i="1"/>
  <c r="K6872" i="1"/>
  <c r="I6873" i="1"/>
  <c r="J6873" i="1"/>
  <c r="K6873" i="1"/>
  <c r="I6874" i="1"/>
  <c r="J6874" i="1"/>
  <c r="K6874" i="1"/>
  <c r="I6875" i="1"/>
  <c r="J6875" i="1"/>
  <c r="K6875" i="1"/>
  <c r="I6876" i="1"/>
  <c r="J6876" i="1"/>
  <c r="K6876" i="1"/>
  <c r="I6877" i="1"/>
  <c r="J6877" i="1"/>
  <c r="K6877" i="1"/>
  <c r="I6878" i="1"/>
  <c r="J6878" i="1"/>
  <c r="K6878" i="1"/>
  <c r="I6879" i="1"/>
  <c r="J6879" i="1"/>
  <c r="K6879" i="1"/>
  <c r="I6880" i="1"/>
  <c r="J6880" i="1"/>
  <c r="K6880" i="1"/>
  <c r="I6881" i="1"/>
  <c r="J6881" i="1"/>
  <c r="K6881" i="1"/>
  <c r="I6882" i="1"/>
  <c r="J6882" i="1"/>
  <c r="K6882" i="1"/>
  <c r="I6883" i="1"/>
  <c r="J6883" i="1"/>
  <c r="K6883" i="1"/>
  <c r="I6884" i="1"/>
  <c r="J6884" i="1"/>
  <c r="K6884" i="1"/>
  <c r="I6885" i="1"/>
  <c r="J6885" i="1"/>
  <c r="K6885" i="1"/>
  <c r="I6886" i="1"/>
  <c r="J6886" i="1"/>
  <c r="K6886" i="1"/>
  <c r="I6887" i="1"/>
  <c r="J6887" i="1"/>
  <c r="K6887" i="1"/>
  <c r="I6888" i="1"/>
  <c r="J6888" i="1"/>
  <c r="K6888" i="1"/>
  <c r="I6889" i="1"/>
  <c r="J6889" i="1"/>
  <c r="K6889" i="1"/>
  <c r="I6890" i="1"/>
  <c r="J6890" i="1"/>
  <c r="K6890" i="1"/>
  <c r="I6891" i="1"/>
  <c r="J6891" i="1"/>
  <c r="K6891" i="1"/>
  <c r="I6892" i="1"/>
  <c r="J6892" i="1"/>
  <c r="K6892" i="1"/>
  <c r="I6893" i="1"/>
  <c r="J6893" i="1"/>
  <c r="K6893" i="1"/>
  <c r="I6894" i="1"/>
  <c r="J6894" i="1"/>
  <c r="K6894" i="1"/>
  <c r="I6895" i="1"/>
  <c r="J6895" i="1"/>
  <c r="K6895" i="1"/>
  <c r="I6896" i="1"/>
  <c r="J6896" i="1"/>
  <c r="K6896" i="1"/>
  <c r="I6897" i="1"/>
  <c r="J6897" i="1"/>
  <c r="K6897" i="1"/>
  <c r="I6898" i="1"/>
  <c r="J6898" i="1"/>
  <c r="K6898" i="1"/>
  <c r="I6899" i="1"/>
  <c r="J6899" i="1"/>
  <c r="K6899" i="1"/>
  <c r="I6900" i="1"/>
  <c r="J6900" i="1"/>
  <c r="K6900" i="1"/>
  <c r="I6901" i="1"/>
  <c r="J6901" i="1"/>
  <c r="K6901" i="1"/>
  <c r="I6902" i="1"/>
  <c r="J6902" i="1"/>
  <c r="K6902" i="1"/>
  <c r="I6903" i="1"/>
  <c r="J6903" i="1"/>
  <c r="K6903" i="1"/>
  <c r="I6904" i="1"/>
  <c r="J6904" i="1"/>
  <c r="K6904" i="1"/>
  <c r="I6905" i="1"/>
  <c r="J6905" i="1"/>
  <c r="K6905" i="1"/>
  <c r="I6906" i="1"/>
  <c r="J6906" i="1"/>
  <c r="K6906" i="1"/>
  <c r="I6907" i="1"/>
  <c r="J6907" i="1"/>
  <c r="K6907" i="1"/>
  <c r="I6908" i="1"/>
  <c r="J6908" i="1"/>
  <c r="K6908" i="1"/>
  <c r="I6909" i="1"/>
  <c r="J6909" i="1"/>
  <c r="K6909" i="1"/>
  <c r="I6910" i="1"/>
  <c r="J6910" i="1"/>
  <c r="K6910" i="1"/>
  <c r="I6911" i="1"/>
  <c r="J6911" i="1"/>
  <c r="K6911" i="1"/>
  <c r="I6912" i="1"/>
  <c r="J6912" i="1"/>
  <c r="K6912" i="1"/>
  <c r="I6913" i="1"/>
  <c r="J6913" i="1"/>
  <c r="K6913" i="1"/>
  <c r="I6914" i="1"/>
  <c r="J6914" i="1"/>
  <c r="K6914" i="1"/>
  <c r="I6915" i="1"/>
  <c r="J6915" i="1"/>
  <c r="K6915" i="1"/>
  <c r="I6916" i="1"/>
  <c r="J6916" i="1"/>
  <c r="K6916" i="1"/>
  <c r="I6917" i="1"/>
  <c r="J6917" i="1"/>
  <c r="K6917" i="1"/>
  <c r="I6918" i="1"/>
  <c r="J6918" i="1"/>
  <c r="K6918" i="1"/>
  <c r="I6919" i="1"/>
  <c r="J6919" i="1"/>
  <c r="K6919" i="1"/>
  <c r="I6920" i="1"/>
  <c r="J6920" i="1"/>
  <c r="K6920" i="1"/>
  <c r="I6921" i="1"/>
  <c r="J6921" i="1"/>
  <c r="K6921" i="1"/>
  <c r="I6922" i="1"/>
  <c r="J6922" i="1"/>
  <c r="K6922" i="1"/>
  <c r="I6923" i="1"/>
  <c r="J6923" i="1"/>
  <c r="K6923" i="1"/>
  <c r="I6924" i="1"/>
  <c r="J6924" i="1"/>
  <c r="K6924" i="1"/>
  <c r="I6925" i="1"/>
  <c r="J6925" i="1"/>
  <c r="K6925" i="1"/>
  <c r="I6926" i="1"/>
  <c r="J6926" i="1"/>
  <c r="K6926" i="1"/>
  <c r="I6927" i="1"/>
  <c r="J6927" i="1"/>
  <c r="K6927" i="1"/>
  <c r="I6928" i="1"/>
  <c r="J6928" i="1"/>
  <c r="K6928" i="1"/>
  <c r="I6929" i="1"/>
  <c r="J6929" i="1"/>
  <c r="K6929" i="1"/>
  <c r="I6930" i="1"/>
  <c r="J6930" i="1"/>
  <c r="K6930" i="1"/>
  <c r="I6931" i="1"/>
  <c r="J6931" i="1"/>
  <c r="K6931" i="1"/>
  <c r="I6932" i="1"/>
  <c r="J6932" i="1"/>
  <c r="K6932" i="1"/>
  <c r="I6933" i="1"/>
  <c r="J6933" i="1"/>
  <c r="K6933" i="1"/>
  <c r="I6934" i="1"/>
  <c r="J6934" i="1"/>
  <c r="K6934" i="1"/>
  <c r="I6935" i="1"/>
  <c r="J6935" i="1"/>
  <c r="K6935" i="1"/>
  <c r="I6936" i="1"/>
  <c r="J6936" i="1"/>
  <c r="K6936" i="1"/>
  <c r="I6937" i="1"/>
  <c r="J6937" i="1"/>
  <c r="K6937" i="1"/>
  <c r="I6938" i="1"/>
  <c r="J6938" i="1"/>
  <c r="K6938" i="1"/>
  <c r="I6939" i="1"/>
  <c r="J6939" i="1"/>
  <c r="K6939" i="1"/>
  <c r="I6940" i="1"/>
  <c r="J6940" i="1"/>
  <c r="K6940" i="1"/>
  <c r="I6941" i="1"/>
  <c r="J6941" i="1"/>
  <c r="K6941" i="1"/>
  <c r="I6942" i="1"/>
  <c r="J6942" i="1"/>
  <c r="K6942" i="1"/>
  <c r="I6943" i="1"/>
  <c r="J6943" i="1"/>
  <c r="K6943" i="1"/>
  <c r="I6944" i="1"/>
  <c r="J6944" i="1"/>
  <c r="K6944" i="1"/>
  <c r="I6945" i="1"/>
  <c r="J6945" i="1"/>
  <c r="K6945" i="1"/>
  <c r="I6946" i="1"/>
  <c r="J6946" i="1"/>
  <c r="K6946" i="1"/>
  <c r="I6947" i="1"/>
  <c r="J6947" i="1"/>
  <c r="K6947" i="1"/>
  <c r="I6948" i="1"/>
  <c r="J6948" i="1"/>
  <c r="K6948" i="1"/>
  <c r="I6949" i="1"/>
  <c r="J6949" i="1"/>
  <c r="K6949" i="1"/>
  <c r="I6950" i="1"/>
  <c r="J6950" i="1"/>
  <c r="K6950" i="1"/>
  <c r="I6951" i="1"/>
  <c r="J6951" i="1"/>
  <c r="K6951" i="1"/>
  <c r="I6952" i="1"/>
  <c r="J6952" i="1"/>
  <c r="K6952" i="1"/>
  <c r="I6953" i="1"/>
  <c r="J6953" i="1"/>
  <c r="K6953" i="1"/>
  <c r="I6954" i="1"/>
  <c r="J6954" i="1"/>
  <c r="K6954" i="1"/>
  <c r="I6955" i="1"/>
  <c r="J6955" i="1"/>
  <c r="K6955" i="1"/>
  <c r="I6956" i="1"/>
  <c r="J6956" i="1"/>
  <c r="K6956" i="1"/>
  <c r="I6957" i="1"/>
  <c r="J6957" i="1"/>
  <c r="K6957" i="1"/>
  <c r="I6958" i="1"/>
  <c r="J6958" i="1"/>
  <c r="K6958" i="1"/>
  <c r="I6959" i="1"/>
  <c r="J6959" i="1"/>
  <c r="K6959" i="1"/>
  <c r="I6960" i="1"/>
  <c r="J6960" i="1"/>
  <c r="K6960" i="1"/>
  <c r="I6961" i="1"/>
  <c r="J6961" i="1"/>
  <c r="K6961" i="1"/>
  <c r="I6962" i="1"/>
  <c r="J6962" i="1"/>
  <c r="K6962" i="1"/>
  <c r="I6963" i="1"/>
  <c r="J6963" i="1"/>
  <c r="K6963" i="1"/>
  <c r="I6964" i="1"/>
  <c r="J6964" i="1"/>
  <c r="K6964" i="1"/>
  <c r="I6965" i="1"/>
  <c r="J6965" i="1"/>
  <c r="K6965" i="1"/>
  <c r="I6966" i="1"/>
  <c r="J6966" i="1"/>
  <c r="K6966" i="1"/>
  <c r="I6967" i="1"/>
  <c r="J6967" i="1"/>
  <c r="K6967" i="1"/>
  <c r="I6968" i="1"/>
  <c r="J6968" i="1"/>
  <c r="K6968" i="1"/>
  <c r="I6969" i="1"/>
  <c r="J6969" i="1"/>
  <c r="K6969" i="1"/>
  <c r="I6970" i="1"/>
  <c r="J6970" i="1"/>
  <c r="K6970" i="1"/>
  <c r="I6971" i="1"/>
  <c r="J6971" i="1"/>
  <c r="K6971" i="1"/>
  <c r="I6972" i="1"/>
  <c r="J6972" i="1"/>
  <c r="K6972" i="1"/>
  <c r="I6973" i="1"/>
  <c r="J6973" i="1"/>
  <c r="K6973" i="1"/>
  <c r="I6974" i="1"/>
  <c r="J6974" i="1"/>
  <c r="K6974" i="1"/>
  <c r="I6975" i="1"/>
  <c r="J6975" i="1"/>
  <c r="K6975" i="1"/>
  <c r="I6976" i="1"/>
  <c r="J6976" i="1"/>
  <c r="K6976" i="1"/>
  <c r="I6977" i="1"/>
  <c r="J6977" i="1"/>
  <c r="K6977" i="1"/>
  <c r="I6978" i="1"/>
  <c r="J6978" i="1"/>
  <c r="K6978" i="1"/>
  <c r="I6979" i="1"/>
  <c r="J6979" i="1"/>
  <c r="K6979" i="1"/>
  <c r="I6980" i="1"/>
  <c r="J6980" i="1"/>
  <c r="K6980" i="1"/>
  <c r="I6981" i="1"/>
  <c r="J6981" i="1"/>
  <c r="K6981" i="1"/>
  <c r="I6982" i="1"/>
  <c r="J6982" i="1"/>
  <c r="K6982" i="1"/>
  <c r="I6983" i="1"/>
  <c r="J6983" i="1"/>
  <c r="K6983" i="1"/>
  <c r="I6984" i="1"/>
  <c r="J6984" i="1"/>
  <c r="K6984" i="1"/>
  <c r="I6985" i="1"/>
  <c r="J6985" i="1"/>
  <c r="K6985" i="1"/>
  <c r="I6986" i="1"/>
  <c r="J6986" i="1"/>
  <c r="K6986" i="1"/>
  <c r="I6987" i="1"/>
  <c r="J6987" i="1"/>
  <c r="K6987" i="1"/>
  <c r="I6988" i="1"/>
  <c r="J6988" i="1"/>
  <c r="K6988" i="1"/>
  <c r="I6989" i="1"/>
  <c r="J6989" i="1"/>
  <c r="K6989" i="1"/>
  <c r="I6990" i="1"/>
  <c r="J6990" i="1"/>
  <c r="K6990" i="1"/>
  <c r="I6991" i="1"/>
  <c r="J6991" i="1"/>
  <c r="K6991" i="1"/>
  <c r="I6992" i="1"/>
  <c r="J6992" i="1"/>
  <c r="K6992" i="1"/>
  <c r="I6993" i="1"/>
  <c r="J6993" i="1"/>
  <c r="K6993" i="1"/>
  <c r="I6994" i="1"/>
  <c r="J6994" i="1"/>
  <c r="K6994" i="1"/>
  <c r="I6995" i="1"/>
  <c r="J6995" i="1"/>
  <c r="K6995" i="1"/>
  <c r="I6996" i="1"/>
  <c r="J6996" i="1"/>
  <c r="K6996" i="1"/>
  <c r="I6997" i="1"/>
  <c r="J6997" i="1"/>
  <c r="K6997" i="1"/>
  <c r="I6998" i="1"/>
  <c r="J6998" i="1"/>
  <c r="K6998" i="1"/>
  <c r="I6999" i="1"/>
  <c r="J6999" i="1"/>
  <c r="K6999" i="1"/>
  <c r="I7000" i="1"/>
  <c r="J7000" i="1"/>
  <c r="K7000" i="1"/>
  <c r="I7001" i="1"/>
  <c r="J7001" i="1"/>
  <c r="K7001" i="1"/>
  <c r="I7002" i="1"/>
  <c r="J7002" i="1"/>
  <c r="K7002" i="1"/>
  <c r="I7003" i="1"/>
  <c r="J7003" i="1"/>
  <c r="K7003" i="1"/>
  <c r="I7004" i="1"/>
  <c r="J7004" i="1"/>
  <c r="K7004" i="1"/>
  <c r="I7005" i="1"/>
  <c r="J7005" i="1"/>
  <c r="K7005" i="1"/>
  <c r="I7006" i="1"/>
  <c r="J7006" i="1"/>
  <c r="K7006" i="1"/>
  <c r="I7007" i="1"/>
  <c r="J7007" i="1"/>
  <c r="K7007" i="1"/>
  <c r="I7008" i="1"/>
  <c r="J7008" i="1"/>
  <c r="K7008" i="1"/>
  <c r="I7009" i="1"/>
  <c r="J7009" i="1"/>
  <c r="K7009" i="1"/>
  <c r="I7010" i="1"/>
  <c r="J7010" i="1"/>
  <c r="K7010" i="1"/>
  <c r="I7011" i="1"/>
  <c r="J7011" i="1"/>
  <c r="K7011" i="1"/>
  <c r="I7012" i="1"/>
  <c r="J7012" i="1"/>
  <c r="K7012" i="1"/>
  <c r="I7013" i="1"/>
  <c r="J7013" i="1"/>
  <c r="K7013" i="1"/>
  <c r="I7014" i="1"/>
  <c r="J7014" i="1"/>
  <c r="K7014" i="1"/>
  <c r="I7015" i="1"/>
  <c r="J7015" i="1"/>
  <c r="K7015" i="1"/>
  <c r="I7016" i="1"/>
  <c r="J7016" i="1"/>
  <c r="K7016" i="1"/>
  <c r="I7017" i="1"/>
  <c r="J7017" i="1"/>
  <c r="K7017" i="1"/>
  <c r="I7018" i="1"/>
  <c r="J7018" i="1"/>
  <c r="K7018" i="1"/>
  <c r="I7019" i="1"/>
  <c r="J7019" i="1"/>
  <c r="K7019" i="1"/>
  <c r="I7020" i="1"/>
  <c r="J7020" i="1"/>
  <c r="K7020" i="1"/>
  <c r="I7021" i="1"/>
  <c r="J7021" i="1"/>
  <c r="K7021" i="1"/>
  <c r="I7022" i="1"/>
  <c r="J7022" i="1"/>
  <c r="K7022" i="1"/>
  <c r="I7023" i="1"/>
  <c r="J7023" i="1"/>
  <c r="K7023" i="1"/>
  <c r="I7024" i="1"/>
  <c r="J7024" i="1"/>
  <c r="K7024" i="1"/>
  <c r="I7025" i="1"/>
  <c r="J7025" i="1"/>
  <c r="K7025" i="1"/>
  <c r="I7026" i="1"/>
  <c r="J7026" i="1"/>
  <c r="K7026" i="1"/>
  <c r="I7027" i="1"/>
  <c r="J7027" i="1"/>
  <c r="K7027" i="1"/>
  <c r="I7028" i="1"/>
  <c r="J7028" i="1"/>
  <c r="K7028" i="1"/>
  <c r="I7029" i="1"/>
  <c r="J7029" i="1"/>
  <c r="K7029" i="1"/>
  <c r="I7030" i="1"/>
  <c r="J7030" i="1"/>
  <c r="K7030" i="1"/>
  <c r="I7031" i="1"/>
  <c r="J7031" i="1"/>
  <c r="K7031" i="1"/>
  <c r="I7032" i="1"/>
  <c r="J7032" i="1"/>
  <c r="K7032" i="1"/>
  <c r="I7033" i="1"/>
  <c r="J7033" i="1"/>
  <c r="K7033" i="1"/>
  <c r="I7034" i="1"/>
  <c r="J7034" i="1"/>
  <c r="K7034" i="1"/>
  <c r="I7035" i="1"/>
  <c r="J7035" i="1"/>
  <c r="K7035" i="1"/>
  <c r="I7036" i="1"/>
  <c r="J7036" i="1"/>
  <c r="K7036" i="1"/>
  <c r="I7037" i="1"/>
  <c r="J7037" i="1"/>
  <c r="K7037" i="1"/>
  <c r="I7038" i="1"/>
  <c r="J7038" i="1"/>
  <c r="K7038" i="1"/>
  <c r="I7039" i="1"/>
  <c r="J7039" i="1"/>
  <c r="K7039" i="1"/>
  <c r="I7040" i="1"/>
  <c r="J7040" i="1"/>
  <c r="K7040" i="1"/>
  <c r="I7041" i="1"/>
  <c r="J7041" i="1"/>
  <c r="K7041" i="1"/>
  <c r="I7042" i="1"/>
  <c r="J7042" i="1"/>
  <c r="K7042" i="1"/>
  <c r="I7043" i="1"/>
  <c r="J7043" i="1"/>
  <c r="K7043" i="1"/>
  <c r="I7044" i="1"/>
  <c r="J7044" i="1"/>
  <c r="K7044" i="1"/>
  <c r="I7045" i="1"/>
  <c r="J7045" i="1"/>
  <c r="K7045" i="1"/>
  <c r="I7046" i="1"/>
  <c r="J7046" i="1"/>
  <c r="K7046" i="1"/>
  <c r="I7047" i="1"/>
  <c r="J7047" i="1"/>
  <c r="K7047" i="1"/>
  <c r="I7048" i="1"/>
  <c r="J7048" i="1"/>
  <c r="K7048" i="1"/>
  <c r="I7049" i="1"/>
  <c r="J7049" i="1"/>
  <c r="K7049" i="1"/>
  <c r="I7050" i="1"/>
  <c r="J7050" i="1"/>
  <c r="K7050" i="1"/>
  <c r="I7051" i="1"/>
  <c r="J7051" i="1"/>
  <c r="K7051" i="1"/>
  <c r="I7052" i="1"/>
  <c r="J7052" i="1"/>
  <c r="K7052" i="1"/>
  <c r="I7053" i="1"/>
  <c r="J7053" i="1"/>
  <c r="K7053" i="1"/>
  <c r="I7054" i="1"/>
  <c r="J7054" i="1"/>
  <c r="K7054" i="1"/>
  <c r="I7055" i="1"/>
  <c r="J7055" i="1"/>
  <c r="K7055" i="1"/>
  <c r="I7056" i="1"/>
  <c r="J7056" i="1"/>
  <c r="K7056" i="1"/>
  <c r="I7057" i="1"/>
  <c r="J7057" i="1"/>
  <c r="K7057" i="1"/>
  <c r="I7058" i="1"/>
  <c r="J7058" i="1"/>
  <c r="K7058" i="1"/>
  <c r="I7059" i="1"/>
  <c r="J7059" i="1"/>
  <c r="K7059" i="1"/>
  <c r="I7060" i="1"/>
  <c r="J7060" i="1"/>
  <c r="K7060" i="1"/>
  <c r="I7061" i="1"/>
  <c r="J7061" i="1"/>
  <c r="K7061" i="1"/>
  <c r="I7062" i="1"/>
  <c r="J7062" i="1"/>
  <c r="K7062" i="1"/>
  <c r="I7063" i="1"/>
  <c r="J7063" i="1"/>
  <c r="K7063" i="1"/>
  <c r="I7064" i="1"/>
  <c r="J7064" i="1"/>
  <c r="K7064" i="1"/>
  <c r="I7065" i="1"/>
  <c r="J7065" i="1"/>
  <c r="K7065" i="1"/>
  <c r="I7066" i="1"/>
  <c r="J7066" i="1"/>
  <c r="K7066" i="1"/>
  <c r="I7067" i="1"/>
  <c r="J7067" i="1"/>
  <c r="K7067" i="1"/>
  <c r="I7068" i="1"/>
  <c r="J7068" i="1"/>
  <c r="K7068" i="1"/>
  <c r="I7069" i="1"/>
  <c r="J7069" i="1"/>
  <c r="K7069" i="1"/>
  <c r="I7070" i="1"/>
  <c r="J7070" i="1"/>
  <c r="K7070" i="1"/>
  <c r="I7071" i="1"/>
  <c r="J7071" i="1"/>
  <c r="K7071" i="1"/>
  <c r="I7072" i="1"/>
  <c r="J7072" i="1"/>
  <c r="K7072" i="1"/>
  <c r="I7073" i="1"/>
  <c r="J7073" i="1"/>
  <c r="K7073" i="1"/>
  <c r="I7074" i="1"/>
  <c r="J7074" i="1"/>
  <c r="K7074" i="1"/>
  <c r="I7075" i="1"/>
  <c r="J7075" i="1"/>
  <c r="K7075" i="1"/>
  <c r="I7076" i="1"/>
  <c r="J7076" i="1"/>
  <c r="K7076" i="1"/>
  <c r="I7077" i="1"/>
  <c r="J7077" i="1"/>
  <c r="K7077" i="1"/>
  <c r="I7078" i="1"/>
  <c r="J7078" i="1"/>
  <c r="K7078" i="1"/>
  <c r="I7079" i="1"/>
  <c r="J7079" i="1"/>
  <c r="K7079" i="1"/>
  <c r="I7080" i="1"/>
  <c r="J7080" i="1"/>
  <c r="K7080" i="1"/>
  <c r="I7081" i="1"/>
  <c r="J7081" i="1"/>
  <c r="K7081" i="1"/>
  <c r="I7082" i="1"/>
  <c r="J7082" i="1"/>
  <c r="K7082" i="1"/>
  <c r="I7083" i="1"/>
  <c r="J7083" i="1"/>
  <c r="K7083" i="1"/>
  <c r="I7084" i="1"/>
  <c r="J7084" i="1"/>
  <c r="K7084" i="1"/>
  <c r="I7085" i="1"/>
  <c r="J7085" i="1"/>
  <c r="K7085" i="1"/>
  <c r="I7086" i="1"/>
  <c r="J7086" i="1"/>
  <c r="K7086" i="1"/>
  <c r="I7087" i="1"/>
  <c r="J7087" i="1"/>
  <c r="K7087" i="1"/>
  <c r="I7088" i="1"/>
  <c r="J7088" i="1"/>
  <c r="K7088" i="1"/>
  <c r="I7089" i="1"/>
  <c r="J7089" i="1"/>
  <c r="K7089" i="1"/>
  <c r="I7090" i="1"/>
  <c r="J7090" i="1"/>
  <c r="K7090" i="1"/>
  <c r="I7091" i="1"/>
  <c r="J7091" i="1"/>
  <c r="K7091" i="1"/>
  <c r="I7092" i="1"/>
  <c r="J7092" i="1"/>
  <c r="K7092" i="1"/>
  <c r="I7093" i="1"/>
  <c r="J7093" i="1"/>
  <c r="K7093" i="1"/>
  <c r="I7094" i="1"/>
  <c r="J7094" i="1"/>
  <c r="K7094" i="1"/>
  <c r="I7095" i="1"/>
  <c r="J7095" i="1"/>
  <c r="K7095" i="1"/>
  <c r="I7096" i="1"/>
  <c r="J7096" i="1"/>
  <c r="K7096" i="1"/>
  <c r="I7097" i="1"/>
  <c r="J7097" i="1"/>
  <c r="K7097" i="1"/>
  <c r="I7098" i="1"/>
  <c r="J7098" i="1"/>
  <c r="K7098" i="1"/>
  <c r="I7099" i="1"/>
  <c r="J7099" i="1"/>
  <c r="K7099" i="1"/>
  <c r="I7100" i="1"/>
  <c r="J7100" i="1"/>
  <c r="K7100" i="1"/>
  <c r="I7101" i="1"/>
  <c r="J7101" i="1"/>
  <c r="K7101" i="1"/>
  <c r="I7102" i="1"/>
  <c r="J7102" i="1"/>
  <c r="K7102" i="1"/>
  <c r="I7103" i="1"/>
  <c r="J7103" i="1"/>
  <c r="K7103" i="1"/>
  <c r="I7104" i="1"/>
  <c r="J7104" i="1"/>
  <c r="K7104" i="1"/>
  <c r="I7105" i="1"/>
  <c r="J7105" i="1"/>
  <c r="K7105" i="1"/>
  <c r="I7106" i="1"/>
  <c r="J7106" i="1"/>
  <c r="K7106" i="1"/>
  <c r="I7107" i="1"/>
  <c r="J7107" i="1"/>
  <c r="K7107" i="1"/>
  <c r="I7108" i="1"/>
  <c r="J7108" i="1"/>
  <c r="K7108" i="1"/>
  <c r="I7109" i="1"/>
  <c r="J7109" i="1"/>
  <c r="K7109" i="1"/>
  <c r="I7110" i="1"/>
  <c r="J7110" i="1"/>
  <c r="K7110" i="1"/>
  <c r="I7111" i="1"/>
  <c r="J7111" i="1"/>
  <c r="K7111" i="1"/>
  <c r="I7112" i="1"/>
  <c r="J7112" i="1"/>
  <c r="K7112" i="1"/>
  <c r="I7113" i="1"/>
  <c r="J7113" i="1"/>
  <c r="K7113" i="1"/>
  <c r="I7114" i="1"/>
  <c r="J7114" i="1"/>
  <c r="K7114" i="1"/>
  <c r="I7115" i="1"/>
  <c r="J7115" i="1"/>
  <c r="K7115" i="1"/>
  <c r="I7116" i="1"/>
  <c r="J7116" i="1"/>
  <c r="K7116" i="1"/>
  <c r="I7117" i="1"/>
  <c r="J7117" i="1"/>
  <c r="K7117" i="1"/>
  <c r="I7118" i="1"/>
  <c r="J7118" i="1"/>
  <c r="K7118" i="1"/>
  <c r="I7119" i="1"/>
  <c r="J7119" i="1"/>
  <c r="K7119" i="1"/>
  <c r="I7120" i="1"/>
  <c r="J7120" i="1"/>
  <c r="K7120" i="1"/>
  <c r="I7121" i="1"/>
  <c r="J7121" i="1"/>
  <c r="K7121" i="1"/>
  <c r="I7122" i="1"/>
  <c r="J7122" i="1"/>
  <c r="K7122" i="1"/>
  <c r="I7123" i="1"/>
  <c r="J7123" i="1"/>
  <c r="K7123" i="1"/>
  <c r="I7124" i="1"/>
  <c r="J7124" i="1"/>
  <c r="K7124" i="1"/>
  <c r="I7125" i="1"/>
  <c r="J7125" i="1"/>
  <c r="K7125" i="1"/>
  <c r="I7126" i="1"/>
  <c r="J7126" i="1"/>
  <c r="K7126" i="1"/>
  <c r="I7127" i="1"/>
  <c r="J7127" i="1"/>
  <c r="K7127" i="1"/>
  <c r="I7128" i="1"/>
  <c r="J7128" i="1"/>
  <c r="K7128" i="1"/>
  <c r="I7129" i="1"/>
  <c r="J7129" i="1"/>
  <c r="K7129" i="1"/>
  <c r="I7130" i="1"/>
  <c r="J7130" i="1"/>
  <c r="K7130" i="1"/>
  <c r="I7131" i="1"/>
  <c r="J7131" i="1"/>
  <c r="K7131" i="1"/>
  <c r="I7132" i="1"/>
  <c r="J7132" i="1"/>
  <c r="K7132" i="1"/>
  <c r="I7133" i="1"/>
  <c r="J7133" i="1"/>
  <c r="K7133" i="1"/>
  <c r="I7134" i="1"/>
  <c r="J7134" i="1"/>
  <c r="K7134" i="1"/>
  <c r="I7135" i="1"/>
  <c r="J7135" i="1"/>
  <c r="K7135" i="1"/>
  <c r="I7136" i="1"/>
  <c r="J7136" i="1"/>
  <c r="K7136" i="1"/>
  <c r="I7137" i="1"/>
  <c r="J7137" i="1"/>
  <c r="K7137" i="1"/>
  <c r="I7138" i="1"/>
  <c r="J7138" i="1"/>
  <c r="K7138" i="1"/>
  <c r="I7139" i="1"/>
  <c r="J7139" i="1"/>
  <c r="K7139" i="1"/>
  <c r="I7140" i="1"/>
  <c r="J7140" i="1"/>
  <c r="K7140" i="1"/>
  <c r="I7141" i="1"/>
  <c r="J7141" i="1"/>
  <c r="K7141" i="1"/>
  <c r="I7142" i="1"/>
  <c r="J7142" i="1"/>
  <c r="K7142" i="1"/>
  <c r="I7143" i="1"/>
  <c r="J7143" i="1"/>
  <c r="K7143" i="1"/>
  <c r="I7144" i="1"/>
  <c r="J7144" i="1"/>
  <c r="K7144" i="1"/>
  <c r="I7145" i="1"/>
  <c r="J7145" i="1"/>
  <c r="K7145" i="1"/>
  <c r="I7146" i="1"/>
  <c r="J7146" i="1"/>
  <c r="K7146" i="1"/>
  <c r="I7147" i="1"/>
  <c r="J7147" i="1"/>
  <c r="K7147" i="1"/>
  <c r="I7148" i="1"/>
  <c r="J7148" i="1"/>
  <c r="K7148" i="1"/>
  <c r="I7149" i="1"/>
  <c r="J7149" i="1"/>
  <c r="K7149" i="1"/>
  <c r="I7150" i="1"/>
  <c r="J7150" i="1"/>
  <c r="K7150" i="1"/>
  <c r="I7151" i="1"/>
  <c r="J7151" i="1"/>
  <c r="K7151" i="1"/>
  <c r="I7152" i="1"/>
  <c r="J7152" i="1"/>
  <c r="K7152" i="1"/>
  <c r="I7153" i="1"/>
  <c r="J7153" i="1"/>
  <c r="K7153" i="1"/>
  <c r="I7154" i="1"/>
  <c r="J7154" i="1"/>
  <c r="K7154" i="1"/>
  <c r="I7155" i="1"/>
  <c r="J7155" i="1"/>
  <c r="K7155" i="1"/>
  <c r="I7156" i="1"/>
  <c r="J7156" i="1"/>
  <c r="K7156" i="1"/>
  <c r="I7157" i="1"/>
  <c r="J7157" i="1"/>
  <c r="K7157" i="1"/>
  <c r="I7158" i="1"/>
  <c r="J7158" i="1"/>
  <c r="K7158" i="1"/>
  <c r="I7159" i="1"/>
  <c r="J7159" i="1"/>
  <c r="K7159" i="1"/>
  <c r="I7160" i="1"/>
  <c r="J7160" i="1"/>
  <c r="K7160" i="1"/>
  <c r="I7161" i="1"/>
  <c r="J7161" i="1"/>
  <c r="K7161" i="1"/>
  <c r="I7162" i="1"/>
  <c r="J7162" i="1"/>
  <c r="K7162" i="1"/>
  <c r="I7163" i="1"/>
  <c r="J7163" i="1"/>
  <c r="K7163" i="1"/>
  <c r="I7164" i="1"/>
  <c r="J7164" i="1"/>
  <c r="K7164" i="1"/>
  <c r="I7165" i="1"/>
  <c r="J7165" i="1"/>
  <c r="K7165" i="1"/>
  <c r="I7166" i="1"/>
  <c r="J7166" i="1"/>
  <c r="K7166" i="1"/>
  <c r="I7167" i="1"/>
  <c r="J7167" i="1"/>
  <c r="K7167" i="1"/>
  <c r="I7168" i="1"/>
  <c r="J7168" i="1"/>
  <c r="K7168" i="1"/>
  <c r="I7169" i="1"/>
  <c r="J7169" i="1"/>
  <c r="K7169" i="1"/>
  <c r="I7170" i="1"/>
  <c r="J7170" i="1"/>
  <c r="K7170" i="1"/>
  <c r="I7171" i="1"/>
  <c r="J7171" i="1"/>
  <c r="K7171" i="1"/>
  <c r="I7172" i="1"/>
  <c r="J7172" i="1"/>
  <c r="K7172" i="1"/>
  <c r="I7173" i="1"/>
  <c r="J7173" i="1"/>
  <c r="K7173" i="1"/>
  <c r="I7174" i="1"/>
  <c r="J7174" i="1"/>
  <c r="K7174" i="1"/>
  <c r="I7175" i="1"/>
  <c r="J7175" i="1"/>
  <c r="K7175" i="1"/>
  <c r="I7176" i="1"/>
  <c r="J7176" i="1"/>
  <c r="K7176" i="1"/>
  <c r="I7177" i="1"/>
  <c r="J7177" i="1"/>
  <c r="K7177" i="1"/>
  <c r="I7178" i="1"/>
  <c r="J7178" i="1"/>
  <c r="K7178" i="1"/>
  <c r="I7179" i="1"/>
  <c r="J7179" i="1"/>
  <c r="K7179" i="1"/>
  <c r="I7180" i="1"/>
  <c r="J7180" i="1"/>
  <c r="K7180" i="1"/>
  <c r="I7181" i="1"/>
  <c r="J7181" i="1"/>
  <c r="K7181" i="1"/>
  <c r="I7182" i="1"/>
  <c r="J7182" i="1"/>
  <c r="K7182" i="1"/>
  <c r="I7183" i="1"/>
  <c r="J7183" i="1"/>
  <c r="K7183" i="1"/>
  <c r="I7184" i="1"/>
  <c r="J7184" i="1"/>
  <c r="K7184" i="1"/>
  <c r="I7185" i="1"/>
  <c r="J7185" i="1"/>
  <c r="K7185" i="1"/>
  <c r="I7186" i="1"/>
  <c r="J7186" i="1"/>
  <c r="K7186" i="1"/>
  <c r="I7187" i="1"/>
  <c r="J7187" i="1"/>
  <c r="K7187" i="1"/>
  <c r="I7188" i="1"/>
  <c r="J7188" i="1"/>
  <c r="K7188" i="1"/>
  <c r="I7189" i="1"/>
  <c r="J7189" i="1"/>
  <c r="K7189" i="1"/>
  <c r="I7190" i="1"/>
  <c r="J7190" i="1"/>
  <c r="K7190" i="1"/>
  <c r="I7191" i="1"/>
  <c r="J7191" i="1"/>
  <c r="K7191" i="1"/>
  <c r="I7192" i="1"/>
  <c r="J7192" i="1"/>
  <c r="K7192" i="1"/>
  <c r="I7193" i="1"/>
  <c r="J7193" i="1"/>
  <c r="K7193" i="1"/>
  <c r="I7194" i="1"/>
  <c r="J7194" i="1"/>
  <c r="K7194" i="1"/>
  <c r="I7195" i="1"/>
  <c r="J7195" i="1"/>
  <c r="K7195" i="1"/>
  <c r="I7196" i="1"/>
  <c r="J7196" i="1"/>
  <c r="K7196" i="1"/>
  <c r="I7197" i="1"/>
  <c r="J7197" i="1"/>
  <c r="K7197" i="1"/>
  <c r="I7198" i="1"/>
  <c r="J7198" i="1"/>
  <c r="K7198" i="1"/>
  <c r="I7199" i="1"/>
  <c r="J7199" i="1"/>
  <c r="K7199" i="1"/>
  <c r="I7200" i="1"/>
  <c r="J7200" i="1"/>
  <c r="K7200" i="1"/>
  <c r="I7201" i="1"/>
  <c r="J7201" i="1"/>
  <c r="K7201" i="1"/>
  <c r="I7202" i="1"/>
  <c r="J7202" i="1"/>
  <c r="K7202" i="1"/>
  <c r="I7203" i="1"/>
  <c r="J7203" i="1"/>
  <c r="K7203" i="1"/>
  <c r="I7204" i="1"/>
  <c r="J7204" i="1"/>
  <c r="K7204" i="1"/>
  <c r="I7205" i="1"/>
  <c r="J7205" i="1"/>
  <c r="K7205" i="1"/>
  <c r="I7206" i="1"/>
  <c r="J7206" i="1"/>
  <c r="K7206" i="1"/>
  <c r="I7207" i="1"/>
  <c r="J7207" i="1"/>
  <c r="K7207" i="1"/>
  <c r="I7208" i="1"/>
  <c r="J7208" i="1"/>
  <c r="K7208" i="1"/>
  <c r="I7209" i="1"/>
  <c r="J7209" i="1"/>
  <c r="K7209" i="1"/>
  <c r="I7210" i="1"/>
  <c r="J7210" i="1"/>
  <c r="K7210" i="1"/>
  <c r="I7211" i="1"/>
  <c r="J7211" i="1"/>
  <c r="K7211" i="1"/>
  <c r="I7212" i="1"/>
  <c r="J7212" i="1"/>
  <c r="K7212" i="1"/>
  <c r="I7213" i="1"/>
  <c r="J7213" i="1"/>
  <c r="K7213" i="1"/>
  <c r="I7214" i="1"/>
  <c r="J7214" i="1"/>
  <c r="K7214" i="1"/>
  <c r="I7215" i="1"/>
  <c r="J7215" i="1"/>
  <c r="K7215" i="1"/>
  <c r="I7216" i="1"/>
  <c r="J7216" i="1"/>
  <c r="K7216" i="1"/>
  <c r="I7217" i="1"/>
  <c r="J7217" i="1"/>
  <c r="K7217" i="1"/>
  <c r="I7218" i="1"/>
  <c r="J7218" i="1"/>
  <c r="K7218" i="1"/>
  <c r="I7219" i="1"/>
  <c r="J7219" i="1"/>
  <c r="K7219" i="1"/>
  <c r="I7220" i="1"/>
  <c r="J7220" i="1"/>
  <c r="K7220" i="1"/>
  <c r="I7221" i="1"/>
  <c r="J7221" i="1"/>
  <c r="K7221" i="1"/>
  <c r="I7222" i="1"/>
  <c r="J7222" i="1"/>
  <c r="K7222" i="1"/>
  <c r="I7223" i="1"/>
  <c r="J7223" i="1"/>
  <c r="K7223" i="1"/>
  <c r="I7224" i="1"/>
  <c r="J7224" i="1"/>
  <c r="K7224" i="1"/>
  <c r="I7225" i="1"/>
  <c r="J7225" i="1"/>
  <c r="K7225" i="1"/>
  <c r="I7226" i="1"/>
  <c r="J7226" i="1"/>
  <c r="K7226" i="1"/>
  <c r="I7227" i="1"/>
  <c r="J7227" i="1"/>
  <c r="K7227" i="1"/>
  <c r="I7228" i="1"/>
  <c r="J7228" i="1"/>
  <c r="K7228" i="1"/>
  <c r="I7229" i="1"/>
  <c r="J7229" i="1"/>
  <c r="K7229" i="1"/>
  <c r="I7230" i="1"/>
  <c r="J7230" i="1"/>
  <c r="K7230" i="1"/>
  <c r="I7231" i="1"/>
  <c r="J7231" i="1"/>
  <c r="K7231" i="1"/>
  <c r="I7232" i="1"/>
  <c r="J7232" i="1"/>
  <c r="K7232" i="1"/>
  <c r="I7233" i="1"/>
  <c r="J7233" i="1"/>
  <c r="K7233" i="1"/>
  <c r="I7234" i="1"/>
  <c r="J7234" i="1"/>
  <c r="K7234" i="1"/>
  <c r="I7235" i="1"/>
  <c r="J7235" i="1"/>
  <c r="K7235" i="1"/>
  <c r="I7236" i="1"/>
  <c r="J7236" i="1"/>
  <c r="K7236" i="1"/>
  <c r="I7237" i="1"/>
  <c r="J7237" i="1"/>
  <c r="K7237" i="1"/>
  <c r="I7238" i="1"/>
  <c r="J7238" i="1"/>
  <c r="K7238" i="1"/>
  <c r="I7239" i="1"/>
  <c r="J7239" i="1"/>
  <c r="K7239" i="1"/>
  <c r="I7240" i="1"/>
  <c r="J7240" i="1"/>
  <c r="K7240" i="1"/>
  <c r="I7241" i="1"/>
  <c r="J7241" i="1"/>
  <c r="K7241" i="1"/>
  <c r="I7242" i="1"/>
  <c r="J7242" i="1"/>
  <c r="K7242" i="1"/>
  <c r="I7243" i="1"/>
  <c r="J7243" i="1"/>
  <c r="K7243" i="1"/>
  <c r="I7244" i="1"/>
  <c r="J7244" i="1"/>
  <c r="K7244" i="1"/>
  <c r="I7245" i="1"/>
  <c r="J7245" i="1"/>
  <c r="K7245" i="1"/>
  <c r="I7246" i="1"/>
  <c r="J7246" i="1"/>
  <c r="K7246" i="1"/>
  <c r="I7247" i="1"/>
  <c r="J7247" i="1"/>
  <c r="K7247" i="1"/>
  <c r="I7248" i="1"/>
  <c r="J7248" i="1"/>
  <c r="K7248" i="1"/>
  <c r="I7249" i="1"/>
  <c r="J7249" i="1"/>
  <c r="K7249" i="1"/>
  <c r="I7250" i="1"/>
  <c r="J7250" i="1"/>
  <c r="K7250" i="1"/>
  <c r="I7251" i="1"/>
  <c r="J7251" i="1"/>
  <c r="K7251" i="1"/>
  <c r="I7252" i="1"/>
  <c r="J7252" i="1"/>
  <c r="K7252" i="1"/>
  <c r="I7253" i="1"/>
  <c r="J7253" i="1"/>
  <c r="K7253" i="1"/>
  <c r="I7254" i="1"/>
  <c r="J7254" i="1"/>
  <c r="K7254" i="1"/>
  <c r="I7255" i="1"/>
  <c r="J7255" i="1"/>
  <c r="K7255" i="1"/>
  <c r="I7256" i="1"/>
  <c r="J7256" i="1"/>
  <c r="K7256" i="1"/>
  <c r="I7257" i="1"/>
  <c r="J7257" i="1"/>
  <c r="K7257" i="1"/>
  <c r="I7258" i="1"/>
  <c r="J7258" i="1"/>
  <c r="K7258" i="1"/>
  <c r="I7259" i="1"/>
  <c r="J7259" i="1"/>
  <c r="K7259" i="1"/>
  <c r="I7260" i="1"/>
  <c r="J7260" i="1"/>
  <c r="K7260" i="1"/>
  <c r="I7261" i="1"/>
  <c r="J7261" i="1"/>
  <c r="K7261" i="1"/>
  <c r="I7262" i="1"/>
  <c r="J7262" i="1"/>
  <c r="K7262" i="1"/>
  <c r="I7263" i="1"/>
  <c r="J7263" i="1"/>
  <c r="K7263" i="1"/>
  <c r="I7264" i="1"/>
  <c r="J7264" i="1"/>
  <c r="K7264" i="1"/>
  <c r="I7265" i="1"/>
  <c r="J7265" i="1"/>
  <c r="K7265" i="1"/>
  <c r="I7266" i="1"/>
  <c r="J7266" i="1"/>
  <c r="K7266" i="1"/>
  <c r="I7267" i="1"/>
  <c r="J7267" i="1"/>
  <c r="K7267" i="1"/>
  <c r="I7268" i="1"/>
  <c r="J7268" i="1"/>
  <c r="K7268" i="1"/>
  <c r="I7269" i="1"/>
  <c r="J7269" i="1"/>
  <c r="K7269" i="1"/>
  <c r="I7270" i="1"/>
  <c r="J7270" i="1"/>
  <c r="K7270" i="1"/>
  <c r="I7271" i="1"/>
  <c r="J7271" i="1"/>
  <c r="K7271" i="1"/>
  <c r="I7272" i="1"/>
  <c r="J7272" i="1"/>
  <c r="K7272" i="1"/>
  <c r="I7273" i="1"/>
  <c r="J7273" i="1"/>
  <c r="K7273" i="1"/>
  <c r="I7274" i="1"/>
  <c r="J7274" i="1"/>
  <c r="K7274" i="1"/>
  <c r="I7275" i="1"/>
  <c r="J7275" i="1"/>
  <c r="K7275" i="1"/>
  <c r="I7276" i="1"/>
  <c r="J7276" i="1"/>
  <c r="K7276" i="1"/>
  <c r="I7277" i="1"/>
  <c r="J7277" i="1"/>
  <c r="K7277" i="1"/>
  <c r="I7278" i="1"/>
  <c r="J7278" i="1"/>
  <c r="K7278" i="1"/>
  <c r="I7279" i="1"/>
  <c r="J7279" i="1"/>
  <c r="K7279" i="1"/>
  <c r="I7280" i="1"/>
  <c r="J7280" i="1"/>
  <c r="K7280" i="1"/>
  <c r="I7281" i="1"/>
  <c r="J7281" i="1"/>
  <c r="K7281" i="1"/>
  <c r="I7282" i="1"/>
  <c r="J7282" i="1"/>
  <c r="K7282" i="1"/>
  <c r="I7283" i="1"/>
  <c r="J7283" i="1"/>
  <c r="K7283" i="1"/>
  <c r="I7284" i="1"/>
  <c r="J7284" i="1"/>
  <c r="K7284" i="1"/>
  <c r="I7285" i="1"/>
  <c r="J7285" i="1"/>
  <c r="K7285" i="1"/>
  <c r="I7286" i="1"/>
  <c r="J7286" i="1"/>
  <c r="K7286" i="1"/>
  <c r="I7287" i="1"/>
  <c r="J7287" i="1"/>
  <c r="K7287" i="1"/>
  <c r="I7288" i="1"/>
  <c r="J7288" i="1"/>
  <c r="K7288" i="1"/>
  <c r="I7289" i="1"/>
  <c r="J7289" i="1"/>
  <c r="K7289" i="1"/>
  <c r="I7290" i="1"/>
  <c r="J7290" i="1"/>
  <c r="K7290" i="1"/>
  <c r="I7291" i="1"/>
  <c r="J7291" i="1"/>
  <c r="K7291" i="1"/>
  <c r="I7292" i="1"/>
  <c r="J7292" i="1"/>
  <c r="K7292" i="1"/>
  <c r="I7293" i="1"/>
  <c r="J7293" i="1"/>
  <c r="K7293" i="1"/>
  <c r="I7294" i="1"/>
  <c r="J7294" i="1"/>
  <c r="K7294" i="1"/>
  <c r="I7295" i="1"/>
  <c r="J7295" i="1"/>
  <c r="K7295" i="1"/>
  <c r="I7296" i="1"/>
  <c r="J7296" i="1"/>
  <c r="K7296" i="1"/>
  <c r="I7297" i="1"/>
  <c r="J7297" i="1"/>
  <c r="K7297" i="1"/>
  <c r="I7298" i="1"/>
  <c r="J7298" i="1"/>
  <c r="K7298" i="1"/>
  <c r="I7299" i="1"/>
  <c r="J7299" i="1"/>
  <c r="K7299" i="1"/>
  <c r="I7300" i="1"/>
  <c r="J7300" i="1"/>
  <c r="K7300" i="1"/>
  <c r="I7301" i="1"/>
  <c r="J7301" i="1"/>
  <c r="K7301" i="1"/>
  <c r="I7302" i="1"/>
  <c r="J7302" i="1"/>
  <c r="K7302" i="1"/>
  <c r="I7303" i="1"/>
  <c r="J7303" i="1"/>
  <c r="K7303" i="1"/>
  <c r="I7304" i="1"/>
  <c r="J7304" i="1"/>
  <c r="K7304" i="1"/>
  <c r="I7305" i="1"/>
  <c r="J7305" i="1"/>
  <c r="K7305" i="1"/>
  <c r="I7306" i="1"/>
  <c r="J7306" i="1"/>
  <c r="K7306" i="1"/>
  <c r="I7307" i="1"/>
  <c r="J7307" i="1"/>
  <c r="K7307" i="1"/>
  <c r="I7308" i="1"/>
  <c r="J7308" i="1"/>
  <c r="K7308" i="1"/>
  <c r="I7309" i="1"/>
  <c r="J7309" i="1"/>
  <c r="K7309" i="1"/>
  <c r="I7310" i="1"/>
  <c r="J7310" i="1"/>
  <c r="K7310" i="1"/>
  <c r="I7311" i="1"/>
  <c r="J7311" i="1"/>
  <c r="K7311" i="1"/>
  <c r="I7312" i="1"/>
  <c r="J7312" i="1"/>
  <c r="K7312" i="1"/>
  <c r="I7313" i="1"/>
  <c r="J7313" i="1"/>
  <c r="K7313" i="1"/>
  <c r="I7314" i="1"/>
  <c r="J7314" i="1"/>
  <c r="K7314" i="1"/>
  <c r="I7315" i="1"/>
  <c r="J7315" i="1"/>
  <c r="K7315" i="1"/>
  <c r="I7316" i="1"/>
  <c r="J7316" i="1"/>
  <c r="K7316" i="1"/>
  <c r="I7317" i="1"/>
  <c r="J7317" i="1"/>
  <c r="K7317" i="1"/>
  <c r="I7318" i="1"/>
  <c r="J7318" i="1"/>
  <c r="K7318" i="1"/>
  <c r="I7319" i="1"/>
  <c r="J7319" i="1"/>
  <c r="K7319" i="1"/>
  <c r="I7320" i="1"/>
  <c r="J7320" i="1"/>
  <c r="K7320" i="1"/>
  <c r="I7321" i="1"/>
  <c r="J7321" i="1"/>
  <c r="K7321" i="1"/>
  <c r="I7322" i="1"/>
  <c r="J7322" i="1"/>
  <c r="K7322" i="1"/>
  <c r="I7323" i="1"/>
  <c r="J7323" i="1"/>
  <c r="K7323" i="1"/>
  <c r="I7324" i="1"/>
  <c r="J7324" i="1"/>
  <c r="K7324" i="1"/>
  <c r="I7325" i="1"/>
  <c r="J7325" i="1"/>
  <c r="K7325" i="1"/>
  <c r="I7326" i="1"/>
  <c r="J7326" i="1"/>
  <c r="K7326" i="1"/>
  <c r="I7327" i="1"/>
  <c r="J7327" i="1"/>
  <c r="K7327" i="1"/>
  <c r="I7328" i="1"/>
  <c r="J7328" i="1"/>
  <c r="K7328" i="1"/>
  <c r="I7329" i="1"/>
  <c r="J7329" i="1"/>
  <c r="K7329" i="1"/>
  <c r="I7330" i="1"/>
  <c r="J7330" i="1"/>
  <c r="K7330" i="1"/>
  <c r="I7331" i="1"/>
  <c r="J7331" i="1"/>
  <c r="K7331" i="1"/>
  <c r="I7332" i="1"/>
  <c r="J7332" i="1"/>
  <c r="K7332" i="1"/>
  <c r="I7333" i="1"/>
  <c r="J7333" i="1"/>
  <c r="K7333" i="1"/>
  <c r="I7334" i="1"/>
  <c r="J7334" i="1"/>
  <c r="K7334" i="1"/>
  <c r="I7335" i="1"/>
  <c r="J7335" i="1"/>
  <c r="K7335" i="1"/>
  <c r="I7336" i="1"/>
  <c r="J7336" i="1"/>
  <c r="K7336" i="1"/>
  <c r="I7337" i="1"/>
  <c r="J7337" i="1"/>
  <c r="K7337" i="1"/>
  <c r="I7338" i="1"/>
  <c r="J7338" i="1"/>
  <c r="K7338" i="1"/>
  <c r="I7339" i="1"/>
  <c r="J7339" i="1"/>
  <c r="K7339" i="1"/>
  <c r="I7340" i="1"/>
  <c r="J7340" i="1"/>
  <c r="K7340" i="1"/>
  <c r="I7341" i="1"/>
  <c r="J7341" i="1"/>
  <c r="K7341" i="1"/>
  <c r="I7342" i="1"/>
  <c r="J7342" i="1"/>
  <c r="K7342" i="1"/>
  <c r="I7343" i="1"/>
  <c r="J7343" i="1"/>
  <c r="K7343" i="1"/>
  <c r="I7344" i="1"/>
  <c r="J7344" i="1"/>
  <c r="K7344" i="1"/>
  <c r="I7345" i="1"/>
  <c r="J7345" i="1"/>
  <c r="K7345" i="1"/>
  <c r="I7346" i="1"/>
  <c r="J7346" i="1"/>
  <c r="K7346" i="1"/>
  <c r="I7347" i="1"/>
  <c r="J7347" i="1"/>
  <c r="K7347" i="1"/>
  <c r="I7348" i="1"/>
  <c r="J7348" i="1"/>
  <c r="K7348" i="1"/>
  <c r="I7349" i="1"/>
  <c r="J7349" i="1"/>
  <c r="K7349" i="1"/>
  <c r="I7350" i="1"/>
  <c r="J7350" i="1"/>
  <c r="K7350" i="1"/>
  <c r="I7351" i="1"/>
  <c r="J7351" i="1"/>
  <c r="K7351" i="1"/>
  <c r="I7352" i="1"/>
  <c r="J7352" i="1"/>
  <c r="K7352" i="1"/>
  <c r="I7353" i="1"/>
  <c r="J7353" i="1"/>
  <c r="K7353" i="1"/>
  <c r="I7354" i="1"/>
  <c r="J7354" i="1"/>
  <c r="K7354" i="1"/>
  <c r="I7355" i="1"/>
  <c r="J7355" i="1"/>
  <c r="K7355" i="1"/>
  <c r="I7356" i="1"/>
  <c r="J7356" i="1"/>
  <c r="K7356" i="1"/>
  <c r="I7357" i="1"/>
  <c r="J7357" i="1"/>
  <c r="K7357" i="1"/>
  <c r="I7358" i="1"/>
  <c r="J7358" i="1"/>
  <c r="K7358" i="1"/>
  <c r="I7359" i="1"/>
  <c r="J7359" i="1"/>
  <c r="K7359" i="1"/>
  <c r="I7360" i="1"/>
  <c r="J7360" i="1"/>
  <c r="K7360" i="1"/>
  <c r="I7361" i="1"/>
  <c r="J7361" i="1"/>
  <c r="K7361" i="1"/>
  <c r="I7362" i="1"/>
  <c r="J7362" i="1"/>
  <c r="K7362" i="1"/>
  <c r="I7363" i="1"/>
  <c r="J7363" i="1"/>
  <c r="K7363" i="1"/>
  <c r="I7364" i="1"/>
  <c r="J7364" i="1"/>
  <c r="K7364" i="1"/>
  <c r="I7365" i="1"/>
  <c r="J7365" i="1"/>
  <c r="K7365" i="1"/>
  <c r="I7366" i="1"/>
  <c r="J7366" i="1"/>
  <c r="K7366" i="1"/>
  <c r="I7367" i="1"/>
  <c r="J7367" i="1"/>
  <c r="K7367" i="1"/>
  <c r="I7368" i="1"/>
  <c r="J7368" i="1"/>
  <c r="K7368" i="1"/>
  <c r="I7369" i="1"/>
  <c r="J7369" i="1"/>
  <c r="K7369" i="1"/>
  <c r="I7370" i="1"/>
  <c r="J7370" i="1"/>
  <c r="K7370" i="1"/>
  <c r="I7371" i="1"/>
  <c r="J7371" i="1"/>
  <c r="K7371" i="1"/>
  <c r="I7372" i="1"/>
  <c r="J7372" i="1"/>
  <c r="K7372" i="1"/>
  <c r="I7373" i="1"/>
  <c r="J7373" i="1"/>
  <c r="K7373" i="1"/>
  <c r="I7374" i="1"/>
  <c r="J7374" i="1"/>
  <c r="K7374" i="1"/>
  <c r="I7375" i="1"/>
  <c r="J7375" i="1"/>
  <c r="K7375" i="1"/>
  <c r="I7376" i="1"/>
  <c r="J7376" i="1"/>
  <c r="K7376" i="1"/>
  <c r="I7377" i="1"/>
  <c r="J7377" i="1"/>
  <c r="K7377" i="1"/>
  <c r="I7378" i="1"/>
  <c r="J7378" i="1"/>
  <c r="K7378" i="1"/>
  <c r="I7379" i="1"/>
  <c r="J7379" i="1"/>
  <c r="K7379" i="1"/>
  <c r="I7380" i="1"/>
  <c r="J7380" i="1"/>
  <c r="K7380" i="1"/>
  <c r="I7381" i="1"/>
  <c r="J7381" i="1"/>
  <c r="K7381" i="1"/>
  <c r="I7382" i="1"/>
  <c r="J7382" i="1"/>
  <c r="K7382" i="1"/>
  <c r="I7383" i="1"/>
  <c r="J7383" i="1"/>
  <c r="K7383" i="1"/>
  <c r="I7384" i="1"/>
  <c r="J7384" i="1"/>
  <c r="K7384" i="1"/>
  <c r="I7385" i="1"/>
  <c r="J7385" i="1"/>
  <c r="K7385" i="1"/>
  <c r="I7386" i="1"/>
  <c r="J7386" i="1"/>
  <c r="K7386" i="1"/>
  <c r="I7387" i="1"/>
  <c r="J7387" i="1"/>
  <c r="K7387" i="1"/>
  <c r="I7388" i="1"/>
  <c r="J7388" i="1"/>
  <c r="K7388" i="1"/>
  <c r="I7389" i="1"/>
  <c r="J7389" i="1"/>
  <c r="K7389" i="1"/>
  <c r="I7390" i="1"/>
  <c r="J7390" i="1"/>
  <c r="K7390" i="1"/>
  <c r="I7391" i="1"/>
  <c r="J7391" i="1"/>
  <c r="K7391" i="1"/>
  <c r="I7392" i="1"/>
  <c r="J7392" i="1"/>
  <c r="K7392" i="1"/>
  <c r="I7393" i="1"/>
  <c r="J7393" i="1"/>
  <c r="K7393"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I2466" i="1" l="1"/>
  <c r="J2466" i="1"/>
  <c r="K2466" i="1"/>
  <c r="I2467" i="1"/>
  <c r="J2467" i="1"/>
  <c r="K2467" i="1"/>
  <c r="I2468" i="1"/>
  <c r="J2468" i="1"/>
  <c r="K2468" i="1"/>
  <c r="I2469" i="1"/>
  <c r="J2469" i="1"/>
  <c r="K2469" i="1"/>
  <c r="I2470" i="1"/>
  <c r="J2470" i="1"/>
  <c r="K2470" i="1"/>
  <c r="I2471" i="1"/>
  <c r="J2471" i="1"/>
  <c r="K2471" i="1"/>
  <c r="I2472" i="1"/>
  <c r="J2472" i="1"/>
  <c r="K2472" i="1"/>
  <c r="I2473" i="1"/>
  <c r="J2473" i="1"/>
  <c r="K2473" i="1"/>
  <c r="I2474" i="1"/>
  <c r="J2474" i="1"/>
  <c r="K2474" i="1"/>
  <c r="I2475" i="1"/>
  <c r="J2475" i="1"/>
  <c r="K2475" i="1"/>
  <c r="I2476" i="1"/>
  <c r="J2476" i="1"/>
  <c r="K2476" i="1"/>
  <c r="I2477" i="1"/>
  <c r="J2477" i="1"/>
  <c r="K2477" i="1"/>
  <c r="I2478" i="1"/>
  <c r="J2478" i="1"/>
  <c r="K2478" i="1"/>
  <c r="I2479" i="1"/>
  <c r="J2479" i="1"/>
  <c r="K2479" i="1"/>
  <c r="I2480" i="1"/>
  <c r="J2480" i="1"/>
  <c r="K2480" i="1"/>
  <c r="I2481" i="1"/>
  <c r="J2481" i="1"/>
  <c r="K2481" i="1"/>
  <c r="I2482" i="1"/>
  <c r="J2482" i="1"/>
  <c r="K2482" i="1"/>
  <c r="I2483" i="1"/>
  <c r="J2483" i="1"/>
  <c r="K2483" i="1"/>
  <c r="I2484" i="1"/>
  <c r="J2484" i="1"/>
  <c r="K2484" i="1"/>
  <c r="I2485" i="1"/>
  <c r="J2485" i="1"/>
  <c r="K2485" i="1"/>
  <c r="I2486" i="1"/>
  <c r="J2486" i="1"/>
  <c r="K2486" i="1"/>
  <c r="I2487" i="1"/>
  <c r="J2487" i="1"/>
  <c r="K2487" i="1"/>
  <c r="I2488" i="1"/>
  <c r="J2488" i="1"/>
  <c r="K2488" i="1"/>
  <c r="I2489" i="1"/>
  <c r="J2489" i="1"/>
  <c r="K2489" i="1"/>
  <c r="I2490" i="1"/>
  <c r="J2490" i="1"/>
  <c r="K2490" i="1"/>
  <c r="I2491" i="1"/>
  <c r="J2491" i="1"/>
  <c r="K2491" i="1"/>
  <c r="I2492" i="1"/>
  <c r="J2492" i="1"/>
  <c r="K2492" i="1"/>
  <c r="I2493" i="1"/>
  <c r="J2493" i="1"/>
  <c r="K2493" i="1"/>
  <c r="I2494" i="1"/>
  <c r="J2494" i="1"/>
  <c r="K2494" i="1"/>
  <c r="I2495" i="1"/>
  <c r="J2495" i="1"/>
  <c r="K2495" i="1"/>
  <c r="I2496" i="1"/>
  <c r="J2496" i="1"/>
  <c r="K2496" i="1"/>
  <c r="I2497" i="1"/>
  <c r="J2497" i="1"/>
  <c r="K2497" i="1"/>
  <c r="I2498" i="1"/>
  <c r="J2498" i="1"/>
  <c r="K2498" i="1"/>
  <c r="I2499" i="1"/>
  <c r="J2499" i="1"/>
  <c r="K2499" i="1"/>
  <c r="I2500" i="1"/>
  <c r="J2500" i="1"/>
  <c r="K2500" i="1"/>
  <c r="I2501" i="1"/>
  <c r="J2501" i="1"/>
  <c r="K2501" i="1"/>
  <c r="I2502" i="1"/>
  <c r="J2502" i="1"/>
  <c r="K2502" i="1"/>
  <c r="I2503" i="1"/>
  <c r="J2503" i="1"/>
  <c r="K2503" i="1"/>
  <c r="I2504" i="1"/>
  <c r="J2504" i="1"/>
  <c r="K2504" i="1"/>
  <c r="I2505" i="1"/>
  <c r="J2505" i="1"/>
  <c r="K2505" i="1"/>
  <c r="I2506" i="1"/>
  <c r="J2506" i="1"/>
  <c r="K2506" i="1"/>
  <c r="I2507" i="1"/>
  <c r="J2507" i="1"/>
  <c r="K2507" i="1"/>
  <c r="I2508" i="1"/>
  <c r="J2508" i="1"/>
  <c r="K2508" i="1"/>
  <c r="I2509" i="1"/>
  <c r="J2509" i="1"/>
  <c r="K2509" i="1"/>
  <c r="I2510" i="1"/>
  <c r="J2510" i="1"/>
  <c r="K2510" i="1"/>
  <c r="I2511" i="1"/>
  <c r="J2511" i="1"/>
  <c r="K2511" i="1"/>
  <c r="I2512" i="1"/>
  <c r="J2512" i="1"/>
  <c r="K2512" i="1"/>
  <c r="I2513" i="1"/>
  <c r="J2513" i="1"/>
  <c r="K2513" i="1"/>
  <c r="I2514" i="1"/>
  <c r="J2514" i="1"/>
  <c r="K2514" i="1"/>
  <c r="I2515" i="1"/>
  <c r="J2515" i="1"/>
  <c r="K2515" i="1"/>
  <c r="I2516" i="1"/>
  <c r="J2516" i="1"/>
  <c r="K2516" i="1"/>
  <c r="I2517" i="1"/>
  <c r="J2517" i="1"/>
  <c r="K2517" i="1"/>
  <c r="I2518" i="1"/>
  <c r="J2518" i="1"/>
  <c r="K2518" i="1"/>
  <c r="I2519" i="1"/>
  <c r="J2519" i="1"/>
  <c r="K2519" i="1"/>
  <c r="I2520" i="1"/>
  <c r="J2520" i="1"/>
  <c r="K2520" i="1"/>
  <c r="I2521" i="1"/>
  <c r="J2521" i="1"/>
  <c r="K2521" i="1"/>
  <c r="I2522" i="1"/>
  <c r="J2522" i="1"/>
  <c r="K2522" i="1"/>
  <c r="I2523" i="1"/>
  <c r="J2523" i="1"/>
  <c r="K2523" i="1"/>
  <c r="I2524" i="1"/>
  <c r="J2524" i="1"/>
  <c r="K2524" i="1"/>
  <c r="I2525" i="1"/>
  <c r="J2525" i="1"/>
  <c r="K2525" i="1"/>
  <c r="I2526" i="1"/>
  <c r="J2526" i="1"/>
  <c r="K2526" i="1"/>
  <c r="I2527" i="1"/>
  <c r="J2527" i="1"/>
  <c r="K2527" i="1"/>
  <c r="I2528" i="1"/>
  <c r="J2528" i="1"/>
  <c r="K2528" i="1"/>
  <c r="I2529" i="1"/>
  <c r="J2529" i="1"/>
  <c r="K2529" i="1"/>
  <c r="I2530" i="1"/>
  <c r="J2530" i="1"/>
  <c r="K2530" i="1"/>
  <c r="I2531" i="1"/>
  <c r="J2531" i="1"/>
  <c r="K2531" i="1"/>
  <c r="I2532" i="1"/>
  <c r="J2532" i="1"/>
  <c r="K2532" i="1"/>
  <c r="I2533" i="1"/>
  <c r="J2533" i="1"/>
  <c r="K2533" i="1"/>
  <c r="I2534" i="1"/>
  <c r="J2534" i="1"/>
  <c r="K2534" i="1"/>
  <c r="I2535" i="1"/>
  <c r="J2535" i="1"/>
  <c r="K2535" i="1"/>
  <c r="I2536" i="1"/>
  <c r="J2536" i="1"/>
  <c r="K2536" i="1"/>
  <c r="I2537" i="1"/>
  <c r="J2537" i="1"/>
  <c r="K2537" i="1"/>
  <c r="I2538" i="1"/>
  <c r="J2538" i="1"/>
  <c r="K2538" i="1"/>
  <c r="I2539" i="1"/>
  <c r="J2539" i="1"/>
  <c r="K2539" i="1"/>
  <c r="I2540" i="1"/>
  <c r="J2540" i="1"/>
  <c r="K2540" i="1"/>
  <c r="I2541" i="1"/>
  <c r="J2541" i="1"/>
  <c r="K2541" i="1"/>
  <c r="I2542" i="1"/>
  <c r="J2542" i="1"/>
  <c r="K2542" i="1"/>
  <c r="I2543" i="1"/>
  <c r="J2543" i="1"/>
  <c r="K2543" i="1"/>
  <c r="I2544" i="1"/>
  <c r="J2544" i="1"/>
  <c r="K2544" i="1"/>
  <c r="I2545" i="1"/>
  <c r="J2545" i="1"/>
  <c r="K2545" i="1"/>
  <c r="I2546" i="1"/>
  <c r="J2546" i="1"/>
  <c r="K2546" i="1"/>
  <c r="I2547" i="1"/>
  <c r="J2547" i="1"/>
  <c r="K2547" i="1"/>
  <c r="I2548" i="1"/>
  <c r="J2548" i="1"/>
  <c r="K2548" i="1"/>
  <c r="I2549" i="1"/>
  <c r="J2549" i="1"/>
  <c r="K2549" i="1"/>
  <c r="I2550" i="1"/>
  <c r="J2550" i="1"/>
  <c r="K2550" i="1"/>
  <c r="I2551" i="1"/>
  <c r="J2551" i="1"/>
  <c r="K2551" i="1"/>
  <c r="I2552" i="1"/>
  <c r="J2552" i="1"/>
  <c r="K2552" i="1"/>
  <c r="I2553" i="1"/>
  <c r="J2553" i="1"/>
  <c r="K2553" i="1"/>
  <c r="I2554" i="1"/>
  <c r="J2554" i="1"/>
  <c r="K2554" i="1"/>
  <c r="I2555" i="1"/>
  <c r="J2555" i="1"/>
  <c r="K2555" i="1"/>
  <c r="I2556" i="1"/>
  <c r="J2556" i="1"/>
  <c r="K2556" i="1"/>
  <c r="I2557" i="1"/>
  <c r="J2557" i="1"/>
  <c r="K2557" i="1"/>
  <c r="I2558" i="1"/>
  <c r="J2558" i="1"/>
  <c r="K2558" i="1"/>
  <c r="I2559" i="1"/>
  <c r="J2559" i="1"/>
  <c r="K2559" i="1"/>
  <c r="I2560" i="1"/>
  <c r="J2560" i="1"/>
  <c r="K2560" i="1"/>
  <c r="I2561" i="1"/>
  <c r="J2561" i="1"/>
  <c r="K2561" i="1"/>
  <c r="I2562" i="1"/>
  <c r="J2562" i="1"/>
  <c r="K2562" i="1"/>
  <c r="I2563" i="1"/>
  <c r="J2563" i="1"/>
  <c r="K2563" i="1"/>
  <c r="I2564" i="1"/>
  <c r="J2564" i="1"/>
  <c r="K2564" i="1"/>
  <c r="I2565" i="1"/>
  <c r="J2565" i="1"/>
  <c r="K2565" i="1"/>
  <c r="I2566" i="1"/>
  <c r="J2566" i="1"/>
  <c r="K2566" i="1"/>
  <c r="I2567" i="1"/>
  <c r="J2567" i="1"/>
  <c r="K2567" i="1"/>
  <c r="I2568" i="1"/>
  <c r="J2568" i="1"/>
  <c r="K2568" i="1"/>
  <c r="I2569" i="1"/>
  <c r="J2569" i="1"/>
  <c r="K2569" i="1"/>
  <c r="I2570" i="1"/>
  <c r="J2570" i="1"/>
  <c r="K2570" i="1"/>
  <c r="I2571" i="1"/>
  <c r="J2571" i="1"/>
  <c r="K2571" i="1"/>
  <c r="I2572" i="1"/>
  <c r="J2572" i="1"/>
  <c r="K2572" i="1"/>
  <c r="I2573" i="1"/>
  <c r="J2573" i="1"/>
  <c r="K2573" i="1"/>
  <c r="I2574" i="1"/>
  <c r="J2574" i="1"/>
  <c r="K2574" i="1"/>
  <c r="I2575" i="1"/>
  <c r="J2575" i="1"/>
  <c r="K2575" i="1"/>
  <c r="I2576" i="1"/>
  <c r="J2576" i="1"/>
  <c r="K2576" i="1"/>
  <c r="I2577" i="1"/>
  <c r="J2577" i="1"/>
  <c r="K2577" i="1"/>
  <c r="I2578" i="1"/>
  <c r="J2578" i="1"/>
  <c r="K2578" i="1"/>
  <c r="I2579" i="1"/>
  <c r="J2579" i="1"/>
  <c r="K2579" i="1"/>
  <c r="I2580" i="1"/>
  <c r="J2580" i="1"/>
  <c r="K2580" i="1"/>
  <c r="I2581" i="1"/>
  <c r="J2581" i="1"/>
  <c r="K2581" i="1"/>
  <c r="I2582" i="1"/>
  <c r="J2582" i="1"/>
  <c r="K2582" i="1"/>
  <c r="I2583" i="1"/>
  <c r="J2583" i="1"/>
  <c r="K2583" i="1"/>
  <c r="I2584" i="1"/>
  <c r="J2584" i="1"/>
  <c r="K2584" i="1"/>
  <c r="I2585" i="1"/>
  <c r="J2585" i="1"/>
  <c r="K2585" i="1"/>
  <c r="I2586" i="1"/>
  <c r="J2586" i="1"/>
  <c r="K2586" i="1"/>
  <c r="I2587" i="1"/>
  <c r="J2587" i="1"/>
  <c r="K2587" i="1"/>
  <c r="I2588" i="1"/>
  <c r="J2588" i="1"/>
  <c r="K2588" i="1"/>
  <c r="I2589" i="1"/>
  <c r="J2589" i="1"/>
  <c r="K2589" i="1"/>
  <c r="I2590" i="1"/>
  <c r="J2590" i="1"/>
  <c r="K2590" i="1"/>
  <c r="I2591" i="1"/>
  <c r="J2591" i="1"/>
  <c r="K2591" i="1"/>
  <c r="I2592" i="1"/>
  <c r="J2592" i="1"/>
  <c r="K2592" i="1"/>
  <c r="I2593" i="1"/>
  <c r="J2593" i="1"/>
  <c r="K2593" i="1"/>
  <c r="I2594" i="1"/>
  <c r="J2594" i="1"/>
  <c r="K2594" i="1"/>
  <c r="I2595" i="1"/>
  <c r="J2595" i="1"/>
  <c r="K2595" i="1"/>
  <c r="I2596" i="1"/>
  <c r="J2596" i="1"/>
  <c r="K2596" i="1"/>
  <c r="I2597" i="1"/>
  <c r="J2597" i="1"/>
  <c r="K2597" i="1"/>
  <c r="I2598" i="1"/>
  <c r="J2598" i="1"/>
  <c r="K2598" i="1"/>
  <c r="I2599" i="1"/>
  <c r="J2599" i="1"/>
  <c r="K2599" i="1"/>
  <c r="I2600" i="1"/>
  <c r="J2600" i="1"/>
  <c r="K2600" i="1"/>
  <c r="I2601" i="1"/>
  <c r="J2601" i="1"/>
  <c r="K2601" i="1"/>
  <c r="I2602" i="1"/>
  <c r="J2602" i="1"/>
  <c r="K2602" i="1"/>
  <c r="I2603" i="1"/>
  <c r="J2603" i="1"/>
  <c r="K2603" i="1"/>
  <c r="I2604" i="1"/>
  <c r="J2604" i="1"/>
  <c r="K2604" i="1"/>
  <c r="I2605" i="1"/>
  <c r="J2605" i="1"/>
  <c r="K2605" i="1"/>
  <c r="I2606" i="1"/>
  <c r="J2606" i="1"/>
  <c r="K2606" i="1"/>
  <c r="I2607" i="1"/>
  <c r="J2607" i="1"/>
  <c r="K2607" i="1"/>
  <c r="I2608" i="1"/>
  <c r="J2608" i="1"/>
  <c r="K2608" i="1"/>
  <c r="I2609" i="1"/>
  <c r="J2609" i="1"/>
  <c r="K2609" i="1"/>
  <c r="I2610" i="1"/>
  <c r="J2610" i="1"/>
  <c r="K2610" i="1"/>
  <c r="I2611" i="1"/>
  <c r="J2611" i="1"/>
  <c r="K2611" i="1"/>
  <c r="I2612" i="1"/>
  <c r="J2612" i="1"/>
  <c r="K2612" i="1"/>
  <c r="I2613" i="1"/>
  <c r="J2613" i="1"/>
  <c r="K2613" i="1"/>
  <c r="I2614" i="1"/>
  <c r="J2614" i="1"/>
  <c r="K2614" i="1"/>
  <c r="I2615" i="1"/>
  <c r="J2615" i="1"/>
  <c r="K2615" i="1"/>
  <c r="I2616" i="1"/>
  <c r="J2616" i="1"/>
  <c r="K2616" i="1"/>
  <c r="I2617" i="1"/>
  <c r="J2617" i="1"/>
  <c r="K2617" i="1"/>
  <c r="I2618" i="1"/>
  <c r="J2618" i="1"/>
  <c r="K2618" i="1"/>
  <c r="I2619" i="1"/>
  <c r="J2619" i="1"/>
  <c r="K2619" i="1"/>
  <c r="I2620" i="1"/>
  <c r="J2620" i="1"/>
  <c r="K2620" i="1"/>
  <c r="I2621" i="1"/>
  <c r="J2621" i="1"/>
  <c r="K2621" i="1"/>
  <c r="I2622" i="1"/>
  <c r="J2622" i="1"/>
  <c r="K2622" i="1"/>
  <c r="I2623" i="1"/>
  <c r="J2623" i="1"/>
  <c r="K2623" i="1"/>
  <c r="I2624" i="1"/>
  <c r="J2624" i="1"/>
  <c r="K2624" i="1"/>
  <c r="I2625" i="1"/>
  <c r="J2625" i="1"/>
  <c r="K2625" i="1"/>
  <c r="I2626" i="1"/>
  <c r="J2626" i="1"/>
  <c r="K2626" i="1"/>
  <c r="I2627" i="1"/>
  <c r="J2627" i="1"/>
  <c r="K2627" i="1"/>
  <c r="I2628" i="1"/>
  <c r="J2628" i="1"/>
  <c r="K2628" i="1"/>
  <c r="I2629" i="1"/>
  <c r="J2629" i="1"/>
  <c r="K2629" i="1"/>
  <c r="I2630" i="1"/>
  <c r="J2630" i="1"/>
  <c r="K2630" i="1"/>
  <c r="I2631" i="1"/>
  <c r="J2631" i="1"/>
  <c r="K2631" i="1"/>
  <c r="I2632" i="1"/>
  <c r="J2632" i="1"/>
  <c r="K2632" i="1"/>
  <c r="I2633" i="1"/>
  <c r="J2633" i="1"/>
  <c r="K2633" i="1"/>
  <c r="I2634" i="1"/>
  <c r="J2634" i="1"/>
  <c r="K2634" i="1"/>
  <c r="I2635" i="1"/>
  <c r="J2635" i="1"/>
  <c r="K2635" i="1"/>
  <c r="I2636" i="1"/>
  <c r="J2636" i="1"/>
  <c r="K2636" i="1"/>
  <c r="I2637" i="1"/>
  <c r="J2637" i="1"/>
  <c r="K2637" i="1"/>
  <c r="I2638" i="1"/>
  <c r="J2638" i="1"/>
  <c r="K2638" i="1"/>
  <c r="I2639" i="1"/>
  <c r="J2639" i="1"/>
  <c r="K2639" i="1"/>
  <c r="I2640" i="1"/>
  <c r="J2640" i="1"/>
  <c r="K2640" i="1"/>
  <c r="I2641" i="1"/>
  <c r="J2641" i="1"/>
  <c r="K2641" i="1"/>
  <c r="I2642" i="1"/>
  <c r="J2642" i="1"/>
  <c r="K2642" i="1"/>
  <c r="I2643" i="1"/>
  <c r="J2643" i="1"/>
  <c r="K2643" i="1"/>
  <c r="I2644" i="1"/>
  <c r="J2644" i="1"/>
  <c r="K2644" i="1"/>
  <c r="I2645" i="1"/>
  <c r="J2645" i="1"/>
  <c r="K2645" i="1"/>
  <c r="I2646" i="1"/>
  <c r="J2646" i="1"/>
  <c r="K2646" i="1"/>
  <c r="I2647" i="1"/>
  <c r="J2647" i="1"/>
  <c r="K2647" i="1"/>
  <c r="I2648" i="1"/>
  <c r="J2648" i="1"/>
  <c r="K2648" i="1"/>
  <c r="I2649" i="1"/>
  <c r="J2649" i="1"/>
  <c r="K2649" i="1"/>
  <c r="I2650" i="1"/>
  <c r="J2650" i="1"/>
  <c r="K2650" i="1"/>
  <c r="I2651" i="1"/>
  <c r="J2651" i="1"/>
  <c r="K2651" i="1"/>
  <c r="I2652" i="1"/>
  <c r="J2652" i="1"/>
  <c r="K2652" i="1"/>
  <c r="I2653" i="1"/>
  <c r="J2653" i="1"/>
  <c r="K2653" i="1"/>
  <c r="I2654" i="1"/>
  <c r="J2654" i="1"/>
  <c r="K2654" i="1"/>
  <c r="I2655" i="1"/>
  <c r="J2655" i="1"/>
  <c r="K2655" i="1"/>
  <c r="I2656" i="1"/>
  <c r="J2656" i="1"/>
  <c r="K2656" i="1"/>
  <c r="I2657" i="1"/>
  <c r="J2657" i="1"/>
  <c r="K2657" i="1"/>
  <c r="I2658" i="1"/>
  <c r="J2658" i="1"/>
  <c r="K2658" i="1"/>
  <c r="I2659" i="1"/>
  <c r="J2659" i="1"/>
  <c r="K2659" i="1"/>
  <c r="I2660" i="1"/>
  <c r="J2660" i="1"/>
  <c r="K2660" i="1"/>
  <c r="I2661" i="1"/>
  <c r="J2661" i="1"/>
  <c r="K2661" i="1"/>
  <c r="I2662" i="1"/>
  <c r="J2662" i="1"/>
  <c r="K2662" i="1"/>
  <c r="I2663" i="1"/>
  <c r="J2663" i="1"/>
  <c r="K2663" i="1"/>
  <c r="I2664" i="1"/>
  <c r="J2664" i="1"/>
  <c r="K2664" i="1"/>
  <c r="I2665" i="1"/>
  <c r="J2665" i="1"/>
  <c r="K2665" i="1"/>
  <c r="I2666" i="1"/>
  <c r="J2666" i="1"/>
  <c r="K2666" i="1"/>
  <c r="I2667" i="1"/>
  <c r="J2667" i="1"/>
  <c r="K2667" i="1"/>
  <c r="I2668" i="1"/>
  <c r="J2668" i="1"/>
  <c r="K2668" i="1"/>
  <c r="I2669" i="1"/>
  <c r="J2669" i="1"/>
  <c r="K2669" i="1"/>
  <c r="I2670" i="1"/>
  <c r="J2670" i="1"/>
  <c r="K2670" i="1"/>
  <c r="I2671" i="1"/>
  <c r="J2671" i="1"/>
  <c r="K2671" i="1"/>
  <c r="I2672" i="1"/>
  <c r="J2672" i="1"/>
  <c r="K2672" i="1"/>
  <c r="I2673" i="1"/>
  <c r="J2673" i="1"/>
  <c r="K2673" i="1"/>
  <c r="I2674" i="1"/>
  <c r="J2674" i="1"/>
  <c r="K2674" i="1"/>
  <c r="I2675" i="1"/>
  <c r="J2675" i="1"/>
  <c r="K2675" i="1"/>
  <c r="I2676" i="1"/>
  <c r="J2676" i="1"/>
  <c r="K2676" i="1"/>
  <c r="I2677" i="1"/>
  <c r="J2677" i="1"/>
  <c r="K2677" i="1"/>
  <c r="I2678" i="1"/>
  <c r="J2678" i="1"/>
  <c r="K2678" i="1"/>
  <c r="I2679" i="1"/>
  <c r="J2679" i="1"/>
  <c r="K2679" i="1"/>
  <c r="I2680" i="1"/>
  <c r="J2680" i="1"/>
  <c r="K2680" i="1"/>
  <c r="I2681" i="1"/>
  <c r="J2681" i="1"/>
  <c r="K2681" i="1"/>
  <c r="I2682" i="1"/>
  <c r="J2682" i="1"/>
  <c r="K2682" i="1"/>
  <c r="I2683" i="1"/>
  <c r="J2683" i="1"/>
  <c r="K2683" i="1"/>
  <c r="I2684" i="1"/>
  <c r="J2684" i="1"/>
  <c r="K2684" i="1"/>
  <c r="I2685" i="1"/>
  <c r="J2685" i="1"/>
  <c r="K2685" i="1"/>
  <c r="I2686" i="1"/>
  <c r="J2686" i="1"/>
  <c r="K2686" i="1"/>
  <c r="I2687" i="1"/>
  <c r="J2687" i="1"/>
  <c r="K2687" i="1"/>
  <c r="I2688" i="1"/>
  <c r="J2688" i="1"/>
  <c r="K2688" i="1"/>
  <c r="I2689" i="1"/>
  <c r="J2689" i="1"/>
  <c r="K2689" i="1"/>
  <c r="I2690" i="1"/>
  <c r="J2690" i="1"/>
  <c r="K2690" i="1"/>
  <c r="I2691" i="1"/>
  <c r="J2691" i="1"/>
  <c r="K2691" i="1"/>
  <c r="I2692" i="1"/>
  <c r="J2692" i="1"/>
  <c r="K2692" i="1"/>
  <c r="I2693" i="1"/>
  <c r="J2693" i="1"/>
  <c r="K2693" i="1"/>
  <c r="I2694" i="1"/>
  <c r="J2694" i="1"/>
  <c r="K2694" i="1"/>
  <c r="I2695" i="1"/>
  <c r="J2695" i="1"/>
  <c r="K2695" i="1"/>
  <c r="I2696" i="1"/>
  <c r="J2696" i="1"/>
  <c r="K2696" i="1"/>
  <c r="I2697" i="1"/>
  <c r="J2697" i="1"/>
  <c r="K2697" i="1"/>
  <c r="I2698" i="1"/>
  <c r="J2698" i="1"/>
  <c r="K2698" i="1"/>
  <c r="I2699" i="1"/>
  <c r="J2699" i="1"/>
  <c r="K2699" i="1"/>
  <c r="I2700" i="1"/>
  <c r="J2700" i="1"/>
  <c r="K2700" i="1"/>
  <c r="I2701" i="1"/>
  <c r="J2701" i="1"/>
  <c r="K2701" i="1"/>
  <c r="I2702" i="1"/>
  <c r="J2702" i="1"/>
  <c r="K2702" i="1"/>
  <c r="I2703" i="1"/>
  <c r="J2703" i="1"/>
  <c r="K2703" i="1"/>
  <c r="I2704" i="1"/>
  <c r="J2704" i="1"/>
  <c r="K2704" i="1"/>
  <c r="I2705" i="1"/>
  <c r="J2705" i="1"/>
  <c r="K2705" i="1"/>
  <c r="I2706" i="1"/>
  <c r="J2706" i="1"/>
  <c r="K2706" i="1"/>
  <c r="I2707" i="1"/>
  <c r="J2707" i="1"/>
  <c r="K2707" i="1"/>
  <c r="I2708" i="1"/>
  <c r="J2708" i="1"/>
  <c r="K2708" i="1"/>
  <c r="I2709" i="1"/>
  <c r="J2709" i="1"/>
  <c r="K2709" i="1"/>
  <c r="I2710" i="1"/>
  <c r="J2710" i="1"/>
  <c r="K2710" i="1"/>
  <c r="I2711" i="1"/>
  <c r="J2711" i="1"/>
  <c r="K2711" i="1"/>
  <c r="I2712" i="1"/>
  <c r="J2712" i="1"/>
  <c r="K2712" i="1"/>
  <c r="I2713" i="1"/>
  <c r="J2713" i="1"/>
  <c r="K2713" i="1"/>
  <c r="I2714" i="1"/>
  <c r="J2714" i="1"/>
  <c r="K2714" i="1"/>
  <c r="I2715" i="1"/>
  <c r="J2715" i="1"/>
  <c r="K2715" i="1"/>
  <c r="I2716" i="1"/>
  <c r="J2716" i="1"/>
  <c r="K2716" i="1"/>
  <c r="I2717" i="1"/>
  <c r="J2717" i="1"/>
  <c r="K2717" i="1"/>
  <c r="I2718" i="1"/>
  <c r="J2718" i="1"/>
  <c r="K2718" i="1"/>
  <c r="I2719" i="1"/>
  <c r="J2719" i="1"/>
  <c r="K2719" i="1"/>
  <c r="I2720" i="1"/>
  <c r="J2720" i="1"/>
  <c r="K2720" i="1"/>
  <c r="I2721" i="1"/>
  <c r="J2721" i="1"/>
  <c r="K2721" i="1"/>
  <c r="I2722" i="1"/>
  <c r="J2722" i="1"/>
  <c r="K2722" i="1"/>
  <c r="I2723" i="1"/>
  <c r="J2723" i="1"/>
  <c r="K2723" i="1"/>
  <c r="I2724" i="1"/>
  <c r="J2724" i="1"/>
  <c r="K2724" i="1"/>
  <c r="I2725" i="1"/>
  <c r="J2725" i="1"/>
  <c r="K2725" i="1"/>
  <c r="I2726" i="1"/>
  <c r="J2726" i="1"/>
  <c r="K2726" i="1"/>
  <c r="I2727" i="1"/>
  <c r="J2727" i="1"/>
  <c r="K2727" i="1"/>
  <c r="I2728" i="1"/>
  <c r="J2728" i="1"/>
  <c r="K2728" i="1"/>
  <c r="I2729" i="1"/>
  <c r="J2729" i="1"/>
  <c r="K2729" i="1"/>
  <c r="I2730" i="1"/>
  <c r="J2730" i="1"/>
  <c r="K2730" i="1"/>
  <c r="I2731" i="1"/>
  <c r="J2731" i="1"/>
  <c r="K2731" i="1"/>
  <c r="I2732" i="1"/>
  <c r="J2732" i="1"/>
  <c r="K2732" i="1"/>
  <c r="I2733" i="1"/>
  <c r="J2733" i="1"/>
  <c r="K2733" i="1"/>
  <c r="I2734" i="1"/>
  <c r="J2734" i="1"/>
  <c r="K2734" i="1"/>
  <c r="I2735" i="1"/>
  <c r="J2735" i="1"/>
  <c r="K2735" i="1"/>
  <c r="I2736" i="1"/>
  <c r="J2736" i="1"/>
  <c r="K2736" i="1"/>
  <c r="I2737" i="1"/>
  <c r="J2737" i="1"/>
  <c r="K2737" i="1"/>
  <c r="I2738" i="1"/>
  <c r="J2738" i="1"/>
  <c r="K2738" i="1"/>
  <c r="I2739" i="1"/>
  <c r="J2739" i="1"/>
  <c r="K2739" i="1"/>
  <c r="I2740" i="1"/>
  <c r="J2740" i="1"/>
  <c r="K2740" i="1"/>
  <c r="I2741" i="1"/>
  <c r="J2741" i="1"/>
  <c r="K2741" i="1"/>
  <c r="I2742" i="1"/>
  <c r="J2742" i="1"/>
  <c r="K2742" i="1"/>
  <c r="I2743" i="1"/>
  <c r="J2743" i="1"/>
  <c r="K2743" i="1"/>
  <c r="I2744" i="1"/>
  <c r="J2744" i="1"/>
  <c r="K2744" i="1"/>
  <c r="I2745" i="1"/>
  <c r="J2745" i="1"/>
  <c r="K2745" i="1"/>
  <c r="I2746" i="1"/>
  <c r="J2746" i="1"/>
  <c r="K2746" i="1"/>
  <c r="I2747" i="1"/>
  <c r="J2747" i="1"/>
  <c r="K2747" i="1"/>
  <c r="I2748" i="1"/>
  <c r="J2748" i="1"/>
  <c r="K2748" i="1"/>
  <c r="I2749" i="1"/>
  <c r="J2749" i="1"/>
  <c r="K2749" i="1"/>
  <c r="I2750" i="1"/>
  <c r="J2750" i="1"/>
  <c r="K2750" i="1"/>
  <c r="I2751" i="1"/>
  <c r="J2751" i="1"/>
  <c r="K2751" i="1"/>
  <c r="I2752" i="1"/>
  <c r="J2752" i="1"/>
  <c r="K2752" i="1"/>
  <c r="I2753" i="1"/>
  <c r="J2753" i="1"/>
  <c r="K2753" i="1"/>
  <c r="I2754" i="1"/>
  <c r="J2754" i="1"/>
  <c r="K2754" i="1"/>
  <c r="I2755" i="1"/>
  <c r="J2755" i="1"/>
  <c r="K2755" i="1"/>
  <c r="I2756" i="1"/>
  <c r="J2756" i="1"/>
  <c r="K2756" i="1"/>
  <c r="I2757" i="1"/>
  <c r="J2757" i="1"/>
  <c r="K2757" i="1"/>
  <c r="I2758" i="1"/>
  <c r="J2758" i="1"/>
  <c r="K2758" i="1"/>
  <c r="I2759" i="1"/>
  <c r="J2759" i="1"/>
  <c r="K2759" i="1"/>
  <c r="I2760" i="1"/>
  <c r="J2760" i="1"/>
  <c r="K2760" i="1"/>
  <c r="I2761" i="1"/>
  <c r="J2761" i="1"/>
  <c r="K2761" i="1"/>
  <c r="I2762" i="1"/>
  <c r="J2762" i="1"/>
  <c r="K2762" i="1"/>
  <c r="I2763" i="1"/>
  <c r="J2763" i="1"/>
  <c r="K2763" i="1"/>
  <c r="I2764" i="1"/>
  <c r="J2764" i="1"/>
  <c r="K2764" i="1"/>
  <c r="I2765" i="1"/>
  <c r="J2765" i="1"/>
  <c r="K2765" i="1"/>
  <c r="I2766" i="1"/>
  <c r="J2766" i="1"/>
  <c r="K2766" i="1"/>
  <c r="I2767" i="1"/>
  <c r="J2767" i="1"/>
  <c r="K2767" i="1"/>
  <c r="I2768" i="1"/>
  <c r="J2768" i="1"/>
  <c r="K2768" i="1"/>
  <c r="I2769" i="1"/>
  <c r="J2769" i="1"/>
  <c r="K2769" i="1"/>
  <c r="I2770" i="1"/>
  <c r="J2770" i="1"/>
  <c r="K2770" i="1"/>
  <c r="I2771" i="1"/>
  <c r="J2771" i="1"/>
  <c r="K2771" i="1"/>
  <c r="I2772" i="1"/>
  <c r="J2772" i="1"/>
  <c r="K2772" i="1"/>
  <c r="I2773" i="1"/>
  <c r="J2773" i="1"/>
  <c r="K2773" i="1"/>
  <c r="I2774" i="1"/>
  <c r="J2774" i="1"/>
  <c r="K2774" i="1"/>
  <c r="I2775" i="1"/>
  <c r="J2775" i="1"/>
  <c r="K2775" i="1"/>
  <c r="I2776" i="1"/>
  <c r="J2776" i="1"/>
  <c r="K2776" i="1"/>
  <c r="I2777" i="1"/>
  <c r="J2777" i="1"/>
  <c r="K2777" i="1"/>
  <c r="I2778" i="1"/>
  <c r="J2778" i="1"/>
  <c r="K2778" i="1"/>
  <c r="I2779" i="1"/>
  <c r="J2779" i="1"/>
  <c r="K2779" i="1"/>
  <c r="I2780" i="1"/>
  <c r="J2780" i="1"/>
  <c r="K2780" i="1"/>
  <c r="I2781" i="1"/>
  <c r="J2781" i="1"/>
  <c r="K2781" i="1"/>
  <c r="I2782" i="1"/>
  <c r="J2782" i="1"/>
  <c r="K2782" i="1"/>
  <c r="I2783" i="1"/>
  <c r="J2783" i="1"/>
  <c r="K2783" i="1"/>
  <c r="I2784" i="1"/>
  <c r="J2784" i="1"/>
  <c r="K2784" i="1"/>
  <c r="I2785" i="1"/>
  <c r="J2785" i="1"/>
  <c r="K2785" i="1"/>
  <c r="I2786" i="1"/>
  <c r="J2786" i="1"/>
  <c r="K2786" i="1"/>
  <c r="I2787" i="1"/>
  <c r="J2787" i="1"/>
  <c r="K2787" i="1"/>
  <c r="I2788" i="1"/>
  <c r="J2788" i="1"/>
  <c r="K2788" i="1"/>
  <c r="I2789" i="1"/>
  <c r="J2789" i="1"/>
  <c r="K2789" i="1"/>
  <c r="I2790" i="1"/>
  <c r="J2790" i="1"/>
  <c r="K2790" i="1"/>
  <c r="I2791" i="1"/>
  <c r="J2791" i="1"/>
  <c r="K2791" i="1"/>
  <c r="I2792" i="1"/>
  <c r="J2792" i="1"/>
  <c r="K2792" i="1"/>
  <c r="I2793" i="1"/>
  <c r="J2793" i="1"/>
  <c r="K2793" i="1"/>
  <c r="I2794" i="1"/>
  <c r="J2794" i="1"/>
  <c r="K2794" i="1"/>
  <c r="I2795" i="1"/>
  <c r="J2795" i="1"/>
  <c r="K2795" i="1"/>
  <c r="I2796" i="1"/>
  <c r="J2796" i="1"/>
  <c r="K2796" i="1"/>
  <c r="I2797" i="1"/>
  <c r="J2797" i="1"/>
  <c r="K2797" i="1"/>
  <c r="I2798" i="1"/>
  <c r="J2798" i="1"/>
  <c r="K2798" i="1"/>
  <c r="I2799" i="1"/>
  <c r="J2799" i="1"/>
  <c r="K2799" i="1"/>
  <c r="I2800" i="1"/>
  <c r="J2800" i="1"/>
  <c r="K2800" i="1"/>
  <c r="I2801" i="1"/>
  <c r="J2801" i="1"/>
  <c r="K2801" i="1"/>
  <c r="I2802" i="1"/>
  <c r="J2802" i="1"/>
  <c r="K2802" i="1"/>
  <c r="I2803" i="1"/>
  <c r="J2803" i="1"/>
  <c r="K2803" i="1"/>
  <c r="I2804" i="1"/>
  <c r="J2804" i="1"/>
  <c r="K2804" i="1"/>
  <c r="I2805" i="1"/>
  <c r="J2805" i="1"/>
  <c r="K2805" i="1"/>
  <c r="I2806" i="1"/>
  <c r="J2806" i="1"/>
  <c r="K2806" i="1"/>
  <c r="I2807" i="1"/>
  <c r="J2807" i="1"/>
  <c r="K2807" i="1"/>
  <c r="I2808" i="1"/>
  <c r="J2808" i="1"/>
  <c r="K2808" i="1"/>
  <c r="I2809" i="1"/>
  <c r="J2809" i="1"/>
  <c r="K2809" i="1"/>
  <c r="I2810" i="1"/>
  <c r="J2810" i="1"/>
  <c r="K2810" i="1"/>
  <c r="I2811" i="1"/>
  <c r="J2811" i="1"/>
  <c r="K2811" i="1"/>
  <c r="I2812" i="1"/>
  <c r="J2812" i="1"/>
  <c r="K2812" i="1"/>
  <c r="I2813" i="1"/>
  <c r="J2813" i="1"/>
  <c r="K2813" i="1"/>
  <c r="I2814" i="1"/>
  <c r="J2814" i="1"/>
  <c r="K2814" i="1"/>
  <c r="I2815" i="1"/>
  <c r="J2815" i="1"/>
  <c r="K2815" i="1"/>
  <c r="I2816" i="1"/>
  <c r="J2816" i="1"/>
  <c r="K2816" i="1"/>
  <c r="I2817" i="1"/>
  <c r="J2817" i="1"/>
  <c r="K2817" i="1"/>
  <c r="I2818" i="1"/>
  <c r="J2818" i="1"/>
  <c r="K2818" i="1"/>
  <c r="I2819" i="1"/>
  <c r="J2819" i="1"/>
  <c r="K2819" i="1"/>
  <c r="I2820" i="1"/>
  <c r="J2820" i="1"/>
  <c r="K2820" i="1"/>
  <c r="I2821" i="1"/>
  <c r="J2821" i="1"/>
  <c r="K2821" i="1"/>
  <c r="I2822" i="1"/>
  <c r="J2822" i="1"/>
  <c r="K2822" i="1"/>
  <c r="I2823" i="1"/>
  <c r="J2823" i="1"/>
  <c r="K2823" i="1"/>
  <c r="I2824" i="1"/>
  <c r="J2824" i="1"/>
  <c r="K2824" i="1"/>
  <c r="I2825" i="1"/>
  <c r="J2825" i="1"/>
  <c r="K2825" i="1"/>
  <c r="I2826" i="1"/>
  <c r="J2826" i="1"/>
  <c r="K2826" i="1"/>
  <c r="I2827" i="1"/>
  <c r="J2827" i="1"/>
  <c r="K2827" i="1"/>
  <c r="I2828" i="1"/>
  <c r="J2828" i="1"/>
  <c r="K2828" i="1"/>
  <c r="I2829" i="1"/>
  <c r="J2829" i="1"/>
  <c r="K2829" i="1"/>
  <c r="I2830" i="1"/>
  <c r="J2830" i="1"/>
  <c r="K2830" i="1"/>
  <c r="I2831" i="1"/>
  <c r="J2831" i="1"/>
  <c r="K2831" i="1"/>
  <c r="I2832" i="1"/>
  <c r="J2832" i="1"/>
  <c r="K2832" i="1"/>
  <c r="I2833" i="1"/>
  <c r="J2833" i="1"/>
  <c r="K2833" i="1"/>
  <c r="I2834" i="1"/>
  <c r="J2834" i="1"/>
  <c r="K2834" i="1"/>
  <c r="I2835" i="1"/>
  <c r="J2835" i="1"/>
  <c r="K2835" i="1"/>
  <c r="I2836" i="1"/>
  <c r="J2836" i="1"/>
  <c r="K2836" i="1"/>
  <c r="I2837" i="1"/>
  <c r="J2837" i="1"/>
  <c r="K2837" i="1"/>
  <c r="I2838" i="1"/>
  <c r="J2838" i="1"/>
  <c r="K2838" i="1"/>
  <c r="I2839" i="1"/>
  <c r="J2839" i="1"/>
  <c r="K2839" i="1"/>
  <c r="I2840" i="1"/>
  <c r="J2840" i="1"/>
  <c r="K2840" i="1"/>
  <c r="I2841" i="1"/>
  <c r="J2841" i="1"/>
  <c r="K2841" i="1"/>
  <c r="I2842" i="1"/>
  <c r="J2842" i="1"/>
  <c r="K2842" i="1"/>
  <c r="I2843" i="1"/>
  <c r="J2843" i="1"/>
  <c r="K2843" i="1"/>
  <c r="I2844" i="1"/>
  <c r="J2844" i="1"/>
  <c r="K2844" i="1"/>
  <c r="I2845" i="1"/>
  <c r="J2845" i="1"/>
  <c r="K2845" i="1"/>
  <c r="I2846" i="1"/>
  <c r="J2846" i="1"/>
  <c r="K2846" i="1"/>
  <c r="I2847" i="1"/>
  <c r="J2847" i="1"/>
  <c r="K2847" i="1"/>
  <c r="I2848" i="1"/>
  <c r="J2848" i="1"/>
  <c r="K2848" i="1"/>
  <c r="I2849" i="1"/>
  <c r="J2849" i="1"/>
  <c r="K2849" i="1"/>
  <c r="I2850" i="1"/>
  <c r="J2850" i="1"/>
  <c r="K2850" i="1"/>
  <c r="I2851" i="1"/>
  <c r="J2851" i="1"/>
  <c r="K2851" i="1"/>
  <c r="I2852" i="1"/>
  <c r="J2852" i="1"/>
  <c r="K2852" i="1"/>
  <c r="I2853" i="1"/>
  <c r="J2853" i="1"/>
  <c r="K2853" i="1"/>
  <c r="I2854" i="1"/>
  <c r="J2854" i="1"/>
  <c r="K2854" i="1"/>
  <c r="I2855" i="1"/>
  <c r="J2855" i="1"/>
  <c r="K2855" i="1"/>
  <c r="I2856" i="1"/>
  <c r="J2856" i="1"/>
  <c r="K2856" i="1"/>
  <c r="I2857" i="1"/>
  <c r="J2857" i="1"/>
  <c r="K2857" i="1"/>
  <c r="I2858" i="1"/>
  <c r="J2858" i="1"/>
  <c r="K2858" i="1"/>
  <c r="I2859" i="1"/>
  <c r="J2859" i="1"/>
  <c r="K2859" i="1"/>
  <c r="I2860" i="1"/>
  <c r="J2860" i="1"/>
  <c r="K2860" i="1"/>
  <c r="I2861" i="1"/>
  <c r="J2861" i="1"/>
  <c r="K2861" i="1"/>
  <c r="I2862" i="1"/>
  <c r="J2862" i="1"/>
  <c r="K2862" i="1"/>
  <c r="I2863" i="1"/>
  <c r="J2863" i="1"/>
  <c r="K2863" i="1"/>
  <c r="I2864" i="1"/>
  <c r="J2864" i="1"/>
  <c r="K2864" i="1"/>
  <c r="I2865" i="1"/>
  <c r="J2865" i="1"/>
  <c r="K2865" i="1"/>
  <c r="I2866" i="1"/>
  <c r="J2866" i="1"/>
  <c r="K2866" i="1"/>
  <c r="I2867" i="1"/>
  <c r="J2867" i="1"/>
  <c r="K2867" i="1"/>
  <c r="I2868" i="1"/>
  <c r="J2868" i="1"/>
  <c r="K2868" i="1"/>
  <c r="I2869" i="1"/>
  <c r="J2869" i="1"/>
  <c r="K2869" i="1"/>
  <c r="I2870" i="1"/>
  <c r="J2870" i="1"/>
  <c r="K2870" i="1"/>
  <c r="I2871" i="1"/>
  <c r="J2871" i="1"/>
  <c r="K2871" i="1"/>
  <c r="I2872" i="1"/>
  <c r="J2872" i="1"/>
  <c r="K2872" i="1"/>
  <c r="I2873" i="1"/>
  <c r="J2873" i="1"/>
  <c r="K2873" i="1"/>
  <c r="I2874" i="1"/>
  <c r="J2874" i="1"/>
  <c r="K2874" i="1"/>
  <c r="I2875" i="1"/>
  <c r="J2875" i="1"/>
  <c r="K2875" i="1"/>
  <c r="I2876" i="1"/>
  <c r="J2876" i="1"/>
  <c r="K2876" i="1"/>
  <c r="I2877" i="1"/>
  <c r="J2877" i="1"/>
  <c r="K2877" i="1"/>
  <c r="I2878" i="1"/>
  <c r="J2878" i="1"/>
  <c r="K2878" i="1"/>
  <c r="I2879" i="1"/>
  <c r="J2879" i="1"/>
  <c r="K2879" i="1"/>
  <c r="I2880" i="1"/>
  <c r="J2880" i="1"/>
  <c r="K2880" i="1"/>
  <c r="I2881" i="1"/>
  <c r="J2881" i="1"/>
  <c r="K2881" i="1"/>
  <c r="I2882" i="1"/>
  <c r="J2882" i="1"/>
  <c r="K2882" i="1"/>
  <c r="I2883" i="1"/>
  <c r="J2883" i="1"/>
  <c r="K2883" i="1"/>
  <c r="I2884" i="1"/>
  <c r="J2884" i="1"/>
  <c r="K2884" i="1"/>
  <c r="I2885" i="1"/>
  <c r="J2885" i="1"/>
  <c r="K2885" i="1"/>
  <c r="I2886" i="1"/>
  <c r="J2886" i="1"/>
  <c r="K2886" i="1"/>
  <c r="I2887" i="1"/>
  <c r="J2887" i="1"/>
  <c r="K2887" i="1"/>
  <c r="I2888" i="1"/>
  <c r="J2888" i="1"/>
  <c r="K2888" i="1"/>
  <c r="I2889" i="1"/>
  <c r="J2889" i="1"/>
  <c r="K2889" i="1"/>
  <c r="I2890" i="1"/>
  <c r="J2890" i="1"/>
  <c r="K2890" i="1"/>
  <c r="I2891" i="1"/>
  <c r="J2891" i="1"/>
  <c r="K2891" i="1"/>
  <c r="I2892" i="1"/>
  <c r="J2892" i="1"/>
  <c r="K2892" i="1"/>
  <c r="I2893" i="1"/>
  <c r="J2893" i="1"/>
  <c r="K2893" i="1"/>
  <c r="I2894" i="1"/>
  <c r="J2894" i="1"/>
  <c r="K2894" i="1"/>
  <c r="I2895" i="1"/>
  <c r="J2895" i="1"/>
  <c r="K2895" i="1"/>
  <c r="I2896" i="1"/>
  <c r="J2896" i="1"/>
  <c r="K2896" i="1"/>
  <c r="I2897" i="1"/>
  <c r="J2897" i="1"/>
  <c r="K2897" i="1"/>
  <c r="I2898" i="1"/>
  <c r="J2898" i="1"/>
  <c r="K2898" i="1"/>
  <c r="I2899" i="1"/>
  <c r="J2899" i="1"/>
  <c r="K2899" i="1"/>
  <c r="I2900" i="1"/>
  <c r="J2900" i="1"/>
  <c r="K2900" i="1"/>
  <c r="I2901" i="1"/>
  <c r="J2901" i="1"/>
  <c r="K2901" i="1"/>
  <c r="I2902" i="1"/>
  <c r="J2902" i="1"/>
  <c r="K2902" i="1"/>
  <c r="I2903" i="1"/>
  <c r="J2903" i="1"/>
  <c r="K2903" i="1"/>
  <c r="I2904" i="1"/>
  <c r="J2904" i="1"/>
  <c r="K2904" i="1"/>
  <c r="I2905" i="1"/>
  <c r="J2905" i="1"/>
  <c r="K2905" i="1"/>
  <c r="I2906" i="1"/>
  <c r="J2906" i="1"/>
  <c r="K2906" i="1"/>
  <c r="I2907" i="1"/>
  <c r="J2907" i="1"/>
  <c r="K2907" i="1"/>
  <c r="I2908" i="1"/>
  <c r="J2908" i="1"/>
  <c r="K2908" i="1"/>
  <c r="I2909" i="1"/>
  <c r="J2909" i="1"/>
  <c r="K2909" i="1"/>
  <c r="I2910" i="1"/>
  <c r="J2910" i="1"/>
  <c r="K2910" i="1"/>
  <c r="I2911" i="1"/>
  <c r="J2911" i="1"/>
  <c r="K2911" i="1"/>
  <c r="I2912" i="1"/>
  <c r="J2912" i="1"/>
  <c r="K2912" i="1"/>
  <c r="I2913" i="1"/>
  <c r="J2913" i="1"/>
  <c r="K2913" i="1"/>
  <c r="I2914" i="1"/>
  <c r="J2914" i="1"/>
  <c r="K2914" i="1"/>
  <c r="I2915" i="1"/>
  <c r="J2915" i="1"/>
  <c r="K2915" i="1"/>
  <c r="I2916" i="1"/>
  <c r="J2916" i="1"/>
  <c r="K2916" i="1"/>
  <c r="I2917" i="1"/>
  <c r="J2917" i="1"/>
  <c r="K2917" i="1"/>
  <c r="I2918" i="1"/>
  <c r="J2918" i="1"/>
  <c r="K2918" i="1"/>
  <c r="I2919" i="1"/>
  <c r="J2919" i="1"/>
  <c r="K2919" i="1"/>
  <c r="I2920" i="1"/>
  <c r="J2920" i="1"/>
  <c r="K2920" i="1"/>
  <c r="I2921" i="1"/>
  <c r="J2921" i="1"/>
  <c r="K2921" i="1"/>
  <c r="I2922" i="1"/>
  <c r="J2922" i="1"/>
  <c r="K2922" i="1"/>
  <c r="I2923" i="1"/>
  <c r="J2923" i="1"/>
  <c r="K2923" i="1"/>
  <c r="I2924" i="1"/>
  <c r="J2924" i="1"/>
  <c r="K2924" i="1"/>
  <c r="I2925" i="1"/>
  <c r="J2925" i="1"/>
  <c r="K2925" i="1"/>
  <c r="I2926" i="1"/>
  <c r="J2926" i="1"/>
  <c r="K2926" i="1"/>
  <c r="I2927" i="1"/>
  <c r="J2927" i="1"/>
  <c r="K2927" i="1"/>
  <c r="I2928" i="1"/>
  <c r="J2928" i="1"/>
  <c r="K2928" i="1"/>
  <c r="I2929" i="1"/>
  <c r="J2929" i="1"/>
  <c r="K2929" i="1"/>
  <c r="I2930" i="1"/>
  <c r="J2930" i="1"/>
  <c r="K2930" i="1"/>
  <c r="I2931" i="1"/>
  <c r="J2931" i="1"/>
  <c r="K2931" i="1"/>
  <c r="I2932" i="1"/>
  <c r="J2932" i="1"/>
  <c r="K2932" i="1"/>
  <c r="I2933" i="1"/>
  <c r="J2933" i="1"/>
  <c r="K2933" i="1"/>
  <c r="I2934" i="1"/>
  <c r="J2934" i="1"/>
  <c r="K2934" i="1"/>
  <c r="I2935" i="1"/>
  <c r="J2935" i="1"/>
  <c r="K2935" i="1"/>
  <c r="I2936" i="1"/>
  <c r="J2936" i="1"/>
  <c r="K2936" i="1"/>
  <c r="I2937" i="1"/>
  <c r="J2937" i="1"/>
  <c r="K2937" i="1"/>
  <c r="I2938" i="1"/>
  <c r="J2938" i="1"/>
  <c r="K2938" i="1"/>
  <c r="I2939" i="1"/>
  <c r="J2939" i="1"/>
  <c r="K2939" i="1"/>
  <c r="I2940" i="1"/>
  <c r="J2940" i="1"/>
  <c r="K2940" i="1"/>
  <c r="I2941" i="1"/>
  <c r="J2941" i="1"/>
  <c r="K2941" i="1"/>
  <c r="I2942" i="1"/>
  <c r="J2942" i="1"/>
  <c r="K2942" i="1"/>
  <c r="I2943" i="1"/>
  <c r="J2943" i="1"/>
  <c r="K2943" i="1"/>
  <c r="I2944" i="1"/>
  <c r="J2944" i="1"/>
  <c r="K2944" i="1"/>
  <c r="I2945" i="1"/>
  <c r="J2945" i="1"/>
  <c r="K2945" i="1"/>
  <c r="I2946" i="1"/>
  <c r="J2946" i="1"/>
  <c r="K2946" i="1"/>
  <c r="I2947" i="1"/>
  <c r="J2947" i="1"/>
  <c r="K2947" i="1"/>
  <c r="I2948" i="1"/>
  <c r="J2948" i="1"/>
  <c r="K2948" i="1"/>
  <c r="I2949" i="1"/>
  <c r="J2949" i="1"/>
  <c r="K2949" i="1"/>
  <c r="I2950" i="1"/>
  <c r="J2950" i="1"/>
  <c r="K2950" i="1"/>
  <c r="I2951" i="1"/>
  <c r="J2951" i="1"/>
  <c r="K2951" i="1"/>
  <c r="I2952" i="1"/>
  <c r="J2952" i="1"/>
  <c r="K2952" i="1"/>
  <c r="I2953" i="1"/>
  <c r="J2953" i="1"/>
  <c r="K2953" i="1"/>
  <c r="I2954" i="1"/>
  <c r="J2954" i="1"/>
  <c r="K2954" i="1"/>
  <c r="I2955" i="1"/>
  <c r="J2955" i="1"/>
  <c r="K2955" i="1"/>
  <c r="I2956" i="1"/>
  <c r="J2956" i="1"/>
  <c r="K2956" i="1"/>
  <c r="I2957" i="1"/>
  <c r="J2957" i="1"/>
  <c r="K2957" i="1"/>
  <c r="I2958" i="1"/>
  <c r="J2958" i="1"/>
  <c r="K2958" i="1"/>
  <c r="I2959" i="1"/>
  <c r="J2959" i="1"/>
  <c r="K2959" i="1"/>
  <c r="I2960" i="1"/>
  <c r="J2960" i="1"/>
  <c r="K2960" i="1"/>
  <c r="I2961" i="1"/>
  <c r="J2961" i="1"/>
  <c r="K2961" i="1"/>
  <c r="I2962" i="1"/>
  <c r="J2962" i="1"/>
  <c r="K2962" i="1"/>
  <c r="I2963" i="1"/>
  <c r="J2963" i="1"/>
  <c r="K2963" i="1"/>
  <c r="I2964" i="1"/>
  <c r="J2964" i="1"/>
  <c r="K2964" i="1"/>
  <c r="I2965" i="1"/>
  <c r="J2965" i="1"/>
  <c r="K2965" i="1"/>
  <c r="I2966" i="1"/>
  <c r="J2966" i="1"/>
  <c r="K2966" i="1"/>
  <c r="I2967" i="1"/>
  <c r="J2967" i="1"/>
  <c r="K2967" i="1"/>
  <c r="I2968" i="1"/>
  <c r="J2968" i="1"/>
  <c r="K2968" i="1"/>
  <c r="I2969" i="1"/>
  <c r="J2969" i="1"/>
  <c r="K2969" i="1"/>
  <c r="I2970" i="1"/>
  <c r="J2970" i="1"/>
  <c r="K2970" i="1"/>
  <c r="I2971" i="1"/>
  <c r="J2971" i="1"/>
  <c r="K2971" i="1"/>
  <c r="I2972" i="1"/>
  <c r="J2972" i="1"/>
  <c r="K2972" i="1"/>
  <c r="I2973" i="1"/>
  <c r="J2973" i="1"/>
  <c r="K2973" i="1"/>
  <c r="I2974" i="1"/>
  <c r="J2974" i="1"/>
  <c r="K2974" i="1"/>
  <c r="I2975" i="1"/>
  <c r="J2975" i="1"/>
  <c r="K2975" i="1"/>
  <c r="I2976" i="1"/>
  <c r="J2976" i="1"/>
  <c r="K2976" i="1"/>
  <c r="I2977" i="1"/>
  <c r="J2977" i="1"/>
  <c r="K2977" i="1"/>
  <c r="I2978" i="1"/>
  <c r="J2978" i="1"/>
  <c r="K2978" i="1"/>
  <c r="I2979" i="1"/>
  <c r="J2979" i="1"/>
  <c r="K2979" i="1"/>
  <c r="I2980" i="1"/>
  <c r="J2980" i="1"/>
  <c r="K2980" i="1"/>
  <c r="I2981" i="1"/>
  <c r="J2981" i="1"/>
  <c r="K2981" i="1"/>
  <c r="I2982" i="1"/>
  <c r="J2982" i="1"/>
  <c r="K2982" i="1"/>
  <c r="I2983" i="1"/>
  <c r="J2983" i="1"/>
  <c r="K2983" i="1"/>
  <c r="I2984" i="1"/>
  <c r="J2984" i="1"/>
  <c r="K2984" i="1"/>
  <c r="I2985" i="1"/>
  <c r="J2985" i="1"/>
  <c r="K2985" i="1"/>
  <c r="I2986" i="1"/>
  <c r="J2986" i="1"/>
  <c r="K2986" i="1"/>
  <c r="I2987" i="1"/>
  <c r="J2987" i="1"/>
  <c r="K2987" i="1"/>
  <c r="I2988" i="1"/>
  <c r="J2988" i="1"/>
  <c r="K2988" i="1"/>
  <c r="I2989" i="1"/>
  <c r="J2989" i="1"/>
  <c r="K2989" i="1"/>
  <c r="I2990" i="1"/>
  <c r="J2990" i="1"/>
  <c r="K2990" i="1"/>
  <c r="I2991" i="1"/>
  <c r="J2991" i="1"/>
  <c r="K2991" i="1"/>
  <c r="I2992" i="1"/>
  <c r="J2992" i="1"/>
  <c r="K2992" i="1"/>
  <c r="I2993" i="1"/>
  <c r="J2993" i="1"/>
  <c r="K2993" i="1"/>
  <c r="I2994" i="1"/>
  <c r="J2994" i="1"/>
  <c r="K2994" i="1"/>
  <c r="I2995" i="1"/>
  <c r="J2995" i="1"/>
  <c r="K2995" i="1"/>
  <c r="I2996" i="1"/>
  <c r="J2996" i="1"/>
  <c r="K2996" i="1"/>
  <c r="I2997" i="1"/>
  <c r="J2997" i="1"/>
  <c r="K2997" i="1"/>
  <c r="I2998" i="1"/>
  <c r="J2998" i="1"/>
  <c r="K2998" i="1"/>
  <c r="I2999" i="1"/>
  <c r="J2999" i="1"/>
  <c r="K2999" i="1"/>
  <c r="I3000" i="1"/>
  <c r="J3000" i="1"/>
  <c r="K3000" i="1"/>
  <c r="I3001" i="1"/>
  <c r="J3001" i="1"/>
  <c r="K3001" i="1"/>
  <c r="I3002" i="1"/>
  <c r="J3002" i="1"/>
  <c r="K3002" i="1"/>
  <c r="I3003" i="1"/>
  <c r="J3003" i="1"/>
  <c r="K3003" i="1"/>
  <c r="I3004" i="1"/>
  <c r="J3004" i="1"/>
  <c r="K3004" i="1"/>
  <c r="I3005" i="1"/>
  <c r="J3005" i="1"/>
  <c r="K3005" i="1"/>
  <c r="I3006" i="1"/>
  <c r="J3006" i="1"/>
  <c r="K3006" i="1"/>
  <c r="I3007" i="1"/>
  <c r="J3007" i="1"/>
  <c r="K3007" i="1"/>
  <c r="I3008" i="1"/>
  <c r="J3008" i="1"/>
  <c r="K3008" i="1"/>
  <c r="I3009" i="1"/>
  <c r="J3009" i="1"/>
  <c r="K3009" i="1"/>
  <c r="I3010" i="1"/>
  <c r="J3010" i="1"/>
  <c r="K3010" i="1"/>
  <c r="I3011" i="1"/>
  <c r="J3011" i="1"/>
  <c r="K3011" i="1"/>
  <c r="I3012" i="1"/>
  <c r="J3012" i="1"/>
  <c r="K3012" i="1"/>
  <c r="I3013" i="1"/>
  <c r="J3013" i="1"/>
  <c r="K3013" i="1"/>
  <c r="I3014" i="1"/>
  <c r="J3014" i="1"/>
  <c r="K3014" i="1"/>
  <c r="I3015" i="1"/>
  <c r="J3015" i="1"/>
  <c r="K3015" i="1"/>
  <c r="I3016" i="1"/>
  <c r="J3016" i="1"/>
  <c r="K3016" i="1"/>
  <c r="I3017" i="1"/>
  <c r="J3017" i="1"/>
  <c r="K3017" i="1"/>
  <c r="I3018" i="1"/>
  <c r="J3018" i="1"/>
  <c r="K3018" i="1"/>
  <c r="I3019" i="1"/>
  <c r="J3019" i="1"/>
  <c r="K3019" i="1"/>
  <c r="I3020" i="1"/>
  <c r="J3020" i="1"/>
  <c r="K3020" i="1"/>
  <c r="I3021" i="1"/>
  <c r="J3021" i="1"/>
  <c r="K3021" i="1"/>
  <c r="I3022" i="1"/>
  <c r="J3022" i="1"/>
  <c r="K3022" i="1"/>
  <c r="I3023" i="1"/>
  <c r="J3023" i="1"/>
  <c r="K3023" i="1"/>
  <c r="I3024" i="1"/>
  <c r="J3024" i="1"/>
  <c r="K3024" i="1"/>
  <c r="I3025" i="1"/>
  <c r="J3025" i="1"/>
  <c r="K3025" i="1"/>
  <c r="I3026" i="1"/>
  <c r="J3026" i="1"/>
  <c r="K3026" i="1"/>
  <c r="I3027" i="1"/>
  <c r="J3027" i="1"/>
  <c r="K3027" i="1"/>
  <c r="I3028" i="1"/>
  <c r="J3028" i="1"/>
  <c r="K3028" i="1"/>
  <c r="I3029" i="1"/>
  <c r="J3029" i="1"/>
  <c r="K3029" i="1"/>
  <c r="I3030" i="1"/>
  <c r="J3030" i="1"/>
  <c r="K3030" i="1"/>
  <c r="I3031" i="1"/>
  <c r="J3031" i="1"/>
  <c r="K3031" i="1"/>
  <c r="I3032" i="1"/>
  <c r="J3032" i="1"/>
  <c r="K3032" i="1"/>
  <c r="I3033" i="1"/>
  <c r="J3033" i="1"/>
  <c r="K3033" i="1"/>
  <c r="I3034" i="1"/>
  <c r="J3034" i="1"/>
  <c r="K3034" i="1"/>
  <c r="I3035" i="1"/>
  <c r="J3035" i="1"/>
  <c r="K3035" i="1"/>
  <c r="I3036" i="1"/>
  <c r="J3036" i="1"/>
  <c r="K3036" i="1"/>
  <c r="I3037" i="1"/>
  <c r="J3037" i="1"/>
  <c r="K3037" i="1"/>
  <c r="I3038" i="1"/>
  <c r="J3038" i="1"/>
  <c r="K3038" i="1"/>
  <c r="I3039" i="1"/>
  <c r="J3039" i="1"/>
  <c r="K3039" i="1"/>
  <c r="I3040" i="1"/>
  <c r="J3040" i="1"/>
  <c r="K3040" i="1"/>
  <c r="I3041" i="1"/>
  <c r="J3041" i="1"/>
  <c r="K3041" i="1"/>
  <c r="I3042" i="1"/>
  <c r="J3042" i="1"/>
  <c r="K3042" i="1"/>
  <c r="I3043" i="1"/>
  <c r="J3043" i="1"/>
  <c r="K3043" i="1"/>
  <c r="I3044" i="1"/>
  <c r="J3044" i="1"/>
  <c r="K3044" i="1"/>
  <c r="I3045" i="1"/>
  <c r="J3045" i="1"/>
  <c r="K3045" i="1"/>
  <c r="I3046" i="1"/>
  <c r="J3046" i="1"/>
  <c r="K3046" i="1"/>
  <c r="I3047" i="1"/>
  <c r="J3047" i="1"/>
  <c r="K3047" i="1"/>
  <c r="I3048" i="1"/>
  <c r="J3048" i="1"/>
  <c r="K3048" i="1"/>
  <c r="I3049" i="1"/>
  <c r="J3049" i="1"/>
  <c r="K3049" i="1"/>
  <c r="I3050" i="1"/>
  <c r="J3050" i="1"/>
  <c r="K3050" i="1"/>
  <c r="I3051" i="1"/>
  <c r="J3051" i="1"/>
  <c r="K3051" i="1"/>
  <c r="I3052" i="1"/>
  <c r="J3052" i="1"/>
  <c r="K3052" i="1"/>
  <c r="I3053" i="1"/>
  <c r="J3053" i="1"/>
  <c r="K3053" i="1"/>
  <c r="I3054" i="1"/>
  <c r="J3054" i="1"/>
  <c r="K3054" i="1"/>
  <c r="I3055" i="1"/>
  <c r="J3055" i="1"/>
  <c r="K3055" i="1"/>
  <c r="I3056" i="1"/>
  <c r="J3056" i="1"/>
  <c r="K3056" i="1"/>
  <c r="I3057" i="1"/>
  <c r="J3057" i="1"/>
  <c r="K3057" i="1"/>
  <c r="I3058" i="1"/>
  <c r="J3058" i="1"/>
  <c r="K3058" i="1"/>
  <c r="I3059" i="1"/>
  <c r="J3059" i="1"/>
  <c r="K3059" i="1"/>
  <c r="I3060" i="1"/>
  <c r="J3060" i="1"/>
  <c r="K3060" i="1"/>
  <c r="I3061" i="1"/>
  <c r="J3061" i="1"/>
  <c r="K3061" i="1"/>
  <c r="I3062" i="1"/>
  <c r="J3062" i="1"/>
  <c r="K3062" i="1"/>
  <c r="I3063" i="1"/>
  <c r="J3063" i="1"/>
  <c r="K3063" i="1"/>
  <c r="I3064" i="1"/>
  <c r="J3064" i="1"/>
  <c r="K3064" i="1"/>
  <c r="I3065" i="1"/>
  <c r="J3065" i="1"/>
  <c r="K3065" i="1"/>
  <c r="I3066" i="1"/>
  <c r="J3066" i="1"/>
  <c r="K3066" i="1"/>
  <c r="I3067" i="1"/>
  <c r="J3067" i="1"/>
  <c r="K3067" i="1"/>
  <c r="I3068" i="1"/>
  <c r="J3068" i="1"/>
  <c r="K3068" i="1"/>
  <c r="I3069" i="1"/>
  <c r="J3069" i="1"/>
  <c r="K3069" i="1"/>
  <c r="I3070" i="1"/>
  <c r="J3070" i="1"/>
  <c r="K3070" i="1"/>
  <c r="I3071" i="1"/>
  <c r="J3071" i="1"/>
  <c r="K3071" i="1"/>
  <c r="I3072" i="1"/>
  <c r="J3072" i="1"/>
  <c r="K3072" i="1"/>
  <c r="I3073" i="1"/>
  <c r="J3073" i="1"/>
  <c r="K3073" i="1"/>
  <c r="I3074" i="1"/>
  <c r="J3074" i="1"/>
  <c r="K3074" i="1"/>
  <c r="I3075" i="1"/>
  <c r="J3075" i="1"/>
  <c r="K3075" i="1"/>
  <c r="I3076" i="1"/>
  <c r="J3076" i="1"/>
  <c r="K3076" i="1"/>
  <c r="I3077" i="1"/>
  <c r="J3077" i="1"/>
  <c r="K3077" i="1"/>
  <c r="I3078" i="1"/>
  <c r="J3078" i="1"/>
  <c r="K3078" i="1"/>
  <c r="I3079" i="1"/>
  <c r="J3079" i="1"/>
  <c r="K3079" i="1"/>
  <c r="I3080" i="1"/>
  <c r="J3080" i="1"/>
  <c r="K3080" i="1"/>
  <c r="I3081" i="1"/>
  <c r="J3081" i="1"/>
  <c r="K3081" i="1"/>
  <c r="I3082" i="1"/>
  <c r="J3082" i="1"/>
  <c r="K3082" i="1"/>
  <c r="I3083" i="1"/>
  <c r="J3083" i="1"/>
  <c r="K3083" i="1"/>
  <c r="I3084" i="1"/>
  <c r="J3084" i="1"/>
  <c r="K3084" i="1"/>
  <c r="I3085" i="1"/>
  <c r="J3085" i="1"/>
  <c r="K3085" i="1"/>
  <c r="I3086" i="1"/>
  <c r="J3086" i="1"/>
  <c r="K3086" i="1"/>
  <c r="I3087" i="1"/>
  <c r="J3087" i="1"/>
  <c r="K3087" i="1"/>
  <c r="I3088" i="1"/>
  <c r="J3088" i="1"/>
  <c r="K3088" i="1"/>
  <c r="I3089" i="1"/>
  <c r="J3089" i="1"/>
  <c r="K3089" i="1"/>
  <c r="I3090" i="1"/>
  <c r="J3090" i="1"/>
  <c r="K3090" i="1"/>
  <c r="I3091" i="1"/>
  <c r="J3091" i="1"/>
  <c r="K3091" i="1"/>
  <c r="I3092" i="1"/>
  <c r="J3092" i="1"/>
  <c r="K3092" i="1"/>
  <c r="I3093" i="1"/>
  <c r="J3093" i="1"/>
  <c r="K3093" i="1"/>
  <c r="I3094" i="1"/>
  <c r="J3094" i="1"/>
  <c r="K3094" i="1"/>
  <c r="I3095" i="1"/>
  <c r="J3095" i="1"/>
  <c r="K3095" i="1"/>
  <c r="I3096" i="1"/>
  <c r="J3096" i="1"/>
  <c r="K3096" i="1"/>
  <c r="I3097" i="1"/>
  <c r="J3097" i="1"/>
  <c r="K3097" i="1"/>
  <c r="I3098" i="1"/>
  <c r="J3098" i="1"/>
  <c r="K3098" i="1"/>
  <c r="I3099" i="1"/>
  <c r="J3099" i="1"/>
  <c r="K3099" i="1"/>
  <c r="I3100" i="1"/>
  <c r="J3100" i="1"/>
  <c r="K3100" i="1"/>
  <c r="I3101" i="1"/>
  <c r="J3101" i="1"/>
  <c r="K3101" i="1"/>
  <c r="I3102" i="1"/>
  <c r="J3102" i="1"/>
  <c r="K3102" i="1"/>
  <c r="I3103" i="1"/>
  <c r="J3103" i="1"/>
  <c r="K3103" i="1"/>
  <c r="I3104" i="1"/>
  <c r="J3104" i="1"/>
  <c r="K3104" i="1"/>
  <c r="I3105" i="1"/>
  <c r="J3105" i="1"/>
  <c r="K3105" i="1"/>
  <c r="I3106" i="1"/>
  <c r="J3106" i="1"/>
  <c r="K3106" i="1"/>
  <c r="I3107" i="1"/>
  <c r="J3107" i="1"/>
  <c r="K3107" i="1"/>
  <c r="I3108" i="1"/>
  <c r="J3108" i="1"/>
  <c r="K3108" i="1"/>
  <c r="I3109" i="1"/>
  <c r="J3109" i="1"/>
  <c r="K3109" i="1"/>
  <c r="I3110" i="1"/>
  <c r="J3110" i="1"/>
  <c r="K3110" i="1"/>
  <c r="I3111" i="1"/>
  <c r="J3111" i="1"/>
  <c r="K3111" i="1"/>
  <c r="I3112" i="1"/>
  <c r="J3112" i="1"/>
  <c r="K3112" i="1"/>
  <c r="I3113" i="1"/>
  <c r="J3113" i="1"/>
  <c r="K3113" i="1"/>
  <c r="I3114" i="1"/>
  <c r="J3114" i="1"/>
  <c r="K3114" i="1"/>
  <c r="I3115" i="1"/>
  <c r="J3115" i="1"/>
  <c r="K3115" i="1"/>
  <c r="I3116" i="1"/>
  <c r="J3116" i="1"/>
  <c r="K3116" i="1"/>
  <c r="I3117" i="1"/>
  <c r="J3117" i="1"/>
  <c r="K3117" i="1"/>
  <c r="I3118" i="1"/>
  <c r="J3118" i="1"/>
  <c r="K3118" i="1"/>
  <c r="I3119" i="1"/>
  <c r="J3119" i="1"/>
  <c r="K3119" i="1"/>
  <c r="I3120" i="1"/>
  <c r="J3120" i="1"/>
  <c r="K3120" i="1"/>
  <c r="I3121" i="1"/>
  <c r="J3121" i="1"/>
  <c r="K3121" i="1"/>
  <c r="I3122" i="1"/>
  <c r="J3122" i="1"/>
  <c r="K3122" i="1"/>
  <c r="I3123" i="1"/>
  <c r="J3123" i="1"/>
  <c r="K3123" i="1"/>
  <c r="I3124" i="1"/>
  <c r="J3124" i="1"/>
  <c r="K3124" i="1"/>
  <c r="I3125" i="1"/>
  <c r="J3125" i="1"/>
  <c r="K3125" i="1"/>
  <c r="I3126" i="1"/>
  <c r="J3126" i="1"/>
  <c r="K3126" i="1"/>
  <c r="I3127" i="1"/>
  <c r="J3127" i="1"/>
  <c r="K3127" i="1"/>
  <c r="I3128" i="1"/>
  <c r="J3128" i="1"/>
  <c r="K3128" i="1"/>
  <c r="I3129" i="1"/>
  <c r="J3129" i="1"/>
  <c r="K3129" i="1"/>
  <c r="I3130" i="1"/>
  <c r="J3130" i="1"/>
  <c r="K3130" i="1"/>
  <c r="I3131" i="1"/>
  <c r="J3131" i="1"/>
  <c r="K3131" i="1"/>
  <c r="I3132" i="1"/>
  <c r="J3132" i="1"/>
  <c r="K3132" i="1"/>
  <c r="I3133" i="1"/>
  <c r="J3133" i="1"/>
  <c r="K3133" i="1"/>
  <c r="I3134" i="1"/>
  <c r="J3134" i="1"/>
  <c r="K3134" i="1"/>
  <c r="I3135" i="1"/>
  <c r="J3135" i="1"/>
  <c r="K3135" i="1"/>
  <c r="I3136" i="1"/>
  <c r="J3136" i="1"/>
  <c r="K3136" i="1"/>
  <c r="I3137" i="1"/>
  <c r="J3137" i="1"/>
  <c r="K3137" i="1"/>
  <c r="I3138" i="1"/>
  <c r="J3138" i="1"/>
  <c r="K3138" i="1"/>
  <c r="I3139" i="1"/>
  <c r="J3139" i="1"/>
  <c r="K3139" i="1"/>
  <c r="I3140" i="1"/>
  <c r="J3140" i="1"/>
  <c r="K3140" i="1"/>
  <c r="I3141" i="1"/>
  <c r="J3141" i="1"/>
  <c r="K3141" i="1"/>
  <c r="I3142" i="1"/>
  <c r="J3142" i="1"/>
  <c r="K3142" i="1"/>
  <c r="I3143" i="1"/>
  <c r="J3143" i="1"/>
  <c r="K3143" i="1"/>
  <c r="I3144" i="1"/>
  <c r="J3144" i="1"/>
  <c r="K3144" i="1"/>
  <c r="I3145" i="1"/>
  <c r="J3145" i="1"/>
  <c r="K3145" i="1"/>
  <c r="I3146" i="1"/>
  <c r="J3146" i="1"/>
  <c r="K3146" i="1"/>
  <c r="I3147" i="1"/>
  <c r="J3147" i="1"/>
  <c r="K3147" i="1"/>
  <c r="I3148" i="1"/>
  <c r="J3148" i="1"/>
  <c r="K3148" i="1"/>
  <c r="I3149" i="1"/>
  <c r="J3149" i="1"/>
  <c r="K3149" i="1"/>
  <c r="I3150" i="1"/>
  <c r="J3150" i="1"/>
  <c r="K3150" i="1"/>
  <c r="I3151" i="1"/>
  <c r="J3151" i="1"/>
  <c r="K3151" i="1"/>
  <c r="I3152" i="1"/>
  <c r="J3152" i="1"/>
  <c r="K3152" i="1"/>
  <c r="I3153" i="1"/>
  <c r="J3153" i="1"/>
  <c r="K3153" i="1"/>
  <c r="I3154" i="1"/>
  <c r="J3154" i="1"/>
  <c r="K3154" i="1"/>
  <c r="I3155" i="1"/>
  <c r="J3155" i="1"/>
  <c r="K3155" i="1"/>
  <c r="I3156" i="1"/>
  <c r="J3156" i="1"/>
  <c r="K3156" i="1"/>
  <c r="I3157" i="1"/>
  <c r="J3157" i="1"/>
  <c r="K3157" i="1"/>
  <c r="I3158" i="1"/>
  <c r="J3158" i="1"/>
  <c r="K3158" i="1"/>
  <c r="I3159" i="1"/>
  <c r="J3159" i="1"/>
  <c r="K3159" i="1"/>
  <c r="I3160" i="1"/>
  <c r="J3160" i="1"/>
  <c r="K3160" i="1"/>
  <c r="I3161" i="1"/>
  <c r="J3161" i="1"/>
  <c r="K3161" i="1"/>
  <c r="I3162" i="1"/>
  <c r="J3162" i="1"/>
  <c r="K3162" i="1"/>
  <c r="I3163" i="1"/>
  <c r="J3163" i="1"/>
  <c r="K3163" i="1"/>
  <c r="I3164" i="1"/>
  <c r="J3164" i="1"/>
  <c r="K3164" i="1"/>
  <c r="I3165" i="1"/>
  <c r="J3165" i="1"/>
  <c r="K3165" i="1"/>
  <c r="I3166" i="1"/>
  <c r="J3166" i="1"/>
  <c r="K3166" i="1"/>
  <c r="I3167" i="1"/>
  <c r="J3167" i="1"/>
  <c r="K3167" i="1"/>
  <c r="I3168" i="1"/>
  <c r="J3168" i="1"/>
  <c r="K3168" i="1"/>
  <c r="I3169" i="1"/>
  <c r="J3169" i="1"/>
  <c r="K3169" i="1"/>
  <c r="I3170" i="1"/>
  <c r="J3170" i="1"/>
  <c r="K3170" i="1"/>
  <c r="I3171" i="1"/>
  <c r="J3171" i="1"/>
  <c r="K3171" i="1"/>
  <c r="I3172" i="1"/>
  <c r="J3172" i="1"/>
  <c r="K3172" i="1"/>
  <c r="I3173" i="1"/>
  <c r="J3173" i="1"/>
  <c r="K3173" i="1"/>
  <c r="I3174" i="1"/>
  <c r="J3174" i="1"/>
  <c r="K3174" i="1"/>
  <c r="I3175" i="1"/>
  <c r="J3175" i="1"/>
  <c r="K3175" i="1"/>
  <c r="I3176" i="1"/>
  <c r="J3176" i="1"/>
  <c r="K3176" i="1"/>
  <c r="I3177" i="1"/>
  <c r="J3177" i="1"/>
  <c r="K3177" i="1"/>
  <c r="I3178" i="1"/>
  <c r="J3178" i="1"/>
  <c r="K3178" i="1"/>
  <c r="I3179" i="1"/>
  <c r="J3179" i="1"/>
  <c r="K3179" i="1"/>
  <c r="I3180" i="1"/>
  <c r="J3180" i="1"/>
  <c r="K3180" i="1"/>
  <c r="I3181" i="1"/>
  <c r="J3181" i="1"/>
  <c r="K3181" i="1"/>
  <c r="I3182" i="1"/>
  <c r="J3182" i="1"/>
  <c r="K3182" i="1"/>
  <c r="I3183" i="1"/>
  <c r="J3183" i="1"/>
  <c r="K3183" i="1"/>
  <c r="I3184" i="1"/>
  <c r="J3184" i="1"/>
  <c r="K3184" i="1"/>
  <c r="I3185" i="1"/>
  <c r="J3185" i="1"/>
  <c r="K3185" i="1"/>
  <c r="I3186" i="1"/>
  <c r="J3186" i="1"/>
  <c r="K3186" i="1"/>
  <c r="I3187" i="1"/>
  <c r="J3187" i="1"/>
  <c r="K3187" i="1"/>
  <c r="I3188" i="1"/>
  <c r="J3188" i="1"/>
  <c r="K3188" i="1"/>
  <c r="I3189" i="1"/>
  <c r="J3189" i="1"/>
  <c r="K3189" i="1"/>
  <c r="I3190" i="1"/>
  <c r="J3190" i="1"/>
  <c r="K3190" i="1"/>
  <c r="I3191" i="1"/>
  <c r="J3191" i="1"/>
  <c r="K3191" i="1"/>
  <c r="I3192" i="1"/>
  <c r="J3192" i="1"/>
  <c r="K3192" i="1"/>
  <c r="I3193" i="1"/>
  <c r="J3193" i="1"/>
  <c r="K3193" i="1"/>
  <c r="I3194" i="1"/>
  <c r="J3194" i="1"/>
  <c r="K3194" i="1"/>
  <c r="I3195" i="1"/>
  <c r="J3195" i="1"/>
  <c r="K3195" i="1"/>
  <c r="I3196" i="1"/>
  <c r="J3196" i="1"/>
  <c r="K3196" i="1"/>
  <c r="I3197" i="1"/>
  <c r="J3197" i="1"/>
  <c r="K3197" i="1"/>
  <c r="I3198" i="1"/>
  <c r="J3198" i="1"/>
  <c r="K3198" i="1"/>
  <c r="I3199" i="1"/>
  <c r="J3199" i="1"/>
  <c r="K3199" i="1"/>
  <c r="I3200" i="1"/>
  <c r="J3200" i="1"/>
  <c r="K3200" i="1"/>
  <c r="I3201" i="1"/>
  <c r="J3201" i="1"/>
  <c r="K3201" i="1"/>
  <c r="I3202" i="1"/>
  <c r="J3202" i="1"/>
  <c r="K3202" i="1"/>
  <c r="I3203" i="1"/>
  <c r="J3203" i="1"/>
  <c r="K3203" i="1"/>
  <c r="I3204" i="1"/>
  <c r="J3204" i="1"/>
  <c r="K3204" i="1"/>
  <c r="I3205" i="1"/>
  <c r="J3205" i="1"/>
  <c r="K3205" i="1"/>
  <c r="I3206" i="1"/>
  <c r="J3206" i="1"/>
  <c r="K3206" i="1"/>
  <c r="I3207" i="1"/>
  <c r="J3207" i="1"/>
  <c r="K3207" i="1"/>
  <c r="I3208" i="1"/>
  <c r="J3208" i="1"/>
  <c r="K3208" i="1"/>
  <c r="I3209" i="1"/>
  <c r="J3209" i="1"/>
  <c r="K3209" i="1"/>
  <c r="I3210" i="1"/>
  <c r="J3210" i="1"/>
  <c r="K3210" i="1"/>
  <c r="I3211" i="1"/>
  <c r="J3211" i="1"/>
  <c r="K3211" i="1"/>
  <c r="I3212" i="1"/>
  <c r="J3212" i="1"/>
  <c r="K3212" i="1"/>
  <c r="I3213" i="1"/>
  <c r="J3213" i="1"/>
  <c r="K3213" i="1"/>
  <c r="I3214" i="1"/>
  <c r="J3214" i="1"/>
  <c r="K3214" i="1"/>
  <c r="I3215" i="1"/>
  <c r="J3215" i="1"/>
  <c r="K3215" i="1"/>
  <c r="I3216" i="1"/>
  <c r="J3216" i="1"/>
  <c r="K3216" i="1"/>
  <c r="I3217" i="1"/>
  <c r="J3217" i="1"/>
  <c r="K3217" i="1"/>
  <c r="I3218" i="1"/>
  <c r="J3218" i="1"/>
  <c r="K3218" i="1"/>
  <c r="I3219" i="1"/>
  <c r="J3219" i="1"/>
  <c r="K3219" i="1"/>
  <c r="I3220" i="1"/>
  <c r="J3220" i="1"/>
  <c r="K3220" i="1"/>
  <c r="I3221" i="1"/>
  <c r="J3221" i="1"/>
  <c r="K3221" i="1"/>
  <c r="I3222" i="1"/>
  <c r="J3222" i="1"/>
  <c r="K3222" i="1"/>
  <c r="I3223" i="1"/>
  <c r="J3223" i="1"/>
  <c r="K3223" i="1"/>
  <c r="I3224" i="1"/>
  <c r="J3224" i="1"/>
  <c r="K3224" i="1"/>
  <c r="I3225" i="1"/>
  <c r="J3225" i="1"/>
  <c r="K3225" i="1"/>
  <c r="I3226" i="1"/>
  <c r="J3226" i="1"/>
  <c r="K3226" i="1"/>
  <c r="I3227" i="1"/>
  <c r="J3227" i="1"/>
  <c r="K3227" i="1"/>
  <c r="I3228" i="1"/>
  <c r="J3228" i="1"/>
  <c r="K3228" i="1"/>
  <c r="I3229" i="1"/>
  <c r="J3229" i="1"/>
  <c r="K3229" i="1"/>
  <c r="I3230" i="1"/>
  <c r="J3230" i="1"/>
  <c r="K3230" i="1"/>
  <c r="I3231" i="1"/>
  <c r="J3231" i="1"/>
  <c r="K3231" i="1"/>
  <c r="I3232" i="1"/>
  <c r="J3232" i="1"/>
  <c r="K3232" i="1"/>
  <c r="I3233" i="1"/>
  <c r="J3233" i="1"/>
  <c r="K3233" i="1"/>
  <c r="I3234" i="1"/>
  <c r="J3234" i="1"/>
  <c r="K3234" i="1"/>
  <c r="I3235" i="1"/>
  <c r="J3235" i="1"/>
  <c r="K3235" i="1"/>
  <c r="I3236" i="1"/>
  <c r="J3236" i="1"/>
  <c r="K3236" i="1"/>
  <c r="I3237" i="1"/>
  <c r="J3237" i="1"/>
  <c r="K3237" i="1"/>
  <c r="I3238" i="1"/>
  <c r="J3238" i="1"/>
  <c r="K3238" i="1"/>
  <c r="I3239" i="1"/>
  <c r="J3239" i="1"/>
  <c r="K3239" i="1"/>
  <c r="I3240" i="1"/>
  <c r="J3240" i="1"/>
  <c r="K3240" i="1"/>
  <c r="I3241" i="1"/>
  <c r="J3241" i="1"/>
  <c r="K3241" i="1"/>
  <c r="I3242" i="1"/>
  <c r="J3242" i="1"/>
  <c r="K3242" i="1"/>
  <c r="I3243" i="1"/>
  <c r="J3243" i="1"/>
  <c r="K3243" i="1"/>
  <c r="I3244" i="1"/>
  <c r="J3244" i="1"/>
  <c r="K3244" i="1"/>
  <c r="I3245" i="1"/>
  <c r="J3245" i="1"/>
  <c r="K3245" i="1"/>
  <c r="I3246" i="1"/>
  <c r="J3246" i="1"/>
  <c r="K3246" i="1"/>
  <c r="I3247" i="1"/>
  <c r="J3247" i="1"/>
  <c r="K3247" i="1"/>
  <c r="I3248" i="1"/>
  <c r="J3248" i="1"/>
  <c r="K3248" i="1"/>
  <c r="I3249" i="1"/>
  <c r="J3249" i="1"/>
  <c r="K3249" i="1"/>
  <c r="I3250" i="1"/>
  <c r="J3250" i="1"/>
  <c r="K3250" i="1"/>
  <c r="I3251" i="1"/>
  <c r="J3251" i="1"/>
  <c r="K3251" i="1"/>
  <c r="I3252" i="1"/>
  <c r="J3252" i="1"/>
  <c r="K3252" i="1"/>
  <c r="I3253" i="1"/>
  <c r="J3253" i="1"/>
  <c r="K3253" i="1"/>
  <c r="I3254" i="1"/>
  <c r="J3254" i="1"/>
  <c r="K3254" i="1"/>
  <c r="I3255" i="1"/>
  <c r="J3255" i="1"/>
  <c r="K3255" i="1"/>
  <c r="I3256" i="1"/>
  <c r="J3256" i="1"/>
  <c r="K3256" i="1"/>
  <c r="I3257" i="1"/>
  <c r="J3257" i="1"/>
  <c r="K3257" i="1"/>
  <c r="I3258" i="1"/>
  <c r="J3258" i="1"/>
  <c r="K3258" i="1"/>
  <c r="I3259" i="1"/>
  <c r="J3259" i="1"/>
  <c r="K3259" i="1"/>
  <c r="I3260" i="1"/>
  <c r="J3260" i="1"/>
  <c r="K3260" i="1"/>
  <c r="I3261" i="1"/>
  <c r="J3261" i="1"/>
  <c r="K3261" i="1"/>
  <c r="I3262" i="1"/>
  <c r="J3262" i="1"/>
  <c r="K3262" i="1"/>
  <c r="I3263" i="1"/>
  <c r="J3263" i="1"/>
  <c r="K3263" i="1"/>
  <c r="I3264" i="1"/>
  <c r="J3264" i="1"/>
  <c r="K3264" i="1"/>
  <c r="I3265" i="1"/>
  <c r="J3265" i="1"/>
  <c r="K3265" i="1"/>
  <c r="I3266" i="1"/>
  <c r="J3266" i="1"/>
  <c r="K3266" i="1"/>
  <c r="I3267" i="1"/>
  <c r="J3267" i="1"/>
  <c r="K3267" i="1"/>
  <c r="I3268" i="1"/>
  <c r="J3268" i="1"/>
  <c r="K3268" i="1"/>
  <c r="I3269" i="1"/>
  <c r="J3269" i="1"/>
  <c r="K3269" i="1"/>
  <c r="I3270" i="1"/>
  <c r="J3270" i="1"/>
  <c r="K3270" i="1"/>
  <c r="I3271" i="1"/>
  <c r="J3271" i="1"/>
  <c r="K3271" i="1"/>
  <c r="I3272" i="1"/>
  <c r="J3272" i="1"/>
  <c r="K3272" i="1"/>
  <c r="I3273" i="1"/>
  <c r="J3273" i="1"/>
  <c r="K3273" i="1"/>
  <c r="I3274" i="1"/>
  <c r="J3274" i="1"/>
  <c r="K3274" i="1"/>
  <c r="I3275" i="1"/>
  <c r="J3275" i="1"/>
  <c r="K3275" i="1"/>
  <c r="I3276" i="1"/>
  <c r="J3276" i="1"/>
  <c r="K3276" i="1"/>
  <c r="I3277" i="1"/>
  <c r="J3277" i="1"/>
  <c r="K3277" i="1"/>
  <c r="I3278" i="1"/>
  <c r="J3278" i="1"/>
  <c r="K3278" i="1"/>
  <c r="I3279" i="1"/>
  <c r="J3279" i="1"/>
  <c r="K3279" i="1"/>
  <c r="I3280" i="1"/>
  <c r="J3280" i="1"/>
  <c r="K3280" i="1"/>
  <c r="I3281" i="1"/>
  <c r="J3281" i="1"/>
  <c r="K3281" i="1"/>
  <c r="I3282" i="1"/>
  <c r="J3282" i="1"/>
  <c r="K3282" i="1"/>
  <c r="I3283" i="1"/>
  <c r="J3283" i="1"/>
  <c r="K3283" i="1"/>
  <c r="I3284" i="1"/>
  <c r="J3284" i="1"/>
  <c r="K3284" i="1"/>
  <c r="I3285" i="1"/>
  <c r="J3285" i="1"/>
  <c r="K3285" i="1"/>
  <c r="I3286" i="1"/>
  <c r="J3286" i="1"/>
  <c r="K3286" i="1"/>
  <c r="I3287" i="1"/>
  <c r="J3287" i="1"/>
  <c r="K3287" i="1"/>
  <c r="I3288" i="1"/>
  <c r="J3288" i="1"/>
  <c r="K3288" i="1"/>
  <c r="I3289" i="1"/>
  <c r="J3289" i="1"/>
  <c r="K3289" i="1"/>
  <c r="I3290" i="1"/>
  <c r="J3290" i="1"/>
  <c r="K3290" i="1"/>
  <c r="I3291" i="1"/>
  <c r="J3291" i="1"/>
  <c r="K3291" i="1"/>
  <c r="I3292" i="1"/>
  <c r="J3292" i="1"/>
  <c r="K3292" i="1"/>
  <c r="I3293" i="1"/>
  <c r="J3293" i="1"/>
  <c r="K3293" i="1"/>
  <c r="I3294" i="1"/>
  <c r="J3294" i="1"/>
  <c r="K3294" i="1"/>
  <c r="I3295" i="1"/>
  <c r="J3295" i="1"/>
  <c r="K3295" i="1"/>
  <c r="I3296" i="1"/>
  <c r="J3296" i="1"/>
  <c r="K3296" i="1"/>
  <c r="I3297" i="1"/>
  <c r="J3297" i="1"/>
  <c r="K3297" i="1"/>
  <c r="I3298" i="1"/>
  <c r="J3298" i="1"/>
  <c r="K3298" i="1"/>
  <c r="I3299" i="1"/>
  <c r="J3299" i="1"/>
  <c r="K3299" i="1"/>
  <c r="I3300" i="1"/>
  <c r="J3300" i="1"/>
  <c r="K3300" i="1"/>
  <c r="I3301" i="1"/>
  <c r="J3301" i="1"/>
  <c r="K3301" i="1"/>
  <c r="I3302" i="1"/>
  <c r="J3302" i="1"/>
  <c r="K3302" i="1"/>
  <c r="I3303" i="1"/>
  <c r="J3303" i="1"/>
  <c r="K3303" i="1"/>
  <c r="I3304" i="1"/>
  <c r="J3304" i="1"/>
  <c r="K3304" i="1"/>
  <c r="I3305" i="1"/>
  <c r="J3305" i="1"/>
  <c r="K3305" i="1"/>
  <c r="I3306" i="1"/>
  <c r="J3306" i="1"/>
  <c r="K3306" i="1"/>
  <c r="I3307" i="1"/>
  <c r="J3307" i="1"/>
  <c r="K3307" i="1"/>
  <c r="I3308" i="1"/>
  <c r="J3308" i="1"/>
  <c r="K3308" i="1"/>
  <c r="I3309" i="1"/>
  <c r="J3309" i="1"/>
  <c r="K3309" i="1"/>
  <c r="I3310" i="1"/>
  <c r="J3310" i="1"/>
  <c r="K3310" i="1"/>
  <c r="I3311" i="1"/>
  <c r="J3311" i="1"/>
  <c r="K3311" i="1"/>
  <c r="I3312" i="1"/>
  <c r="J3312" i="1"/>
  <c r="K3312" i="1"/>
  <c r="I3313" i="1"/>
  <c r="J3313" i="1"/>
  <c r="K3313" i="1"/>
  <c r="I3314" i="1"/>
  <c r="J3314" i="1"/>
  <c r="K3314" i="1"/>
  <c r="I3315" i="1"/>
  <c r="J3315" i="1"/>
  <c r="K3315" i="1"/>
  <c r="I3316" i="1"/>
  <c r="J3316" i="1"/>
  <c r="K3316" i="1"/>
  <c r="I3317" i="1"/>
  <c r="J3317" i="1"/>
  <c r="K3317" i="1"/>
  <c r="I3318" i="1"/>
  <c r="J3318" i="1"/>
  <c r="K3318" i="1"/>
  <c r="I3319" i="1"/>
  <c r="J3319" i="1"/>
  <c r="K3319" i="1"/>
  <c r="I3320" i="1"/>
  <c r="J3320" i="1"/>
  <c r="K3320" i="1"/>
  <c r="I3321" i="1"/>
  <c r="J3321" i="1"/>
  <c r="K3321" i="1"/>
  <c r="I3322" i="1"/>
  <c r="J3322" i="1"/>
  <c r="K3322" i="1"/>
  <c r="I3323" i="1"/>
  <c r="J3323" i="1"/>
  <c r="K3323" i="1"/>
  <c r="I3324" i="1"/>
  <c r="J3324" i="1"/>
  <c r="K3324" i="1"/>
  <c r="I3325" i="1"/>
  <c r="J3325" i="1"/>
  <c r="K3325" i="1"/>
  <c r="I3326" i="1"/>
  <c r="J3326" i="1"/>
  <c r="K3326" i="1"/>
  <c r="I3327" i="1"/>
  <c r="J3327" i="1"/>
  <c r="K3327" i="1"/>
  <c r="I3328" i="1"/>
  <c r="J3328" i="1"/>
  <c r="K3328" i="1"/>
  <c r="I3329" i="1"/>
  <c r="J3329" i="1"/>
  <c r="K3329" i="1"/>
  <c r="I3330" i="1"/>
  <c r="J3330" i="1"/>
  <c r="K3330" i="1"/>
  <c r="I3331" i="1"/>
  <c r="J3331" i="1"/>
  <c r="K3331" i="1"/>
  <c r="I3332" i="1"/>
  <c r="J3332" i="1"/>
  <c r="K3332" i="1"/>
  <c r="I3333" i="1"/>
  <c r="J3333" i="1"/>
  <c r="K3333" i="1"/>
  <c r="I3334" i="1"/>
  <c r="J3334" i="1"/>
  <c r="K3334" i="1"/>
  <c r="I3335" i="1"/>
  <c r="J3335" i="1"/>
  <c r="K3335" i="1"/>
  <c r="I3336" i="1"/>
  <c r="J3336" i="1"/>
  <c r="K3336" i="1"/>
  <c r="I3337" i="1"/>
  <c r="J3337" i="1"/>
  <c r="K3337" i="1"/>
  <c r="I3338" i="1"/>
  <c r="J3338" i="1"/>
  <c r="K3338" i="1"/>
  <c r="I3339" i="1"/>
  <c r="J3339" i="1"/>
  <c r="K3339" i="1"/>
  <c r="I3340" i="1"/>
  <c r="J3340" i="1"/>
  <c r="K3340" i="1"/>
  <c r="I3341" i="1"/>
  <c r="J3341" i="1"/>
  <c r="K3341" i="1"/>
  <c r="I3342" i="1"/>
  <c r="J3342" i="1"/>
  <c r="K3342" i="1"/>
  <c r="I3343" i="1"/>
  <c r="J3343" i="1"/>
  <c r="K3343" i="1"/>
  <c r="I3344" i="1"/>
  <c r="J3344" i="1"/>
  <c r="K3344" i="1"/>
  <c r="I3345" i="1"/>
  <c r="J3345" i="1"/>
  <c r="K3345" i="1"/>
  <c r="I3346" i="1"/>
  <c r="J3346" i="1"/>
  <c r="K3346" i="1"/>
  <c r="I3347" i="1"/>
  <c r="J3347" i="1"/>
  <c r="K3347" i="1"/>
  <c r="I3348" i="1"/>
  <c r="J3348" i="1"/>
  <c r="K3348" i="1"/>
  <c r="I3349" i="1"/>
  <c r="J3349" i="1"/>
  <c r="K3349" i="1"/>
  <c r="I3350" i="1"/>
  <c r="J3350" i="1"/>
  <c r="K3350" i="1"/>
  <c r="I3351" i="1"/>
  <c r="J3351" i="1"/>
  <c r="K3351" i="1"/>
  <c r="I3352" i="1"/>
  <c r="J3352" i="1"/>
  <c r="K3352" i="1"/>
  <c r="I3353" i="1"/>
  <c r="J3353" i="1"/>
  <c r="K3353" i="1"/>
  <c r="I3354" i="1"/>
  <c r="J3354" i="1"/>
  <c r="K3354" i="1"/>
  <c r="I3355" i="1"/>
  <c r="J3355" i="1"/>
  <c r="K3355" i="1"/>
  <c r="I3356" i="1"/>
  <c r="J3356" i="1"/>
  <c r="K3356" i="1"/>
  <c r="I3357" i="1"/>
  <c r="J3357" i="1"/>
  <c r="K3357" i="1"/>
  <c r="I3358" i="1"/>
  <c r="J3358" i="1"/>
  <c r="K3358" i="1"/>
  <c r="I3359" i="1"/>
  <c r="J3359" i="1"/>
  <c r="K3359" i="1"/>
  <c r="I3360" i="1"/>
  <c r="J3360" i="1"/>
  <c r="K3360" i="1"/>
  <c r="I3361" i="1"/>
  <c r="J3361" i="1"/>
  <c r="K3361" i="1"/>
  <c r="I3362" i="1"/>
  <c r="J3362" i="1"/>
  <c r="K3362" i="1"/>
  <c r="I3363" i="1"/>
  <c r="J3363" i="1"/>
  <c r="K3363" i="1"/>
  <c r="I3364" i="1"/>
  <c r="J3364" i="1"/>
  <c r="K3364" i="1"/>
  <c r="I3365" i="1"/>
  <c r="J3365" i="1"/>
  <c r="K3365" i="1"/>
  <c r="I3366" i="1"/>
  <c r="J3366" i="1"/>
  <c r="K3366" i="1"/>
  <c r="I3367" i="1"/>
  <c r="J3367" i="1"/>
  <c r="K3367" i="1"/>
  <c r="I3368" i="1"/>
  <c r="J3368" i="1"/>
  <c r="K3368" i="1"/>
  <c r="I3369" i="1"/>
  <c r="J3369" i="1"/>
  <c r="K3369" i="1"/>
  <c r="I3370" i="1"/>
  <c r="J3370" i="1"/>
  <c r="K3370" i="1"/>
  <c r="I3371" i="1"/>
  <c r="J3371" i="1"/>
  <c r="K3371" i="1"/>
  <c r="I3372" i="1"/>
  <c r="J3372" i="1"/>
  <c r="K3372" i="1"/>
  <c r="I3373" i="1"/>
  <c r="J3373" i="1"/>
  <c r="K3373" i="1"/>
  <c r="I3374" i="1"/>
  <c r="J3374" i="1"/>
  <c r="K3374" i="1"/>
  <c r="I3375" i="1"/>
  <c r="J3375" i="1"/>
  <c r="K3375" i="1"/>
  <c r="I3376" i="1"/>
  <c r="J3376" i="1"/>
  <c r="K3376" i="1"/>
  <c r="I3377" i="1"/>
  <c r="J3377" i="1"/>
  <c r="K3377" i="1"/>
  <c r="I3378" i="1"/>
  <c r="J3378" i="1"/>
  <c r="K3378" i="1"/>
  <c r="I3379" i="1"/>
  <c r="J3379" i="1"/>
  <c r="K3379" i="1"/>
  <c r="I3380" i="1"/>
  <c r="J3380" i="1"/>
  <c r="K3380" i="1"/>
  <c r="I3381" i="1"/>
  <c r="J3381" i="1"/>
  <c r="K3381" i="1"/>
  <c r="I3382" i="1"/>
  <c r="J3382" i="1"/>
  <c r="K3382" i="1"/>
  <c r="I3383" i="1"/>
  <c r="J3383" i="1"/>
  <c r="K3383" i="1"/>
  <c r="I3384" i="1"/>
  <c r="J3384" i="1"/>
  <c r="K3384" i="1"/>
  <c r="I3385" i="1"/>
  <c r="J3385" i="1"/>
  <c r="K3385" i="1"/>
  <c r="I3386" i="1"/>
  <c r="J3386" i="1"/>
  <c r="K3386" i="1"/>
  <c r="I3387" i="1"/>
  <c r="J3387" i="1"/>
  <c r="K3387" i="1"/>
  <c r="I3388" i="1"/>
  <c r="J3388" i="1"/>
  <c r="K3388" i="1"/>
  <c r="I3389" i="1"/>
  <c r="J3389" i="1"/>
  <c r="K3389" i="1"/>
  <c r="I3390" i="1"/>
  <c r="J3390" i="1"/>
  <c r="K3390" i="1"/>
  <c r="I3391" i="1"/>
  <c r="J3391" i="1"/>
  <c r="K3391" i="1"/>
  <c r="I3392" i="1"/>
  <c r="J3392" i="1"/>
  <c r="K3392" i="1"/>
  <c r="I3393" i="1"/>
  <c r="J3393" i="1"/>
  <c r="K3393" i="1"/>
  <c r="I3394" i="1"/>
  <c r="J3394" i="1"/>
  <c r="K3394" i="1"/>
  <c r="I3395" i="1"/>
  <c r="J3395" i="1"/>
  <c r="K3395" i="1"/>
  <c r="I3396" i="1"/>
  <c r="J3396" i="1"/>
  <c r="K3396" i="1"/>
  <c r="I3397" i="1"/>
  <c r="J3397" i="1"/>
  <c r="K3397" i="1"/>
  <c r="I3398" i="1"/>
  <c r="J3398" i="1"/>
  <c r="K3398" i="1"/>
  <c r="I3399" i="1"/>
  <c r="J3399" i="1"/>
  <c r="K3399" i="1"/>
  <c r="I3400" i="1"/>
  <c r="J3400" i="1"/>
  <c r="K3400" i="1"/>
  <c r="I3401" i="1"/>
  <c r="J3401" i="1"/>
  <c r="K3401" i="1"/>
  <c r="I3402" i="1"/>
  <c r="J3402" i="1"/>
  <c r="K3402" i="1"/>
  <c r="I3403" i="1"/>
  <c r="J3403" i="1"/>
  <c r="K3403" i="1"/>
  <c r="I3404" i="1"/>
  <c r="J3404" i="1"/>
  <c r="K3404" i="1"/>
  <c r="I3405" i="1"/>
  <c r="J3405" i="1"/>
  <c r="K3405" i="1"/>
  <c r="I3406" i="1"/>
  <c r="J3406" i="1"/>
  <c r="K3406" i="1"/>
  <c r="I3407" i="1"/>
  <c r="J3407" i="1"/>
  <c r="K3407" i="1"/>
  <c r="I3408" i="1"/>
  <c r="J3408" i="1"/>
  <c r="K3408" i="1"/>
  <c r="I3409" i="1"/>
  <c r="J3409" i="1"/>
  <c r="K3409" i="1"/>
  <c r="I3410" i="1"/>
  <c r="J3410" i="1"/>
  <c r="K3410" i="1"/>
  <c r="I3411" i="1"/>
  <c r="J3411" i="1"/>
  <c r="K3411" i="1"/>
  <c r="I3412" i="1"/>
  <c r="J3412" i="1"/>
  <c r="K3412" i="1"/>
  <c r="I3413" i="1"/>
  <c r="J3413" i="1"/>
  <c r="K3413" i="1"/>
  <c r="I3414" i="1"/>
  <c r="J3414" i="1"/>
  <c r="K3414" i="1"/>
  <c r="I3415" i="1"/>
  <c r="J3415" i="1"/>
  <c r="K3415" i="1"/>
  <c r="I3416" i="1"/>
  <c r="J3416" i="1"/>
  <c r="K3416" i="1"/>
  <c r="I3417" i="1"/>
  <c r="J3417" i="1"/>
  <c r="K3417" i="1"/>
  <c r="I3418" i="1"/>
  <c r="J3418" i="1"/>
  <c r="K3418" i="1"/>
  <c r="I3419" i="1"/>
  <c r="J3419" i="1"/>
  <c r="K3419" i="1"/>
  <c r="I3420" i="1"/>
  <c r="J3420" i="1"/>
  <c r="K3420" i="1"/>
  <c r="I3421" i="1"/>
  <c r="J3421" i="1"/>
  <c r="K3421" i="1"/>
  <c r="I3422" i="1"/>
  <c r="J3422" i="1"/>
  <c r="K3422" i="1"/>
  <c r="I3423" i="1"/>
  <c r="J3423" i="1"/>
  <c r="K3423" i="1"/>
  <c r="I3424" i="1"/>
  <c r="J3424" i="1"/>
  <c r="K3424" i="1"/>
  <c r="I3425" i="1"/>
  <c r="J3425" i="1"/>
  <c r="K3425" i="1"/>
  <c r="I3426" i="1"/>
  <c r="J3426" i="1"/>
  <c r="K3426" i="1"/>
  <c r="I3427" i="1"/>
  <c r="J3427" i="1"/>
  <c r="K3427" i="1"/>
  <c r="I3428" i="1"/>
  <c r="J3428" i="1"/>
  <c r="K3428" i="1"/>
  <c r="I3429" i="1"/>
  <c r="J3429" i="1"/>
  <c r="K3429" i="1"/>
  <c r="I3430" i="1"/>
  <c r="J3430" i="1"/>
  <c r="K3430" i="1"/>
  <c r="I3431" i="1"/>
  <c r="J3431" i="1"/>
  <c r="K3431" i="1"/>
  <c r="I3432" i="1"/>
  <c r="J3432" i="1"/>
  <c r="K3432" i="1"/>
  <c r="I3433" i="1"/>
  <c r="J3433" i="1"/>
  <c r="K3433" i="1"/>
  <c r="I3434" i="1"/>
  <c r="J3434" i="1"/>
  <c r="K3434" i="1"/>
  <c r="I3435" i="1"/>
  <c r="J3435" i="1"/>
  <c r="K3435" i="1"/>
  <c r="I3436" i="1"/>
  <c r="J3436" i="1"/>
  <c r="K3436" i="1"/>
  <c r="I3437" i="1"/>
  <c r="J3437" i="1"/>
  <c r="K3437" i="1"/>
  <c r="I3438" i="1"/>
  <c r="J3438" i="1"/>
  <c r="K3438" i="1"/>
  <c r="I3439" i="1"/>
  <c r="J3439" i="1"/>
  <c r="K3439" i="1"/>
  <c r="I3440" i="1"/>
  <c r="J3440" i="1"/>
  <c r="K3440" i="1"/>
  <c r="I3441" i="1"/>
  <c r="J3441" i="1"/>
  <c r="K3441" i="1"/>
  <c r="I3442" i="1"/>
  <c r="J3442" i="1"/>
  <c r="K3442" i="1"/>
  <c r="I3443" i="1"/>
  <c r="J3443" i="1"/>
  <c r="K3443" i="1"/>
  <c r="I3444" i="1"/>
  <c r="J3444" i="1"/>
  <c r="K3444" i="1"/>
  <c r="I3445" i="1"/>
  <c r="J3445" i="1"/>
  <c r="K3445" i="1"/>
  <c r="I3446" i="1"/>
  <c r="J3446" i="1"/>
  <c r="K3446" i="1"/>
  <c r="I3447" i="1"/>
  <c r="J3447" i="1"/>
  <c r="K3447" i="1"/>
  <c r="I3448" i="1"/>
  <c r="J3448" i="1"/>
  <c r="K3448" i="1"/>
  <c r="I3449" i="1"/>
  <c r="J3449" i="1"/>
  <c r="K3449" i="1"/>
  <c r="I3450" i="1"/>
  <c r="J3450" i="1"/>
  <c r="K3450" i="1"/>
  <c r="I3451" i="1"/>
  <c r="J3451" i="1"/>
  <c r="K3451" i="1"/>
  <c r="I3452" i="1"/>
  <c r="J3452" i="1"/>
  <c r="K3452" i="1"/>
  <c r="I3453" i="1"/>
  <c r="J3453" i="1"/>
  <c r="K3453" i="1"/>
  <c r="I3454" i="1"/>
  <c r="J3454" i="1"/>
  <c r="K3454" i="1"/>
  <c r="I3455" i="1"/>
  <c r="J3455" i="1"/>
  <c r="K3455" i="1"/>
  <c r="I3456" i="1"/>
  <c r="J3456" i="1"/>
  <c r="K3456" i="1"/>
  <c r="I3457" i="1"/>
  <c r="J3457" i="1"/>
  <c r="K3457" i="1"/>
  <c r="I3458" i="1"/>
  <c r="J3458" i="1"/>
  <c r="K3458" i="1"/>
  <c r="I3459" i="1"/>
  <c r="J3459" i="1"/>
  <c r="K3459" i="1"/>
  <c r="I3460" i="1"/>
  <c r="J3460" i="1"/>
  <c r="K3460" i="1"/>
  <c r="I3461" i="1"/>
  <c r="J3461" i="1"/>
  <c r="K3461" i="1"/>
  <c r="I3462" i="1"/>
  <c r="J3462" i="1"/>
  <c r="K3462" i="1"/>
  <c r="I3463" i="1"/>
  <c r="J3463" i="1"/>
  <c r="K3463" i="1"/>
  <c r="I3464" i="1"/>
  <c r="J3464" i="1"/>
  <c r="K3464" i="1"/>
  <c r="I3465" i="1"/>
  <c r="J3465" i="1"/>
  <c r="K3465" i="1"/>
  <c r="I3466" i="1"/>
  <c r="J3466" i="1"/>
  <c r="K3466" i="1"/>
  <c r="I3467" i="1"/>
  <c r="J3467" i="1"/>
  <c r="K3467" i="1"/>
  <c r="I3468" i="1"/>
  <c r="J3468" i="1"/>
  <c r="K3468" i="1"/>
  <c r="I3469" i="1"/>
  <c r="J3469" i="1"/>
  <c r="K3469" i="1"/>
  <c r="I3470" i="1"/>
  <c r="J3470" i="1"/>
  <c r="K3470" i="1"/>
  <c r="I3471" i="1"/>
  <c r="J3471" i="1"/>
  <c r="K3471" i="1"/>
  <c r="I3472" i="1"/>
  <c r="J3472" i="1"/>
  <c r="K3472" i="1"/>
  <c r="I3473" i="1"/>
  <c r="J3473" i="1"/>
  <c r="K3473" i="1"/>
  <c r="I3474" i="1"/>
  <c r="J3474" i="1"/>
  <c r="K3474" i="1"/>
  <c r="I3475" i="1"/>
  <c r="J3475" i="1"/>
  <c r="K3475" i="1"/>
  <c r="I3476" i="1"/>
  <c r="J3476" i="1"/>
  <c r="K3476" i="1"/>
  <c r="I3477" i="1"/>
  <c r="J3477" i="1"/>
  <c r="K3477" i="1"/>
  <c r="I3478" i="1"/>
  <c r="J3478" i="1"/>
  <c r="K3478" i="1"/>
  <c r="I3479" i="1"/>
  <c r="J3479" i="1"/>
  <c r="K3479" i="1"/>
  <c r="I3480" i="1"/>
  <c r="J3480" i="1"/>
  <c r="K3480" i="1"/>
  <c r="I3481" i="1"/>
  <c r="J3481" i="1"/>
  <c r="K3481" i="1"/>
  <c r="I3482" i="1"/>
  <c r="J3482" i="1"/>
  <c r="K3482" i="1"/>
  <c r="I3483" i="1"/>
  <c r="J3483" i="1"/>
  <c r="K3483" i="1"/>
  <c r="I3484" i="1"/>
  <c r="J3484" i="1"/>
  <c r="K3484" i="1"/>
  <c r="I3485" i="1"/>
  <c r="J3485" i="1"/>
  <c r="K3485" i="1"/>
  <c r="I3486" i="1"/>
  <c r="J3486" i="1"/>
  <c r="K3486" i="1"/>
  <c r="I3487" i="1"/>
  <c r="J3487" i="1"/>
  <c r="K3487" i="1"/>
  <c r="I3488" i="1"/>
  <c r="J3488" i="1"/>
  <c r="K3488" i="1"/>
  <c r="I3489" i="1"/>
  <c r="J3489" i="1"/>
  <c r="K3489" i="1"/>
  <c r="I3490" i="1"/>
  <c r="J3490" i="1"/>
  <c r="K3490" i="1"/>
  <c r="I3491" i="1"/>
  <c r="J3491" i="1"/>
  <c r="K3491" i="1"/>
  <c r="I3492" i="1"/>
  <c r="J3492" i="1"/>
  <c r="K3492" i="1"/>
  <c r="I3493" i="1"/>
  <c r="J3493" i="1"/>
  <c r="K3493" i="1"/>
  <c r="I3494" i="1"/>
  <c r="J3494" i="1"/>
  <c r="K3494" i="1"/>
  <c r="I3495" i="1"/>
  <c r="J3495" i="1"/>
  <c r="K3495" i="1"/>
  <c r="I3496" i="1"/>
  <c r="J3496" i="1"/>
  <c r="K3496" i="1"/>
  <c r="I3497" i="1"/>
  <c r="J3497" i="1"/>
  <c r="K3497" i="1"/>
  <c r="I3498" i="1"/>
  <c r="J3498" i="1"/>
  <c r="K3498" i="1"/>
  <c r="I3499" i="1"/>
  <c r="J3499" i="1"/>
  <c r="K3499" i="1"/>
  <c r="I3500" i="1"/>
  <c r="J3500" i="1"/>
  <c r="K3500" i="1"/>
  <c r="I3501" i="1"/>
  <c r="J3501" i="1"/>
  <c r="K3501" i="1"/>
  <c r="I3502" i="1"/>
  <c r="J3502" i="1"/>
  <c r="K3502" i="1"/>
  <c r="I3503" i="1"/>
  <c r="J3503" i="1"/>
  <c r="K3503" i="1"/>
  <c r="I3504" i="1"/>
  <c r="J3504" i="1"/>
  <c r="K3504" i="1"/>
  <c r="I3505" i="1"/>
  <c r="J3505" i="1"/>
  <c r="K3505" i="1"/>
  <c r="I3506" i="1"/>
  <c r="J3506" i="1"/>
  <c r="K3506" i="1"/>
  <c r="I3507" i="1"/>
  <c r="J3507" i="1"/>
  <c r="K3507" i="1"/>
  <c r="I3508" i="1"/>
  <c r="J3508" i="1"/>
  <c r="K3508" i="1"/>
  <c r="I3509" i="1"/>
  <c r="J3509" i="1"/>
  <c r="K3509" i="1"/>
  <c r="I3510" i="1"/>
  <c r="J3510" i="1"/>
  <c r="K3510" i="1"/>
  <c r="I3511" i="1"/>
  <c r="J3511" i="1"/>
  <c r="K3511" i="1"/>
  <c r="I3512" i="1"/>
  <c r="J3512" i="1"/>
  <c r="K3512" i="1"/>
  <c r="I3513" i="1"/>
  <c r="J3513" i="1"/>
  <c r="K3513" i="1"/>
  <c r="I3514" i="1"/>
  <c r="J3514" i="1"/>
  <c r="K3514" i="1"/>
  <c r="I3515" i="1"/>
  <c r="J3515" i="1"/>
  <c r="K3515" i="1"/>
  <c r="I3516" i="1"/>
  <c r="J3516" i="1"/>
  <c r="K3516" i="1"/>
  <c r="I3517" i="1"/>
  <c r="J3517" i="1"/>
  <c r="K3517" i="1"/>
  <c r="I3518" i="1"/>
  <c r="J3518" i="1"/>
  <c r="K3518" i="1"/>
  <c r="I3519" i="1"/>
  <c r="J3519" i="1"/>
  <c r="K3519" i="1"/>
  <c r="I3520" i="1"/>
  <c r="J3520" i="1"/>
  <c r="K3520" i="1"/>
  <c r="I3521" i="1"/>
  <c r="J3521" i="1"/>
  <c r="K3521" i="1"/>
  <c r="I3522" i="1"/>
  <c r="J3522" i="1"/>
  <c r="K3522" i="1"/>
  <c r="I3523" i="1"/>
  <c r="J3523" i="1"/>
  <c r="K3523" i="1"/>
  <c r="I3524" i="1"/>
  <c r="J3524" i="1"/>
  <c r="K3524" i="1"/>
  <c r="I3525" i="1"/>
  <c r="J3525" i="1"/>
  <c r="K3525" i="1"/>
  <c r="I3526" i="1"/>
  <c r="J3526" i="1"/>
  <c r="K3526" i="1"/>
  <c r="I3527" i="1"/>
  <c r="J3527" i="1"/>
  <c r="K3527" i="1"/>
  <c r="I3528" i="1"/>
  <c r="J3528" i="1"/>
  <c r="K3528" i="1"/>
  <c r="I3529" i="1"/>
  <c r="J3529" i="1"/>
  <c r="K3529" i="1"/>
  <c r="I3530" i="1"/>
  <c r="J3530" i="1"/>
  <c r="K3530" i="1"/>
  <c r="I3531" i="1"/>
  <c r="J3531" i="1"/>
  <c r="K3531" i="1"/>
  <c r="I3532" i="1"/>
  <c r="J3532" i="1"/>
  <c r="K3532" i="1"/>
  <c r="I3533" i="1"/>
  <c r="J3533" i="1"/>
  <c r="K3533" i="1"/>
  <c r="I3534" i="1"/>
  <c r="J3534" i="1"/>
  <c r="K3534" i="1"/>
  <c r="I3535" i="1"/>
  <c r="J3535" i="1"/>
  <c r="K3535" i="1"/>
  <c r="I3536" i="1"/>
  <c r="J3536" i="1"/>
  <c r="K3536" i="1"/>
  <c r="I3537" i="1"/>
  <c r="J3537" i="1"/>
  <c r="K3537" i="1"/>
  <c r="I3538" i="1"/>
  <c r="J3538" i="1"/>
  <c r="K3538" i="1"/>
  <c r="I3539" i="1"/>
  <c r="J3539" i="1"/>
  <c r="K3539" i="1"/>
  <c r="I3540" i="1"/>
  <c r="J3540" i="1"/>
  <c r="K3540" i="1"/>
  <c r="I3541" i="1"/>
  <c r="J3541" i="1"/>
  <c r="K3541" i="1"/>
  <c r="I3542" i="1"/>
  <c r="J3542" i="1"/>
  <c r="K3542" i="1"/>
  <c r="I3543" i="1"/>
  <c r="J3543" i="1"/>
  <c r="K3543" i="1"/>
  <c r="I3544" i="1"/>
  <c r="J3544" i="1"/>
  <c r="K3544" i="1"/>
  <c r="I3545" i="1"/>
  <c r="J3545" i="1"/>
  <c r="K3545" i="1"/>
  <c r="I3546" i="1"/>
  <c r="J3546" i="1"/>
  <c r="K3546" i="1"/>
  <c r="I3547" i="1"/>
  <c r="J3547" i="1"/>
  <c r="K3547" i="1"/>
  <c r="I3548" i="1"/>
  <c r="J3548" i="1"/>
  <c r="K3548" i="1"/>
  <c r="I3549" i="1"/>
  <c r="J3549" i="1"/>
  <c r="K3549" i="1"/>
  <c r="I3550" i="1"/>
  <c r="J3550" i="1"/>
  <c r="K3550" i="1"/>
  <c r="I3551" i="1"/>
  <c r="J3551" i="1"/>
  <c r="K3551" i="1"/>
  <c r="I3552" i="1"/>
  <c r="J3552" i="1"/>
  <c r="K3552" i="1"/>
  <c r="I3553" i="1"/>
  <c r="J3553" i="1"/>
  <c r="K3553" i="1"/>
  <c r="I3554" i="1"/>
  <c r="J3554" i="1"/>
  <c r="K3554" i="1"/>
  <c r="I3555" i="1"/>
  <c r="J3555" i="1"/>
  <c r="K3555" i="1"/>
  <c r="I3556" i="1"/>
  <c r="J3556" i="1"/>
  <c r="K3556" i="1"/>
  <c r="I3557" i="1"/>
  <c r="J3557" i="1"/>
  <c r="K3557" i="1"/>
  <c r="I3558" i="1"/>
  <c r="J3558" i="1"/>
  <c r="K3558" i="1"/>
  <c r="I3559" i="1"/>
  <c r="J3559" i="1"/>
  <c r="K3559" i="1"/>
  <c r="I3560" i="1"/>
  <c r="J3560" i="1"/>
  <c r="K3560" i="1"/>
  <c r="I3561" i="1"/>
  <c r="J3561" i="1"/>
  <c r="K3561" i="1"/>
  <c r="I3562" i="1"/>
  <c r="J3562" i="1"/>
  <c r="K3562" i="1"/>
  <c r="I3563" i="1"/>
  <c r="J3563" i="1"/>
  <c r="K3563" i="1"/>
  <c r="I3564" i="1"/>
  <c r="J3564" i="1"/>
  <c r="K3564" i="1"/>
  <c r="I3565" i="1"/>
  <c r="J3565" i="1"/>
  <c r="K3565" i="1"/>
  <c r="I3566" i="1"/>
  <c r="J3566" i="1"/>
  <c r="K3566" i="1"/>
  <c r="I3567" i="1"/>
  <c r="J3567" i="1"/>
  <c r="K3567" i="1"/>
  <c r="I3568" i="1"/>
  <c r="J3568" i="1"/>
  <c r="K3568" i="1"/>
  <c r="I3569" i="1"/>
  <c r="J3569" i="1"/>
  <c r="K3569" i="1"/>
  <c r="I3570" i="1"/>
  <c r="J3570" i="1"/>
  <c r="K3570" i="1"/>
  <c r="I3571" i="1"/>
  <c r="J3571" i="1"/>
  <c r="K3571" i="1"/>
  <c r="I3572" i="1"/>
  <c r="J3572" i="1"/>
  <c r="K3572" i="1"/>
  <c r="I3573" i="1"/>
  <c r="J3573" i="1"/>
  <c r="K3573" i="1"/>
  <c r="I3574" i="1"/>
  <c r="J3574" i="1"/>
  <c r="K3574" i="1"/>
  <c r="I3575" i="1"/>
  <c r="J3575" i="1"/>
  <c r="K3575" i="1"/>
  <c r="I3576" i="1"/>
  <c r="J3576" i="1"/>
  <c r="K3576" i="1"/>
  <c r="I3577" i="1"/>
  <c r="J3577" i="1"/>
  <c r="K3577" i="1"/>
  <c r="I3578" i="1"/>
  <c r="J3578" i="1"/>
  <c r="K3578" i="1"/>
  <c r="I3579" i="1"/>
  <c r="J3579" i="1"/>
  <c r="K3579" i="1"/>
  <c r="I3580" i="1"/>
  <c r="J3580" i="1"/>
  <c r="K3580" i="1"/>
  <c r="I3581" i="1"/>
  <c r="J3581" i="1"/>
  <c r="K3581" i="1"/>
  <c r="I3582" i="1"/>
  <c r="J3582" i="1"/>
  <c r="K3582" i="1"/>
  <c r="I3583" i="1"/>
  <c r="J3583" i="1"/>
  <c r="K3583" i="1"/>
  <c r="I3584" i="1"/>
  <c r="J3584" i="1"/>
  <c r="K3584" i="1"/>
  <c r="I3585" i="1"/>
  <c r="J3585" i="1"/>
  <c r="K3585" i="1"/>
  <c r="I3586" i="1"/>
  <c r="J3586" i="1"/>
  <c r="K3586" i="1"/>
  <c r="I3587" i="1"/>
  <c r="J3587" i="1"/>
  <c r="K3587" i="1"/>
  <c r="I3588" i="1"/>
  <c r="J3588" i="1"/>
  <c r="K3588" i="1"/>
  <c r="I3589" i="1"/>
  <c r="J3589" i="1"/>
  <c r="K3589" i="1"/>
  <c r="I3590" i="1"/>
  <c r="J3590" i="1"/>
  <c r="K3590" i="1"/>
  <c r="I3591" i="1"/>
  <c r="J3591" i="1"/>
  <c r="K3591" i="1"/>
  <c r="I3592" i="1"/>
  <c r="J3592" i="1"/>
  <c r="K3592" i="1"/>
  <c r="I3593" i="1"/>
  <c r="J3593" i="1"/>
  <c r="K3593" i="1"/>
  <c r="I3594" i="1"/>
  <c r="J3594" i="1"/>
  <c r="K3594" i="1"/>
  <c r="I3595" i="1"/>
  <c r="J3595" i="1"/>
  <c r="K3595" i="1"/>
  <c r="I3596" i="1"/>
  <c r="J3596" i="1"/>
  <c r="K3596" i="1"/>
  <c r="I3597" i="1"/>
  <c r="J3597" i="1"/>
  <c r="K3597" i="1"/>
  <c r="I3598" i="1"/>
  <c r="J3598" i="1"/>
  <c r="K3598" i="1"/>
  <c r="I3599" i="1"/>
  <c r="J3599" i="1"/>
  <c r="K3599" i="1"/>
  <c r="I3600" i="1"/>
  <c r="J3600" i="1"/>
  <c r="K3600" i="1"/>
  <c r="I3601" i="1"/>
  <c r="J3601" i="1"/>
  <c r="K3601" i="1"/>
  <c r="I3602" i="1"/>
  <c r="J3602" i="1"/>
  <c r="K3602" i="1"/>
  <c r="I3603" i="1"/>
  <c r="J3603" i="1"/>
  <c r="K3603" i="1"/>
  <c r="I3604" i="1"/>
  <c r="J3604" i="1"/>
  <c r="K3604" i="1"/>
  <c r="I3605" i="1"/>
  <c r="J3605" i="1"/>
  <c r="K3605" i="1"/>
  <c r="I3606" i="1"/>
  <c r="J3606" i="1"/>
  <c r="K3606" i="1"/>
  <c r="I3607" i="1"/>
  <c r="J3607" i="1"/>
  <c r="K3607" i="1"/>
  <c r="I3608" i="1"/>
  <c r="J3608" i="1"/>
  <c r="K3608" i="1"/>
  <c r="I3609" i="1"/>
  <c r="J3609" i="1"/>
  <c r="K3609" i="1"/>
  <c r="I3610" i="1"/>
  <c r="J3610" i="1"/>
  <c r="K3610" i="1"/>
  <c r="I3611" i="1"/>
  <c r="J3611" i="1"/>
  <c r="K3611" i="1"/>
  <c r="I3612" i="1"/>
  <c r="J3612" i="1"/>
  <c r="K3612" i="1"/>
  <c r="I3613" i="1"/>
  <c r="J3613" i="1"/>
  <c r="K3613" i="1"/>
  <c r="I3614" i="1"/>
  <c r="J3614" i="1"/>
  <c r="K3614" i="1"/>
  <c r="I3615" i="1"/>
  <c r="J3615" i="1"/>
  <c r="K3615" i="1"/>
  <c r="I3616" i="1"/>
  <c r="J3616" i="1"/>
  <c r="K3616" i="1"/>
  <c r="I3617" i="1"/>
  <c r="J3617" i="1"/>
  <c r="K3617" i="1"/>
  <c r="I3618" i="1"/>
  <c r="J3618" i="1"/>
  <c r="K3618" i="1"/>
  <c r="I3619" i="1"/>
  <c r="J3619" i="1"/>
  <c r="K3619" i="1"/>
  <c r="I3620" i="1"/>
  <c r="J3620" i="1"/>
  <c r="K3620" i="1"/>
  <c r="I3621" i="1"/>
  <c r="J3621" i="1"/>
  <c r="K3621" i="1"/>
  <c r="I3622" i="1"/>
  <c r="J3622" i="1"/>
  <c r="K3622" i="1"/>
  <c r="I3623" i="1"/>
  <c r="J3623" i="1"/>
  <c r="K3623" i="1"/>
  <c r="I3624" i="1"/>
  <c r="J3624" i="1"/>
  <c r="K3624" i="1"/>
  <c r="I3625" i="1"/>
  <c r="J3625" i="1"/>
  <c r="K3625" i="1"/>
  <c r="I3626" i="1"/>
  <c r="J3626" i="1"/>
  <c r="K3626" i="1"/>
  <c r="I3627" i="1"/>
  <c r="J3627" i="1"/>
  <c r="K3627" i="1"/>
  <c r="I3628" i="1"/>
  <c r="J3628" i="1"/>
  <c r="K3628" i="1"/>
  <c r="I3629" i="1"/>
  <c r="J3629" i="1"/>
  <c r="K3629" i="1"/>
  <c r="I3630" i="1"/>
  <c r="J3630" i="1"/>
  <c r="K3630" i="1"/>
  <c r="I3631" i="1"/>
  <c r="J3631" i="1"/>
  <c r="K3631" i="1"/>
  <c r="I3632" i="1"/>
  <c r="J3632" i="1"/>
  <c r="K3632" i="1"/>
  <c r="I3633" i="1"/>
  <c r="J3633" i="1"/>
  <c r="K3633" i="1"/>
  <c r="I3634" i="1"/>
  <c r="J3634" i="1"/>
  <c r="K3634" i="1"/>
  <c r="I3635" i="1"/>
  <c r="J3635" i="1"/>
  <c r="K3635" i="1"/>
  <c r="I3636" i="1"/>
  <c r="J3636" i="1"/>
  <c r="K3636" i="1"/>
  <c r="I3637" i="1"/>
  <c r="J3637" i="1"/>
  <c r="K3637" i="1"/>
  <c r="I3638" i="1"/>
  <c r="J3638" i="1"/>
  <c r="K3638" i="1"/>
  <c r="I3639" i="1"/>
  <c r="J3639" i="1"/>
  <c r="K3639" i="1"/>
  <c r="I3640" i="1"/>
  <c r="J3640" i="1"/>
  <c r="K3640" i="1"/>
  <c r="I3641" i="1"/>
  <c r="J3641" i="1"/>
  <c r="K3641" i="1"/>
  <c r="I3642" i="1"/>
  <c r="J3642" i="1"/>
  <c r="K3642" i="1"/>
  <c r="I3643" i="1"/>
  <c r="J3643" i="1"/>
  <c r="K3643" i="1"/>
  <c r="I3644" i="1"/>
  <c r="J3644" i="1"/>
  <c r="K3644" i="1"/>
  <c r="I3645" i="1"/>
  <c r="J3645" i="1"/>
  <c r="K3645" i="1"/>
  <c r="I3646" i="1"/>
  <c r="J3646" i="1"/>
  <c r="K3646" i="1"/>
  <c r="I3647" i="1"/>
  <c r="J3647" i="1"/>
  <c r="K3647" i="1"/>
  <c r="I3648" i="1"/>
  <c r="J3648" i="1"/>
  <c r="K3648" i="1"/>
  <c r="I3649" i="1"/>
  <c r="J3649" i="1"/>
  <c r="K3649" i="1"/>
  <c r="I3650" i="1"/>
  <c r="J3650" i="1"/>
  <c r="K3650" i="1"/>
  <c r="I3651" i="1"/>
  <c r="J3651" i="1"/>
  <c r="K3651" i="1"/>
  <c r="I3652" i="1"/>
  <c r="J3652" i="1"/>
  <c r="K3652" i="1"/>
  <c r="I3653" i="1"/>
  <c r="J3653" i="1"/>
  <c r="K3653" i="1"/>
  <c r="I3654" i="1"/>
  <c r="J3654" i="1"/>
  <c r="K3654" i="1"/>
  <c r="I3655" i="1"/>
  <c r="J3655" i="1"/>
  <c r="K3655" i="1"/>
  <c r="I3656" i="1"/>
  <c r="J3656" i="1"/>
  <c r="K3656" i="1"/>
  <c r="I3657" i="1"/>
  <c r="J3657" i="1"/>
  <c r="K3657" i="1"/>
  <c r="I3658" i="1"/>
  <c r="J3658" i="1"/>
  <c r="K3658" i="1"/>
  <c r="I3659" i="1"/>
  <c r="J3659" i="1"/>
  <c r="K3659" i="1"/>
  <c r="I3660" i="1"/>
  <c r="J3660" i="1"/>
  <c r="K3660" i="1"/>
  <c r="I3661" i="1"/>
  <c r="J3661" i="1"/>
  <c r="K3661" i="1"/>
  <c r="I3662" i="1"/>
  <c r="J3662" i="1"/>
  <c r="K3662" i="1"/>
  <c r="I3663" i="1"/>
  <c r="J3663" i="1"/>
  <c r="K3663" i="1"/>
  <c r="I3664" i="1"/>
  <c r="J3664" i="1"/>
  <c r="K3664" i="1"/>
  <c r="I3665" i="1"/>
  <c r="J3665" i="1"/>
  <c r="K3665" i="1"/>
  <c r="I3666" i="1"/>
  <c r="J3666" i="1"/>
  <c r="K3666" i="1"/>
  <c r="I3667" i="1"/>
  <c r="J3667" i="1"/>
  <c r="K3667" i="1"/>
  <c r="I3668" i="1"/>
  <c r="J3668" i="1"/>
  <c r="K3668" i="1"/>
  <c r="I3669" i="1"/>
  <c r="J3669" i="1"/>
  <c r="K3669" i="1"/>
  <c r="I3670" i="1"/>
  <c r="J3670" i="1"/>
  <c r="K3670" i="1"/>
  <c r="I3671" i="1"/>
  <c r="J3671" i="1"/>
  <c r="K3671" i="1"/>
  <c r="I3672" i="1"/>
  <c r="J3672" i="1"/>
  <c r="K3672" i="1"/>
  <c r="I3673" i="1"/>
  <c r="J3673" i="1"/>
  <c r="K3673" i="1"/>
  <c r="I3674" i="1"/>
  <c r="J3674" i="1"/>
  <c r="K3674" i="1"/>
  <c r="I3675" i="1"/>
  <c r="J3675" i="1"/>
  <c r="K3675" i="1"/>
  <c r="I3676" i="1"/>
  <c r="J3676" i="1"/>
  <c r="K3676" i="1"/>
  <c r="I3677" i="1"/>
  <c r="J3677" i="1"/>
  <c r="K3677" i="1"/>
  <c r="I3678" i="1"/>
  <c r="J3678" i="1"/>
  <c r="K3678" i="1"/>
  <c r="I3679" i="1"/>
  <c r="J3679" i="1"/>
  <c r="K3679" i="1"/>
  <c r="I3680" i="1"/>
  <c r="J3680" i="1"/>
  <c r="K3680" i="1"/>
  <c r="I3681" i="1"/>
  <c r="J3681" i="1"/>
  <c r="K3681" i="1"/>
  <c r="I3682" i="1"/>
  <c r="J3682" i="1"/>
  <c r="K3682" i="1"/>
  <c r="I3683" i="1"/>
  <c r="J3683" i="1"/>
  <c r="K3683" i="1"/>
  <c r="I3684" i="1"/>
  <c r="J3684" i="1"/>
  <c r="K3684" i="1"/>
  <c r="I3685" i="1"/>
  <c r="J3685" i="1"/>
  <c r="K3685" i="1"/>
  <c r="I3686" i="1"/>
  <c r="J3686" i="1"/>
  <c r="K3686" i="1"/>
  <c r="I3687" i="1"/>
  <c r="J3687" i="1"/>
  <c r="K3687" i="1"/>
  <c r="I3688" i="1"/>
  <c r="J3688" i="1"/>
  <c r="K3688" i="1"/>
  <c r="I3689" i="1"/>
  <c r="J3689" i="1"/>
  <c r="K3689" i="1"/>
  <c r="I3690" i="1"/>
  <c r="J3690" i="1"/>
  <c r="K3690" i="1"/>
  <c r="I3691" i="1"/>
  <c r="J3691" i="1"/>
  <c r="K3691" i="1"/>
  <c r="I3692" i="1"/>
  <c r="J3692" i="1"/>
  <c r="K3692" i="1"/>
  <c r="I3693" i="1"/>
  <c r="J3693" i="1"/>
  <c r="K3693" i="1"/>
  <c r="I3694" i="1"/>
  <c r="J3694" i="1"/>
  <c r="K3694" i="1"/>
  <c r="I3695" i="1"/>
  <c r="J3695" i="1"/>
  <c r="K3695" i="1"/>
  <c r="I3696" i="1"/>
  <c r="J3696" i="1"/>
  <c r="K3696" i="1"/>
  <c r="I3697" i="1"/>
  <c r="J3697" i="1"/>
  <c r="K3697" i="1"/>
  <c r="I3698" i="1"/>
  <c r="J3698" i="1"/>
  <c r="K3698" i="1"/>
  <c r="I3699" i="1"/>
  <c r="J3699" i="1"/>
  <c r="K3699" i="1"/>
  <c r="I3700" i="1"/>
  <c r="J3700" i="1"/>
  <c r="K3700" i="1"/>
  <c r="I3701" i="1"/>
  <c r="J3701" i="1"/>
  <c r="K3701" i="1"/>
  <c r="I3702" i="1"/>
  <c r="J3702" i="1"/>
  <c r="K3702" i="1"/>
  <c r="I3703" i="1"/>
  <c r="J3703" i="1"/>
  <c r="K3703" i="1"/>
  <c r="I3704" i="1"/>
  <c r="J3704" i="1"/>
  <c r="K3704" i="1"/>
  <c r="I3705" i="1"/>
  <c r="J3705" i="1"/>
  <c r="K3705" i="1"/>
  <c r="I3706" i="1"/>
  <c r="J3706" i="1"/>
  <c r="K3706" i="1"/>
  <c r="I3707" i="1"/>
  <c r="J3707" i="1"/>
  <c r="K3707" i="1"/>
  <c r="I3708" i="1"/>
  <c r="J3708" i="1"/>
  <c r="K3708" i="1"/>
  <c r="I3709" i="1"/>
  <c r="J3709" i="1"/>
  <c r="K3709" i="1"/>
  <c r="I3710" i="1"/>
  <c r="J3710" i="1"/>
  <c r="K3710" i="1"/>
  <c r="I3711" i="1"/>
  <c r="J3711" i="1"/>
  <c r="K3711" i="1"/>
  <c r="I3712" i="1"/>
  <c r="J3712" i="1"/>
  <c r="K3712" i="1"/>
  <c r="I3713" i="1"/>
  <c r="J3713" i="1"/>
  <c r="K3713" i="1"/>
  <c r="I3714" i="1"/>
  <c r="J3714" i="1"/>
  <c r="K3714" i="1"/>
  <c r="I3715" i="1"/>
  <c r="J3715" i="1"/>
  <c r="K3715" i="1"/>
  <c r="I3716" i="1"/>
  <c r="J3716" i="1"/>
  <c r="K3716" i="1"/>
  <c r="I3717" i="1"/>
  <c r="J3717" i="1"/>
  <c r="K3717" i="1"/>
  <c r="I3718" i="1"/>
  <c r="J3718" i="1"/>
  <c r="K3718" i="1"/>
  <c r="I3719" i="1"/>
  <c r="J3719" i="1"/>
  <c r="K3719" i="1"/>
  <c r="I3720" i="1"/>
  <c r="J3720" i="1"/>
  <c r="K3720" i="1"/>
  <c r="I3721" i="1"/>
  <c r="J3721" i="1"/>
  <c r="K3721" i="1"/>
  <c r="I3722" i="1"/>
  <c r="J3722" i="1"/>
  <c r="K3722" i="1"/>
  <c r="I3723" i="1"/>
  <c r="J3723" i="1"/>
  <c r="K3723" i="1"/>
  <c r="I3724" i="1"/>
  <c r="J3724" i="1"/>
  <c r="K3724" i="1"/>
  <c r="I3725" i="1"/>
  <c r="J3725" i="1"/>
  <c r="K3725" i="1"/>
  <c r="I3726" i="1"/>
  <c r="J3726" i="1"/>
  <c r="K3726" i="1"/>
  <c r="I3727" i="1"/>
  <c r="J3727" i="1"/>
  <c r="K3727" i="1"/>
  <c r="I3728" i="1"/>
  <c r="J3728" i="1"/>
  <c r="K3728" i="1"/>
  <c r="I3729" i="1"/>
  <c r="J3729" i="1"/>
  <c r="K3729" i="1"/>
  <c r="I3730" i="1"/>
  <c r="J3730" i="1"/>
  <c r="K3730" i="1"/>
  <c r="I3731" i="1"/>
  <c r="J3731" i="1"/>
  <c r="K3731" i="1"/>
  <c r="I3732" i="1"/>
  <c r="J3732" i="1"/>
  <c r="K3732" i="1"/>
  <c r="I3733" i="1"/>
  <c r="J3733" i="1"/>
  <c r="K3733" i="1"/>
  <c r="I3734" i="1"/>
  <c r="J3734" i="1"/>
  <c r="K3734" i="1"/>
  <c r="I3735" i="1"/>
  <c r="J3735" i="1"/>
  <c r="K3735" i="1"/>
  <c r="I3736" i="1"/>
  <c r="J3736" i="1"/>
  <c r="K3736" i="1"/>
  <c r="I3737" i="1"/>
  <c r="J3737" i="1"/>
  <c r="K3737" i="1"/>
  <c r="I3738" i="1"/>
  <c r="J3738" i="1"/>
  <c r="K3738" i="1"/>
  <c r="I3739" i="1"/>
  <c r="J3739" i="1"/>
  <c r="K3739" i="1"/>
  <c r="I3740" i="1"/>
  <c r="J3740" i="1"/>
  <c r="K3740" i="1"/>
  <c r="I3741" i="1"/>
  <c r="J3741" i="1"/>
  <c r="K3741" i="1"/>
  <c r="I3742" i="1"/>
  <c r="J3742" i="1"/>
  <c r="K3742" i="1"/>
  <c r="I3743" i="1"/>
  <c r="J3743" i="1"/>
  <c r="K3743" i="1"/>
  <c r="I3744" i="1"/>
  <c r="J3744" i="1"/>
  <c r="K3744" i="1"/>
  <c r="I3745" i="1"/>
  <c r="J3745" i="1"/>
  <c r="K3745" i="1"/>
  <c r="I3746" i="1"/>
  <c r="J3746" i="1"/>
  <c r="K3746" i="1"/>
  <c r="I3747" i="1"/>
  <c r="J3747" i="1"/>
  <c r="K3747" i="1"/>
  <c r="I3748" i="1"/>
  <c r="J3748" i="1"/>
  <c r="K3748" i="1"/>
  <c r="I3749" i="1"/>
  <c r="J3749" i="1"/>
  <c r="K3749" i="1"/>
  <c r="I3750" i="1"/>
  <c r="J3750" i="1"/>
  <c r="K3750" i="1"/>
  <c r="I3751" i="1"/>
  <c r="J3751" i="1"/>
  <c r="K3751" i="1"/>
  <c r="I3752" i="1"/>
  <c r="J3752" i="1"/>
  <c r="K3752" i="1"/>
  <c r="I3753" i="1"/>
  <c r="J3753" i="1"/>
  <c r="K3753" i="1"/>
  <c r="I3754" i="1"/>
  <c r="J3754" i="1"/>
  <c r="K3754" i="1"/>
  <c r="I3755" i="1"/>
  <c r="J3755" i="1"/>
  <c r="K3755" i="1"/>
  <c r="I3756" i="1"/>
  <c r="J3756" i="1"/>
  <c r="K3756" i="1"/>
  <c r="I3757" i="1"/>
  <c r="J3757" i="1"/>
  <c r="K3757" i="1"/>
  <c r="I3758" i="1"/>
  <c r="J3758" i="1"/>
  <c r="K3758" i="1"/>
  <c r="I3759" i="1"/>
  <c r="J3759" i="1"/>
  <c r="K3759" i="1"/>
  <c r="I3760" i="1"/>
  <c r="J3760" i="1"/>
  <c r="K3760" i="1"/>
  <c r="I3761" i="1"/>
  <c r="J3761" i="1"/>
  <c r="K3761" i="1"/>
  <c r="I3762" i="1"/>
  <c r="J3762" i="1"/>
  <c r="K3762" i="1"/>
  <c r="I3763" i="1"/>
  <c r="J3763" i="1"/>
  <c r="K3763" i="1"/>
  <c r="I3764" i="1"/>
  <c r="J3764" i="1"/>
  <c r="K3764" i="1"/>
  <c r="I3765" i="1"/>
  <c r="J3765" i="1"/>
  <c r="K3765" i="1"/>
  <c r="I3766" i="1"/>
  <c r="J3766" i="1"/>
  <c r="K3766" i="1"/>
  <c r="I3767" i="1"/>
  <c r="J3767" i="1"/>
  <c r="K3767" i="1"/>
  <c r="I3768" i="1"/>
  <c r="J3768" i="1"/>
  <c r="K3768" i="1"/>
  <c r="I3769" i="1"/>
  <c r="J3769" i="1"/>
  <c r="K3769" i="1"/>
  <c r="I3770" i="1"/>
  <c r="J3770" i="1"/>
  <c r="K3770" i="1"/>
  <c r="I3771" i="1"/>
  <c r="J3771" i="1"/>
  <c r="K3771" i="1"/>
  <c r="I3772" i="1"/>
  <c r="J3772" i="1"/>
  <c r="K3772" i="1"/>
  <c r="I3773" i="1"/>
  <c r="J3773" i="1"/>
  <c r="K3773" i="1"/>
  <c r="I3774" i="1"/>
  <c r="J3774" i="1"/>
  <c r="K3774" i="1"/>
  <c r="I3775" i="1"/>
  <c r="J3775" i="1"/>
  <c r="K3775" i="1"/>
  <c r="I3776" i="1"/>
  <c r="J3776" i="1"/>
  <c r="K3776" i="1"/>
  <c r="I3777" i="1"/>
  <c r="J3777" i="1"/>
  <c r="K3777" i="1"/>
  <c r="I3778" i="1"/>
  <c r="J3778" i="1"/>
  <c r="K3778" i="1"/>
  <c r="I3779" i="1"/>
  <c r="J3779" i="1"/>
  <c r="K3779" i="1"/>
  <c r="I3780" i="1"/>
  <c r="J3780" i="1"/>
  <c r="K3780" i="1"/>
  <c r="I3781" i="1"/>
  <c r="J3781" i="1"/>
  <c r="K3781" i="1"/>
  <c r="I3782" i="1"/>
  <c r="J3782" i="1"/>
  <c r="K3782" i="1"/>
  <c r="I3783" i="1"/>
  <c r="J3783" i="1"/>
  <c r="K3783" i="1"/>
  <c r="I3784" i="1"/>
  <c r="J3784" i="1"/>
  <c r="K3784" i="1"/>
  <c r="I3785" i="1"/>
  <c r="J3785" i="1"/>
  <c r="K3785" i="1"/>
  <c r="I3786" i="1"/>
  <c r="J3786" i="1"/>
  <c r="K3786" i="1"/>
  <c r="I3787" i="1"/>
  <c r="J3787" i="1"/>
  <c r="K3787" i="1"/>
  <c r="I3788" i="1"/>
  <c r="J3788" i="1"/>
  <c r="K3788" i="1"/>
  <c r="I3789" i="1"/>
  <c r="J3789" i="1"/>
  <c r="K3789" i="1"/>
  <c r="I3790" i="1"/>
  <c r="J3790" i="1"/>
  <c r="K3790" i="1"/>
  <c r="I3791" i="1"/>
  <c r="J3791" i="1"/>
  <c r="K3791" i="1"/>
  <c r="I3792" i="1"/>
  <c r="J3792" i="1"/>
  <c r="K3792" i="1"/>
  <c r="I3793" i="1"/>
  <c r="J3793" i="1"/>
  <c r="K3793" i="1"/>
  <c r="I3794" i="1"/>
  <c r="J3794" i="1"/>
  <c r="K3794" i="1"/>
  <c r="I3795" i="1"/>
  <c r="J3795" i="1"/>
  <c r="K3795" i="1"/>
  <c r="I3796" i="1"/>
  <c r="J3796" i="1"/>
  <c r="K3796" i="1"/>
  <c r="I3797" i="1"/>
  <c r="J3797" i="1"/>
  <c r="K3797" i="1"/>
  <c r="I3798" i="1"/>
  <c r="J3798" i="1"/>
  <c r="K3798" i="1"/>
  <c r="I3799" i="1"/>
  <c r="J3799" i="1"/>
  <c r="K3799" i="1"/>
  <c r="I3800" i="1"/>
  <c r="J3800" i="1"/>
  <c r="K3800" i="1"/>
  <c r="I3801" i="1"/>
  <c r="J3801" i="1"/>
  <c r="K3801" i="1"/>
  <c r="I3802" i="1"/>
  <c r="J3802" i="1"/>
  <c r="K3802" i="1"/>
  <c r="I3803" i="1"/>
  <c r="J3803" i="1"/>
  <c r="K3803" i="1"/>
  <c r="I3804" i="1"/>
  <c r="J3804" i="1"/>
  <c r="K3804" i="1"/>
  <c r="I3805" i="1"/>
  <c r="J3805" i="1"/>
  <c r="K3805" i="1"/>
  <c r="I3806" i="1"/>
  <c r="J3806" i="1"/>
  <c r="K3806" i="1"/>
  <c r="I3807" i="1"/>
  <c r="J3807" i="1"/>
  <c r="K3807" i="1"/>
  <c r="I3808" i="1"/>
  <c r="J3808" i="1"/>
  <c r="K3808" i="1"/>
  <c r="I3809" i="1"/>
  <c r="J3809" i="1"/>
  <c r="K3809" i="1"/>
  <c r="I3810" i="1"/>
  <c r="J3810" i="1"/>
  <c r="K3810" i="1"/>
  <c r="I3811" i="1"/>
  <c r="J3811" i="1"/>
  <c r="K3811" i="1"/>
  <c r="I3812" i="1"/>
  <c r="J3812" i="1"/>
  <c r="K3812" i="1"/>
  <c r="I3813" i="1"/>
  <c r="J3813" i="1"/>
  <c r="K3813" i="1"/>
  <c r="I3814" i="1"/>
  <c r="J3814" i="1"/>
  <c r="K3814" i="1"/>
  <c r="I3815" i="1"/>
  <c r="J3815" i="1"/>
  <c r="K3815" i="1"/>
  <c r="I3816" i="1"/>
  <c r="J3816" i="1"/>
  <c r="K3816" i="1"/>
  <c r="I3817" i="1"/>
  <c r="J3817" i="1"/>
  <c r="K3817" i="1"/>
  <c r="I3818" i="1"/>
  <c r="J3818" i="1"/>
  <c r="K3818" i="1"/>
  <c r="I3819" i="1"/>
  <c r="J3819" i="1"/>
  <c r="K3819" i="1"/>
  <c r="I3820" i="1"/>
  <c r="J3820" i="1"/>
  <c r="K3820" i="1"/>
  <c r="I3821" i="1"/>
  <c r="J3821" i="1"/>
  <c r="K3821" i="1"/>
  <c r="I3822" i="1"/>
  <c r="J3822" i="1"/>
  <c r="K3822" i="1"/>
  <c r="I3823" i="1"/>
  <c r="J3823" i="1"/>
  <c r="K3823" i="1"/>
  <c r="I3824" i="1"/>
  <c r="J3824" i="1"/>
  <c r="K3824" i="1"/>
  <c r="I3825" i="1"/>
  <c r="J3825" i="1"/>
  <c r="K3825" i="1"/>
  <c r="I3826" i="1"/>
  <c r="J3826" i="1"/>
  <c r="K3826" i="1"/>
  <c r="I3827" i="1"/>
  <c r="J3827" i="1"/>
  <c r="K3827" i="1"/>
  <c r="I3828" i="1"/>
  <c r="J3828" i="1"/>
  <c r="K3828" i="1"/>
  <c r="I3829" i="1"/>
  <c r="J3829" i="1"/>
  <c r="K3829" i="1"/>
  <c r="I3830" i="1"/>
  <c r="J3830" i="1"/>
  <c r="K3830" i="1"/>
  <c r="I3831" i="1"/>
  <c r="J3831" i="1"/>
  <c r="K3831" i="1"/>
  <c r="I3832" i="1"/>
  <c r="J3832" i="1"/>
  <c r="K3832" i="1"/>
  <c r="I3833" i="1"/>
  <c r="J3833" i="1"/>
  <c r="K3833" i="1"/>
  <c r="I3834" i="1"/>
  <c r="J3834" i="1"/>
  <c r="K3834" i="1"/>
  <c r="I3835" i="1"/>
  <c r="J3835" i="1"/>
  <c r="K3835" i="1"/>
  <c r="I3836" i="1"/>
  <c r="J3836" i="1"/>
  <c r="K3836" i="1"/>
  <c r="I3837" i="1"/>
  <c r="J3837" i="1"/>
  <c r="K3837" i="1"/>
  <c r="I3838" i="1"/>
  <c r="J3838" i="1"/>
  <c r="K3838" i="1"/>
  <c r="I3839" i="1"/>
  <c r="J3839" i="1"/>
  <c r="K3839" i="1"/>
  <c r="I3840" i="1"/>
  <c r="J3840" i="1"/>
  <c r="K3840" i="1"/>
  <c r="I3841" i="1"/>
  <c r="J3841" i="1"/>
  <c r="K3841" i="1"/>
  <c r="I3842" i="1"/>
  <c r="J3842" i="1"/>
  <c r="K3842" i="1"/>
  <c r="I3843" i="1"/>
  <c r="J3843" i="1"/>
  <c r="K3843" i="1"/>
  <c r="I3844" i="1"/>
  <c r="J3844" i="1"/>
  <c r="K3844" i="1"/>
  <c r="I3845" i="1"/>
  <c r="J3845" i="1"/>
  <c r="K3845" i="1"/>
  <c r="I3846" i="1"/>
  <c r="J3846" i="1"/>
  <c r="K3846" i="1"/>
  <c r="I3847" i="1"/>
  <c r="J3847" i="1"/>
  <c r="K3847" i="1"/>
  <c r="I3848" i="1"/>
  <c r="J3848" i="1"/>
  <c r="K3848" i="1"/>
  <c r="I3849" i="1"/>
  <c r="J3849" i="1"/>
  <c r="K3849" i="1"/>
  <c r="I3850" i="1"/>
  <c r="J3850" i="1"/>
  <c r="K3850" i="1"/>
  <c r="I3851" i="1"/>
  <c r="J3851" i="1"/>
  <c r="K3851" i="1"/>
  <c r="I3852" i="1"/>
  <c r="J3852" i="1"/>
  <c r="K3852" i="1"/>
  <c r="I3853" i="1"/>
  <c r="J3853" i="1"/>
  <c r="K3853" i="1"/>
  <c r="I3854" i="1"/>
  <c r="J3854" i="1"/>
  <c r="K3854" i="1"/>
  <c r="I3855" i="1"/>
  <c r="J3855" i="1"/>
  <c r="K3855" i="1"/>
  <c r="I3856" i="1"/>
  <c r="J3856" i="1"/>
  <c r="K3856" i="1"/>
  <c r="I3857" i="1"/>
  <c r="J3857" i="1"/>
  <c r="K3857" i="1"/>
  <c r="I3858" i="1"/>
  <c r="J3858" i="1"/>
  <c r="K3858" i="1"/>
  <c r="I3859" i="1"/>
  <c r="J3859" i="1"/>
  <c r="K3859" i="1"/>
  <c r="I3860" i="1"/>
  <c r="J3860" i="1"/>
  <c r="K3860" i="1"/>
  <c r="I3861" i="1"/>
  <c r="J3861" i="1"/>
  <c r="K3861" i="1"/>
  <c r="I3862" i="1"/>
  <c r="J3862" i="1"/>
  <c r="K3862" i="1"/>
  <c r="I3863" i="1"/>
  <c r="J3863" i="1"/>
  <c r="K3863" i="1"/>
  <c r="I3864" i="1"/>
  <c r="J3864" i="1"/>
  <c r="K3864" i="1"/>
  <c r="I3865" i="1"/>
  <c r="J3865" i="1"/>
  <c r="K3865" i="1"/>
  <c r="I3866" i="1"/>
  <c r="J3866" i="1"/>
  <c r="K3866" i="1"/>
  <c r="I3867" i="1"/>
  <c r="J3867" i="1"/>
  <c r="K3867" i="1"/>
  <c r="I3868" i="1"/>
  <c r="J3868" i="1"/>
  <c r="K3868" i="1"/>
  <c r="I3869" i="1"/>
  <c r="J3869" i="1"/>
  <c r="K3869" i="1"/>
  <c r="I3870" i="1"/>
  <c r="J3870" i="1"/>
  <c r="K3870" i="1"/>
  <c r="I3871" i="1"/>
  <c r="J3871" i="1"/>
  <c r="K3871" i="1"/>
  <c r="I3872" i="1"/>
  <c r="J3872" i="1"/>
  <c r="K3872" i="1"/>
  <c r="I3873" i="1"/>
  <c r="J3873" i="1"/>
  <c r="K3873" i="1"/>
  <c r="I3874" i="1"/>
  <c r="J3874" i="1"/>
  <c r="K3874" i="1"/>
  <c r="I3875" i="1"/>
  <c r="J3875" i="1"/>
  <c r="K3875" i="1"/>
  <c r="I3876" i="1"/>
  <c r="J3876" i="1"/>
  <c r="K3876" i="1"/>
  <c r="I3877" i="1"/>
  <c r="J3877" i="1"/>
  <c r="K3877" i="1"/>
  <c r="I3878" i="1"/>
  <c r="J3878" i="1"/>
  <c r="K3878" i="1"/>
  <c r="I3879" i="1"/>
  <c r="J3879" i="1"/>
  <c r="K3879" i="1"/>
  <c r="I3880" i="1"/>
  <c r="J3880" i="1"/>
  <c r="K3880" i="1"/>
  <c r="I3881" i="1"/>
  <c r="J3881" i="1"/>
  <c r="K3881" i="1"/>
  <c r="I3882" i="1"/>
  <c r="J3882" i="1"/>
  <c r="K3882" i="1"/>
  <c r="I3883" i="1"/>
  <c r="J3883" i="1"/>
  <c r="K3883" i="1"/>
  <c r="I3884" i="1"/>
  <c r="J3884" i="1"/>
  <c r="K3884" i="1"/>
  <c r="I3885" i="1"/>
  <c r="J3885" i="1"/>
  <c r="K3885" i="1"/>
  <c r="I3886" i="1"/>
  <c r="J3886" i="1"/>
  <c r="K3886" i="1"/>
  <c r="I3887" i="1"/>
  <c r="J3887" i="1"/>
  <c r="K3887" i="1"/>
  <c r="I3888" i="1"/>
  <c r="J3888" i="1"/>
  <c r="K3888" i="1"/>
  <c r="I3889" i="1"/>
  <c r="J3889" i="1"/>
  <c r="K3889" i="1"/>
  <c r="I3890" i="1"/>
  <c r="J3890" i="1"/>
  <c r="K3890" i="1"/>
  <c r="I3891" i="1"/>
  <c r="J3891" i="1"/>
  <c r="K3891" i="1"/>
  <c r="I3892" i="1"/>
  <c r="J3892" i="1"/>
  <c r="K3892" i="1"/>
  <c r="I3893" i="1"/>
  <c r="J3893" i="1"/>
  <c r="K3893" i="1"/>
  <c r="I3894" i="1"/>
  <c r="J3894" i="1"/>
  <c r="K3894" i="1"/>
  <c r="I3895" i="1"/>
  <c r="J3895" i="1"/>
  <c r="K3895" i="1"/>
  <c r="I3896" i="1"/>
  <c r="J3896" i="1"/>
  <c r="K3896" i="1"/>
  <c r="I3897" i="1"/>
  <c r="J3897" i="1"/>
  <c r="K3897" i="1"/>
  <c r="I3898" i="1"/>
  <c r="J3898" i="1"/>
  <c r="K3898" i="1"/>
  <c r="I3899" i="1"/>
  <c r="J3899" i="1"/>
  <c r="K3899" i="1"/>
  <c r="I3900" i="1"/>
  <c r="J3900" i="1"/>
  <c r="K3900" i="1"/>
  <c r="I3901" i="1"/>
  <c r="J3901" i="1"/>
  <c r="K3901" i="1"/>
  <c r="I3902" i="1"/>
  <c r="J3902" i="1"/>
  <c r="K3902" i="1"/>
  <c r="I3903" i="1"/>
  <c r="J3903" i="1"/>
  <c r="K3903" i="1"/>
  <c r="I3904" i="1"/>
  <c r="J3904" i="1"/>
  <c r="K3904" i="1"/>
  <c r="I3905" i="1"/>
  <c r="J3905" i="1"/>
  <c r="K3905" i="1"/>
  <c r="I3906" i="1"/>
  <c r="J3906" i="1"/>
  <c r="K3906" i="1"/>
  <c r="I3907" i="1"/>
  <c r="J3907" i="1"/>
  <c r="K3907" i="1"/>
  <c r="I3908" i="1"/>
  <c r="J3908" i="1"/>
  <c r="K3908" i="1"/>
  <c r="I3909" i="1"/>
  <c r="J3909" i="1"/>
  <c r="K3909" i="1"/>
  <c r="I3910" i="1"/>
  <c r="J3910" i="1"/>
  <c r="K3910" i="1"/>
  <c r="I3911" i="1"/>
  <c r="J3911" i="1"/>
  <c r="K3911" i="1"/>
  <c r="I3912" i="1"/>
  <c r="J3912" i="1"/>
  <c r="K3912" i="1"/>
  <c r="I3913" i="1"/>
  <c r="J3913" i="1"/>
  <c r="K3913" i="1"/>
  <c r="I3914" i="1"/>
  <c r="J3914" i="1"/>
  <c r="K3914" i="1"/>
  <c r="I3915" i="1"/>
  <c r="J3915" i="1"/>
  <c r="K3915" i="1"/>
  <c r="I3916" i="1"/>
  <c r="J3916" i="1"/>
  <c r="K3916" i="1"/>
  <c r="I3917" i="1"/>
  <c r="J3917" i="1"/>
  <c r="K3917" i="1"/>
  <c r="I3918" i="1"/>
  <c r="J3918" i="1"/>
  <c r="K3918" i="1"/>
  <c r="I3919" i="1"/>
  <c r="J3919" i="1"/>
  <c r="K3919" i="1"/>
  <c r="I3920" i="1"/>
  <c r="J3920" i="1"/>
  <c r="K3920" i="1"/>
  <c r="I3921" i="1"/>
  <c r="J3921" i="1"/>
  <c r="K3921" i="1"/>
  <c r="I3922" i="1"/>
  <c r="J3922" i="1"/>
  <c r="K3922" i="1"/>
  <c r="I3923" i="1"/>
  <c r="J3923" i="1"/>
  <c r="K3923" i="1"/>
  <c r="I3924" i="1"/>
  <c r="J3924" i="1"/>
  <c r="K3924" i="1"/>
  <c r="I3925" i="1"/>
  <c r="J3925" i="1"/>
  <c r="K3925" i="1"/>
  <c r="I3926" i="1"/>
  <c r="J3926" i="1"/>
  <c r="K3926" i="1"/>
  <c r="I3927" i="1"/>
  <c r="J3927" i="1"/>
  <c r="K3927" i="1"/>
  <c r="I3928" i="1"/>
  <c r="J3928" i="1"/>
  <c r="K3928" i="1"/>
  <c r="I3929" i="1"/>
  <c r="J3929" i="1"/>
  <c r="K3929" i="1"/>
  <c r="I3930" i="1"/>
  <c r="J3930" i="1"/>
  <c r="K3930" i="1"/>
  <c r="I3931" i="1"/>
  <c r="J3931" i="1"/>
  <c r="K3931" i="1"/>
  <c r="I3932" i="1"/>
  <c r="J3932" i="1"/>
  <c r="K3932" i="1"/>
  <c r="I3933" i="1"/>
  <c r="J3933" i="1"/>
  <c r="K3933" i="1"/>
  <c r="I3934" i="1"/>
  <c r="J3934" i="1"/>
  <c r="K3934" i="1"/>
  <c r="I3935" i="1"/>
  <c r="J3935" i="1"/>
  <c r="K3935" i="1"/>
  <c r="I3936" i="1"/>
  <c r="J3936" i="1"/>
  <c r="K3936" i="1"/>
  <c r="I3937" i="1"/>
  <c r="J3937" i="1"/>
  <c r="K3937" i="1"/>
  <c r="I3938" i="1"/>
  <c r="J3938" i="1"/>
  <c r="K3938" i="1"/>
  <c r="I3939" i="1"/>
  <c r="J3939" i="1"/>
  <c r="K3939" i="1"/>
  <c r="I3940" i="1"/>
  <c r="J3940" i="1"/>
  <c r="K3940" i="1"/>
  <c r="I3941" i="1"/>
  <c r="J3941" i="1"/>
  <c r="K3941" i="1"/>
  <c r="I3942" i="1"/>
  <c r="J3942" i="1"/>
  <c r="K3942" i="1"/>
  <c r="I3943" i="1"/>
  <c r="J3943" i="1"/>
  <c r="K3943" i="1"/>
  <c r="I3944" i="1"/>
  <c r="J3944" i="1"/>
  <c r="K3944" i="1"/>
  <c r="I3945" i="1"/>
  <c r="J3945" i="1"/>
  <c r="K3945" i="1"/>
  <c r="I3946" i="1"/>
  <c r="J3946" i="1"/>
  <c r="K3946" i="1"/>
  <c r="I3947" i="1"/>
  <c r="J3947" i="1"/>
  <c r="K3947" i="1"/>
  <c r="I3948" i="1"/>
  <c r="J3948" i="1"/>
  <c r="K3948" i="1"/>
  <c r="I3949" i="1"/>
  <c r="J3949" i="1"/>
  <c r="K3949" i="1"/>
  <c r="I3950" i="1"/>
  <c r="J3950" i="1"/>
  <c r="K3950" i="1"/>
  <c r="I3951" i="1"/>
  <c r="J3951" i="1"/>
  <c r="K3951" i="1"/>
  <c r="I3952" i="1"/>
  <c r="J3952" i="1"/>
  <c r="K3952" i="1"/>
  <c r="I3953" i="1"/>
  <c r="J3953" i="1"/>
  <c r="K3953" i="1"/>
  <c r="I3954" i="1"/>
  <c r="J3954" i="1"/>
  <c r="K3954" i="1"/>
  <c r="I3955" i="1"/>
  <c r="J3955" i="1"/>
  <c r="K3955" i="1"/>
  <c r="I3956" i="1"/>
  <c r="J3956" i="1"/>
  <c r="K3956" i="1"/>
  <c r="I3957" i="1"/>
  <c r="J3957" i="1"/>
  <c r="K3957" i="1"/>
  <c r="I3958" i="1"/>
  <c r="J3958" i="1"/>
  <c r="K3958" i="1"/>
  <c r="I3959" i="1"/>
  <c r="J3959" i="1"/>
  <c r="K3959" i="1"/>
  <c r="I3960" i="1"/>
  <c r="J3960" i="1"/>
  <c r="K3960" i="1"/>
  <c r="I3961" i="1"/>
  <c r="J3961" i="1"/>
  <c r="K3961" i="1"/>
  <c r="I3962" i="1"/>
  <c r="J3962" i="1"/>
  <c r="K3962" i="1"/>
  <c r="I3963" i="1"/>
  <c r="J3963" i="1"/>
  <c r="K3963" i="1"/>
  <c r="I3964" i="1"/>
  <c r="J3964" i="1"/>
  <c r="K3964" i="1"/>
  <c r="I3965" i="1"/>
  <c r="J3965" i="1"/>
  <c r="K3965" i="1"/>
  <c r="I3966" i="1"/>
  <c r="J3966" i="1"/>
  <c r="K3966" i="1"/>
  <c r="I3967" i="1"/>
  <c r="J3967" i="1"/>
  <c r="K3967" i="1"/>
  <c r="I3968" i="1"/>
  <c r="J3968" i="1"/>
  <c r="K3968" i="1"/>
  <c r="I3969" i="1"/>
  <c r="J3969" i="1"/>
  <c r="K3969" i="1"/>
  <c r="I3970" i="1"/>
  <c r="J3970" i="1"/>
  <c r="K3970" i="1"/>
  <c r="I3971" i="1"/>
  <c r="J3971" i="1"/>
  <c r="K3971" i="1"/>
  <c r="I3972" i="1"/>
  <c r="J3972" i="1"/>
  <c r="K3972" i="1"/>
  <c r="I3973" i="1"/>
  <c r="J3973" i="1"/>
  <c r="K3973" i="1"/>
  <c r="I3974" i="1"/>
  <c r="J3974" i="1"/>
  <c r="K3974" i="1"/>
  <c r="I3975" i="1"/>
  <c r="J3975" i="1"/>
  <c r="K3975" i="1"/>
  <c r="I3976" i="1"/>
  <c r="J3976" i="1"/>
  <c r="K3976" i="1"/>
  <c r="I3977" i="1"/>
  <c r="J3977" i="1"/>
  <c r="K3977" i="1"/>
  <c r="I3978" i="1"/>
  <c r="J3978" i="1"/>
  <c r="K3978" i="1"/>
  <c r="I3979" i="1"/>
  <c r="J3979" i="1"/>
  <c r="K3979" i="1"/>
  <c r="I3980" i="1"/>
  <c r="J3980" i="1"/>
  <c r="K3980" i="1"/>
  <c r="I3981" i="1"/>
  <c r="J3981" i="1"/>
  <c r="K3981" i="1"/>
  <c r="I3982" i="1"/>
  <c r="J3982" i="1"/>
  <c r="K3982" i="1"/>
  <c r="I3983" i="1"/>
  <c r="J3983" i="1"/>
  <c r="K3983" i="1"/>
  <c r="I3984" i="1"/>
  <c r="J3984" i="1"/>
  <c r="K3984" i="1"/>
  <c r="I3985" i="1"/>
  <c r="J3985" i="1"/>
  <c r="K3985" i="1"/>
  <c r="I3986" i="1"/>
  <c r="J3986" i="1"/>
  <c r="K3986" i="1"/>
  <c r="I3987" i="1"/>
  <c r="J3987" i="1"/>
  <c r="K3987" i="1"/>
  <c r="I3988" i="1"/>
  <c r="J3988" i="1"/>
  <c r="K3988" i="1"/>
  <c r="I3989" i="1"/>
  <c r="J3989" i="1"/>
  <c r="K3989" i="1"/>
  <c r="I3990" i="1"/>
  <c r="J3990" i="1"/>
  <c r="K3990" i="1"/>
  <c r="I3991" i="1"/>
  <c r="J3991" i="1"/>
  <c r="K3991" i="1"/>
  <c r="I3992" i="1"/>
  <c r="J3992" i="1"/>
  <c r="K3992" i="1"/>
  <c r="I3993" i="1"/>
  <c r="J3993" i="1"/>
  <c r="K3993" i="1"/>
  <c r="I3994" i="1"/>
  <c r="J3994" i="1"/>
  <c r="K3994" i="1"/>
  <c r="I3995" i="1"/>
  <c r="J3995" i="1"/>
  <c r="K3995" i="1"/>
  <c r="I3996" i="1"/>
  <c r="J3996" i="1"/>
  <c r="K3996" i="1"/>
  <c r="I3997" i="1"/>
  <c r="J3997" i="1"/>
  <c r="K3997" i="1"/>
  <c r="I3998" i="1"/>
  <c r="J3998" i="1"/>
  <c r="K3998" i="1"/>
  <c r="I3999" i="1"/>
  <c r="J3999" i="1"/>
  <c r="K3999" i="1"/>
  <c r="I4000" i="1"/>
  <c r="J4000" i="1"/>
  <c r="K4000" i="1"/>
  <c r="I4001" i="1"/>
  <c r="J4001" i="1"/>
  <c r="K4001" i="1"/>
  <c r="I4002" i="1"/>
  <c r="J4002" i="1"/>
  <c r="K4002" i="1"/>
  <c r="I4003" i="1"/>
  <c r="J4003" i="1"/>
  <c r="K4003" i="1"/>
  <c r="I4004" i="1"/>
  <c r="J4004" i="1"/>
  <c r="K4004" i="1"/>
  <c r="I4005" i="1"/>
  <c r="J4005" i="1"/>
  <c r="K4005" i="1"/>
  <c r="I4006" i="1"/>
  <c r="J4006" i="1"/>
  <c r="K4006" i="1"/>
  <c r="I4007" i="1"/>
  <c r="J4007" i="1"/>
  <c r="K4007" i="1"/>
  <c r="I4008" i="1"/>
  <c r="J4008" i="1"/>
  <c r="K4008" i="1"/>
  <c r="I4009" i="1"/>
  <c r="J4009" i="1"/>
  <c r="K4009" i="1"/>
  <c r="I4010" i="1"/>
  <c r="J4010" i="1"/>
  <c r="K4010" i="1"/>
  <c r="I4011" i="1"/>
  <c r="J4011" i="1"/>
  <c r="K4011" i="1"/>
  <c r="I4012" i="1"/>
  <c r="J4012" i="1"/>
  <c r="K4012" i="1"/>
  <c r="I4013" i="1"/>
  <c r="J4013" i="1"/>
  <c r="K4013" i="1"/>
  <c r="I4014" i="1"/>
  <c r="J4014" i="1"/>
  <c r="K4014" i="1"/>
  <c r="I4015" i="1"/>
  <c r="J4015" i="1"/>
  <c r="K4015" i="1"/>
  <c r="I4016" i="1"/>
  <c r="J4016" i="1"/>
  <c r="K4016" i="1"/>
  <c r="I4017" i="1"/>
  <c r="J4017" i="1"/>
  <c r="K4017" i="1"/>
  <c r="I4018" i="1"/>
  <c r="J4018" i="1"/>
  <c r="K4018" i="1"/>
  <c r="I4019" i="1"/>
  <c r="J4019" i="1"/>
  <c r="K4019" i="1"/>
  <c r="I4020" i="1"/>
  <c r="J4020" i="1"/>
  <c r="K4020" i="1"/>
  <c r="I4021" i="1"/>
  <c r="J4021" i="1"/>
  <c r="K4021" i="1"/>
  <c r="I4022" i="1"/>
  <c r="J4022" i="1"/>
  <c r="K4022" i="1"/>
  <c r="I4023" i="1"/>
  <c r="J4023" i="1"/>
  <c r="K4023" i="1"/>
  <c r="I4024" i="1"/>
  <c r="J4024" i="1"/>
  <c r="K4024" i="1"/>
  <c r="I4025" i="1"/>
  <c r="J4025" i="1"/>
  <c r="K4025" i="1"/>
  <c r="I4026" i="1"/>
  <c r="J4026" i="1"/>
  <c r="K4026" i="1"/>
  <c r="I4027" i="1"/>
  <c r="J4027" i="1"/>
  <c r="K4027" i="1"/>
  <c r="I4028" i="1"/>
  <c r="J4028" i="1"/>
  <c r="K4028" i="1"/>
  <c r="I4029" i="1"/>
  <c r="J4029" i="1"/>
  <c r="K4029" i="1"/>
  <c r="I4030" i="1"/>
  <c r="J4030" i="1"/>
  <c r="K4030" i="1"/>
  <c r="I4031" i="1"/>
  <c r="J4031" i="1"/>
  <c r="K4031" i="1"/>
  <c r="I4032" i="1"/>
  <c r="J4032" i="1"/>
  <c r="K4032" i="1"/>
  <c r="I4033" i="1"/>
  <c r="J4033" i="1"/>
  <c r="K4033" i="1"/>
  <c r="I4034" i="1"/>
  <c r="J4034" i="1"/>
  <c r="K4034" i="1"/>
  <c r="I4035" i="1"/>
  <c r="J4035" i="1"/>
  <c r="K4035" i="1"/>
  <c r="I4036" i="1"/>
  <c r="J4036" i="1"/>
  <c r="K4036" i="1"/>
  <c r="I4037" i="1"/>
  <c r="J4037" i="1"/>
  <c r="K4037" i="1"/>
  <c r="I4038" i="1"/>
  <c r="J4038" i="1"/>
  <c r="K4038" i="1"/>
  <c r="I4039" i="1"/>
  <c r="J4039" i="1"/>
  <c r="K4039" i="1"/>
  <c r="I4040" i="1"/>
  <c r="J4040" i="1"/>
  <c r="K4040" i="1"/>
  <c r="I4041" i="1"/>
  <c r="J4041" i="1"/>
  <c r="K4041" i="1"/>
  <c r="I4042" i="1"/>
  <c r="J4042" i="1"/>
  <c r="K4042" i="1"/>
  <c r="I4043" i="1"/>
  <c r="J4043" i="1"/>
  <c r="K4043" i="1"/>
  <c r="I4044" i="1"/>
  <c r="J4044" i="1"/>
  <c r="K4044" i="1"/>
  <c r="I4045" i="1"/>
  <c r="J4045" i="1"/>
  <c r="K4045" i="1"/>
  <c r="I4046" i="1"/>
  <c r="J4046" i="1"/>
  <c r="K4046" i="1"/>
  <c r="I4047" i="1"/>
  <c r="J4047" i="1"/>
  <c r="K4047" i="1"/>
  <c r="I4048" i="1"/>
  <c r="J4048" i="1"/>
  <c r="K4048" i="1"/>
  <c r="I4049" i="1"/>
  <c r="J4049" i="1"/>
  <c r="K4049" i="1"/>
  <c r="I4050" i="1"/>
  <c r="J4050" i="1"/>
  <c r="K4050" i="1"/>
  <c r="I4051" i="1"/>
  <c r="J4051" i="1"/>
  <c r="K4051" i="1"/>
  <c r="I4052" i="1"/>
  <c r="J4052" i="1"/>
  <c r="K4052" i="1"/>
  <c r="I4053" i="1"/>
  <c r="J4053" i="1"/>
  <c r="K4053" i="1"/>
  <c r="I4054" i="1"/>
  <c r="J4054" i="1"/>
  <c r="K4054" i="1"/>
  <c r="I4055" i="1"/>
  <c r="J4055" i="1"/>
  <c r="K4055" i="1"/>
  <c r="I4056" i="1"/>
  <c r="J4056" i="1"/>
  <c r="K4056" i="1"/>
  <c r="I4057" i="1"/>
  <c r="J4057" i="1"/>
  <c r="K4057" i="1"/>
  <c r="I4058" i="1"/>
  <c r="J4058" i="1"/>
  <c r="K4058" i="1"/>
  <c r="I4059" i="1"/>
  <c r="J4059" i="1"/>
  <c r="K4059" i="1"/>
  <c r="I4060" i="1"/>
  <c r="J4060" i="1"/>
  <c r="K4060" i="1"/>
  <c r="I4061" i="1"/>
  <c r="J4061" i="1"/>
  <c r="K4061" i="1"/>
  <c r="I4062" i="1"/>
  <c r="J4062" i="1"/>
  <c r="K4062" i="1"/>
  <c r="I4063" i="1"/>
  <c r="J4063" i="1"/>
  <c r="K4063" i="1"/>
  <c r="I4064" i="1"/>
  <c r="J4064" i="1"/>
  <c r="K4064" i="1"/>
  <c r="I4065" i="1"/>
  <c r="J4065" i="1"/>
  <c r="K4065" i="1"/>
  <c r="I4066" i="1"/>
  <c r="J4066" i="1"/>
  <c r="K4066" i="1"/>
  <c r="I4067" i="1"/>
  <c r="J4067" i="1"/>
  <c r="K4067" i="1"/>
  <c r="I4068" i="1"/>
  <c r="J4068" i="1"/>
  <c r="K4068" i="1"/>
  <c r="I4069" i="1"/>
  <c r="J4069" i="1"/>
  <c r="K4069" i="1"/>
  <c r="I4070" i="1"/>
  <c r="J4070" i="1"/>
  <c r="K4070" i="1"/>
  <c r="I4071" i="1"/>
  <c r="J4071" i="1"/>
  <c r="K4071" i="1"/>
  <c r="I4072" i="1"/>
  <c r="J4072" i="1"/>
  <c r="K4072" i="1"/>
  <c r="I4073" i="1"/>
  <c r="J4073" i="1"/>
  <c r="K4073" i="1"/>
  <c r="I4074" i="1"/>
  <c r="J4074" i="1"/>
  <c r="K4074" i="1"/>
  <c r="I4075" i="1"/>
  <c r="J4075" i="1"/>
  <c r="K4075" i="1"/>
  <c r="I4076" i="1"/>
  <c r="J4076" i="1"/>
  <c r="K4076" i="1"/>
  <c r="I4077" i="1"/>
  <c r="J4077" i="1"/>
  <c r="K4077" i="1"/>
  <c r="I4078" i="1"/>
  <c r="J4078" i="1"/>
  <c r="K4078" i="1"/>
  <c r="I4079" i="1"/>
  <c r="J4079" i="1"/>
  <c r="K4079" i="1"/>
  <c r="I4080" i="1"/>
  <c r="J4080" i="1"/>
  <c r="K4080" i="1"/>
  <c r="I4081" i="1"/>
  <c r="J4081" i="1"/>
  <c r="K4081" i="1"/>
  <c r="I4082" i="1"/>
  <c r="J4082" i="1"/>
  <c r="K4082" i="1"/>
  <c r="I4083" i="1"/>
  <c r="J4083" i="1"/>
  <c r="K4083" i="1"/>
  <c r="I4084" i="1"/>
  <c r="J4084" i="1"/>
  <c r="K4084" i="1"/>
  <c r="I4085" i="1"/>
  <c r="J4085" i="1"/>
  <c r="K4085" i="1"/>
  <c r="I4086" i="1"/>
  <c r="J4086" i="1"/>
  <c r="K4086" i="1"/>
  <c r="I4087" i="1"/>
  <c r="J4087" i="1"/>
  <c r="K4087" i="1"/>
  <c r="I4088" i="1"/>
  <c r="J4088" i="1"/>
  <c r="K4088" i="1"/>
  <c r="I4089" i="1"/>
  <c r="J4089" i="1"/>
  <c r="K4089" i="1"/>
  <c r="I4090" i="1"/>
  <c r="J4090" i="1"/>
  <c r="K4090" i="1"/>
  <c r="I4091" i="1"/>
  <c r="J4091" i="1"/>
  <c r="K4091" i="1"/>
  <c r="I4092" i="1"/>
  <c r="J4092" i="1"/>
  <c r="K4092" i="1"/>
  <c r="I4093" i="1"/>
  <c r="J4093" i="1"/>
  <c r="K4093" i="1"/>
  <c r="I4094" i="1"/>
  <c r="J4094" i="1"/>
  <c r="K4094" i="1"/>
  <c r="I4095" i="1"/>
  <c r="J4095" i="1"/>
  <c r="K4095" i="1"/>
  <c r="I4096" i="1"/>
  <c r="J4096" i="1"/>
  <c r="K4096" i="1"/>
  <c r="I4097" i="1"/>
  <c r="J4097" i="1"/>
  <c r="K4097" i="1"/>
  <c r="I4098" i="1"/>
  <c r="J4098" i="1"/>
  <c r="K4098" i="1"/>
  <c r="I4099" i="1"/>
  <c r="J4099" i="1"/>
  <c r="K4099" i="1"/>
  <c r="I4100" i="1"/>
  <c r="J4100" i="1"/>
  <c r="K4100" i="1"/>
  <c r="I4101" i="1"/>
  <c r="J4101" i="1"/>
  <c r="K4101" i="1"/>
  <c r="I4102" i="1"/>
  <c r="J4102" i="1"/>
  <c r="K4102" i="1"/>
  <c r="I4103" i="1"/>
  <c r="J4103" i="1"/>
  <c r="K4103" i="1"/>
  <c r="I4104" i="1"/>
  <c r="J4104" i="1"/>
  <c r="K4104" i="1"/>
  <c r="I4105" i="1"/>
  <c r="J4105" i="1"/>
  <c r="K4105" i="1"/>
  <c r="I4106" i="1"/>
  <c r="J4106" i="1"/>
  <c r="K4106" i="1"/>
  <c r="I4107" i="1"/>
  <c r="J4107" i="1"/>
  <c r="K4107" i="1"/>
  <c r="I4108" i="1"/>
  <c r="J4108" i="1"/>
  <c r="K4108" i="1"/>
  <c r="I4109" i="1"/>
  <c r="J4109" i="1"/>
  <c r="K4109" i="1"/>
  <c r="I4110" i="1"/>
  <c r="J4110" i="1"/>
  <c r="K4110" i="1"/>
  <c r="I4111" i="1"/>
  <c r="J4111" i="1"/>
  <c r="K4111" i="1"/>
  <c r="I4112" i="1"/>
  <c r="J4112" i="1"/>
  <c r="K4112" i="1"/>
  <c r="I4113" i="1"/>
  <c r="J4113" i="1"/>
  <c r="K4113" i="1"/>
  <c r="I4114" i="1"/>
  <c r="J4114" i="1"/>
  <c r="K4114" i="1"/>
  <c r="I4115" i="1"/>
  <c r="J4115" i="1"/>
  <c r="K4115" i="1"/>
  <c r="I4116" i="1"/>
  <c r="J4116" i="1"/>
  <c r="K4116" i="1"/>
  <c r="I4117" i="1"/>
  <c r="J4117" i="1"/>
  <c r="K4117" i="1"/>
  <c r="I4118" i="1"/>
  <c r="J4118" i="1"/>
  <c r="K4118" i="1"/>
  <c r="I4119" i="1"/>
  <c r="J4119" i="1"/>
  <c r="K4119" i="1"/>
  <c r="I4120" i="1"/>
  <c r="J4120" i="1"/>
  <c r="K4120" i="1"/>
  <c r="I4121" i="1"/>
  <c r="J4121" i="1"/>
  <c r="K4121" i="1"/>
  <c r="I4122" i="1"/>
  <c r="J4122" i="1"/>
  <c r="K4122" i="1"/>
  <c r="I4123" i="1"/>
  <c r="J4123" i="1"/>
  <c r="K4123" i="1"/>
  <c r="I4124" i="1"/>
  <c r="J4124" i="1"/>
  <c r="K4124" i="1"/>
  <c r="I4125" i="1"/>
  <c r="J4125" i="1"/>
  <c r="K4125" i="1"/>
  <c r="I4126" i="1"/>
  <c r="J4126" i="1"/>
  <c r="K4126" i="1"/>
  <c r="I4127" i="1"/>
  <c r="J4127" i="1"/>
  <c r="K4127" i="1"/>
  <c r="I4128" i="1"/>
  <c r="J4128" i="1"/>
  <c r="K4128" i="1"/>
  <c r="I4129" i="1"/>
  <c r="J4129" i="1"/>
  <c r="K4129" i="1"/>
  <c r="I4130" i="1"/>
  <c r="J4130" i="1"/>
  <c r="K4130" i="1"/>
  <c r="I4131" i="1"/>
  <c r="J4131" i="1"/>
  <c r="K4131" i="1"/>
  <c r="I4132" i="1"/>
  <c r="J4132" i="1"/>
  <c r="K4132" i="1"/>
  <c r="I4133" i="1"/>
  <c r="J4133" i="1"/>
  <c r="K4133" i="1"/>
  <c r="I4134" i="1"/>
  <c r="J4134" i="1"/>
  <c r="K4134" i="1"/>
  <c r="I4135" i="1"/>
  <c r="J4135" i="1"/>
  <c r="K4135" i="1"/>
  <c r="I4136" i="1"/>
  <c r="J4136" i="1"/>
  <c r="K4136" i="1"/>
  <c r="I4137" i="1"/>
  <c r="J4137" i="1"/>
  <c r="K4137" i="1"/>
  <c r="I4138" i="1"/>
  <c r="J4138" i="1"/>
  <c r="K4138" i="1"/>
  <c r="I4139" i="1"/>
  <c r="J4139" i="1"/>
  <c r="K4139" i="1"/>
  <c r="I4140" i="1"/>
  <c r="J4140" i="1"/>
  <c r="K4140" i="1"/>
  <c r="I4141" i="1"/>
  <c r="J4141" i="1"/>
  <c r="K4141" i="1"/>
  <c r="I4142" i="1"/>
  <c r="J4142" i="1"/>
  <c r="K4142" i="1"/>
  <c r="I4143" i="1"/>
  <c r="J4143" i="1"/>
  <c r="K4143" i="1"/>
  <c r="I4144" i="1"/>
  <c r="J4144" i="1"/>
  <c r="K4144" i="1"/>
  <c r="I4145" i="1"/>
  <c r="J4145" i="1"/>
  <c r="K4145" i="1"/>
  <c r="I4146" i="1"/>
  <c r="J4146" i="1"/>
  <c r="K4146" i="1"/>
  <c r="I4147" i="1"/>
  <c r="J4147" i="1"/>
  <c r="K4147" i="1"/>
  <c r="I4148" i="1"/>
  <c r="J4148" i="1"/>
  <c r="K4148" i="1"/>
  <c r="I4149" i="1"/>
  <c r="J4149" i="1"/>
  <c r="K4149" i="1"/>
  <c r="I4150" i="1"/>
  <c r="J4150" i="1"/>
  <c r="K4150" i="1"/>
  <c r="I4151" i="1"/>
  <c r="J4151" i="1"/>
  <c r="K4151" i="1"/>
  <c r="I4152" i="1"/>
  <c r="J4152" i="1"/>
  <c r="K4152" i="1"/>
  <c r="I4153" i="1"/>
  <c r="J4153" i="1"/>
  <c r="K4153" i="1"/>
  <c r="I4154" i="1"/>
  <c r="J4154" i="1"/>
  <c r="K4154" i="1"/>
  <c r="I4155" i="1"/>
  <c r="J4155" i="1"/>
  <c r="K4155" i="1"/>
  <c r="I4156" i="1"/>
  <c r="J4156" i="1"/>
  <c r="K4156" i="1"/>
  <c r="I4157" i="1"/>
  <c r="J4157" i="1"/>
  <c r="K4157" i="1"/>
  <c r="I4158" i="1"/>
  <c r="J4158" i="1"/>
  <c r="K4158" i="1"/>
  <c r="I4159" i="1"/>
  <c r="J4159" i="1"/>
  <c r="K4159" i="1"/>
  <c r="I4160" i="1"/>
  <c r="J4160" i="1"/>
  <c r="K4160" i="1"/>
  <c r="I4161" i="1"/>
  <c r="J4161" i="1"/>
  <c r="K4161" i="1"/>
  <c r="I4162" i="1"/>
  <c r="J4162" i="1"/>
  <c r="K4162" i="1"/>
  <c r="I4163" i="1"/>
  <c r="J4163" i="1"/>
  <c r="K4163" i="1"/>
  <c r="I4164" i="1"/>
  <c r="J4164" i="1"/>
  <c r="K4164" i="1"/>
  <c r="I4165" i="1"/>
  <c r="J4165" i="1"/>
  <c r="K4165" i="1"/>
  <c r="I4166" i="1"/>
  <c r="J4166" i="1"/>
  <c r="K4166" i="1"/>
  <c r="I4167" i="1"/>
  <c r="J4167" i="1"/>
  <c r="K4167" i="1"/>
  <c r="I4168" i="1"/>
  <c r="J4168" i="1"/>
  <c r="K4168" i="1"/>
  <c r="I4169" i="1"/>
  <c r="J4169" i="1"/>
  <c r="K4169" i="1"/>
  <c r="I4170" i="1"/>
  <c r="J4170" i="1"/>
  <c r="K4170" i="1"/>
  <c r="I4171" i="1"/>
  <c r="J4171" i="1"/>
  <c r="K4171" i="1"/>
  <c r="I4172" i="1"/>
  <c r="J4172" i="1"/>
  <c r="K4172" i="1"/>
  <c r="I4173" i="1"/>
  <c r="J4173" i="1"/>
  <c r="K4173" i="1"/>
  <c r="I4174" i="1"/>
  <c r="J4174" i="1"/>
  <c r="K4174" i="1"/>
  <c r="I4175" i="1"/>
  <c r="J4175" i="1"/>
  <c r="K4175" i="1"/>
  <c r="I4176" i="1"/>
  <c r="J4176" i="1"/>
  <c r="K4176" i="1"/>
  <c r="I4177" i="1"/>
  <c r="J4177" i="1"/>
  <c r="K4177" i="1"/>
  <c r="I4178" i="1"/>
  <c r="J4178" i="1"/>
  <c r="K4178" i="1"/>
  <c r="I4179" i="1"/>
  <c r="J4179" i="1"/>
  <c r="K4179" i="1"/>
  <c r="I4180" i="1"/>
  <c r="J4180" i="1"/>
  <c r="K4180" i="1"/>
  <c r="I4181" i="1"/>
  <c r="J4181" i="1"/>
  <c r="K4181" i="1"/>
  <c r="I4182" i="1"/>
  <c r="J4182" i="1"/>
  <c r="K4182" i="1"/>
  <c r="I4183" i="1"/>
  <c r="J4183" i="1"/>
  <c r="K4183" i="1"/>
  <c r="I4184" i="1"/>
  <c r="J4184" i="1"/>
  <c r="K4184" i="1"/>
  <c r="I4185" i="1"/>
  <c r="J4185" i="1"/>
  <c r="K4185" i="1"/>
  <c r="I4186" i="1"/>
  <c r="J4186" i="1"/>
  <c r="K4186" i="1"/>
  <c r="I4187" i="1"/>
  <c r="J4187" i="1"/>
  <c r="K4187" i="1"/>
  <c r="I4188" i="1"/>
  <c r="J4188" i="1"/>
  <c r="K4188" i="1"/>
  <c r="I4189" i="1"/>
  <c r="J4189" i="1"/>
  <c r="K4189" i="1"/>
  <c r="I4190" i="1"/>
  <c r="J4190" i="1"/>
  <c r="K4190" i="1"/>
  <c r="I4191" i="1"/>
  <c r="J4191" i="1"/>
  <c r="K4191" i="1"/>
  <c r="I4192" i="1"/>
  <c r="J4192" i="1"/>
  <c r="K4192" i="1"/>
  <c r="I4193" i="1"/>
  <c r="J4193" i="1"/>
  <c r="K4193" i="1"/>
  <c r="I4194" i="1"/>
  <c r="J4194" i="1"/>
  <c r="K4194" i="1"/>
  <c r="I4195" i="1"/>
  <c r="J4195" i="1"/>
  <c r="K4195" i="1"/>
  <c r="I4196" i="1"/>
  <c r="J4196" i="1"/>
  <c r="K4196" i="1"/>
  <c r="I4197" i="1"/>
  <c r="J4197" i="1"/>
  <c r="K4197" i="1"/>
  <c r="I4198" i="1"/>
  <c r="J4198" i="1"/>
  <c r="K4198" i="1"/>
  <c r="I4199" i="1"/>
  <c r="J4199" i="1"/>
  <c r="K4199" i="1"/>
  <c r="I4200" i="1"/>
  <c r="J4200" i="1"/>
  <c r="K4200" i="1"/>
  <c r="I4201" i="1"/>
  <c r="J4201" i="1"/>
  <c r="K4201" i="1"/>
  <c r="I4202" i="1"/>
  <c r="J4202" i="1"/>
  <c r="K4202" i="1"/>
  <c r="I4203" i="1"/>
  <c r="J4203" i="1"/>
  <c r="K4203" i="1"/>
  <c r="I4204" i="1"/>
  <c r="J4204" i="1"/>
  <c r="K4204" i="1"/>
  <c r="I4205" i="1"/>
  <c r="J4205" i="1"/>
  <c r="K4205" i="1"/>
  <c r="I4206" i="1"/>
  <c r="J4206" i="1"/>
  <c r="K4206" i="1"/>
  <c r="I4207" i="1"/>
  <c r="J4207" i="1"/>
  <c r="K4207" i="1"/>
  <c r="I4208" i="1"/>
  <c r="J4208" i="1"/>
  <c r="K4208" i="1"/>
  <c r="I4209" i="1"/>
  <c r="J4209" i="1"/>
  <c r="K4209" i="1"/>
  <c r="I4210" i="1"/>
  <c r="J4210" i="1"/>
  <c r="K4210" i="1"/>
  <c r="I4211" i="1"/>
  <c r="J4211" i="1"/>
  <c r="K4211" i="1"/>
  <c r="I4212" i="1"/>
  <c r="J4212" i="1"/>
  <c r="K4212" i="1"/>
  <c r="I4213" i="1"/>
  <c r="J4213" i="1"/>
  <c r="K4213" i="1"/>
  <c r="I4214" i="1"/>
  <c r="J4214" i="1"/>
  <c r="K4214" i="1"/>
  <c r="I4215" i="1"/>
  <c r="J4215" i="1"/>
  <c r="K4215" i="1"/>
  <c r="I4216" i="1"/>
  <c r="J4216" i="1"/>
  <c r="K4216" i="1"/>
  <c r="I4217" i="1"/>
  <c r="J4217" i="1"/>
  <c r="K4217" i="1"/>
  <c r="I4218" i="1"/>
  <c r="J4218" i="1"/>
  <c r="K4218" i="1"/>
  <c r="I4219" i="1"/>
  <c r="J4219" i="1"/>
  <c r="K4219" i="1"/>
  <c r="I4220" i="1"/>
  <c r="J4220" i="1"/>
  <c r="K4220" i="1"/>
  <c r="I4221" i="1"/>
  <c r="J4221" i="1"/>
  <c r="K4221" i="1"/>
  <c r="I4222" i="1"/>
  <c r="J4222" i="1"/>
  <c r="K4222" i="1"/>
  <c r="I4223" i="1"/>
  <c r="J4223" i="1"/>
  <c r="K4223" i="1"/>
  <c r="I4224" i="1"/>
  <c r="J4224" i="1"/>
  <c r="K4224" i="1"/>
  <c r="I4225" i="1"/>
  <c r="J4225" i="1"/>
  <c r="K4225" i="1"/>
  <c r="I4226" i="1"/>
  <c r="J4226" i="1"/>
  <c r="K4226" i="1"/>
  <c r="I4227" i="1"/>
  <c r="J4227" i="1"/>
  <c r="K4227" i="1"/>
  <c r="I4228" i="1"/>
  <c r="J4228" i="1"/>
  <c r="K4228" i="1"/>
  <c r="I4229" i="1"/>
  <c r="J4229" i="1"/>
  <c r="K4229" i="1"/>
  <c r="I4230" i="1"/>
  <c r="J4230" i="1"/>
  <c r="K4230" i="1"/>
  <c r="I4231" i="1"/>
  <c r="J4231" i="1"/>
  <c r="K4231" i="1"/>
  <c r="I4232" i="1"/>
  <c r="J4232" i="1"/>
  <c r="K4232" i="1"/>
  <c r="I4233" i="1"/>
  <c r="J4233" i="1"/>
  <c r="K4233" i="1"/>
  <c r="I4234" i="1"/>
  <c r="J4234" i="1"/>
  <c r="K4234" i="1"/>
  <c r="I4235" i="1"/>
  <c r="J4235" i="1"/>
  <c r="K4235" i="1"/>
  <c r="I4236" i="1"/>
  <c r="J4236" i="1"/>
  <c r="K4236" i="1"/>
  <c r="I4237" i="1"/>
  <c r="J4237" i="1"/>
  <c r="K4237" i="1"/>
  <c r="I4238" i="1"/>
  <c r="J4238" i="1"/>
  <c r="K4238" i="1"/>
  <c r="I4239" i="1"/>
  <c r="J4239" i="1"/>
  <c r="K4239" i="1"/>
  <c r="I4240" i="1"/>
  <c r="J4240" i="1"/>
  <c r="K4240" i="1"/>
  <c r="I4241" i="1"/>
  <c r="J4241" i="1"/>
  <c r="K4241" i="1"/>
  <c r="I4242" i="1"/>
  <c r="J4242" i="1"/>
  <c r="K4242" i="1"/>
  <c r="I4243" i="1"/>
  <c r="J4243" i="1"/>
  <c r="K4243" i="1"/>
  <c r="I4244" i="1"/>
  <c r="J4244" i="1"/>
  <c r="K4244" i="1"/>
  <c r="I4245" i="1"/>
  <c r="J4245" i="1"/>
  <c r="K4245" i="1"/>
  <c r="I4246" i="1"/>
  <c r="J4246" i="1"/>
  <c r="K4246" i="1"/>
  <c r="I4247" i="1"/>
  <c r="J4247" i="1"/>
  <c r="K4247" i="1"/>
  <c r="I4248" i="1"/>
  <c r="J4248" i="1"/>
  <c r="K4248" i="1"/>
  <c r="I4249" i="1"/>
  <c r="J4249" i="1"/>
  <c r="K4249" i="1"/>
  <c r="I4250" i="1"/>
  <c r="J4250" i="1"/>
  <c r="K4250" i="1"/>
  <c r="I4251" i="1"/>
  <c r="J4251" i="1"/>
  <c r="K4251" i="1"/>
  <c r="I4252" i="1"/>
  <c r="J4252" i="1"/>
  <c r="K4252" i="1"/>
  <c r="I4253" i="1"/>
  <c r="J4253" i="1"/>
  <c r="K4253" i="1"/>
  <c r="I4254" i="1"/>
  <c r="J4254" i="1"/>
  <c r="K4254" i="1"/>
  <c r="I4255" i="1"/>
  <c r="J4255" i="1"/>
  <c r="K4255" i="1"/>
  <c r="I4256" i="1"/>
  <c r="J4256" i="1"/>
  <c r="K4256" i="1"/>
  <c r="I4257" i="1"/>
  <c r="J4257" i="1"/>
  <c r="K4257" i="1"/>
  <c r="I4258" i="1"/>
  <c r="J4258" i="1"/>
  <c r="K4258" i="1"/>
  <c r="I4259" i="1"/>
  <c r="J4259" i="1"/>
  <c r="K4259" i="1"/>
  <c r="I4260" i="1"/>
  <c r="J4260" i="1"/>
  <c r="K4260" i="1"/>
  <c r="I4261" i="1"/>
  <c r="J4261" i="1"/>
  <c r="K4261" i="1"/>
  <c r="I4262" i="1"/>
  <c r="J4262" i="1"/>
  <c r="K4262" i="1"/>
  <c r="I4263" i="1"/>
  <c r="J4263" i="1"/>
  <c r="K4263" i="1"/>
  <c r="I4264" i="1"/>
  <c r="J4264" i="1"/>
  <c r="K4264" i="1"/>
  <c r="I4265" i="1"/>
  <c r="J4265" i="1"/>
  <c r="K4265" i="1"/>
  <c r="I4266" i="1"/>
  <c r="J4266" i="1"/>
  <c r="K4266" i="1"/>
  <c r="I4267" i="1"/>
  <c r="J4267" i="1"/>
  <c r="K4267" i="1"/>
  <c r="I4268" i="1"/>
  <c r="J4268" i="1"/>
  <c r="K4268" i="1"/>
  <c r="I4269" i="1"/>
  <c r="J4269" i="1"/>
  <c r="K4269" i="1"/>
  <c r="I4270" i="1"/>
  <c r="J4270" i="1"/>
  <c r="K4270" i="1"/>
  <c r="I4271" i="1"/>
  <c r="J4271" i="1"/>
  <c r="K4271" i="1"/>
  <c r="I4272" i="1"/>
  <c r="J4272" i="1"/>
  <c r="K4272" i="1"/>
  <c r="I4273" i="1"/>
  <c r="J4273" i="1"/>
  <c r="K4273" i="1"/>
  <c r="I4274" i="1"/>
  <c r="J4274" i="1"/>
  <c r="K4274" i="1"/>
  <c r="I4275" i="1"/>
  <c r="J4275" i="1"/>
  <c r="K4275" i="1"/>
  <c r="I4276" i="1"/>
  <c r="J4276" i="1"/>
  <c r="K4276" i="1"/>
  <c r="I4277" i="1"/>
  <c r="J4277" i="1"/>
  <c r="K4277" i="1"/>
  <c r="I4278" i="1"/>
  <c r="J4278" i="1"/>
  <c r="K4278" i="1"/>
  <c r="I4279" i="1"/>
  <c r="J4279" i="1"/>
  <c r="K4279" i="1"/>
  <c r="I4280" i="1"/>
  <c r="J4280" i="1"/>
  <c r="K4280" i="1"/>
  <c r="I4281" i="1"/>
  <c r="J4281" i="1"/>
  <c r="K4281" i="1"/>
  <c r="I4282" i="1"/>
  <c r="J4282" i="1"/>
  <c r="K4282" i="1"/>
  <c r="I4283" i="1"/>
  <c r="J4283" i="1"/>
  <c r="K4283" i="1"/>
  <c r="I4284" i="1"/>
  <c r="J4284" i="1"/>
  <c r="K4284" i="1"/>
  <c r="I4285" i="1"/>
  <c r="J4285" i="1"/>
  <c r="K4285" i="1"/>
  <c r="I4286" i="1"/>
  <c r="J4286" i="1"/>
  <c r="K4286" i="1"/>
  <c r="I4287" i="1"/>
  <c r="J4287" i="1"/>
  <c r="K4287" i="1"/>
  <c r="I4288" i="1"/>
  <c r="J4288" i="1"/>
  <c r="K4288" i="1"/>
  <c r="I4289" i="1"/>
  <c r="J4289" i="1"/>
  <c r="K4289" i="1"/>
  <c r="I4290" i="1"/>
  <c r="J4290" i="1"/>
  <c r="K4290" i="1"/>
  <c r="I4291" i="1"/>
  <c r="J4291" i="1"/>
  <c r="K4291" i="1"/>
  <c r="I4292" i="1"/>
  <c r="J4292" i="1"/>
  <c r="K4292" i="1"/>
  <c r="I4293" i="1"/>
  <c r="J4293" i="1"/>
  <c r="K4293" i="1"/>
  <c r="I4294" i="1"/>
  <c r="J4294" i="1"/>
  <c r="K4294" i="1"/>
  <c r="I4295" i="1"/>
  <c r="J4295" i="1"/>
  <c r="K4295" i="1"/>
  <c r="I4296" i="1"/>
  <c r="J4296" i="1"/>
  <c r="K4296" i="1"/>
  <c r="I4297" i="1"/>
  <c r="J4297" i="1"/>
  <c r="K4297" i="1"/>
  <c r="I4298" i="1"/>
  <c r="J4298" i="1"/>
  <c r="K4298" i="1"/>
  <c r="I4299" i="1"/>
  <c r="J4299" i="1"/>
  <c r="K4299" i="1"/>
  <c r="I4300" i="1"/>
  <c r="J4300" i="1"/>
  <c r="K4300" i="1"/>
  <c r="I4301" i="1"/>
  <c r="J4301" i="1"/>
  <c r="K4301" i="1"/>
  <c r="I4302" i="1"/>
  <c r="J4302" i="1"/>
  <c r="K4302" i="1"/>
  <c r="I4303" i="1"/>
  <c r="J4303" i="1"/>
  <c r="K4303" i="1"/>
  <c r="I4304" i="1"/>
  <c r="J4304" i="1"/>
  <c r="K4304" i="1"/>
  <c r="I4305" i="1"/>
  <c r="J4305" i="1"/>
  <c r="K4305" i="1"/>
  <c r="I4306" i="1"/>
  <c r="J4306" i="1"/>
  <c r="K4306" i="1"/>
  <c r="I4307" i="1"/>
  <c r="J4307" i="1"/>
  <c r="K4307" i="1"/>
  <c r="I4308" i="1"/>
  <c r="J4308" i="1"/>
  <c r="K4308" i="1"/>
  <c r="I4309" i="1"/>
  <c r="J4309" i="1"/>
  <c r="K4309" i="1"/>
  <c r="I4310" i="1"/>
  <c r="J4310" i="1"/>
  <c r="K4310" i="1"/>
  <c r="I4311" i="1"/>
  <c r="J4311" i="1"/>
  <c r="K4311" i="1"/>
  <c r="I4312" i="1"/>
  <c r="J4312" i="1"/>
  <c r="K4312" i="1"/>
  <c r="I4313" i="1"/>
  <c r="J4313" i="1"/>
  <c r="K4313" i="1"/>
  <c r="I4314" i="1"/>
  <c r="J4314" i="1"/>
  <c r="K4314" i="1"/>
  <c r="I4315" i="1"/>
  <c r="J4315" i="1"/>
  <c r="K4315" i="1"/>
  <c r="I4316" i="1"/>
  <c r="J4316" i="1"/>
  <c r="K4316" i="1"/>
  <c r="I4317" i="1"/>
  <c r="J4317" i="1"/>
  <c r="K4317" i="1"/>
  <c r="I4318" i="1"/>
  <c r="J4318" i="1"/>
  <c r="K4318" i="1"/>
  <c r="I4319" i="1"/>
  <c r="J4319" i="1"/>
  <c r="K4319" i="1"/>
  <c r="I4320" i="1"/>
  <c r="J4320" i="1"/>
  <c r="K4320" i="1"/>
  <c r="I4321" i="1"/>
  <c r="J4321" i="1"/>
  <c r="K4321" i="1"/>
  <c r="I4322" i="1"/>
  <c r="J4322" i="1"/>
  <c r="K4322" i="1"/>
  <c r="I4323" i="1"/>
  <c r="J4323" i="1"/>
  <c r="K4323" i="1"/>
  <c r="I4324" i="1"/>
  <c r="J4324" i="1"/>
  <c r="K4324" i="1"/>
  <c r="I4325" i="1"/>
  <c r="J4325" i="1"/>
  <c r="K4325" i="1"/>
  <c r="I4326" i="1"/>
  <c r="J4326" i="1"/>
  <c r="K4326" i="1"/>
  <c r="I4327" i="1"/>
  <c r="J4327" i="1"/>
  <c r="K4327" i="1"/>
  <c r="I4328" i="1"/>
  <c r="J4328" i="1"/>
  <c r="K4328" i="1"/>
  <c r="I4329" i="1"/>
  <c r="J4329" i="1"/>
  <c r="K4329" i="1"/>
  <c r="I4330" i="1"/>
  <c r="J4330" i="1"/>
  <c r="K4330" i="1"/>
  <c r="I4331" i="1"/>
  <c r="J4331" i="1"/>
  <c r="K4331" i="1"/>
  <c r="I4332" i="1"/>
  <c r="J4332" i="1"/>
  <c r="K4332" i="1"/>
  <c r="I4333" i="1"/>
  <c r="J4333" i="1"/>
  <c r="K4333" i="1"/>
  <c r="I4334" i="1"/>
  <c r="J4334" i="1"/>
  <c r="K4334" i="1"/>
  <c r="I4335" i="1"/>
  <c r="J4335" i="1"/>
  <c r="K4335" i="1"/>
  <c r="I4336" i="1"/>
  <c r="J4336" i="1"/>
  <c r="K4336" i="1"/>
  <c r="I4337" i="1"/>
  <c r="J4337" i="1"/>
  <c r="K4337" i="1"/>
  <c r="I4338" i="1"/>
  <c r="J4338" i="1"/>
  <c r="K4338" i="1"/>
  <c r="I4339" i="1"/>
  <c r="J4339" i="1"/>
  <c r="K4339" i="1"/>
  <c r="I4340" i="1"/>
  <c r="J4340" i="1"/>
  <c r="K4340" i="1"/>
  <c r="I4341" i="1"/>
  <c r="J4341" i="1"/>
  <c r="K4341" i="1"/>
  <c r="I4342" i="1"/>
  <c r="J4342" i="1"/>
  <c r="K4342" i="1"/>
  <c r="I4343" i="1"/>
  <c r="J4343" i="1"/>
  <c r="K4343" i="1"/>
  <c r="I4344" i="1"/>
  <c r="J4344" i="1"/>
  <c r="K4344" i="1"/>
  <c r="I4345" i="1"/>
  <c r="J4345" i="1"/>
  <c r="K4345" i="1"/>
  <c r="I4346" i="1"/>
  <c r="J4346" i="1"/>
  <c r="K4346" i="1"/>
  <c r="I4347" i="1"/>
  <c r="J4347" i="1"/>
  <c r="K4347" i="1"/>
  <c r="I4348" i="1"/>
  <c r="J4348" i="1"/>
  <c r="K4348" i="1"/>
  <c r="I4349" i="1"/>
  <c r="J4349" i="1"/>
  <c r="K4349" i="1"/>
  <c r="I4350" i="1"/>
  <c r="J4350" i="1"/>
  <c r="K4350" i="1"/>
  <c r="I4351" i="1"/>
  <c r="J4351" i="1"/>
  <c r="K4351" i="1"/>
  <c r="I4352" i="1"/>
  <c r="J4352" i="1"/>
  <c r="K4352" i="1"/>
  <c r="I4353" i="1"/>
  <c r="J4353" i="1"/>
  <c r="K4353" i="1"/>
  <c r="I4354" i="1"/>
  <c r="J4354" i="1"/>
  <c r="K4354" i="1"/>
  <c r="I4355" i="1"/>
  <c r="J4355" i="1"/>
  <c r="K4355" i="1"/>
  <c r="I4356" i="1"/>
  <c r="J4356" i="1"/>
  <c r="K4356" i="1"/>
  <c r="I4357" i="1"/>
  <c r="J4357" i="1"/>
  <c r="K4357" i="1"/>
  <c r="I4358" i="1"/>
  <c r="J4358" i="1"/>
  <c r="K4358" i="1"/>
  <c r="I4359" i="1"/>
  <c r="J4359" i="1"/>
  <c r="K4359" i="1"/>
  <c r="I4360" i="1"/>
  <c r="J4360" i="1"/>
  <c r="K4360" i="1"/>
  <c r="I4361" i="1"/>
  <c r="J4361" i="1"/>
  <c r="K4361" i="1"/>
  <c r="I4362" i="1"/>
  <c r="J4362" i="1"/>
  <c r="K4362" i="1"/>
  <c r="I4363" i="1"/>
  <c r="J4363" i="1"/>
  <c r="K4363" i="1"/>
  <c r="I4364" i="1"/>
  <c r="J4364" i="1"/>
  <c r="K4364" i="1"/>
  <c r="I4365" i="1"/>
  <c r="J4365" i="1"/>
  <c r="K4365" i="1"/>
  <c r="I4366" i="1"/>
  <c r="J4366" i="1"/>
  <c r="K4366" i="1"/>
  <c r="I4367" i="1"/>
  <c r="J4367" i="1"/>
  <c r="K4367" i="1"/>
  <c r="I4368" i="1"/>
  <c r="J4368" i="1"/>
  <c r="K4368" i="1"/>
  <c r="I4369" i="1"/>
  <c r="J4369" i="1"/>
  <c r="K4369" i="1"/>
  <c r="I4370" i="1"/>
  <c r="J4370" i="1"/>
  <c r="K4370" i="1"/>
  <c r="I4371" i="1"/>
  <c r="J4371" i="1"/>
  <c r="K4371" i="1"/>
  <c r="I4372" i="1"/>
  <c r="J4372" i="1"/>
  <c r="K4372" i="1"/>
  <c r="I4373" i="1"/>
  <c r="J4373" i="1"/>
  <c r="K4373" i="1"/>
  <c r="I4374" i="1"/>
  <c r="J4374" i="1"/>
  <c r="K4374" i="1"/>
  <c r="I4375" i="1"/>
  <c r="J4375" i="1"/>
  <c r="K4375" i="1"/>
  <c r="I4376" i="1"/>
  <c r="J4376" i="1"/>
  <c r="K4376" i="1"/>
  <c r="I4377" i="1"/>
  <c r="J4377" i="1"/>
  <c r="K4377" i="1"/>
  <c r="I4378" i="1"/>
  <c r="J4378" i="1"/>
  <c r="K4378" i="1"/>
  <c r="I4379" i="1"/>
  <c r="J4379" i="1"/>
  <c r="K4379" i="1"/>
  <c r="I4380" i="1"/>
  <c r="J4380" i="1"/>
  <c r="K4380" i="1"/>
  <c r="I4381" i="1"/>
  <c r="J4381" i="1"/>
  <c r="K4381" i="1"/>
  <c r="I4382" i="1"/>
  <c r="J4382" i="1"/>
  <c r="K4382" i="1"/>
  <c r="I4383" i="1"/>
  <c r="J4383" i="1"/>
  <c r="K4383" i="1"/>
  <c r="I4384" i="1"/>
  <c r="J4384" i="1"/>
  <c r="K4384" i="1"/>
  <c r="I4385" i="1"/>
  <c r="J4385" i="1"/>
  <c r="K4385" i="1"/>
  <c r="I4386" i="1"/>
  <c r="J4386" i="1"/>
  <c r="K4386" i="1"/>
  <c r="I4387" i="1"/>
  <c r="J4387" i="1"/>
  <c r="K4387" i="1"/>
  <c r="I4388" i="1"/>
  <c r="J4388" i="1"/>
  <c r="K4388" i="1"/>
  <c r="I4389" i="1"/>
  <c r="J4389" i="1"/>
  <c r="K4389" i="1"/>
  <c r="I4390" i="1"/>
  <c r="J4390" i="1"/>
  <c r="K4390" i="1"/>
  <c r="I4391" i="1"/>
  <c r="J4391" i="1"/>
  <c r="K4391" i="1"/>
  <c r="I4392" i="1"/>
  <c r="J4392" i="1"/>
  <c r="K4392" i="1"/>
  <c r="I4393" i="1"/>
  <c r="J4393" i="1"/>
  <c r="K4393" i="1"/>
  <c r="I4394" i="1"/>
  <c r="J4394" i="1"/>
  <c r="K4394" i="1"/>
  <c r="I4395" i="1"/>
  <c r="J4395" i="1"/>
  <c r="K4395" i="1"/>
  <c r="I4396" i="1"/>
  <c r="J4396" i="1"/>
  <c r="K4396" i="1"/>
  <c r="I4397" i="1"/>
  <c r="J4397" i="1"/>
  <c r="K4397" i="1"/>
  <c r="I4398" i="1"/>
  <c r="J4398" i="1"/>
  <c r="K4398" i="1"/>
  <c r="I4399" i="1"/>
  <c r="J4399" i="1"/>
  <c r="K4399" i="1"/>
  <c r="I4400" i="1"/>
  <c r="J4400" i="1"/>
  <c r="K4400" i="1"/>
  <c r="I4401" i="1"/>
  <c r="J4401" i="1"/>
  <c r="K4401" i="1"/>
  <c r="I4402" i="1"/>
  <c r="J4402" i="1"/>
  <c r="K4402" i="1"/>
  <c r="I4403" i="1"/>
  <c r="J4403" i="1"/>
  <c r="K4403" i="1"/>
  <c r="I4404" i="1"/>
  <c r="J4404" i="1"/>
  <c r="K4404" i="1"/>
  <c r="I4405" i="1"/>
  <c r="J4405" i="1"/>
  <c r="K4405" i="1"/>
  <c r="I4406" i="1"/>
  <c r="J4406" i="1"/>
  <c r="K4406" i="1"/>
  <c r="I4407" i="1"/>
  <c r="J4407" i="1"/>
  <c r="K4407" i="1"/>
  <c r="I4408" i="1"/>
  <c r="J4408" i="1"/>
  <c r="K4408" i="1"/>
  <c r="I4409" i="1"/>
  <c r="J4409" i="1"/>
  <c r="K4409" i="1"/>
  <c r="I4410" i="1"/>
  <c r="J4410" i="1"/>
  <c r="K4410" i="1"/>
  <c r="I4411" i="1"/>
  <c r="J4411" i="1"/>
  <c r="K4411" i="1"/>
  <c r="I4412" i="1"/>
  <c r="J4412" i="1"/>
  <c r="K4412" i="1"/>
  <c r="I4413" i="1"/>
  <c r="J4413" i="1"/>
  <c r="K4413" i="1"/>
  <c r="I4414" i="1"/>
  <c r="J4414" i="1"/>
  <c r="K4414" i="1"/>
  <c r="I4415" i="1"/>
  <c r="J4415" i="1"/>
  <c r="K4415" i="1"/>
  <c r="I4416" i="1"/>
  <c r="J4416" i="1"/>
  <c r="K4416" i="1"/>
  <c r="I4417" i="1"/>
  <c r="J4417" i="1"/>
  <c r="K4417" i="1"/>
  <c r="I4418" i="1"/>
  <c r="J4418" i="1"/>
  <c r="K4418" i="1"/>
  <c r="I4419" i="1"/>
  <c r="J4419" i="1"/>
  <c r="K4419" i="1"/>
  <c r="I4420" i="1"/>
  <c r="J4420" i="1"/>
  <c r="K4420" i="1"/>
  <c r="I4421" i="1"/>
  <c r="J4421" i="1"/>
  <c r="K4421" i="1"/>
  <c r="I4422" i="1"/>
  <c r="J4422" i="1"/>
  <c r="K4422" i="1"/>
  <c r="I4423" i="1"/>
  <c r="J4423" i="1"/>
  <c r="K4423" i="1"/>
  <c r="I4424" i="1"/>
  <c r="J4424" i="1"/>
  <c r="K4424" i="1"/>
  <c r="I4425" i="1"/>
  <c r="J4425" i="1"/>
  <c r="K4425" i="1"/>
  <c r="I4426" i="1"/>
  <c r="J4426" i="1"/>
  <c r="K4426" i="1"/>
  <c r="I4427" i="1"/>
  <c r="J4427" i="1"/>
  <c r="K4427" i="1"/>
  <c r="I4428" i="1"/>
  <c r="J4428" i="1"/>
  <c r="K4428" i="1"/>
  <c r="I4429" i="1"/>
  <c r="J4429" i="1"/>
  <c r="K4429" i="1"/>
  <c r="I4430" i="1"/>
  <c r="J4430" i="1"/>
  <c r="K4430" i="1"/>
  <c r="I4431" i="1"/>
  <c r="J4431" i="1"/>
  <c r="K4431" i="1"/>
  <c r="I4432" i="1"/>
  <c r="J4432" i="1"/>
  <c r="K4432" i="1"/>
  <c r="I4433" i="1"/>
  <c r="J4433" i="1"/>
  <c r="K4433" i="1"/>
  <c r="I4434" i="1"/>
  <c r="J4434" i="1"/>
  <c r="K4434" i="1"/>
  <c r="I4435" i="1"/>
  <c r="J4435" i="1"/>
  <c r="K4435" i="1"/>
  <c r="I4436" i="1"/>
  <c r="J4436" i="1"/>
  <c r="K4436" i="1"/>
  <c r="I4437" i="1"/>
  <c r="J4437" i="1"/>
  <c r="K4437" i="1"/>
  <c r="I4438" i="1"/>
  <c r="J4438" i="1"/>
  <c r="K4438" i="1"/>
  <c r="I4439" i="1"/>
  <c r="J4439" i="1"/>
  <c r="K4439" i="1"/>
  <c r="I4440" i="1"/>
  <c r="J4440" i="1"/>
  <c r="K4440" i="1"/>
  <c r="I4441" i="1"/>
  <c r="J4441" i="1"/>
  <c r="K4441" i="1"/>
  <c r="I4442" i="1"/>
  <c r="J4442" i="1"/>
  <c r="K4442" i="1"/>
  <c r="I4443" i="1"/>
  <c r="J4443" i="1"/>
  <c r="K4443" i="1"/>
  <c r="I4444" i="1"/>
  <c r="J4444" i="1"/>
  <c r="K4444" i="1"/>
  <c r="I4445" i="1"/>
  <c r="J4445" i="1"/>
  <c r="K4445" i="1"/>
  <c r="I4446" i="1"/>
  <c r="J4446" i="1"/>
  <c r="K4446" i="1"/>
  <c r="I4447" i="1"/>
  <c r="J4447" i="1"/>
  <c r="K4447" i="1"/>
  <c r="I4448" i="1"/>
  <c r="J4448" i="1"/>
  <c r="K4448" i="1"/>
  <c r="I4449" i="1"/>
  <c r="J4449" i="1"/>
  <c r="K4449" i="1"/>
  <c r="I4450" i="1"/>
  <c r="J4450" i="1"/>
  <c r="K4450" i="1"/>
  <c r="I4451" i="1"/>
  <c r="J4451" i="1"/>
  <c r="K4451" i="1"/>
  <c r="I4452" i="1"/>
  <c r="J4452" i="1"/>
  <c r="K4452" i="1"/>
  <c r="I4453" i="1"/>
  <c r="J4453" i="1"/>
  <c r="K4453" i="1"/>
  <c r="I4454" i="1"/>
  <c r="J4454" i="1"/>
  <c r="K4454" i="1"/>
  <c r="I4455" i="1"/>
  <c r="J4455" i="1"/>
  <c r="K4455" i="1"/>
  <c r="I4456" i="1"/>
  <c r="J4456" i="1"/>
  <c r="K4456" i="1"/>
  <c r="I4457" i="1"/>
  <c r="J4457" i="1"/>
  <c r="K4457" i="1"/>
  <c r="I4458" i="1"/>
  <c r="J4458" i="1"/>
  <c r="K4458" i="1"/>
  <c r="I4459" i="1"/>
  <c r="J4459" i="1"/>
  <c r="K4459" i="1"/>
  <c r="I4460" i="1"/>
  <c r="J4460" i="1"/>
  <c r="K4460" i="1"/>
  <c r="I4461" i="1"/>
  <c r="J4461" i="1"/>
  <c r="K4461" i="1"/>
  <c r="I4462" i="1"/>
  <c r="J4462" i="1"/>
  <c r="K4462" i="1"/>
  <c r="I4463" i="1"/>
  <c r="J4463" i="1"/>
  <c r="K4463" i="1"/>
  <c r="I4464" i="1"/>
  <c r="J4464" i="1"/>
  <c r="K4464" i="1"/>
  <c r="I4465" i="1"/>
  <c r="J4465" i="1"/>
  <c r="K4465" i="1"/>
  <c r="I4466" i="1"/>
  <c r="J4466" i="1"/>
  <c r="K4466" i="1"/>
  <c r="I4467" i="1"/>
  <c r="J4467" i="1"/>
  <c r="K4467" i="1"/>
  <c r="I4468" i="1"/>
  <c r="J4468" i="1"/>
  <c r="K4468" i="1"/>
  <c r="I4469" i="1"/>
  <c r="J4469" i="1"/>
  <c r="K4469" i="1"/>
  <c r="I4470" i="1"/>
  <c r="J4470" i="1"/>
  <c r="K4470" i="1"/>
  <c r="I4471" i="1"/>
  <c r="J4471" i="1"/>
  <c r="K4471" i="1"/>
  <c r="I4472" i="1"/>
  <c r="J4472" i="1"/>
  <c r="K4472" i="1"/>
  <c r="I4473" i="1"/>
  <c r="J4473" i="1"/>
  <c r="K4473" i="1"/>
  <c r="I4474" i="1"/>
  <c r="J4474" i="1"/>
  <c r="K4474" i="1"/>
  <c r="I4475" i="1"/>
  <c r="J4475" i="1"/>
  <c r="K4475" i="1"/>
  <c r="I4476" i="1"/>
  <c r="J4476" i="1"/>
  <c r="K4476" i="1"/>
  <c r="I4477" i="1"/>
  <c r="J4477" i="1"/>
  <c r="K4477" i="1"/>
  <c r="I4478" i="1"/>
  <c r="J4478" i="1"/>
  <c r="K4478" i="1"/>
  <c r="I4479" i="1"/>
  <c r="J4479" i="1"/>
  <c r="K4479" i="1"/>
  <c r="I4480" i="1"/>
  <c r="J4480" i="1"/>
  <c r="K4480" i="1"/>
  <c r="I4481" i="1"/>
  <c r="J4481" i="1"/>
  <c r="K4481" i="1"/>
  <c r="I4482" i="1"/>
  <c r="J4482" i="1"/>
  <c r="K4482" i="1"/>
  <c r="I4483" i="1"/>
  <c r="J4483" i="1"/>
  <c r="K4483" i="1"/>
  <c r="I4484" i="1"/>
  <c r="J4484" i="1"/>
  <c r="K4484" i="1"/>
  <c r="I4485" i="1"/>
  <c r="J4485" i="1"/>
  <c r="K4485" i="1"/>
  <c r="I4486" i="1"/>
  <c r="J4486" i="1"/>
  <c r="K4486" i="1"/>
  <c r="I4487" i="1"/>
  <c r="J4487" i="1"/>
  <c r="K4487" i="1"/>
  <c r="I4488" i="1"/>
  <c r="J4488" i="1"/>
  <c r="K4488" i="1"/>
  <c r="I4489" i="1"/>
  <c r="J4489" i="1"/>
  <c r="K4489" i="1"/>
  <c r="I4490" i="1"/>
  <c r="J4490" i="1"/>
  <c r="K4490" i="1"/>
  <c r="I4491" i="1"/>
  <c r="J4491" i="1"/>
  <c r="K4491" i="1"/>
  <c r="I4492" i="1"/>
  <c r="J4492" i="1"/>
  <c r="K4492" i="1"/>
  <c r="I4493" i="1"/>
  <c r="J4493" i="1"/>
  <c r="K4493" i="1"/>
  <c r="I4494" i="1"/>
  <c r="J4494" i="1"/>
  <c r="K4494" i="1"/>
  <c r="I4495" i="1"/>
  <c r="J4495" i="1"/>
  <c r="K4495" i="1"/>
  <c r="I4496" i="1"/>
  <c r="J4496" i="1"/>
  <c r="K4496" i="1"/>
  <c r="I4497" i="1"/>
  <c r="J4497" i="1"/>
  <c r="K4497" i="1"/>
  <c r="I4498" i="1"/>
  <c r="J4498" i="1"/>
  <c r="K4498" i="1"/>
  <c r="I4499" i="1"/>
  <c r="J4499" i="1"/>
  <c r="K4499" i="1"/>
  <c r="I4500" i="1"/>
  <c r="J4500" i="1"/>
  <c r="K4500" i="1"/>
  <c r="I4501" i="1"/>
  <c r="J4501" i="1"/>
  <c r="K4501" i="1"/>
  <c r="I4502" i="1"/>
  <c r="J4502" i="1"/>
  <c r="K4502" i="1"/>
  <c r="I4503" i="1"/>
  <c r="J4503" i="1"/>
  <c r="K4503" i="1"/>
  <c r="I4504" i="1"/>
  <c r="J4504" i="1"/>
  <c r="K4504" i="1"/>
  <c r="I4505" i="1"/>
  <c r="J4505" i="1"/>
  <c r="K4505" i="1"/>
  <c r="I4506" i="1"/>
  <c r="J4506" i="1"/>
  <c r="K4506" i="1"/>
  <c r="I4507" i="1"/>
  <c r="J4507" i="1"/>
  <c r="K4507" i="1"/>
  <c r="I4508" i="1"/>
  <c r="J4508" i="1"/>
  <c r="K4508" i="1"/>
  <c r="I4509" i="1"/>
  <c r="J4509" i="1"/>
  <c r="K4509" i="1"/>
  <c r="I4510" i="1"/>
  <c r="J4510" i="1"/>
  <c r="K4510" i="1"/>
  <c r="I4511" i="1"/>
  <c r="J4511" i="1"/>
  <c r="K4511" i="1"/>
  <c r="I4512" i="1"/>
  <c r="J4512" i="1"/>
  <c r="K4512" i="1"/>
  <c r="I4513" i="1"/>
  <c r="J4513" i="1"/>
  <c r="K4513" i="1"/>
  <c r="I4514" i="1"/>
  <c r="J4514" i="1"/>
  <c r="K4514" i="1"/>
  <c r="I4515" i="1"/>
  <c r="J4515" i="1"/>
  <c r="K4515" i="1"/>
  <c r="I4516" i="1"/>
  <c r="J4516" i="1"/>
  <c r="K4516" i="1"/>
  <c r="I4517" i="1"/>
  <c r="J4517" i="1"/>
  <c r="K4517" i="1"/>
  <c r="I4518" i="1"/>
  <c r="J4518" i="1"/>
  <c r="K4518" i="1"/>
  <c r="I4519" i="1"/>
  <c r="J4519" i="1"/>
  <c r="K4519" i="1"/>
  <c r="I4520" i="1"/>
  <c r="J4520" i="1"/>
  <c r="K4520" i="1"/>
  <c r="I4521" i="1"/>
  <c r="J4521" i="1"/>
  <c r="K4521" i="1"/>
  <c r="I4522" i="1"/>
  <c r="J4522" i="1"/>
  <c r="K4522" i="1"/>
  <c r="I4523" i="1"/>
  <c r="J4523" i="1"/>
  <c r="K4523" i="1"/>
  <c r="I4524" i="1"/>
  <c r="J4524" i="1"/>
  <c r="K4524" i="1"/>
  <c r="I4525" i="1"/>
  <c r="J4525" i="1"/>
  <c r="K4525" i="1"/>
  <c r="I4526" i="1"/>
  <c r="J4526" i="1"/>
  <c r="K4526" i="1"/>
  <c r="I4527" i="1"/>
  <c r="J4527" i="1"/>
  <c r="K4527" i="1"/>
  <c r="I4528" i="1"/>
  <c r="J4528" i="1"/>
  <c r="K4528" i="1"/>
  <c r="I4529" i="1"/>
  <c r="J4529" i="1"/>
  <c r="K4529" i="1"/>
  <c r="I4530" i="1"/>
  <c r="J4530" i="1"/>
  <c r="K4530" i="1"/>
  <c r="I4531" i="1"/>
  <c r="J4531" i="1"/>
  <c r="K4531" i="1"/>
  <c r="I4532" i="1"/>
  <c r="J4532" i="1"/>
  <c r="K4532" i="1"/>
  <c r="I4533" i="1"/>
  <c r="J4533" i="1"/>
  <c r="K4533" i="1"/>
  <c r="I4534" i="1"/>
  <c r="J4534" i="1"/>
  <c r="K4534" i="1"/>
  <c r="I4535" i="1"/>
  <c r="J4535" i="1"/>
  <c r="K4535" i="1"/>
  <c r="I4536" i="1"/>
  <c r="J4536" i="1"/>
  <c r="K4536" i="1"/>
  <c r="I4537" i="1"/>
  <c r="J4537" i="1"/>
  <c r="K4537" i="1"/>
  <c r="I4538" i="1"/>
  <c r="J4538" i="1"/>
  <c r="K4538" i="1"/>
  <c r="I4539" i="1"/>
  <c r="J4539" i="1"/>
  <c r="K4539" i="1"/>
  <c r="I4540" i="1"/>
  <c r="J4540" i="1"/>
  <c r="K4540" i="1"/>
  <c r="I4541" i="1"/>
  <c r="J4541" i="1"/>
  <c r="K4541" i="1"/>
  <c r="I4542" i="1"/>
  <c r="J4542" i="1"/>
  <c r="K4542" i="1"/>
  <c r="I4543" i="1"/>
  <c r="J4543" i="1"/>
  <c r="K4543" i="1"/>
  <c r="I4544" i="1"/>
  <c r="J4544" i="1"/>
  <c r="K4544" i="1"/>
  <c r="I4545" i="1"/>
  <c r="J4545" i="1"/>
  <c r="K4545" i="1"/>
  <c r="I4546" i="1"/>
  <c r="J4546" i="1"/>
  <c r="K4546" i="1"/>
  <c r="I4547" i="1"/>
  <c r="J4547" i="1"/>
  <c r="K4547" i="1"/>
  <c r="I4548" i="1"/>
  <c r="J4548" i="1"/>
  <c r="K4548" i="1"/>
  <c r="I4549" i="1"/>
  <c r="J4549" i="1"/>
  <c r="K4549" i="1"/>
  <c r="I4550" i="1"/>
  <c r="J4550" i="1"/>
  <c r="K4550" i="1"/>
  <c r="I4551" i="1"/>
  <c r="J4551" i="1"/>
  <c r="K4551" i="1"/>
  <c r="I4552" i="1"/>
  <c r="J4552" i="1"/>
  <c r="K4552" i="1"/>
  <c r="I4553" i="1"/>
  <c r="J4553" i="1"/>
  <c r="K4553" i="1"/>
  <c r="I4554" i="1"/>
  <c r="J4554" i="1"/>
  <c r="K4554" i="1"/>
  <c r="I4555" i="1"/>
  <c r="J4555" i="1"/>
  <c r="K4555" i="1"/>
  <c r="I4556" i="1"/>
  <c r="J4556" i="1"/>
  <c r="K4556" i="1"/>
  <c r="I4557" i="1"/>
  <c r="J4557" i="1"/>
  <c r="K4557" i="1"/>
  <c r="I4558" i="1"/>
  <c r="J4558" i="1"/>
  <c r="K4558" i="1"/>
  <c r="I4559" i="1"/>
  <c r="J4559" i="1"/>
  <c r="K4559" i="1"/>
  <c r="I4560" i="1"/>
  <c r="J4560" i="1"/>
  <c r="K4560" i="1"/>
  <c r="I4561" i="1"/>
  <c r="J4561" i="1"/>
  <c r="K4561" i="1"/>
  <c r="I4562" i="1"/>
  <c r="J4562" i="1"/>
  <c r="K4562" i="1"/>
  <c r="I4563" i="1"/>
  <c r="J4563" i="1"/>
  <c r="K4563" i="1"/>
  <c r="I4564" i="1"/>
  <c r="J4564" i="1"/>
  <c r="K4564" i="1"/>
  <c r="I4565" i="1"/>
  <c r="J4565" i="1"/>
  <c r="K4565" i="1"/>
  <c r="I4566" i="1"/>
  <c r="J4566" i="1"/>
  <c r="K4566" i="1"/>
  <c r="I4567" i="1"/>
  <c r="J4567" i="1"/>
  <c r="K4567" i="1"/>
  <c r="I4568" i="1"/>
  <c r="J4568" i="1"/>
  <c r="K4568" i="1"/>
  <c r="I4569" i="1"/>
  <c r="J4569" i="1"/>
  <c r="K4569" i="1"/>
  <c r="I4570" i="1"/>
  <c r="J4570" i="1"/>
  <c r="K4570" i="1"/>
  <c r="I4571" i="1"/>
  <c r="J4571" i="1"/>
  <c r="K4571" i="1"/>
  <c r="I4572" i="1"/>
  <c r="J4572" i="1"/>
  <c r="K4572" i="1"/>
  <c r="I4573" i="1"/>
  <c r="J4573" i="1"/>
  <c r="K4573" i="1"/>
  <c r="I4574" i="1"/>
  <c r="J4574" i="1"/>
  <c r="K4574" i="1"/>
  <c r="I4575" i="1"/>
  <c r="J4575" i="1"/>
  <c r="K4575" i="1"/>
  <c r="I4576" i="1"/>
  <c r="J4576" i="1"/>
  <c r="K4576" i="1"/>
  <c r="I4577" i="1"/>
  <c r="J4577" i="1"/>
  <c r="K4577" i="1"/>
  <c r="I4578" i="1"/>
  <c r="J4578" i="1"/>
  <c r="K4578" i="1"/>
  <c r="I4579" i="1"/>
  <c r="J4579" i="1"/>
  <c r="K4579" i="1"/>
  <c r="I4580" i="1"/>
  <c r="J4580" i="1"/>
  <c r="K4580" i="1"/>
  <c r="I4581" i="1"/>
  <c r="J4581" i="1"/>
  <c r="K4581" i="1"/>
  <c r="I4582" i="1"/>
  <c r="J4582" i="1"/>
  <c r="K4582" i="1"/>
  <c r="I4583" i="1"/>
  <c r="J4583" i="1"/>
  <c r="K4583" i="1"/>
  <c r="I4584" i="1"/>
  <c r="J4584" i="1"/>
  <c r="K4584" i="1"/>
  <c r="I4585" i="1"/>
  <c r="J4585" i="1"/>
  <c r="K4585" i="1"/>
  <c r="I4586" i="1"/>
  <c r="J4586" i="1"/>
  <c r="K4586" i="1"/>
  <c r="I4587" i="1"/>
  <c r="J4587" i="1"/>
  <c r="K4587" i="1"/>
  <c r="I4588" i="1"/>
  <c r="J4588" i="1"/>
  <c r="K4588" i="1"/>
  <c r="I4589" i="1"/>
  <c r="J4589" i="1"/>
  <c r="K4589" i="1"/>
  <c r="I4590" i="1"/>
  <c r="J4590" i="1"/>
  <c r="K4590" i="1"/>
  <c r="I4591" i="1"/>
  <c r="J4591" i="1"/>
  <c r="K4591" i="1"/>
  <c r="I4592" i="1"/>
  <c r="J4592" i="1"/>
  <c r="K4592" i="1"/>
  <c r="I4593" i="1"/>
  <c r="J4593" i="1"/>
  <c r="K4593" i="1"/>
  <c r="I4594" i="1"/>
  <c r="J4594" i="1"/>
  <c r="K4594" i="1"/>
  <c r="I4595" i="1"/>
  <c r="J4595" i="1"/>
  <c r="K4595" i="1"/>
  <c r="I4596" i="1"/>
  <c r="J4596" i="1"/>
  <c r="K4596" i="1"/>
  <c r="I4597" i="1"/>
  <c r="J4597" i="1"/>
  <c r="K4597" i="1"/>
  <c r="I4598" i="1"/>
  <c r="J4598" i="1"/>
  <c r="K4598" i="1"/>
  <c r="I4599" i="1"/>
  <c r="J4599" i="1"/>
  <c r="K4599" i="1"/>
  <c r="I4600" i="1"/>
  <c r="J4600" i="1"/>
  <c r="K4600" i="1"/>
  <c r="I4601" i="1"/>
  <c r="J4601" i="1"/>
  <c r="K4601" i="1"/>
  <c r="I4602" i="1"/>
  <c r="J4602" i="1"/>
  <c r="K4602" i="1"/>
  <c r="I4603" i="1"/>
  <c r="J4603" i="1"/>
  <c r="K4603" i="1"/>
  <c r="I4604" i="1"/>
  <c r="J4604" i="1"/>
  <c r="K4604" i="1"/>
  <c r="I4605" i="1"/>
  <c r="J4605" i="1"/>
  <c r="K4605" i="1"/>
  <c r="I4606" i="1"/>
  <c r="J4606" i="1"/>
  <c r="K4606" i="1"/>
  <c r="I4607" i="1"/>
  <c r="J4607" i="1"/>
  <c r="K4607" i="1"/>
  <c r="I4608" i="1"/>
  <c r="J4608" i="1"/>
  <c r="K4608" i="1"/>
  <c r="I4609" i="1"/>
  <c r="J4609" i="1"/>
  <c r="K4609" i="1"/>
  <c r="I4610" i="1"/>
  <c r="J4610" i="1"/>
  <c r="K4610" i="1"/>
  <c r="I4611" i="1"/>
  <c r="J4611" i="1"/>
  <c r="K4611" i="1"/>
  <c r="I4612" i="1"/>
  <c r="J4612" i="1"/>
  <c r="K4612" i="1"/>
  <c r="I4613" i="1"/>
  <c r="J4613" i="1"/>
  <c r="K4613" i="1"/>
  <c r="I4614" i="1"/>
  <c r="J4614" i="1"/>
  <c r="K4614" i="1"/>
  <c r="I4615" i="1"/>
  <c r="J4615" i="1"/>
  <c r="K4615" i="1"/>
  <c r="I4616" i="1"/>
  <c r="J4616" i="1"/>
  <c r="K4616" i="1"/>
  <c r="I4617" i="1"/>
  <c r="J4617" i="1"/>
  <c r="K4617" i="1"/>
  <c r="I4618" i="1"/>
  <c r="J4618" i="1"/>
  <c r="K4618" i="1"/>
  <c r="I4619" i="1"/>
  <c r="J4619" i="1"/>
  <c r="K4619" i="1"/>
  <c r="I4620" i="1"/>
  <c r="J4620" i="1"/>
  <c r="K4620" i="1"/>
  <c r="I4621" i="1"/>
  <c r="J4621" i="1"/>
  <c r="K4621" i="1"/>
  <c r="I4622" i="1"/>
  <c r="J4622" i="1"/>
  <c r="K4622" i="1"/>
  <c r="I4623" i="1"/>
  <c r="J4623" i="1"/>
  <c r="K4623" i="1"/>
  <c r="I4624" i="1"/>
  <c r="J4624" i="1"/>
  <c r="K4624" i="1"/>
  <c r="I4625" i="1"/>
  <c r="J4625" i="1"/>
  <c r="K4625" i="1"/>
  <c r="I4626" i="1"/>
  <c r="J4626" i="1"/>
  <c r="K4626" i="1"/>
  <c r="I4627" i="1"/>
  <c r="J4627" i="1"/>
  <c r="K4627" i="1"/>
  <c r="I4628" i="1"/>
  <c r="J4628" i="1"/>
  <c r="K4628" i="1"/>
  <c r="I4629" i="1"/>
  <c r="J4629" i="1"/>
  <c r="K4629" i="1"/>
  <c r="I4630" i="1"/>
  <c r="J4630" i="1"/>
  <c r="K4630" i="1"/>
  <c r="I4631" i="1"/>
  <c r="J4631" i="1"/>
  <c r="K4631" i="1"/>
  <c r="I4632" i="1"/>
  <c r="J4632" i="1"/>
  <c r="K4632" i="1"/>
  <c r="I4633" i="1"/>
  <c r="J4633" i="1"/>
  <c r="K4633" i="1"/>
  <c r="I4634" i="1"/>
  <c r="J4634" i="1"/>
  <c r="K4634" i="1"/>
  <c r="I4635" i="1"/>
  <c r="J4635" i="1"/>
  <c r="K4635" i="1"/>
  <c r="I4636" i="1"/>
  <c r="J4636" i="1"/>
  <c r="K4636" i="1"/>
  <c r="I4637" i="1"/>
  <c r="J4637" i="1"/>
  <c r="K4637" i="1"/>
  <c r="I4638" i="1"/>
  <c r="J4638" i="1"/>
  <c r="K4638" i="1"/>
  <c r="I4639" i="1"/>
  <c r="J4639" i="1"/>
  <c r="K4639" i="1"/>
  <c r="I4640" i="1"/>
  <c r="J4640" i="1"/>
  <c r="K4640" i="1"/>
  <c r="I4641" i="1"/>
  <c r="J4641" i="1"/>
  <c r="K4641" i="1"/>
  <c r="I4642" i="1"/>
  <c r="J4642" i="1"/>
  <c r="K4642" i="1"/>
  <c r="I4643" i="1"/>
  <c r="J4643" i="1"/>
  <c r="K4643" i="1"/>
  <c r="I4644" i="1"/>
  <c r="J4644" i="1"/>
  <c r="K4644" i="1"/>
  <c r="I4645" i="1"/>
  <c r="J4645" i="1"/>
  <c r="K4645" i="1"/>
  <c r="I4646" i="1"/>
  <c r="J4646" i="1"/>
  <c r="K4646" i="1"/>
  <c r="I4647" i="1"/>
  <c r="J4647" i="1"/>
  <c r="K4647" i="1"/>
  <c r="I4648" i="1"/>
  <c r="J4648" i="1"/>
  <c r="K4648" i="1"/>
  <c r="I4649" i="1"/>
  <c r="J4649" i="1"/>
  <c r="K4649" i="1"/>
  <c r="I4650" i="1"/>
  <c r="J4650" i="1"/>
  <c r="K4650" i="1"/>
  <c r="I4651" i="1"/>
  <c r="J4651" i="1"/>
  <c r="K4651" i="1"/>
  <c r="I4652" i="1"/>
  <c r="J4652" i="1"/>
  <c r="K4652" i="1"/>
  <c r="I4653" i="1"/>
  <c r="J4653" i="1"/>
  <c r="K4653" i="1"/>
  <c r="I4654" i="1"/>
  <c r="J4654" i="1"/>
  <c r="K4654" i="1"/>
  <c r="I4655" i="1"/>
  <c r="J4655" i="1"/>
  <c r="K4655" i="1"/>
  <c r="I4656" i="1"/>
  <c r="J4656" i="1"/>
  <c r="K4656" i="1"/>
  <c r="I4657" i="1"/>
  <c r="J4657" i="1"/>
  <c r="K4657" i="1"/>
  <c r="I4658" i="1"/>
  <c r="J4658" i="1"/>
  <c r="K4658" i="1"/>
  <c r="I4659" i="1"/>
  <c r="J4659" i="1"/>
  <c r="K4659" i="1"/>
  <c r="I4660" i="1"/>
  <c r="J4660" i="1"/>
  <c r="K4660" i="1"/>
  <c r="I4661" i="1"/>
  <c r="J4661" i="1"/>
  <c r="K4661" i="1"/>
  <c r="I4662" i="1"/>
  <c r="J4662" i="1"/>
  <c r="K4662" i="1"/>
  <c r="I4663" i="1"/>
  <c r="J4663" i="1"/>
  <c r="K4663" i="1"/>
  <c r="I4664" i="1"/>
  <c r="J4664" i="1"/>
  <c r="K4664" i="1"/>
  <c r="I4665" i="1"/>
  <c r="J4665" i="1"/>
  <c r="K4665" i="1"/>
  <c r="I4666" i="1"/>
  <c r="J4666" i="1"/>
  <c r="K4666" i="1"/>
  <c r="I4667" i="1"/>
  <c r="J4667" i="1"/>
  <c r="K4667" i="1"/>
  <c r="I4668" i="1"/>
  <c r="J4668" i="1"/>
  <c r="K4668" i="1"/>
  <c r="I4669" i="1"/>
  <c r="J4669" i="1"/>
  <c r="K4669" i="1"/>
  <c r="I4670" i="1"/>
  <c r="J4670" i="1"/>
  <c r="K4670" i="1"/>
  <c r="I4671" i="1"/>
  <c r="J4671" i="1"/>
  <c r="K4671" i="1"/>
  <c r="I4672" i="1"/>
  <c r="J4672" i="1"/>
  <c r="K4672" i="1"/>
  <c r="I4673" i="1"/>
  <c r="J4673" i="1"/>
  <c r="K4673" i="1"/>
  <c r="I4674" i="1"/>
  <c r="J4674" i="1"/>
  <c r="K4674" i="1"/>
  <c r="I4675" i="1"/>
  <c r="J4675" i="1"/>
  <c r="K4675" i="1"/>
  <c r="I4676" i="1"/>
  <c r="J4676" i="1"/>
  <c r="K4676" i="1"/>
  <c r="I4677" i="1"/>
  <c r="J4677" i="1"/>
  <c r="K4677" i="1"/>
  <c r="I4678" i="1"/>
  <c r="J4678" i="1"/>
  <c r="K4678" i="1"/>
  <c r="I4679" i="1"/>
  <c r="J4679" i="1"/>
  <c r="K4679" i="1"/>
  <c r="I4680" i="1"/>
  <c r="J4680" i="1"/>
  <c r="K4680" i="1"/>
  <c r="I4681" i="1"/>
  <c r="J4681" i="1"/>
  <c r="K4681" i="1"/>
  <c r="I4682" i="1"/>
  <c r="J4682" i="1"/>
  <c r="K4682" i="1"/>
  <c r="I4683" i="1"/>
  <c r="J4683" i="1"/>
  <c r="K4683" i="1"/>
  <c r="I4684" i="1"/>
  <c r="J4684" i="1"/>
  <c r="K4684" i="1"/>
  <c r="I4685" i="1"/>
  <c r="J4685" i="1"/>
  <c r="K4685" i="1"/>
  <c r="I4686" i="1"/>
  <c r="J4686" i="1"/>
  <c r="K4686" i="1"/>
  <c r="I4687" i="1"/>
  <c r="J4687" i="1"/>
  <c r="K4687" i="1"/>
  <c r="I4688" i="1"/>
  <c r="J4688" i="1"/>
  <c r="K4688" i="1"/>
  <c r="I4689" i="1"/>
  <c r="J4689" i="1"/>
  <c r="K4689" i="1"/>
  <c r="I4690" i="1"/>
  <c r="J4690" i="1"/>
  <c r="K4690" i="1"/>
  <c r="I4691" i="1"/>
  <c r="J4691" i="1"/>
  <c r="K4691" i="1"/>
  <c r="I4692" i="1"/>
  <c r="J4692" i="1"/>
  <c r="K4692" i="1"/>
  <c r="I4693" i="1"/>
  <c r="J4693" i="1"/>
  <c r="K4693" i="1"/>
  <c r="I4694" i="1"/>
  <c r="J4694" i="1"/>
  <c r="K4694" i="1"/>
  <c r="I4695" i="1"/>
  <c r="J4695" i="1"/>
  <c r="K4695" i="1"/>
  <c r="I4696" i="1"/>
  <c r="J4696" i="1"/>
  <c r="K4696" i="1"/>
  <c r="I4697" i="1"/>
  <c r="J4697" i="1"/>
  <c r="K4697" i="1"/>
  <c r="I4698" i="1"/>
  <c r="J4698" i="1"/>
  <c r="K4698" i="1"/>
  <c r="I4699" i="1"/>
  <c r="J4699" i="1"/>
  <c r="K4699" i="1"/>
  <c r="I4700" i="1"/>
  <c r="J4700" i="1"/>
  <c r="K4700" i="1"/>
  <c r="I4701" i="1"/>
  <c r="J4701" i="1"/>
  <c r="K4701" i="1"/>
  <c r="I4702" i="1"/>
  <c r="J4702" i="1"/>
  <c r="K4702" i="1"/>
  <c r="I4703" i="1"/>
  <c r="J4703" i="1"/>
  <c r="K4703" i="1"/>
  <c r="I4704" i="1"/>
  <c r="J4704" i="1"/>
  <c r="K4704" i="1"/>
  <c r="I4705" i="1"/>
  <c r="J4705" i="1"/>
  <c r="K4705" i="1"/>
  <c r="I4706" i="1"/>
  <c r="J4706" i="1"/>
  <c r="K4706" i="1"/>
  <c r="I4707" i="1"/>
  <c r="J4707" i="1"/>
  <c r="K4707" i="1"/>
  <c r="I4708" i="1"/>
  <c r="J4708" i="1"/>
  <c r="K4708" i="1"/>
  <c r="I4709" i="1"/>
  <c r="J4709" i="1"/>
  <c r="K4709" i="1"/>
  <c r="I4710" i="1"/>
  <c r="J4710" i="1"/>
  <c r="K4710" i="1"/>
  <c r="I4711" i="1"/>
  <c r="J4711" i="1"/>
  <c r="K4711" i="1"/>
  <c r="I4712" i="1"/>
  <c r="J4712" i="1"/>
  <c r="K4712" i="1"/>
  <c r="I4713" i="1"/>
  <c r="J4713" i="1"/>
  <c r="K4713" i="1"/>
  <c r="I4714" i="1"/>
  <c r="J4714" i="1"/>
  <c r="K4714" i="1"/>
  <c r="I4715" i="1"/>
  <c r="J4715" i="1"/>
  <c r="K4715" i="1"/>
  <c r="I4716" i="1"/>
  <c r="J4716" i="1"/>
  <c r="K4716" i="1"/>
  <c r="I4717" i="1"/>
  <c r="J4717" i="1"/>
  <c r="K4717" i="1"/>
  <c r="I4718" i="1"/>
  <c r="J4718" i="1"/>
  <c r="K4718" i="1"/>
  <c r="I4719" i="1"/>
  <c r="J4719" i="1"/>
  <c r="K4719" i="1"/>
  <c r="I4720" i="1"/>
  <c r="J4720" i="1"/>
  <c r="K4720" i="1"/>
  <c r="I4721" i="1"/>
  <c r="J4721" i="1"/>
  <c r="K4721" i="1"/>
  <c r="I4722" i="1"/>
  <c r="J4722" i="1"/>
  <c r="K4722" i="1"/>
  <c r="I4723" i="1"/>
  <c r="J4723" i="1"/>
  <c r="K4723" i="1"/>
  <c r="I4724" i="1"/>
  <c r="J4724" i="1"/>
  <c r="K4724" i="1"/>
  <c r="I4725" i="1"/>
  <c r="J4725" i="1"/>
  <c r="K4725" i="1"/>
  <c r="I4726" i="1"/>
  <c r="J4726" i="1"/>
  <c r="K4726" i="1"/>
  <c r="I4727" i="1"/>
  <c r="J4727" i="1"/>
  <c r="K4727" i="1"/>
  <c r="I4728" i="1"/>
  <c r="J4728" i="1"/>
  <c r="K4728" i="1"/>
  <c r="I4729" i="1"/>
  <c r="J4729" i="1"/>
  <c r="K4729" i="1"/>
  <c r="I4730" i="1"/>
  <c r="J4730" i="1"/>
  <c r="K4730" i="1"/>
  <c r="I4731" i="1"/>
  <c r="J4731" i="1"/>
  <c r="K4731" i="1"/>
  <c r="I4732" i="1"/>
  <c r="J4732" i="1"/>
  <c r="K4732" i="1"/>
  <c r="I4733" i="1"/>
  <c r="J4733" i="1"/>
  <c r="K4733" i="1"/>
  <c r="I4734" i="1"/>
  <c r="J4734" i="1"/>
  <c r="K4734" i="1"/>
  <c r="I4735" i="1"/>
  <c r="J4735" i="1"/>
  <c r="K4735" i="1"/>
  <c r="I4736" i="1"/>
  <c r="J4736" i="1"/>
  <c r="K4736" i="1"/>
  <c r="I4737" i="1"/>
  <c r="J4737" i="1"/>
  <c r="K4737" i="1"/>
  <c r="I4738" i="1"/>
  <c r="J4738" i="1"/>
  <c r="K4738" i="1"/>
  <c r="I4739" i="1"/>
  <c r="J4739" i="1"/>
  <c r="K4739" i="1"/>
  <c r="I4740" i="1"/>
  <c r="J4740" i="1"/>
  <c r="K4740" i="1"/>
  <c r="I4741" i="1"/>
  <c r="J4741" i="1"/>
  <c r="K4741" i="1"/>
  <c r="I4742" i="1"/>
  <c r="J4742" i="1"/>
  <c r="K4742" i="1"/>
  <c r="I4743" i="1"/>
  <c r="J4743" i="1"/>
  <c r="K4743" i="1"/>
  <c r="I4744" i="1"/>
  <c r="J4744" i="1"/>
  <c r="K4744" i="1"/>
  <c r="I4745" i="1"/>
  <c r="J4745" i="1"/>
  <c r="K4745" i="1"/>
  <c r="I4746" i="1"/>
  <c r="J4746" i="1"/>
  <c r="K4746" i="1"/>
  <c r="I4747" i="1"/>
  <c r="J4747" i="1"/>
  <c r="K4747" i="1"/>
  <c r="I4748" i="1"/>
  <c r="J4748" i="1"/>
  <c r="K4748" i="1"/>
  <c r="I4749" i="1"/>
  <c r="J4749" i="1"/>
  <c r="K4749" i="1"/>
  <c r="I4750" i="1"/>
  <c r="J4750" i="1"/>
  <c r="K4750" i="1"/>
  <c r="I4751" i="1"/>
  <c r="J4751" i="1"/>
  <c r="K4751" i="1"/>
  <c r="I4752" i="1"/>
  <c r="J4752" i="1"/>
  <c r="K4752" i="1"/>
  <c r="I4753" i="1"/>
  <c r="J4753" i="1"/>
  <c r="K4753" i="1"/>
  <c r="I4754" i="1"/>
  <c r="J4754" i="1"/>
  <c r="K4754" i="1"/>
  <c r="I4755" i="1"/>
  <c r="J4755" i="1"/>
  <c r="K4755" i="1"/>
  <c r="I4756" i="1"/>
  <c r="J4756" i="1"/>
  <c r="K4756" i="1"/>
  <c r="I4757" i="1"/>
  <c r="J4757" i="1"/>
  <c r="K4757" i="1"/>
  <c r="I4758" i="1"/>
  <c r="J4758" i="1"/>
  <c r="K4758" i="1"/>
  <c r="I4759" i="1"/>
  <c r="J4759" i="1"/>
  <c r="K4759" i="1"/>
  <c r="I4760" i="1"/>
  <c r="J4760" i="1"/>
  <c r="K4760" i="1"/>
  <c r="I4761" i="1"/>
  <c r="J4761" i="1"/>
  <c r="K4761" i="1"/>
  <c r="I4762" i="1"/>
  <c r="J4762" i="1"/>
  <c r="K4762" i="1"/>
  <c r="I4763" i="1"/>
  <c r="J4763" i="1"/>
  <c r="K4763" i="1"/>
  <c r="I4764" i="1"/>
  <c r="J4764" i="1"/>
  <c r="K4764" i="1"/>
  <c r="I4765" i="1"/>
  <c r="J4765" i="1"/>
  <c r="K4765" i="1"/>
  <c r="I4766" i="1"/>
  <c r="J4766" i="1"/>
  <c r="K4766" i="1"/>
  <c r="I4767" i="1"/>
  <c r="J4767" i="1"/>
  <c r="K4767" i="1"/>
  <c r="I4768" i="1"/>
  <c r="J4768" i="1"/>
  <c r="K4768" i="1"/>
  <c r="I4769" i="1"/>
  <c r="J4769" i="1"/>
  <c r="K4769" i="1"/>
  <c r="I4770" i="1"/>
  <c r="J4770" i="1"/>
  <c r="K4770" i="1"/>
  <c r="I4771" i="1"/>
  <c r="J4771" i="1"/>
  <c r="K4771" i="1"/>
  <c r="I4772" i="1"/>
  <c r="J4772" i="1"/>
  <c r="K4772" i="1"/>
  <c r="I4773" i="1"/>
  <c r="J4773" i="1"/>
  <c r="K4773" i="1"/>
  <c r="I4774" i="1"/>
  <c r="J4774" i="1"/>
  <c r="K4774" i="1"/>
  <c r="I4775" i="1"/>
  <c r="J4775" i="1"/>
  <c r="K4775" i="1"/>
  <c r="I4776" i="1"/>
  <c r="J4776" i="1"/>
  <c r="K4776" i="1"/>
  <c r="I4777" i="1"/>
  <c r="J4777" i="1"/>
  <c r="K4777" i="1"/>
  <c r="I4778" i="1"/>
  <c r="J4778" i="1"/>
  <c r="K4778" i="1"/>
  <c r="I4779" i="1"/>
  <c r="J4779" i="1"/>
  <c r="K4779" i="1"/>
  <c r="I4780" i="1"/>
  <c r="J4780" i="1"/>
  <c r="K4780" i="1"/>
  <c r="I4781" i="1"/>
  <c r="J4781" i="1"/>
  <c r="K4781" i="1"/>
  <c r="I4782" i="1"/>
  <c r="J4782" i="1"/>
  <c r="K4782" i="1"/>
  <c r="I4783" i="1"/>
  <c r="J4783" i="1"/>
  <c r="K4783" i="1"/>
  <c r="I4784" i="1"/>
  <c r="J4784" i="1"/>
  <c r="K4784" i="1"/>
  <c r="I4785" i="1"/>
  <c r="J4785" i="1"/>
  <c r="K4785" i="1"/>
  <c r="I4786" i="1"/>
  <c r="J4786" i="1"/>
  <c r="K4786" i="1"/>
  <c r="I4787" i="1"/>
  <c r="J4787" i="1"/>
  <c r="K4787" i="1"/>
  <c r="I4788" i="1"/>
  <c r="J4788" i="1"/>
  <c r="K4788" i="1"/>
  <c r="I4789" i="1"/>
  <c r="J4789" i="1"/>
  <c r="K4789" i="1"/>
  <c r="I4790" i="1"/>
  <c r="J4790" i="1"/>
  <c r="K4790" i="1"/>
  <c r="I4791" i="1"/>
  <c r="J4791" i="1"/>
  <c r="K4791" i="1"/>
  <c r="I4792" i="1"/>
  <c r="J4792" i="1"/>
  <c r="K4792" i="1"/>
  <c r="I4793" i="1"/>
  <c r="J4793" i="1"/>
  <c r="K4793" i="1"/>
  <c r="I4794" i="1"/>
  <c r="J4794" i="1"/>
  <c r="K4794" i="1"/>
  <c r="I4795" i="1"/>
  <c r="J4795" i="1"/>
  <c r="K4795" i="1"/>
  <c r="I4796" i="1"/>
  <c r="J4796" i="1"/>
  <c r="K4796" i="1"/>
  <c r="I4797" i="1"/>
  <c r="J4797" i="1"/>
  <c r="K4797" i="1"/>
  <c r="I4798" i="1"/>
  <c r="J4798" i="1"/>
  <c r="K4798" i="1"/>
  <c r="I4799" i="1"/>
  <c r="J4799" i="1"/>
  <c r="K4799" i="1"/>
  <c r="I4800" i="1"/>
  <c r="J4800" i="1"/>
  <c r="K4800" i="1"/>
  <c r="I4801" i="1"/>
  <c r="J4801" i="1"/>
  <c r="K4801" i="1"/>
  <c r="I4802" i="1"/>
  <c r="J4802" i="1"/>
  <c r="K4802" i="1"/>
  <c r="I4803" i="1"/>
  <c r="J4803" i="1"/>
  <c r="K4803" i="1"/>
  <c r="I4804" i="1"/>
  <c r="J4804" i="1"/>
  <c r="K4804" i="1"/>
  <c r="I4805" i="1"/>
  <c r="J4805" i="1"/>
  <c r="K4805" i="1"/>
  <c r="I4806" i="1"/>
  <c r="J4806" i="1"/>
  <c r="K4806" i="1"/>
  <c r="I4807" i="1"/>
  <c r="J4807" i="1"/>
  <c r="K4807" i="1"/>
  <c r="I4808" i="1"/>
  <c r="J4808" i="1"/>
  <c r="K4808" i="1"/>
  <c r="I4809" i="1"/>
  <c r="J4809" i="1"/>
  <c r="K4809" i="1"/>
  <c r="I4810" i="1"/>
  <c r="J4810" i="1"/>
  <c r="K4810" i="1"/>
  <c r="I4811" i="1"/>
  <c r="J4811" i="1"/>
  <c r="K4811" i="1"/>
  <c r="I4812" i="1"/>
  <c r="J4812" i="1"/>
  <c r="K4812" i="1"/>
  <c r="I4813" i="1"/>
  <c r="J4813" i="1"/>
  <c r="K4813" i="1"/>
  <c r="I4814" i="1"/>
  <c r="J4814" i="1"/>
  <c r="K4814" i="1"/>
  <c r="I4815" i="1"/>
  <c r="J4815" i="1"/>
  <c r="K4815" i="1"/>
  <c r="I4816" i="1"/>
  <c r="J4816" i="1"/>
  <c r="K4816" i="1"/>
  <c r="I4817" i="1"/>
  <c r="J4817" i="1"/>
  <c r="K4817" i="1"/>
  <c r="I4818" i="1"/>
  <c r="J4818" i="1"/>
  <c r="K4818" i="1"/>
  <c r="I4819" i="1"/>
  <c r="J4819" i="1"/>
  <c r="K4819" i="1"/>
  <c r="I4820" i="1"/>
  <c r="J4820" i="1"/>
  <c r="K4820" i="1"/>
  <c r="I4821" i="1"/>
  <c r="J4821" i="1"/>
  <c r="K4821" i="1"/>
  <c r="I4822" i="1"/>
  <c r="J4822" i="1"/>
  <c r="K4822" i="1"/>
  <c r="I4823" i="1"/>
  <c r="J4823" i="1"/>
  <c r="K4823" i="1"/>
  <c r="I4824" i="1"/>
  <c r="J4824" i="1"/>
  <c r="K4824" i="1"/>
  <c r="I4825" i="1"/>
  <c r="J4825" i="1"/>
  <c r="K4825" i="1"/>
  <c r="I4826" i="1"/>
  <c r="J4826" i="1"/>
  <c r="K4826" i="1"/>
  <c r="I4827" i="1"/>
  <c r="J4827" i="1"/>
  <c r="K4827" i="1"/>
  <c r="I4828" i="1"/>
  <c r="J4828" i="1"/>
  <c r="K4828" i="1"/>
  <c r="I4829" i="1"/>
  <c r="J4829" i="1"/>
  <c r="K4829" i="1"/>
  <c r="I4830" i="1"/>
  <c r="J4830" i="1"/>
  <c r="K4830" i="1"/>
  <c r="I4831" i="1"/>
  <c r="J4831" i="1"/>
  <c r="K4831" i="1"/>
  <c r="I4832" i="1"/>
  <c r="J4832" i="1"/>
  <c r="K4832" i="1"/>
  <c r="I4833" i="1"/>
  <c r="J4833" i="1"/>
  <c r="K4833" i="1"/>
  <c r="I4834" i="1"/>
  <c r="J4834" i="1"/>
  <c r="K4834" i="1"/>
  <c r="I4835" i="1"/>
  <c r="J4835" i="1"/>
  <c r="K4835" i="1"/>
  <c r="I4836" i="1"/>
  <c r="J4836" i="1"/>
  <c r="K4836" i="1"/>
  <c r="I4837" i="1"/>
  <c r="J4837" i="1"/>
  <c r="K4837" i="1"/>
  <c r="I4838" i="1"/>
  <c r="J4838" i="1"/>
  <c r="K4838" i="1"/>
  <c r="I4839" i="1"/>
  <c r="J4839" i="1"/>
  <c r="K4839" i="1"/>
  <c r="I4840" i="1"/>
  <c r="J4840" i="1"/>
  <c r="K4840" i="1"/>
  <c r="I4841" i="1"/>
  <c r="J4841" i="1"/>
  <c r="K4841" i="1"/>
  <c r="I4842" i="1"/>
  <c r="J4842" i="1"/>
  <c r="K4842" i="1"/>
  <c r="I4843" i="1"/>
  <c r="J4843" i="1"/>
  <c r="K4843" i="1"/>
  <c r="I4844" i="1"/>
  <c r="J4844" i="1"/>
  <c r="K4844" i="1"/>
  <c r="I4845" i="1"/>
  <c r="J4845" i="1"/>
  <c r="K4845" i="1"/>
  <c r="I4846" i="1"/>
  <c r="J4846" i="1"/>
  <c r="K4846" i="1"/>
  <c r="I4847" i="1"/>
  <c r="J4847" i="1"/>
  <c r="K4847" i="1"/>
  <c r="I4848" i="1"/>
  <c r="J4848" i="1"/>
  <c r="K4848" i="1"/>
  <c r="I4849" i="1"/>
  <c r="J4849" i="1"/>
  <c r="K4849" i="1"/>
  <c r="I4850" i="1"/>
  <c r="J4850" i="1"/>
  <c r="K4850" i="1"/>
  <c r="I4851" i="1"/>
  <c r="J4851" i="1"/>
  <c r="K4851" i="1"/>
  <c r="I4852" i="1"/>
  <c r="J4852" i="1"/>
  <c r="K4852" i="1"/>
  <c r="I4853" i="1"/>
  <c r="J4853" i="1"/>
  <c r="K4853" i="1"/>
  <c r="I4854" i="1"/>
  <c r="J4854" i="1"/>
  <c r="K4854" i="1"/>
  <c r="I4855" i="1"/>
  <c r="J4855" i="1"/>
  <c r="K4855" i="1"/>
  <c r="I4856" i="1"/>
  <c r="J4856" i="1"/>
  <c r="K4856" i="1"/>
  <c r="I4857" i="1"/>
  <c r="J4857" i="1"/>
  <c r="K4857" i="1"/>
  <c r="I4858" i="1"/>
  <c r="J4858" i="1"/>
  <c r="K4858" i="1"/>
  <c r="I4859" i="1"/>
  <c r="J4859" i="1"/>
  <c r="K4859" i="1"/>
  <c r="I4860" i="1"/>
  <c r="J4860" i="1"/>
  <c r="K4860" i="1"/>
  <c r="I4861" i="1"/>
  <c r="J4861" i="1"/>
  <c r="K4861" i="1"/>
  <c r="I4862" i="1"/>
  <c r="J4862" i="1"/>
  <c r="K4862" i="1"/>
  <c r="I4863" i="1"/>
  <c r="J4863" i="1"/>
  <c r="K4863" i="1"/>
  <c r="I4864" i="1"/>
  <c r="J4864" i="1"/>
  <c r="K4864" i="1"/>
  <c r="I4865" i="1"/>
  <c r="J4865" i="1"/>
  <c r="K4865" i="1"/>
  <c r="I4866" i="1"/>
  <c r="J4866" i="1"/>
  <c r="K4866" i="1"/>
  <c r="I4867" i="1"/>
  <c r="J4867" i="1"/>
  <c r="K4867" i="1"/>
  <c r="I4868" i="1"/>
  <c r="J4868" i="1"/>
  <c r="K4868" i="1"/>
  <c r="I4869" i="1"/>
  <c r="J4869" i="1"/>
  <c r="K4869" i="1"/>
  <c r="I4870" i="1"/>
  <c r="J4870" i="1"/>
  <c r="K4870" i="1"/>
  <c r="I4871" i="1"/>
  <c r="J4871" i="1"/>
  <c r="K4871" i="1"/>
  <c r="I4872" i="1"/>
  <c r="J4872" i="1"/>
  <c r="K4872" i="1"/>
  <c r="I4873" i="1"/>
  <c r="J4873" i="1"/>
  <c r="K4873" i="1"/>
  <c r="I4874" i="1"/>
  <c r="J4874" i="1"/>
  <c r="K4874" i="1"/>
  <c r="I4875" i="1"/>
  <c r="J4875" i="1"/>
  <c r="K4875" i="1"/>
  <c r="I4876" i="1"/>
  <c r="J4876" i="1"/>
  <c r="K4876" i="1"/>
  <c r="I4877" i="1"/>
  <c r="J4877" i="1"/>
  <c r="K4877" i="1"/>
  <c r="I4878" i="1"/>
  <c r="J4878" i="1"/>
  <c r="K4878" i="1"/>
  <c r="I4879" i="1"/>
  <c r="J4879" i="1"/>
  <c r="K4879" i="1"/>
  <c r="I4880" i="1"/>
  <c r="J4880" i="1"/>
  <c r="K4880" i="1"/>
  <c r="I4881" i="1"/>
  <c r="J4881" i="1"/>
  <c r="K4881" i="1"/>
  <c r="I4882" i="1"/>
  <c r="J4882" i="1"/>
  <c r="K4882" i="1"/>
  <c r="I4883" i="1"/>
  <c r="J4883" i="1"/>
  <c r="K4883" i="1"/>
  <c r="I4884" i="1"/>
  <c r="J4884" i="1"/>
  <c r="K4884" i="1"/>
  <c r="I4885" i="1"/>
  <c r="J4885" i="1"/>
  <c r="K4885" i="1"/>
  <c r="I4886" i="1"/>
  <c r="J4886" i="1"/>
  <c r="K4886" i="1"/>
  <c r="I4887" i="1"/>
  <c r="J4887" i="1"/>
  <c r="K4887" i="1"/>
  <c r="I4888" i="1"/>
  <c r="J4888" i="1"/>
  <c r="K4888" i="1"/>
  <c r="I4889" i="1"/>
  <c r="J4889" i="1"/>
  <c r="K4889" i="1"/>
  <c r="I4890" i="1"/>
  <c r="J4890" i="1"/>
  <c r="K4890" i="1"/>
  <c r="I4891" i="1"/>
  <c r="J4891" i="1"/>
  <c r="K4891" i="1"/>
  <c r="I4892" i="1"/>
  <c r="J4892" i="1"/>
  <c r="K4892" i="1"/>
  <c r="I4893" i="1"/>
  <c r="J4893" i="1"/>
  <c r="K4893" i="1"/>
  <c r="I4894" i="1"/>
  <c r="J4894" i="1"/>
  <c r="K4894" i="1"/>
  <c r="I4895" i="1"/>
  <c r="J4895" i="1"/>
  <c r="K4895" i="1"/>
  <c r="I4896" i="1"/>
  <c r="J4896" i="1"/>
  <c r="K4896" i="1"/>
  <c r="I4897" i="1"/>
  <c r="J4897" i="1"/>
  <c r="K4897" i="1"/>
  <c r="I4898" i="1"/>
  <c r="J4898" i="1"/>
  <c r="K4898" i="1"/>
  <c r="I4899" i="1"/>
  <c r="J4899" i="1"/>
  <c r="K4899" i="1"/>
  <c r="I4900" i="1"/>
  <c r="J4900" i="1"/>
  <c r="K4900" i="1"/>
  <c r="I4901" i="1"/>
  <c r="J4901" i="1"/>
  <c r="K4901" i="1"/>
  <c r="I4902" i="1"/>
  <c r="J4902" i="1"/>
  <c r="K4902" i="1"/>
  <c r="I4903" i="1"/>
  <c r="J4903" i="1"/>
  <c r="K4903" i="1"/>
  <c r="I4904" i="1"/>
  <c r="J4904" i="1"/>
  <c r="K4904" i="1"/>
  <c r="I4905" i="1"/>
  <c r="J4905" i="1"/>
  <c r="K4905" i="1"/>
  <c r="I4906" i="1"/>
  <c r="J4906" i="1"/>
  <c r="K4906" i="1"/>
  <c r="I4907" i="1"/>
  <c r="J4907" i="1"/>
  <c r="K4907" i="1"/>
  <c r="I4908" i="1"/>
  <c r="J4908" i="1"/>
  <c r="K4908" i="1"/>
  <c r="I4909" i="1"/>
  <c r="J4909" i="1"/>
  <c r="K4909" i="1"/>
  <c r="I4910" i="1"/>
  <c r="J4910" i="1"/>
  <c r="K4910" i="1"/>
  <c r="I4911" i="1"/>
  <c r="J4911" i="1"/>
  <c r="K4911" i="1"/>
  <c r="I4912" i="1"/>
  <c r="J4912" i="1"/>
  <c r="K4912" i="1"/>
  <c r="I4913" i="1"/>
  <c r="J4913" i="1"/>
  <c r="K4913" i="1"/>
  <c r="I4914" i="1"/>
  <c r="J4914" i="1"/>
  <c r="K4914" i="1"/>
  <c r="I4915" i="1"/>
  <c r="J4915" i="1"/>
  <c r="K4915" i="1"/>
  <c r="I4916" i="1"/>
  <c r="J4916" i="1"/>
  <c r="K4916" i="1"/>
  <c r="I4917" i="1"/>
  <c r="J4917" i="1"/>
  <c r="K4917" i="1"/>
  <c r="I4918" i="1"/>
  <c r="J4918" i="1"/>
  <c r="K4918" i="1"/>
  <c r="I4919" i="1"/>
  <c r="J4919" i="1"/>
  <c r="K4919" i="1"/>
  <c r="I4920" i="1"/>
  <c r="J4920" i="1"/>
  <c r="K4920" i="1"/>
  <c r="I4921" i="1"/>
  <c r="J4921" i="1"/>
  <c r="K4921" i="1"/>
  <c r="I4922" i="1"/>
  <c r="J4922" i="1"/>
  <c r="K4922" i="1"/>
  <c r="I4923" i="1"/>
  <c r="J4923" i="1"/>
  <c r="K4923" i="1"/>
  <c r="I4924" i="1"/>
  <c r="J4924" i="1"/>
  <c r="K4924" i="1"/>
  <c r="I4925" i="1"/>
  <c r="J4925" i="1"/>
  <c r="K4925" i="1"/>
  <c r="I4926" i="1"/>
  <c r="J4926" i="1"/>
  <c r="K4926" i="1"/>
  <c r="I4927" i="1"/>
  <c r="J4927" i="1"/>
  <c r="K4927" i="1"/>
  <c r="I4928" i="1"/>
  <c r="J4928" i="1"/>
  <c r="K4928" i="1"/>
  <c r="I4929" i="1"/>
  <c r="J4929" i="1"/>
  <c r="K4929"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J2" i="1" l="1"/>
  <c r="I2" i="1"/>
  <c r="A2456" i="1"/>
  <c r="AA5" i="34" l="1"/>
  <c r="AA5" i="24"/>
  <c r="D63" i="30"/>
  <c r="E63" i="30"/>
  <c r="F63" i="30"/>
  <c r="H63" i="30"/>
  <c r="I63" i="30"/>
  <c r="K63" i="30"/>
  <c r="L63" i="30"/>
  <c r="M63" i="30"/>
  <c r="N63" i="30"/>
  <c r="D64" i="30"/>
  <c r="E64" i="30"/>
  <c r="F64" i="30"/>
  <c r="H64" i="30"/>
  <c r="I64" i="30"/>
  <c r="K64" i="30"/>
  <c r="L64" i="30"/>
  <c r="M64" i="30"/>
  <c r="N64" i="30"/>
  <c r="D65" i="30"/>
  <c r="E65" i="30"/>
  <c r="F65" i="30"/>
  <c r="H65" i="30"/>
  <c r="I65" i="30"/>
  <c r="K65" i="30"/>
  <c r="L65" i="30"/>
  <c r="M65" i="30"/>
  <c r="N65" i="30"/>
  <c r="D66" i="30"/>
  <c r="E66" i="30"/>
  <c r="F66" i="30"/>
  <c r="H66" i="30"/>
  <c r="I66" i="30"/>
  <c r="K66" i="30"/>
  <c r="L66" i="30"/>
  <c r="M66" i="30"/>
  <c r="N66" i="30"/>
  <c r="D67" i="30"/>
  <c r="E67" i="30"/>
  <c r="F67" i="30"/>
  <c r="H67" i="30"/>
  <c r="I67" i="30"/>
  <c r="K67" i="30"/>
  <c r="L67" i="30"/>
  <c r="M67" i="30"/>
  <c r="N67" i="30"/>
  <c r="D68" i="30"/>
  <c r="E68" i="30"/>
  <c r="F68" i="30"/>
  <c r="H68" i="30"/>
  <c r="I68" i="30"/>
  <c r="K68" i="30"/>
  <c r="L68" i="30"/>
  <c r="M68" i="30"/>
  <c r="N68" i="30"/>
  <c r="D69" i="30"/>
  <c r="E69" i="30"/>
  <c r="F69" i="30"/>
  <c r="H69" i="30"/>
  <c r="I69" i="30"/>
  <c r="K69" i="30"/>
  <c r="L69" i="30"/>
  <c r="M69" i="30"/>
  <c r="N69" i="30"/>
  <c r="D70" i="30"/>
  <c r="E70" i="30"/>
  <c r="F70" i="30"/>
  <c r="H70" i="30"/>
  <c r="I70" i="30"/>
  <c r="K70" i="30"/>
  <c r="L70" i="30"/>
  <c r="M70" i="30"/>
  <c r="N70" i="30"/>
  <c r="D71" i="30"/>
  <c r="E71" i="30"/>
  <c r="F71" i="30"/>
  <c r="H71" i="30"/>
  <c r="I71" i="30"/>
  <c r="K71" i="30"/>
  <c r="L71" i="30"/>
  <c r="M71" i="30"/>
  <c r="N71" i="30"/>
  <c r="D72" i="30"/>
  <c r="E72" i="30"/>
  <c r="F72" i="30"/>
  <c r="H72" i="30"/>
  <c r="I72" i="30"/>
  <c r="K72" i="30"/>
  <c r="L72" i="30"/>
  <c r="M72" i="30"/>
  <c r="N72" i="30"/>
  <c r="D73" i="30"/>
  <c r="E73" i="30"/>
  <c r="F73" i="30"/>
  <c r="H73" i="30"/>
  <c r="I73" i="30"/>
  <c r="K73" i="30"/>
  <c r="L73" i="30"/>
  <c r="M73" i="30"/>
  <c r="N73" i="30"/>
  <c r="R12" i="30"/>
  <c r="S5" i="24" l="1"/>
  <c r="A45" i="34" l="1"/>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8" i="34"/>
  <c r="AD5" i="34"/>
  <c r="V5" i="34"/>
  <c r="I5" i="34"/>
  <c r="F5" i="34"/>
  <c r="J3" i="34"/>
  <c r="C1" i="34" l="1"/>
  <c r="A22" i="4" l="1"/>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C23" i="4"/>
  <c r="C24" i="4"/>
  <c r="C25" i="4"/>
  <c r="C26" i="4"/>
  <c r="C27" i="4"/>
  <c r="C28" i="4"/>
  <c r="C29" i="4"/>
  <c r="C39" i="4" l="1"/>
  <c r="C41" i="4" l="1"/>
  <c r="C48" i="4" l="1"/>
  <c r="C47" i="4"/>
  <c r="C46" i="4"/>
  <c r="C45" i="4"/>
  <c r="C44" i="4"/>
  <c r="C43" i="4"/>
  <c r="C42" i="4"/>
  <c r="C40" i="4"/>
  <c r="C38" i="4"/>
  <c r="C37" i="4"/>
  <c r="C36" i="4"/>
  <c r="C35" i="4"/>
  <c r="C34" i="4"/>
  <c r="C33" i="4"/>
  <c r="C32" i="4"/>
  <c r="C31" i="4"/>
  <c r="C30" i="4"/>
  <c r="C22" i="4"/>
  <c r="AR48" i="4" l="1"/>
  <c r="CB48" i="4"/>
  <c r="I48" i="4"/>
  <c r="H48" i="4"/>
  <c r="CC48" i="4"/>
  <c r="AS48" i="4"/>
  <c r="BL48" i="4"/>
  <c r="R48" i="4"/>
  <c r="BO48" i="4"/>
  <c r="BP48" i="4"/>
  <c r="CH48" i="4"/>
  <c r="AC48" i="4"/>
  <c r="AK48" i="4"/>
  <c r="AO48" i="4"/>
  <c r="CI48" i="4"/>
  <c r="CD48" i="4"/>
  <c r="D48" i="4"/>
  <c r="CG48" i="4"/>
  <c r="X48" i="4"/>
  <c r="P48" i="4"/>
  <c r="BV48" i="4"/>
  <c r="BX48" i="4"/>
  <c r="AD48" i="4"/>
  <c r="CA48" i="4"/>
  <c r="CF48" i="4"/>
  <c r="T48" i="4"/>
  <c r="Y48" i="4"/>
  <c r="AU48" i="4"/>
  <c r="BQ48" i="4"/>
  <c r="BA48" i="4"/>
  <c r="AJ48" i="4"/>
  <c r="BE48" i="4"/>
  <c r="BT48" i="4"/>
  <c r="W48" i="4"/>
  <c r="CJ48" i="4"/>
  <c r="AP48" i="4"/>
  <c r="CM48" i="4"/>
  <c r="BD48" i="4"/>
  <c r="O48" i="4"/>
  <c r="AL48" i="4"/>
  <c r="BI48" i="4"/>
  <c r="BZ48" i="4"/>
  <c r="Z48" i="4"/>
  <c r="AT48" i="4"/>
  <c r="BM48" i="4"/>
  <c r="AM48" i="4"/>
  <c r="E48" i="4"/>
  <c r="BB48" i="4"/>
  <c r="K48" i="4"/>
  <c r="M48" i="4"/>
  <c r="AI48" i="4"/>
  <c r="AW48" i="4"/>
  <c r="BG48" i="4"/>
  <c r="BK48" i="4"/>
  <c r="BH48" i="4"/>
  <c r="CE48" i="4"/>
  <c r="N48" i="4"/>
  <c r="U48" i="4"/>
  <c r="BU48" i="4"/>
  <c r="Q48" i="4"/>
  <c r="BN48" i="4"/>
  <c r="AA48" i="4"/>
  <c r="AG48" i="4"/>
  <c r="AY48" i="4"/>
  <c r="BS48" i="4"/>
  <c r="CL48" i="4"/>
  <c r="G48" i="4"/>
  <c r="S48" i="4"/>
  <c r="AE48" i="4"/>
  <c r="AF48" i="4"/>
  <c r="AV48" i="4"/>
  <c r="V48" i="4"/>
  <c r="J48" i="4"/>
  <c r="AQ48" i="4"/>
  <c r="BJ48" i="4"/>
  <c r="AX48" i="4"/>
  <c r="BC48" i="4"/>
  <c r="BF48" i="4"/>
  <c r="AH48" i="4"/>
  <c r="CK48" i="4"/>
  <c r="L48" i="4"/>
  <c r="BW48" i="4"/>
  <c r="AB48" i="4"/>
  <c r="AN48" i="4"/>
  <c r="BY48" i="4"/>
  <c r="F48" i="4"/>
  <c r="AZ48" i="4"/>
  <c r="BR48" i="4"/>
  <c r="AD10" i="24" l="1"/>
  <c r="K62" i="30" l="1"/>
  <c r="T12" i="30" l="1"/>
  <c r="U12" i="30"/>
  <c r="W12" i="30"/>
  <c r="X12" i="30"/>
  <c r="Z12" i="30"/>
  <c r="AA12" i="30"/>
  <c r="AC12" i="30"/>
  <c r="AD12" i="30"/>
  <c r="AF12" i="30"/>
  <c r="AG12" i="30"/>
  <c r="AI12" i="30"/>
  <c r="AJ12" i="30"/>
  <c r="AL12" i="30"/>
  <c r="AM12" i="30"/>
  <c r="D12" i="30" l="1"/>
  <c r="AN12" i="30"/>
  <c r="N12" i="30" s="1"/>
  <c r="AE12" i="30"/>
  <c r="K12" i="30" s="1"/>
  <c r="V12" i="30"/>
  <c r="F12" i="30" s="1"/>
  <c r="AH12" i="30"/>
  <c r="L12" i="30" s="1"/>
  <c r="AB12" i="30"/>
  <c r="I12" i="30" s="1"/>
  <c r="AK12" i="30"/>
  <c r="M12" i="30" s="1"/>
  <c r="Y12" i="30"/>
  <c r="H12" i="30" s="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7" i="1"/>
  <c r="J17" i="1"/>
  <c r="K17"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0" i="1"/>
  <c r="J30" i="1"/>
  <c r="K30"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3" i="1"/>
  <c r="J43" i="1"/>
  <c r="K43"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6" i="1"/>
  <c r="J56" i="1"/>
  <c r="K56"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69" i="1"/>
  <c r="J69" i="1"/>
  <c r="K69"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2" i="1"/>
  <c r="J82" i="1"/>
  <c r="K82"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5" i="1"/>
  <c r="J95" i="1"/>
  <c r="K95"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8" i="1"/>
  <c r="J108" i="1"/>
  <c r="K108"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1" i="1"/>
  <c r="J121" i="1"/>
  <c r="K121"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4" i="1"/>
  <c r="J134" i="1"/>
  <c r="K134"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7" i="1"/>
  <c r="J147" i="1"/>
  <c r="K147"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0" i="1"/>
  <c r="J160" i="1"/>
  <c r="K160"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3" i="1"/>
  <c r="J173" i="1"/>
  <c r="K173"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6" i="1"/>
  <c r="J186" i="1"/>
  <c r="K186"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199" i="1"/>
  <c r="J199" i="1"/>
  <c r="K199"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2" i="1"/>
  <c r="J212" i="1"/>
  <c r="K212"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5" i="1"/>
  <c r="J225" i="1"/>
  <c r="K225"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8" i="1"/>
  <c r="J238" i="1"/>
  <c r="K238"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1" i="1"/>
  <c r="J251" i="1"/>
  <c r="K251"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4" i="1"/>
  <c r="J264" i="1"/>
  <c r="K264"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7" i="1"/>
  <c r="J277" i="1"/>
  <c r="K277"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I386" i="1"/>
  <c r="J386" i="1"/>
  <c r="K386" i="1"/>
  <c r="I387" i="1"/>
  <c r="J387" i="1"/>
  <c r="K387" i="1"/>
  <c r="I388" i="1"/>
  <c r="J388" i="1"/>
  <c r="K388" i="1"/>
  <c r="I389" i="1"/>
  <c r="J389" i="1"/>
  <c r="K389" i="1"/>
  <c r="I390" i="1"/>
  <c r="J390" i="1"/>
  <c r="K390" i="1"/>
  <c r="I391" i="1"/>
  <c r="J391" i="1"/>
  <c r="K391" i="1"/>
  <c r="I392" i="1"/>
  <c r="J392" i="1"/>
  <c r="K392" i="1"/>
  <c r="I393" i="1"/>
  <c r="J393" i="1"/>
  <c r="K393" i="1"/>
  <c r="I394" i="1"/>
  <c r="J394" i="1"/>
  <c r="K394" i="1"/>
  <c r="I395" i="1"/>
  <c r="J395" i="1"/>
  <c r="K395" i="1"/>
  <c r="I396" i="1"/>
  <c r="J396" i="1"/>
  <c r="K396" i="1"/>
  <c r="I397" i="1"/>
  <c r="J397" i="1"/>
  <c r="K397" i="1"/>
  <c r="I398" i="1"/>
  <c r="J398" i="1"/>
  <c r="K398" i="1"/>
  <c r="I399" i="1"/>
  <c r="J399" i="1"/>
  <c r="K399" i="1"/>
  <c r="I400" i="1"/>
  <c r="J400" i="1"/>
  <c r="K400" i="1"/>
  <c r="I401" i="1"/>
  <c r="J401" i="1"/>
  <c r="K401" i="1"/>
  <c r="I402" i="1"/>
  <c r="J402" i="1"/>
  <c r="K402" i="1"/>
  <c r="I403" i="1"/>
  <c r="J403" i="1"/>
  <c r="K403" i="1"/>
  <c r="I404" i="1"/>
  <c r="J404" i="1"/>
  <c r="K404" i="1"/>
  <c r="I405" i="1"/>
  <c r="J405" i="1"/>
  <c r="K405" i="1"/>
  <c r="I406" i="1"/>
  <c r="J406" i="1"/>
  <c r="K406" i="1"/>
  <c r="I407" i="1"/>
  <c r="J407" i="1"/>
  <c r="K407" i="1"/>
  <c r="I408" i="1"/>
  <c r="J408" i="1"/>
  <c r="K408" i="1"/>
  <c r="I409" i="1"/>
  <c r="J409" i="1"/>
  <c r="K409" i="1"/>
  <c r="I410" i="1"/>
  <c r="J410" i="1"/>
  <c r="K410" i="1"/>
  <c r="I411" i="1"/>
  <c r="J411" i="1"/>
  <c r="K411" i="1"/>
  <c r="I412" i="1"/>
  <c r="J412" i="1"/>
  <c r="K412" i="1"/>
  <c r="I413" i="1"/>
  <c r="J413" i="1"/>
  <c r="K413" i="1"/>
  <c r="I414" i="1"/>
  <c r="J414" i="1"/>
  <c r="K414" i="1"/>
  <c r="I415" i="1"/>
  <c r="J415" i="1"/>
  <c r="K415" i="1"/>
  <c r="I416" i="1"/>
  <c r="J416" i="1"/>
  <c r="K416" i="1"/>
  <c r="I417" i="1"/>
  <c r="J417" i="1"/>
  <c r="K417" i="1"/>
  <c r="I418" i="1"/>
  <c r="J418" i="1"/>
  <c r="K418" i="1"/>
  <c r="I419" i="1"/>
  <c r="J419" i="1"/>
  <c r="K419" i="1"/>
  <c r="I420" i="1"/>
  <c r="J420" i="1"/>
  <c r="K420" i="1"/>
  <c r="I421" i="1"/>
  <c r="J421" i="1"/>
  <c r="K421" i="1"/>
  <c r="I422" i="1"/>
  <c r="J422" i="1"/>
  <c r="K422" i="1"/>
  <c r="I423" i="1"/>
  <c r="J423" i="1"/>
  <c r="K423" i="1"/>
  <c r="I424" i="1"/>
  <c r="J424" i="1"/>
  <c r="K424" i="1"/>
  <c r="I425" i="1"/>
  <c r="J425" i="1"/>
  <c r="K425" i="1"/>
  <c r="I426" i="1"/>
  <c r="J426" i="1"/>
  <c r="K426" i="1"/>
  <c r="I427" i="1"/>
  <c r="J427" i="1"/>
  <c r="K427" i="1"/>
  <c r="I428" i="1"/>
  <c r="J428" i="1"/>
  <c r="K428" i="1"/>
  <c r="I429" i="1"/>
  <c r="J429" i="1"/>
  <c r="K429" i="1"/>
  <c r="I430" i="1"/>
  <c r="J430" i="1"/>
  <c r="K430" i="1"/>
  <c r="I431" i="1"/>
  <c r="J431" i="1"/>
  <c r="K431" i="1"/>
  <c r="I432" i="1"/>
  <c r="J432" i="1"/>
  <c r="K432" i="1"/>
  <c r="I433" i="1"/>
  <c r="J433" i="1"/>
  <c r="K433" i="1"/>
  <c r="I434" i="1"/>
  <c r="J434" i="1"/>
  <c r="K434" i="1"/>
  <c r="I435" i="1"/>
  <c r="J435" i="1"/>
  <c r="K435" i="1"/>
  <c r="I436" i="1"/>
  <c r="J436" i="1"/>
  <c r="K436" i="1"/>
  <c r="I437" i="1"/>
  <c r="J437" i="1"/>
  <c r="K437" i="1"/>
  <c r="I438" i="1"/>
  <c r="J438" i="1"/>
  <c r="K438" i="1"/>
  <c r="I439" i="1"/>
  <c r="J439" i="1"/>
  <c r="K439" i="1"/>
  <c r="I440" i="1"/>
  <c r="J440" i="1"/>
  <c r="K440" i="1"/>
  <c r="I441" i="1"/>
  <c r="J441" i="1"/>
  <c r="K441" i="1"/>
  <c r="I442" i="1"/>
  <c r="J442" i="1"/>
  <c r="K442" i="1"/>
  <c r="I443" i="1"/>
  <c r="J443" i="1"/>
  <c r="K443" i="1"/>
  <c r="I444" i="1"/>
  <c r="J444" i="1"/>
  <c r="K444" i="1"/>
  <c r="I445" i="1"/>
  <c r="J445" i="1"/>
  <c r="K445" i="1"/>
  <c r="I446" i="1"/>
  <c r="J446" i="1"/>
  <c r="K446" i="1"/>
  <c r="I447" i="1"/>
  <c r="J447" i="1"/>
  <c r="K447" i="1"/>
  <c r="I448" i="1"/>
  <c r="J448" i="1"/>
  <c r="K448" i="1"/>
  <c r="I449" i="1"/>
  <c r="J449" i="1"/>
  <c r="K449" i="1"/>
  <c r="I450" i="1"/>
  <c r="J450" i="1"/>
  <c r="K450" i="1"/>
  <c r="I451" i="1"/>
  <c r="J451" i="1"/>
  <c r="K451" i="1"/>
  <c r="I452" i="1"/>
  <c r="J452" i="1"/>
  <c r="K452" i="1"/>
  <c r="I453" i="1"/>
  <c r="J453" i="1"/>
  <c r="K453" i="1"/>
  <c r="I454" i="1"/>
  <c r="J454" i="1"/>
  <c r="K454" i="1"/>
  <c r="I455" i="1"/>
  <c r="J455" i="1"/>
  <c r="K455" i="1"/>
  <c r="I456" i="1"/>
  <c r="J456" i="1"/>
  <c r="K456" i="1"/>
  <c r="I457" i="1"/>
  <c r="J457" i="1"/>
  <c r="K457" i="1"/>
  <c r="I458" i="1"/>
  <c r="J458" i="1"/>
  <c r="K458" i="1"/>
  <c r="I459" i="1"/>
  <c r="J459" i="1"/>
  <c r="K459" i="1"/>
  <c r="I460" i="1"/>
  <c r="J460" i="1"/>
  <c r="K460" i="1"/>
  <c r="I461" i="1"/>
  <c r="J461" i="1"/>
  <c r="K461" i="1"/>
  <c r="I462" i="1"/>
  <c r="J462" i="1"/>
  <c r="K462" i="1"/>
  <c r="I463" i="1"/>
  <c r="J463" i="1"/>
  <c r="K463" i="1"/>
  <c r="I464" i="1"/>
  <c r="J464" i="1"/>
  <c r="K464" i="1"/>
  <c r="I465" i="1"/>
  <c r="J465" i="1"/>
  <c r="K465" i="1"/>
  <c r="I466" i="1"/>
  <c r="J466" i="1"/>
  <c r="K466" i="1"/>
  <c r="I467" i="1"/>
  <c r="J467" i="1"/>
  <c r="K467" i="1"/>
  <c r="I468" i="1"/>
  <c r="J468" i="1"/>
  <c r="K468" i="1"/>
  <c r="I469" i="1"/>
  <c r="J469" i="1"/>
  <c r="K469" i="1"/>
  <c r="I470" i="1"/>
  <c r="J470" i="1"/>
  <c r="K470" i="1"/>
  <c r="I471" i="1"/>
  <c r="J471" i="1"/>
  <c r="K471" i="1"/>
  <c r="I472" i="1"/>
  <c r="J472" i="1"/>
  <c r="K472" i="1"/>
  <c r="I473" i="1"/>
  <c r="J473" i="1"/>
  <c r="K473" i="1"/>
  <c r="I474" i="1"/>
  <c r="J474" i="1"/>
  <c r="K474" i="1"/>
  <c r="I475" i="1"/>
  <c r="J475" i="1"/>
  <c r="K475" i="1"/>
  <c r="I476" i="1"/>
  <c r="J476" i="1"/>
  <c r="K476" i="1"/>
  <c r="I477" i="1"/>
  <c r="J477" i="1"/>
  <c r="K477" i="1"/>
  <c r="I478" i="1"/>
  <c r="J478" i="1"/>
  <c r="K478" i="1"/>
  <c r="I479" i="1"/>
  <c r="J479" i="1"/>
  <c r="K479" i="1"/>
  <c r="I480" i="1"/>
  <c r="J480" i="1"/>
  <c r="K480" i="1"/>
  <c r="I481" i="1"/>
  <c r="J481" i="1"/>
  <c r="K481" i="1"/>
  <c r="I482" i="1"/>
  <c r="J482" i="1"/>
  <c r="K482" i="1"/>
  <c r="I483" i="1"/>
  <c r="J483" i="1"/>
  <c r="K483" i="1"/>
  <c r="I484" i="1"/>
  <c r="J484" i="1"/>
  <c r="K484" i="1"/>
  <c r="I485" i="1"/>
  <c r="J485" i="1"/>
  <c r="K485" i="1"/>
  <c r="I486" i="1"/>
  <c r="J486" i="1"/>
  <c r="K486" i="1"/>
  <c r="I487" i="1"/>
  <c r="J487" i="1"/>
  <c r="K487" i="1"/>
  <c r="I488" i="1"/>
  <c r="J488" i="1"/>
  <c r="K488" i="1"/>
  <c r="I489" i="1"/>
  <c r="J489" i="1"/>
  <c r="K489" i="1"/>
  <c r="I490" i="1"/>
  <c r="J490" i="1"/>
  <c r="K490" i="1"/>
  <c r="I491" i="1"/>
  <c r="J491" i="1"/>
  <c r="K491" i="1"/>
  <c r="I492" i="1"/>
  <c r="J492" i="1"/>
  <c r="K492" i="1"/>
  <c r="I493" i="1"/>
  <c r="J493" i="1"/>
  <c r="K493" i="1"/>
  <c r="I494" i="1"/>
  <c r="J494" i="1"/>
  <c r="K494" i="1"/>
  <c r="I495" i="1"/>
  <c r="J495" i="1"/>
  <c r="K495" i="1"/>
  <c r="I496" i="1"/>
  <c r="J496" i="1"/>
  <c r="K496" i="1"/>
  <c r="I497" i="1"/>
  <c r="J497" i="1"/>
  <c r="K497" i="1"/>
  <c r="I498" i="1"/>
  <c r="J498" i="1"/>
  <c r="K498" i="1"/>
  <c r="I499" i="1"/>
  <c r="J499" i="1"/>
  <c r="K499" i="1"/>
  <c r="I500" i="1"/>
  <c r="J500" i="1"/>
  <c r="K500" i="1"/>
  <c r="I501" i="1"/>
  <c r="J501" i="1"/>
  <c r="K501" i="1"/>
  <c r="I502" i="1"/>
  <c r="J502" i="1"/>
  <c r="K502" i="1"/>
  <c r="I503" i="1"/>
  <c r="J503" i="1"/>
  <c r="K503" i="1"/>
  <c r="I504" i="1"/>
  <c r="J504" i="1"/>
  <c r="K504" i="1"/>
  <c r="I505" i="1"/>
  <c r="J505" i="1"/>
  <c r="K505" i="1"/>
  <c r="I506" i="1"/>
  <c r="J506" i="1"/>
  <c r="K506" i="1"/>
  <c r="I507" i="1"/>
  <c r="J507" i="1"/>
  <c r="K507" i="1"/>
  <c r="I508" i="1"/>
  <c r="J508" i="1"/>
  <c r="K508" i="1"/>
  <c r="I509" i="1"/>
  <c r="J509" i="1"/>
  <c r="K509" i="1"/>
  <c r="I510" i="1"/>
  <c r="J510" i="1"/>
  <c r="K510" i="1"/>
  <c r="I511" i="1"/>
  <c r="J511" i="1"/>
  <c r="K511" i="1"/>
  <c r="I512" i="1"/>
  <c r="J512" i="1"/>
  <c r="K512" i="1"/>
  <c r="I513" i="1"/>
  <c r="J513" i="1"/>
  <c r="K513" i="1"/>
  <c r="I514" i="1"/>
  <c r="J514" i="1"/>
  <c r="K514" i="1"/>
  <c r="I515" i="1"/>
  <c r="J515" i="1"/>
  <c r="K515" i="1"/>
  <c r="I516" i="1"/>
  <c r="J516" i="1"/>
  <c r="K516" i="1"/>
  <c r="I517" i="1"/>
  <c r="J517" i="1"/>
  <c r="K517" i="1"/>
  <c r="I518" i="1"/>
  <c r="J518" i="1"/>
  <c r="K518" i="1"/>
  <c r="I519" i="1"/>
  <c r="J519" i="1"/>
  <c r="K519" i="1"/>
  <c r="I520" i="1"/>
  <c r="J520" i="1"/>
  <c r="K520" i="1"/>
  <c r="I521" i="1"/>
  <c r="J521" i="1"/>
  <c r="K521" i="1"/>
  <c r="I522" i="1"/>
  <c r="J522" i="1"/>
  <c r="K522" i="1"/>
  <c r="I523" i="1"/>
  <c r="J523" i="1"/>
  <c r="K523" i="1"/>
  <c r="I524" i="1"/>
  <c r="J524" i="1"/>
  <c r="K524" i="1"/>
  <c r="I525" i="1"/>
  <c r="J525" i="1"/>
  <c r="K525" i="1"/>
  <c r="I526" i="1"/>
  <c r="J526" i="1"/>
  <c r="K526" i="1"/>
  <c r="I527" i="1"/>
  <c r="J527" i="1"/>
  <c r="K527" i="1"/>
  <c r="I528" i="1"/>
  <c r="J528" i="1"/>
  <c r="K528" i="1"/>
  <c r="I529" i="1"/>
  <c r="J529" i="1"/>
  <c r="K529" i="1"/>
  <c r="I530" i="1"/>
  <c r="J530" i="1"/>
  <c r="K530" i="1"/>
  <c r="I531" i="1"/>
  <c r="J531" i="1"/>
  <c r="K531" i="1"/>
  <c r="I532" i="1"/>
  <c r="J532" i="1"/>
  <c r="K532" i="1"/>
  <c r="I533" i="1"/>
  <c r="J533" i="1"/>
  <c r="K533" i="1"/>
  <c r="I534" i="1"/>
  <c r="J534" i="1"/>
  <c r="K534" i="1"/>
  <c r="I535" i="1"/>
  <c r="J535" i="1"/>
  <c r="K535" i="1"/>
  <c r="I536" i="1"/>
  <c r="J536" i="1"/>
  <c r="K536" i="1"/>
  <c r="I537" i="1"/>
  <c r="J537" i="1"/>
  <c r="K537" i="1"/>
  <c r="I538" i="1"/>
  <c r="J538" i="1"/>
  <c r="K538" i="1"/>
  <c r="I539" i="1"/>
  <c r="J539" i="1"/>
  <c r="K539" i="1"/>
  <c r="I540" i="1"/>
  <c r="J540" i="1"/>
  <c r="K540" i="1"/>
  <c r="I541" i="1"/>
  <c r="J541" i="1"/>
  <c r="K541" i="1"/>
  <c r="I542" i="1"/>
  <c r="J542" i="1"/>
  <c r="K542" i="1"/>
  <c r="I543" i="1"/>
  <c r="J543" i="1"/>
  <c r="K543" i="1"/>
  <c r="I544" i="1"/>
  <c r="J544" i="1"/>
  <c r="K544" i="1"/>
  <c r="I545" i="1"/>
  <c r="J545" i="1"/>
  <c r="K545" i="1"/>
  <c r="I546" i="1"/>
  <c r="J546" i="1"/>
  <c r="K546" i="1"/>
  <c r="I547" i="1"/>
  <c r="J547" i="1"/>
  <c r="K547" i="1"/>
  <c r="I548" i="1"/>
  <c r="J548" i="1"/>
  <c r="K548" i="1"/>
  <c r="I549" i="1"/>
  <c r="J549" i="1"/>
  <c r="K549" i="1"/>
  <c r="I550" i="1"/>
  <c r="J550" i="1"/>
  <c r="K550" i="1"/>
  <c r="I551" i="1"/>
  <c r="J551" i="1"/>
  <c r="K551" i="1"/>
  <c r="I552" i="1"/>
  <c r="J552" i="1"/>
  <c r="K552" i="1"/>
  <c r="I553" i="1"/>
  <c r="J553" i="1"/>
  <c r="K553" i="1"/>
  <c r="I554" i="1"/>
  <c r="J554" i="1"/>
  <c r="K554" i="1"/>
  <c r="I555" i="1"/>
  <c r="J555" i="1"/>
  <c r="K555" i="1"/>
  <c r="I556" i="1"/>
  <c r="J556" i="1"/>
  <c r="K556" i="1"/>
  <c r="I557" i="1"/>
  <c r="J557" i="1"/>
  <c r="K557" i="1"/>
  <c r="I558" i="1"/>
  <c r="J558" i="1"/>
  <c r="K558" i="1"/>
  <c r="I559" i="1"/>
  <c r="J559" i="1"/>
  <c r="K559" i="1"/>
  <c r="I560" i="1"/>
  <c r="J560" i="1"/>
  <c r="K560" i="1"/>
  <c r="I561" i="1"/>
  <c r="J561" i="1"/>
  <c r="K561" i="1"/>
  <c r="I562" i="1"/>
  <c r="J562" i="1"/>
  <c r="K562" i="1"/>
  <c r="I563" i="1"/>
  <c r="J563" i="1"/>
  <c r="K563" i="1"/>
  <c r="I564" i="1"/>
  <c r="J564" i="1"/>
  <c r="K564" i="1"/>
  <c r="I565" i="1"/>
  <c r="J565" i="1"/>
  <c r="K565" i="1"/>
  <c r="I566" i="1"/>
  <c r="J566" i="1"/>
  <c r="K566" i="1"/>
  <c r="I567" i="1"/>
  <c r="J567" i="1"/>
  <c r="K567" i="1"/>
  <c r="I568" i="1"/>
  <c r="J568" i="1"/>
  <c r="K568" i="1"/>
  <c r="I569" i="1"/>
  <c r="J569" i="1"/>
  <c r="K569" i="1"/>
  <c r="I570" i="1"/>
  <c r="J570" i="1"/>
  <c r="K570" i="1"/>
  <c r="I571" i="1"/>
  <c r="J571" i="1"/>
  <c r="K571" i="1"/>
  <c r="I572" i="1"/>
  <c r="J572" i="1"/>
  <c r="K572" i="1"/>
  <c r="I573" i="1"/>
  <c r="J573" i="1"/>
  <c r="K573" i="1"/>
  <c r="I574" i="1"/>
  <c r="J574" i="1"/>
  <c r="K574" i="1"/>
  <c r="I575" i="1"/>
  <c r="J575" i="1"/>
  <c r="K575" i="1"/>
  <c r="I576" i="1"/>
  <c r="J576" i="1"/>
  <c r="K576" i="1"/>
  <c r="I577" i="1"/>
  <c r="J577" i="1"/>
  <c r="K577" i="1"/>
  <c r="I578" i="1"/>
  <c r="J578" i="1"/>
  <c r="K578" i="1"/>
  <c r="I579" i="1"/>
  <c r="J579" i="1"/>
  <c r="K579" i="1"/>
  <c r="I580" i="1"/>
  <c r="J580" i="1"/>
  <c r="K580" i="1"/>
  <c r="I581" i="1"/>
  <c r="J581" i="1"/>
  <c r="K581" i="1"/>
  <c r="I582" i="1"/>
  <c r="J582" i="1"/>
  <c r="K582" i="1"/>
  <c r="I583" i="1"/>
  <c r="J583" i="1"/>
  <c r="K583" i="1"/>
  <c r="I584" i="1"/>
  <c r="J584" i="1"/>
  <c r="K584" i="1"/>
  <c r="I585" i="1"/>
  <c r="J585" i="1"/>
  <c r="K585" i="1"/>
  <c r="I586" i="1"/>
  <c r="J586" i="1"/>
  <c r="K586" i="1"/>
  <c r="I587" i="1"/>
  <c r="J587" i="1"/>
  <c r="K587" i="1"/>
  <c r="I588" i="1"/>
  <c r="J588" i="1"/>
  <c r="K588" i="1"/>
  <c r="I589" i="1"/>
  <c r="J589" i="1"/>
  <c r="K589" i="1"/>
  <c r="I590" i="1"/>
  <c r="J590" i="1"/>
  <c r="K590" i="1"/>
  <c r="I591" i="1"/>
  <c r="J591" i="1"/>
  <c r="K591" i="1"/>
  <c r="I592" i="1"/>
  <c r="J592" i="1"/>
  <c r="K592" i="1"/>
  <c r="I593" i="1"/>
  <c r="J593" i="1"/>
  <c r="K593" i="1"/>
  <c r="I594" i="1"/>
  <c r="J594" i="1"/>
  <c r="K594" i="1"/>
  <c r="I595" i="1"/>
  <c r="J595" i="1"/>
  <c r="K595" i="1"/>
  <c r="I596" i="1"/>
  <c r="J596" i="1"/>
  <c r="K596" i="1"/>
  <c r="I597" i="1"/>
  <c r="J597" i="1"/>
  <c r="K597" i="1"/>
  <c r="I598" i="1"/>
  <c r="J598" i="1"/>
  <c r="K598" i="1"/>
  <c r="I599" i="1"/>
  <c r="J599" i="1"/>
  <c r="K599" i="1"/>
  <c r="I600" i="1"/>
  <c r="J600" i="1"/>
  <c r="K600" i="1"/>
  <c r="I601" i="1"/>
  <c r="J601" i="1"/>
  <c r="K601" i="1"/>
  <c r="I602" i="1"/>
  <c r="J602" i="1"/>
  <c r="K602" i="1"/>
  <c r="I603" i="1"/>
  <c r="J603" i="1"/>
  <c r="K603" i="1"/>
  <c r="I604" i="1"/>
  <c r="J604" i="1"/>
  <c r="K604" i="1"/>
  <c r="I605" i="1"/>
  <c r="J605" i="1"/>
  <c r="K605" i="1"/>
  <c r="I606" i="1"/>
  <c r="J606" i="1"/>
  <c r="K606" i="1"/>
  <c r="I607" i="1"/>
  <c r="J607" i="1"/>
  <c r="K607" i="1"/>
  <c r="I608" i="1"/>
  <c r="J608" i="1"/>
  <c r="K608" i="1"/>
  <c r="I609" i="1"/>
  <c r="J609" i="1"/>
  <c r="K609" i="1"/>
  <c r="I610" i="1"/>
  <c r="J610" i="1"/>
  <c r="K610" i="1"/>
  <c r="I611" i="1"/>
  <c r="J611" i="1"/>
  <c r="K611" i="1"/>
  <c r="I612" i="1"/>
  <c r="J612" i="1"/>
  <c r="K612" i="1"/>
  <c r="I613" i="1"/>
  <c r="J613" i="1"/>
  <c r="K613" i="1"/>
  <c r="I614" i="1"/>
  <c r="J614" i="1"/>
  <c r="K614" i="1"/>
  <c r="I615" i="1"/>
  <c r="J615" i="1"/>
  <c r="K615" i="1"/>
  <c r="I616" i="1"/>
  <c r="J616" i="1"/>
  <c r="K616" i="1"/>
  <c r="I617" i="1"/>
  <c r="J617" i="1"/>
  <c r="K617" i="1"/>
  <c r="I618" i="1"/>
  <c r="J618" i="1"/>
  <c r="K618" i="1"/>
  <c r="I619" i="1"/>
  <c r="J619" i="1"/>
  <c r="K619" i="1"/>
  <c r="I620" i="1"/>
  <c r="J620" i="1"/>
  <c r="K620" i="1"/>
  <c r="I621" i="1"/>
  <c r="J621" i="1"/>
  <c r="K621" i="1"/>
  <c r="I622" i="1"/>
  <c r="J622" i="1"/>
  <c r="K622" i="1"/>
  <c r="I623" i="1"/>
  <c r="J623" i="1"/>
  <c r="K623" i="1"/>
  <c r="I624" i="1"/>
  <c r="J624" i="1"/>
  <c r="K624" i="1"/>
  <c r="I625" i="1"/>
  <c r="J625" i="1"/>
  <c r="K625" i="1"/>
  <c r="I626" i="1"/>
  <c r="J626" i="1"/>
  <c r="K626" i="1"/>
  <c r="I627" i="1"/>
  <c r="J627" i="1"/>
  <c r="K627" i="1"/>
  <c r="I628" i="1"/>
  <c r="J628" i="1"/>
  <c r="K628" i="1"/>
  <c r="I629" i="1"/>
  <c r="J629" i="1"/>
  <c r="K629" i="1"/>
  <c r="I630" i="1"/>
  <c r="J630" i="1"/>
  <c r="K630" i="1"/>
  <c r="I631" i="1"/>
  <c r="J631" i="1"/>
  <c r="K631" i="1"/>
  <c r="I632" i="1"/>
  <c r="J632" i="1"/>
  <c r="K632" i="1"/>
  <c r="I633" i="1"/>
  <c r="J633" i="1"/>
  <c r="K633" i="1"/>
  <c r="I634" i="1"/>
  <c r="J634" i="1"/>
  <c r="K634" i="1"/>
  <c r="I635" i="1"/>
  <c r="J635" i="1"/>
  <c r="K635" i="1"/>
  <c r="I636" i="1"/>
  <c r="J636" i="1"/>
  <c r="K636" i="1"/>
  <c r="I637" i="1"/>
  <c r="J637" i="1"/>
  <c r="K637" i="1"/>
  <c r="I638" i="1"/>
  <c r="J638" i="1"/>
  <c r="K638" i="1"/>
  <c r="I639" i="1"/>
  <c r="J639" i="1"/>
  <c r="K639" i="1"/>
  <c r="I640" i="1"/>
  <c r="J640" i="1"/>
  <c r="K640" i="1"/>
  <c r="I641" i="1"/>
  <c r="J641" i="1"/>
  <c r="K641" i="1"/>
  <c r="I642" i="1"/>
  <c r="J642" i="1"/>
  <c r="K642" i="1"/>
  <c r="I643" i="1"/>
  <c r="J643" i="1"/>
  <c r="K643" i="1"/>
  <c r="I644" i="1"/>
  <c r="J644" i="1"/>
  <c r="K644" i="1"/>
  <c r="I645" i="1"/>
  <c r="J645" i="1"/>
  <c r="K645" i="1"/>
  <c r="I646" i="1"/>
  <c r="J646" i="1"/>
  <c r="K646" i="1"/>
  <c r="I647" i="1"/>
  <c r="J647" i="1"/>
  <c r="K647" i="1"/>
  <c r="I648" i="1"/>
  <c r="J648" i="1"/>
  <c r="K648" i="1"/>
  <c r="I649" i="1"/>
  <c r="J649" i="1"/>
  <c r="K649" i="1"/>
  <c r="I650" i="1"/>
  <c r="J650" i="1"/>
  <c r="K650" i="1"/>
  <c r="I651" i="1"/>
  <c r="J651" i="1"/>
  <c r="K651" i="1"/>
  <c r="I652" i="1"/>
  <c r="J652" i="1"/>
  <c r="K652" i="1"/>
  <c r="I653" i="1"/>
  <c r="J653" i="1"/>
  <c r="K653" i="1"/>
  <c r="I654" i="1"/>
  <c r="J654" i="1"/>
  <c r="K654" i="1"/>
  <c r="I655" i="1"/>
  <c r="J655" i="1"/>
  <c r="K655" i="1"/>
  <c r="I656" i="1"/>
  <c r="J656" i="1"/>
  <c r="K656" i="1"/>
  <c r="I657" i="1"/>
  <c r="J657" i="1"/>
  <c r="K657" i="1"/>
  <c r="I658" i="1"/>
  <c r="J658" i="1"/>
  <c r="K658" i="1"/>
  <c r="I659" i="1"/>
  <c r="J659" i="1"/>
  <c r="K659" i="1"/>
  <c r="I660" i="1"/>
  <c r="J660" i="1"/>
  <c r="K660" i="1"/>
  <c r="I661" i="1"/>
  <c r="J661" i="1"/>
  <c r="K661" i="1"/>
  <c r="I662" i="1"/>
  <c r="J662" i="1"/>
  <c r="K662" i="1"/>
  <c r="I663" i="1"/>
  <c r="J663" i="1"/>
  <c r="K663" i="1"/>
  <c r="I664" i="1"/>
  <c r="J664" i="1"/>
  <c r="K664" i="1"/>
  <c r="I665" i="1"/>
  <c r="J665" i="1"/>
  <c r="K665" i="1"/>
  <c r="I666" i="1"/>
  <c r="J666" i="1"/>
  <c r="K666" i="1"/>
  <c r="I667" i="1"/>
  <c r="J667" i="1"/>
  <c r="K667" i="1"/>
  <c r="I668" i="1"/>
  <c r="J668" i="1"/>
  <c r="K668" i="1"/>
  <c r="I669" i="1"/>
  <c r="J669" i="1"/>
  <c r="K669" i="1"/>
  <c r="I670" i="1"/>
  <c r="J670" i="1"/>
  <c r="K670" i="1"/>
  <c r="I671" i="1"/>
  <c r="J671" i="1"/>
  <c r="K671" i="1"/>
  <c r="I672" i="1"/>
  <c r="J672" i="1"/>
  <c r="K672" i="1"/>
  <c r="I673" i="1"/>
  <c r="J673" i="1"/>
  <c r="K673" i="1"/>
  <c r="I674" i="1"/>
  <c r="J674" i="1"/>
  <c r="K674" i="1"/>
  <c r="I675" i="1"/>
  <c r="J675" i="1"/>
  <c r="K675" i="1"/>
  <c r="I676" i="1"/>
  <c r="J676" i="1"/>
  <c r="K676" i="1"/>
  <c r="I677" i="1"/>
  <c r="J677" i="1"/>
  <c r="K677" i="1"/>
  <c r="I678" i="1"/>
  <c r="J678" i="1"/>
  <c r="K678" i="1"/>
  <c r="I679" i="1"/>
  <c r="J679" i="1"/>
  <c r="K679" i="1"/>
  <c r="I680" i="1"/>
  <c r="J680" i="1"/>
  <c r="K680" i="1"/>
  <c r="I681" i="1"/>
  <c r="J681" i="1"/>
  <c r="K681" i="1"/>
  <c r="I682" i="1"/>
  <c r="J682" i="1"/>
  <c r="K682" i="1"/>
  <c r="I683" i="1"/>
  <c r="J683" i="1"/>
  <c r="K683" i="1"/>
  <c r="I684" i="1"/>
  <c r="J684" i="1"/>
  <c r="K684" i="1"/>
  <c r="I685" i="1"/>
  <c r="J685" i="1"/>
  <c r="K685" i="1"/>
  <c r="I686" i="1"/>
  <c r="J686" i="1"/>
  <c r="K686" i="1"/>
  <c r="I687" i="1"/>
  <c r="J687" i="1"/>
  <c r="K687" i="1"/>
  <c r="I688" i="1"/>
  <c r="J688" i="1"/>
  <c r="K688" i="1"/>
  <c r="I689" i="1"/>
  <c r="J689" i="1"/>
  <c r="K689" i="1"/>
  <c r="I690" i="1"/>
  <c r="J690" i="1"/>
  <c r="K690" i="1"/>
  <c r="I691" i="1"/>
  <c r="J691" i="1"/>
  <c r="K691" i="1"/>
  <c r="I692" i="1"/>
  <c r="J692" i="1"/>
  <c r="K692" i="1"/>
  <c r="I693" i="1"/>
  <c r="J693" i="1"/>
  <c r="K693" i="1"/>
  <c r="I694" i="1"/>
  <c r="J694" i="1"/>
  <c r="K694" i="1"/>
  <c r="I695" i="1"/>
  <c r="J695" i="1"/>
  <c r="K695" i="1"/>
  <c r="I696" i="1"/>
  <c r="J696" i="1"/>
  <c r="K696" i="1"/>
  <c r="I697" i="1"/>
  <c r="J697" i="1"/>
  <c r="K697" i="1"/>
  <c r="I698" i="1"/>
  <c r="J698" i="1"/>
  <c r="K698" i="1"/>
  <c r="I699" i="1"/>
  <c r="J699" i="1"/>
  <c r="K699" i="1"/>
  <c r="I700" i="1"/>
  <c r="J700" i="1"/>
  <c r="K700" i="1"/>
  <c r="I701" i="1"/>
  <c r="J701" i="1"/>
  <c r="K701" i="1"/>
  <c r="I702" i="1"/>
  <c r="J702" i="1"/>
  <c r="K702" i="1"/>
  <c r="I703" i="1"/>
  <c r="J703" i="1"/>
  <c r="K703" i="1"/>
  <c r="I704" i="1"/>
  <c r="J704" i="1"/>
  <c r="K704" i="1"/>
  <c r="I705" i="1"/>
  <c r="J705" i="1"/>
  <c r="K705" i="1"/>
  <c r="I706" i="1"/>
  <c r="J706" i="1"/>
  <c r="K706" i="1"/>
  <c r="I707" i="1"/>
  <c r="J707" i="1"/>
  <c r="K707" i="1"/>
  <c r="I708" i="1"/>
  <c r="J708" i="1"/>
  <c r="K708" i="1"/>
  <c r="I709" i="1"/>
  <c r="J709" i="1"/>
  <c r="K709" i="1"/>
  <c r="I710" i="1"/>
  <c r="J710" i="1"/>
  <c r="K710" i="1"/>
  <c r="I711" i="1"/>
  <c r="J711" i="1"/>
  <c r="K711" i="1"/>
  <c r="I712" i="1"/>
  <c r="J712" i="1"/>
  <c r="K712" i="1"/>
  <c r="I713" i="1"/>
  <c r="J713" i="1"/>
  <c r="K713" i="1"/>
  <c r="I714" i="1"/>
  <c r="J714" i="1"/>
  <c r="K714" i="1"/>
  <c r="I715" i="1"/>
  <c r="J715" i="1"/>
  <c r="K715" i="1"/>
  <c r="I716" i="1"/>
  <c r="J716" i="1"/>
  <c r="K716" i="1"/>
  <c r="I717" i="1"/>
  <c r="J717" i="1"/>
  <c r="K717" i="1"/>
  <c r="I718" i="1"/>
  <c r="J718" i="1"/>
  <c r="K718" i="1"/>
  <c r="I719" i="1"/>
  <c r="J719" i="1"/>
  <c r="K719" i="1"/>
  <c r="I720" i="1"/>
  <c r="J720" i="1"/>
  <c r="K720" i="1"/>
  <c r="I721" i="1"/>
  <c r="J721" i="1"/>
  <c r="K721" i="1"/>
  <c r="I722" i="1"/>
  <c r="J722" i="1"/>
  <c r="K722" i="1"/>
  <c r="I723" i="1"/>
  <c r="J723" i="1"/>
  <c r="K723" i="1"/>
  <c r="I724" i="1"/>
  <c r="J724" i="1"/>
  <c r="K724" i="1"/>
  <c r="I725" i="1"/>
  <c r="J725" i="1"/>
  <c r="K725" i="1"/>
  <c r="I726" i="1"/>
  <c r="J726" i="1"/>
  <c r="K726" i="1"/>
  <c r="I727" i="1"/>
  <c r="J727" i="1"/>
  <c r="K727" i="1"/>
  <c r="I728" i="1"/>
  <c r="J728" i="1"/>
  <c r="K728" i="1"/>
  <c r="I729" i="1"/>
  <c r="J729" i="1"/>
  <c r="K729" i="1"/>
  <c r="I730" i="1"/>
  <c r="J730" i="1"/>
  <c r="K730" i="1"/>
  <c r="I731" i="1"/>
  <c r="J731" i="1"/>
  <c r="K731" i="1"/>
  <c r="I732" i="1"/>
  <c r="J732" i="1"/>
  <c r="K732" i="1"/>
  <c r="I733" i="1"/>
  <c r="J733" i="1"/>
  <c r="K733" i="1"/>
  <c r="I734" i="1"/>
  <c r="J734" i="1"/>
  <c r="K734" i="1"/>
  <c r="I735" i="1"/>
  <c r="J735" i="1"/>
  <c r="K735" i="1"/>
  <c r="I736" i="1"/>
  <c r="J736" i="1"/>
  <c r="K736" i="1"/>
  <c r="I737" i="1"/>
  <c r="J737" i="1"/>
  <c r="K737" i="1"/>
  <c r="I738" i="1"/>
  <c r="J738" i="1"/>
  <c r="K738" i="1"/>
  <c r="I739" i="1"/>
  <c r="J739" i="1"/>
  <c r="K739" i="1"/>
  <c r="I740" i="1"/>
  <c r="J740" i="1"/>
  <c r="K740" i="1"/>
  <c r="I741" i="1"/>
  <c r="J741" i="1"/>
  <c r="K741" i="1"/>
  <c r="I742" i="1"/>
  <c r="J742" i="1"/>
  <c r="K742" i="1"/>
  <c r="I743" i="1"/>
  <c r="J743" i="1"/>
  <c r="K743" i="1"/>
  <c r="I744" i="1"/>
  <c r="J744" i="1"/>
  <c r="K744" i="1"/>
  <c r="I745" i="1"/>
  <c r="J745" i="1"/>
  <c r="K745" i="1"/>
  <c r="I746" i="1"/>
  <c r="J746" i="1"/>
  <c r="K746" i="1"/>
  <c r="I747" i="1"/>
  <c r="J747" i="1"/>
  <c r="K747" i="1"/>
  <c r="I748" i="1"/>
  <c r="J748" i="1"/>
  <c r="K748" i="1"/>
  <c r="I749" i="1"/>
  <c r="J749" i="1"/>
  <c r="K749" i="1"/>
  <c r="I750" i="1"/>
  <c r="J750" i="1"/>
  <c r="K750" i="1"/>
  <c r="I751" i="1"/>
  <c r="J751" i="1"/>
  <c r="K751" i="1"/>
  <c r="I752" i="1"/>
  <c r="J752" i="1"/>
  <c r="K752" i="1"/>
  <c r="I753" i="1"/>
  <c r="J753" i="1"/>
  <c r="K753" i="1"/>
  <c r="I754" i="1"/>
  <c r="J754" i="1"/>
  <c r="K754" i="1"/>
  <c r="I755" i="1"/>
  <c r="J755" i="1"/>
  <c r="K755" i="1"/>
  <c r="I756" i="1"/>
  <c r="J756" i="1"/>
  <c r="K756" i="1"/>
  <c r="I757" i="1"/>
  <c r="J757" i="1"/>
  <c r="K757" i="1"/>
  <c r="I758" i="1"/>
  <c r="J758" i="1"/>
  <c r="K758" i="1"/>
  <c r="I759" i="1"/>
  <c r="J759" i="1"/>
  <c r="K759" i="1"/>
  <c r="I760" i="1"/>
  <c r="J760" i="1"/>
  <c r="K760" i="1"/>
  <c r="I761" i="1"/>
  <c r="J761" i="1"/>
  <c r="K761" i="1"/>
  <c r="I762" i="1"/>
  <c r="J762" i="1"/>
  <c r="K762" i="1"/>
  <c r="I763" i="1"/>
  <c r="J763" i="1"/>
  <c r="K763" i="1"/>
  <c r="I764" i="1"/>
  <c r="J764" i="1"/>
  <c r="K764" i="1"/>
  <c r="I765" i="1"/>
  <c r="J765" i="1"/>
  <c r="K765" i="1"/>
  <c r="I766" i="1"/>
  <c r="J766" i="1"/>
  <c r="K766" i="1"/>
  <c r="I767" i="1"/>
  <c r="J767" i="1"/>
  <c r="K767" i="1"/>
  <c r="I768" i="1"/>
  <c r="J768" i="1"/>
  <c r="K768" i="1"/>
  <c r="I769" i="1"/>
  <c r="J769" i="1"/>
  <c r="K769" i="1"/>
  <c r="I770" i="1"/>
  <c r="J770" i="1"/>
  <c r="K770" i="1"/>
  <c r="I771" i="1"/>
  <c r="J771" i="1"/>
  <c r="K771" i="1"/>
  <c r="I772" i="1"/>
  <c r="J772" i="1"/>
  <c r="K772" i="1"/>
  <c r="I773" i="1"/>
  <c r="J773" i="1"/>
  <c r="K773" i="1"/>
  <c r="I774" i="1"/>
  <c r="J774" i="1"/>
  <c r="K774" i="1"/>
  <c r="I775" i="1"/>
  <c r="J775" i="1"/>
  <c r="K775" i="1"/>
  <c r="I776" i="1"/>
  <c r="J776" i="1"/>
  <c r="K776" i="1"/>
  <c r="I777" i="1"/>
  <c r="J777" i="1"/>
  <c r="K777" i="1"/>
  <c r="I778" i="1"/>
  <c r="J778" i="1"/>
  <c r="K778" i="1"/>
  <c r="I779" i="1"/>
  <c r="J779" i="1"/>
  <c r="K779" i="1"/>
  <c r="I780" i="1"/>
  <c r="J780" i="1"/>
  <c r="K780" i="1"/>
  <c r="I781" i="1"/>
  <c r="J781" i="1"/>
  <c r="K781" i="1"/>
  <c r="I782" i="1"/>
  <c r="J782" i="1"/>
  <c r="K782" i="1"/>
  <c r="I783" i="1"/>
  <c r="J783" i="1"/>
  <c r="K783" i="1"/>
  <c r="I784" i="1"/>
  <c r="J784" i="1"/>
  <c r="K784" i="1"/>
  <c r="I785" i="1"/>
  <c r="J785" i="1"/>
  <c r="K785" i="1"/>
  <c r="I786" i="1"/>
  <c r="J786" i="1"/>
  <c r="K786" i="1"/>
  <c r="I787" i="1"/>
  <c r="J787" i="1"/>
  <c r="K787" i="1"/>
  <c r="I788" i="1"/>
  <c r="J788" i="1"/>
  <c r="K788" i="1"/>
  <c r="I789" i="1"/>
  <c r="J789" i="1"/>
  <c r="K789" i="1"/>
  <c r="I790" i="1"/>
  <c r="J790" i="1"/>
  <c r="K790" i="1"/>
  <c r="I791" i="1"/>
  <c r="J791" i="1"/>
  <c r="K791" i="1"/>
  <c r="I792" i="1"/>
  <c r="J792" i="1"/>
  <c r="K792" i="1"/>
  <c r="I793" i="1"/>
  <c r="J793" i="1"/>
  <c r="K793" i="1"/>
  <c r="I794" i="1"/>
  <c r="J794" i="1"/>
  <c r="K794" i="1"/>
  <c r="I795" i="1"/>
  <c r="J795" i="1"/>
  <c r="K795" i="1"/>
  <c r="I796" i="1"/>
  <c r="J796" i="1"/>
  <c r="K796" i="1"/>
  <c r="I797" i="1"/>
  <c r="J797" i="1"/>
  <c r="K797" i="1"/>
  <c r="I798" i="1"/>
  <c r="J798" i="1"/>
  <c r="K798" i="1"/>
  <c r="I799" i="1"/>
  <c r="J799" i="1"/>
  <c r="K799" i="1"/>
  <c r="I800" i="1"/>
  <c r="J800" i="1"/>
  <c r="K800" i="1"/>
  <c r="I801" i="1"/>
  <c r="J801" i="1"/>
  <c r="K801" i="1"/>
  <c r="I802" i="1"/>
  <c r="J802" i="1"/>
  <c r="K802" i="1"/>
  <c r="I803" i="1"/>
  <c r="J803" i="1"/>
  <c r="K803" i="1"/>
  <c r="I804" i="1"/>
  <c r="J804" i="1"/>
  <c r="K804" i="1"/>
  <c r="I805" i="1"/>
  <c r="J805" i="1"/>
  <c r="K805" i="1"/>
  <c r="I806" i="1"/>
  <c r="J806" i="1"/>
  <c r="K806" i="1"/>
  <c r="I807" i="1"/>
  <c r="J807" i="1"/>
  <c r="K807" i="1"/>
  <c r="I808" i="1"/>
  <c r="J808" i="1"/>
  <c r="K808" i="1"/>
  <c r="I809" i="1"/>
  <c r="J809" i="1"/>
  <c r="K809" i="1"/>
  <c r="I810" i="1"/>
  <c r="J810" i="1"/>
  <c r="K810" i="1"/>
  <c r="I811" i="1"/>
  <c r="J811" i="1"/>
  <c r="K811" i="1"/>
  <c r="I812" i="1"/>
  <c r="J812" i="1"/>
  <c r="K812" i="1"/>
  <c r="I813" i="1"/>
  <c r="J813" i="1"/>
  <c r="K813" i="1"/>
  <c r="I814" i="1"/>
  <c r="J814" i="1"/>
  <c r="K814" i="1"/>
  <c r="I815" i="1"/>
  <c r="J815" i="1"/>
  <c r="K815" i="1"/>
  <c r="I816" i="1"/>
  <c r="J816" i="1"/>
  <c r="K816" i="1"/>
  <c r="I817" i="1"/>
  <c r="J817" i="1"/>
  <c r="K817" i="1"/>
  <c r="I818" i="1"/>
  <c r="J818" i="1"/>
  <c r="K818" i="1"/>
  <c r="I819" i="1"/>
  <c r="J819" i="1"/>
  <c r="K819" i="1"/>
  <c r="I820" i="1"/>
  <c r="J820" i="1"/>
  <c r="K820" i="1"/>
  <c r="I821" i="1"/>
  <c r="J821" i="1"/>
  <c r="K821" i="1"/>
  <c r="I822" i="1"/>
  <c r="J822" i="1"/>
  <c r="K822" i="1"/>
  <c r="I823" i="1"/>
  <c r="J823" i="1"/>
  <c r="K823" i="1"/>
  <c r="I824" i="1"/>
  <c r="J824" i="1"/>
  <c r="K824" i="1"/>
  <c r="I825" i="1"/>
  <c r="J825" i="1"/>
  <c r="K825" i="1"/>
  <c r="I826" i="1"/>
  <c r="J826" i="1"/>
  <c r="K826" i="1"/>
  <c r="I827" i="1"/>
  <c r="J827" i="1"/>
  <c r="K827" i="1"/>
  <c r="I828" i="1"/>
  <c r="J828" i="1"/>
  <c r="K828" i="1"/>
  <c r="I829" i="1"/>
  <c r="J829" i="1"/>
  <c r="K829" i="1"/>
  <c r="I830" i="1"/>
  <c r="J830" i="1"/>
  <c r="K830" i="1"/>
  <c r="I831" i="1"/>
  <c r="J831" i="1"/>
  <c r="K831" i="1"/>
  <c r="I832" i="1"/>
  <c r="J832" i="1"/>
  <c r="K832" i="1"/>
  <c r="I833" i="1"/>
  <c r="J833" i="1"/>
  <c r="K833" i="1"/>
  <c r="I834" i="1"/>
  <c r="J834" i="1"/>
  <c r="K834" i="1"/>
  <c r="I835" i="1"/>
  <c r="J835" i="1"/>
  <c r="K835" i="1"/>
  <c r="I836" i="1"/>
  <c r="J836" i="1"/>
  <c r="K836" i="1"/>
  <c r="I837" i="1"/>
  <c r="J837" i="1"/>
  <c r="K837" i="1"/>
  <c r="I838" i="1"/>
  <c r="J838" i="1"/>
  <c r="K838" i="1"/>
  <c r="I839" i="1"/>
  <c r="J839" i="1"/>
  <c r="K839" i="1"/>
  <c r="I840" i="1"/>
  <c r="J840" i="1"/>
  <c r="K840" i="1"/>
  <c r="I841" i="1"/>
  <c r="J841" i="1"/>
  <c r="K841" i="1"/>
  <c r="I842" i="1"/>
  <c r="J842" i="1"/>
  <c r="K842" i="1"/>
  <c r="I843" i="1"/>
  <c r="J843" i="1"/>
  <c r="K843" i="1"/>
  <c r="I844" i="1"/>
  <c r="J844" i="1"/>
  <c r="K844" i="1"/>
  <c r="I845" i="1"/>
  <c r="J845" i="1"/>
  <c r="K845" i="1"/>
  <c r="I846" i="1"/>
  <c r="J846" i="1"/>
  <c r="K846" i="1"/>
  <c r="I847" i="1"/>
  <c r="J847" i="1"/>
  <c r="K847" i="1"/>
  <c r="I848" i="1"/>
  <c r="J848" i="1"/>
  <c r="K848" i="1"/>
  <c r="I849" i="1"/>
  <c r="J849" i="1"/>
  <c r="K849" i="1"/>
  <c r="I850" i="1"/>
  <c r="J850" i="1"/>
  <c r="K850" i="1"/>
  <c r="I851" i="1"/>
  <c r="J851" i="1"/>
  <c r="K851" i="1"/>
  <c r="I852" i="1"/>
  <c r="J852" i="1"/>
  <c r="K852" i="1"/>
  <c r="I853" i="1"/>
  <c r="J853" i="1"/>
  <c r="K853" i="1"/>
  <c r="I854" i="1"/>
  <c r="J854" i="1"/>
  <c r="K854" i="1"/>
  <c r="I855" i="1"/>
  <c r="J855" i="1"/>
  <c r="K855" i="1"/>
  <c r="I856" i="1"/>
  <c r="J856" i="1"/>
  <c r="K856" i="1"/>
  <c r="I857" i="1"/>
  <c r="J857" i="1"/>
  <c r="K857" i="1"/>
  <c r="I858" i="1"/>
  <c r="J858" i="1"/>
  <c r="K858" i="1"/>
  <c r="I859" i="1"/>
  <c r="J859" i="1"/>
  <c r="K859" i="1"/>
  <c r="I860" i="1"/>
  <c r="J860" i="1"/>
  <c r="K860" i="1"/>
  <c r="I861" i="1"/>
  <c r="J861" i="1"/>
  <c r="K861" i="1"/>
  <c r="I862" i="1"/>
  <c r="J862" i="1"/>
  <c r="K862" i="1"/>
  <c r="I863" i="1"/>
  <c r="J863" i="1"/>
  <c r="K863" i="1"/>
  <c r="I864" i="1"/>
  <c r="J864" i="1"/>
  <c r="K864" i="1"/>
  <c r="I865" i="1"/>
  <c r="J865" i="1"/>
  <c r="K865" i="1"/>
  <c r="I866" i="1"/>
  <c r="J866" i="1"/>
  <c r="K866" i="1"/>
  <c r="I867" i="1"/>
  <c r="J867" i="1"/>
  <c r="K867" i="1"/>
  <c r="I868" i="1"/>
  <c r="J868" i="1"/>
  <c r="K868" i="1"/>
  <c r="I869" i="1"/>
  <c r="J869" i="1"/>
  <c r="K869" i="1"/>
  <c r="I870" i="1"/>
  <c r="J870" i="1"/>
  <c r="K870" i="1"/>
  <c r="I871" i="1"/>
  <c r="J871" i="1"/>
  <c r="K871" i="1"/>
  <c r="I872" i="1"/>
  <c r="J872" i="1"/>
  <c r="K872" i="1"/>
  <c r="I873" i="1"/>
  <c r="J873" i="1"/>
  <c r="K873" i="1"/>
  <c r="I874" i="1"/>
  <c r="J874" i="1"/>
  <c r="K874" i="1"/>
  <c r="I875" i="1"/>
  <c r="J875" i="1"/>
  <c r="K875" i="1"/>
  <c r="I876" i="1"/>
  <c r="J876" i="1"/>
  <c r="K876" i="1"/>
  <c r="I877" i="1"/>
  <c r="J877" i="1"/>
  <c r="K877" i="1"/>
  <c r="I878" i="1"/>
  <c r="J878" i="1"/>
  <c r="K878" i="1"/>
  <c r="I879" i="1"/>
  <c r="J879" i="1"/>
  <c r="K879" i="1"/>
  <c r="I880" i="1"/>
  <c r="J880" i="1"/>
  <c r="K880" i="1"/>
  <c r="I881" i="1"/>
  <c r="J881" i="1"/>
  <c r="K881" i="1"/>
  <c r="I882" i="1"/>
  <c r="J882" i="1"/>
  <c r="K882" i="1"/>
  <c r="I883" i="1"/>
  <c r="J883" i="1"/>
  <c r="K883" i="1"/>
  <c r="I884" i="1"/>
  <c r="J884" i="1"/>
  <c r="K884" i="1"/>
  <c r="I885" i="1"/>
  <c r="J885" i="1"/>
  <c r="K885" i="1"/>
  <c r="I886" i="1"/>
  <c r="J886" i="1"/>
  <c r="K886" i="1"/>
  <c r="I887" i="1"/>
  <c r="J887" i="1"/>
  <c r="K887" i="1"/>
  <c r="I888" i="1"/>
  <c r="J888" i="1"/>
  <c r="K888" i="1"/>
  <c r="I889" i="1"/>
  <c r="J889" i="1"/>
  <c r="K889" i="1"/>
  <c r="I890" i="1"/>
  <c r="J890" i="1"/>
  <c r="K890" i="1"/>
  <c r="I891" i="1"/>
  <c r="J891" i="1"/>
  <c r="K891" i="1"/>
  <c r="I892" i="1"/>
  <c r="J892" i="1"/>
  <c r="K892" i="1"/>
  <c r="I893" i="1"/>
  <c r="J893" i="1"/>
  <c r="K893" i="1"/>
  <c r="I894" i="1"/>
  <c r="J894" i="1"/>
  <c r="K894" i="1"/>
  <c r="I895" i="1"/>
  <c r="J895" i="1"/>
  <c r="K895" i="1"/>
  <c r="I896" i="1"/>
  <c r="J896" i="1"/>
  <c r="K896" i="1"/>
  <c r="I897" i="1"/>
  <c r="J897" i="1"/>
  <c r="K897" i="1"/>
  <c r="I898" i="1"/>
  <c r="J898" i="1"/>
  <c r="K898" i="1"/>
  <c r="I899" i="1"/>
  <c r="J899" i="1"/>
  <c r="K899" i="1"/>
  <c r="I900" i="1"/>
  <c r="J900" i="1"/>
  <c r="K900" i="1"/>
  <c r="I901" i="1"/>
  <c r="J901" i="1"/>
  <c r="K901" i="1"/>
  <c r="I902" i="1"/>
  <c r="J902" i="1"/>
  <c r="K902" i="1"/>
  <c r="I903" i="1"/>
  <c r="J903" i="1"/>
  <c r="K903" i="1"/>
  <c r="I904" i="1"/>
  <c r="J904" i="1"/>
  <c r="K904" i="1"/>
  <c r="I905" i="1"/>
  <c r="J905" i="1"/>
  <c r="K905" i="1"/>
  <c r="I906" i="1"/>
  <c r="J906" i="1"/>
  <c r="K906" i="1"/>
  <c r="I907" i="1"/>
  <c r="J907" i="1"/>
  <c r="K907" i="1"/>
  <c r="I908" i="1"/>
  <c r="J908" i="1"/>
  <c r="K908" i="1"/>
  <c r="I909" i="1"/>
  <c r="J909" i="1"/>
  <c r="K909" i="1"/>
  <c r="I910" i="1"/>
  <c r="J910" i="1"/>
  <c r="K910" i="1"/>
  <c r="I911" i="1"/>
  <c r="J911" i="1"/>
  <c r="K911" i="1"/>
  <c r="I912" i="1"/>
  <c r="J912" i="1"/>
  <c r="K912" i="1"/>
  <c r="I913" i="1"/>
  <c r="J913" i="1"/>
  <c r="K913" i="1"/>
  <c r="I914" i="1"/>
  <c r="J914" i="1"/>
  <c r="K914" i="1"/>
  <c r="I915" i="1"/>
  <c r="J915" i="1"/>
  <c r="K915" i="1"/>
  <c r="I916" i="1"/>
  <c r="J916" i="1"/>
  <c r="K916" i="1"/>
  <c r="I917" i="1"/>
  <c r="J917" i="1"/>
  <c r="K917" i="1"/>
  <c r="I918" i="1"/>
  <c r="J918" i="1"/>
  <c r="K918" i="1"/>
  <c r="I919" i="1"/>
  <c r="J919" i="1"/>
  <c r="K919" i="1"/>
  <c r="I920" i="1"/>
  <c r="J920" i="1"/>
  <c r="K920" i="1"/>
  <c r="I921" i="1"/>
  <c r="J921" i="1"/>
  <c r="K921" i="1"/>
  <c r="I922" i="1"/>
  <c r="J922" i="1"/>
  <c r="K922" i="1"/>
  <c r="I923" i="1"/>
  <c r="J923" i="1"/>
  <c r="K923" i="1"/>
  <c r="I924" i="1"/>
  <c r="J924" i="1"/>
  <c r="K924" i="1"/>
  <c r="I925" i="1"/>
  <c r="J925" i="1"/>
  <c r="K925" i="1"/>
  <c r="I926" i="1"/>
  <c r="J926" i="1"/>
  <c r="K926" i="1"/>
  <c r="I927" i="1"/>
  <c r="J927" i="1"/>
  <c r="K927" i="1"/>
  <c r="I928" i="1"/>
  <c r="J928" i="1"/>
  <c r="K928" i="1"/>
  <c r="I929" i="1"/>
  <c r="J929" i="1"/>
  <c r="K929" i="1"/>
  <c r="I930" i="1"/>
  <c r="J930" i="1"/>
  <c r="K930" i="1"/>
  <c r="I931" i="1"/>
  <c r="J931" i="1"/>
  <c r="K931" i="1"/>
  <c r="I932" i="1"/>
  <c r="J932" i="1"/>
  <c r="K932" i="1"/>
  <c r="I933" i="1"/>
  <c r="J933" i="1"/>
  <c r="K933" i="1"/>
  <c r="I934" i="1"/>
  <c r="J934" i="1"/>
  <c r="K934" i="1"/>
  <c r="I935" i="1"/>
  <c r="J935" i="1"/>
  <c r="K935" i="1"/>
  <c r="I936" i="1"/>
  <c r="J936" i="1"/>
  <c r="K936" i="1"/>
  <c r="I937" i="1"/>
  <c r="J937" i="1"/>
  <c r="K937" i="1"/>
  <c r="I938" i="1"/>
  <c r="J938" i="1"/>
  <c r="K938" i="1"/>
  <c r="I939" i="1"/>
  <c r="J939" i="1"/>
  <c r="K939" i="1"/>
  <c r="I940" i="1"/>
  <c r="J940" i="1"/>
  <c r="K940" i="1"/>
  <c r="I941" i="1"/>
  <c r="J941" i="1"/>
  <c r="K941" i="1"/>
  <c r="I942" i="1"/>
  <c r="J942" i="1"/>
  <c r="K942" i="1"/>
  <c r="I943" i="1"/>
  <c r="J943" i="1"/>
  <c r="K943" i="1"/>
  <c r="I944" i="1"/>
  <c r="J944" i="1"/>
  <c r="K944" i="1"/>
  <c r="I945" i="1"/>
  <c r="J945" i="1"/>
  <c r="K945" i="1"/>
  <c r="I946" i="1"/>
  <c r="J946" i="1"/>
  <c r="K946" i="1"/>
  <c r="I947" i="1"/>
  <c r="J947" i="1"/>
  <c r="K947" i="1"/>
  <c r="I948" i="1"/>
  <c r="J948" i="1"/>
  <c r="K948" i="1"/>
  <c r="I949" i="1"/>
  <c r="J949" i="1"/>
  <c r="K949" i="1"/>
  <c r="I950" i="1"/>
  <c r="J950" i="1"/>
  <c r="K950" i="1"/>
  <c r="I951" i="1"/>
  <c r="J951" i="1"/>
  <c r="K951" i="1"/>
  <c r="I952" i="1"/>
  <c r="J952" i="1"/>
  <c r="K952" i="1"/>
  <c r="I953" i="1"/>
  <c r="J953" i="1"/>
  <c r="K953" i="1"/>
  <c r="I954" i="1"/>
  <c r="J954" i="1"/>
  <c r="K954" i="1"/>
  <c r="I955" i="1"/>
  <c r="J955" i="1"/>
  <c r="K955" i="1"/>
  <c r="I956" i="1"/>
  <c r="J956" i="1"/>
  <c r="K956" i="1"/>
  <c r="I957" i="1"/>
  <c r="J957" i="1"/>
  <c r="K957" i="1"/>
  <c r="I958" i="1"/>
  <c r="J958" i="1"/>
  <c r="K958" i="1"/>
  <c r="I959" i="1"/>
  <c r="J959" i="1"/>
  <c r="K959" i="1"/>
  <c r="I960" i="1"/>
  <c r="J960" i="1"/>
  <c r="K960" i="1"/>
  <c r="I961" i="1"/>
  <c r="J961" i="1"/>
  <c r="K961" i="1"/>
  <c r="I962" i="1"/>
  <c r="J962" i="1"/>
  <c r="K962" i="1"/>
  <c r="I963" i="1"/>
  <c r="J963" i="1"/>
  <c r="K963" i="1"/>
  <c r="I964" i="1"/>
  <c r="J964" i="1"/>
  <c r="K964" i="1"/>
  <c r="I965" i="1"/>
  <c r="J965" i="1"/>
  <c r="K965" i="1"/>
  <c r="I966" i="1"/>
  <c r="J966" i="1"/>
  <c r="K966" i="1"/>
  <c r="I967" i="1"/>
  <c r="J967" i="1"/>
  <c r="K967" i="1"/>
  <c r="I968" i="1"/>
  <c r="J968" i="1"/>
  <c r="K968" i="1"/>
  <c r="I969" i="1"/>
  <c r="J969" i="1"/>
  <c r="K969" i="1"/>
  <c r="I970" i="1"/>
  <c r="J970" i="1"/>
  <c r="K970" i="1"/>
  <c r="I971" i="1"/>
  <c r="J971" i="1"/>
  <c r="K971" i="1"/>
  <c r="I972" i="1"/>
  <c r="J972" i="1"/>
  <c r="K972" i="1"/>
  <c r="I973" i="1"/>
  <c r="J973" i="1"/>
  <c r="K973" i="1"/>
  <c r="I974" i="1"/>
  <c r="J974" i="1"/>
  <c r="K974" i="1"/>
  <c r="I975" i="1"/>
  <c r="J975" i="1"/>
  <c r="K975" i="1"/>
  <c r="I976" i="1"/>
  <c r="J976" i="1"/>
  <c r="K976" i="1"/>
  <c r="I977" i="1"/>
  <c r="J977" i="1"/>
  <c r="K977" i="1"/>
  <c r="I978" i="1"/>
  <c r="J978" i="1"/>
  <c r="K978" i="1"/>
  <c r="I979" i="1"/>
  <c r="J979" i="1"/>
  <c r="K979" i="1"/>
  <c r="I980" i="1"/>
  <c r="J980" i="1"/>
  <c r="K980" i="1"/>
  <c r="I981" i="1"/>
  <c r="J981" i="1"/>
  <c r="K981" i="1"/>
  <c r="I982" i="1"/>
  <c r="J982" i="1"/>
  <c r="K982" i="1"/>
  <c r="I983" i="1"/>
  <c r="J983" i="1"/>
  <c r="K983" i="1"/>
  <c r="I984" i="1"/>
  <c r="J984" i="1"/>
  <c r="K984" i="1"/>
  <c r="I985" i="1"/>
  <c r="J985" i="1"/>
  <c r="K985" i="1"/>
  <c r="I986" i="1"/>
  <c r="J986" i="1"/>
  <c r="K986" i="1"/>
  <c r="I987" i="1"/>
  <c r="J987" i="1"/>
  <c r="K987" i="1"/>
  <c r="I988" i="1"/>
  <c r="J988" i="1"/>
  <c r="K988" i="1"/>
  <c r="I989" i="1"/>
  <c r="J989" i="1"/>
  <c r="K989" i="1"/>
  <c r="I990" i="1"/>
  <c r="J990" i="1"/>
  <c r="K990" i="1"/>
  <c r="I991" i="1"/>
  <c r="J991" i="1"/>
  <c r="K991" i="1"/>
  <c r="I992" i="1"/>
  <c r="J992" i="1"/>
  <c r="K992" i="1"/>
  <c r="I993" i="1"/>
  <c r="J993" i="1"/>
  <c r="K993" i="1"/>
  <c r="I994" i="1"/>
  <c r="J994" i="1"/>
  <c r="K994" i="1"/>
  <c r="I995" i="1"/>
  <c r="J995" i="1"/>
  <c r="K995" i="1"/>
  <c r="I996" i="1"/>
  <c r="J996" i="1"/>
  <c r="K996" i="1"/>
  <c r="I997" i="1"/>
  <c r="J997" i="1"/>
  <c r="K997" i="1"/>
  <c r="I998" i="1"/>
  <c r="J998" i="1"/>
  <c r="K998" i="1"/>
  <c r="I999" i="1"/>
  <c r="J999" i="1"/>
  <c r="K999" i="1"/>
  <c r="I1000" i="1"/>
  <c r="J1000" i="1"/>
  <c r="K1000" i="1"/>
  <c r="I1001" i="1"/>
  <c r="J1001" i="1"/>
  <c r="K1001" i="1"/>
  <c r="I1002" i="1"/>
  <c r="J1002" i="1"/>
  <c r="K1002" i="1"/>
  <c r="I1003" i="1"/>
  <c r="J1003" i="1"/>
  <c r="K1003" i="1"/>
  <c r="I1004" i="1"/>
  <c r="J1004" i="1"/>
  <c r="K1004" i="1"/>
  <c r="I1005" i="1"/>
  <c r="J1005" i="1"/>
  <c r="K1005" i="1"/>
  <c r="I1006" i="1"/>
  <c r="J1006" i="1"/>
  <c r="K1006" i="1"/>
  <c r="I1007" i="1"/>
  <c r="J1007" i="1"/>
  <c r="K1007" i="1"/>
  <c r="I1008" i="1"/>
  <c r="J1008" i="1"/>
  <c r="K1008" i="1"/>
  <c r="I1009" i="1"/>
  <c r="J1009" i="1"/>
  <c r="K1009" i="1"/>
  <c r="I1010" i="1"/>
  <c r="J1010" i="1"/>
  <c r="K1010" i="1"/>
  <c r="I1011" i="1"/>
  <c r="J1011" i="1"/>
  <c r="K1011" i="1"/>
  <c r="I1012" i="1"/>
  <c r="J1012" i="1"/>
  <c r="K1012" i="1"/>
  <c r="I1013" i="1"/>
  <c r="J1013" i="1"/>
  <c r="K1013" i="1"/>
  <c r="I1014" i="1"/>
  <c r="J1014" i="1"/>
  <c r="K1014" i="1"/>
  <c r="I1015" i="1"/>
  <c r="J1015" i="1"/>
  <c r="K1015" i="1"/>
  <c r="I1016" i="1"/>
  <c r="J1016" i="1"/>
  <c r="K1016" i="1"/>
  <c r="I1017" i="1"/>
  <c r="J1017" i="1"/>
  <c r="K1017" i="1"/>
  <c r="I1018" i="1"/>
  <c r="J1018" i="1"/>
  <c r="K1018" i="1"/>
  <c r="I1019" i="1"/>
  <c r="J1019" i="1"/>
  <c r="K1019" i="1"/>
  <c r="I1020" i="1"/>
  <c r="J1020" i="1"/>
  <c r="K1020" i="1"/>
  <c r="I1021" i="1"/>
  <c r="J1021" i="1"/>
  <c r="K1021" i="1"/>
  <c r="I1022" i="1"/>
  <c r="J1022" i="1"/>
  <c r="K1022" i="1"/>
  <c r="I1023" i="1"/>
  <c r="J1023" i="1"/>
  <c r="K1023" i="1"/>
  <c r="I1024" i="1"/>
  <c r="J1024" i="1"/>
  <c r="K1024" i="1"/>
  <c r="I1025" i="1"/>
  <c r="J1025" i="1"/>
  <c r="K1025" i="1"/>
  <c r="I1026" i="1"/>
  <c r="J1026" i="1"/>
  <c r="K1026" i="1"/>
  <c r="I1027" i="1"/>
  <c r="J1027" i="1"/>
  <c r="K1027" i="1"/>
  <c r="I1028" i="1"/>
  <c r="J1028" i="1"/>
  <c r="K1028" i="1"/>
  <c r="I1029" i="1"/>
  <c r="J1029" i="1"/>
  <c r="K1029" i="1"/>
  <c r="I1030" i="1"/>
  <c r="J1030" i="1"/>
  <c r="K1030" i="1"/>
  <c r="I1031" i="1"/>
  <c r="J1031" i="1"/>
  <c r="K1031" i="1"/>
  <c r="I1032" i="1"/>
  <c r="J1032" i="1"/>
  <c r="K1032" i="1"/>
  <c r="I1033" i="1"/>
  <c r="J1033" i="1"/>
  <c r="K1033" i="1"/>
  <c r="I1034" i="1"/>
  <c r="J1034" i="1"/>
  <c r="K1034" i="1"/>
  <c r="I1035" i="1"/>
  <c r="J1035" i="1"/>
  <c r="K1035" i="1"/>
  <c r="I1036" i="1"/>
  <c r="J1036" i="1"/>
  <c r="K1036" i="1"/>
  <c r="I1037" i="1"/>
  <c r="J1037" i="1"/>
  <c r="K1037" i="1"/>
  <c r="I1038" i="1"/>
  <c r="J1038" i="1"/>
  <c r="K1038" i="1"/>
  <c r="I1039" i="1"/>
  <c r="J1039" i="1"/>
  <c r="K1039" i="1"/>
  <c r="I1040" i="1"/>
  <c r="J1040" i="1"/>
  <c r="K1040" i="1"/>
  <c r="I1041" i="1"/>
  <c r="J1041" i="1"/>
  <c r="K1041" i="1"/>
  <c r="I1042" i="1"/>
  <c r="J1042" i="1"/>
  <c r="K1042" i="1"/>
  <c r="I1043" i="1"/>
  <c r="J1043" i="1"/>
  <c r="K1043" i="1"/>
  <c r="I1044" i="1"/>
  <c r="J1044" i="1"/>
  <c r="K1044" i="1"/>
  <c r="I1045" i="1"/>
  <c r="J1045" i="1"/>
  <c r="K1045" i="1"/>
  <c r="I1046" i="1"/>
  <c r="J1046" i="1"/>
  <c r="K1046" i="1"/>
  <c r="I1047" i="1"/>
  <c r="J1047" i="1"/>
  <c r="K1047" i="1"/>
  <c r="I1048" i="1"/>
  <c r="J1048" i="1"/>
  <c r="K1048" i="1"/>
  <c r="I1049" i="1"/>
  <c r="J1049" i="1"/>
  <c r="K1049" i="1"/>
  <c r="I1050" i="1"/>
  <c r="J1050" i="1"/>
  <c r="K1050" i="1"/>
  <c r="I1051" i="1"/>
  <c r="J1051" i="1"/>
  <c r="K1051" i="1"/>
  <c r="I1052" i="1"/>
  <c r="J1052" i="1"/>
  <c r="K1052" i="1"/>
  <c r="I1053" i="1"/>
  <c r="J1053" i="1"/>
  <c r="K1053" i="1"/>
  <c r="I1054" i="1"/>
  <c r="J1054" i="1"/>
  <c r="K1054" i="1"/>
  <c r="I1055" i="1"/>
  <c r="J1055" i="1"/>
  <c r="K1055" i="1"/>
  <c r="I1056" i="1"/>
  <c r="J1056" i="1"/>
  <c r="K1056" i="1"/>
  <c r="I1057" i="1"/>
  <c r="J1057" i="1"/>
  <c r="K1057" i="1"/>
  <c r="I1058" i="1"/>
  <c r="J1058" i="1"/>
  <c r="K1058" i="1"/>
  <c r="I1059" i="1"/>
  <c r="J1059" i="1"/>
  <c r="K1059" i="1"/>
  <c r="I1060" i="1"/>
  <c r="J1060" i="1"/>
  <c r="K1060" i="1"/>
  <c r="I1061" i="1"/>
  <c r="J1061" i="1"/>
  <c r="K1061" i="1"/>
  <c r="I1062" i="1"/>
  <c r="J1062" i="1"/>
  <c r="K1062" i="1"/>
  <c r="I1063" i="1"/>
  <c r="J1063" i="1"/>
  <c r="K1063" i="1"/>
  <c r="I1064" i="1"/>
  <c r="J1064" i="1"/>
  <c r="K1064" i="1"/>
  <c r="I1065" i="1"/>
  <c r="J1065" i="1"/>
  <c r="K1065" i="1"/>
  <c r="I1066" i="1"/>
  <c r="J1066" i="1"/>
  <c r="K1066" i="1"/>
  <c r="I1067" i="1"/>
  <c r="J1067" i="1"/>
  <c r="K1067" i="1"/>
  <c r="I1068" i="1"/>
  <c r="J1068" i="1"/>
  <c r="K1068" i="1"/>
  <c r="I1069" i="1"/>
  <c r="J1069" i="1"/>
  <c r="K1069" i="1"/>
  <c r="I1070" i="1"/>
  <c r="J1070" i="1"/>
  <c r="K1070" i="1"/>
  <c r="I1071" i="1"/>
  <c r="J1071" i="1"/>
  <c r="K1071" i="1"/>
  <c r="I1072" i="1"/>
  <c r="J1072" i="1"/>
  <c r="K1072" i="1"/>
  <c r="I1073" i="1"/>
  <c r="J1073" i="1"/>
  <c r="K1073" i="1"/>
  <c r="I1074" i="1"/>
  <c r="J1074" i="1"/>
  <c r="K1074" i="1"/>
  <c r="I1075" i="1"/>
  <c r="J1075" i="1"/>
  <c r="K1075" i="1"/>
  <c r="I1076" i="1"/>
  <c r="J1076" i="1"/>
  <c r="K1076" i="1"/>
  <c r="I1077" i="1"/>
  <c r="J1077" i="1"/>
  <c r="K1077" i="1"/>
  <c r="I1078" i="1"/>
  <c r="J1078" i="1"/>
  <c r="K1078" i="1"/>
  <c r="I1079" i="1"/>
  <c r="J1079" i="1"/>
  <c r="K1079" i="1"/>
  <c r="I1080" i="1"/>
  <c r="J1080" i="1"/>
  <c r="K1080" i="1"/>
  <c r="I1081" i="1"/>
  <c r="J1081" i="1"/>
  <c r="K1081" i="1"/>
  <c r="I1082" i="1"/>
  <c r="J1082" i="1"/>
  <c r="K1082" i="1"/>
  <c r="I1083" i="1"/>
  <c r="J1083" i="1"/>
  <c r="K1083" i="1"/>
  <c r="I1084" i="1"/>
  <c r="J1084" i="1"/>
  <c r="K1084" i="1"/>
  <c r="I1085" i="1"/>
  <c r="J1085" i="1"/>
  <c r="K1085" i="1"/>
  <c r="I1086" i="1"/>
  <c r="J1086" i="1"/>
  <c r="K1086" i="1"/>
  <c r="I1087" i="1"/>
  <c r="J1087" i="1"/>
  <c r="K1087" i="1"/>
  <c r="I1088" i="1"/>
  <c r="J1088" i="1"/>
  <c r="K1088" i="1"/>
  <c r="I1089" i="1"/>
  <c r="J1089" i="1"/>
  <c r="K1089" i="1"/>
  <c r="I1090" i="1"/>
  <c r="J1090" i="1"/>
  <c r="K1090" i="1"/>
  <c r="I1091" i="1"/>
  <c r="J1091" i="1"/>
  <c r="K1091" i="1"/>
  <c r="I1092" i="1"/>
  <c r="J1092" i="1"/>
  <c r="K1092" i="1"/>
  <c r="I1093" i="1"/>
  <c r="J1093" i="1"/>
  <c r="K1093" i="1"/>
  <c r="I1094" i="1"/>
  <c r="J1094" i="1"/>
  <c r="K1094" i="1"/>
  <c r="I1095" i="1"/>
  <c r="J1095" i="1"/>
  <c r="K1095" i="1"/>
  <c r="I1096" i="1"/>
  <c r="J1096" i="1"/>
  <c r="K1096" i="1"/>
  <c r="I1097" i="1"/>
  <c r="J1097" i="1"/>
  <c r="K1097" i="1"/>
  <c r="I1098" i="1"/>
  <c r="J1098" i="1"/>
  <c r="K1098" i="1"/>
  <c r="I1099" i="1"/>
  <c r="J1099" i="1"/>
  <c r="K1099" i="1"/>
  <c r="I1100" i="1"/>
  <c r="J1100" i="1"/>
  <c r="K1100" i="1"/>
  <c r="I1101" i="1"/>
  <c r="J1101" i="1"/>
  <c r="K1101" i="1"/>
  <c r="I1102" i="1"/>
  <c r="J1102" i="1"/>
  <c r="K1102" i="1"/>
  <c r="I1103" i="1"/>
  <c r="J1103" i="1"/>
  <c r="K1103" i="1"/>
  <c r="I1104" i="1"/>
  <c r="J1104" i="1"/>
  <c r="K1104" i="1"/>
  <c r="I1105" i="1"/>
  <c r="J1105" i="1"/>
  <c r="K1105" i="1"/>
  <c r="I1106" i="1"/>
  <c r="J1106" i="1"/>
  <c r="K1106" i="1"/>
  <c r="I1107" i="1"/>
  <c r="J1107" i="1"/>
  <c r="K1107" i="1"/>
  <c r="I1108" i="1"/>
  <c r="J1108" i="1"/>
  <c r="K1108" i="1"/>
  <c r="I1109" i="1"/>
  <c r="J1109" i="1"/>
  <c r="K1109" i="1"/>
  <c r="I1110" i="1"/>
  <c r="J1110" i="1"/>
  <c r="K1110" i="1"/>
  <c r="I1111" i="1"/>
  <c r="J1111" i="1"/>
  <c r="K1111" i="1"/>
  <c r="I1112" i="1"/>
  <c r="J1112" i="1"/>
  <c r="K1112" i="1"/>
  <c r="I1113" i="1"/>
  <c r="J1113" i="1"/>
  <c r="K1113" i="1"/>
  <c r="I1114" i="1"/>
  <c r="J1114" i="1"/>
  <c r="K1114" i="1"/>
  <c r="I1115" i="1"/>
  <c r="J1115" i="1"/>
  <c r="K1115" i="1"/>
  <c r="I1116" i="1"/>
  <c r="J1116" i="1"/>
  <c r="K1116" i="1"/>
  <c r="I1117" i="1"/>
  <c r="J1117" i="1"/>
  <c r="K1117" i="1"/>
  <c r="I1118" i="1"/>
  <c r="J1118" i="1"/>
  <c r="K1118" i="1"/>
  <c r="I1119" i="1"/>
  <c r="J1119" i="1"/>
  <c r="K1119" i="1"/>
  <c r="I1120" i="1"/>
  <c r="J1120" i="1"/>
  <c r="K1120" i="1"/>
  <c r="I1121" i="1"/>
  <c r="J1121" i="1"/>
  <c r="K1121" i="1"/>
  <c r="I1122" i="1"/>
  <c r="J1122" i="1"/>
  <c r="K1122" i="1"/>
  <c r="I1123" i="1"/>
  <c r="J1123" i="1"/>
  <c r="K1123" i="1"/>
  <c r="I1124" i="1"/>
  <c r="J1124" i="1"/>
  <c r="K1124" i="1"/>
  <c r="I1125" i="1"/>
  <c r="J1125" i="1"/>
  <c r="K1125" i="1"/>
  <c r="I1126" i="1"/>
  <c r="J1126" i="1"/>
  <c r="K1126" i="1"/>
  <c r="I1127" i="1"/>
  <c r="J1127" i="1"/>
  <c r="K1127" i="1"/>
  <c r="I1128" i="1"/>
  <c r="J1128" i="1"/>
  <c r="K1128" i="1"/>
  <c r="I1129" i="1"/>
  <c r="J1129" i="1"/>
  <c r="K1129" i="1"/>
  <c r="I1130" i="1"/>
  <c r="J1130" i="1"/>
  <c r="K1130" i="1"/>
  <c r="I1131" i="1"/>
  <c r="J1131" i="1"/>
  <c r="K1131" i="1"/>
  <c r="I1132" i="1"/>
  <c r="J1132" i="1"/>
  <c r="K1132" i="1"/>
  <c r="I1133" i="1"/>
  <c r="J1133" i="1"/>
  <c r="K1133" i="1"/>
  <c r="I1134" i="1"/>
  <c r="J1134" i="1"/>
  <c r="K1134" i="1"/>
  <c r="I1135" i="1"/>
  <c r="J1135" i="1"/>
  <c r="K1135" i="1"/>
  <c r="I1136" i="1"/>
  <c r="J1136" i="1"/>
  <c r="K1136" i="1"/>
  <c r="I1137" i="1"/>
  <c r="J1137" i="1"/>
  <c r="K1137" i="1"/>
  <c r="I1138" i="1"/>
  <c r="J1138" i="1"/>
  <c r="K1138" i="1"/>
  <c r="I1139" i="1"/>
  <c r="J1139" i="1"/>
  <c r="K1139" i="1"/>
  <c r="I1140" i="1"/>
  <c r="J1140" i="1"/>
  <c r="K1140" i="1"/>
  <c r="I1141" i="1"/>
  <c r="J1141" i="1"/>
  <c r="K1141" i="1"/>
  <c r="I1142" i="1"/>
  <c r="J1142" i="1"/>
  <c r="K1142" i="1"/>
  <c r="I1143" i="1"/>
  <c r="J1143" i="1"/>
  <c r="K1143" i="1"/>
  <c r="I1144" i="1"/>
  <c r="J1144" i="1"/>
  <c r="K1144" i="1"/>
  <c r="I1145" i="1"/>
  <c r="J1145" i="1"/>
  <c r="K1145" i="1"/>
  <c r="I1146" i="1"/>
  <c r="J1146" i="1"/>
  <c r="K1146" i="1"/>
  <c r="I1147" i="1"/>
  <c r="J1147" i="1"/>
  <c r="K1147" i="1"/>
  <c r="I1148" i="1"/>
  <c r="J1148" i="1"/>
  <c r="K1148" i="1"/>
  <c r="I1149" i="1"/>
  <c r="J1149" i="1"/>
  <c r="K1149" i="1"/>
  <c r="I1150" i="1"/>
  <c r="J1150" i="1"/>
  <c r="K1150" i="1"/>
  <c r="I1151" i="1"/>
  <c r="J1151" i="1"/>
  <c r="K1151" i="1"/>
  <c r="I1152" i="1"/>
  <c r="J1152" i="1"/>
  <c r="K1152" i="1"/>
  <c r="I1153" i="1"/>
  <c r="J1153" i="1"/>
  <c r="K1153" i="1"/>
  <c r="I1154" i="1"/>
  <c r="J1154" i="1"/>
  <c r="K1154" i="1"/>
  <c r="I1155" i="1"/>
  <c r="J1155" i="1"/>
  <c r="K1155" i="1"/>
  <c r="I1156" i="1"/>
  <c r="J1156" i="1"/>
  <c r="K1156" i="1"/>
  <c r="I1157" i="1"/>
  <c r="J1157" i="1"/>
  <c r="K1157" i="1"/>
  <c r="I1158" i="1"/>
  <c r="J1158" i="1"/>
  <c r="K1158" i="1"/>
  <c r="I1159" i="1"/>
  <c r="J1159" i="1"/>
  <c r="K1159" i="1"/>
  <c r="I1160" i="1"/>
  <c r="J1160" i="1"/>
  <c r="K1160" i="1"/>
  <c r="I1161" i="1"/>
  <c r="J1161" i="1"/>
  <c r="K1161" i="1"/>
  <c r="I1162" i="1"/>
  <c r="J1162" i="1"/>
  <c r="K1162" i="1"/>
  <c r="I1163" i="1"/>
  <c r="J1163" i="1"/>
  <c r="K1163" i="1"/>
  <c r="I1164" i="1"/>
  <c r="J1164" i="1"/>
  <c r="K1164" i="1"/>
  <c r="I1165" i="1"/>
  <c r="J1165" i="1"/>
  <c r="K1165" i="1"/>
  <c r="I1166" i="1"/>
  <c r="J1166" i="1"/>
  <c r="K1166" i="1"/>
  <c r="I1167" i="1"/>
  <c r="J1167" i="1"/>
  <c r="K1167" i="1"/>
  <c r="I1168" i="1"/>
  <c r="J1168" i="1"/>
  <c r="K1168" i="1"/>
  <c r="I1169" i="1"/>
  <c r="J1169" i="1"/>
  <c r="K1169" i="1"/>
  <c r="I1170" i="1"/>
  <c r="J1170" i="1"/>
  <c r="K1170" i="1"/>
  <c r="I1171" i="1"/>
  <c r="J1171" i="1"/>
  <c r="K1171" i="1"/>
  <c r="I1172" i="1"/>
  <c r="J1172" i="1"/>
  <c r="K1172" i="1"/>
  <c r="I1173" i="1"/>
  <c r="J1173" i="1"/>
  <c r="K1173" i="1"/>
  <c r="I1174" i="1"/>
  <c r="J1174" i="1"/>
  <c r="K1174" i="1"/>
  <c r="I1175" i="1"/>
  <c r="J1175" i="1"/>
  <c r="K1175" i="1"/>
  <c r="I1176" i="1"/>
  <c r="J1176" i="1"/>
  <c r="K1176" i="1"/>
  <c r="I1177" i="1"/>
  <c r="J1177" i="1"/>
  <c r="K1177" i="1"/>
  <c r="I1178" i="1"/>
  <c r="J1178" i="1"/>
  <c r="K1178" i="1"/>
  <c r="I1179" i="1"/>
  <c r="J1179" i="1"/>
  <c r="K1179" i="1"/>
  <c r="I1180" i="1"/>
  <c r="J1180" i="1"/>
  <c r="K1180" i="1"/>
  <c r="I1181" i="1"/>
  <c r="J1181" i="1"/>
  <c r="K1181" i="1"/>
  <c r="I1182" i="1"/>
  <c r="J1182" i="1"/>
  <c r="K1182" i="1"/>
  <c r="I1183" i="1"/>
  <c r="J1183" i="1"/>
  <c r="K1183" i="1"/>
  <c r="I1184" i="1"/>
  <c r="J1184" i="1"/>
  <c r="K1184" i="1"/>
  <c r="I1185" i="1"/>
  <c r="J1185" i="1"/>
  <c r="K1185" i="1"/>
  <c r="I1186" i="1"/>
  <c r="J1186" i="1"/>
  <c r="K1186" i="1"/>
  <c r="I1187" i="1"/>
  <c r="J1187" i="1"/>
  <c r="K1187" i="1"/>
  <c r="I1188" i="1"/>
  <c r="J1188" i="1"/>
  <c r="K1188" i="1"/>
  <c r="I1189" i="1"/>
  <c r="J1189" i="1"/>
  <c r="K1189" i="1"/>
  <c r="I1190" i="1"/>
  <c r="J1190" i="1"/>
  <c r="K1190" i="1"/>
  <c r="I1191" i="1"/>
  <c r="J1191" i="1"/>
  <c r="K1191" i="1"/>
  <c r="I1192" i="1"/>
  <c r="J1192" i="1"/>
  <c r="K1192" i="1"/>
  <c r="I1193" i="1"/>
  <c r="J1193" i="1"/>
  <c r="K1193" i="1"/>
  <c r="I1194" i="1"/>
  <c r="J1194" i="1"/>
  <c r="K1194" i="1"/>
  <c r="I1195" i="1"/>
  <c r="J1195" i="1"/>
  <c r="K1195" i="1"/>
  <c r="I1196" i="1"/>
  <c r="J1196" i="1"/>
  <c r="K1196" i="1"/>
  <c r="I1197" i="1"/>
  <c r="J1197" i="1"/>
  <c r="K1197" i="1"/>
  <c r="I1198" i="1"/>
  <c r="J1198" i="1"/>
  <c r="K1198" i="1"/>
  <c r="I1199" i="1"/>
  <c r="J1199" i="1"/>
  <c r="K1199" i="1"/>
  <c r="I1200" i="1"/>
  <c r="J1200" i="1"/>
  <c r="K1200" i="1"/>
  <c r="I1201" i="1"/>
  <c r="J1201" i="1"/>
  <c r="K1201" i="1"/>
  <c r="I1202" i="1"/>
  <c r="J1202" i="1"/>
  <c r="K1202" i="1"/>
  <c r="I1203" i="1"/>
  <c r="J1203" i="1"/>
  <c r="K1203" i="1"/>
  <c r="I1204" i="1"/>
  <c r="J1204" i="1"/>
  <c r="K1204" i="1"/>
  <c r="I1205" i="1"/>
  <c r="J1205" i="1"/>
  <c r="K1205" i="1"/>
  <c r="I1206" i="1"/>
  <c r="J1206" i="1"/>
  <c r="K1206" i="1"/>
  <c r="I1207" i="1"/>
  <c r="J1207" i="1"/>
  <c r="K1207" i="1"/>
  <c r="I1208" i="1"/>
  <c r="J1208" i="1"/>
  <c r="K1208" i="1"/>
  <c r="I1209" i="1"/>
  <c r="J1209" i="1"/>
  <c r="K1209" i="1"/>
  <c r="I1210" i="1"/>
  <c r="J1210" i="1"/>
  <c r="K1210" i="1"/>
  <c r="I1211" i="1"/>
  <c r="J1211" i="1"/>
  <c r="K1211" i="1"/>
  <c r="I1212" i="1"/>
  <c r="J1212" i="1"/>
  <c r="K1212" i="1"/>
  <c r="I1213" i="1"/>
  <c r="J1213" i="1"/>
  <c r="K1213" i="1"/>
  <c r="I1214" i="1"/>
  <c r="J1214" i="1"/>
  <c r="K1214" i="1"/>
  <c r="I1215" i="1"/>
  <c r="J1215" i="1"/>
  <c r="K1215" i="1"/>
  <c r="I1216" i="1"/>
  <c r="J1216" i="1"/>
  <c r="K1216" i="1"/>
  <c r="I1217" i="1"/>
  <c r="J1217" i="1"/>
  <c r="K1217" i="1"/>
  <c r="I1218" i="1"/>
  <c r="J1218" i="1"/>
  <c r="K1218" i="1"/>
  <c r="I1219" i="1"/>
  <c r="J1219" i="1"/>
  <c r="K1219" i="1"/>
  <c r="I1220" i="1"/>
  <c r="J1220" i="1"/>
  <c r="K1220" i="1"/>
  <c r="I1221" i="1"/>
  <c r="J1221" i="1"/>
  <c r="K1221" i="1"/>
  <c r="I1222" i="1"/>
  <c r="J1222" i="1"/>
  <c r="K1222" i="1"/>
  <c r="I1223" i="1"/>
  <c r="J1223" i="1"/>
  <c r="K1223" i="1"/>
  <c r="I1224" i="1"/>
  <c r="J1224" i="1"/>
  <c r="K1224" i="1"/>
  <c r="I1225" i="1"/>
  <c r="J1225" i="1"/>
  <c r="K1225" i="1"/>
  <c r="I1226" i="1"/>
  <c r="J1226" i="1"/>
  <c r="K1226" i="1"/>
  <c r="I1227" i="1"/>
  <c r="J1227" i="1"/>
  <c r="K1227" i="1"/>
  <c r="I1228" i="1"/>
  <c r="J1228" i="1"/>
  <c r="K1228" i="1"/>
  <c r="I1229" i="1"/>
  <c r="J1229" i="1"/>
  <c r="K1229" i="1"/>
  <c r="I1230" i="1"/>
  <c r="J1230" i="1"/>
  <c r="K1230" i="1"/>
  <c r="I1231" i="1"/>
  <c r="J1231" i="1"/>
  <c r="K1231" i="1"/>
  <c r="I1232" i="1"/>
  <c r="J1232" i="1"/>
  <c r="K1232" i="1"/>
  <c r="I1233" i="1"/>
  <c r="J1233" i="1"/>
  <c r="K1233" i="1"/>
  <c r="I1234" i="1"/>
  <c r="J1234" i="1"/>
  <c r="K1234" i="1"/>
  <c r="I1235" i="1"/>
  <c r="J1235" i="1"/>
  <c r="K1235" i="1"/>
  <c r="I1236" i="1"/>
  <c r="J1236" i="1"/>
  <c r="K1236" i="1"/>
  <c r="I1237" i="1"/>
  <c r="J1237" i="1"/>
  <c r="K1237" i="1"/>
  <c r="I1238" i="1"/>
  <c r="J1238" i="1"/>
  <c r="K1238" i="1"/>
  <c r="I1239" i="1"/>
  <c r="J1239" i="1"/>
  <c r="K1239" i="1"/>
  <c r="I1240" i="1"/>
  <c r="J1240" i="1"/>
  <c r="K1240" i="1"/>
  <c r="I1241" i="1"/>
  <c r="J1241" i="1"/>
  <c r="K1241" i="1"/>
  <c r="I1242" i="1"/>
  <c r="J1242" i="1"/>
  <c r="K1242" i="1"/>
  <c r="I1243" i="1"/>
  <c r="J1243" i="1"/>
  <c r="K1243" i="1"/>
  <c r="I1244" i="1"/>
  <c r="J1244" i="1"/>
  <c r="K1244" i="1"/>
  <c r="I1245" i="1"/>
  <c r="J1245" i="1"/>
  <c r="K1245" i="1"/>
  <c r="I1246" i="1"/>
  <c r="J1246" i="1"/>
  <c r="K1246" i="1"/>
  <c r="I1247" i="1"/>
  <c r="J1247" i="1"/>
  <c r="K1247" i="1"/>
  <c r="I1248" i="1"/>
  <c r="J1248" i="1"/>
  <c r="K1248" i="1"/>
  <c r="I1249" i="1"/>
  <c r="J1249" i="1"/>
  <c r="K1249" i="1"/>
  <c r="I1250" i="1"/>
  <c r="J1250" i="1"/>
  <c r="K1250" i="1"/>
  <c r="I1251" i="1"/>
  <c r="J1251" i="1"/>
  <c r="K1251" i="1"/>
  <c r="I1252" i="1"/>
  <c r="J1252" i="1"/>
  <c r="K1252" i="1"/>
  <c r="I1253" i="1"/>
  <c r="J1253" i="1"/>
  <c r="K1253" i="1"/>
  <c r="I1254" i="1"/>
  <c r="J1254" i="1"/>
  <c r="K1254" i="1"/>
  <c r="I1255" i="1"/>
  <c r="J1255" i="1"/>
  <c r="K1255" i="1"/>
  <c r="I1256" i="1"/>
  <c r="J1256" i="1"/>
  <c r="K1256" i="1"/>
  <c r="I1257" i="1"/>
  <c r="J1257" i="1"/>
  <c r="K1257" i="1"/>
  <c r="I1258" i="1"/>
  <c r="J1258" i="1"/>
  <c r="K1258" i="1"/>
  <c r="I1259" i="1"/>
  <c r="J1259" i="1"/>
  <c r="K1259" i="1"/>
  <c r="I1260" i="1"/>
  <c r="J1260" i="1"/>
  <c r="K1260" i="1"/>
  <c r="I1261" i="1"/>
  <c r="J1261" i="1"/>
  <c r="K1261" i="1"/>
  <c r="I1262" i="1"/>
  <c r="J1262" i="1"/>
  <c r="K1262" i="1"/>
  <c r="I1263" i="1"/>
  <c r="J1263" i="1"/>
  <c r="K1263" i="1"/>
  <c r="I1264" i="1"/>
  <c r="J1264" i="1"/>
  <c r="K1264" i="1"/>
  <c r="I1265" i="1"/>
  <c r="J1265" i="1"/>
  <c r="K1265" i="1"/>
  <c r="I1266" i="1"/>
  <c r="J1266" i="1"/>
  <c r="K1266" i="1"/>
  <c r="I1267" i="1"/>
  <c r="J1267" i="1"/>
  <c r="K1267" i="1"/>
  <c r="I1268" i="1"/>
  <c r="J1268" i="1"/>
  <c r="K1268" i="1"/>
  <c r="I1269" i="1"/>
  <c r="J1269" i="1"/>
  <c r="K1269" i="1"/>
  <c r="I1270" i="1"/>
  <c r="J1270" i="1"/>
  <c r="K1270" i="1"/>
  <c r="I1271" i="1"/>
  <c r="J1271" i="1"/>
  <c r="K1271" i="1"/>
  <c r="I1272" i="1"/>
  <c r="J1272" i="1"/>
  <c r="K1272" i="1"/>
  <c r="I1273" i="1"/>
  <c r="J1273" i="1"/>
  <c r="K1273" i="1"/>
  <c r="I1274" i="1"/>
  <c r="J1274" i="1"/>
  <c r="K1274" i="1"/>
  <c r="I1275" i="1"/>
  <c r="J1275" i="1"/>
  <c r="K1275" i="1"/>
  <c r="I1276" i="1"/>
  <c r="J1276" i="1"/>
  <c r="K1276" i="1"/>
  <c r="I1277" i="1"/>
  <c r="J1277" i="1"/>
  <c r="K1277" i="1"/>
  <c r="I1278" i="1"/>
  <c r="J1278" i="1"/>
  <c r="K1278" i="1"/>
  <c r="I1279" i="1"/>
  <c r="J1279" i="1"/>
  <c r="K1279" i="1"/>
  <c r="I1280" i="1"/>
  <c r="J1280" i="1"/>
  <c r="K1280" i="1"/>
  <c r="I1281" i="1"/>
  <c r="J1281" i="1"/>
  <c r="K1281" i="1"/>
  <c r="I1282" i="1"/>
  <c r="J1282" i="1"/>
  <c r="K1282" i="1"/>
  <c r="I1283" i="1"/>
  <c r="J1283" i="1"/>
  <c r="K1283" i="1"/>
  <c r="I1284" i="1"/>
  <c r="J1284" i="1"/>
  <c r="K1284" i="1"/>
  <c r="I1285" i="1"/>
  <c r="J1285" i="1"/>
  <c r="K1285" i="1"/>
  <c r="I1286" i="1"/>
  <c r="J1286" i="1"/>
  <c r="K1286" i="1"/>
  <c r="I1287" i="1"/>
  <c r="J1287" i="1"/>
  <c r="K1287" i="1"/>
  <c r="I1288" i="1"/>
  <c r="J1288" i="1"/>
  <c r="K1288" i="1"/>
  <c r="I1289" i="1"/>
  <c r="J1289" i="1"/>
  <c r="K1289" i="1"/>
  <c r="I1290" i="1"/>
  <c r="J1290" i="1"/>
  <c r="K1290" i="1"/>
  <c r="I1291" i="1"/>
  <c r="J1291" i="1"/>
  <c r="K1291" i="1"/>
  <c r="I1292" i="1"/>
  <c r="J1292" i="1"/>
  <c r="K1292" i="1"/>
  <c r="I1293" i="1"/>
  <c r="J1293" i="1"/>
  <c r="K1293" i="1"/>
  <c r="I1294" i="1"/>
  <c r="J1294" i="1"/>
  <c r="K1294" i="1"/>
  <c r="I1295" i="1"/>
  <c r="J1295" i="1"/>
  <c r="K1295" i="1"/>
  <c r="I1296" i="1"/>
  <c r="J1296" i="1"/>
  <c r="K1296" i="1"/>
  <c r="I1297" i="1"/>
  <c r="J1297" i="1"/>
  <c r="K1297" i="1"/>
  <c r="I1298" i="1"/>
  <c r="J1298" i="1"/>
  <c r="K1298" i="1"/>
  <c r="I1299" i="1"/>
  <c r="J1299" i="1"/>
  <c r="K1299" i="1"/>
  <c r="I1300" i="1"/>
  <c r="J1300" i="1"/>
  <c r="K1300" i="1"/>
  <c r="I1301" i="1"/>
  <c r="J1301" i="1"/>
  <c r="K1301" i="1"/>
  <c r="I1302" i="1"/>
  <c r="J1302" i="1"/>
  <c r="K1302" i="1"/>
  <c r="I1303" i="1"/>
  <c r="J1303" i="1"/>
  <c r="K1303" i="1"/>
  <c r="I1304" i="1"/>
  <c r="J1304" i="1"/>
  <c r="K1304" i="1"/>
  <c r="I1305" i="1"/>
  <c r="J1305" i="1"/>
  <c r="K1305" i="1"/>
  <c r="I1306" i="1"/>
  <c r="J1306" i="1"/>
  <c r="K1306" i="1"/>
  <c r="I1307" i="1"/>
  <c r="J1307" i="1"/>
  <c r="K1307" i="1"/>
  <c r="I1308" i="1"/>
  <c r="J1308" i="1"/>
  <c r="K1308" i="1"/>
  <c r="I1309" i="1"/>
  <c r="J1309" i="1"/>
  <c r="K1309" i="1"/>
  <c r="I1310" i="1"/>
  <c r="J1310" i="1"/>
  <c r="K1310" i="1"/>
  <c r="I1311" i="1"/>
  <c r="J1311" i="1"/>
  <c r="K1311" i="1"/>
  <c r="I1312" i="1"/>
  <c r="J1312" i="1"/>
  <c r="K1312" i="1"/>
  <c r="I1313" i="1"/>
  <c r="J1313" i="1"/>
  <c r="K1313" i="1"/>
  <c r="I1314" i="1"/>
  <c r="J1314" i="1"/>
  <c r="K1314" i="1"/>
  <c r="I1315" i="1"/>
  <c r="J1315" i="1"/>
  <c r="K1315" i="1"/>
  <c r="I1316" i="1"/>
  <c r="J1316" i="1"/>
  <c r="K1316" i="1"/>
  <c r="I1317" i="1"/>
  <c r="J1317" i="1"/>
  <c r="K1317" i="1"/>
  <c r="I1318" i="1"/>
  <c r="J1318" i="1"/>
  <c r="K1318" i="1"/>
  <c r="I1319" i="1"/>
  <c r="J1319" i="1"/>
  <c r="K1319" i="1"/>
  <c r="I1320" i="1"/>
  <c r="J1320" i="1"/>
  <c r="K1320" i="1"/>
  <c r="I1321" i="1"/>
  <c r="J1321" i="1"/>
  <c r="K1321" i="1"/>
  <c r="I1322" i="1"/>
  <c r="J1322" i="1"/>
  <c r="K1322" i="1"/>
  <c r="I1323" i="1"/>
  <c r="J1323" i="1"/>
  <c r="K1323" i="1"/>
  <c r="I1324" i="1"/>
  <c r="J1324" i="1"/>
  <c r="K1324" i="1"/>
  <c r="I1325" i="1"/>
  <c r="J1325" i="1"/>
  <c r="K1325" i="1"/>
  <c r="I1326" i="1"/>
  <c r="J1326" i="1"/>
  <c r="K1326" i="1"/>
  <c r="I1327" i="1"/>
  <c r="J1327" i="1"/>
  <c r="K1327" i="1"/>
  <c r="I1328" i="1"/>
  <c r="J1328" i="1"/>
  <c r="K1328" i="1"/>
  <c r="I1329" i="1"/>
  <c r="J1329" i="1"/>
  <c r="K1329" i="1"/>
  <c r="I1330" i="1"/>
  <c r="J1330" i="1"/>
  <c r="K1330" i="1"/>
  <c r="I1331" i="1"/>
  <c r="J1331" i="1"/>
  <c r="K1331" i="1"/>
  <c r="I1332" i="1"/>
  <c r="J1332" i="1"/>
  <c r="K1332" i="1"/>
  <c r="I1333" i="1"/>
  <c r="J1333" i="1"/>
  <c r="K1333" i="1"/>
  <c r="I1334" i="1"/>
  <c r="J1334" i="1"/>
  <c r="K1334" i="1"/>
  <c r="I1335" i="1"/>
  <c r="J1335" i="1"/>
  <c r="K1335" i="1"/>
  <c r="I1336" i="1"/>
  <c r="J1336" i="1"/>
  <c r="K1336" i="1"/>
  <c r="I1337" i="1"/>
  <c r="J1337" i="1"/>
  <c r="K1337" i="1"/>
  <c r="I1338" i="1"/>
  <c r="J1338" i="1"/>
  <c r="K1338" i="1"/>
  <c r="I1339" i="1"/>
  <c r="J1339" i="1"/>
  <c r="K1339" i="1"/>
  <c r="I1340" i="1"/>
  <c r="J1340" i="1"/>
  <c r="K1340" i="1"/>
  <c r="I1341" i="1"/>
  <c r="J1341" i="1"/>
  <c r="K1341" i="1"/>
  <c r="I1342" i="1"/>
  <c r="J1342" i="1"/>
  <c r="K1342" i="1"/>
  <c r="I1343" i="1"/>
  <c r="J1343" i="1"/>
  <c r="K1343" i="1"/>
  <c r="I1344" i="1"/>
  <c r="J1344" i="1"/>
  <c r="K1344" i="1"/>
  <c r="I1345" i="1"/>
  <c r="J1345" i="1"/>
  <c r="K1345" i="1"/>
  <c r="I1346" i="1"/>
  <c r="J1346" i="1"/>
  <c r="K1346" i="1"/>
  <c r="I1347" i="1"/>
  <c r="J1347" i="1"/>
  <c r="K1347" i="1"/>
  <c r="I1348" i="1"/>
  <c r="J1348" i="1"/>
  <c r="K1348" i="1"/>
  <c r="I1349" i="1"/>
  <c r="J1349" i="1"/>
  <c r="K1349" i="1"/>
  <c r="I1350" i="1"/>
  <c r="J1350" i="1"/>
  <c r="K1350" i="1"/>
  <c r="I1351" i="1"/>
  <c r="J1351" i="1"/>
  <c r="K1351" i="1"/>
  <c r="I1352" i="1"/>
  <c r="J1352" i="1"/>
  <c r="K1352" i="1"/>
  <c r="I1353" i="1"/>
  <c r="J1353" i="1"/>
  <c r="K1353" i="1"/>
  <c r="I1354" i="1"/>
  <c r="J1354" i="1"/>
  <c r="K1354" i="1"/>
  <c r="I1355" i="1"/>
  <c r="J1355" i="1"/>
  <c r="K1355" i="1"/>
  <c r="I1356" i="1"/>
  <c r="J1356" i="1"/>
  <c r="K1356" i="1"/>
  <c r="I1357" i="1"/>
  <c r="J1357" i="1"/>
  <c r="K1357" i="1"/>
  <c r="I1358" i="1"/>
  <c r="J1358" i="1"/>
  <c r="K1358" i="1"/>
  <c r="I1359" i="1"/>
  <c r="J1359" i="1"/>
  <c r="K1359" i="1"/>
  <c r="I1360" i="1"/>
  <c r="J1360" i="1"/>
  <c r="K1360" i="1"/>
  <c r="I1361" i="1"/>
  <c r="J1361" i="1"/>
  <c r="K1361" i="1"/>
  <c r="I1362" i="1"/>
  <c r="J1362" i="1"/>
  <c r="K1362" i="1"/>
  <c r="I1363" i="1"/>
  <c r="J1363" i="1"/>
  <c r="K1363" i="1"/>
  <c r="I1364" i="1"/>
  <c r="J1364" i="1"/>
  <c r="K1364" i="1"/>
  <c r="I1365" i="1"/>
  <c r="J1365" i="1"/>
  <c r="K1365" i="1"/>
  <c r="I1366" i="1"/>
  <c r="J1366" i="1"/>
  <c r="K1366" i="1"/>
  <c r="I1367" i="1"/>
  <c r="J1367" i="1"/>
  <c r="K1367" i="1"/>
  <c r="I1368" i="1"/>
  <c r="J1368" i="1"/>
  <c r="K1368" i="1"/>
  <c r="I1369" i="1"/>
  <c r="J1369" i="1"/>
  <c r="K1369" i="1"/>
  <c r="I1370" i="1"/>
  <c r="J1370" i="1"/>
  <c r="K1370" i="1"/>
  <c r="I1371" i="1"/>
  <c r="J1371" i="1"/>
  <c r="K1371" i="1"/>
  <c r="I1372" i="1"/>
  <c r="J1372" i="1"/>
  <c r="K1372" i="1"/>
  <c r="I1373" i="1"/>
  <c r="J1373" i="1"/>
  <c r="K1373" i="1"/>
  <c r="I1374" i="1"/>
  <c r="J1374" i="1"/>
  <c r="K1374" i="1"/>
  <c r="I1375" i="1"/>
  <c r="J1375" i="1"/>
  <c r="K1375" i="1"/>
  <c r="I1376" i="1"/>
  <c r="J1376" i="1"/>
  <c r="K1376" i="1"/>
  <c r="I1377" i="1"/>
  <c r="J1377" i="1"/>
  <c r="K1377" i="1"/>
  <c r="I1378" i="1"/>
  <c r="J1378" i="1"/>
  <c r="K1378" i="1"/>
  <c r="I1379" i="1"/>
  <c r="J1379" i="1"/>
  <c r="K1379" i="1"/>
  <c r="I1380" i="1"/>
  <c r="J1380" i="1"/>
  <c r="K1380" i="1"/>
  <c r="I1381" i="1"/>
  <c r="J1381" i="1"/>
  <c r="K1381" i="1"/>
  <c r="I1382" i="1"/>
  <c r="J1382" i="1"/>
  <c r="K1382" i="1"/>
  <c r="I1383" i="1"/>
  <c r="J1383" i="1"/>
  <c r="K1383" i="1"/>
  <c r="I1384" i="1"/>
  <c r="J1384" i="1"/>
  <c r="K1384" i="1"/>
  <c r="I1385" i="1"/>
  <c r="J1385" i="1"/>
  <c r="K1385" i="1"/>
  <c r="I1386" i="1"/>
  <c r="J1386" i="1"/>
  <c r="K1386" i="1"/>
  <c r="I1387" i="1"/>
  <c r="J1387" i="1"/>
  <c r="K1387" i="1"/>
  <c r="I1388" i="1"/>
  <c r="J1388" i="1"/>
  <c r="K1388" i="1"/>
  <c r="I1389" i="1"/>
  <c r="J1389" i="1"/>
  <c r="K1389" i="1"/>
  <c r="I1390" i="1"/>
  <c r="J1390" i="1"/>
  <c r="K1390" i="1"/>
  <c r="I1391" i="1"/>
  <c r="J1391" i="1"/>
  <c r="K1391" i="1"/>
  <c r="I1392" i="1"/>
  <c r="J1392" i="1"/>
  <c r="K1392" i="1"/>
  <c r="I1393" i="1"/>
  <c r="J1393" i="1"/>
  <c r="K1393" i="1"/>
  <c r="I1394" i="1"/>
  <c r="J1394" i="1"/>
  <c r="K1394" i="1"/>
  <c r="I1395" i="1"/>
  <c r="J1395" i="1"/>
  <c r="K1395" i="1"/>
  <c r="I1396" i="1"/>
  <c r="J1396" i="1"/>
  <c r="K1396" i="1"/>
  <c r="I1397" i="1"/>
  <c r="J1397" i="1"/>
  <c r="K1397" i="1"/>
  <c r="I1398" i="1"/>
  <c r="J1398" i="1"/>
  <c r="K1398" i="1"/>
  <c r="I1399" i="1"/>
  <c r="J1399" i="1"/>
  <c r="K1399" i="1"/>
  <c r="I1400" i="1"/>
  <c r="J1400" i="1"/>
  <c r="K1400" i="1"/>
  <c r="I1401" i="1"/>
  <c r="J1401" i="1"/>
  <c r="K1401" i="1"/>
  <c r="I1402" i="1"/>
  <c r="J1402" i="1"/>
  <c r="K1402" i="1"/>
  <c r="I1403" i="1"/>
  <c r="J1403" i="1"/>
  <c r="K1403" i="1"/>
  <c r="I1404" i="1"/>
  <c r="J1404" i="1"/>
  <c r="K1404" i="1"/>
  <c r="I1405" i="1"/>
  <c r="J1405" i="1"/>
  <c r="K1405" i="1"/>
  <c r="I1406" i="1"/>
  <c r="J1406" i="1"/>
  <c r="K1406" i="1"/>
  <c r="I1407" i="1"/>
  <c r="J1407" i="1"/>
  <c r="K1407" i="1"/>
  <c r="I1408" i="1"/>
  <c r="J1408" i="1"/>
  <c r="K1408" i="1"/>
  <c r="I1409" i="1"/>
  <c r="J1409" i="1"/>
  <c r="K1409" i="1"/>
  <c r="I1410" i="1"/>
  <c r="J1410" i="1"/>
  <c r="K1410" i="1"/>
  <c r="I1411" i="1"/>
  <c r="J1411" i="1"/>
  <c r="K1411" i="1"/>
  <c r="I1412" i="1"/>
  <c r="J1412" i="1"/>
  <c r="K1412" i="1"/>
  <c r="I1413" i="1"/>
  <c r="J1413" i="1"/>
  <c r="K1413" i="1"/>
  <c r="I1414" i="1"/>
  <c r="J1414" i="1"/>
  <c r="K1414" i="1"/>
  <c r="I1415" i="1"/>
  <c r="J1415" i="1"/>
  <c r="K1415" i="1"/>
  <c r="I1416" i="1"/>
  <c r="J1416" i="1"/>
  <c r="K1416" i="1"/>
  <c r="I1417" i="1"/>
  <c r="J1417" i="1"/>
  <c r="K1417" i="1"/>
  <c r="I1418" i="1"/>
  <c r="J1418" i="1"/>
  <c r="K1418" i="1"/>
  <c r="I1419" i="1"/>
  <c r="J1419" i="1"/>
  <c r="K1419" i="1"/>
  <c r="I1420" i="1"/>
  <c r="J1420" i="1"/>
  <c r="K1420" i="1"/>
  <c r="I1421" i="1"/>
  <c r="J1421" i="1"/>
  <c r="K1421" i="1"/>
  <c r="I1422" i="1"/>
  <c r="J1422" i="1"/>
  <c r="K1422" i="1"/>
  <c r="I1423" i="1"/>
  <c r="J1423" i="1"/>
  <c r="K1423" i="1"/>
  <c r="I1424" i="1"/>
  <c r="J1424" i="1"/>
  <c r="K1424" i="1"/>
  <c r="I1425" i="1"/>
  <c r="J1425" i="1"/>
  <c r="K1425" i="1"/>
  <c r="I1426" i="1"/>
  <c r="J1426" i="1"/>
  <c r="K1426" i="1"/>
  <c r="I1427" i="1"/>
  <c r="J1427" i="1"/>
  <c r="K1427" i="1"/>
  <c r="I1428" i="1"/>
  <c r="J1428" i="1"/>
  <c r="K1428" i="1"/>
  <c r="I1429" i="1"/>
  <c r="J1429" i="1"/>
  <c r="K1429" i="1"/>
  <c r="I1430" i="1"/>
  <c r="J1430" i="1"/>
  <c r="K1430" i="1"/>
  <c r="I1431" i="1"/>
  <c r="J1431" i="1"/>
  <c r="K1431" i="1"/>
  <c r="I1432" i="1"/>
  <c r="J1432" i="1"/>
  <c r="K1432" i="1"/>
  <c r="I1433" i="1"/>
  <c r="J1433" i="1"/>
  <c r="K1433" i="1"/>
  <c r="I1434" i="1"/>
  <c r="J1434" i="1"/>
  <c r="K1434" i="1"/>
  <c r="I1435" i="1"/>
  <c r="J1435" i="1"/>
  <c r="K1435" i="1"/>
  <c r="I1436" i="1"/>
  <c r="J1436" i="1"/>
  <c r="K1436" i="1"/>
  <c r="I1437" i="1"/>
  <c r="J1437" i="1"/>
  <c r="K1437" i="1"/>
  <c r="I1438" i="1"/>
  <c r="J1438" i="1"/>
  <c r="K1438" i="1"/>
  <c r="I1439" i="1"/>
  <c r="J1439" i="1"/>
  <c r="K1439" i="1"/>
  <c r="I1440" i="1"/>
  <c r="J1440" i="1"/>
  <c r="K1440" i="1"/>
  <c r="I1441" i="1"/>
  <c r="J1441" i="1"/>
  <c r="K1441" i="1"/>
  <c r="I1442" i="1"/>
  <c r="J1442" i="1"/>
  <c r="K1442" i="1"/>
  <c r="I1443" i="1"/>
  <c r="J1443" i="1"/>
  <c r="K1443" i="1"/>
  <c r="I1444" i="1"/>
  <c r="J1444" i="1"/>
  <c r="K1444" i="1"/>
  <c r="I1445" i="1"/>
  <c r="J1445" i="1"/>
  <c r="K1445" i="1"/>
  <c r="I1446" i="1"/>
  <c r="J1446" i="1"/>
  <c r="K1446" i="1"/>
  <c r="I1447" i="1"/>
  <c r="J1447" i="1"/>
  <c r="K1447" i="1"/>
  <c r="I1448" i="1"/>
  <c r="J1448" i="1"/>
  <c r="K1448" i="1"/>
  <c r="I1449" i="1"/>
  <c r="J1449" i="1"/>
  <c r="K1449" i="1"/>
  <c r="I1450" i="1"/>
  <c r="J1450" i="1"/>
  <c r="K1450" i="1"/>
  <c r="I1451" i="1"/>
  <c r="J1451" i="1"/>
  <c r="K1451" i="1"/>
  <c r="I1452" i="1"/>
  <c r="J1452" i="1"/>
  <c r="K1452" i="1"/>
  <c r="I1453" i="1"/>
  <c r="J1453" i="1"/>
  <c r="K1453" i="1"/>
  <c r="I1454" i="1"/>
  <c r="J1454" i="1"/>
  <c r="K1454" i="1"/>
  <c r="I1455" i="1"/>
  <c r="J1455" i="1"/>
  <c r="K1455" i="1"/>
  <c r="I1456" i="1"/>
  <c r="J1456" i="1"/>
  <c r="K1456" i="1"/>
  <c r="I1457" i="1"/>
  <c r="J1457" i="1"/>
  <c r="K1457" i="1"/>
  <c r="I1458" i="1"/>
  <c r="J1458" i="1"/>
  <c r="K1458" i="1"/>
  <c r="I1459" i="1"/>
  <c r="J1459" i="1"/>
  <c r="K1459" i="1"/>
  <c r="I1460" i="1"/>
  <c r="J1460" i="1"/>
  <c r="K1460" i="1"/>
  <c r="I1461" i="1"/>
  <c r="J1461" i="1"/>
  <c r="K1461" i="1"/>
  <c r="I1462" i="1"/>
  <c r="J1462" i="1"/>
  <c r="K1462" i="1"/>
  <c r="I1463" i="1"/>
  <c r="J1463" i="1"/>
  <c r="K1463" i="1"/>
  <c r="I1464" i="1"/>
  <c r="J1464" i="1"/>
  <c r="K1464" i="1"/>
  <c r="I1465" i="1"/>
  <c r="J1465" i="1"/>
  <c r="K1465" i="1"/>
  <c r="I1466" i="1"/>
  <c r="J1466" i="1"/>
  <c r="K1466" i="1"/>
  <c r="I1467" i="1"/>
  <c r="J1467" i="1"/>
  <c r="K1467" i="1"/>
  <c r="I1468" i="1"/>
  <c r="J1468" i="1"/>
  <c r="K1468" i="1"/>
  <c r="I1469" i="1"/>
  <c r="J1469" i="1"/>
  <c r="K1469" i="1"/>
  <c r="I1470" i="1"/>
  <c r="J1470" i="1"/>
  <c r="K1470" i="1"/>
  <c r="I1471" i="1"/>
  <c r="J1471" i="1"/>
  <c r="K1471" i="1"/>
  <c r="I1472" i="1"/>
  <c r="J1472" i="1"/>
  <c r="K1472" i="1"/>
  <c r="I1473" i="1"/>
  <c r="J1473" i="1"/>
  <c r="K1473" i="1"/>
  <c r="I1474" i="1"/>
  <c r="J1474" i="1"/>
  <c r="K1474" i="1"/>
  <c r="I1475" i="1"/>
  <c r="J1475" i="1"/>
  <c r="K1475" i="1"/>
  <c r="I1476" i="1"/>
  <c r="J1476" i="1"/>
  <c r="K1476" i="1"/>
  <c r="I1477" i="1"/>
  <c r="J1477" i="1"/>
  <c r="K1477" i="1"/>
  <c r="I1478" i="1"/>
  <c r="J1478" i="1"/>
  <c r="K1478" i="1"/>
  <c r="I1479" i="1"/>
  <c r="J1479" i="1"/>
  <c r="K1479" i="1"/>
  <c r="I1480" i="1"/>
  <c r="J1480" i="1"/>
  <c r="K1480" i="1"/>
  <c r="I1481" i="1"/>
  <c r="J1481" i="1"/>
  <c r="K1481" i="1"/>
  <c r="I1482" i="1"/>
  <c r="J1482" i="1"/>
  <c r="K1482" i="1"/>
  <c r="I1483" i="1"/>
  <c r="J1483" i="1"/>
  <c r="K1483" i="1"/>
  <c r="I1484" i="1"/>
  <c r="J1484" i="1"/>
  <c r="K1484" i="1"/>
  <c r="I1485" i="1"/>
  <c r="J1485" i="1"/>
  <c r="K1485" i="1"/>
  <c r="I1486" i="1"/>
  <c r="J1486" i="1"/>
  <c r="K1486" i="1"/>
  <c r="I1487" i="1"/>
  <c r="J1487" i="1"/>
  <c r="K1487" i="1"/>
  <c r="I1488" i="1"/>
  <c r="J1488" i="1"/>
  <c r="K1488" i="1"/>
  <c r="I1489" i="1"/>
  <c r="J1489" i="1"/>
  <c r="K1489" i="1"/>
  <c r="I1490" i="1"/>
  <c r="J1490" i="1"/>
  <c r="K1490" i="1"/>
  <c r="I1491" i="1"/>
  <c r="J1491" i="1"/>
  <c r="K1491" i="1"/>
  <c r="I1492" i="1"/>
  <c r="J1492" i="1"/>
  <c r="K1492" i="1"/>
  <c r="I1493" i="1"/>
  <c r="J1493" i="1"/>
  <c r="K1493" i="1"/>
  <c r="I1494" i="1"/>
  <c r="J1494" i="1"/>
  <c r="K1494" i="1"/>
  <c r="I1495" i="1"/>
  <c r="J1495" i="1"/>
  <c r="K1495" i="1"/>
  <c r="I1496" i="1"/>
  <c r="J1496" i="1"/>
  <c r="K1496" i="1"/>
  <c r="I1497" i="1"/>
  <c r="J1497" i="1"/>
  <c r="K1497" i="1"/>
  <c r="I1498" i="1"/>
  <c r="J1498" i="1"/>
  <c r="K1498" i="1"/>
  <c r="I1499" i="1"/>
  <c r="J1499" i="1"/>
  <c r="K1499" i="1"/>
  <c r="I1500" i="1"/>
  <c r="J1500" i="1"/>
  <c r="K1500" i="1"/>
  <c r="I1501" i="1"/>
  <c r="J1501" i="1"/>
  <c r="K1501" i="1"/>
  <c r="I1502" i="1"/>
  <c r="J1502" i="1"/>
  <c r="K1502" i="1"/>
  <c r="I1503" i="1"/>
  <c r="J1503" i="1"/>
  <c r="K1503" i="1"/>
  <c r="I1504" i="1"/>
  <c r="J1504" i="1"/>
  <c r="K1504" i="1"/>
  <c r="I1505" i="1"/>
  <c r="J1505" i="1"/>
  <c r="K1505" i="1"/>
  <c r="I1506" i="1"/>
  <c r="J1506" i="1"/>
  <c r="K1506" i="1"/>
  <c r="I1507" i="1"/>
  <c r="J1507" i="1"/>
  <c r="K1507" i="1"/>
  <c r="I1508" i="1"/>
  <c r="J1508" i="1"/>
  <c r="K1508" i="1"/>
  <c r="I1509" i="1"/>
  <c r="J1509" i="1"/>
  <c r="K1509" i="1"/>
  <c r="I1510" i="1"/>
  <c r="J1510" i="1"/>
  <c r="K1510" i="1"/>
  <c r="I1511" i="1"/>
  <c r="J1511" i="1"/>
  <c r="K1511" i="1"/>
  <c r="I1512" i="1"/>
  <c r="J1512" i="1"/>
  <c r="K1512" i="1"/>
  <c r="I1513" i="1"/>
  <c r="J1513" i="1"/>
  <c r="K1513" i="1"/>
  <c r="I1514" i="1"/>
  <c r="J1514" i="1"/>
  <c r="K1514" i="1"/>
  <c r="I1515" i="1"/>
  <c r="J1515" i="1"/>
  <c r="K1515" i="1"/>
  <c r="I1516" i="1"/>
  <c r="J1516" i="1"/>
  <c r="K1516" i="1"/>
  <c r="I1517" i="1"/>
  <c r="J1517" i="1"/>
  <c r="K1517" i="1"/>
  <c r="I1518" i="1"/>
  <c r="J1518" i="1"/>
  <c r="K1518" i="1"/>
  <c r="I1519" i="1"/>
  <c r="J1519" i="1"/>
  <c r="K1519" i="1"/>
  <c r="I1520" i="1"/>
  <c r="J1520" i="1"/>
  <c r="K1520" i="1"/>
  <c r="I1521" i="1"/>
  <c r="J1521" i="1"/>
  <c r="K1521" i="1"/>
  <c r="I1522" i="1"/>
  <c r="J1522" i="1"/>
  <c r="K1522" i="1"/>
  <c r="I1523" i="1"/>
  <c r="J1523" i="1"/>
  <c r="K1523" i="1"/>
  <c r="I1524" i="1"/>
  <c r="J1524" i="1"/>
  <c r="K1524" i="1"/>
  <c r="I1525" i="1"/>
  <c r="J1525" i="1"/>
  <c r="K1525" i="1"/>
  <c r="I1526" i="1"/>
  <c r="J1526" i="1"/>
  <c r="K1526" i="1"/>
  <c r="I1527" i="1"/>
  <c r="J1527" i="1"/>
  <c r="K1527" i="1"/>
  <c r="I1528" i="1"/>
  <c r="J1528" i="1"/>
  <c r="K1528" i="1"/>
  <c r="I1529" i="1"/>
  <c r="J1529" i="1"/>
  <c r="K1529" i="1"/>
  <c r="I1530" i="1"/>
  <c r="J1530" i="1"/>
  <c r="K1530" i="1"/>
  <c r="I1531" i="1"/>
  <c r="J1531" i="1"/>
  <c r="K1531" i="1"/>
  <c r="I1532" i="1"/>
  <c r="J1532" i="1"/>
  <c r="K1532" i="1"/>
  <c r="I1533" i="1"/>
  <c r="J1533" i="1"/>
  <c r="K1533" i="1"/>
  <c r="I1534" i="1"/>
  <c r="J1534" i="1"/>
  <c r="K1534" i="1"/>
  <c r="I1535" i="1"/>
  <c r="J1535" i="1"/>
  <c r="K1535" i="1"/>
  <c r="I1536" i="1"/>
  <c r="J1536" i="1"/>
  <c r="K1536" i="1"/>
  <c r="I1537" i="1"/>
  <c r="J1537" i="1"/>
  <c r="K1537" i="1"/>
  <c r="I1538" i="1"/>
  <c r="J1538" i="1"/>
  <c r="K1538" i="1"/>
  <c r="I1539" i="1"/>
  <c r="J1539" i="1"/>
  <c r="K1539" i="1"/>
  <c r="I1540" i="1"/>
  <c r="J1540" i="1"/>
  <c r="K1540" i="1"/>
  <c r="I1541" i="1"/>
  <c r="J1541" i="1"/>
  <c r="K1541" i="1"/>
  <c r="I1542" i="1"/>
  <c r="J1542" i="1"/>
  <c r="K1542" i="1"/>
  <c r="I1543" i="1"/>
  <c r="J1543" i="1"/>
  <c r="K1543" i="1"/>
  <c r="I1544" i="1"/>
  <c r="J1544" i="1"/>
  <c r="K1544" i="1"/>
  <c r="I1545" i="1"/>
  <c r="J1545" i="1"/>
  <c r="K1545" i="1"/>
  <c r="I1546" i="1"/>
  <c r="J1546" i="1"/>
  <c r="K1546" i="1"/>
  <c r="I1547" i="1"/>
  <c r="J1547" i="1"/>
  <c r="K1547" i="1"/>
  <c r="I1548" i="1"/>
  <c r="J1548" i="1"/>
  <c r="K1548" i="1"/>
  <c r="I1549" i="1"/>
  <c r="J1549" i="1"/>
  <c r="K1549" i="1"/>
  <c r="I1550" i="1"/>
  <c r="J1550" i="1"/>
  <c r="K1550" i="1"/>
  <c r="I1551" i="1"/>
  <c r="J1551" i="1"/>
  <c r="K1551" i="1"/>
  <c r="I1552" i="1"/>
  <c r="J1552" i="1"/>
  <c r="K1552" i="1"/>
  <c r="I1553" i="1"/>
  <c r="J1553" i="1"/>
  <c r="K1553" i="1"/>
  <c r="I1554" i="1"/>
  <c r="J1554" i="1"/>
  <c r="K1554" i="1"/>
  <c r="I1555" i="1"/>
  <c r="J1555" i="1"/>
  <c r="K1555" i="1"/>
  <c r="I1556" i="1"/>
  <c r="J1556" i="1"/>
  <c r="K1556" i="1"/>
  <c r="I1557" i="1"/>
  <c r="J1557" i="1"/>
  <c r="K1557" i="1"/>
  <c r="I1558" i="1"/>
  <c r="J1558" i="1"/>
  <c r="K1558" i="1"/>
  <c r="I1559" i="1"/>
  <c r="J1559" i="1"/>
  <c r="K1559" i="1"/>
  <c r="I1560" i="1"/>
  <c r="J1560" i="1"/>
  <c r="K1560" i="1"/>
  <c r="I1561" i="1"/>
  <c r="J1561" i="1"/>
  <c r="K1561" i="1"/>
  <c r="I1562" i="1"/>
  <c r="J1562" i="1"/>
  <c r="K1562" i="1"/>
  <c r="I1563" i="1"/>
  <c r="J1563" i="1"/>
  <c r="K1563" i="1"/>
  <c r="I1564" i="1"/>
  <c r="J1564" i="1"/>
  <c r="K1564" i="1"/>
  <c r="I1565" i="1"/>
  <c r="J1565" i="1"/>
  <c r="K1565" i="1"/>
  <c r="I1566" i="1"/>
  <c r="J1566" i="1"/>
  <c r="K1566" i="1"/>
  <c r="I1567" i="1"/>
  <c r="J1567" i="1"/>
  <c r="K1567" i="1"/>
  <c r="I1568" i="1"/>
  <c r="J1568" i="1"/>
  <c r="K1568" i="1"/>
  <c r="I1569" i="1"/>
  <c r="J1569" i="1"/>
  <c r="K1569" i="1"/>
  <c r="I1570" i="1"/>
  <c r="J1570" i="1"/>
  <c r="K1570" i="1"/>
  <c r="I1571" i="1"/>
  <c r="J1571" i="1"/>
  <c r="K1571" i="1"/>
  <c r="I1572" i="1"/>
  <c r="J1572" i="1"/>
  <c r="K1572" i="1"/>
  <c r="I1573" i="1"/>
  <c r="J1573" i="1"/>
  <c r="K1573" i="1"/>
  <c r="I1574" i="1"/>
  <c r="J1574" i="1"/>
  <c r="K1574" i="1"/>
  <c r="I1575" i="1"/>
  <c r="J1575" i="1"/>
  <c r="K1575" i="1"/>
  <c r="I1576" i="1"/>
  <c r="J1576" i="1"/>
  <c r="K1576" i="1"/>
  <c r="I1577" i="1"/>
  <c r="J1577" i="1"/>
  <c r="K1577" i="1"/>
  <c r="I1578" i="1"/>
  <c r="J1578" i="1"/>
  <c r="K1578" i="1"/>
  <c r="I1579" i="1"/>
  <c r="J1579" i="1"/>
  <c r="K1579" i="1"/>
  <c r="I1580" i="1"/>
  <c r="J1580" i="1"/>
  <c r="K1580" i="1"/>
  <c r="I1581" i="1"/>
  <c r="J1581" i="1"/>
  <c r="K1581" i="1"/>
  <c r="I1582" i="1"/>
  <c r="J1582" i="1"/>
  <c r="K1582" i="1"/>
  <c r="I1583" i="1"/>
  <c r="J1583" i="1"/>
  <c r="K1583" i="1"/>
  <c r="I1584" i="1"/>
  <c r="J1584" i="1"/>
  <c r="K1584" i="1"/>
  <c r="I1585" i="1"/>
  <c r="J1585" i="1"/>
  <c r="K1585" i="1"/>
  <c r="I1586" i="1"/>
  <c r="J1586" i="1"/>
  <c r="K1586" i="1"/>
  <c r="I1587" i="1"/>
  <c r="J1587" i="1"/>
  <c r="K1587" i="1"/>
  <c r="I1588" i="1"/>
  <c r="J1588" i="1"/>
  <c r="K1588" i="1"/>
  <c r="I1589" i="1"/>
  <c r="J1589" i="1"/>
  <c r="K1589" i="1"/>
  <c r="I1590" i="1"/>
  <c r="J1590" i="1"/>
  <c r="K1590" i="1"/>
  <c r="I1591" i="1"/>
  <c r="J1591" i="1"/>
  <c r="K1591" i="1"/>
  <c r="I1592" i="1"/>
  <c r="J1592" i="1"/>
  <c r="K1592" i="1"/>
  <c r="I1593" i="1"/>
  <c r="J1593" i="1"/>
  <c r="K1593" i="1"/>
  <c r="I1594" i="1"/>
  <c r="J1594" i="1"/>
  <c r="K1594" i="1"/>
  <c r="I1595" i="1"/>
  <c r="J1595" i="1"/>
  <c r="K1595" i="1"/>
  <c r="I1596" i="1"/>
  <c r="J1596" i="1"/>
  <c r="K1596" i="1"/>
  <c r="I1597" i="1"/>
  <c r="J1597" i="1"/>
  <c r="K1597" i="1"/>
  <c r="I1598" i="1"/>
  <c r="J1598" i="1"/>
  <c r="K1598" i="1"/>
  <c r="I1599" i="1"/>
  <c r="J1599" i="1"/>
  <c r="K1599" i="1"/>
  <c r="I1600" i="1"/>
  <c r="J1600" i="1"/>
  <c r="K1600" i="1"/>
  <c r="I1601" i="1"/>
  <c r="J1601" i="1"/>
  <c r="K1601" i="1"/>
  <c r="I1602" i="1"/>
  <c r="J1602" i="1"/>
  <c r="K1602" i="1"/>
  <c r="I1603" i="1"/>
  <c r="J1603" i="1"/>
  <c r="K1603" i="1"/>
  <c r="I1604" i="1"/>
  <c r="J1604" i="1"/>
  <c r="K1604" i="1"/>
  <c r="I1605" i="1"/>
  <c r="J1605" i="1"/>
  <c r="K1605" i="1"/>
  <c r="I1606" i="1"/>
  <c r="J1606" i="1"/>
  <c r="K1606" i="1"/>
  <c r="I1607" i="1"/>
  <c r="J1607" i="1"/>
  <c r="K1607" i="1"/>
  <c r="I1608" i="1"/>
  <c r="J1608" i="1"/>
  <c r="K1608" i="1"/>
  <c r="I1609" i="1"/>
  <c r="J1609" i="1"/>
  <c r="K1609" i="1"/>
  <c r="I1610" i="1"/>
  <c r="J1610" i="1"/>
  <c r="K1610" i="1"/>
  <c r="I1611" i="1"/>
  <c r="J1611" i="1"/>
  <c r="K1611" i="1"/>
  <c r="I1612" i="1"/>
  <c r="J1612" i="1"/>
  <c r="K1612" i="1"/>
  <c r="I1613" i="1"/>
  <c r="J1613" i="1"/>
  <c r="K1613" i="1"/>
  <c r="I1614" i="1"/>
  <c r="J1614" i="1"/>
  <c r="K1614" i="1"/>
  <c r="I1615" i="1"/>
  <c r="J1615" i="1"/>
  <c r="K1615" i="1"/>
  <c r="I1616" i="1"/>
  <c r="J1616" i="1"/>
  <c r="K1616" i="1"/>
  <c r="I1617" i="1"/>
  <c r="J1617" i="1"/>
  <c r="K1617" i="1"/>
  <c r="I1618" i="1"/>
  <c r="J1618" i="1"/>
  <c r="K1618" i="1"/>
  <c r="I1619" i="1"/>
  <c r="J1619" i="1"/>
  <c r="K1619" i="1"/>
  <c r="I1620" i="1"/>
  <c r="J1620" i="1"/>
  <c r="K1620" i="1"/>
  <c r="I1621" i="1"/>
  <c r="J1621" i="1"/>
  <c r="K1621" i="1"/>
  <c r="I1622" i="1"/>
  <c r="J1622" i="1"/>
  <c r="K1622" i="1"/>
  <c r="I1623" i="1"/>
  <c r="J1623" i="1"/>
  <c r="K1623" i="1"/>
  <c r="I1624" i="1"/>
  <c r="J1624" i="1"/>
  <c r="K1624" i="1"/>
  <c r="I1625" i="1"/>
  <c r="J1625" i="1"/>
  <c r="K1625" i="1"/>
  <c r="I1626" i="1"/>
  <c r="J1626" i="1"/>
  <c r="K1626" i="1"/>
  <c r="I1627" i="1"/>
  <c r="J1627" i="1"/>
  <c r="K1627" i="1"/>
  <c r="I1628" i="1"/>
  <c r="J1628" i="1"/>
  <c r="K1628" i="1"/>
  <c r="I1629" i="1"/>
  <c r="J1629" i="1"/>
  <c r="K1629" i="1"/>
  <c r="I1630" i="1"/>
  <c r="J1630" i="1"/>
  <c r="K1630" i="1"/>
  <c r="I1631" i="1"/>
  <c r="J1631" i="1"/>
  <c r="K1631" i="1"/>
  <c r="I1632" i="1"/>
  <c r="J1632" i="1"/>
  <c r="K1632" i="1"/>
  <c r="I1633" i="1"/>
  <c r="J1633" i="1"/>
  <c r="K1633" i="1"/>
  <c r="I1634" i="1"/>
  <c r="J1634" i="1"/>
  <c r="K1634" i="1"/>
  <c r="I1635" i="1"/>
  <c r="J1635" i="1"/>
  <c r="K1635" i="1"/>
  <c r="I1636" i="1"/>
  <c r="J1636" i="1"/>
  <c r="K1636" i="1"/>
  <c r="I1637" i="1"/>
  <c r="J1637" i="1"/>
  <c r="K1637" i="1"/>
  <c r="I1638" i="1"/>
  <c r="J1638" i="1"/>
  <c r="K1638" i="1"/>
  <c r="I1639" i="1"/>
  <c r="J1639" i="1"/>
  <c r="K1639" i="1"/>
  <c r="I1640" i="1"/>
  <c r="J1640" i="1"/>
  <c r="K1640" i="1"/>
  <c r="I1641" i="1"/>
  <c r="J1641" i="1"/>
  <c r="K1641" i="1"/>
  <c r="I1642" i="1"/>
  <c r="J1642" i="1"/>
  <c r="K1642" i="1"/>
  <c r="I1643" i="1"/>
  <c r="J1643" i="1"/>
  <c r="K1643" i="1"/>
  <c r="I1644" i="1"/>
  <c r="J1644" i="1"/>
  <c r="K1644" i="1"/>
  <c r="I1645" i="1"/>
  <c r="J1645" i="1"/>
  <c r="K1645" i="1"/>
  <c r="I1646" i="1"/>
  <c r="J1646" i="1"/>
  <c r="K1646" i="1"/>
  <c r="I1647" i="1"/>
  <c r="J1647" i="1"/>
  <c r="K1647" i="1"/>
  <c r="I1648" i="1"/>
  <c r="J1648" i="1"/>
  <c r="K1648" i="1"/>
  <c r="I1649" i="1"/>
  <c r="J1649" i="1"/>
  <c r="K1649" i="1"/>
  <c r="I1650" i="1"/>
  <c r="J1650" i="1"/>
  <c r="K1650" i="1"/>
  <c r="I1651" i="1"/>
  <c r="J1651" i="1"/>
  <c r="K1651" i="1"/>
  <c r="I1652" i="1"/>
  <c r="J1652" i="1"/>
  <c r="K1652" i="1"/>
  <c r="I1653" i="1"/>
  <c r="J1653" i="1"/>
  <c r="K1653" i="1"/>
  <c r="I1654" i="1"/>
  <c r="J1654" i="1"/>
  <c r="K1654" i="1"/>
  <c r="I1655" i="1"/>
  <c r="J1655" i="1"/>
  <c r="K1655" i="1"/>
  <c r="I1656" i="1"/>
  <c r="J1656" i="1"/>
  <c r="K1656" i="1"/>
  <c r="I1657" i="1"/>
  <c r="J1657" i="1"/>
  <c r="K1657" i="1"/>
  <c r="I1658" i="1"/>
  <c r="J1658" i="1"/>
  <c r="K1658" i="1"/>
  <c r="I1659" i="1"/>
  <c r="J1659" i="1"/>
  <c r="K1659" i="1"/>
  <c r="I1660" i="1"/>
  <c r="J1660" i="1"/>
  <c r="K1660" i="1"/>
  <c r="I1661" i="1"/>
  <c r="J1661" i="1"/>
  <c r="K1661" i="1"/>
  <c r="I1662" i="1"/>
  <c r="J1662" i="1"/>
  <c r="K1662" i="1"/>
  <c r="I1663" i="1"/>
  <c r="J1663" i="1"/>
  <c r="K1663" i="1"/>
  <c r="I1664" i="1"/>
  <c r="J1664" i="1"/>
  <c r="K1664" i="1"/>
  <c r="I1665" i="1"/>
  <c r="J1665" i="1"/>
  <c r="K1665" i="1"/>
  <c r="I1666" i="1"/>
  <c r="J1666" i="1"/>
  <c r="K1666" i="1"/>
  <c r="I1667" i="1"/>
  <c r="J1667" i="1"/>
  <c r="K1667" i="1"/>
  <c r="I1668" i="1"/>
  <c r="J1668" i="1"/>
  <c r="K1668" i="1"/>
  <c r="I1669" i="1"/>
  <c r="J1669" i="1"/>
  <c r="K1669" i="1"/>
  <c r="I1670" i="1"/>
  <c r="J1670" i="1"/>
  <c r="K1670" i="1"/>
  <c r="I1671" i="1"/>
  <c r="J1671" i="1"/>
  <c r="K1671" i="1"/>
  <c r="I1672" i="1"/>
  <c r="J1672" i="1"/>
  <c r="K1672" i="1"/>
  <c r="I1673" i="1"/>
  <c r="J1673" i="1"/>
  <c r="K1673" i="1"/>
  <c r="I1674" i="1"/>
  <c r="J1674" i="1"/>
  <c r="K1674" i="1"/>
  <c r="I1675" i="1"/>
  <c r="J1675" i="1"/>
  <c r="K1675" i="1"/>
  <c r="I1676" i="1"/>
  <c r="J1676" i="1"/>
  <c r="K1676" i="1"/>
  <c r="I1677" i="1"/>
  <c r="J1677" i="1"/>
  <c r="K1677" i="1"/>
  <c r="I1678" i="1"/>
  <c r="J1678" i="1"/>
  <c r="K1678" i="1"/>
  <c r="I1679" i="1"/>
  <c r="J1679" i="1"/>
  <c r="K1679" i="1"/>
  <c r="I1680" i="1"/>
  <c r="J1680" i="1"/>
  <c r="K1680" i="1"/>
  <c r="I1681" i="1"/>
  <c r="J1681" i="1"/>
  <c r="K1681" i="1"/>
  <c r="I1682" i="1"/>
  <c r="J1682" i="1"/>
  <c r="K1682" i="1"/>
  <c r="I1683" i="1"/>
  <c r="J1683" i="1"/>
  <c r="K1683" i="1"/>
  <c r="I1684" i="1"/>
  <c r="J1684" i="1"/>
  <c r="K1684" i="1"/>
  <c r="I1685" i="1"/>
  <c r="J1685" i="1"/>
  <c r="K1685" i="1"/>
  <c r="I1686" i="1"/>
  <c r="J1686" i="1"/>
  <c r="K1686" i="1"/>
  <c r="I1687" i="1"/>
  <c r="J1687" i="1"/>
  <c r="K1687" i="1"/>
  <c r="I1688" i="1"/>
  <c r="J1688" i="1"/>
  <c r="K1688" i="1"/>
  <c r="I1689" i="1"/>
  <c r="J1689" i="1"/>
  <c r="K1689" i="1"/>
  <c r="I1690" i="1"/>
  <c r="J1690" i="1"/>
  <c r="K1690" i="1"/>
  <c r="I1691" i="1"/>
  <c r="J1691" i="1"/>
  <c r="K1691" i="1"/>
  <c r="I1692" i="1"/>
  <c r="J1692" i="1"/>
  <c r="K1692" i="1"/>
  <c r="I1693" i="1"/>
  <c r="J1693" i="1"/>
  <c r="K1693" i="1"/>
  <c r="I1694" i="1"/>
  <c r="J1694" i="1"/>
  <c r="K1694" i="1"/>
  <c r="I1695" i="1"/>
  <c r="J1695" i="1"/>
  <c r="K1695" i="1"/>
  <c r="I1696" i="1"/>
  <c r="J1696" i="1"/>
  <c r="K1696" i="1"/>
  <c r="I1697" i="1"/>
  <c r="J1697" i="1"/>
  <c r="K1697" i="1"/>
  <c r="I1698" i="1"/>
  <c r="J1698" i="1"/>
  <c r="K1698" i="1"/>
  <c r="I1699" i="1"/>
  <c r="J1699" i="1"/>
  <c r="K1699" i="1"/>
  <c r="I1700" i="1"/>
  <c r="J1700" i="1"/>
  <c r="K1700" i="1"/>
  <c r="I1701" i="1"/>
  <c r="J1701" i="1"/>
  <c r="K1701" i="1"/>
  <c r="I1702" i="1"/>
  <c r="J1702" i="1"/>
  <c r="K1702" i="1"/>
  <c r="I1703" i="1"/>
  <c r="J1703" i="1"/>
  <c r="K1703" i="1"/>
  <c r="I1704" i="1"/>
  <c r="J1704" i="1"/>
  <c r="K1704" i="1"/>
  <c r="I1705" i="1"/>
  <c r="J1705" i="1"/>
  <c r="K1705" i="1"/>
  <c r="I1706" i="1"/>
  <c r="J1706" i="1"/>
  <c r="K1706" i="1"/>
  <c r="I1707" i="1"/>
  <c r="J1707" i="1"/>
  <c r="K1707" i="1"/>
  <c r="I1708" i="1"/>
  <c r="J1708" i="1"/>
  <c r="K1708" i="1"/>
  <c r="I1709" i="1"/>
  <c r="J1709" i="1"/>
  <c r="K1709" i="1"/>
  <c r="I1710" i="1"/>
  <c r="J1710" i="1"/>
  <c r="K1710" i="1"/>
  <c r="I1711" i="1"/>
  <c r="J1711" i="1"/>
  <c r="K1711" i="1"/>
  <c r="I1712" i="1"/>
  <c r="J1712" i="1"/>
  <c r="K1712" i="1"/>
  <c r="I1713" i="1"/>
  <c r="J1713" i="1"/>
  <c r="K1713" i="1"/>
  <c r="I1714" i="1"/>
  <c r="J1714" i="1"/>
  <c r="K1714" i="1"/>
  <c r="I1715" i="1"/>
  <c r="J1715" i="1"/>
  <c r="K1715" i="1"/>
  <c r="I1716" i="1"/>
  <c r="J1716" i="1"/>
  <c r="K1716" i="1"/>
  <c r="I1717" i="1"/>
  <c r="J1717" i="1"/>
  <c r="K1717" i="1"/>
  <c r="I1718" i="1"/>
  <c r="J1718" i="1"/>
  <c r="K1718" i="1"/>
  <c r="I1719" i="1"/>
  <c r="J1719" i="1"/>
  <c r="K1719" i="1"/>
  <c r="I1720" i="1"/>
  <c r="J1720" i="1"/>
  <c r="K1720" i="1"/>
  <c r="I1721" i="1"/>
  <c r="J1721" i="1"/>
  <c r="K1721" i="1"/>
  <c r="I1722" i="1"/>
  <c r="J1722" i="1"/>
  <c r="K1722" i="1"/>
  <c r="I1723" i="1"/>
  <c r="J1723" i="1"/>
  <c r="K1723" i="1"/>
  <c r="I1724" i="1"/>
  <c r="J1724" i="1"/>
  <c r="K1724" i="1"/>
  <c r="I1725" i="1"/>
  <c r="J1725" i="1"/>
  <c r="K1725" i="1"/>
  <c r="I1726" i="1"/>
  <c r="J1726" i="1"/>
  <c r="K1726" i="1"/>
  <c r="I1727" i="1"/>
  <c r="J1727" i="1"/>
  <c r="K1727" i="1"/>
  <c r="I1728" i="1"/>
  <c r="J1728" i="1"/>
  <c r="K1728" i="1"/>
  <c r="I1729" i="1"/>
  <c r="J1729" i="1"/>
  <c r="K1729" i="1"/>
  <c r="I1730" i="1"/>
  <c r="J1730" i="1"/>
  <c r="K1730" i="1"/>
  <c r="I1731" i="1"/>
  <c r="J1731" i="1"/>
  <c r="K1731" i="1"/>
  <c r="I1732" i="1"/>
  <c r="J1732" i="1"/>
  <c r="K1732" i="1"/>
  <c r="I1733" i="1"/>
  <c r="J1733" i="1"/>
  <c r="K1733" i="1"/>
  <c r="I1734" i="1"/>
  <c r="J1734" i="1"/>
  <c r="K1734" i="1"/>
  <c r="I1735" i="1"/>
  <c r="J1735" i="1"/>
  <c r="K1735" i="1"/>
  <c r="I1736" i="1"/>
  <c r="J1736" i="1"/>
  <c r="K1736" i="1"/>
  <c r="I1737" i="1"/>
  <c r="J1737" i="1"/>
  <c r="K1737" i="1"/>
  <c r="I1738" i="1"/>
  <c r="J1738" i="1"/>
  <c r="K1738" i="1"/>
  <c r="I1739" i="1"/>
  <c r="J1739" i="1"/>
  <c r="K1739" i="1"/>
  <c r="I1740" i="1"/>
  <c r="J1740" i="1"/>
  <c r="K1740" i="1"/>
  <c r="I1741" i="1"/>
  <c r="J1741" i="1"/>
  <c r="K1741" i="1"/>
  <c r="I1742" i="1"/>
  <c r="J1742" i="1"/>
  <c r="K1742" i="1"/>
  <c r="I1743" i="1"/>
  <c r="J1743" i="1"/>
  <c r="K1743" i="1"/>
  <c r="I1744" i="1"/>
  <c r="J1744" i="1"/>
  <c r="K1744" i="1"/>
  <c r="I1745" i="1"/>
  <c r="J1745" i="1"/>
  <c r="K1745" i="1"/>
  <c r="I1746" i="1"/>
  <c r="J1746" i="1"/>
  <c r="K1746" i="1"/>
  <c r="I1747" i="1"/>
  <c r="J1747" i="1"/>
  <c r="K1747" i="1"/>
  <c r="I1748" i="1"/>
  <c r="J1748" i="1"/>
  <c r="K1748" i="1"/>
  <c r="I1749" i="1"/>
  <c r="J1749" i="1"/>
  <c r="K1749" i="1"/>
  <c r="I1750" i="1"/>
  <c r="J1750" i="1"/>
  <c r="K1750" i="1"/>
  <c r="I1751" i="1"/>
  <c r="J1751" i="1"/>
  <c r="K1751" i="1"/>
  <c r="I1752" i="1"/>
  <c r="J1752" i="1"/>
  <c r="K1752" i="1"/>
  <c r="I1753" i="1"/>
  <c r="J1753" i="1"/>
  <c r="K1753" i="1"/>
  <c r="I1754" i="1"/>
  <c r="J1754" i="1"/>
  <c r="K1754" i="1"/>
  <c r="I1755" i="1"/>
  <c r="J1755" i="1"/>
  <c r="K1755" i="1"/>
  <c r="I1756" i="1"/>
  <c r="J1756" i="1"/>
  <c r="K1756" i="1"/>
  <c r="I1757" i="1"/>
  <c r="J1757" i="1"/>
  <c r="K1757" i="1"/>
  <c r="I1758" i="1"/>
  <c r="J1758" i="1"/>
  <c r="K1758" i="1"/>
  <c r="I1759" i="1"/>
  <c r="J1759" i="1"/>
  <c r="K1759" i="1"/>
  <c r="I1760" i="1"/>
  <c r="J1760" i="1"/>
  <c r="K1760" i="1"/>
  <c r="I1761" i="1"/>
  <c r="J1761" i="1"/>
  <c r="K1761" i="1"/>
  <c r="I1762" i="1"/>
  <c r="J1762" i="1"/>
  <c r="K1762" i="1"/>
  <c r="I1763" i="1"/>
  <c r="J1763" i="1"/>
  <c r="K1763" i="1"/>
  <c r="I1764" i="1"/>
  <c r="J1764" i="1"/>
  <c r="K1764" i="1"/>
  <c r="I1765" i="1"/>
  <c r="J1765" i="1"/>
  <c r="K1765" i="1"/>
  <c r="I1766" i="1"/>
  <c r="J1766" i="1"/>
  <c r="K1766" i="1"/>
  <c r="I1767" i="1"/>
  <c r="J1767" i="1"/>
  <c r="K1767" i="1"/>
  <c r="I1768" i="1"/>
  <c r="J1768" i="1"/>
  <c r="K1768" i="1"/>
  <c r="I1769" i="1"/>
  <c r="J1769" i="1"/>
  <c r="K1769" i="1"/>
  <c r="I1770" i="1"/>
  <c r="J1770" i="1"/>
  <c r="K1770" i="1"/>
  <c r="I1771" i="1"/>
  <c r="J1771" i="1"/>
  <c r="K1771" i="1"/>
  <c r="I1772" i="1"/>
  <c r="J1772" i="1"/>
  <c r="K1772" i="1"/>
  <c r="I1773" i="1"/>
  <c r="J1773" i="1"/>
  <c r="K1773" i="1"/>
  <c r="I1774" i="1"/>
  <c r="J1774" i="1"/>
  <c r="K1774" i="1"/>
  <c r="I1775" i="1"/>
  <c r="J1775" i="1"/>
  <c r="K1775" i="1"/>
  <c r="I1776" i="1"/>
  <c r="J1776" i="1"/>
  <c r="K1776" i="1"/>
  <c r="I1777" i="1"/>
  <c r="J1777" i="1"/>
  <c r="K1777" i="1"/>
  <c r="I1778" i="1"/>
  <c r="J1778" i="1"/>
  <c r="K1778" i="1"/>
  <c r="I1779" i="1"/>
  <c r="J1779" i="1"/>
  <c r="K1779" i="1"/>
  <c r="I1780" i="1"/>
  <c r="J1780" i="1"/>
  <c r="K1780" i="1"/>
  <c r="I1781" i="1"/>
  <c r="J1781" i="1"/>
  <c r="K1781" i="1"/>
  <c r="I1782" i="1"/>
  <c r="J1782" i="1"/>
  <c r="K1782" i="1"/>
  <c r="I1783" i="1"/>
  <c r="J1783" i="1"/>
  <c r="K1783" i="1"/>
  <c r="I1784" i="1"/>
  <c r="J1784" i="1"/>
  <c r="K1784" i="1"/>
  <c r="I1785" i="1"/>
  <c r="J1785" i="1"/>
  <c r="K1785" i="1"/>
  <c r="I1786" i="1"/>
  <c r="J1786" i="1"/>
  <c r="K1786" i="1"/>
  <c r="I1787" i="1"/>
  <c r="J1787" i="1"/>
  <c r="K1787" i="1"/>
  <c r="I1788" i="1"/>
  <c r="J1788" i="1"/>
  <c r="K1788" i="1"/>
  <c r="I1789" i="1"/>
  <c r="J1789" i="1"/>
  <c r="K1789" i="1"/>
  <c r="I1790" i="1"/>
  <c r="J1790" i="1"/>
  <c r="K1790" i="1"/>
  <c r="I1791" i="1"/>
  <c r="J1791" i="1"/>
  <c r="K1791" i="1"/>
  <c r="I1792" i="1"/>
  <c r="J1792" i="1"/>
  <c r="K1792" i="1"/>
  <c r="I1793" i="1"/>
  <c r="J1793" i="1"/>
  <c r="K1793" i="1"/>
  <c r="I1794" i="1"/>
  <c r="J1794" i="1"/>
  <c r="K1794" i="1"/>
  <c r="I1795" i="1"/>
  <c r="J1795" i="1"/>
  <c r="K1795" i="1"/>
  <c r="I1796" i="1"/>
  <c r="J1796" i="1"/>
  <c r="K1796" i="1"/>
  <c r="I1797" i="1"/>
  <c r="J1797" i="1"/>
  <c r="K1797" i="1"/>
  <c r="I1798" i="1"/>
  <c r="J1798" i="1"/>
  <c r="K1798" i="1"/>
  <c r="I1799" i="1"/>
  <c r="J1799" i="1"/>
  <c r="K1799" i="1"/>
  <c r="I1800" i="1"/>
  <c r="J1800" i="1"/>
  <c r="K1800" i="1"/>
  <c r="I1801" i="1"/>
  <c r="J1801" i="1"/>
  <c r="K1801" i="1"/>
  <c r="I1802" i="1"/>
  <c r="J1802" i="1"/>
  <c r="K1802" i="1"/>
  <c r="I1803" i="1"/>
  <c r="J1803" i="1"/>
  <c r="K1803" i="1"/>
  <c r="I1804" i="1"/>
  <c r="J1804" i="1"/>
  <c r="K1804" i="1"/>
  <c r="I1805" i="1"/>
  <c r="J1805" i="1"/>
  <c r="K1805" i="1"/>
  <c r="I1806" i="1"/>
  <c r="J1806" i="1"/>
  <c r="K1806" i="1"/>
  <c r="I1807" i="1"/>
  <c r="J1807" i="1"/>
  <c r="K1807" i="1"/>
  <c r="I1808" i="1"/>
  <c r="J1808" i="1"/>
  <c r="K1808" i="1"/>
  <c r="I1809" i="1"/>
  <c r="J1809" i="1"/>
  <c r="K1809" i="1"/>
  <c r="I1810" i="1"/>
  <c r="J1810" i="1"/>
  <c r="K1810" i="1"/>
  <c r="I1811" i="1"/>
  <c r="J1811" i="1"/>
  <c r="K1811" i="1"/>
  <c r="I1812" i="1"/>
  <c r="J1812" i="1"/>
  <c r="K1812" i="1"/>
  <c r="I1813" i="1"/>
  <c r="J1813" i="1"/>
  <c r="K1813" i="1"/>
  <c r="I1814" i="1"/>
  <c r="J1814" i="1"/>
  <c r="K1814" i="1"/>
  <c r="I1815" i="1"/>
  <c r="J1815" i="1"/>
  <c r="K1815" i="1"/>
  <c r="I1816" i="1"/>
  <c r="J1816" i="1"/>
  <c r="K1816" i="1"/>
  <c r="I1817" i="1"/>
  <c r="J1817" i="1"/>
  <c r="K1817" i="1"/>
  <c r="I1818" i="1"/>
  <c r="J1818" i="1"/>
  <c r="K1818" i="1"/>
  <c r="I1819" i="1"/>
  <c r="J1819" i="1"/>
  <c r="K1819" i="1"/>
  <c r="I1820" i="1"/>
  <c r="J1820" i="1"/>
  <c r="K1820" i="1"/>
  <c r="I1821" i="1"/>
  <c r="J1821" i="1"/>
  <c r="K1821" i="1"/>
  <c r="I1822" i="1"/>
  <c r="J1822" i="1"/>
  <c r="K1822" i="1"/>
  <c r="I1823" i="1"/>
  <c r="J1823" i="1"/>
  <c r="K1823" i="1"/>
  <c r="I1824" i="1"/>
  <c r="J1824" i="1"/>
  <c r="K1824" i="1"/>
  <c r="I1825" i="1"/>
  <c r="J1825" i="1"/>
  <c r="K1825" i="1"/>
  <c r="I1826" i="1"/>
  <c r="J1826" i="1"/>
  <c r="K1826" i="1"/>
  <c r="I1827" i="1"/>
  <c r="J1827" i="1"/>
  <c r="K1827" i="1"/>
  <c r="I1828" i="1"/>
  <c r="J1828" i="1"/>
  <c r="K1828" i="1"/>
  <c r="I1829" i="1"/>
  <c r="J1829" i="1"/>
  <c r="K1829" i="1"/>
  <c r="I1830" i="1"/>
  <c r="J1830" i="1"/>
  <c r="K1830" i="1"/>
  <c r="I1831" i="1"/>
  <c r="J1831" i="1"/>
  <c r="K1831" i="1"/>
  <c r="I1832" i="1"/>
  <c r="J1832" i="1"/>
  <c r="K1832" i="1"/>
  <c r="I1833" i="1"/>
  <c r="J1833" i="1"/>
  <c r="K1833" i="1"/>
  <c r="I1834" i="1"/>
  <c r="J1834" i="1"/>
  <c r="K1834" i="1"/>
  <c r="I1835" i="1"/>
  <c r="J1835" i="1"/>
  <c r="K1835" i="1"/>
  <c r="I1836" i="1"/>
  <c r="J1836" i="1"/>
  <c r="K1836" i="1"/>
  <c r="I1837" i="1"/>
  <c r="J1837" i="1"/>
  <c r="K1837" i="1"/>
  <c r="I1838" i="1"/>
  <c r="J1838" i="1"/>
  <c r="K1838" i="1"/>
  <c r="I1839" i="1"/>
  <c r="J1839" i="1"/>
  <c r="K1839" i="1"/>
  <c r="I1840" i="1"/>
  <c r="J1840" i="1"/>
  <c r="K1840" i="1"/>
  <c r="I1841" i="1"/>
  <c r="J1841" i="1"/>
  <c r="K1841" i="1"/>
  <c r="I1842" i="1"/>
  <c r="J1842" i="1"/>
  <c r="K1842" i="1"/>
  <c r="I1843" i="1"/>
  <c r="J1843" i="1"/>
  <c r="K1843" i="1"/>
  <c r="I1844" i="1"/>
  <c r="J1844" i="1"/>
  <c r="K1844" i="1"/>
  <c r="I1845" i="1"/>
  <c r="J1845" i="1"/>
  <c r="K1845" i="1"/>
  <c r="I1846" i="1"/>
  <c r="J1846" i="1"/>
  <c r="K1846" i="1"/>
  <c r="I1847" i="1"/>
  <c r="J1847" i="1"/>
  <c r="K1847" i="1"/>
  <c r="I1848" i="1"/>
  <c r="J1848" i="1"/>
  <c r="K1848" i="1"/>
  <c r="I1849" i="1"/>
  <c r="J1849" i="1"/>
  <c r="K1849" i="1"/>
  <c r="I1850" i="1"/>
  <c r="J1850" i="1"/>
  <c r="K1850" i="1"/>
  <c r="I1851" i="1"/>
  <c r="J1851" i="1"/>
  <c r="K1851" i="1"/>
  <c r="I1852" i="1"/>
  <c r="J1852" i="1"/>
  <c r="K1852" i="1"/>
  <c r="I1853" i="1"/>
  <c r="J1853" i="1"/>
  <c r="K1853" i="1"/>
  <c r="I1854" i="1"/>
  <c r="J1854" i="1"/>
  <c r="K1854" i="1"/>
  <c r="I1855" i="1"/>
  <c r="J1855" i="1"/>
  <c r="K1855" i="1"/>
  <c r="I1856" i="1"/>
  <c r="J1856" i="1"/>
  <c r="K1856" i="1"/>
  <c r="I1857" i="1"/>
  <c r="J1857" i="1"/>
  <c r="K1857" i="1"/>
  <c r="I1858" i="1"/>
  <c r="J1858" i="1"/>
  <c r="K1858" i="1"/>
  <c r="I1859" i="1"/>
  <c r="J1859" i="1"/>
  <c r="K1859" i="1"/>
  <c r="I1860" i="1"/>
  <c r="J1860" i="1"/>
  <c r="K1860" i="1"/>
  <c r="I1861" i="1"/>
  <c r="J1861" i="1"/>
  <c r="K1861" i="1"/>
  <c r="I1862" i="1"/>
  <c r="J1862" i="1"/>
  <c r="K1862" i="1"/>
  <c r="I1863" i="1"/>
  <c r="J1863" i="1"/>
  <c r="K1863" i="1"/>
  <c r="I1864" i="1"/>
  <c r="J1864" i="1"/>
  <c r="K1864" i="1"/>
  <c r="I1865" i="1"/>
  <c r="J1865" i="1"/>
  <c r="K1865" i="1"/>
  <c r="I1866" i="1"/>
  <c r="J1866" i="1"/>
  <c r="K1866" i="1"/>
  <c r="I1867" i="1"/>
  <c r="J1867" i="1"/>
  <c r="K1867" i="1"/>
  <c r="I1868" i="1"/>
  <c r="J1868" i="1"/>
  <c r="K1868" i="1"/>
  <c r="I1869" i="1"/>
  <c r="J1869" i="1"/>
  <c r="K1869" i="1"/>
  <c r="I1870" i="1"/>
  <c r="J1870" i="1"/>
  <c r="K1870" i="1"/>
  <c r="I1871" i="1"/>
  <c r="J1871" i="1"/>
  <c r="K1871" i="1"/>
  <c r="I1872" i="1"/>
  <c r="J1872" i="1"/>
  <c r="K1872" i="1"/>
  <c r="I1873" i="1"/>
  <c r="J1873" i="1"/>
  <c r="K1873" i="1"/>
  <c r="I1874" i="1"/>
  <c r="J1874" i="1"/>
  <c r="K1874" i="1"/>
  <c r="I1875" i="1"/>
  <c r="J1875" i="1"/>
  <c r="K1875" i="1"/>
  <c r="I1876" i="1"/>
  <c r="J1876" i="1"/>
  <c r="K1876" i="1"/>
  <c r="I1877" i="1"/>
  <c r="J1877" i="1"/>
  <c r="K1877" i="1"/>
  <c r="I1878" i="1"/>
  <c r="J1878" i="1"/>
  <c r="K1878" i="1"/>
  <c r="I1879" i="1"/>
  <c r="J1879" i="1"/>
  <c r="K1879" i="1"/>
  <c r="I1880" i="1"/>
  <c r="J1880" i="1"/>
  <c r="K1880" i="1"/>
  <c r="I1881" i="1"/>
  <c r="J1881" i="1"/>
  <c r="K1881" i="1"/>
  <c r="I1882" i="1"/>
  <c r="J1882" i="1"/>
  <c r="K1882" i="1"/>
  <c r="I1883" i="1"/>
  <c r="J1883" i="1"/>
  <c r="K1883" i="1"/>
  <c r="I1884" i="1"/>
  <c r="J1884" i="1"/>
  <c r="K1884" i="1"/>
  <c r="I1885" i="1"/>
  <c r="J1885" i="1"/>
  <c r="K1885" i="1"/>
  <c r="I1886" i="1"/>
  <c r="J1886" i="1"/>
  <c r="K1886" i="1"/>
  <c r="I1887" i="1"/>
  <c r="J1887" i="1"/>
  <c r="K1887" i="1"/>
  <c r="I1888" i="1"/>
  <c r="J1888" i="1"/>
  <c r="K1888" i="1"/>
  <c r="I1889" i="1"/>
  <c r="J1889" i="1"/>
  <c r="K1889" i="1"/>
  <c r="I1890" i="1"/>
  <c r="J1890" i="1"/>
  <c r="K1890" i="1"/>
  <c r="I1891" i="1"/>
  <c r="J1891" i="1"/>
  <c r="K1891" i="1"/>
  <c r="I1892" i="1"/>
  <c r="J1892" i="1"/>
  <c r="K1892" i="1"/>
  <c r="I1893" i="1"/>
  <c r="J1893" i="1"/>
  <c r="K1893" i="1"/>
  <c r="I1894" i="1"/>
  <c r="J1894" i="1"/>
  <c r="K1894" i="1"/>
  <c r="I1895" i="1"/>
  <c r="J1895" i="1"/>
  <c r="K1895" i="1"/>
  <c r="I1896" i="1"/>
  <c r="J1896" i="1"/>
  <c r="K1896" i="1"/>
  <c r="I1897" i="1"/>
  <c r="J1897" i="1"/>
  <c r="K1897" i="1"/>
  <c r="I1898" i="1"/>
  <c r="J1898" i="1"/>
  <c r="K1898" i="1"/>
  <c r="I1899" i="1"/>
  <c r="J1899" i="1"/>
  <c r="K1899" i="1"/>
  <c r="I1900" i="1"/>
  <c r="J1900" i="1"/>
  <c r="K1900" i="1"/>
  <c r="I1901" i="1"/>
  <c r="J1901" i="1"/>
  <c r="K1901" i="1"/>
  <c r="I1902" i="1"/>
  <c r="J1902" i="1"/>
  <c r="K1902" i="1"/>
  <c r="I1903" i="1"/>
  <c r="J1903" i="1"/>
  <c r="K1903" i="1"/>
  <c r="I1904" i="1"/>
  <c r="J1904" i="1"/>
  <c r="K1904" i="1"/>
  <c r="I1905" i="1"/>
  <c r="J1905" i="1"/>
  <c r="K1905" i="1"/>
  <c r="I1906" i="1"/>
  <c r="J1906" i="1"/>
  <c r="K1906" i="1"/>
  <c r="I1907" i="1"/>
  <c r="J1907" i="1"/>
  <c r="K1907" i="1"/>
  <c r="I1908" i="1"/>
  <c r="J1908" i="1"/>
  <c r="K1908" i="1"/>
  <c r="I1909" i="1"/>
  <c r="J1909" i="1"/>
  <c r="K1909" i="1"/>
  <c r="I1910" i="1"/>
  <c r="J1910" i="1"/>
  <c r="K1910" i="1"/>
  <c r="I1911" i="1"/>
  <c r="J1911" i="1"/>
  <c r="K1911" i="1"/>
  <c r="I1912" i="1"/>
  <c r="J1912" i="1"/>
  <c r="K1912" i="1"/>
  <c r="I1913" i="1"/>
  <c r="J1913" i="1"/>
  <c r="K1913" i="1"/>
  <c r="I1914" i="1"/>
  <c r="J1914" i="1"/>
  <c r="K1914" i="1"/>
  <c r="I1915" i="1"/>
  <c r="J1915" i="1"/>
  <c r="K1915" i="1"/>
  <c r="I1916" i="1"/>
  <c r="J1916" i="1"/>
  <c r="K1916" i="1"/>
  <c r="I1917" i="1"/>
  <c r="J1917" i="1"/>
  <c r="K1917" i="1"/>
  <c r="I1918" i="1"/>
  <c r="J1918" i="1"/>
  <c r="K1918" i="1"/>
  <c r="I1919" i="1"/>
  <c r="J1919" i="1"/>
  <c r="K1919" i="1"/>
  <c r="I1920" i="1"/>
  <c r="J1920" i="1"/>
  <c r="K1920" i="1"/>
  <c r="I1921" i="1"/>
  <c r="J1921" i="1"/>
  <c r="K1921" i="1"/>
  <c r="I1922" i="1"/>
  <c r="J1922" i="1"/>
  <c r="K1922" i="1"/>
  <c r="I1923" i="1"/>
  <c r="J1923" i="1"/>
  <c r="K1923" i="1"/>
  <c r="I1924" i="1"/>
  <c r="J1924" i="1"/>
  <c r="K1924" i="1"/>
  <c r="I1925" i="1"/>
  <c r="J1925" i="1"/>
  <c r="K1925" i="1"/>
  <c r="I1926" i="1"/>
  <c r="J1926" i="1"/>
  <c r="K1926" i="1"/>
  <c r="I1927" i="1"/>
  <c r="J1927" i="1"/>
  <c r="K1927" i="1"/>
  <c r="I1928" i="1"/>
  <c r="J1928" i="1"/>
  <c r="K1928" i="1"/>
  <c r="I1929" i="1"/>
  <c r="J1929" i="1"/>
  <c r="K1929" i="1"/>
  <c r="I1930" i="1"/>
  <c r="J1930" i="1"/>
  <c r="K1930" i="1"/>
  <c r="I1931" i="1"/>
  <c r="J1931" i="1"/>
  <c r="K1931" i="1"/>
  <c r="I1932" i="1"/>
  <c r="J1932" i="1"/>
  <c r="K1932" i="1"/>
  <c r="I1933" i="1"/>
  <c r="J1933" i="1"/>
  <c r="K1933" i="1"/>
  <c r="I1934" i="1"/>
  <c r="J1934" i="1"/>
  <c r="K1934" i="1"/>
  <c r="I1935" i="1"/>
  <c r="J1935" i="1"/>
  <c r="K1935" i="1"/>
  <c r="I1936" i="1"/>
  <c r="J1936" i="1"/>
  <c r="K1936" i="1"/>
  <c r="I1937" i="1"/>
  <c r="J1937" i="1"/>
  <c r="K1937" i="1"/>
  <c r="I1938" i="1"/>
  <c r="J1938" i="1"/>
  <c r="K1938" i="1"/>
  <c r="I1939" i="1"/>
  <c r="J1939" i="1"/>
  <c r="K1939" i="1"/>
  <c r="I1940" i="1"/>
  <c r="J1940" i="1"/>
  <c r="K1940" i="1"/>
  <c r="I1941" i="1"/>
  <c r="J1941" i="1"/>
  <c r="K1941" i="1"/>
  <c r="I1942" i="1"/>
  <c r="J1942" i="1"/>
  <c r="K1942" i="1"/>
  <c r="I1943" i="1"/>
  <c r="J1943" i="1"/>
  <c r="K1943" i="1"/>
  <c r="I1944" i="1"/>
  <c r="J1944" i="1"/>
  <c r="K1944" i="1"/>
  <c r="I1945" i="1"/>
  <c r="J1945" i="1"/>
  <c r="K1945" i="1"/>
  <c r="I1946" i="1"/>
  <c r="J1946" i="1"/>
  <c r="K1946" i="1"/>
  <c r="I1947" i="1"/>
  <c r="J1947" i="1"/>
  <c r="K1947" i="1"/>
  <c r="I1948" i="1"/>
  <c r="J1948" i="1"/>
  <c r="K1948" i="1"/>
  <c r="I1949" i="1"/>
  <c r="J1949" i="1"/>
  <c r="K1949" i="1"/>
  <c r="I1950" i="1"/>
  <c r="J1950" i="1"/>
  <c r="K1950" i="1"/>
  <c r="I1951" i="1"/>
  <c r="J1951" i="1"/>
  <c r="K1951" i="1"/>
  <c r="I1952" i="1"/>
  <c r="J1952" i="1"/>
  <c r="K1952" i="1"/>
  <c r="I1953" i="1"/>
  <c r="J1953" i="1"/>
  <c r="K1953" i="1"/>
  <c r="I1954" i="1"/>
  <c r="J1954" i="1"/>
  <c r="K1954" i="1"/>
  <c r="I1955" i="1"/>
  <c r="J1955" i="1"/>
  <c r="K1955" i="1"/>
  <c r="I1956" i="1"/>
  <c r="J1956" i="1"/>
  <c r="K1956" i="1"/>
  <c r="I1957" i="1"/>
  <c r="J1957" i="1"/>
  <c r="K1957" i="1"/>
  <c r="I1958" i="1"/>
  <c r="J1958" i="1"/>
  <c r="K1958" i="1"/>
  <c r="I1959" i="1"/>
  <c r="J1959" i="1"/>
  <c r="K1959" i="1"/>
  <c r="I1960" i="1"/>
  <c r="J1960" i="1"/>
  <c r="K1960" i="1"/>
  <c r="I1961" i="1"/>
  <c r="J1961" i="1"/>
  <c r="K1961" i="1"/>
  <c r="I1962" i="1"/>
  <c r="J1962" i="1"/>
  <c r="K1962" i="1"/>
  <c r="I1963" i="1"/>
  <c r="J1963" i="1"/>
  <c r="K1963" i="1"/>
  <c r="I1964" i="1"/>
  <c r="J1964" i="1"/>
  <c r="K1964" i="1"/>
  <c r="I1965" i="1"/>
  <c r="J1965" i="1"/>
  <c r="K1965" i="1"/>
  <c r="I1966" i="1"/>
  <c r="J1966" i="1"/>
  <c r="K1966" i="1"/>
  <c r="I1967" i="1"/>
  <c r="J1967" i="1"/>
  <c r="K1967" i="1"/>
  <c r="I1968" i="1"/>
  <c r="J1968" i="1"/>
  <c r="K1968" i="1"/>
  <c r="I1969" i="1"/>
  <c r="J1969" i="1"/>
  <c r="K1969" i="1"/>
  <c r="I1970" i="1"/>
  <c r="J1970" i="1"/>
  <c r="K1970" i="1"/>
  <c r="I1971" i="1"/>
  <c r="J1971" i="1"/>
  <c r="K1971" i="1"/>
  <c r="I1972" i="1"/>
  <c r="J1972" i="1"/>
  <c r="K1972" i="1"/>
  <c r="I1973" i="1"/>
  <c r="J1973" i="1"/>
  <c r="K1973" i="1"/>
  <c r="I1974" i="1"/>
  <c r="J1974" i="1"/>
  <c r="K1974" i="1"/>
  <c r="I1975" i="1"/>
  <c r="J1975" i="1"/>
  <c r="K1975" i="1"/>
  <c r="I1976" i="1"/>
  <c r="J1976" i="1"/>
  <c r="K1976" i="1"/>
  <c r="I1977" i="1"/>
  <c r="J1977" i="1"/>
  <c r="K1977" i="1"/>
  <c r="I1978" i="1"/>
  <c r="J1978" i="1"/>
  <c r="K1978" i="1"/>
  <c r="I1979" i="1"/>
  <c r="J1979" i="1"/>
  <c r="K1979" i="1"/>
  <c r="I1980" i="1"/>
  <c r="J1980" i="1"/>
  <c r="K1980" i="1"/>
  <c r="I1981" i="1"/>
  <c r="J1981" i="1"/>
  <c r="K1981" i="1"/>
  <c r="I1982" i="1"/>
  <c r="J1982" i="1"/>
  <c r="K1982" i="1"/>
  <c r="I1983" i="1"/>
  <c r="J1983" i="1"/>
  <c r="K1983" i="1"/>
  <c r="I1984" i="1"/>
  <c r="J1984" i="1"/>
  <c r="K1984" i="1"/>
  <c r="I1985" i="1"/>
  <c r="J1985" i="1"/>
  <c r="K1985" i="1"/>
  <c r="I1986" i="1"/>
  <c r="J1986" i="1"/>
  <c r="K1986" i="1"/>
  <c r="I1987" i="1"/>
  <c r="J1987" i="1"/>
  <c r="K1987" i="1"/>
  <c r="I1988" i="1"/>
  <c r="J1988" i="1"/>
  <c r="K1988" i="1"/>
  <c r="I1989" i="1"/>
  <c r="J1989" i="1"/>
  <c r="K1989" i="1"/>
  <c r="I1990" i="1"/>
  <c r="J1990" i="1"/>
  <c r="K1990" i="1"/>
  <c r="I1991" i="1"/>
  <c r="J1991" i="1"/>
  <c r="K1991" i="1"/>
  <c r="I1992" i="1"/>
  <c r="J1992" i="1"/>
  <c r="K1992" i="1"/>
  <c r="I1993" i="1"/>
  <c r="J1993" i="1"/>
  <c r="K1993" i="1"/>
  <c r="I1994" i="1"/>
  <c r="J1994" i="1"/>
  <c r="K1994" i="1"/>
  <c r="I1995" i="1"/>
  <c r="J1995" i="1"/>
  <c r="K1995" i="1"/>
  <c r="I1996" i="1"/>
  <c r="J1996" i="1"/>
  <c r="K1996" i="1"/>
  <c r="I1997" i="1"/>
  <c r="J1997" i="1"/>
  <c r="K1997" i="1"/>
  <c r="I1998" i="1"/>
  <c r="J1998" i="1"/>
  <c r="K1998" i="1"/>
  <c r="I1999" i="1"/>
  <c r="J1999" i="1"/>
  <c r="K1999" i="1"/>
  <c r="I2000" i="1"/>
  <c r="J2000" i="1"/>
  <c r="K2000" i="1"/>
  <c r="I2001" i="1"/>
  <c r="J2001" i="1"/>
  <c r="K2001" i="1"/>
  <c r="I2002" i="1"/>
  <c r="J2002" i="1"/>
  <c r="K2002" i="1"/>
  <c r="I2003" i="1"/>
  <c r="J2003" i="1"/>
  <c r="K2003" i="1"/>
  <c r="I2004" i="1"/>
  <c r="J2004" i="1"/>
  <c r="K2004" i="1"/>
  <c r="I2005" i="1"/>
  <c r="J2005" i="1"/>
  <c r="K2005" i="1"/>
  <c r="I2006" i="1"/>
  <c r="J2006" i="1"/>
  <c r="K2006" i="1"/>
  <c r="I2007" i="1"/>
  <c r="J2007" i="1"/>
  <c r="K2007" i="1"/>
  <c r="I2008" i="1"/>
  <c r="J2008" i="1"/>
  <c r="K2008" i="1"/>
  <c r="I2009" i="1"/>
  <c r="J2009" i="1"/>
  <c r="K2009" i="1"/>
  <c r="I2010" i="1"/>
  <c r="J2010" i="1"/>
  <c r="K2010" i="1"/>
  <c r="I2011" i="1"/>
  <c r="J2011" i="1"/>
  <c r="K2011" i="1"/>
  <c r="I2012" i="1"/>
  <c r="J2012" i="1"/>
  <c r="K2012" i="1"/>
  <c r="I2013" i="1"/>
  <c r="J2013" i="1"/>
  <c r="K2013" i="1"/>
  <c r="I2014" i="1"/>
  <c r="J2014" i="1"/>
  <c r="K2014" i="1"/>
  <c r="I2015" i="1"/>
  <c r="J2015" i="1"/>
  <c r="K2015" i="1"/>
  <c r="I2016" i="1"/>
  <c r="J2016" i="1"/>
  <c r="K2016" i="1"/>
  <c r="I2017" i="1"/>
  <c r="J2017" i="1"/>
  <c r="K2017" i="1"/>
  <c r="I2018" i="1"/>
  <c r="J2018" i="1"/>
  <c r="K2018" i="1"/>
  <c r="I2019" i="1"/>
  <c r="J2019" i="1"/>
  <c r="K2019" i="1"/>
  <c r="I2020" i="1"/>
  <c r="J2020" i="1"/>
  <c r="K2020" i="1"/>
  <c r="I2021" i="1"/>
  <c r="J2021" i="1"/>
  <c r="K2021" i="1"/>
  <c r="I2022" i="1"/>
  <c r="J2022" i="1"/>
  <c r="K2022" i="1"/>
  <c r="I2023" i="1"/>
  <c r="J2023" i="1"/>
  <c r="K2023" i="1"/>
  <c r="I2024" i="1"/>
  <c r="J2024" i="1"/>
  <c r="K2024" i="1"/>
  <c r="I2025" i="1"/>
  <c r="J2025" i="1"/>
  <c r="K2025" i="1"/>
  <c r="I2026" i="1"/>
  <c r="J2026" i="1"/>
  <c r="K2026" i="1"/>
  <c r="I2027" i="1"/>
  <c r="J2027" i="1"/>
  <c r="K2027" i="1"/>
  <c r="I2028" i="1"/>
  <c r="J2028" i="1"/>
  <c r="K2028" i="1"/>
  <c r="I2029" i="1"/>
  <c r="J2029" i="1"/>
  <c r="K2029" i="1"/>
  <c r="I2030" i="1"/>
  <c r="J2030" i="1"/>
  <c r="K2030" i="1"/>
  <c r="I2031" i="1"/>
  <c r="J2031" i="1"/>
  <c r="K2031" i="1"/>
  <c r="I2032" i="1"/>
  <c r="J2032" i="1"/>
  <c r="K2032" i="1"/>
  <c r="I2033" i="1"/>
  <c r="J2033" i="1"/>
  <c r="K2033" i="1"/>
  <c r="I2034" i="1"/>
  <c r="J2034" i="1"/>
  <c r="K2034" i="1"/>
  <c r="I2035" i="1"/>
  <c r="J2035" i="1"/>
  <c r="K2035" i="1"/>
  <c r="I2036" i="1"/>
  <c r="J2036" i="1"/>
  <c r="K2036" i="1"/>
  <c r="I2037" i="1"/>
  <c r="J2037" i="1"/>
  <c r="K2037" i="1"/>
  <c r="I2038" i="1"/>
  <c r="J2038" i="1"/>
  <c r="K2038" i="1"/>
  <c r="I2039" i="1"/>
  <c r="J2039" i="1"/>
  <c r="K2039" i="1"/>
  <c r="I2040" i="1"/>
  <c r="J2040" i="1"/>
  <c r="K2040" i="1"/>
  <c r="I2041" i="1"/>
  <c r="J2041" i="1"/>
  <c r="K2041" i="1"/>
  <c r="I2042" i="1"/>
  <c r="J2042" i="1"/>
  <c r="K2042" i="1"/>
  <c r="I2043" i="1"/>
  <c r="J2043" i="1"/>
  <c r="K2043" i="1"/>
  <c r="I2044" i="1"/>
  <c r="J2044" i="1"/>
  <c r="K2044" i="1"/>
  <c r="I2045" i="1"/>
  <c r="J2045" i="1"/>
  <c r="K2045" i="1"/>
  <c r="I2046" i="1"/>
  <c r="J2046" i="1"/>
  <c r="K2046" i="1"/>
  <c r="I2047" i="1"/>
  <c r="J2047" i="1"/>
  <c r="K2047" i="1"/>
  <c r="I2048" i="1"/>
  <c r="J2048" i="1"/>
  <c r="K2048" i="1"/>
  <c r="I2049" i="1"/>
  <c r="J2049" i="1"/>
  <c r="K2049" i="1"/>
  <c r="I2050" i="1"/>
  <c r="J2050" i="1"/>
  <c r="K2050" i="1"/>
  <c r="I2051" i="1"/>
  <c r="J2051" i="1"/>
  <c r="K2051" i="1"/>
  <c r="I2052" i="1"/>
  <c r="J2052" i="1"/>
  <c r="K2052" i="1"/>
  <c r="I2053" i="1"/>
  <c r="J2053" i="1"/>
  <c r="K2053" i="1"/>
  <c r="I2054" i="1"/>
  <c r="J2054" i="1"/>
  <c r="K2054" i="1"/>
  <c r="I2055" i="1"/>
  <c r="J2055" i="1"/>
  <c r="K2055" i="1"/>
  <c r="I2056" i="1"/>
  <c r="J2056" i="1"/>
  <c r="K2056" i="1"/>
  <c r="I2057" i="1"/>
  <c r="J2057" i="1"/>
  <c r="K2057" i="1"/>
  <c r="I2058" i="1"/>
  <c r="J2058" i="1"/>
  <c r="K2058" i="1"/>
  <c r="I2059" i="1"/>
  <c r="J2059" i="1"/>
  <c r="K2059" i="1"/>
  <c r="I2060" i="1"/>
  <c r="J2060" i="1"/>
  <c r="K2060" i="1"/>
  <c r="I2061" i="1"/>
  <c r="J2061" i="1"/>
  <c r="K2061" i="1"/>
  <c r="I2062" i="1"/>
  <c r="J2062" i="1"/>
  <c r="K2062" i="1"/>
  <c r="I2063" i="1"/>
  <c r="J2063" i="1"/>
  <c r="K2063" i="1"/>
  <c r="I2064" i="1"/>
  <c r="J2064" i="1"/>
  <c r="K2064" i="1"/>
  <c r="I2065" i="1"/>
  <c r="J2065" i="1"/>
  <c r="K2065" i="1"/>
  <c r="I2066" i="1"/>
  <c r="J2066" i="1"/>
  <c r="K2066" i="1"/>
  <c r="I2067" i="1"/>
  <c r="J2067" i="1"/>
  <c r="K2067" i="1"/>
  <c r="I2068" i="1"/>
  <c r="J2068" i="1"/>
  <c r="K2068" i="1"/>
  <c r="I2069" i="1"/>
  <c r="J2069" i="1"/>
  <c r="K2069" i="1"/>
  <c r="I2070" i="1"/>
  <c r="J2070" i="1"/>
  <c r="K2070" i="1"/>
  <c r="I2071" i="1"/>
  <c r="J2071" i="1"/>
  <c r="K2071" i="1"/>
  <c r="I2072" i="1"/>
  <c r="J2072" i="1"/>
  <c r="K2072" i="1"/>
  <c r="I2073" i="1"/>
  <c r="J2073" i="1"/>
  <c r="K2073" i="1"/>
  <c r="I2074" i="1"/>
  <c r="J2074" i="1"/>
  <c r="K2074" i="1"/>
  <c r="I2075" i="1"/>
  <c r="J2075" i="1"/>
  <c r="K2075" i="1"/>
  <c r="I2076" i="1"/>
  <c r="J2076" i="1"/>
  <c r="K2076" i="1"/>
  <c r="I2077" i="1"/>
  <c r="J2077" i="1"/>
  <c r="K2077" i="1"/>
  <c r="I2078" i="1"/>
  <c r="J2078" i="1"/>
  <c r="K2078" i="1"/>
  <c r="I2079" i="1"/>
  <c r="J2079" i="1"/>
  <c r="K2079" i="1"/>
  <c r="I2080" i="1"/>
  <c r="J2080" i="1"/>
  <c r="K2080" i="1"/>
  <c r="I2081" i="1"/>
  <c r="J2081" i="1"/>
  <c r="K2081" i="1"/>
  <c r="I2082" i="1"/>
  <c r="J2082" i="1"/>
  <c r="K2082" i="1"/>
  <c r="I2083" i="1"/>
  <c r="J2083" i="1"/>
  <c r="K2083" i="1"/>
  <c r="I2084" i="1"/>
  <c r="J2084" i="1"/>
  <c r="K2084" i="1"/>
  <c r="I2085" i="1"/>
  <c r="J2085" i="1"/>
  <c r="K2085" i="1"/>
  <c r="I2086" i="1"/>
  <c r="J2086" i="1"/>
  <c r="K2086" i="1"/>
  <c r="I2087" i="1"/>
  <c r="J2087" i="1"/>
  <c r="K2087" i="1"/>
  <c r="I2088" i="1"/>
  <c r="J2088" i="1"/>
  <c r="K2088" i="1"/>
  <c r="I2089" i="1"/>
  <c r="J2089" i="1"/>
  <c r="K2089" i="1"/>
  <c r="I2090" i="1"/>
  <c r="J2090" i="1"/>
  <c r="K2090" i="1"/>
  <c r="I2091" i="1"/>
  <c r="J2091" i="1"/>
  <c r="K2091" i="1"/>
  <c r="I2092" i="1"/>
  <c r="J2092" i="1"/>
  <c r="K2092" i="1"/>
  <c r="I2093" i="1"/>
  <c r="J2093" i="1"/>
  <c r="K2093" i="1"/>
  <c r="I2094" i="1"/>
  <c r="J2094" i="1"/>
  <c r="K2094" i="1"/>
  <c r="I2095" i="1"/>
  <c r="J2095" i="1"/>
  <c r="K2095" i="1"/>
  <c r="I2096" i="1"/>
  <c r="J2096" i="1"/>
  <c r="K2096" i="1"/>
  <c r="I2097" i="1"/>
  <c r="J2097" i="1"/>
  <c r="K2097" i="1"/>
  <c r="I2098" i="1"/>
  <c r="J2098" i="1"/>
  <c r="K2098" i="1"/>
  <c r="I2099" i="1"/>
  <c r="J2099" i="1"/>
  <c r="K2099" i="1"/>
  <c r="I2100" i="1"/>
  <c r="J2100" i="1"/>
  <c r="K2100" i="1"/>
  <c r="I2101" i="1"/>
  <c r="J2101" i="1"/>
  <c r="K2101" i="1"/>
  <c r="I2102" i="1"/>
  <c r="J2102" i="1"/>
  <c r="K2102" i="1"/>
  <c r="I2103" i="1"/>
  <c r="J2103" i="1"/>
  <c r="K2103" i="1"/>
  <c r="I2104" i="1"/>
  <c r="J2104" i="1"/>
  <c r="K2104" i="1"/>
  <c r="I2105" i="1"/>
  <c r="J2105" i="1"/>
  <c r="K2105" i="1"/>
  <c r="I2106" i="1"/>
  <c r="J2106" i="1"/>
  <c r="K2106" i="1"/>
  <c r="I2107" i="1"/>
  <c r="J2107" i="1"/>
  <c r="K2107" i="1"/>
  <c r="I2108" i="1"/>
  <c r="J2108" i="1"/>
  <c r="K2108" i="1"/>
  <c r="I2109" i="1"/>
  <c r="J2109" i="1"/>
  <c r="K2109" i="1"/>
  <c r="I2110" i="1"/>
  <c r="J2110" i="1"/>
  <c r="K2110" i="1"/>
  <c r="I2111" i="1"/>
  <c r="J2111" i="1"/>
  <c r="K2111" i="1"/>
  <c r="I2112" i="1"/>
  <c r="J2112" i="1"/>
  <c r="K2112" i="1"/>
  <c r="I2113" i="1"/>
  <c r="J2113" i="1"/>
  <c r="K2113" i="1"/>
  <c r="I2114" i="1"/>
  <c r="J2114" i="1"/>
  <c r="K2114" i="1"/>
  <c r="I2115" i="1"/>
  <c r="J2115" i="1"/>
  <c r="K2115" i="1"/>
  <c r="I2116" i="1"/>
  <c r="J2116" i="1"/>
  <c r="K2116" i="1"/>
  <c r="I2117" i="1"/>
  <c r="J2117" i="1"/>
  <c r="K2117" i="1"/>
  <c r="I2118" i="1"/>
  <c r="J2118" i="1"/>
  <c r="K2118" i="1"/>
  <c r="I2119" i="1"/>
  <c r="J2119" i="1"/>
  <c r="K2119" i="1"/>
  <c r="I2120" i="1"/>
  <c r="J2120" i="1"/>
  <c r="K2120" i="1"/>
  <c r="I2121" i="1"/>
  <c r="J2121" i="1"/>
  <c r="K2121" i="1"/>
  <c r="I2122" i="1"/>
  <c r="J2122" i="1"/>
  <c r="K2122" i="1"/>
  <c r="I2123" i="1"/>
  <c r="J2123" i="1"/>
  <c r="K2123" i="1"/>
  <c r="I2124" i="1"/>
  <c r="J2124" i="1"/>
  <c r="K2124" i="1"/>
  <c r="I2125" i="1"/>
  <c r="J2125" i="1"/>
  <c r="K2125" i="1"/>
  <c r="I2126" i="1"/>
  <c r="J2126" i="1"/>
  <c r="K2126" i="1"/>
  <c r="I2127" i="1"/>
  <c r="J2127" i="1"/>
  <c r="K2127" i="1"/>
  <c r="I2128" i="1"/>
  <c r="J2128" i="1"/>
  <c r="K2128" i="1"/>
  <c r="I2129" i="1"/>
  <c r="J2129" i="1"/>
  <c r="K2129" i="1"/>
  <c r="I2130" i="1"/>
  <c r="J2130" i="1"/>
  <c r="K2130" i="1"/>
  <c r="I2131" i="1"/>
  <c r="J2131" i="1"/>
  <c r="K2131" i="1"/>
  <c r="I2132" i="1"/>
  <c r="J2132" i="1"/>
  <c r="K2132" i="1"/>
  <c r="I2133" i="1"/>
  <c r="J2133" i="1"/>
  <c r="K2133" i="1"/>
  <c r="I2134" i="1"/>
  <c r="J2134" i="1"/>
  <c r="K2134" i="1"/>
  <c r="I2135" i="1"/>
  <c r="J2135" i="1"/>
  <c r="K2135" i="1"/>
  <c r="I2136" i="1"/>
  <c r="J2136" i="1"/>
  <c r="K2136" i="1"/>
  <c r="I2137" i="1"/>
  <c r="J2137" i="1"/>
  <c r="K2137" i="1"/>
  <c r="I2138" i="1"/>
  <c r="J2138" i="1"/>
  <c r="K2138" i="1"/>
  <c r="I2139" i="1"/>
  <c r="J2139" i="1"/>
  <c r="K2139" i="1"/>
  <c r="I2140" i="1"/>
  <c r="J2140" i="1"/>
  <c r="K2140" i="1"/>
  <c r="I2141" i="1"/>
  <c r="J2141" i="1"/>
  <c r="K2141" i="1"/>
  <c r="I2142" i="1"/>
  <c r="J2142" i="1"/>
  <c r="K2142" i="1"/>
  <c r="I2143" i="1"/>
  <c r="J2143" i="1"/>
  <c r="K2143" i="1"/>
  <c r="I2144" i="1"/>
  <c r="J2144" i="1"/>
  <c r="K2144" i="1"/>
  <c r="I2145" i="1"/>
  <c r="J2145" i="1"/>
  <c r="K2145" i="1"/>
  <c r="I2146" i="1"/>
  <c r="J2146" i="1"/>
  <c r="K2146" i="1"/>
  <c r="I2147" i="1"/>
  <c r="J2147" i="1"/>
  <c r="K2147" i="1"/>
  <c r="I2148" i="1"/>
  <c r="J2148" i="1"/>
  <c r="K2148" i="1"/>
  <c r="I2149" i="1"/>
  <c r="J2149" i="1"/>
  <c r="K2149" i="1"/>
  <c r="I2150" i="1"/>
  <c r="J2150" i="1"/>
  <c r="K2150" i="1"/>
  <c r="I2151" i="1"/>
  <c r="J2151" i="1"/>
  <c r="K2151" i="1"/>
  <c r="I2152" i="1"/>
  <c r="J2152" i="1"/>
  <c r="K2152" i="1"/>
  <c r="I2153" i="1"/>
  <c r="J2153" i="1"/>
  <c r="K2153" i="1"/>
  <c r="I2154" i="1"/>
  <c r="J2154" i="1"/>
  <c r="K2154" i="1"/>
  <c r="I2155" i="1"/>
  <c r="J2155" i="1"/>
  <c r="K2155" i="1"/>
  <c r="I2156" i="1"/>
  <c r="J2156" i="1"/>
  <c r="K2156" i="1"/>
  <c r="I2157" i="1"/>
  <c r="J2157" i="1"/>
  <c r="K2157" i="1"/>
  <c r="I2158" i="1"/>
  <c r="J2158" i="1"/>
  <c r="K2158" i="1"/>
  <c r="I2159" i="1"/>
  <c r="J2159" i="1"/>
  <c r="K2159" i="1"/>
  <c r="I2160" i="1"/>
  <c r="J2160" i="1"/>
  <c r="K2160" i="1"/>
  <c r="I2161" i="1"/>
  <c r="J2161" i="1"/>
  <c r="K2161" i="1"/>
  <c r="I2162" i="1"/>
  <c r="J2162" i="1"/>
  <c r="K2162" i="1"/>
  <c r="I2163" i="1"/>
  <c r="J2163" i="1"/>
  <c r="K2163" i="1"/>
  <c r="I2164" i="1"/>
  <c r="J2164" i="1"/>
  <c r="K2164" i="1"/>
  <c r="I2165" i="1"/>
  <c r="J2165" i="1"/>
  <c r="K2165" i="1"/>
  <c r="I2166" i="1"/>
  <c r="J2166" i="1"/>
  <c r="K2166" i="1"/>
  <c r="I2167" i="1"/>
  <c r="J2167" i="1"/>
  <c r="K2167" i="1"/>
  <c r="I2168" i="1"/>
  <c r="J2168" i="1"/>
  <c r="K2168" i="1"/>
  <c r="I2169" i="1"/>
  <c r="J2169" i="1"/>
  <c r="K2169" i="1"/>
  <c r="I2170" i="1"/>
  <c r="J2170" i="1"/>
  <c r="K2170" i="1"/>
  <c r="I2171" i="1"/>
  <c r="J2171" i="1"/>
  <c r="K2171" i="1"/>
  <c r="I2172" i="1"/>
  <c r="J2172" i="1"/>
  <c r="K2172" i="1"/>
  <c r="I2173" i="1"/>
  <c r="J2173" i="1"/>
  <c r="K2173" i="1"/>
  <c r="I2174" i="1"/>
  <c r="J2174" i="1"/>
  <c r="K2174" i="1"/>
  <c r="I2175" i="1"/>
  <c r="J2175" i="1"/>
  <c r="K2175" i="1"/>
  <c r="I2176" i="1"/>
  <c r="J2176" i="1"/>
  <c r="K2176" i="1"/>
  <c r="I2177" i="1"/>
  <c r="J2177" i="1"/>
  <c r="K2177" i="1"/>
  <c r="I2178" i="1"/>
  <c r="J2178" i="1"/>
  <c r="K2178" i="1"/>
  <c r="I2179" i="1"/>
  <c r="J2179" i="1"/>
  <c r="K2179" i="1"/>
  <c r="I2180" i="1"/>
  <c r="J2180" i="1"/>
  <c r="K2180" i="1"/>
  <c r="I2181" i="1"/>
  <c r="J2181" i="1"/>
  <c r="K2181" i="1"/>
  <c r="I2182" i="1"/>
  <c r="J2182" i="1"/>
  <c r="K2182" i="1"/>
  <c r="I2183" i="1"/>
  <c r="J2183" i="1"/>
  <c r="K2183" i="1"/>
  <c r="I2184" i="1"/>
  <c r="J2184" i="1"/>
  <c r="K2184" i="1"/>
  <c r="I2185" i="1"/>
  <c r="J2185" i="1"/>
  <c r="K2185" i="1"/>
  <c r="I2186" i="1"/>
  <c r="J2186" i="1"/>
  <c r="K2186" i="1"/>
  <c r="I2187" i="1"/>
  <c r="J2187" i="1"/>
  <c r="K2187" i="1"/>
  <c r="I2188" i="1"/>
  <c r="J2188" i="1"/>
  <c r="K2188" i="1"/>
  <c r="I2189" i="1"/>
  <c r="J2189" i="1"/>
  <c r="K2189" i="1"/>
  <c r="I2190" i="1"/>
  <c r="J2190" i="1"/>
  <c r="K2190" i="1"/>
  <c r="I2191" i="1"/>
  <c r="J2191" i="1"/>
  <c r="K2191" i="1"/>
  <c r="I2192" i="1"/>
  <c r="J2192" i="1"/>
  <c r="K2192" i="1"/>
  <c r="I2193" i="1"/>
  <c r="J2193" i="1"/>
  <c r="K2193" i="1"/>
  <c r="I2194" i="1"/>
  <c r="J2194" i="1"/>
  <c r="K2194" i="1"/>
  <c r="I2195" i="1"/>
  <c r="J2195" i="1"/>
  <c r="K2195" i="1"/>
  <c r="I2196" i="1"/>
  <c r="J2196" i="1"/>
  <c r="K2196" i="1"/>
  <c r="I2197" i="1"/>
  <c r="J2197" i="1"/>
  <c r="K2197" i="1"/>
  <c r="I2198" i="1"/>
  <c r="J2198" i="1"/>
  <c r="K2198" i="1"/>
  <c r="I2199" i="1"/>
  <c r="J2199" i="1"/>
  <c r="K2199" i="1"/>
  <c r="I2200" i="1"/>
  <c r="J2200" i="1"/>
  <c r="K2200" i="1"/>
  <c r="I2201" i="1"/>
  <c r="J2201" i="1"/>
  <c r="K2201" i="1"/>
  <c r="I2202" i="1"/>
  <c r="J2202" i="1"/>
  <c r="K2202" i="1"/>
  <c r="I2203" i="1"/>
  <c r="J2203" i="1"/>
  <c r="K2203" i="1"/>
  <c r="I2204" i="1"/>
  <c r="J2204" i="1"/>
  <c r="K2204" i="1"/>
  <c r="I2205" i="1"/>
  <c r="J2205" i="1"/>
  <c r="K2205" i="1"/>
  <c r="I2206" i="1"/>
  <c r="J2206" i="1"/>
  <c r="K2206" i="1"/>
  <c r="I2207" i="1"/>
  <c r="J2207" i="1"/>
  <c r="K2207" i="1"/>
  <c r="I2208" i="1"/>
  <c r="J2208" i="1"/>
  <c r="K2208" i="1"/>
  <c r="I2209" i="1"/>
  <c r="J2209" i="1"/>
  <c r="K2209" i="1"/>
  <c r="I2210" i="1"/>
  <c r="J2210" i="1"/>
  <c r="K2210" i="1"/>
  <c r="I2211" i="1"/>
  <c r="J2211" i="1"/>
  <c r="K2211" i="1"/>
  <c r="I2212" i="1"/>
  <c r="J2212" i="1"/>
  <c r="K2212" i="1"/>
  <c r="I2213" i="1"/>
  <c r="J2213" i="1"/>
  <c r="K2213" i="1"/>
  <c r="I2214" i="1"/>
  <c r="J2214" i="1"/>
  <c r="K2214" i="1"/>
  <c r="I2215" i="1"/>
  <c r="J2215" i="1"/>
  <c r="K2215" i="1"/>
  <c r="I2216" i="1"/>
  <c r="J2216" i="1"/>
  <c r="K2216" i="1"/>
  <c r="I2217" i="1"/>
  <c r="J2217" i="1"/>
  <c r="K2217" i="1"/>
  <c r="I2218" i="1"/>
  <c r="J2218" i="1"/>
  <c r="K2218" i="1"/>
  <c r="I2219" i="1"/>
  <c r="J2219" i="1"/>
  <c r="K2219" i="1"/>
  <c r="I2220" i="1"/>
  <c r="J2220" i="1"/>
  <c r="K2220" i="1"/>
  <c r="I2221" i="1"/>
  <c r="J2221" i="1"/>
  <c r="K2221" i="1"/>
  <c r="I2222" i="1"/>
  <c r="J2222" i="1"/>
  <c r="K2222" i="1"/>
  <c r="I2223" i="1"/>
  <c r="J2223" i="1"/>
  <c r="K2223" i="1"/>
  <c r="I2224" i="1"/>
  <c r="J2224" i="1"/>
  <c r="K2224" i="1"/>
  <c r="I2225" i="1"/>
  <c r="J2225" i="1"/>
  <c r="K2225" i="1"/>
  <c r="I2226" i="1"/>
  <c r="J2226" i="1"/>
  <c r="K2226" i="1"/>
  <c r="I2227" i="1"/>
  <c r="J2227" i="1"/>
  <c r="K2227" i="1"/>
  <c r="I2228" i="1"/>
  <c r="J2228" i="1"/>
  <c r="K2228" i="1"/>
  <c r="I2229" i="1"/>
  <c r="J2229" i="1"/>
  <c r="K2229" i="1"/>
  <c r="I2230" i="1"/>
  <c r="J2230" i="1"/>
  <c r="K2230" i="1"/>
  <c r="I2231" i="1"/>
  <c r="J2231" i="1"/>
  <c r="K2231" i="1"/>
  <c r="I2232" i="1"/>
  <c r="J2232" i="1"/>
  <c r="K2232" i="1"/>
  <c r="I2233" i="1"/>
  <c r="J2233" i="1"/>
  <c r="K2233" i="1"/>
  <c r="I2234" i="1"/>
  <c r="J2234" i="1"/>
  <c r="K2234" i="1"/>
  <c r="I2235" i="1"/>
  <c r="J2235" i="1"/>
  <c r="K2235" i="1"/>
  <c r="I2236" i="1"/>
  <c r="J2236" i="1"/>
  <c r="K2236" i="1"/>
  <c r="I2237" i="1"/>
  <c r="J2237" i="1"/>
  <c r="K2237" i="1"/>
  <c r="I2238" i="1"/>
  <c r="J2238" i="1"/>
  <c r="K2238" i="1"/>
  <c r="I2239" i="1"/>
  <c r="J2239" i="1"/>
  <c r="K2239" i="1"/>
  <c r="I2240" i="1"/>
  <c r="J2240" i="1"/>
  <c r="K2240" i="1"/>
  <c r="I2241" i="1"/>
  <c r="J2241" i="1"/>
  <c r="K2241" i="1"/>
  <c r="I2242" i="1"/>
  <c r="J2242" i="1"/>
  <c r="K2242" i="1"/>
  <c r="I2243" i="1"/>
  <c r="J2243" i="1"/>
  <c r="K2243" i="1"/>
  <c r="I2244" i="1"/>
  <c r="J2244" i="1"/>
  <c r="K2244" i="1"/>
  <c r="I2245" i="1"/>
  <c r="J2245" i="1"/>
  <c r="K2245" i="1"/>
  <c r="I2246" i="1"/>
  <c r="J2246" i="1"/>
  <c r="K2246" i="1"/>
  <c r="I2247" i="1"/>
  <c r="J2247" i="1"/>
  <c r="K2247" i="1"/>
  <c r="I2248" i="1"/>
  <c r="J2248" i="1"/>
  <c r="K2248" i="1"/>
  <c r="I2249" i="1"/>
  <c r="J2249" i="1"/>
  <c r="K2249" i="1"/>
  <c r="I2250" i="1"/>
  <c r="J2250" i="1"/>
  <c r="K2250" i="1"/>
  <c r="I2251" i="1"/>
  <c r="J2251" i="1"/>
  <c r="K2251" i="1"/>
  <c r="I2252" i="1"/>
  <c r="J2252" i="1"/>
  <c r="K2252" i="1"/>
  <c r="I2253" i="1"/>
  <c r="J2253" i="1"/>
  <c r="K2253" i="1"/>
  <c r="I2254" i="1"/>
  <c r="J2254" i="1"/>
  <c r="K2254" i="1"/>
  <c r="I2255" i="1"/>
  <c r="J2255" i="1"/>
  <c r="K2255" i="1"/>
  <c r="I2256" i="1"/>
  <c r="J2256" i="1"/>
  <c r="K2256" i="1"/>
  <c r="I2257" i="1"/>
  <c r="J2257" i="1"/>
  <c r="K2257" i="1"/>
  <c r="I2258" i="1"/>
  <c r="J2258" i="1"/>
  <c r="K2258" i="1"/>
  <c r="I2259" i="1"/>
  <c r="J2259" i="1"/>
  <c r="K2259" i="1"/>
  <c r="I2260" i="1"/>
  <c r="J2260" i="1"/>
  <c r="K2260" i="1"/>
  <c r="I2261" i="1"/>
  <c r="J2261" i="1"/>
  <c r="K2261" i="1"/>
  <c r="I2262" i="1"/>
  <c r="J2262" i="1"/>
  <c r="K2262" i="1"/>
  <c r="I2263" i="1"/>
  <c r="J2263" i="1"/>
  <c r="K2263" i="1"/>
  <c r="I2264" i="1"/>
  <c r="J2264" i="1"/>
  <c r="K2264" i="1"/>
  <c r="I2265" i="1"/>
  <c r="J2265" i="1"/>
  <c r="K2265" i="1"/>
  <c r="I2266" i="1"/>
  <c r="J2266" i="1"/>
  <c r="K2266" i="1"/>
  <c r="I2267" i="1"/>
  <c r="J2267" i="1"/>
  <c r="K2267" i="1"/>
  <c r="I2268" i="1"/>
  <c r="J2268" i="1"/>
  <c r="K2268" i="1"/>
  <c r="I2269" i="1"/>
  <c r="J2269" i="1"/>
  <c r="K2269" i="1"/>
  <c r="I2270" i="1"/>
  <c r="J2270" i="1"/>
  <c r="K2270" i="1"/>
  <c r="I2271" i="1"/>
  <c r="J2271" i="1"/>
  <c r="K2271" i="1"/>
  <c r="I2272" i="1"/>
  <c r="J2272" i="1"/>
  <c r="K2272" i="1"/>
  <c r="I2273" i="1"/>
  <c r="J2273" i="1"/>
  <c r="K2273" i="1"/>
  <c r="I2274" i="1"/>
  <c r="J2274" i="1"/>
  <c r="K2274" i="1"/>
  <c r="I2275" i="1"/>
  <c r="J2275" i="1"/>
  <c r="K2275" i="1"/>
  <c r="I2276" i="1"/>
  <c r="J2276" i="1"/>
  <c r="K2276" i="1"/>
  <c r="I2277" i="1"/>
  <c r="J2277" i="1"/>
  <c r="K2277" i="1"/>
  <c r="I2278" i="1"/>
  <c r="J2278" i="1"/>
  <c r="K2278" i="1"/>
  <c r="I2279" i="1"/>
  <c r="J2279" i="1"/>
  <c r="K2279" i="1"/>
  <c r="I2280" i="1"/>
  <c r="J2280" i="1"/>
  <c r="K2280" i="1"/>
  <c r="I2281" i="1"/>
  <c r="J2281" i="1"/>
  <c r="K2281" i="1"/>
  <c r="I2282" i="1"/>
  <c r="J2282" i="1"/>
  <c r="K2282" i="1"/>
  <c r="I2283" i="1"/>
  <c r="J2283" i="1"/>
  <c r="K2283" i="1"/>
  <c r="I2284" i="1"/>
  <c r="J2284" i="1"/>
  <c r="K2284" i="1"/>
  <c r="I2285" i="1"/>
  <c r="J2285" i="1"/>
  <c r="K2285" i="1"/>
  <c r="I2286" i="1"/>
  <c r="J2286" i="1"/>
  <c r="K2286" i="1"/>
  <c r="I2287" i="1"/>
  <c r="J2287" i="1"/>
  <c r="K2287" i="1"/>
  <c r="I2288" i="1"/>
  <c r="J2288" i="1"/>
  <c r="K2288" i="1"/>
  <c r="I2289" i="1"/>
  <c r="J2289" i="1"/>
  <c r="K2289" i="1"/>
  <c r="I2290" i="1"/>
  <c r="J2290" i="1"/>
  <c r="K2290" i="1"/>
  <c r="I2291" i="1"/>
  <c r="J2291" i="1"/>
  <c r="K2291" i="1"/>
  <c r="I2292" i="1"/>
  <c r="J2292" i="1"/>
  <c r="K2292" i="1"/>
  <c r="I2293" i="1"/>
  <c r="J2293" i="1"/>
  <c r="K2293" i="1"/>
  <c r="I2294" i="1"/>
  <c r="J2294" i="1"/>
  <c r="K2294" i="1"/>
  <c r="I2295" i="1"/>
  <c r="J2295" i="1"/>
  <c r="K2295" i="1"/>
  <c r="I2296" i="1"/>
  <c r="J2296" i="1"/>
  <c r="K2296" i="1"/>
  <c r="I2297" i="1"/>
  <c r="J2297" i="1"/>
  <c r="K2297" i="1"/>
  <c r="I2298" i="1"/>
  <c r="J2298" i="1"/>
  <c r="K2298" i="1"/>
  <c r="I2299" i="1"/>
  <c r="J2299" i="1"/>
  <c r="K2299" i="1"/>
  <c r="I2300" i="1"/>
  <c r="J2300" i="1"/>
  <c r="K2300" i="1"/>
  <c r="I2301" i="1"/>
  <c r="J2301" i="1"/>
  <c r="K2301" i="1"/>
  <c r="I2302" i="1"/>
  <c r="J2302" i="1"/>
  <c r="K2302" i="1"/>
  <c r="I2303" i="1"/>
  <c r="J2303" i="1"/>
  <c r="K2303" i="1"/>
  <c r="I2304" i="1"/>
  <c r="J2304" i="1"/>
  <c r="K2304" i="1"/>
  <c r="I2305" i="1"/>
  <c r="J2305" i="1"/>
  <c r="K2305" i="1"/>
  <c r="I2306" i="1"/>
  <c r="J2306" i="1"/>
  <c r="K2306" i="1"/>
  <c r="I2307" i="1"/>
  <c r="J2307" i="1"/>
  <c r="K2307" i="1"/>
  <c r="I2308" i="1"/>
  <c r="J2308" i="1"/>
  <c r="K2308" i="1"/>
  <c r="I2309" i="1"/>
  <c r="J2309" i="1"/>
  <c r="K2309" i="1"/>
  <c r="I2310" i="1"/>
  <c r="J2310" i="1"/>
  <c r="K2310" i="1"/>
  <c r="I2311" i="1"/>
  <c r="J2311" i="1"/>
  <c r="K2311" i="1"/>
  <c r="I2312" i="1"/>
  <c r="J2312" i="1"/>
  <c r="K2312" i="1"/>
  <c r="I2313" i="1"/>
  <c r="J2313" i="1"/>
  <c r="K2313" i="1"/>
  <c r="I2314" i="1"/>
  <c r="J2314" i="1"/>
  <c r="K2314" i="1"/>
  <c r="I2315" i="1"/>
  <c r="J2315" i="1"/>
  <c r="K2315" i="1"/>
  <c r="I2316" i="1"/>
  <c r="J2316" i="1"/>
  <c r="K2316" i="1"/>
  <c r="I2317" i="1"/>
  <c r="J2317" i="1"/>
  <c r="K2317" i="1"/>
  <c r="I2318" i="1"/>
  <c r="J2318" i="1"/>
  <c r="K2318" i="1"/>
  <c r="I2319" i="1"/>
  <c r="J2319" i="1"/>
  <c r="K2319" i="1"/>
  <c r="I2320" i="1"/>
  <c r="J2320" i="1"/>
  <c r="K2320" i="1"/>
  <c r="I2321" i="1"/>
  <c r="J2321" i="1"/>
  <c r="K2321" i="1"/>
  <c r="I2322" i="1"/>
  <c r="J2322" i="1"/>
  <c r="K2322" i="1"/>
  <c r="I2323" i="1"/>
  <c r="J2323" i="1"/>
  <c r="K2323" i="1"/>
  <c r="I2324" i="1"/>
  <c r="J2324" i="1"/>
  <c r="K2324" i="1"/>
  <c r="I2325" i="1"/>
  <c r="J2325" i="1"/>
  <c r="K2325" i="1"/>
  <c r="I2326" i="1"/>
  <c r="J2326" i="1"/>
  <c r="K2326" i="1"/>
  <c r="I2327" i="1"/>
  <c r="J2327" i="1"/>
  <c r="K2327" i="1"/>
  <c r="I2328" i="1"/>
  <c r="J2328" i="1"/>
  <c r="K2328" i="1"/>
  <c r="I2329" i="1"/>
  <c r="J2329" i="1"/>
  <c r="K2329" i="1"/>
  <c r="I2330" i="1"/>
  <c r="J2330" i="1"/>
  <c r="K2330" i="1"/>
  <c r="I2331" i="1"/>
  <c r="J2331" i="1"/>
  <c r="K2331" i="1"/>
  <c r="I2332" i="1"/>
  <c r="J2332" i="1"/>
  <c r="K2332" i="1"/>
  <c r="I2333" i="1"/>
  <c r="J2333" i="1"/>
  <c r="K2333" i="1"/>
  <c r="I2334" i="1"/>
  <c r="J2334" i="1"/>
  <c r="K2334" i="1"/>
  <c r="I2335" i="1"/>
  <c r="J2335" i="1"/>
  <c r="K2335" i="1"/>
  <c r="I2336" i="1"/>
  <c r="J2336" i="1"/>
  <c r="K2336" i="1"/>
  <c r="I2337" i="1"/>
  <c r="J2337" i="1"/>
  <c r="K2337" i="1"/>
  <c r="I2338" i="1"/>
  <c r="J2338" i="1"/>
  <c r="K2338" i="1"/>
  <c r="I2339" i="1"/>
  <c r="J2339" i="1"/>
  <c r="K2339" i="1"/>
  <c r="I2340" i="1"/>
  <c r="J2340" i="1"/>
  <c r="K2340" i="1"/>
  <c r="I2341" i="1"/>
  <c r="J2341" i="1"/>
  <c r="K2341" i="1"/>
  <c r="I2342" i="1"/>
  <c r="J2342" i="1"/>
  <c r="K2342" i="1"/>
  <c r="I2343" i="1"/>
  <c r="J2343" i="1"/>
  <c r="K2343" i="1"/>
  <c r="I2344" i="1"/>
  <c r="J2344" i="1"/>
  <c r="K2344" i="1"/>
  <c r="I2345" i="1"/>
  <c r="J2345" i="1"/>
  <c r="K2345" i="1"/>
  <c r="I2346" i="1"/>
  <c r="J2346" i="1"/>
  <c r="K2346" i="1"/>
  <c r="I2347" i="1"/>
  <c r="J2347" i="1"/>
  <c r="K2347" i="1"/>
  <c r="I2348" i="1"/>
  <c r="J2348" i="1"/>
  <c r="K2348" i="1"/>
  <c r="I2349" i="1"/>
  <c r="J2349" i="1"/>
  <c r="K2349" i="1"/>
  <c r="I2350" i="1"/>
  <c r="J2350" i="1"/>
  <c r="K2350" i="1"/>
  <c r="I2351" i="1"/>
  <c r="J2351" i="1"/>
  <c r="K2351" i="1"/>
  <c r="I2352" i="1"/>
  <c r="J2352" i="1"/>
  <c r="K2352" i="1"/>
  <c r="I2353" i="1"/>
  <c r="J2353" i="1"/>
  <c r="K2353" i="1"/>
  <c r="I2354" i="1"/>
  <c r="J2354" i="1"/>
  <c r="K2354" i="1"/>
  <c r="I2355" i="1"/>
  <c r="J2355" i="1"/>
  <c r="K2355" i="1"/>
  <c r="I2356" i="1"/>
  <c r="J2356" i="1"/>
  <c r="K2356" i="1"/>
  <c r="I2357" i="1"/>
  <c r="J2357" i="1"/>
  <c r="K2357" i="1"/>
  <c r="I2358" i="1"/>
  <c r="J2358" i="1"/>
  <c r="K2358" i="1"/>
  <c r="I2359" i="1"/>
  <c r="J2359" i="1"/>
  <c r="K2359" i="1"/>
  <c r="I2360" i="1"/>
  <c r="J2360" i="1"/>
  <c r="K2360" i="1"/>
  <c r="I2361" i="1"/>
  <c r="J2361" i="1"/>
  <c r="K2361" i="1"/>
  <c r="I2362" i="1"/>
  <c r="J2362" i="1"/>
  <c r="K2362" i="1"/>
  <c r="I2363" i="1"/>
  <c r="J2363" i="1"/>
  <c r="K2363" i="1"/>
  <c r="I2364" i="1"/>
  <c r="J2364" i="1"/>
  <c r="K2364" i="1"/>
  <c r="I2365" i="1"/>
  <c r="J2365" i="1"/>
  <c r="K2365" i="1"/>
  <c r="I2366" i="1"/>
  <c r="J2366" i="1"/>
  <c r="K2366" i="1"/>
  <c r="I2367" i="1"/>
  <c r="J2367" i="1"/>
  <c r="K2367" i="1"/>
  <c r="I2368" i="1"/>
  <c r="J2368" i="1"/>
  <c r="K2368" i="1"/>
  <c r="I2369" i="1"/>
  <c r="J2369" i="1"/>
  <c r="K2369" i="1"/>
  <c r="I2370" i="1"/>
  <c r="J2370" i="1"/>
  <c r="K2370" i="1"/>
  <c r="I2371" i="1"/>
  <c r="J2371" i="1"/>
  <c r="K2371" i="1"/>
  <c r="I2372" i="1"/>
  <c r="J2372" i="1"/>
  <c r="K2372" i="1"/>
  <c r="I2373" i="1"/>
  <c r="J2373" i="1"/>
  <c r="K2373" i="1"/>
  <c r="I2374" i="1"/>
  <c r="J2374" i="1"/>
  <c r="K2374" i="1"/>
  <c r="I2375" i="1"/>
  <c r="J2375" i="1"/>
  <c r="K2375" i="1"/>
  <c r="I2376" i="1"/>
  <c r="J2376" i="1"/>
  <c r="K2376" i="1"/>
  <c r="I2377" i="1"/>
  <c r="J2377" i="1"/>
  <c r="K2377" i="1"/>
  <c r="I2378" i="1"/>
  <c r="J2378" i="1"/>
  <c r="K2378" i="1"/>
  <c r="I2379" i="1"/>
  <c r="J2379" i="1"/>
  <c r="K2379" i="1"/>
  <c r="I2380" i="1"/>
  <c r="J2380" i="1"/>
  <c r="K2380" i="1"/>
  <c r="I2381" i="1"/>
  <c r="J2381" i="1"/>
  <c r="K2381" i="1"/>
  <c r="I2382" i="1"/>
  <c r="J2382" i="1"/>
  <c r="K2382" i="1"/>
  <c r="I2383" i="1"/>
  <c r="J2383" i="1"/>
  <c r="K2383" i="1"/>
  <c r="I2384" i="1"/>
  <c r="J2384" i="1"/>
  <c r="K2384" i="1"/>
  <c r="I2385" i="1"/>
  <c r="J2385" i="1"/>
  <c r="K2385" i="1"/>
  <c r="I2386" i="1"/>
  <c r="J2386" i="1"/>
  <c r="K2386" i="1"/>
  <c r="I2387" i="1"/>
  <c r="J2387" i="1"/>
  <c r="K2387" i="1"/>
  <c r="I2388" i="1"/>
  <c r="J2388" i="1"/>
  <c r="K2388" i="1"/>
  <c r="I2389" i="1"/>
  <c r="J2389" i="1"/>
  <c r="K2389" i="1"/>
  <c r="I2390" i="1"/>
  <c r="J2390" i="1"/>
  <c r="K2390" i="1"/>
  <c r="I2391" i="1"/>
  <c r="J2391" i="1"/>
  <c r="K2391" i="1"/>
  <c r="I2392" i="1"/>
  <c r="J2392" i="1"/>
  <c r="K2392" i="1"/>
  <c r="I2393" i="1"/>
  <c r="J2393" i="1"/>
  <c r="K2393" i="1"/>
  <c r="I2394" i="1"/>
  <c r="J2394" i="1"/>
  <c r="K2394" i="1"/>
  <c r="I2395" i="1"/>
  <c r="J2395" i="1"/>
  <c r="K2395" i="1"/>
  <c r="I2396" i="1"/>
  <c r="J2396" i="1"/>
  <c r="K2396" i="1"/>
  <c r="I2397" i="1"/>
  <c r="J2397" i="1"/>
  <c r="K2397" i="1"/>
  <c r="I2398" i="1"/>
  <c r="J2398" i="1"/>
  <c r="K2398" i="1"/>
  <c r="I2399" i="1"/>
  <c r="J2399" i="1"/>
  <c r="K2399" i="1"/>
  <c r="I2400" i="1"/>
  <c r="J2400" i="1"/>
  <c r="K2400" i="1"/>
  <c r="I2401" i="1"/>
  <c r="J2401" i="1"/>
  <c r="K2401" i="1"/>
  <c r="I2402" i="1"/>
  <c r="J2402" i="1"/>
  <c r="K2402" i="1"/>
  <c r="I2403" i="1"/>
  <c r="J2403" i="1"/>
  <c r="K2403" i="1"/>
  <c r="I2404" i="1"/>
  <c r="J2404" i="1"/>
  <c r="K2404" i="1"/>
  <c r="I2405" i="1"/>
  <c r="J2405" i="1"/>
  <c r="K2405" i="1"/>
  <c r="I2406" i="1"/>
  <c r="J2406" i="1"/>
  <c r="K2406" i="1"/>
  <c r="I2407" i="1"/>
  <c r="J2407" i="1"/>
  <c r="K2407" i="1"/>
  <c r="I2408" i="1"/>
  <c r="J2408" i="1"/>
  <c r="K2408" i="1"/>
  <c r="I2409" i="1"/>
  <c r="J2409" i="1"/>
  <c r="K2409" i="1"/>
  <c r="I2410" i="1"/>
  <c r="J2410" i="1"/>
  <c r="K2410" i="1"/>
  <c r="I2411" i="1"/>
  <c r="J2411" i="1"/>
  <c r="K2411" i="1"/>
  <c r="I2412" i="1"/>
  <c r="J2412" i="1"/>
  <c r="K2412" i="1"/>
  <c r="I2413" i="1"/>
  <c r="J2413" i="1"/>
  <c r="K2413" i="1"/>
  <c r="I2414" i="1"/>
  <c r="J2414" i="1"/>
  <c r="K2414" i="1"/>
  <c r="I2415" i="1"/>
  <c r="J2415" i="1"/>
  <c r="K2415" i="1"/>
  <c r="I2416" i="1"/>
  <c r="J2416" i="1"/>
  <c r="K2416" i="1"/>
  <c r="I2417" i="1"/>
  <c r="J2417" i="1"/>
  <c r="K2417" i="1"/>
  <c r="I2418" i="1"/>
  <c r="J2418" i="1"/>
  <c r="K2418" i="1"/>
  <c r="I2419" i="1"/>
  <c r="J2419" i="1"/>
  <c r="K2419" i="1"/>
  <c r="I2420" i="1"/>
  <c r="J2420" i="1"/>
  <c r="K2420" i="1"/>
  <c r="I2421" i="1"/>
  <c r="J2421" i="1"/>
  <c r="K2421" i="1"/>
  <c r="I2422" i="1"/>
  <c r="J2422" i="1"/>
  <c r="K2422" i="1"/>
  <c r="I2423" i="1"/>
  <c r="J2423" i="1"/>
  <c r="K2423" i="1"/>
  <c r="I2424" i="1"/>
  <c r="J2424" i="1"/>
  <c r="K2424" i="1"/>
  <c r="I2425" i="1"/>
  <c r="J2425" i="1"/>
  <c r="K2425" i="1"/>
  <c r="I2426" i="1"/>
  <c r="J2426" i="1"/>
  <c r="K2426" i="1"/>
  <c r="I2427" i="1"/>
  <c r="J2427" i="1"/>
  <c r="K2427" i="1"/>
  <c r="I2428" i="1"/>
  <c r="J2428" i="1"/>
  <c r="K2428" i="1"/>
  <c r="I2429" i="1"/>
  <c r="J2429" i="1"/>
  <c r="K2429" i="1"/>
  <c r="I2430" i="1"/>
  <c r="J2430" i="1"/>
  <c r="K2430" i="1"/>
  <c r="I2431" i="1"/>
  <c r="J2431" i="1"/>
  <c r="K2431" i="1"/>
  <c r="I2432" i="1"/>
  <c r="J2432" i="1"/>
  <c r="K2432" i="1"/>
  <c r="I2433" i="1"/>
  <c r="J2433" i="1"/>
  <c r="K2433" i="1"/>
  <c r="I2434" i="1"/>
  <c r="J2434" i="1"/>
  <c r="K2434" i="1"/>
  <c r="I2435" i="1"/>
  <c r="J2435" i="1"/>
  <c r="K2435" i="1"/>
  <c r="I2436" i="1"/>
  <c r="J2436" i="1"/>
  <c r="K2436" i="1"/>
  <c r="I2437" i="1"/>
  <c r="J2437" i="1"/>
  <c r="K2437" i="1"/>
  <c r="I2438" i="1"/>
  <c r="J2438" i="1"/>
  <c r="K2438" i="1"/>
  <c r="I2439" i="1"/>
  <c r="J2439" i="1"/>
  <c r="K2439" i="1"/>
  <c r="I2440" i="1"/>
  <c r="J2440" i="1"/>
  <c r="K2440" i="1"/>
  <c r="I2441" i="1"/>
  <c r="J2441" i="1"/>
  <c r="K2441" i="1"/>
  <c r="I2442" i="1"/>
  <c r="J2442" i="1"/>
  <c r="K2442" i="1"/>
  <c r="I2443" i="1"/>
  <c r="J2443" i="1"/>
  <c r="K2443" i="1"/>
  <c r="I2444" i="1"/>
  <c r="J2444" i="1"/>
  <c r="K2444" i="1"/>
  <c r="I2445" i="1"/>
  <c r="J2445" i="1"/>
  <c r="K2445" i="1"/>
  <c r="I2446" i="1"/>
  <c r="J2446" i="1"/>
  <c r="K2446" i="1"/>
  <c r="I2447" i="1"/>
  <c r="J2447" i="1"/>
  <c r="K2447" i="1"/>
  <c r="I2448" i="1"/>
  <c r="J2448" i="1"/>
  <c r="K2448" i="1"/>
  <c r="I2449" i="1"/>
  <c r="J2449" i="1"/>
  <c r="K2449" i="1"/>
  <c r="I2450" i="1"/>
  <c r="J2450" i="1"/>
  <c r="K2450" i="1"/>
  <c r="I2451" i="1"/>
  <c r="J2451" i="1"/>
  <c r="K2451" i="1"/>
  <c r="I2452" i="1"/>
  <c r="J2452" i="1"/>
  <c r="K2452" i="1"/>
  <c r="I2453" i="1"/>
  <c r="J2453" i="1"/>
  <c r="K2453" i="1"/>
  <c r="I2454" i="1"/>
  <c r="J2454" i="1"/>
  <c r="K2454" i="1"/>
  <c r="I2455" i="1"/>
  <c r="J2455" i="1"/>
  <c r="K2455" i="1"/>
  <c r="I2456" i="1"/>
  <c r="J2456" i="1"/>
  <c r="K2456" i="1"/>
  <c r="I2457" i="1"/>
  <c r="J2457" i="1"/>
  <c r="K2457" i="1"/>
  <c r="I2458" i="1"/>
  <c r="J2458" i="1"/>
  <c r="K2458" i="1"/>
  <c r="I2459" i="1"/>
  <c r="J2459" i="1"/>
  <c r="K2459" i="1"/>
  <c r="I2460" i="1"/>
  <c r="J2460" i="1"/>
  <c r="K2460" i="1"/>
  <c r="I2461" i="1"/>
  <c r="J2461" i="1"/>
  <c r="K2461" i="1"/>
  <c r="I2462" i="1"/>
  <c r="J2462" i="1"/>
  <c r="K2462" i="1"/>
  <c r="I2463" i="1"/>
  <c r="J2463" i="1"/>
  <c r="K2463" i="1"/>
  <c r="I2464" i="1"/>
  <c r="J2464" i="1"/>
  <c r="K2464" i="1"/>
  <c r="I2465" i="1"/>
  <c r="J2465" i="1"/>
  <c r="K2465" i="1"/>
  <c r="I3" i="1"/>
  <c r="J3" i="1"/>
  <c r="K3" i="1"/>
  <c r="I4" i="1"/>
  <c r="J4" i="1"/>
  <c r="K4" i="1"/>
  <c r="I5" i="1"/>
  <c r="J5" i="1"/>
  <c r="K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7" i="1"/>
  <c r="A2458" i="1"/>
  <c r="A2459" i="1"/>
  <c r="A2460" i="1"/>
  <c r="A2461" i="1"/>
  <c r="A2462" i="1"/>
  <c r="A2463" i="1"/>
  <c r="A2464" i="1"/>
  <c r="A2465" i="1"/>
  <c r="D18" i="34" l="1"/>
  <c r="AE36" i="4"/>
  <c r="CA33" i="4"/>
  <c r="BJ33" i="4"/>
  <c r="BO35" i="4"/>
  <c r="CB47" i="4"/>
  <c r="BU33" i="4"/>
  <c r="P25" i="4"/>
  <c r="CD24" i="4"/>
  <c r="I33" i="4"/>
  <c r="BI39" i="4"/>
  <c r="BU34" i="4"/>
  <c r="AW33" i="4"/>
  <c r="CG24" i="4"/>
  <c r="U44" i="4"/>
  <c r="CC36" i="4"/>
  <c r="I41" i="4"/>
  <c r="AS37" i="4"/>
  <c r="CL25" i="4"/>
  <c r="AN47" i="4"/>
  <c r="N39" i="4"/>
  <c r="BH47" i="4"/>
  <c r="AT47" i="4"/>
  <c r="CM29" i="4"/>
  <c r="S29" i="4"/>
  <c r="AV37" i="4"/>
  <c r="AZ45" i="4"/>
  <c r="K35" i="4"/>
  <c r="AR39" i="4"/>
  <c r="X34" i="4"/>
  <c r="BF41" i="4"/>
  <c r="AF40" i="4"/>
  <c r="BZ41" i="4"/>
  <c r="AX45" i="4"/>
  <c r="BR47" i="4"/>
  <c r="AK38" i="4"/>
  <c r="AP43" i="4"/>
  <c r="BS28" i="4"/>
  <c r="BV38" i="4"/>
  <c r="T28" i="4"/>
  <c r="W39" i="4"/>
  <c r="M45" i="4"/>
  <c r="CD36" i="4"/>
  <c r="S34" i="4"/>
  <c r="CJ33" i="4"/>
  <c r="BN43" i="4"/>
  <c r="CA35" i="4"/>
  <c r="U35" i="4"/>
  <c r="I35" i="4"/>
  <c r="BG37" i="4"/>
  <c r="BG36" i="4"/>
  <c r="AE43" i="4"/>
  <c r="AP28" i="4"/>
  <c r="BS38" i="4"/>
  <c r="Y38" i="4"/>
  <c r="BT30" i="4"/>
  <c r="AB25" i="34"/>
  <c r="AB21" i="34"/>
  <c r="AB36" i="34"/>
  <c r="BH46" i="4"/>
  <c r="K30" i="34"/>
  <c r="Y35" i="34"/>
  <c r="Y26" i="34"/>
  <c r="Y39" i="34"/>
  <c r="Y21" i="34"/>
  <c r="AY36" i="4"/>
  <c r="BE32" i="4"/>
  <c r="BE40" i="4"/>
  <c r="BE37" i="4"/>
  <c r="BE31" i="4"/>
  <c r="CI30" i="4"/>
  <c r="AM40" i="4"/>
  <c r="AY32" i="4"/>
  <c r="O32" i="4"/>
  <c r="CF38" i="4"/>
  <c r="BD35" i="4"/>
  <c r="T42" i="34"/>
  <c r="T34" i="34"/>
  <c r="T24" i="34"/>
  <c r="T43" i="34"/>
  <c r="T36" i="34"/>
  <c r="AF46" i="4"/>
  <c r="T46" i="4"/>
  <c r="CI36" i="4"/>
  <c r="O36" i="4"/>
  <c r="BW30" i="4"/>
  <c r="N25" i="34"/>
  <c r="N18" i="34"/>
  <c r="AA23" i="4"/>
  <c r="O35" i="4"/>
  <c r="CI43" i="4"/>
  <c r="CF43" i="4"/>
  <c r="L43" i="4"/>
  <c r="AY28" i="4"/>
  <c r="CF27" i="4"/>
  <c r="BJ30" i="4"/>
  <c r="Z34" i="34"/>
  <c r="Z38" i="34"/>
  <c r="Z33" i="34"/>
  <c r="Z21" i="34"/>
  <c r="Z30" i="4"/>
  <c r="AY34" i="4"/>
  <c r="CF33" i="4"/>
  <c r="AS32" i="4"/>
  <c r="AM47" i="4"/>
  <c r="H37" i="4"/>
  <c r="T40" i="4"/>
  <c r="BA36" i="4"/>
  <c r="H36" i="4"/>
  <c r="CH34" i="4"/>
  <c r="AU33" i="4"/>
  <c r="CE43" i="4"/>
  <c r="CC43" i="4"/>
  <c r="AU43" i="4"/>
  <c r="K43" i="4"/>
  <c r="AU26" i="4"/>
  <c r="U26" i="4"/>
  <c r="AY38" i="4"/>
  <c r="O38" i="4"/>
  <c r="CE46" i="4"/>
  <c r="BG31" i="4"/>
  <c r="L18" i="34"/>
  <c r="L34" i="34"/>
  <c r="L44" i="34"/>
  <c r="L26" i="34"/>
  <c r="AJ47" i="4"/>
  <c r="CE41" i="4"/>
  <c r="G43" i="34"/>
  <c r="G31" i="34"/>
  <c r="G37" i="34"/>
  <c r="G19" i="34"/>
  <c r="G36" i="34"/>
  <c r="G44" i="34"/>
  <c r="G26" i="34"/>
  <c r="I23" i="4"/>
  <c r="I46" i="4"/>
  <c r="D28" i="34"/>
  <c r="D42" i="34"/>
  <c r="D32" i="34"/>
  <c r="D25" i="34"/>
  <c r="D39" i="34"/>
  <c r="D23" i="34"/>
  <c r="H46" i="4"/>
  <c r="AF43" i="4"/>
  <c r="CB38" i="4"/>
  <c r="BH38" i="4"/>
  <c r="R35" i="34"/>
  <c r="AM35" i="34" s="1"/>
  <c r="R41" i="34"/>
  <c r="BZ31" i="4"/>
  <c r="BB31" i="4"/>
  <c r="AP23" i="4"/>
  <c r="AP30" i="4"/>
  <c r="AP46" i="4"/>
  <c r="AP31" i="4"/>
  <c r="R30" i="4"/>
  <c r="O43" i="4"/>
  <c r="O24" i="4"/>
  <c r="O26" i="4"/>
  <c r="U38" i="4"/>
  <c r="I38" i="4"/>
  <c r="CK23" i="4"/>
  <c r="BY23" i="4"/>
  <c r="BY30" i="4"/>
  <c r="BM46" i="4"/>
  <c r="BM31" i="4"/>
  <c r="BA31" i="4"/>
  <c r="AO30" i="4"/>
  <c r="AC31" i="4"/>
  <c r="Q30" i="4"/>
  <c r="H39" i="4"/>
  <c r="N29" i="4"/>
  <c r="BZ37" i="4"/>
  <c r="AR37" i="4"/>
  <c r="AO41" i="4"/>
  <c r="Q41" i="4"/>
  <c r="AU45" i="4"/>
  <c r="K45" i="4"/>
  <c r="CC40" i="4"/>
  <c r="AA40" i="4"/>
  <c r="D40" i="4"/>
  <c r="T36" i="4"/>
  <c r="CK34" i="4"/>
  <c r="H34" i="4"/>
  <c r="AL33" i="4"/>
  <c r="N33" i="4"/>
  <c r="CE32" i="4"/>
  <c r="CC32" i="4"/>
  <c r="BA47" i="4"/>
  <c r="AG47" i="4"/>
  <c r="AX43" i="4"/>
  <c r="AD43" i="4"/>
  <c r="BZ25" i="4"/>
  <c r="AX24" i="4"/>
  <c r="AU42" i="4"/>
  <c r="AO28" i="4"/>
  <c r="Q28" i="4"/>
  <c r="X38" i="4"/>
  <c r="AX27" i="4"/>
  <c r="AL27" i="4"/>
  <c r="AD27" i="4"/>
  <c r="N27" i="4"/>
  <c r="P30" i="34"/>
  <c r="P44" i="34"/>
  <c r="CJ46" i="4"/>
  <c r="BX23" i="4"/>
  <c r="BX30" i="4"/>
  <c r="BL23" i="4"/>
  <c r="BL30" i="4"/>
  <c r="AZ30" i="4"/>
  <c r="AZ46" i="4"/>
  <c r="M36" i="34"/>
  <c r="M35" i="34"/>
  <c r="M31" i="34"/>
  <c r="AB23" i="4"/>
  <c r="AB46" i="4"/>
  <c r="AO38" i="4"/>
  <c r="AG38" i="4"/>
  <c r="AA27" i="4"/>
  <c r="CG46" i="4"/>
  <c r="BU23" i="4"/>
  <c r="BU46" i="4"/>
  <c r="BU31" i="4"/>
  <c r="BI31" i="4"/>
  <c r="AW23" i="4"/>
  <c r="AK46" i="4"/>
  <c r="Y46" i="4"/>
  <c r="Y31" i="4"/>
  <c r="M23" i="4"/>
  <c r="M31" i="4"/>
  <c r="CK45" i="4"/>
  <c r="BA45" i="4"/>
  <c r="H45" i="4"/>
  <c r="AO40" i="4"/>
  <c r="Q40" i="4"/>
  <c r="CH36" i="4"/>
  <c r="AX36" i="4"/>
  <c r="CE34" i="4"/>
  <c r="CC34" i="4"/>
  <c r="X33" i="4"/>
  <c r="CK32" i="4"/>
  <c r="BA32" i="4"/>
  <c r="AO32" i="4"/>
  <c r="AG32" i="4"/>
  <c r="CC47" i="4"/>
  <c r="AU47" i="4"/>
  <c r="BZ43" i="4"/>
  <c r="X43" i="4"/>
  <c r="T43" i="4"/>
  <c r="AX25" i="4"/>
  <c r="N25" i="4"/>
  <c r="CC28" i="4"/>
  <c r="AU28" i="4"/>
  <c r="AL38" i="4"/>
  <c r="AR27" i="4"/>
  <c r="T27" i="4"/>
  <c r="CD31" i="4"/>
  <c r="CD46" i="4"/>
  <c r="BR31" i="4"/>
  <c r="BR30" i="4"/>
  <c r="AC25" i="34"/>
  <c r="AC36" i="34"/>
  <c r="AC19" i="34"/>
  <c r="AC26" i="34"/>
  <c r="AC22" i="34"/>
  <c r="AC21" i="34"/>
  <c r="AC28" i="34"/>
  <c r="AC29" i="34"/>
  <c r="AC42" i="34"/>
  <c r="AC31" i="34"/>
  <c r="AC45" i="34"/>
  <c r="AC37" i="34"/>
  <c r="AC20" i="34"/>
  <c r="AC41" i="34"/>
  <c r="BF31" i="4"/>
  <c r="AT30" i="4"/>
  <c r="AT46" i="4"/>
  <c r="AH23" i="4"/>
  <c r="AH31" i="4"/>
  <c r="V31" i="4"/>
  <c r="V46" i="4"/>
  <c r="J27" i="34"/>
  <c r="J31" i="34"/>
  <c r="J38" i="34"/>
  <c r="J20" i="34"/>
  <c r="J41" i="34"/>
  <c r="J32" i="34"/>
  <c r="J33" i="34"/>
  <c r="J24" i="34"/>
  <c r="J42" i="34"/>
  <c r="J39" i="34"/>
  <c r="J35" i="34"/>
  <c r="J36" i="34"/>
  <c r="J26" i="34"/>
  <c r="J25" i="34"/>
  <c r="J23" i="4"/>
  <c r="J46" i="4"/>
  <c r="J30" i="4"/>
  <c r="H27" i="4"/>
  <c r="Q25" i="34"/>
  <c r="Q29" i="34"/>
  <c r="Q45" i="34"/>
  <c r="CM30" i="4"/>
  <c r="CM31" i="4"/>
  <c r="CA31" i="4"/>
  <c r="CA46" i="4"/>
  <c r="CA30" i="4"/>
  <c r="BO46" i="4"/>
  <c r="BO30" i="4"/>
  <c r="BC31" i="4"/>
  <c r="U26" i="34"/>
  <c r="X26" i="34" s="1"/>
  <c r="U39" i="34"/>
  <c r="U27" i="34"/>
  <c r="X27" i="34" s="1"/>
  <c r="U20" i="34"/>
  <c r="U38" i="34"/>
  <c r="X38" i="34" s="1"/>
  <c r="U25" i="34"/>
  <c r="X25" i="34" s="1"/>
  <c r="U33" i="34"/>
  <c r="X33" i="34" s="1"/>
  <c r="U22" i="34"/>
  <c r="U42" i="34"/>
  <c r="X42" i="34" s="1"/>
  <c r="U35" i="34"/>
  <c r="X35" i="34" s="1"/>
  <c r="U43" i="34"/>
  <c r="X43" i="34" s="1"/>
  <c r="U45" i="34"/>
  <c r="X45" i="34" s="1"/>
  <c r="U23" i="34"/>
  <c r="X23" i="34" s="1"/>
  <c r="U32" i="34"/>
  <c r="X32" i="34" s="1"/>
  <c r="U29" i="34"/>
  <c r="U18" i="34"/>
  <c r="U36" i="34"/>
  <c r="X36" i="34" s="1"/>
  <c r="AQ23" i="4"/>
  <c r="AQ46" i="4"/>
  <c r="AE23" i="4"/>
  <c r="AE30" i="4"/>
  <c r="S46" i="4"/>
  <c r="S31" i="4"/>
  <c r="S30" i="4"/>
  <c r="BR25" i="4"/>
  <c r="A2" i="1"/>
  <c r="K2" i="1"/>
  <c r="AS42" i="4" l="1"/>
  <c r="AQ30" i="4"/>
  <c r="U31" i="34"/>
  <c r="X31" i="34" s="1"/>
  <c r="U37" i="34"/>
  <c r="X37" i="34" s="1"/>
  <c r="BO23" i="4"/>
  <c r="Q26" i="34"/>
  <c r="J37" i="34"/>
  <c r="J18" i="34"/>
  <c r="AH46" i="4"/>
  <c r="AC44" i="34"/>
  <c r="AD44" i="34" s="1"/>
  <c r="AC27" i="34"/>
  <c r="CD30" i="4"/>
  <c r="T24" i="4"/>
  <c r="Q32" i="4"/>
  <c r="AD36" i="4"/>
  <c r="M46" i="4"/>
  <c r="BI30" i="4"/>
  <c r="AB31" i="4"/>
  <c r="BL31" i="4"/>
  <c r="P25" i="34"/>
  <c r="K42" i="4"/>
  <c r="AU32" i="4"/>
  <c r="BZ36" i="4"/>
  <c r="X37" i="4"/>
  <c r="BA46" i="4"/>
  <c r="AY27" i="4"/>
  <c r="AD46" i="4"/>
  <c r="CL30" i="4"/>
  <c r="D36" i="34"/>
  <c r="I30" i="4"/>
  <c r="G41" i="34"/>
  <c r="W23" i="4"/>
  <c r="CE30" i="4"/>
  <c r="CC24" i="4"/>
  <c r="N34" i="4"/>
  <c r="O47" i="4"/>
  <c r="Z24" i="34"/>
  <c r="CH46" i="4"/>
  <c r="AY33" i="4"/>
  <c r="D35" i="4"/>
  <c r="T44" i="34"/>
  <c r="AJ38" i="4"/>
  <c r="AS23" i="4"/>
  <c r="Y37" i="34"/>
  <c r="BH31" i="4"/>
  <c r="BK31" i="4"/>
  <c r="CF45" i="4"/>
  <c r="AW32" i="4"/>
  <c r="AO26" i="4"/>
  <c r="CF44" i="4"/>
  <c r="AZ38" i="4"/>
  <c r="CJ32" i="4"/>
  <c r="CL38" i="4"/>
  <c r="BL25" i="4"/>
  <c r="J24" i="4"/>
  <c r="AB37" i="4"/>
  <c r="CJ44" i="4"/>
  <c r="S23" i="4"/>
  <c r="U19" i="34"/>
  <c r="X19" i="34" s="1"/>
  <c r="U21" i="34"/>
  <c r="X21" i="34" s="1"/>
  <c r="BC30" i="4"/>
  <c r="CM46" i="4"/>
  <c r="J31" i="4"/>
  <c r="J34" i="34"/>
  <c r="J28" i="34"/>
  <c r="BF30" i="4"/>
  <c r="AC32" i="34"/>
  <c r="AC35" i="34"/>
  <c r="N38" i="4"/>
  <c r="AR43" i="4"/>
  <c r="T33" i="4"/>
  <c r="CK40" i="4"/>
  <c r="Y23" i="4"/>
  <c r="K27" i="4"/>
  <c r="M41" i="34"/>
  <c r="CJ30" i="4"/>
  <c r="T38" i="4"/>
  <c r="AL43" i="4"/>
  <c r="AX33" i="4"/>
  <c r="AA45" i="4"/>
  <c r="Q39" i="4"/>
  <c r="BY46" i="4"/>
  <c r="CI24" i="4"/>
  <c r="BB46" i="4"/>
  <c r="CB25" i="4"/>
  <c r="D43" i="34"/>
  <c r="G35" i="34"/>
  <c r="X29" i="4"/>
  <c r="AI31" i="4"/>
  <c r="AS26" i="4"/>
  <c r="N47" i="4"/>
  <c r="X40" i="4"/>
  <c r="N31" i="4"/>
  <c r="Z31" i="34"/>
  <c r="AY47" i="4"/>
  <c r="N43" i="34"/>
  <c r="AF30" i="4"/>
  <c r="BD45" i="4"/>
  <c r="CI40" i="4"/>
  <c r="BE41" i="4"/>
  <c r="Y24" i="34"/>
  <c r="AB43" i="34"/>
  <c r="V47" i="4"/>
  <c r="L44" i="4"/>
  <c r="AK45" i="4"/>
  <c r="BS47" i="4"/>
  <c r="AN45" i="4"/>
  <c r="Z39" i="4"/>
  <c r="CD47" i="4"/>
  <c r="AW35" i="4"/>
  <c r="BL37" i="4"/>
  <c r="AB44" i="4"/>
  <c r="X39" i="4"/>
  <c r="R22" i="34"/>
  <c r="CM33" i="4"/>
  <c r="N44" i="4"/>
  <c r="Q22" i="34"/>
  <c r="CI34" i="4"/>
  <c r="AF31" i="4"/>
  <c r="O46" i="4"/>
  <c r="Y31" i="34"/>
  <c r="BB34" i="4"/>
  <c r="CG45" i="4"/>
  <c r="T34" i="4"/>
  <c r="BO32" i="4"/>
  <c r="AE46" i="4"/>
  <c r="U24" i="34"/>
  <c r="X24" i="34" s="1"/>
  <c r="U34" i="34"/>
  <c r="X34" i="34" s="1"/>
  <c r="BC46" i="4"/>
  <c r="Q27" i="34"/>
  <c r="J22" i="34"/>
  <c r="J30" i="34"/>
  <c r="J44" i="34"/>
  <c r="BF46" i="4"/>
  <c r="AC34" i="34"/>
  <c r="AC18" i="34"/>
  <c r="AX38" i="4"/>
  <c r="D47" i="4"/>
  <c r="BZ33" i="4"/>
  <c r="Q45" i="4"/>
  <c r="AK31" i="4"/>
  <c r="AU27" i="4"/>
  <c r="AN30" i="4"/>
  <c r="CJ23" i="4"/>
  <c r="BZ38" i="4"/>
  <c r="CH43" i="4"/>
  <c r="AG34" i="4"/>
  <c r="CC45" i="4"/>
  <c r="Q31" i="4"/>
  <c r="CK46" i="4"/>
  <c r="AM43" i="4"/>
  <c r="BN31" i="4"/>
  <c r="BQ47" i="4"/>
  <c r="D38" i="34"/>
  <c r="G28" i="34"/>
  <c r="AS43" i="4"/>
  <c r="AU23" i="4"/>
  <c r="I43" i="4"/>
  <c r="AX47" i="4"/>
  <c r="X45" i="4"/>
  <c r="Z46" i="4"/>
  <c r="Z19" i="34"/>
  <c r="U45" i="4"/>
  <c r="BW32" i="4"/>
  <c r="AR30" i="4"/>
  <c r="BD32" i="4"/>
  <c r="CI46" i="4"/>
  <c r="CC46" i="4"/>
  <c r="L30" i="4"/>
  <c r="AB28" i="34"/>
  <c r="U36" i="4"/>
  <c r="AN26" i="4"/>
  <c r="CM41" i="4"/>
  <c r="BX33" i="4"/>
  <c r="CH40" i="4"/>
  <c r="AI44" i="4"/>
  <c r="L34" i="4"/>
  <c r="BR28" i="4"/>
  <c r="CK44" i="4"/>
  <c r="BC45" i="4"/>
  <c r="V37" i="4"/>
  <c r="L21" i="34"/>
  <c r="Z37" i="34"/>
  <c r="N31" i="34"/>
  <c r="AI31" i="34" s="1"/>
  <c r="BD33" i="4"/>
  <c r="BE26" i="4"/>
  <c r="AB20" i="34"/>
  <c r="AN27" i="4"/>
  <c r="AH33" i="4"/>
  <c r="AV34" i="4"/>
  <c r="BA27" i="4"/>
  <c r="AE31" i="4"/>
  <c r="U41" i="34"/>
  <c r="X41" i="34" s="1"/>
  <c r="U44" i="34"/>
  <c r="X44" i="34" s="1"/>
  <c r="BC23" i="4"/>
  <c r="Q41" i="34"/>
  <c r="AM41" i="34" s="1"/>
  <c r="J29" i="34"/>
  <c r="J21" i="34"/>
  <c r="V30" i="4"/>
  <c r="BF23" i="4"/>
  <c r="AC43" i="34"/>
  <c r="AC24" i="34"/>
  <c r="CH38" i="4"/>
  <c r="K47" i="4"/>
  <c r="AA34" i="4"/>
  <c r="AG45" i="4"/>
  <c r="AW30" i="4"/>
  <c r="H38" i="4"/>
  <c r="AN23" i="4"/>
  <c r="P37" i="34"/>
  <c r="AL26" i="4"/>
  <c r="Q47" i="4"/>
  <c r="BA34" i="4"/>
  <c r="H41" i="4"/>
  <c r="AC46" i="4"/>
  <c r="CK31" i="4"/>
  <c r="AY43" i="4"/>
  <c r="BZ30" i="4"/>
  <c r="H31" i="4"/>
  <c r="D21" i="34"/>
  <c r="G42" i="34"/>
  <c r="L47" i="4"/>
  <c r="BG30" i="4"/>
  <c r="BA38" i="4"/>
  <c r="K33" i="4"/>
  <c r="BZ45" i="4"/>
  <c r="Z31" i="4"/>
  <c r="Z22" i="34"/>
  <c r="AM41" i="4"/>
  <c r="CI44" i="4"/>
  <c r="T30" i="34"/>
  <c r="BD37" i="4"/>
  <c r="CI31" i="4"/>
  <c r="BW36" i="4"/>
  <c r="X46" i="4"/>
  <c r="AB44" i="34"/>
  <c r="AS36" i="4"/>
  <c r="P43" i="4"/>
  <c r="BT37" i="4"/>
  <c r="AI27" i="4"/>
  <c r="T41" i="4"/>
  <c r="CA41" i="4"/>
  <c r="W44" i="4"/>
  <c r="H33" i="4"/>
  <c r="BV47" i="4"/>
  <c r="BV33" i="4"/>
  <c r="BY25" i="4"/>
  <c r="M20" i="34"/>
  <c r="BQ38" i="4"/>
  <c r="BK43" i="4"/>
  <c r="G18" i="34"/>
  <c r="J32" i="4"/>
  <c r="CB44" i="4"/>
  <c r="K18" i="34"/>
  <c r="D19" i="34"/>
  <c r="G33" i="34"/>
  <c r="K31" i="4"/>
  <c r="BG23" i="4"/>
  <c r="CH28" i="4"/>
  <c r="CC33" i="4"/>
  <c r="X44" i="4"/>
  <c r="AX31" i="4"/>
  <c r="BJ31" i="4"/>
  <c r="L32" i="4"/>
  <c r="D36" i="4"/>
  <c r="T23" i="34"/>
  <c r="BD41" i="4"/>
  <c r="U46" i="4"/>
  <c r="AY30" i="4"/>
  <c r="AJ31" i="4"/>
  <c r="CF46" i="4"/>
  <c r="CA36" i="4"/>
  <c r="CM47" i="4"/>
  <c r="K38" i="4"/>
  <c r="CG38" i="4"/>
  <c r="AU37" i="4"/>
  <c r="AV35" i="4"/>
  <c r="BZ44" i="4"/>
  <c r="AC38" i="4"/>
  <c r="AQ31" i="4"/>
  <c r="U30" i="34"/>
  <c r="X30" i="34" s="1"/>
  <c r="U28" i="34"/>
  <c r="X28" i="34" s="1"/>
  <c r="BO31" i="4"/>
  <c r="Q34" i="34"/>
  <c r="AN34" i="34" s="1"/>
  <c r="J43" i="34"/>
  <c r="J23" i="34"/>
  <c r="AH30" i="4"/>
  <c r="AC30" i="34"/>
  <c r="AC23" i="34"/>
  <c r="BR23" i="4"/>
  <c r="CE28" i="4"/>
  <c r="CE47" i="4"/>
  <c r="N36" i="4"/>
  <c r="AA41" i="4"/>
  <c r="BI46" i="4"/>
  <c r="P30" i="4"/>
  <c r="AZ23" i="4"/>
  <c r="P18" i="34"/>
  <c r="AK18" i="34" s="1"/>
  <c r="BA28" i="4"/>
  <c r="K32" i="4"/>
  <c r="X36" i="4"/>
  <c r="CK41" i="4"/>
  <c r="AO46" i="4"/>
  <c r="AM27" i="4"/>
  <c r="AD31" i="4"/>
  <c r="CL46" i="4"/>
  <c r="D24" i="34"/>
  <c r="D45" i="34"/>
  <c r="G24" i="34"/>
  <c r="K46" i="4"/>
  <c r="BS31" i="4"/>
  <c r="K24" i="4"/>
  <c r="CE33" i="4"/>
  <c r="BP25" i="4"/>
  <c r="AX30" i="4"/>
  <c r="BV23" i="4"/>
  <c r="AM33" i="4"/>
  <c r="AA37" i="4"/>
  <c r="T38" i="34"/>
  <c r="V38" i="34" s="1"/>
  <c r="CB31" i="4"/>
  <c r="AS31" i="4"/>
  <c r="AY31" i="4"/>
  <c r="AV46" i="4"/>
  <c r="CF23" i="4"/>
  <c r="BV45" i="4"/>
  <c r="AK32" i="4"/>
  <c r="CE38" i="4"/>
  <c r="BR45" i="4"/>
  <c r="L41" i="4"/>
  <c r="CF35" i="4"/>
  <c r="BV27" i="4"/>
  <c r="BF24" i="4"/>
  <c r="BA33" i="4"/>
  <c r="BC35" i="4"/>
  <c r="BN45" i="4"/>
  <c r="Y12" i="34"/>
  <c r="AC12" i="34"/>
  <c r="AN29" i="34"/>
  <c r="AB12" i="34"/>
  <c r="Z12" i="34"/>
  <c r="AC40" i="34"/>
  <c r="Z40" i="34"/>
  <c r="BU29" i="4"/>
  <c r="BM36" i="4"/>
  <c r="BL43" i="4"/>
  <c r="P41" i="4"/>
  <c r="CG43" i="4"/>
  <c r="BI33" i="4"/>
  <c r="CA27" i="4"/>
  <c r="M33" i="4"/>
  <c r="CK43" i="4"/>
  <c r="AE41" i="4"/>
  <c r="BX32" i="4"/>
  <c r="BH41" i="4"/>
  <c r="CB39" i="4"/>
  <c r="BO44" i="4"/>
  <c r="AD44" i="4"/>
  <c r="M38" i="4"/>
  <c r="AX42" i="4"/>
  <c r="BH37" i="4"/>
  <c r="AN33" i="4"/>
  <c r="AJ44" i="4"/>
  <c r="AJ45" i="4"/>
  <c r="BJ42" i="4"/>
  <c r="CF31" i="4"/>
  <c r="AB26" i="34"/>
  <c r="AD26" i="34" s="1"/>
  <c r="X30" i="4"/>
  <c r="Y44" i="34"/>
  <c r="BE39" i="4"/>
  <c r="AG46" i="4"/>
  <c r="CI32" i="4"/>
  <c r="BD44" i="4"/>
  <c r="T35" i="34"/>
  <c r="W35" i="34" s="1"/>
  <c r="T41" i="34"/>
  <c r="BK35" i="4"/>
  <c r="N37" i="34"/>
  <c r="CF32" i="4"/>
  <c r="AJ43" i="4"/>
  <c r="BV31" i="4"/>
  <c r="Z30" i="34"/>
  <c r="AL31" i="4"/>
  <c r="AJ33" i="4"/>
  <c r="AR45" i="4"/>
  <c r="AD34" i="4"/>
  <c r="AD47" i="4"/>
  <c r="BZ42" i="4"/>
  <c r="AV28" i="4"/>
  <c r="CE31" i="4"/>
  <c r="L39" i="34"/>
  <c r="AV47" i="4"/>
  <c r="CC41" i="4"/>
  <c r="G21" i="34"/>
  <c r="G38" i="34"/>
  <c r="D30" i="34"/>
  <c r="D29" i="34"/>
  <c r="AG27" i="4"/>
  <c r="R30" i="34"/>
  <c r="BB30" i="4"/>
  <c r="R31" i="4"/>
  <c r="AS38" i="4"/>
  <c r="CK30" i="4"/>
  <c r="AO31" i="4"/>
  <c r="AD29" i="4"/>
  <c r="CE45" i="4"/>
  <c r="AR36" i="4"/>
  <c r="AD33" i="4"/>
  <c r="H47" i="4"/>
  <c r="AA42" i="4"/>
  <c r="CH27" i="4"/>
  <c r="P41" i="34"/>
  <c r="BL46" i="4"/>
  <c r="M23" i="34"/>
  <c r="Q38" i="4"/>
  <c r="BI23" i="4"/>
  <c r="Y30" i="4"/>
  <c r="AO45" i="4"/>
  <c r="AL36" i="4"/>
  <c r="BY37" i="4"/>
  <c r="AO35" i="4"/>
  <c r="BT33" i="4"/>
  <c r="CL42" i="4"/>
  <c r="AN41" i="4"/>
  <c r="AU39" i="4"/>
  <c r="Z45" i="4"/>
  <c r="BC36" i="4"/>
  <c r="CB29" i="4"/>
  <c r="BQ43" i="4"/>
  <c r="AQ33" i="4"/>
  <c r="CM27" i="4"/>
  <c r="AD37" i="4"/>
  <c r="BT28" i="4"/>
  <c r="M35" i="4"/>
  <c r="AX39" i="4"/>
  <c r="AQ43" i="4"/>
  <c r="L37" i="4"/>
  <c r="AL45" i="4"/>
  <c r="BF34" i="4"/>
  <c r="AD41" i="4"/>
  <c r="BP43" i="4"/>
  <c r="BU38" i="4"/>
  <c r="AW40" i="4"/>
  <c r="AN43" i="4"/>
  <c r="BB39" i="4"/>
  <c r="BP34" i="4"/>
  <c r="BM27" i="4"/>
  <c r="AB23" i="34"/>
  <c r="AV31" i="4"/>
  <c r="Y43" i="34"/>
  <c r="BW37" i="4"/>
  <c r="BE35" i="4"/>
  <c r="O31" i="4"/>
  <c r="L38" i="4"/>
  <c r="BD46" i="4"/>
  <c r="T33" i="34"/>
  <c r="W33" i="34" s="1"/>
  <c r="T31" i="4"/>
  <c r="BW35" i="4"/>
  <c r="AA46" i="4"/>
  <c r="U40" i="4"/>
  <c r="BP38" i="4"/>
  <c r="Z29" i="34"/>
  <c r="Z26" i="34"/>
  <c r="N46" i="4"/>
  <c r="AR44" i="4"/>
  <c r="CK36" i="4"/>
  <c r="AA33" i="4"/>
  <c r="AA43" i="4"/>
  <c r="AX28" i="4"/>
  <c r="AM38" i="4"/>
  <c r="BG46" i="4"/>
  <c r="L32" i="34"/>
  <c r="CI25" i="4"/>
  <c r="G22" i="34"/>
  <c r="G23" i="34"/>
  <c r="D40" i="34"/>
  <c r="D37" i="34"/>
  <c r="D20" i="34"/>
  <c r="BK42" i="4"/>
  <c r="BZ46" i="4"/>
  <c r="AD23" i="4"/>
  <c r="AM24" i="4"/>
  <c r="O36" i="34"/>
  <c r="AL36" i="34" s="1"/>
  <c r="BY31" i="4"/>
  <c r="AC30" i="4"/>
  <c r="T37" i="4"/>
  <c r="CE40" i="4"/>
  <c r="AO34" i="4"/>
  <c r="AA32" i="4"/>
  <c r="N43" i="4"/>
  <c r="H28" i="4"/>
  <c r="P22" i="34"/>
  <c r="CJ31" i="4"/>
  <c r="AZ31" i="4"/>
  <c r="AB30" i="4"/>
  <c r="CG31" i="4"/>
  <c r="AW31" i="4"/>
  <c r="M30" i="4"/>
  <c r="BA40" i="4"/>
  <c r="AU34" i="4"/>
  <c r="H32" i="4"/>
  <c r="AL25" i="4"/>
  <c r="BZ26" i="4"/>
  <c r="BR46" i="4"/>
  <c r="AC33" i="34"/>
  <c r="AC39" i="34"/>
  <c r="AT31" i="4"/>
  <c r="J45" i="34"/>
  <c r="J40" i="34"/>
  <c r="J19" i="34"/>
  <c r="CA45" i="4"/>
  <c r="P34" i="4"/>
  <c r="M37" i="4"/>
  <c r="CM44" i="4"/>
  <c r="R36" i="4"/>
  <c r="CL33" i="4"/>
  <c r="AP33" i="4"/>
  <c r="AH39" i="4"/>
  <c r="BZ47" i="4"/>
  <c r="J41" i="4"/>
  <c r="BY40" i="4"/>
  <c r="AJ29" i="4"/>
  <c r="BS29" i="4"/>
  <c r="BT44" i="4"/>
  <c r="BG41" i="4"/>
  <c r="BF47" i="4"/>
  <c r="BO43" i="4"/>
  <c r="BU43" i="4"/>
  <c r="R43" i="4"/>
  <c r="CM39" i="4"/>
  <c r="CB36" i="4"/>
  <c r="AT25" i="4"/>
  <c r="BP41" i="4"/>
  <c r="V34" i="4"/>
  <c r="BW39" i="4"/>
  <c r="AB29" i="34"/>
  <c r="AD29" i="34" s="1"/>
  <c r="K37" i="34"/>
  <c r="Y19" i="34"/>
  <c r="BK36" i="4"/>
  <c r="BE22" i="4"/>
  <c r="AY44" i="4"/>
  <c r="CB30" i="4"/>
  <c r="BD43" i="4"/>
  <c r="T22" i="34"/>
  <c r="W22" i="34" s="1"/>
  <c r="AM23" i="4"/>
  <c r="BK44" i="4"/>
  <c r="AY37" i="4"/>
  <c r="AM34" i="4"/>
  <c r="AV27" i="4"/>
  <c r="Z23" i="34"/>
  <c r="Z42" i="34"/>
  <c r="AY41" i="4"/>
  <c r="T44" i="4"/>
  <c r="AO36" i="4"/>
  <c r="BZ32" i="4"/>
  <c r="D43" i="4"/>
  <c r="K26" i="4"/>
  <c r="AS27" i="4"/>
  <c r="AU46" i="4"/>
  <c r="W30" i="4"/>
  <c r="AG44" i="4"/>
  <c r="G45" i="34"/>
  <c r="G30" i="34"/>
  <c r="D34" i="34"/>
  <c r="D35" i="34"/>
  <c r="BT38" i="4"/>
  <c r="BN30" i="4"/>
  <c r="AD30" i="4"/>
  <c r="CF42" i="4"/>
  <c r="O41" i="34"/>
  <c r="BM30" i="4"/>
  <c r="Q46" i="4"/>
  <c r="BA41" i="4"/>
  <c r="AU40" i="4"/>
  <c r="Q34" i="4"/>
  <c r="CK47" i="4"/>
  <c r="X25" i="4"/>
  <c r="N26" i="4"/>
  <c r="P36" i="34"/>
  <c r="AK36" i="34" s="1"/>
  <c r="BX31" i="4"/>
  <c r="AN46" i="4"/>
  <c r="P31" i="4"/>
  <c r="CG30" i="4"/>
  <c r="AW46" i="4"/>
  <c r="AU41" i="4"/>
  <c r="AG40" i="4"/>
  <c r="K34" i="4"/>
  <c r="S45" i="4"/>
  <c r="BM47" i="4"/>
  <c r="BB33" i="4"/>
  <c r="M44" i="4"/>
  <c r="BX41" i="4"/>
  <c r="BU32" i="4"/>
  <c r="Q33" i="4"/>
  <c r="Y47" i="4"/>
  <c r="L29" i="4"/>
  <c r="CF34" i="4"/>
  <c r="P35" i="4"/>
  <c r="AV36" i="4"/>
  <c r="CE25" i="4"/>
  <c r="BO40" i="4"/>
  <c r="BI43" i="4"/>
  <c r="AV25" i="4"/>
  <c r="AQ39" i="4"/>
  <c r="J36" i="4"/>
  <c r="AW42" i="4"/>
  <c r="BB41" i="4"/>
  <c r="BX47" i="4"/>
  <c r="BK39" i="4"/>
  <c r="AB35" i="34"/>
  <c r="AD35" i="34" s="1"/>
  <c r="K39" i="34"/>
  <c r="Y34" i="34"/>
  <c r="BK38" i="4"/>
  <c r="BE33" i="4"/>
  <c r="AM45" i="4"/>
  <c r="BP23" i="4"/>
  <c r="BD47" i="4"/>
  <c r="T20" i="34"/>
  <c r="U11" i="34" s="1"/>
  <c r="X11" i="34" s="1"/>
  <c r="AM31" i="4"/>
  <c r="BK45" i="4"/>
  <c r="BW44" i="4"/>
  <c r="AV33" i="4"/>
  <c r="AJ27" i="4"/>
  <c r="Z41" i="34"/>
  <c r="Z27" i="34"/>
  <c r="AS45" i="4"/>
  <c r="AG35" i="4"/>
  <c r="AG36" i="4"/>
  <c r="AR32" i="4"/>
  <c r="AO25" i="4"/>
  <c r="D26" i="4"/>
  <c r="U27" i="4"/>
  <c r="AU31" i="4"/>
  <c r="W46" i="4"/>
  <c r="AA39" i="4"/>
  <c r="G39" i="34"/>
  <c r="G32" i="34"/>
  <c r="D22" i="34"/>
  <c r="D33" i="34"/>
  <c r="BH33" i="4"/>
  <c r="AQ44" i="4"/>
  <c r="AL44" i="4"/>
  <c r="AT44" i="4"/>
  <c r="BM33" i="4"/>
  <c r="BI32" i="4"/>
  <c r="AR47" i="4"/>
  <c r="I28" i="4"/>
  <c r="AB43" i="4"/>
  <c r="AB47" i="4"/>
  <c r="AE38" i="4"/>
  <c r="L36" i="4"/>
  <c r="AZ47" i="4"/>
  <c r="CB41" i="4"/>
  <c r="BO38" i="4"/>
  <c r="V24" i="4"/>
  <c r="AI39" i="4"/>
  <c r="AI34" i="4"/>
  <c r="AK42" i="4"/>
  <c r="AH41" i="4"/>
  <c r="AH47" i="4"/>
  <c r="BW34" i="4"/>
  <c r="AB34" i="34"/>
  <c r="AD34" i="34" s="1"/>
  <c r="K43" i="34"/>
  <c r="Y20" i="34"/>
  <c r="CC23" i="4"/>
  <c r="BE43" i="4"/>
  <c r="O45" i="4"/>
  <c r="BP30" i="4"/>
  <c r="T28" i="34"/>
  <c r="W28" i="34" s="1"/>
  <c r="T40" i="34"/>
  <c r="W40" i="34" s="1"/>
  <c r="AM37" i="4"/>
  <c r="BW40" i="4"/>
  <c r="O29" i="4"/>
  <c r="CI47" i="4"/>
  <c r="CH30" i="4"/>
  <c r="Z44" i="34"/>
  <c r="Z43" i="34"/>
  <c r="I40" i="4"/>
  <c r="H35" i="4"/>
  <c r="Q36" i="4"/>
  <c r="X32" i="4"/>
  <c r="CE24" i="4"/>
  <c r="CK38" i="4"/>
  <c r="I27" i="4"/>
  <c r="AU30" i="4"/>
  <c r="W31" i="4"/>
  <c r="AR29" i="4"/>
  <c r="G20" i="34"/>
  <c r="G27" i="34"/>
  <c r="D26" i="34"/>
  <c r="D44" i="34"/>
  <c r="AF27" i="4"/>
  <c r="BN46" i="4"/>
  <c r="R23" i="4"/>
  <c r="AJ42" i="4"/>
  <c r="O45" i="34"/>
  <c r="BA30" i="4"/>
  <c r="AG39" i="4"/>
  <c r="AG41" i="4"/>
  <c r="K40" i="4"/>
  <c r="CH33" i="4"/>
  <c r="AO47" i="4"/>
  <c r="CE42" i="4"/>
  <c r="AR38" i="4"/>
  <c r="P42" i="34"/>
  <c r="BX46" i="4"/>
  <c r="AN31" i="4"/>
  <c r="P46" i="4"/>
  <c r="BU30" i="4"/>
  <c r="AK30" i="4"/>
  <c r="K41" i="4"/>
  <c r="H40" i="4"/>
  <c r="AR33" i="4"/>
  <c r="AA47" i="4"/>
  <c r="BA42" i="4"/>
  <c r="AD38" i="4"/>
  <c r="AC38" i="34"/>
  <c r="AV39" i="4"/>
  <c r="AJ39" i="4"/>
  <c r="L42" i="4"/>
  <c r="H42" i="4"/>
  <c r="AV42" i="4"/>
  <c r="N42" i="4"/>
  <c r="Q42" i="4"/>
  <c r="T42" i="4"/>
  <c r="AB42" i="4"/>
  <c r="BS42" i="4"/>
  <c r="AG42" i="4"/>
  <c r="BW42" i="4"/>
  <c r="X42" i="4"/>
  <c r="CJ42" i="4"/>
  <c r="W42" i="4"/>
  <c r="S42" i="4"/>
  <c r="AO42" i="4"/>
  <c r="AR42" i="4"/>
  <c r="BD42" i="4"/>
  <c r="CK42" i="4"/>
  <c r="O40" i="34"/>
  <c r="AL40" i="34" s="1"/>
  <c r="CC44" i="4"/>
  <c r="BQ32" i="4"/>
  <c r="CK39" i="4"/>
  <c r="AC47" i="4"/>
  <c r="CJ36" i="4"/>
  <c r="BB42" i="4"/>
  <c r="AN44" i="4"/>
  <c r="AZ44" i="4"/>
  <c r="BH45" i="4"/>
  <c r="CH44" i="4"/>
  <c r="AE47" i="4"/>
  <c r="CL47" i="4"/>
  <c r="Z26" i="4"/>
  <c r="BB32" i="4"/>
  <c r="BI34" i="4"/>
  <c r="I44" i="4"/>
  <c r="AS28" i="4"/>
  <c r="AS41" i="4"/>
  <c r="CB32" i="4"/>
  <c r="AL39" i="4"/>
  <c r="BL35" i="4"/>
  <c r="P47" i="4"/>
  <c r="BJ35" i="4"/>
  <c r="CA34" i="4"/>
  <c r="CH45" i="4"/>
  <c r="BX40" i="4"/>
  <c r="AD32" i="4"/>
  <c r="AR41" i="4"/>
  <c r="BF42" i="4"/>
  <c r="V33" i="4"/>
  <c r="AP26" i="4"/>
  <c r="BI38" i="4"/>
  <c r="J37" i="4"/>
  <c r="BT36" i="4"/>
  <c r="M32" i="4"/>
  <c r="M42" i="4"/>
  <c r="BX39" i="4"/>
  <c r="BJ45" i="4"/>
  <c r="AH34" i="4"/>
  <c r="CL28" i="4"/>
  <c r="BK41" i="4"/>
  <c r="AB19" i="34"/>
  <c r="AB31" i="34"/>
  <c r="AJ23" i="4"/>
  <c r="X31" i="4"/>
  <c r="Y40" i="34"/>
  <c r="AY46" i="4"/>
  <c r="CC30" i="4"/>
  <c r="BE34" i="4"/>
  <c r="AS30" i="4"/>
  <c r="AM36" i="4"/>
  <c r="AM32" i="4"/>
  <c r="BP31" i="4"/>
  <c r="BD40" i="4"/>
  <c r="T25" i="34"/>
  <c r="W25" i="34" s="1"/>
  <c r="T31" i="34"/>
  <c r="V31" i="34" s="1"/>
  <c r="T37" i="34"/>
  <c r="W37" i="34" s="1"/>
  <c r="AM46" i="4"/>
  <c r="AA36" i="4"/>
  <c r="BK40" i="4"/>
  <c r="AA30" i="4"/>
  <c r="O33" i="4"/>
  <c r="O34" i="4"/>
  <c r="CI28" i="4"/>
  <c r="BV46" i="4"/>
  <c r="Z35" i="34"/>
  <c r="Z20" i="34"/>
  <c r="AX46" i="4"/>
  <c r="O41" i="4"/>
  <c r="AV43" i="4"/>
  <c r="CG29" i="4"/>
  <c r="BV39" i="4"/>
  <c r="AZ41" i="4"/>
  <c r="AP45" i="4"/>
  <c r="BX44" i="4"/>
  <c r="AQ35" i="4"/>
  <c r="W43" i="4"/>
  <c r="CG25" i="4"/>
  <c r="CL35" i="4"/>
  <c r="AN29" i="4"/>
  <c r="J39" i="4"/>
  <c r="AX41" i="4"/>
  <c r="AD45" i="4"/>
  <c r="R40" i="4"/>
  <c r="BM44" i="4"/>
  <c r="BT27" i="4"/>
  <c r="CG47" i="4"/>
  <c r="BY39" i="4"/>
  <c r="BG44" i="4"/>
  <c r="BO37" i="4"/>
  <c r="P45" i="4"/>
  <c r="CB26" i="4"/>
  <c r="AB35" i="4"/>
  <c r="CM32" i="4"/>
  <c r="AD40" i="4"/>
  <c r="AZ40" i="4"/>
  <c r="CD35" i="4"/>
  <c r="BL40" i="4"/>
  <c r="P42" i="4"/>
  <c r="AS47" i="4"/>
  <c r="AB38" i="4"/>
  <c r="BH35" i="4"/>
  <c r="BC41" i="4"/>
  <c r="BY34" i="4"/>
  <c r="AQ47" i="4"/>
  <c r="CD38" i="4"/>
  <c r="R39" i="4"/>
  <c r="L45" i="4"/>
  <c r="AE33" i="4"/>
  <c r="V28" i="4"/>
  <c r="BW47" i="4"/>
  <c r="AB42" i="34"/>
  <c r="AD42" i="34" s="1"/>
  <c r="AB33" i="34"/>
  <c r="AJ46" i="4"/>
  <c r="Y33" i="34"/>
  <c r="Y18" i="34"/>
  <c r="CI39" i="4"/>
  <c r="BQ30" i="4"/>
  <c r="BE44" i="4"/>
  <c r="AG31" i="4"/>
  <c r="AM44" i="4"/>
  <c r="AY42" i="4"/>
  <c r="BD28" i="4"/>
  <c r="BD36" i="4"/>
  <c r="T45" i="34"/>
  <c r="V45" i="34" s="1"/>
  <c r="T18" i="34"/>
  <c r="W18" i="34" s="1"/>
  <c r="AR46" i="4"/>
  <c r="AM30" i="4"/>
  <c r="AA38" i="4"/>
  <c r="BK32" i="4"/>
  <c r="AA31" i="4"/>
  <c r="AV32" i="4"/>
  <c r="L33" i="4"/>
  <c r="AM28" i="4"/>
  <c r="BV30" i="4"/>
  <c r="Z39" i="34"/>
  <c r="Z36" i="34"/>
  <c r="AL30" i="4"/>
  <c r="I45" i="4"/>
  <c r="L24" i="4"/>
  <c r="T45" i="4"/>
  <c r="AX34" i="4"/>
  <c r="T32" i="4"/>
  <c r="CK25" i="4"/>
  <c r="AL28" i="4"/>
  <c r="I26" i="4"/>
  <c r="BS30" i="4"/>
  <c r="AI30" i="4"/>
  <c r="K23" i="4"/>
  <c r="H44" i="4"/>
  <c r="G25" i="34"/>
  <c r="G29" i="34"/>
  <c r="I31" i="4"/>
  <c r="D31" i="34"/>
  <c r="D27" i="34"/>
  <c r="H30" i="4"/>
  <c r="R25" i="34"/>
  <c r="AN25" i="34" s="1"/>
  <c r="AT40" i="4"/>
  <c r="R42" i="4"/>
  <c r="AP44" i="4"/>
  <c r="P39" i="4"/>
  <c r="BY24" i="4"/>
  <c r="AQ24" i="4"/>
  <c r="R35" i="4"/>
  <c r="Z37" i="4"/>
  <c r="AK37" i="4"/>
  <c r="AL41" i="4"/>
  <c r="BU36" i="4"/>
  <c r="AS33" i="4"/>
  <c r="BA29" i="4"/>
  <c r="BH27" i="4"/>
  <c r="U34" i="4"/>
  <c r="BQ41" i="4"/>
  <c r="BX35" i="4"/>
  <c r="CJ47" i="4"/>
  <c r="AN32" i="4"/>
  <c r="BX45" i="4"/>
  <c r="L35" i="4"/>
  <c r="AQ32" i="4"/>
  <c r="K36" i="4"/>
  <c r="W33" i="4"/>
  <c r="BH44" i="4"/>
  <c r="N40" i="4"/>
  <c r="CB28" i="4"/>
  <c r="U47" i="4"/>
  <c r="AH27" i="4"/>
  <c r="AT35" i="4"/>
  <c r="AQ41" i="4"/>
  <c r="BQ34" i="4"/>
  <c r="W47" i="4"/>
  <c r="AT38" i="4"/>
  <c r="BM29" i="4"/>
  <c r="BV40" i="4"/>
  <c r="BV32" i="4"/>
  <c r="BM26" i="4"/>
  <c r="BK47" i="4"/>
  <c r="AB41" i="34"/>
  <c r="AD41" i="34" s="1"/>
  <c r="AB39" i="34"/>
  <c r="AJ30" i="4"/>
  <c r="Y22" i="34"/>
  <c r="Y25" i="34"/>
  <c r="O39" i="4"/>
  <c r="BQ46" i="4"/>
  <c r="BE47" i="4"/>
  <c r="AG30" i="4"/>
  <c r="O44" i="4"/>
  <c r="AM42" i="4"/>
  <c r="BD26" i="4"/>
  <c r="BD22" i="4"/>
  <c r="T19" i="34"/>
  <c r="T29" i="34"/>
  <c r="W29" i="34" s="1"/>
  <c r="AR31" i="4"/>
  <c r="AY39" i="4"/>
  <c r="BW46" i="4"/>
  <c r="N32" i="34"/>
  <c r="AM39" i="4"/>
  <c r="AJ32" i="4"/>
  <c r="U32" i="4"/>
  <c r="CF26" i="4"/>
  <c r="BJ46" i="4"/>
  <c r="Z45" i="34"/>
  <c r="Z28" i="34"/>
  <c r="AL46" i="4"/>
  <c r="AS40" i="4"/>
  <c r="U42" i="4"/>
  <c r="BZ40" i="4"/>
  <c r="AL34" i="4"/>
  <c r="CH47" i="4"/>
  <c r="BA25" i="4"/>
  <c r="N28" i="4"/>
  <c r="CI38" i="4"/>
  <c r="BS46" i="4"/>
  <c r="L27" i="34"/>
  <c r="K30" i="4"/>
  <c r="CC39" i="4"/>
  <c r="G34" i="34"/>
  <c r="BX36" i="4"/>
  <c r="AZ39" i="4"/>
  <c r="CF39" i="4"/>
  <c r="AF41" i="4"/>
  <c r="BN42" i="4"/>
  <c r="BJ37" i="4"/>
  <c r="BG40" i="4"/>
  <c r="BN33" i="4"/>
  <c r="CG36" i="4"/>
  <c r="BR40" i="4"/>
  <c r="CK33" i="4"/>
  <c r="CL32" i="4"/>
  <c r="Q29" i="4"/>
  <c r="BU47" i="4"/>
  <c r="BM32" i="4"/>
  <c r="AC42" i="4"/>
  <c r="AE39" i="4"/>
  <c r="BP44" i="4"/>
  <c r="AF32" i="4"/>
  <c r="BP32" i="4"/>
  <c r="CL29" i="4"/>
  <c r="AB39" i="4"/>
  <c r="BR34" i="4"/>
  <c r="AU35" i="4"/>
  <c r="BC38" i="4"/>
  <c r="N32" i="4"/>
  <c r="AI26" i="4"/>
  <c r="BX43" i="4"/>
  <c r="CH42" i="4"/>
  <c r="J35" i="4"/>
  <c r="AI41" i="4"/>
  <c r="AQ34" i="4"/>
  <c r="S47" i="4"/>
  <c r="J38" i="4"/>
  <c r="CA37" i="4"/>
  <c r="AB40" i="4"/>
  <c r="BJ32" i="4"/>
  <c r="CA38" i="4"/>
  <c r="BW28" i="4"/>
  <c r="AB32" i="34"/>
  <c r="AB27" i="34"/>
  <c r="K27" i="34"/>
  <c r="Y32" i="34"/>
  <c r="Y27" i="34"/>
  <c r="CI37" i="4"/>
  <c r="BE27" i="4"/>
  <c r="BE36" i="4"/>
  <c r="U30" i="4"/>
  <c r="AY45" i="4"/>
  <c r="O42" i="4"/>
  <c r="BD39" i="4"/>
  <c r="BD31" i="4"/>
  <c r="T32" i="34"/>
  <c r="V32" i="34" s="1"/>
  <c r="T39" i="34"/>
  <c r="V39" i="34" s="1"/>
  <c r="AF23" i="4"/>
  <c r="AM35" i="4"/>
  <c r="BW31" i="4"/>
  <c r="N39" i="34"/>
  <c r="CI35" i="4"/>
  <c r="AF35" i="4"/>
  <c r="AP36" i="4"/>
  <c r="AT29" i="4"/>
  <c r="BS32" i="4"/>
  <c r="BV34" i="4"/>
  <c r="BX25" i="4"/>
  <c r="CB42" i="4"/>
  <c r="BR39" i="4"/>
  <c r="BG39" i="4"/>
  <c r="CM25" i="4"/>
  <c r="V39" i="4"/>
  <c r="BT24" i="4"/>
  <c r="BO28" i="4"/>
  <c r="AX37" i="4"/>
  <c r="M27" i="4"/>
  <c r="BQ44" i="4"/>
  <c r="CC38" i="4"/>
  <c r="CA32" i="4"/>
  <c r="BJ27" i="4"/>
  <c r="CM40" i="4"/>
  <c r="S43" i="4"/>
  <c r="P40" i="4"/>
  <c r="AE45" i="4"/>
  <c r="BH34" i="4"/>
  <c r="AQ40" i="4"/>
  <c r="AU36" i="4"/>
  <c r="AT34" i="4"/>
  <c r="BO36" i="4"/>
  <c r="BS34" i="4"/>
  <c r="BX24" i="4"/>
  <c r="AG26" i="4"/>
  <c r="BN29" i="4"/>
  <c r="AK40" i="4"/>
  <c r="P33" i="4"/>
  <c r="J25" i="4"/>
  <c r="BG35" i="4"/>
  <c r="V41" i="4"/>
  <c r="CL34" i="4"/>
  <c r="AE24" i="4"/>
  <c r="BK46" i="4"/>
  <c r="BT46" i="4"/>
  <c r="AB22" i="34"/>
  <c r="AV23" i="4"/>
  <c r="K38" i="34"/>
  <c r="Y23" i="34"/>
  <c r="Y45" i="34"/>
  <c r="BW38" i="4"/>
  <c r="BE42" i="4"/>
  <c r="BE46" i="4"/>
  <c r="O23" i="4"/>
  <c r="O40" i="4"/>
  <c r="CB46" i="4"/>
  <c r="BD34" i="4"/>
  <c r="T21" i="34"/>
  <c r="W21" i="34" s="1"/>
  <c r="T26" i="34"/>
  <c r="W26" i="34" s="1"/>
  <c r="T27" i="34"/>
  <c r="V27" i="34" s="1"/>
  <c r="T30" i="4"/>
  <c r="AA35" i="4"/>
  <c r="BW45" i="4"/>
  <c r="N44" i="34"/>
  <c r="CI33" i="4"/>
  <c r="BP36" i="4"/>
  <c r="AJ24" i="4"/>
  <c r="CH31" i="4"/>
  <c r="Z32" i="34"/>
  <c r="Z25" i="34"/>
  <c r="Z18" i="34"/>
  <c r="N30" i="4"/>
  <c r="I32" i="4"/>
  <c r="AG37" i="4"/>
  <c r="BI45" i="4"/>
  <c r="S37" i="4"/>
  <c r="AN34" i="4"/>
  <c r="CD40" i="4"/>
  <c r="CM45" i="4"/>
  <c r="AB41" i="4"/>
  <c r="CM36" i="4"/>
  <c r="AF36" i="4"/>
  <c r="L39" i="4"/>
  <c r="AH42" i="4"/>
  <c r="Z32" i="4"/>
  <c r="CD39" i="4"/>
  <c r="AI35" i="4"/>
  <c r="AC35" i="4"/>
  <c r="R33" i="4"/>
  <c r="Z40" i="4"/>
  <c r="BC44" i="4"/>
  <c r="BL44" i="4"/>
  <c r="AN39" i="4"/>
  <c r="Q35" i="4"/>
  <c r="AI43" i="4"/>
  <c r="BB47" i="4"/>
  <c r="BR32" i="4"/>
  <c r="CD27" i="4"/>
  <c r="Z25" i="4"/>
  <c r="R32" i="4"/>
  <c r="BA44" i="4"/>
  <c r="BR33" i="4"/>
  <c r="T47" i="4"/>
  <c r="BM39" i="4"/>
  <c r="BO42" i="4"/>
  <c r="U28" i="4"/>
  <c r="BA43" i="4"/>
  <c r="AC40" i="4"/>
  <c r="BG42" i="4"/>
  <c r="BB38" i="4"/>
  <c r="CM38" i="4"/>
  <c r="BX42" i="4"/>
  <c r="Z47" i="4"/>
  <c r="AJ34" i="4"/>
  <c r="BV35" i="4"/>
  <c r="BS41" i="4"/>
  <c r="AN38" i="4"/>
  <c r="CE37" i="4"/>
  <c r="AF39" i="4"/>
  <c r="CE35" i="4"/>
  <c r="AX32" i="4"/>
  <c r="CJ40" i="4"/>
  <c r="BL32" i="4"/>
  <c r="BR42" i="4"/>
  <c r="BQ27" i="4"/>
  <c r="I47" i="4"/>
  <c r="BP26" i="4"/>
  <c r="CK26" i="4"/>
  <c r="Z35" i="4"/>
  <c r="AT37" i="4"/>
  <c r="CG40" i="4"/>
  <c r="BC34" i="4"/>
  <c r="AC32" i="4"/>
  <c r="CD25" i="4"/>
  <c r="Z38" i="4"/>
  <c r="CL39" i="4"/>
  <c r="AP41" i="4"/>
  <c r="BJ40" i="4"/>
  <c r="AP34" i="4"/>
  <c r="BM43" i="4"/>
  <c r="AE26" i="4"/>
  <c r="BW41" i="4"/>
  <c r="BT23" i="4"/>
  <c r="AB24" i="34"/>
  <c r="AB30" i="34"/>
  <c r="AV30" i="4"/>
  <c r="K42" i="34"/>
  <c r="Y29" i="34"/>
  <c r="Y42" i="34"/>
  <c r="Y28" i="34"/>
  <c r="BK37" i="4"/>
  <c r="BE25" i="4"/>
  <c r="BE30" i="4"/>
  <c r="AS46" i="4"/>
  <c r="O30" i="4"/>
  <c r="AY40" i="4"/>
  <c r="AV38" i="4"/>
  <c r="BD29" i="4"/>
  <c r="BD38" i="4"/>
  <c r="BL24" i="4"/>
  <c r="BT45" i="4"/>
  <c r="Z42" i="4"/>
  <c r="BY36" i="4"/>
  <c r="AW34" i="4"/>
  <c r="CL45" i="4"/>
  <c r="AI38" i="4"/>
  <c r="CG34" i="4"/>
  <c r="R45" i="4"/>
  <c r="V42" i="4"/>
  <c r="BB37" i="4"/>
  <c r="AT39" i="4"/>
  <c r="AI36" i="4"/>
  <c r="BH39" i="4"/>
  <c r="BJ25" i="4"/>
  <c r="W36" i="4"/>
  <c r="BQ45" i="4"/>
  <c r="CG44" i="4"/>
  <c r="BQ36" i="4"/>
  <c r="CJ37" i="4"/>
  <c r="Y41" i="4"/>
  <c r="AP47" i="4"/>
  <c r="BN25" i="4"/>
  <c r="AT27" i="4"/>
  <c r="BI40" i="4"/>
  <c r="BJ47" i="4"/>
  <c r="AL35" i="4"/>
  <c r="BF33" i="4"/>
  <c r="AO24" i="4"/>
  <c r="Y45" i="4"/>
  <c r="BM38" i="4"/>
  <c r="CA42" i="4"/>
  <c r="J40" i="4"/>
  <c r="M26" i="4"/>
  <c r="AZ34" i="4"/>
  <c r="M34" i="4"/>
  <c r="BP45" i="4"/>
  <c r="Y44" i="4"/>
  <c r="AK34" i="4"/>
  <c r="AH40" i="4"/>
  <c r="AD35" i="4"/>
  <c r="BS40" i="4"/>
  <c r="CG37" i="4"/>
  <c r="CG33" i="4"/>
  <c r="BY29" i="4"/>
  <c r="AB25" i="4"/>
  <c r="AF34" i="4"/>
  <c r="AI40" i="4"/>
  <c r="AW44" i="4"/>
  <c r="BN34" i="4"/>
  <c r="AF37" i="4"/>
  <c r="BV44" i="4"/>
  <c r="R47" i="4"/>
  <c r="AZ25" i="4"/>
  <c r="BW24" i="4"/>
  <c r="BR36" i="4"/>
  <c r="Y43" i="4"/>
  <c r="N35" i="4"/>
  <c r="BR43" i="4"/>
  <c r="AC45" i="4"/>
  <c r="Y42" i="4"/>
  <c r="AK35" i="4"/>
  <c r="AP27" i="4"/>
  <c r="AU44" i="4"/>
  <c r="BK33" i="4"/>
  <c r="BB35" i="4"/>
  <c r="BT32" i="4"/>
  <c r="CB33" i="4"/>
  <c r="BB45" i="4"/>
  <c r="AB29" i="4"/>
  <c r="CD33" i="4"/>
  <c r="V40" i="4"/>
  <c r="CE39" i="4"/>
  <c r="BB36" i="4"/>
  <c r="AC37" i="4"/>
  <c r="AT32" i="4"/>
  <c r="AW37" i="4"/>
  <c r="R24" i="4"/>
  <c r="BH32" i="4"/>
  <c r="BC33" i="4"/>
  <c r="AK44" i="4"/>
  <c r="BW33" i="4"/>
  <c r="AK41" i="4"/>
  <c r="BJ44" i="4"/>
  <c r="CK37" i="4"/>
  <c r="AN25" i="4"/>
  <c r="J28" i="4"/>
  <c r="BF36" i="4"/>
  <c r="BM25" i="4"/>
  <c r="BU39" i="4"/>
  <c r="BF43" i="4"/>
  <c r="AT41" i="4"/>
  <c r="AI42" i="4"/>
  <c r="BY43" i="4"/>
  <c r="R27" i="4"/>
  <c r="CK27" i="4"/>
  <c r="Y35" i="4"/>
  <c r="CA44" i="4"/>
  <c r="AB27" i="4"/>
  <c r="AJ41" i="4"/>
  <c r="AQ29" i="4"/>
  <c r="AI24" i="4"/>
  <c r="BL38" i="4"/>
  <c r="AJ35" i="4"/>
  <c r="AE40" i="4"/>
  <c r="AF44" i="4"/>
  <c r="AX40" i="4"/>
  <c r="S32" i="4"/>
  <c r="BR41" i="4"/>
  <c r="AU25" i="4"/>
  <c r="AE44" i="4"/>
  <c r="H43" i="4"/>
  <c r="AN42" i="4"/>
  <c r="BG34" i="4"/>
  <c r="BB43" i="4"/>
  <c r="BJ38" i="4"/>
  <c r="Q26" i="4"/>
  <c r="BC39" i="4"/>
  <c r="BY41" i="4"/>
  <c r="M40" i="4"/>
  <c r="W34" i="4"/>
  <c r="BC47" i="4"/>
  <c r="CJ24" i="4"/>
  <c r="AV44" i="4"/>
  <c r="AP39" i="4"/>
  <c r="R41" i="4"/>
  <c r="BS36" i="4"/>
  <c r="R34" i="4"/>
  <c r="BV42" i="4"/>
  <c r="BG38" i="4"/>
  <c r="BK34" i="4"/>
  <c r="BT31" i="4"/>
  <c r="BF35" i="4"/>
  <c r="CJ28" i="4"/>
  <c r="BX37" i="4"/>
  <c r="AW43" i="4"/>
  <c r="BA39" i="4"/>
  <c r="S35" i="4"/>
  <c r="BM41" i="4"/>
  <c r="BG32" i="4"/>
  <c r="AT33" i="4"/>
  <c r="AP42" i="4"/>
  <c r="BO34" i="4"/>
  <c r="AX44" i="4"/>
  <c r="BC37" i="4"/>
  <c r="BM34" i="4"/>
  <c r="BY44" i="4"/>
  <c r="W32" i="4"/>
  <c r="BY35" i="4"/>
  <c r="CK35" i="4"/>
  <c r="BM35" i="4"/>
  <c r="BJ34" i="4"/>
  <c r="AQ37" i="4"/>
  <c r="BA35" i="4"/>
  <c r="BC24" i="4"/>
  <c r="V35" i="4"/>
  <c r="U39" i="4"/>
  <c r="BF39" i="4"/>
  <c r="AH37" i="4"/>
  <c r="I39" i="4"/>
  <c r="Z36" i="4"/>
  <c r="BH42" i="4"/>
  <c r="Z41" i="4"/>
  <c r="Y37" i="4"/>
  <c r="N41" i="4"/>
  <c r="BH24" i="4"/>
  <c r="BI36" i="4"/>
  <c r="BR38" i="4"/>
  <c r="U33" i="4"/>
  <c r="AL37" i="4"/>
  <c r="AO29" i="4"/>
  <c r="AK33" i="4"/>
  <c r="U29" i="4"/>
  <c r="AC39" i="4"/>
  <c r="BU35" i="4"/>
  <c r="U41" i="4"/>
  <c r="BS45" i="4"/>
  <c r="BP37" i="4"/>
  <c r="AD39" i="4"/>
  <c r="AN35" i="4"/>
  <c r="P32" i="4"/>
  <c r="CJ35" i="4"/>
  <c r="CJ45" i="4"/>
  <c r="CF37" i="4"/>
  <c r="AQ38" i="4"/>
  <c r="CD34" i="4"/>
  <c r="AR34" i="4"/>
  <c r="CF47" i="4"/>
  <c r="CE36" i="4"/>
  <c r="CA26" i="4"/>
  <c r="X41" i="4"/>
  <c r="BF45" i="4"/>
  <c r="W26" i="4"/>
  <c r="AE32" i="4"/>
  <c r="AJ25" i="4"/>
  <c r="BL42" i="4"/>
  <c r="AU38" i="4"/>
  <c r="S39" i="4"/>
  <c r="W41" i="4"/>
  <c r="AT36" i="4"/>
  <c r="AF33" i="4"/>
  <c r="CJ43" i="4"/>
  <c r="S28" i="4"/>
  <c r="BS35" i="4"/>
  <c r="BS37" i="4"/>
  <c r="AV45" i="4"/>
  <c r="I36" i="4"/>
  <c r="AB32" i="4"/>
  <c r="BB28" i="4"/>
  <c r="BK30" i="4"/>
  <c r="BK28" i="4"/>
  <c r="AB40" i="34"/>
  <c r="AB45" i="34"/>
  <c r="AD45" i="34" s="1"/>
  <c r="AB38" i="34"/>
  <c r="K26" i="34"/>
  <c r="AG26" i="34" s="1"/>
  <c r="L46" i="4"/>
  <c r="Y30" i="34"/>
  <c r="Y41" i="34"/>
  <c r="AY35" i="4"/>
  <c r="CC31" i="4"/>
  <c r="BE45" i="4"/>
  <c r="BE38" i="4"/>
  <c r="U31" i="4"/>
  <c r="CI45" i="4"/>
  <c r="CI42" i="4"/>
  <c r="BP46" i="4"/>
  <c r="BD30" i="4"/>
  <c r="BZ35" i="4"/>
  <c r="AT45" i="4"/>
  <c r="BN39" i="4"/>
  <c r="M39" i="4"/>
  <c r="AE35" i="4"/>
  <c r="BQ37" i="4"/>
  <c r="AC41" i="4"/>
  <c r="BJ39" i="4"/>
  <c r="CA24" i="4"/>
  <c r="J45" i="4"/>
  <c r="BN36" i="4"/>
  <c r="AF42" i="4"/>
  <c r="AK39" i="4"/>
  <c r="BJ36" i="4"/>
  <c r="AI37" i="4"/>
  <c r="AH36" i="4"/>
  <c r="BP33" i="4"/>
  <c r="BY47" i="4"/>
  <c r="V36" i="4"/>
  <c r="AC36" i="4"/>
  <c r="Y36" i="4"/>
  <c r="BF40" i="4"/>
  <c r="AQ42" i="4"/>
  <c r="BO33" i="4"/>
  <c r="CL40" i="4"/>
  <c r="AP32" i="4"/>
  <c r="BL36" i="4"/>
  <c r="AO33" i="4"/>
  <c r="AS44" i="4"/>
  <c r="BI47" i="4"/>
  <c r="I34" i="4"/>
  <c r="AG33" i="4"/>
  <c r="CC37" i="4"/>
  <c r="BV43" i="4"/>
  <c r="BJ43" i="4"/>
  <c r="CE29" i="4"/>
  <c r="CF41" i="4"/>
  <c r="BT47" i="4"/>
  <c r="BC32" i="4"/>
  <c r="AI33" i="4"/>
  <c r="AJ37" i="4"/>
  <c r="AZ35" i="4"/>
  <c r="J34" i="4"/>
  <c r="CH32" i="4"/>
  <c r="BT41" i="4"/>
  <c r="BZ34" i="4"/>
  <c r="BC29" i="4"/>
  <c r="N45" i="4"/>
  <c r="BL47" i="4"/>
  <c r="AW38" i="4"/>
  <c r="BG47" i="4"/>
  <c r="AH24" i="4"/>
  <c r="AL42" i="4"/>
  <c r="BO27" i="4"/>
  <c r="CB37" i="4"/>
  <c r="AW45" i="4"/>
  <c r="CM34" i="4"/>
  <c r="CG32" i="4"/>
  <c r="AZ43" i="4"/>
  <c r="P26" i="4"/>
  <c r="AS35" i="4"/>
  <c r="CL41" i="4"/>
  <c r="AB45" i="4"/>
  <c r="BX34" i="4"/>
  <c r="BP47" i="4"/>
  <c r="AH28" i="4"/>
  <c r="CI41" i="4"/>
  <c r="CF30" i="4"/>
  <c r="AB18" i="34"/>
  <c r="AB37" i="34"/>
  <c r="AD37" i="34" s="1"/>
  <c r="BH30" i="4"/>
  <c r="K31" i="34"/>
  <c r="L31" i="4"/>
  <c r="Y38" i="34"/>
  <c r="Y36" i="34"/>
  <c r="O37" i="4"/>
  <c r="BQ31" i="4"/>
  <c r="CM37" i="4"/>
  <c r="AQ36" i="4"/>
  <c r="BN41" i="4"/>
  <c r="P37" i="4"/>
  <c r="BJ41" i="4"/>
  <c r="M18" i="34"/>
  <c r="AI18" i="34" s="1"/>
  <c r="AR35" i="4"/>
  <c r="BO41" i="4"/>
  <c r="BL33" i="4"/>
  <c r="AB26" i="4"/>
  <c r="CD32" i="4"/>
  <c r="BT43" i="4"/>
  <c r="BT42" i="4"/>
  <c r="AQ45" i="4"/>
  <c r="Z43" i="4"/>
  <c r="AH45" i="4"/>
  <c r="CJ34" i="4"/>
  <c r="BN35" i="4"/>
  <c r="J33" i="4"/>
  <c r="BM37" i="4"/>
  <c r="BG33" i="4"/>
  <c r="K39" i="4"/>
  <c r="BW43" i="4"/>
  <c r="AW39" i="4"/>
  <c r="AW36" i="4"/>
  <c r="AK29" i="4"/>
  <c r="CL36" i="4"/>
  <c r="AF45" i="4"/>
  <c r="CA47" i="4"/>
  <c r="BU37" i="4"/>
  <c r="AK43" i="4"/>
  <c r="CG39" i="4"/>
  <c r="BM45" i="4"/>
  <c r="CB35" i="4"/>
  <c r="AC29" i="4"/>
  <c r="BP35" i="4"/>
  <c r="BQ40" i="4"/>
  <c r="CM24" i="4"/>
  <c r="CF40" i="4"/>
  <c r="AO37" i="4"/>
  <c r="BF32" i="4"/>
  <c r="CM42" i="4"/>
  <c r="BY27" i="4"/>
  <c r="BO39" i="4"/>
  <c r="BL34" i="4"/>
  <c r="BS27" i="4"/>
  <c r="AO44" i="4"/>
  <c r="N37" i="4"/>
  <c r="BC27" i="4"/>
  <c r="AG43" i="4"/>
  <c r="AC43" i="4"/>
  <c r="CG28" i="4"/>
  <c r="BR26" i="4"/>
  <c r="BY32" i="4"/>
  <c r="AK47" i="4"/>
  <c r="AO43" i="4"/>
  <c r="BM40" i="4"/>
  <c r="U37" i="4"/>
  <c r="BX38" i="4"/>
  <c r="BG45" i="4"/>
  <c r="BR44" i="4"/>
  <c r="S38" i="4"/>
  <c r="S40" i="4"/>
  <c r="AN40" i="4"/>
  <c r="J47" i="4"/>
  <c r="CB43" i="4"/>
  <c r="BN40" i="4"/>
  <c r="CA39" i="4"/>
  <c r="CF36" i="4"/>
  <c r="BP40" i="4"/>
  <c r="T39" i="4"/>
  <c r="AL32" i="4"/>
  <c r="BG26" i="4"/>
  <c r="BL45" i="4"/>
  <c r="AO39" i="4"/>
  <c r="BO47" i="4"/>
  <c r="BU42" i="4"/>
  <c r="AH38" i="4"/>
  <c r="AF47" i="4"/>
  <c r="AT43" i="4"/>
  <c r="W38" i="4"/>
  <c r="W40" i="4"/>
  <c r="CL44" i="4"/>
  <c r="AB34" i="4"/>
  <c r="AC33" i="4"/>
  <c r="CD29" i="4"/>
  <c r="AI32" i="4"/>
  <c r="AE37" i="4"/>
  <c r="AH32" i="4"/>
  <c r="BZ29" i="4"/>
  <c r="CD42" i="4"/>
  <c r="AZ37" i="4"/>
  <c r="M36" i="4"/>
  <c r="W37" i="4"/>
  <c r="Y32" i="4"/>
  <c r="AK36" i="4"/>
  <c r="AH43" i="4"/>
  <c r="Z44" i="4"/>
  <c r="BK24" i="4"/>
  <c r="BN37" i="4"/>
  <c r="BV36" i="4"/>
  <c r="BQ39" i="4"/>
  <c r="CJ41" i="4"/>
  <c r="CL37" i="4"/>
  <c r="AN36" i="4"/>
  <c r="BS39" i="4"/>
  <c r="AV40" i="4"/>
  <c r="Q37" i="4"/>
  <c r="AI45" i="4"/>
  <c r="BY42" i="4"/>
  <c r="BM42" i="4"/>
  <c r="BR37" i="4"/>
  <c r="BI24" i="4"/>
  <c r="BG27" i="4"/>
  <c r="Q44" i="4"/>
  <c r="BU41" i="4"/>
  <c r="Y39" i="4"/>
  <c r="CK24" i="4"/>
  <c r="AW24" i="4"/>
  <c r="AC28" i="4"/>
  <c r="BR27" i="4"/>
  <c r="AW47" i="4"/>
  <c r="Y33" i="4"/>
  <c r="Q43" i="4"/>
  <c r="CC35" i="4"/>
  <c r="I37" i="4"/>
  <c r="AP38" i="4"/>
  <c r="CA40" i="4"/>
  <c r="BF44" i="4"/>
  <c r="BC40" i="4"/>
  <c r="CJ38" i="4"/>
  <c r="CB34" i="4"/>
  <c r="CM43" i="4"/>
  <c r="X35" i="4"/>
  <c r="CE44" i="4"/>
  <c r="BI42" i="4"/>
  <c r="V38" i="4"/>
  <c r="S25" i="4"/>
  <c r="J43" i="4"/>
  <c r="AH35" i="4"/>
  <c r="AZ36" i="4"/>
  <c r="BB44" i="4"/>
  <c r="BS33" i="4"/>
  <c r="M43" i="4"/>
  <c r="J29" i="4"/>
  <c r="CD43" i="4"/>
  <c r="BV41" i="4"/>
  <c r="V32" i="4"/>
  <c r="CH37" i="4"/>
  <c r="BN28" i="4"/>
  <c r="AW41" i="4"/>
  <c r="BY33" i="4"/>
  <c r="CD45" i="4"/>
  <c r="BI29" i="4"/>
  <c r="Z34" i="4"/>
  <c r="V43" i="4"/>
  <c r="W35" i="4"/>
  <c r="AT42" i="4"/>
  <c r="CG41" i="4"/>
  <c r="AB36" i="4"/>
  <c r="CJ29" i="4"/>
  <c r="CB45" i="4"/>
  <c r="R37" i="4"/>
  <c r="P44" i="4"/>
  <c r="AS39" i="4"/>
  <c r="AJ40" i="4"/>
  <c r="CH41" i="4"/>
  <c r="W45" i="4"/>
  <c r="BQ42" i="4"/>
  <c r="AE42" i="4"/>
  <c r="BF37" i="4"/>
  <c r="Z33" i="4"/>
  <c r="BB40" i="4"/>
  <c r="CH35" i="4"/>
  <c r="BI41" i="4"/>
  <c r="AH44" i="4"/>
  <c r="BO24" i="4"/>
  <c r="AK24" i="4"/>
  <c r="CD26" i="4"/>
  <c r="BF27" i="4"/>
  <c r="M47" i="4"/>
  <c r="Y24" i="4"/>
  <c r="H24" i="4"/>
  <c r="BI35" i="4"/>
  <c r="BM24" i="4"/>
  <c r="R38" i="4"/>
  <c r="AE34" i="4"/>
  <c r="CH39" i="4"/>
  <c r="BT26" i="4"/>
  <c r="AF38" i="4"/>
  <c r="BN32" i="4"/>
  <c r="BC43" i="4"/>
  <c r="AV41" i="4"/>
  <c r="BT34" i="4"/>
  <c r="BP29" i="4"/>
  <c r="AJ36" i="4"/>
  <c r="CA43" i="4"/>
  <c r="K37" i="4"/>
  <c r="X47" i="4"/>
  <c r="BN44" i="4"/>
  <c r="AL40" i="4"/>
  <c r="AF28" i="4"/>
  <c r="BZ39" i="4"/>
  <c r="AC44" i="4"/>
  <c r="AZ42" i="4"/>
  <c r="W27" i="4"/>
  <c r="CL43" i="4"/>
  <c r="Y28" i="4"/>
  <c r="BZ28" i="4"/>
  <c r="BT35" i="4"/>
  <c r="CD37" i="4"/>
  <c r="S41" i="4"/>
  <c r="BH36" i="4"/>
  <c r="AZ33" i="4"/>
  <c r="AI47" i="4"/>
  <c r="CG42" i="4"/>
  <c r="P27" i="4"/>
  <c r="BP39" i="4"/>
  <c r="BU44" i="4"/>
  <c r="BI44" i="4"/>
  <c r="J44" i="4"/>
  <c r="CM35" i="4"/>
  <c r="AC24" i="4"/>
  <c r="BQ35" i="4"/>
  <c r="AP37" i="4"/>
  <c r="P36" i="4"/>
  <c r="R44" i="4"/>
  <c r="BG43" i="4"/>
  <c r="J42" i="4"/>
  <c r="AN37" i="4"/>
  <c r="BH43" i="4"/>
  <c r="V45" i="4"/>
  <c r="BS43" i="4"/>
  <c r="CD44" i="4"/>
  <c r="AP35" i="4"/>
  <c r="BY45" i="4"/>
  <c r="S33" i="4"/>
  <c r="BH40" i="4"/>
  <c r="S44" i="4"/>
  <c r="BQ33" i="4"/>
  <c r="BV25" i="4"/>
  <c r="AW29" i="4"/>
  <c r="AC26" i="4"/>
  <c r="M41" i="4"/>
  <c r="Y34" i="4"/>
  <c r="AZ29" i="4"/>
  <c r="BT40" i="4"/>
  <c r="Y40" i="4"/>
  <c r="BT39" i="4"/>
  <c r="BV37" i="4"/>
  <c r="L40" i="4"/>
  <c r="BL41" i="4"/>
  <c r="AC34" i="4"/>
  <c r="BC42" i="4"/>
  <c r="BI37" i="4"/>
  <c r="BU40" i="4"/>
  <c r="V44" i="4"/>
  <c r="AP40" i="4"/>
  <c r="AX35" i="4"/>
  <c r="BO45" i="4"/>
  <c r="CD41" i="4"/>
  <c r="BA24" i="4"/>
  <c r="BY38" i="4"/>
  <c r="BN38" i="4"/>
  <c r="I29" i="4"/>
  <c r="CG35" i="4"/>
  <c r="AS34" i="4"/>
  <c r="AD42" i="4"/>
  <c r="AG29" i="4"/>
  <c r="BS44" i="4"/>
  <c r="CB40" i="4"/>
  <c r="AB33" i="4"/>
  <c r="BL39" i="4"/>
  <c r="P38" i="4"/>
  <c r="BG29" i="4"/>
  <c r="AZ32" i="4"/>
  <c r="K44" i="4"/>
  <c r="BR35" i="4"/>
  <c r="CJ39" i="4"/>
  <c r="T35" i="4"/>
  <c r="BU45" i="4"/>
  <c r="AA44" i="4"/>
  <c r="S36" i="4"/>
  <c r="AB11" i="34"/>
  <c r="AJ31" i="34"/>
  <c r="AN41" i="34"/>
  <c r="D34" i="4"/>
  <c r="L22" i="34"/>
  <c r="M24" i="34"/>
  <c r="O29" i="34"/>
  <c r="R29" i="34"/>
  <c r="AD28" i="34"/>
  <c r="W38" i="34"/>
  <c r="D39" i="4"/>
  <c r="D37" i="4"/>
  <c r="X20" i="34"/>
  <c r="D32" i="4"/>
  <c r="W36" i="34"/>
  <c r="V36" i="34"/>
  <c r="V44" i="34"/>
  <c r="W44" i="34"/>
  <c r="W42" i="34"/>
  <c r="V42" i="34"/>
  <c r="X18" i="34"/>
  <c r="D45" i="4"/>
  <c r="W30" i="34"/>
  <c r="V30" i="34"/>
  <c r="V43" i="34"/>
  <c r="W43" i="34"/>
  <c r="AD21" i="34"/>
  <c r="D41" i="4"/>
  <c r="D42" i="4"/>
  <c r="D33" i="4"/>
  <c r="AD36" i="34"/>
  <c r="X39" i="34"/>
  <c r="W24" i="34"/>
  <c r="AA24" i="34" s="1"/>
  <c r="V24" i="34"/>
  <c r="AD25" i="34"/>
  <c r="X29" i="34"/>
  <c r="N19" i="34"/>
  <c r="P19" i="34"/>
  <c r="O23" i="34"/>
  <c r="R24" i="34"/>
  <c r="N26" i="34"/>
  <c r="Q28" i="34"/>
  <c r="M30" i="34"/>
  <c r="P31" i="34"/>
  <c r="L33" i="34"/>
  <c r="O35" i="34"/>
  <c r="AL35" i="34" s="1"/>
  <c r="R36" i="34"/>
  <c r="AM36" i="34" s="1"/>
  <c r="N38" i="34"/>
  <c r="Q40" i="34"/>
  <c r="AN40" i="34" s="1"/>
  <c r="M42" i="34"/>
  <c r="P43" i="34"/>
  <c r="L45" i="34"/>
  <c r="K20" i="34"/>
  <c r="K32" i="34"/>
  <c r="K44" i="34"/>
  <c r="AG44" i="34" s="1"/>
  <c r="P45" i="34"/>
  <c r="K34" i="34"/>
  <c r="M27" i="34"/>
  <c r="L30" i="34"/>
  <c r="AG30" i="34" s="1"/>
  <c r="R33" i="34"/>
  <c r="Q37" i="34"/>
  <c r="M39" i="34"/>
  <c r="L42" i="34"/>
  <c r="R45" i="34"/>
  <c r="AM45" i="34" s="1"/>
  <c r="K35" i="34"/>
  <c r="P23" i="34"/>
  <c r="O27" i="34"/>
  <c r="N30" i="34"/>
  <c r="M34" i="34"/>
  <c r="P35" i="34"/>
  <c r="AK35" i="34" s="1"/>
  <c r="O39" i="34"/>
  <c r="N42" i="34"/>
  <c r="K24" i="34"/>
  <c r="K36" i="34"/>
  <c r="O22" i="34"/>
  <c r="R23" i="34"/>
  <c r="R19" i="34"/>
  <c r="N21" i="34"/>
  <c r="Q23" i="34"/>
  <c r="M25" i="34"/>
  <c r="AJ25" i="34" s="1"/>
  <c r="P26" i="34"/>
  <c r="L28" i="34"/>
  <c r="O30" i="34"/>
  <c r="AL30" i="34" s="1"/>
  <c r="R31" i="34"/>
  <c r="AM31" i="34" s="1"/>
  <c r="N33" i="34"/>
  <c r="Q35" i="34"/>
  <c r="AN35" i="34" s="1"/>
  <c r="M37" i="34"/>
  <c r="P38" i="34"/>
  <c r="AK38" i="34" s="1"/>
  <c r="L40" i="34"/>
  <c r="O42" i="34"/>
  <c r="R43" i="34"/>
  <c r="N45" i="34"/>
  <c r="K21" i="34"/>
  <c r="K12" i="34" s="1"/>
  <c r="K33" i="34"/>
  <c r="K45" i="34"/>
  <c r="P21" i="34"/>
  <c r="L23" i="34"/>
  <c r="O25" i="34"/>
  <c r="R26" i="34"/>
  <c r="AM26" i="34" s="1"/>
  <c r="N28" i="34"/>
  <c r="Q30" i="34"/>
  <c r="M32" i="34"/>
  <c r="P33" i="34"/>
  <c r="L35" i="34"/>
  <c r="O37" i="34"/>
  <c r="AL37" i="34" s="1"/>
  <c r="R38" i="34"/>
  <c r="AM38" i="34" s="1"/>
  <c r="N40" i="34"/>
  <c r="Q42" i="34"/>
  <c r="M44" i="34"/>
  <c r="K22" i="34"/>
  <c r="AG18" i="34"/>
  <c r="P28" i="34"/>
  <c r="O32" i="34"/>
  <c r="N35" i="34"/>
  <c r="AI35" i="34" s="1"/>
  <c r="P40" i="34"/>
  <c r="O44" i="34"/>
  <c r="AL44" i="34" s="1"/>
  <c r="K23" i="34"/>
  <c r="M22" i="34"/>
  <c r="L25" i="34"/>
  <c r="R28" i="34"/>
  <c r="Q32" i="34"/>
  <c r="L37" i="34"/>
  <c r="R40" i="34"/>
  <c r="Q44" i="34"/>
  <c r="O20" i="34"/>
  <c r="R21" i="34"/>
  <c r="N23" i="34"/>
  <c r="Q20" i="34"/>
  <c r="L20" i="34"/>
  <c r="N20" i="34"/>
  <c r="M19" i="34"/>
  <c r="P20" i="34"/>
  <c r="O19" i="34"/>
  <c r="R20" i="34"/>
  <c r="N22" i="34"/>
  <c r="Q24" i="34"/>
  <c r="M26" i="34"/>
  <c r="P27" i="34"/>
  <c r="L29" i="34"/>
  <c r="O31" i="34"/>
  <c r="AL31" i="34" s="1"/>
  <c r="R32" i="34"/>
  <c r="N34" i="34"/>
  <c r="Q36" i="34"/>
  <c r="AN36" i="34" s="1"/>
  <c r="M38" i="34"/>
  <c r="P39" i="34"/>
  <c r="L41" i="34"/>
  <c r="O43" i="34"/>
  <c r="R44" i="34"/>
  <c r="Q18" i="34"/>
  <c r="K28" i="34"/>
  <c r="K40" i="34"/>
  <c r="L24" i="34"/>
  <c r="O26" i="34"/>
  <c r="R27" i="34"/>
  <c r="N29" i="34"/>
  <c r="Q31" i="34"/>
  <c r="AN31" i="34" s="1"/>
  <c r="M33" i="34"/>
  <c r="P34" i="34"/>
  <c r="L36" i="34"/>
  <c r="O38" i="34"/>
  <c r="AL38" i="34" s="1"/>
  <c r="R39" i="34"/>
  <c r="N41" i="34"/>
  <c r="AI41" i="34" s="1"/>
  <c r="Q43" i="34"/>
  <c r="M45" i="34"/>
  <c r="O18" i="34"/>
  <c r="K29" i="34"/>
  <c r="K41" i="34"/>
  <c r="M28" i="34"/>
  <c r="P29" i="34"/>
  <c r="L31" i="34"/>
  <c r="O33" i="34"/>
  <c r="R34" i="34"/>
  <c r="N36" i="34"/>
  <c r="AI36" i="34" s="1"/>
  <c r="Q38" i="34"/>
  <c r="AN38" i="34" s="1"/>
  <c r="M40" i="34"/>
  <c r="Q19" i="34"/>
  <c r="M21" i="34"/>
  <c r="L19" i="34"/>
  <c r="O21" i="34"/>
  <c r="N24" i="34"/>
  <c r="Q21" i="34"/>
  <c r="N27" i="34"/>
  <c r="P32" i="34"/>
  <c r="R37" i="34"/>
  <c r="R42" i="34"/>
  <c r="O34" i="34"/>
  <c r="L43" i="34"/>
  <c r="O28" i="34"/>
  <c r="Q33" i="34"/>
  <c r="L38" i="34"/>
  <c r="M43" i="34"/>
  <c r="K19" i="34"/>
  <c r="M29" i="34"/>
  <c r="Q39" i="34"/>
  <c r="K25" i="34"/>
  <c r="P24" i="34"/>
  <c r="D30" i="4"/>
  <c r="D31" i="4"/>
  <c r="D46" i="4"/>
  <c r="X22" i="34"/>
  <c r="D28" i="4"/>
  <c r="D38" i="4"/>
  <c r="V23" i="34"/>
  <c r="W23" i="34"/>
  <c r="W34" i="34"/>
  <c r="D44" i="4"/>
  <c r="AD20" i="34"/>
  <c r="AC11" i="34"/>
  <c r="AA29" i="4"/>
  <c r="U23" i="4"/>
  <c r="BY26" i="4"/>
  <c r="X28" i="4"/>
  <c r="BC26" i="4"/>
  <c r="CC25" i="4"/>
  <c r="AD26" i="4"/>
  <c r="AG23" i="4"/>
  <c r="AV29" i="4"/>
  <c r="Z29" i="4"/>
  <c r="AE29" i="4"/>
  <c r="BQ29" i="4"/>
  <c r="BW29" i="4"/>
  <c r="AS29" i="4"/>
  <c r="BL29" i="4"/>
  <c r="W24" i="4"/>
  <c r="AU24" i="4"/>
  <c r="BR24" i="4"/>
  <c r="AY23" i="4"/>
  <c r="BB23" i="4"/>
  <c r="CA23" i="4"/>
  <c r="Z23" i="4"/>
  <c r="CE23" i="4"/>
  <c r="BK29" i="4"/>
  <c r="AK28" i="4"/>
  <c r="P28" i="4"/>
  <c r="BM28" i="4"/>
  <c r="Z28" i="4"/>
  <c r="BP28" i="4"/>
  <c r="BH28" i="4"/>
  <c r="CG27" i="4"/>
  <c r="X27" i="4"/>
  <c r="BD25" i="4"/>
  <c r="CI26" i="4"/>
  <c r="V27" i="4"/>
  <c r="BB25" i="4"/>
  <c r="CG26" i="4"/>
  <c r="AC25" i="4"/>
  <c r="BH26" i="4"/>
  <c r="D25" i="4"/>
  <c r="AQ27" i="4"/>
  <c r="BW25" i="4"/>
  <c r="S24" i="4"/>
  <c r="BF26" i="4"/>
  <c r="CL24" i="4"/>
  <c r="AO27" i="4"/>
  <c r="BU25" i="4"/>
  <c r="Q24" i="4"/>
  <c r="AR26" i="4"/>
  <c r="AZ24" i="4"/>
  <c r="BG28" i="4"/>
  <c r="S26" i="4"/>
  <c r="AH25" i="4"/>
  <c r="BE23" i="4"/>
  <c r="BK27" i="4"/>
  <c r="AS25" i="4"/>
  <c r="CA25" i="4"/>
  <c r="BG24" i="4"/>
  <c r="BH29" i="4"/>
  <c r="AL29" i="4"/>
  <c r="AY29" i="4"/>
  <c r="CK29" i="4"/>
  <c r="T29" i="4"/>
  <c r="BD23" i="4"/>
  <c r="AS24" i="4"/>
  <c r="BU24" i="4"/>
  <c r="Z24" i="4"/>
  <c r="BK23" i="4"/>
  <c r="Q23" i="4"/>
  <c r="BN23" i="4"/>
  <c r="H23" i="4"/>
  <c r="AT23" i="4"/>
  <c r="T23" i="4"/>
  <c r="D29" i="4"/>
  <c r="AB28" i="4"/>
  <c r="BY28" i="4"/>
  <c r="AT28" i="4"/>
  <c r="CF28" i="4"/>
  <c r="AI28" i="4"/>
  <c r="BU27" i="4"/>
  <c r="L27" i="4"/>
  <c r="AR25" i="4"/>
  <c r="BW26" i="4"/>
  <c r="J27" i="4"/>
  <c r="AP25" i="4"/>
  <c r="BU26" i="4"/>
  <c r="Q25" i="4"/>
  <c r="AV26" i="4"/>
  <c r="CB24" i="4"/>
  <c r="AE27" i="4"/>
  <c r="BK25" i="4"/>
  <c r="AT26" i="4"/>
  <c r="BZ24" i="4"/>
  <c r="AC27" i="4"/>
  <c r="BI25" i="4"/>
  <c r="AF26" i="4"/>
  <c r="AN24" i="4"/>
  <c r="CM26" i="4"/>
  <c r="K25" i="4"/>
  <c r="Y29" i="4"/>
  <c r="BR29" i="4"/>
  <c r="AL24" i="4"/>
  <c r="N24" i="4"/>
  <c r="BM23" i="4"/>
  <c r="BQ23" i="4"/>
  <c r="AA28" i="4"/>
  <c r="AE28" i="4"/>
  <c r="Y27" i="4"/>
  <c r="AA26" i="4"/>
  <c r="BD27" i="4"/>
  <c r="AF24" i="4"/>
  <c r="BB27" i="4"/>
  <c r="BQ26" i="4"/>
  <c r="BN26" i="4"/>
  <c r="L25" i="4"/>
  <c r="BO26" i="4"/>
  <c r="BF29" i="4"/>
  <c r="BF25" i="4"/>
  <c r="AQ26" i="4"/>
  <c r="I25" i="4"/>
  <c r="AQ25" i="4"/>
  <c r="K29" i="4"/>
  <c r="BT29" i="4"/>
  <c r="AX29" i="4"/>
  <c r="BO29" i="4"/>
  <c r="R29" i="4"/>
  <c r="H29" i="4"/>
  <c r="BE24" i="4"/>
  <c r="CM23" i="4"/>
  <c r="BJ24" i="4"/>
  <c r="M24" i="4"/>
  <c r="BS24" i="4"/>
  <c r="BW23" i="4"/>
  <c r="AC23" i="4"/>
  <c r="BZ23" i="4"/>
  <c r="X23" i="4"/>
  <c r="BJ23" i="4"/>
  <c r="AX23" i="4"/>
  <c r="CH23" i="4"/>
  <c r="BV28" i="4"/>
  <c r="AN28" i="4"/>
  <c r="CK28" i="4"/>
  <c r="BJ28" i="4"/>
  <c r="M28" i="4"/>
  <c r="D27" i="4"/>
  <c r="BI27" i="4"/>
  <c r="CJ26" i="4"/>
  <c r="AF25" i="4"/>
  <c r="BK26" i="4"/>
  <c r="CH26" i="4"/>
  <c r="AD25" i="4"/>
  <c r="BI26" i="4"/>
  <c r="AJ26" i="4"/>
  <c r="BP24" i="4"/>
  <c r="S27" i="4"/>
  <c r="AY25" i="4"/>
  <c r="CL27" i="4"/>
  <c r="AH26" i="4"/>
  <c r="BN24" i="4"/>
  <c r="Q27" i="4"/>
  <c r="AW25" i="4"/>
  <c r="CJ27" i="4"/>
  <c r="T26" i="4"/>
  <c r="AB24" i="4"/>
  <c r="W28" i="4"/>
  <c r="AU29" i="4"/>
  <c r="CH29" i="4"/>
  <c r="CA29" i="4"/>
  <c r="AT24" i="4"/>
  <c r="P23" i="4"/>
  <c r="AL23" i="4"/>
  <c r="BS23" i="4"/>
  <c r="AD28" i="4"/>
  <c r="Z27" i="4"/>
  <c r="CE27" i="4"/>
  <c r="CC27" i="4"/>
  <c r="CJ25" i="4"/>
  <c r="O25" i="4"/>
  <c r="M25" i="4"/>
  <c r="BH25" i="4"/>
  <c r="W25" i="4"/>
  <c r="R26" i="4"/>
  <c r="AG25" i="4"/>
  <c r="CG23" i="4"/>
  <c r="BA26" i="4"/>
  <c r="BC25" i="4"/>
  <c r="BB26" i="4"/>
  <c r="W29" i="4"/>
  <c r="CF29" i="4"/>
  <c r="BJ29" i="4"/>
  <c r="CI29" i="4"/>
  <c r="AH29" i="4"/>
  <c r="AP29" i="4"/>
  <c r="AY24" i="4"/>
  <c r="D24" i="4"/>
  <c r="CF24" i="4"/>
  <c r="AV24" i="4"/>
  <c r="AA24" i="4"/>
  <c r="CI23" i="4"/>
  <c r="AO23" i="4"/>
  <c r="CL23" i="4"/>
  <c r="AR23" i="4"/>
  <c r="CD23" i="4"/>
  <c r="L23" i="4"/>
  <c r="AR28" i="4"/>
  <c r="BI28" i="4"/>
  <c r="AZ28" i="4"/>
  <c r="CD28" i="4"/>
  <c r="AG28" i="4"/>
  <c r="O27" i="4"/>
  <c r="AW27" i="4"/>
  <c r="BX26" i="4"/>
  <c r="T25" i="4"/>
  <c r="AY26" i="4"/>
  <c r="BV26" i="4"/>
  <c r="R25" i="4"/>
  <c r="AW26" i="4"/>
  <c r="CB27" i="4"/>
  <c r="X26" i="4"/>
  <c r="BD24" i="4"/>
  <c r="AM25" i="4"/>
  <c r="BZ27" i="4"/>
  <c r="V26" i="4"/>
  <c r="BB24" i="4"/>
  <c r="AK25" i="4"/>
  <c r="BX27" i="4"/>
  <c r="CF25" i="4"/>
  <c r="P24" i="4"/>
  <c r="BE29" i="4"/>
  <c r="AM29" i="4"/>
  <c r="AF29" i="4"/>
  <c r="V29" i="4"/>
  <c r="AG24" i="4"/>
  <c r="CB23" i="4"/>
  <c r="AQ28" i="4"/>
  <c r="BX28" i="4"/>
  <c r="BQ28" i="4"/>
  <c r="AZ26" i="4"/>
  <c r="AX26" i="4"/>
  <c r="Y26" i="4"/>
  <c r="BS26" i="4"/>
  <c r="CH25" i="4"/>
  <c r="AD24" i="4"/>
  <c r="AZ27" i="4"/>
  <c r="AJ28" i="4"/>
  <c r="BS25" i="4"/>
  <c r="BC28" i="4"/>
  <c r="CM28" i="4"/>
  <c r="U25" i="4"/>
  <c r="CL26" i="4"/>
  <c r="V25" i="4"/>
  <c r="BQ24" i="4"/>
  <c r="AI29" i="4"/>
  <c r="M29" i="4"/>
  <c r="BV29" i="4"/>
  <c r="P29" i="4"/>
  <c r="BB29" i="4"/>
  <c r="BX29" i="4"/>
  <c r="CC29" i="4"/>
  <c r="U24" i="4"/>
  <c r="X24" i="4"/>
  <c r="BV24" i="4"/>
  <c r="CH24" i="4"/>
  <c r="D23" i="4"/>
  <c r="BA23" i="4"/>
  <c r="V23" i="4"/>
  <c r="BH23" i="4"/>
  <c r="AI23" i="4"/>
  <c r="AK23" i="4"/>
  <c r="BU28" i="4"/>
  <c r="O28" i="4"/>
  <c r="BL28" i="4"/>
  <c r="R28" i="4"/>
  <c r="K28" i="4"/>
  <c r="AW28" i="4"/>
  <c r="CI27" i="4"/>
  <c r="AK27" i="4"/>
  <c r="BL26" i="4"/>
  <c r="H25" i="4"/>
  <c r="AM26" i="4"/>
  <c r="BJ26" i="4"/>
  <c r="AK26" i="4"/>
  <c r="BP27" i="4"/>
  <c r="L26" i="4"/>
  <c r="AR24" i="4"/>
  <c r="CE26" i="4"/>
  <c r="AA25" i="4"/>
  <c r="BN27" i="4"/>
  <c r="J26" i="4"/>
  <c r="AP24" i="4"/>
  <c r="CC26" i="4"/>
  <c r="Y25" i="4"/>
  <c r="BL27" i="4"/>
  <c r="BT25" i="4"/>
  <c r="I24" i="4"/>
  <c r="BE28" i="4"/>
  <c r="BF28" i="4"/>
  <c r="CA28" i="4"/>
  <c r="BO25" i="4"/>
  <c r="AE25" i="4"/>
  <c r="H26" i="4"/>
  <c r="BW27" i="4"/>
  <c r="BQ25" i="4"/>
  <c r="BG25" i="4"/>
  <c r="AI25" i="4"/>
  <c r="AD43" i="34" l="1"/>
  <c r="AD32" i="34"/>
  <c r="AD18" i="34"/>
  <c r="AL25" i="34"/>
  <c r="AD23" i="34"/>
  <c r="V41" i="34"/>
  <c r="V34" i="34"/>
  <c r="O12" i="34"/>
  <c r="AA37" i="34"/>
  <c r="AK31" i="34"/>
  <c r="AD30" i="34"/>
  <c r="AD24" i="34"/>
  <c r="AJ43" i="34"/>
  <c r="AD27" i="34"/>
  <c r="AM27" i="34"/>
  <c r="O11" i="34"/>
  <c r="M14" i="34"/>
  <c r="K15" i="34"/>
  <c r="K13" i="34"/>
  <c r="K16" i="34"/>
  <c r="K14" i="34"/>
  <c r="M15" i="34"/>
  <c r="M12" i="34"/>
  <c r="M16" i="34"/>
  <c r="M13" i="34"/>
  <c r="O15" i="34"/>
  <c r="O14" i="34"/>
  <c r="O16" i="34"/>
  <c r="Q11" i="34"/>
  <c r="L10" i="34"/>
  <c r="N12" i="34"/>
  <c r="N16" i="34"/>
  <c r="AA43" i="34"/>
  <c r="N14" i="34"/>
  <c r="M10" i="34"/>
  <c r="K11" i="34"/>
  <c r="R14" i="34"/>
  <c r="L13" i="34"/>
  <c r="AN39" i="34"/>
  <c r="R16" i="34"/>
  <c r="AK29" i="34"/>
  <c r="AL29" i="34"/>
  <c r="P14" i="34"/>
  <c r="M11" i="34"/>
  <c r="N11" i="34"/>
  <c r="AN19" i="34"/>
  <c r="R11" i="34"/>
  <c r="Y11" i="34"/>
  <c r="AK34" i="34"/>
  <c r="L14" i="34"/>
  <c r="AG43" i="34"/>
  <c r="AI23" i="34"/>
  <c r="R13" i="34"/>
  <c r="T12" i="34"/>
  <c r="W12" i="34" s="1"/>
  <c r="AC16" i="34"/>
  <c r="AB10" i="34"/>
  <c r="AM29" i="34"/>
  <c r="Q14" i="34"/>
  <c r="AG34" i="34"/>
  <c r="L15" i="34"/>
  <c r="AL34" i="34"/>
  <c r="P15" i="34"/>
  <c r="Q12" i="34"/>
  <c r="AM25" i="34"/>
  <c r="AN21" i="34"/>
  <c r="R12" i="34"/>
  <c r="AL21" i="34"/>
  <c r="P12" i="34"/>
  <c r="N15" i="34"/>
  <c r="AM39" i="34"/>
  <c r="Q16" i="34"/>
  <c r="P11" i="34"/>
  <c r="AM19" i="34"/>
  <c r="L11" i="34"/>
  <c r="V20" i="34"/>
  <c r="T11" i="34"/>
  <c r="V11" i="34" s="1"/>
  <c r="R15" i="34"/>
  <c r="AL19" i="34"/>
  <c r="P10" i="34"/>
  <c r="AK21" i="34"/>
  <c r="N10" i="34"/>
  <c r="L12" i="34"/>
  <c r="Q13" i="34"/>
  <c r="W20" i="34"/>
  <c r="AA20" i="34" s="1"/>
  <c r="AG39" i="34"/>
  <c r="L16" i="34"/>
  <c r="AK19" i="34"/>
  <c r="O10" i="34"/>
  <c r="AK39" i="34"/>
  <c r="AL39" i="34"/>
  <c r="P16" i="34"/>
  <c r="K10" i="34"/>
  <c r="N13" i="34"/>
  <c r="AM34" i="34"/>
  <c r="Q15" i="34"/>
  <c r="AJ37" i="34"/>
  <c r="AD40" i="34"/>
  <c r="AA26" i="34"/>
  <c r="AL41" i="34"/>
  <c r="AG27" i="34"/>
  <c r="W41" i="34"/>
  <c r="AA41" i="34" s="1"/>
  <c r="AD33" i="34"/>
  <c r="AG38" i="34"/>
  <c r="AK41" i="34"/>
  <c r="AA33" i="34"/>
  <c r="V25" i="34"/>
  <c r="AH27" i="34"/>
  <c r="AA28" i="34"/>
  <c r="AC15" i="34"/>
  <c r="V22" i="34"/>
  <c r="AB13" i="34"/>
  <c r="W45" i="34"/>
  <c r="AA45" i="34" s="1"/>
  <c r="AG32" i="34"/>
  <c r="W27" i="34"/>
  <c r="AA27" i="34" s="1"/>
  <c r="AA35" i="34"/>
  <c r="AL22" i="34"/>
  <c r="U13" i="34"/>
  <c r="X13" i="34" s="1"/>
  <c r="V26" i="34"/>
  <c r="AH39" i="34"/>
  <c r="AG37" i="34"/>
  <c r="AD39" i="34"/>
  <c r="AD38" i="34"/>
  <c r="V33" i="34"/>
  <c r="AC10" i="34"/>
  <c r="AC13" i="34"/>
  <c r="W32" i="34"/>
  <c r="AA32" i="34" s="1"/>
  <c r="T10" i="34"/>
  <c r="W10" i="34" s="1"/>
  <c r="Y14" i="34"/>
  <c r="V28" i="34"/>
  <c r="AA30" i="34"/>
  <c r="AK40" i="34"/>
  <c r="AK45" i="34"/>
  <c r="AD22" i="34"/>
  <c r="U14" i="34"/>
  <c r="X14" i="34" s="1"/>
  <c r="Z13" i="34"/>
  <c r="AB16" i="34"/>
  <c r="AJ32" i="34"/>
  <c r="AL42" i="34"/>
  <c r="W39" i="34"/>
  <c r="AA39" i="34" s="1"/>
  <c r="V35" i="34"/>
  <c r="V21" i="34"/>
  <c r="U12" i="34"/>
  <c r="AA23" i="34"/>
  <c r="Z15" i="34"/>
  <c r="Z16" i="34"/>
  <c r="Y10" i="34"/>
  <c r="U15" i="34"/>
  <c r="X15" i="34" s="1"/>
  <c r="AA44" i="34"/>
  <c r="Z14" i="34"/>
  <c r="Z11" i="34"/>
  <c r="AA25" i="34"/>
  <c r="AD19" i="34"/>
  <c r="AN24" i="34"/>
  <c r="AN30" i="34"/>
  <c r="V19" i="34"/>
  <c r="AD11" i="34"/>
  <c r="W19" i="34"/>
  <c r="AA19" i="34" s="1"/>
  <c r="U10" i="34"/>
  <c r="X10" i="34" s="1"/>
  <c r="V18" i="34"/>
  <c r="AJ39" i="34"/>
  <c r="AA36" i="34"/>
  <c r="W31" i="34"/>
  <c r="AA31" i="34" s="1"/>
  <c r="Y13" i="34"/>
  <c r="AN43" i="34"/>
  <c r="AB14" i="34"/>
  <c r="T15" i="34"/>
  <c r="W15" i="34" s="1"/>
  <c r="AD31" i="34"/>
  <c r="Y15" i="34"/>
  <c r="AA42" i="34"/>
  <c r="Y16" i="34"/>
  <c r="Z10" i="34"/>
  <c r="V37" i="34"/>
  <c r="AA38" i="34"/>
  <c r="T13" i="34"/>
  <c r="W13" i="34" s="1"/>
  <c r="AG42" i="34"/>
  <c r="AC14" i="34"/>
  <c r="AJ44" i="34"/>
  <c r="T14" i="34"/>
  <c r="V29" i="34"/>
  <c r="AH26" i="34"/>
  <c r="AG31" i="34"/>
  <c r="AB15" i="34"/>
  <c r="AL26" i="34"/>
  <c r="AK32" i="34"/>
  <c r="AI27" i="34"/>
  <c r="AL33" i="34"/>
  <c r="AI22" i="34"/>
  <c r="AM23" i="34"/>
  <c r="AG35" i="34"/>
  <c r="AJ26" i="34"/>
  <c r="AM44" i="34"/>
  <c r="AN32" i="34"/>
  <c r="AI37" i="34"/>
  <c r="AJ33" i="34"/>
  <c r="AA29" i="34"/>
  <c r="AH43" i="34"/>
  <c r="AL20" i="34"/>
  <c r="AI21" i="34"/>
  <c r="AL27" i="34"/>
  <c r="AJ30" i="34"/>
  <c r="AJ20" i="34"/>
  <c r="AK23" i="34"/>
  <c r="AN28" i="34"/>
  <c r="AN22" i="34"/>
  <c r="AJ29" i="34"/>
  <c r="AG36" i="34"/>
  <c r="AL43" i="34"/>
  <c r="AK28" i="34"/>
  <c r="AI28" i="34"/>
  <c r="AI43" i="34"/>
  <c r="AM20" i="34"/>
  <c r="AM40" i="34"/>
  <c r="AK22" i="34"/>
  <c r="AI44" i="34"/>
  <c r="AJ38" i="34"/>
  <c r="AG23" i="34"/>
  <c r="AJ42" i="34"/>
  <c r="AG21" i="34"/>
  <c r="AJ24" i="34"/>
  <c r="AN33" i="34"/>
  <c r="AJ19" i="34"/>
  <c r="AG22" i="34"/>
  <c r="AM42" i="34"/>
  <c r="AJ40" i="34"/>
  <c r="AG29" i="34"/>
  <c r="AI45" i="34"/>
  <c r="AJ34" i="34"/>
  <c r="AG33" i="34"/>
  <c r="AM30" i="34"/>
  <c r="AM37" i="34"/>
  <c r="AJ23" i="34"/>
  <c r="AH19" i="34"/>
  <c r="AN44" i="34"/>
  <c r="AH35" i="34"/>
  <c r="AH20" i="34"/>
  <c r="AI26" i="34"/>
  <c r="AG41" i="34"/>
  <c r="AG45" i="34"/>
  <c r="AM24" i="34"/>
  <c r="AH37" i="34"/>
  <c r="AL45" i="34"/>
  <c r="AL32" i="34"/>
  <c r="AI24" i="34"/>
  <c r="AK43" i="34"/>
  <c r="AK25" i="34"/>
  <c r="AA34" i="34"/>
  <c r="AL28" i="34"/>
  <c r="AH41" i="34"/>
  <c r="AI29" i="34"/>
  <c r="AM28" i="34"/>
  <c r="AN42" i="34"/>
  <c r="AN37" i="34"/>
  <c r="AJ36" i="34"/>
  <c r="AJ41" i="34"/>
  <c r="AN27" i="34"/>
  <c r="AH32" i="34"/>
  <c r="AL23" i="34"/>
  <c r="AK42" i="34"/>
  <c r="AK20" i="34"/>
  <c r="AG19" i="34"/>
  <c r="AH29" i="34"/>
  <c r="AI34" i="34"/>
  <c r="AI20" i="34"/>
  <c r="AH45" i="34"/>
  <c r="AI42" i="34"/>
  <c r="AM33" i="34"/>
  <c r="AI38" i="34"/>
  <c r="AI19" i="34"/>
  <c r="AN26" i="34"/>
  <c r="AH30" i="34"/>
  <c r="AK30" i="34"/>
  <c r="AH22" i="34"/>
  <c r="AM22" i="34"/>
  <c r="AI33" i="34"/>
  <c r="AJ21" i="34"/>
  <c r="AM32" i="34"/>
  <c r="AG20" i="34"/>
  <c r="AJ22" i="34"/>
  <c r="AH33" i="34"/>
  <c r="AG28" i="34"/>
  <c r="AN45" i="34"/>
  <c r="AH36" i="34"/>
  <c r="AJ28" i="34"/>
  <c r="AH24" i="34"/>
  <c r="AI39" i="34"/>
  <c r="AJ35" i="34"/>
  <c r="AJ45" i="34"/>
  <c r="AG24" i="34"/>
  <c r="AN20" i="34"/>
  <c r="AH23" i="34"/>
  <c r="AH21" i="34"/>
  <c r="AK26" i="34"/>
  <c r="AJ27" i="34"/>
  <c r="AA21" i="34"/>
  <c r="AH42" i="34"/>
  <c r="AK44" i="34"/>
  <c r="AI25" i="34"/>
  <c r="AK37" i="34"/>
  <c r="AH44" i="34"/>
  <c r="AI32" i="34"/>
  <c r="AH40" i="34"/>
  <c r="AH34" i="34"/>
  <c r="AA22" i="34"/>
  <c r="AH28" i="34"/>
  <c r="AK27" i="34"/>
  <c r="AM21" i="34"/>
  <c r="AK33" i="34"/>
  <c r="AM43" i="34"/>
  <c r="AN23" i="34"/>
  <c r="AI30" i="34"/>
  <c r="AH31" i="34"/>
  <c r="AH38" i="34"/>
  <c r="AH18" i="34"/>
  <c r="AI40" i="34"/>
  <c r="AA18" i="34"/>
  <c r="AL18" i="34"/>
  <c r="AJ18" i="34"/>
  <c r="AD12" i="34"/>
  <c r="AG25" i="34"/>
  <c r="AH25" i="34"/>
  <c r="AG40" i="34"/>
  <c r="A3" i="1"/>
  <c r="A4" i="1"/>
  <c r="A5" i="1"/>
  <c r="D41" i="34" l="1"/>
  <c r="CL31" i="4"/>
  <c r="R46" i="4"/>
  <c r="BF38" i="4"/>
  <c r="AR40" i="4"/>
  <c r="L28" i="4"/>
  <c r="U43" i="4"/>
  <c r="N23" i="4"/>
  <c r="AL47" i="4"/>
  <c r="AI46" i="4"/>
  <c r="R18" i="34"/>
  <c r="BN47" i="4"/>
  <c r="BA37" i="4"/>
  <c r="O24" i="34"/>
  <c r="S12" i="30"/>
  <c r="E12" i="30" s="1"/>
  <c r="AD16" i="34"/>
  <c r="S11" i="34"/>
  <c r="S14" i="34"/>
  <c r="S15" i="34"/>
  <c r="K8" i="34"/>
  <c r="AD10" i="34"/>
  <c r="N8" i="34"/>
  <c r="W11" i="34"/>
  <c r="AA11" i="34" s="1"/>
  <c r="L8" i="34"/>
  <c r="M8" i="34"/>
  <c r="S12" i="34"/>
  <c r="V12" i="34"/>
  <c r="S16" i="34"/>
  <c r="V14" i="34"/>
  <c r="AD14" i="34"/>
  <c r="AA15" i="34"/>
  <c r="AD13" i="34"/>
  <c r="AD15" i="34"/>
  <c r="V13" i="34"/>
  <c r="V15" i="34"/>
  <c r="AA13" i="34"/>
  <c r="X12" i="34"/>
  <c r="AA12" i="34" s="1"/>
  <c r="V10" i="34"/>
  <c r="Y8" i="34"/>
  <c r="Y3" i="34" s="1"/>
  <c r="Z8" i="34"/>
  <c r="Z3" i="34" s="1"/>
  <c r="S31" i="34"/>
  <c r="I42" i="4"/>
  <c r="G40" i="34"/>
  <c r="U40" i="34"/>
  <c r="CC42" i="4"/>
  <c r="BP42" i="4"/>
  <c r="W14" i="34"/>
  <c r="AA14" i="34" s="1"/>
  <c r="S39" i="34"/>
  <c r="S26" i="34"/>
  <c r="S35" i="34"/>
  <c r="S40" i="34"/>
  <c r="S27" i="34"/>
  <c r="S32" i="34"/>
  <c r="S42" i="34"/>
  <c r="S44" i="34"/>
  <c r="S45" i="34"/>
  <c r="S28" i="34"/>
  <c r="S38" i="34"/>
  <c r="S30" i="34"/>
  <c r="S37" i="34"/>
  <c r="S43" i="34"/>
  <c r="S34" i="34"/>
  <c r="S41" i="34"/>
  <c r="S21" i="34"/>
  <c r="S25" i="34"/>
  <c r="S20" i="34"/>
  <c r="S29" i="34"/>
  <c r="S23" i="34"/>
  <c r="S36" i="34"/>
  <c r="AA10" i="34"/>
  <c r="S19" i="34"/>
  <c r="S22" i="34"/>
  <c r="AC8" i="34"/>
  <c r="AC3" i="34" s="1"/>
  <c r="S33" i="34"/>
  <c r="E31" i="34"/>
  <c r="F31" i="34" s="1"/>
  <c r="H32" i="34"/>
  <c r="I32" i="34" s="1"/>
  <c r="E24" i="34"/>
  <c r="F24" i="34" s="1"/>
  <c r="E34" i="34"/>
  <c r="E45" i="34"/>
  <c r="F45" i="34" s="1"/>
  <c r="H22" i="34"/>
  <c r="H34" i="34"/>
  <c r="E32" i="34"/>
  <c r="F32" i="34" s="1"/>
  <c r="E26" i="34"/>
  <c r="F26" i="34" s="1"/>
  <c r="E35" i="34"/>
  <c r="F35" i="34" s="1"/>
  <c r="H38" i="34"/>
  <c r="I38" i="34" s="1"/>
  <c r="E23" i="34"/>
  <c r="F23" i="34" s="1"/>
  <c r="E28" i="34"/>
  <c r="F28" i="34" s="1"/>
  <c r="H45" i="34"/>
  <c r="I45" i="34" s="1"/>
  <c r="H33" i="34"/>
  <c r="I33" i="34" s="1"/>
  <c r="H26" i="34"/>
  <c r="I26" i="34" s="1"/>
  <c r="H43" i="34"/>
  <c r="I43" i="34" s="1"/>
  <c r="E22" i="34"/>
  <c r="E33" i="34"/>
  <c r="F33" i="34" s="1"/>
  <c r="E21" i="34"/>
  <c r="E12" i="34" s="1"/>
  <c r="E39" i="34"/>
  <c r="H19" i="34"/>
  <c r="E27" i="34"/>
  <c r="F27" i="34" s="1"/>
  <c r="E19" i="34"/>
  <c r="H21" i="34"/>
  <c r="H12" i="34" s="1"/>
  <c r="E40" i="34"/>
  <c r="H44" i="34"/>
  <c r="I44" i="34" s="1"/>
  <c r="H35" i="34"/>
  <c r="I35" i="34" s="1"/>
  <c r="H28" i="34"/>
  <c r="I28" i="34" s="1"/>
  <c r="H20" i="34"/>
  <c r="H11" i="34" s="1"/>
  <c r="E37" i="34"/>
  <c r="F37" i="34" s="1"/>
  <c r="H37" i="34"/>
  <c r="I37" i="34" s="1"/>
  <c r="H42" i="34"/>
  <c r="I42" i="34" s="1"/>
  <c r="H40" i="34"/>
  <c r="H24" i="34"/>
  <c r="I24" i="34" s="1"/>
  <c r="E41" i="34"/>
  <c r="H23" i="34"/>
  <c r="I23" i="34" s="1"/>
  <c r="H39" i="34"/>
  <c r="E25" i="34"/>
  <c r="F25" i="34" s="1"/>
  <c r="H31" i="34"/>
  <c r="I31" i="34" s="1"/>
  <c r="H36" i="34"/>
  <c r="I36" i="34" s="1"/>
  <c r="H41" i="34"/>
  <c r="I41" i="34" s="1"/>
  <c r="H29" i="34"/>
  <c r="E43" i="34"/>
  <c r="F43" i="34" s="1"/>
  <c r="H18" i="34"/>
  <c r="E38" i="34"/>
  <c r="F38" i="34" s="1"/>
  <c r="E36" i="34"/>
  <c r="F36" i="34" s="1"/>
  <c r="E20" i="34"/>
  <c r="E11" i="34" s="1"/>
  <c r="E30" i="34"/>
  <c r="F30" i="34" s="1"/>
  <c r="E44" i="34"/>
  <c r="F44" i="34" s="1"/>
  <c r="E42" i="34"/>
  <c r="F42" i="34" s="1"/>
  <c r="H25" i="34"/>
  <c r="I25" i="34" s="1"/>
  <c r="H30" i="34"/>
  <c r="I30" i="34" s="1"/>
  <c r="H27" i="34"/>
  <c r="I27" i="34" s="1"/>
  <c r="E29" i="34"/>
  <c r="E18" i="34"/>
  <c r="F23" i="4"/>
  <c r="F46" i="4"/>
  <c r="F30" i="4"/>
  <c r="F31" i="4"/>
  <c r="F29" i="4"/>
  <c r="F45" i="4"/>
  <c r="F44" i="4"/>
  <c r="F27" i="4"/>
  <c r="F37" i="4"/>
  <c r="F43" i="4"/>
  <c r="F41" i="4"/>
  <c r="F24" i="4"/>
  <c r="F34" i="4"/>
  <c r="F36" i="4"/>
  <c r="F40" i="4"/>
  <c r="F39" i="4"/>
  <c r="F35" i="4"/>
  <c r="F32" i="4"/>
  <c r="F47" i="4"/>
  <c r="F38" i="4"/>
  <c r="F33" i="4"/>
  <c r="F42" i="4"/>
  <c r="F26" i="4"/>
  <c r="F28" i="4"/>
  <c r="F25" i="4"/>
  <c r="E30" i="4"/>
  <c r="E46" i="4"/>
  <c r="E31" i="4"/>
  <c r="E36" i="4"/>
  <c r="E42" i="4"/>
  <c r="E34" i="4"/>
  <c r="E38" i="4"/>
  <c r="E44" i="4"/>
  <c r="E32" i="4"/>
  <c r="E47" i="4"/>
  <c r="E35" i="4"/>
  <c r="E39" i="4"/>
  <c r="E37" i="4"/>
  <c r="E45" i="4"/>
  <c r="E43" i="4"/>
  <c r="E40" i="4"/>
  <c r="E28" i="4"/>
  <c r="E41" i="4"/>
  <c r="E33" i="4"/>
  <c r="E26" i="4"/>
  <c r="E27" i="4"/>
  <c r="E25" i="4"/>
  <c r="E23" i="4"/>
  <c r="E24" i="4"/>
  <c r="E29" i="4"/>
  <c r="G23" i="4"/>
  <c r="G31" i="4"/>
  <c r="G30" i="4"/>
  <c r="G46" i="4"/>
  <c r="G40" i="4"/>
  <c r="G41" i="4"/>
  <c r="G39" i="4"/>
  <c r="G47" i="4"/>
  <c r="G29" i="4"/>
  <c r="G42" i="4"/>
  <c r="G38" i="4"/>
  <c r="G45" i="4"/>
  <c r="G36" i="4"/>
  <c r="G32" i="4"/>
  <c r="G33" i="4"/>
  <c r="G43" i="4"/>
  <c r="G35" i="4"/>
  <c r="G44" i="4"/>
  <c r="G34" i="4"/>
  <c r="G37" i="4"/>
  <c r="G25" i="4"/>
  <c r="G28" i="4"/>
  <c r="G24" i="4"/>
  <c r="G27" i="4"/>
  <c r="G26" i="4"/>
  <c r="AB8" i="34"/>
  <c r="BY22" i="4"/>
  <c r="AM22" i="4"/>
  <c r="CH22" i="4"/>
  <c r="AA22" i="4"/>
  <c r="AP22" i="4"/>
  <c r="AI22" i="4"/>
  <c r="BH22" i="4"/>
  <c r="CB22" i="4"/>
  <c r="BM22" i="4"/>
  <c r="AX22" i="4"/>
  <c r="AD22" i="4"/>
  <c r="BC22" i="4"/>
  <c r="K22" i="4"/>
  <c r="V22" i="4"/>
  <c r="BP22" i="4"/>
  <c r="N22" i="4"/>
  <c r="BU22" i="4"/>
  <c r="S22" i="4"/>
  <c r="CE22" i="4"/>
  <c r="AU22" i="4"/>
  <c r="CM22" i="4"/>
  <c r="E22" i="4"/>
  <c r="Y22" i="4"/>
  <c r="J22" i="4"/>
  <c r="BL22" i="4"/>
  <c r="H22" i="4"/>
  <c r="AR22" i="4"/>
  <c r="AS22" i="4"/>
  <c r="BX22" i="4"/>
  <c r="G22" i="4"/>
  <c r="AE22" i="4"/>
  <c r="AZ22" i="4"/>
  <c r="BA22" i="4"/>
  <c r="Z22" i="4"/>
  <c r="L22" i="4"/>
  <c r="AW22" i="4"/>
  <c r="BS22" i="4"/>
  <c r="AH22" i="4"/>
  <c r="CD22" i="4"/>
  <c r="BF22" i="4"/>
  <c r="AT22" i="4"/>
  <c r="Q22" i="4"/>
  <c r="AK22" i="4"/>
  <c r="AB22" i="4"/>
  <c r="BG22" i="4"/>
  <c r="BI22" i="4"/>
  <c r="AL22" i="4"/>
  <c r="CL22" i="4"/>
  <c r="BN22" i="4"/>
  <c r="CK22" i="4"/>
  <c r="BB22" i="4"/>
  <c r="R22" i="4"/>
  <c r="CA22" i="4"/>
  <c r="F22" i="4"/>
  <c r="CI22" i="4"/>
  <c r="BT22" i="4"/>
  <c r="AN22" i="4"/>
  <c r="CG22" i="4"/>
  <c r="AF22" i="4"/>
  <c r="AV22" i="4"/>
  <c r="AO22" i="4"/>
  <c r="W22" i="4"/>
  <c r="CC22" i="4"/>
  <c r="AJ22" i="4"/>
  <c r="CJ22" i="4"/>
  <c r="AG22" i="4"/>
  <c r="T22" i="4"/>
  <c r="BV22" i="4"/>
  <c r="M22" i="4"/>
  <c r="BO22" i="4"/>
  <c r="AQ22" i="4"/>
  <c r="BJ22" i="4"/>
  <c r="BZ22" i="4"/>
  <c r="U22" i="4"/>
  <c r="BW22" i="4"/>
  <c r="D22" i="4"/>
  <c r="AY22" i="4"/>
  <c r="P22" i="4"/>
  <c r="BR22" i="4"/>
  <c r="I22" i="4"/>
  <c r="BK22" i="4"/>
  <c r="CF22" i="4"/>
  <c r="AC22" i="4"/>
  <c r="O22" i="4"/>
  <c r="BQ22" i="4"/>
  <c r="X22" i="4"/>
  <c r="R10" i="34" l="1"/>
  <c r="AN18" i="34"/>
  <c r="Q10" i="34"/>
  <c r="AM18" i="34"/>
  <c r="S18" i="34" s="1"/>
  <c r="F41" i="34"/>
  <c r="AK24" i="34"/>
  <c r="P13" i="34"/>
  <c r="O13" i="34"/>
  <c r="AL24" i="34"/>
  <c r="H10" i="34"/>
  <c r="H14" i="34"/>
  <c r="H15" i="34"/>
  <c r="H13" i="34"/>
  <c r="H16" i="34"/>
  <c r="D14" i="34"/>
  <c r="X40" i="34"/>
  <c r="V40" i="34"/>
  <c r="T16" i="34"/>
  <c r="U16" i="34"/>
  <c r="D13" i="34"/>
  <c r="N3" i="34"/>
  <c r="E15" i="34"/>
  <c r="E10" i="34"/>
  <c r="E14" i="34"/>
  <c r="E13" i="34"/>
  <c r="I18" i="34"/>
  <c r="F18" i="34"/>
  <c r="D12" i="34"/>
  <c r="F21" i="34"/>
  <c r="F29" i="34"/>
  <c r="G14" i="34"/>
  <c r="I29" i="34"/>
  <c r="G15" i="34"/>
  <c r="I34" i="34"/>
  <c r="AB3" i="34"/>
  <c r="AD8" i="34"/>
  <c r="D16" i="34"/>
  <c r="F39" i="34"/>
  <c r="G11" i="34"/>
  <c r="I11" i="34" s="1"/>
  <c r="I20" i="34"/>
  <c r="G13" i="34"/>
  <c r="I22" i="34"/>
  <c r="F22" i="34"/>
  <c r="D15" i="34"/>
  <c r="F34" i="34"/>
  <c r="I40" i="34"/>
  <c r="G16" i="34"/>
  <c r="I39" i="34"/>
  <c r="E16" i="34"/>
  <c r="F40" i="34"/>
  <c r="I21" i="34"/>
  <c r="G12" i="34"/>
  <c r="D11" i="34"/>
  <c r="F11" i="34" s="1"/>
  <c r="F20" i="34"/>
  <c r="D10" i="34"/>
  <c r="F19" i="34"/>
  <c r="G10" i="34"/>
  <c r="I19" i="34"/>
  <c r="B6" i="33"/>
  <c r="B7" i="33" s="1"/>
  <c r="O8" i="34" l="1"/>
  <c r="S13" i="34"/>
  <c r="P8" i="34"/>
  <c r="P3" i="34" s="1"/>
  <c r="S24" i="34"/>
  <c r="S10" i="34"/>
  <c r="R8" i="34"/>
  <c r="R3" i="34" s="1"/>
  <c r="Q8" i="34"/>
  <c r="Q3" i="34" s="1"/>
  <c r="EK7" i="33"/>
  <c r="EG8" i="33"/>
  <c r="EH8" i="33" s="1"/>
  <c r="EK8" i="33"/>
  <c r="EG9" i="33"/>
  <c r="EH9" i="33" s="1"/>
  <c r="EG7" i="33"/>
  <c r="EH7" i="33" s="1"/>
  <c r="EK9" i="33"/>
  <c r="EI8" i="33"/>
  <c r="EJ8" i="33" s="1"/>
  <c r="EI9" i="33"/>
  <c r="EJ9" i="33" s="1"/>
  <c r="EI7" i="33"/>
  <c r="EJ7" i="33" s="1"/>
  <c r="H8" i="34"/>
  <c r="H3" i="34" s="1"/>
  <c r="X16" i="34"/>
  <c r="T8" i="34"/>
  <c r="V16" i="34"/>
  <c r="W16" i="34"/>
  <c r="U8" i="34"/>
  <c r="F13" i="34"/>
  <c r="AA40" i="34"/>
  <c r="L3" i="34"/>
  <c r="I13" i="34"/>
  <c r="I10" i="34"/>
  <c r="F15" i="34"/>
  <c r="F14" i="34"/>
  <c r="F16" i="34"/>
  <c r="M3" i="34"/>
  <c r="K3" i="34"/>
  <c r="I16" i="34"/>
  <c r="I15" i="34"/>
  <c r="I14" i="34"/>
  <c r="F12" i="34"/>
  <c r="D8" i="34"/>
  <c r="E8" i="34"/>
  <c r="E3" i="34" s="1"/>
  <c r="F10" i="34"/>
  <c r="I12" i="34"/>
  <c r="G8" i="34"/>
  <c r="G3" i="34" s="1"/>
  <c r="EO11" i="33"/>
  <c r="EP11" i="33" s="1"/>
  <c r="EI14" i="33"/>
  <c r="EJ14" i="33" s="1"/>
  <c r="EM16" i="33"/>
  <c r="EN16" i="33" s="1"/>
  <c r="EG19" i="33"/>
  <c r="EH19" i="33" s="1"/>
  <c r="EK21" i="33"/>
  <c r="EO23" i="33"/>
  <c r="EP23" i="33" s="1"/>
  <c r="EI26" i="33"/>
  <c r="EJ26" i="33" s="1"/>
  <c r="EM12" i="33"/>
  <c r="EN12" i="33" s="1"/>
  <c r="EM24" i="33"/>
  <c r="EN24" i="33" s="1"/>
  <c r="EO12" i="33"/>
  <c r="EP12" i="33" s="1"/>
  <c r="EM17" i="33"/>
  <c r="EN17" i="33" s="1"/>
  <c r="EK22" i="33"/>
  <c r="EI20" i="33"/>
  <c r="EJ20" i="33" s="1"/>
  <c r="EM15" i="33"/>
  <c r="EN15" i="33" s="1"/>
  <c r="EO22" i="33"/>
  <c r="EP22" i="33" s="1"/>
  <c r="EK13" i="33"/>
  <c r="EO15" i="33"/>
  <c r="EP15" i="33" s="1"/>
  <c r="EK25" i="33"/>
  <c r="EI11" i="33"/>
  <c r="EJ11" i="33" s="1"/>
  <c r="EO20" i="33"/>
  <c r="EP20" i="33" s="1"/>
  <c r="EM25" i="33"/>
  <c r="EN25" i="33" s="1"/>
  <c r="EK11" i="33"/>
  <c r="EI16" i="33"/>
  <c r="EJ16" i="33" s="1"/>
  <c r="EO25" i="33"/>
  <c r="EP25" i="33" s="1"/>
  <c r="EM11" i="33"/>
  <c r="EN11" i="33" s="1"/>
  <c r="EO18" i="33"/>
  <c r="EP18" i="33" s="1"/>
  <c r="EG26" i="33"/>
  <c r="EH26" i="33" s="1"/>
  <c r="EM9" i="33"/>
  <c r="EN9" i="33" s="1"/>
  <c r="EG12" i="33"/>
  <c r="EH12" i="33" s="1"/>
  <c r="EK14" i="33"/>
  <c r="EO16" i="33"/>
  <c r="EP16" i="33" s="1"/>
  <c r="EI19" i="33"/>
  <c r="EJ19" i="33" s="1"/>
  <c r="EM21" i="33"/>
  <c r="EN21" i="33" s="1"/>
  <c r="EG24" i="33"/>
  <c r="EH24" i="33" s="1"/>
  <c r="EK26" i="33"/>
  <c r="EK15" i="33"/>
  <c r="EK20" i="33"/>
  <c r="EG16" i="33"/>
  <c r="EH16" i="33" s="1"/>
  <c r="EK23" i="33"/>
  <c r="EO9" i="33"/>
  <c r="EP9" i="33" s="1"/>
  <c r="EI12" i="33"/>
  <c r="EJ12" i="33" s="1"/>
  <c r="EM14" i="33"/>
  <c r="EN14" i="33" s="1"/>
  <c r="EG17" i="33"/>
  <c r="EH17" i="33" s="1"/>
  <c r="EK19" i="33"/>
  <c r="EO21" i="33"/>
  <c r="EP21" i="33" s="1"/>
  <c r="EI24" i="33"/>
  <c r="EJ24" i="33" s="1"/>
  <c r="EM26" i="33"/>
  <c r="EN26" i="33" s="1"/>
  <c r="EI10" i="33"/>
  <c r="EJ10" i="33" s="1"/>
  <c r="EI22" i="33"/>
  <c r="EJ22" i="33" s="1"/>
  <c r="EK10" i="33"/>
  <c r="EG20" i="33"/>
  <c r="EH20" i="33" s="1"/>
  <c r="EG13" i="33"/>
  <c r="EH13" i="33" s="1"/>
  <c r="EM22" i="33"/>
  <c r="EN22" i="33" s="1"/>
  <c r="EI13" i="33"/>
  <c r="EJ13" i="33" s="1"/>
  <c r="EM8" i="33"/>
  <c r="EN8" i="33" s="1"/>
  <c r="EM20" i="33"/>
  <c r="EN20" i="33" s="1"/>
  <c r="EM13" i="33"/>
  <c r="EN13" i="33" s="1"/>
  <c r="EI23" i="33"/>
  <c r="EJ23" i="33" s="1"/>
  <c r="EO13" i="33"/>
  <c r="EP13" i="33" s="1"/>
  <c r="EG21" i="33"/>
  <c r="EH21" i="33" s="1"/>
  <c r="EG14" i="33"/>
  <c r="EH14" i="33" s="1"/>
  <c r="EI21" i="33"/>
  <c r="EJ21" i="33" s="1"/>
  <c r="EM7" i="33"/>
  <c r="EN7" i="33" s="1"/>
  <c r="EG10" i="33"/>
  <c r="EH10" i="33" s="1"/>
  <c r="EK12" i="33"/>
  <c r="EO14" i="33"/>
  <c r="EP14" i="33" s="1"/>
  <c r="EI17" i="33"/>
  <c r="EJ17" i="33" s="1"/>
  <c r="EM19" i="33"/>
  <c r="EN19" i="33" s="1"/>
  <c r="EG22" i="33"/>
  <c r="EH22" i="33" s="1"/>
  <c r="EK24" i="33"/>
  <c r="EO26" i="33"/>
  <c r="EP26" i="33" s="1"/>
  <c r="EO7" i="33"/>
  <c r="EP7" i="33" s="1"/>
  <c r="EG15" i="33"/>
  <c r="EH15" i="33" s="1"/>
  <c r="EK17" i="33"/>
  <c r="EO19" i="33"/>
  <c r="EP19" i="33" s="1"/>
  <c r="EI15" i="33"/>
  <c r="EJ15" i="33" s="1"/>
  <c r="EO24" i="33"/>
  <c r="EP24" i="33" s="1"/>
  <c r="EM10" i="33"/>
  <c r="EN10" i="33" s="1"/>
  <c r="EO17" i="33"/>
  <c r="EP17" i="33" s="1"/>
  <c r="EG25" i="33"/>
  <c r="EH25" i="33" s="1"/>
  <c r="EO10" i="33"/>
  <c r="EP10" i="33" s="1"/>
  <c r="EG18" i="33"/>
  <c r="EH18" i="33" s="1"/>
  <c r="EI25" i="33"/>
  <c r="EJ25" i="33" s="1"/>
  <c r="EG11" i="33"/>
  <c r="EH11" i="33" s="1"/>
  <c r="EI18" i="33"/>
  <c r="EJ18" i="33" s="1"/>
  <c r="EG23" i="33"/>
  <c r="EH23" i="33" s="1"/>
  <c r="EO8" i="33"/>
  <c r="EP8" i="33" s="1"/>
  <c r="EK18" i="33"/>
  <c r="EM18" i="33"/>
  <c r="EN18" i="33" s="1"/>
  <c r="EK16" i="33"/>
  <c r="EM23" i="33"/>
  <c r="EN23" i="33" s="1"/>
  <c r="O3" i="34" l="1"/>
  <c r="S8" i="34"/>
  <c r="EL8" i="33"/>
  <c r="EL9" i="33"/>
  <c r="AA16" i="34"/>
  <c r="X8" i="34"/>
  <c r="X3" i="34" s="1"/>
  <c r="U3" i="34"/>
  <c r="W8" i="34"/>
  <c r="V8" i="34"/>
  <c r="T3" i="34"/>
  <c r="EL24" i="33"/>
  <c r="EL16" i="33"/>
  <c r="D3" i="34"/>
  <c r="F8" i="34"/>
  <c r="I8" i="34"/>
  <c r="EL20" i="33"/>
  <c r="EL14" i="33"/>
  <c r="EL12" i="33"/>
  <c r="EL26" i="33"/>
  <c r="EL17" i="33"/>
  <c r="EL19" i="33"/>
  <c r="EL7" i="33"/>
  <c r="EL11" i="33"/>
  <c r="EL18" i="33"/>
  <c r="EL25" i="33"/>
  <c r="EL10" i="33"/>
  <c r="EL23" i="33"/>
  <c r="EL13" i="33"/>
  <c r="EL21" i="33"/>
  <c r="EL15" i="33"/>
  <c r="EL22" i="33"/>
  <c r="AA8" i="34" l="1"/>
  <c r="W3" i="34"/>
  <c r="C3" i="34" s="1"/>
  <c r="AD5" i="24"/>
  <c r="V5" i="24"/>
  <c r="I5" i="24"/>
  <c r="F5" i="24"/>
  <c r="A11" i="4" l="1"/>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BE16" i="4" l="1"/>
  <c r="BD16" i="4"/>
  <c r="BE14" i="4"/>
  <c r="BD14" i="4"/>
  <c r="BD12" i="4"/>
  <c r="BE12" i="4"/>
  <c r="BE20" i="4"/>
  <c r="BD20" i="4"/>
  <c r="BD18" i="4"/>
  <c r="BE18" i="4"/>
  <c r="BE21" i="4"/>
  <c r="BD21" i="4"/>
  <c r="BE17" i="4"/>
  <c r="BD17" i="4"/>
  <c r="BE13" i="4"/>
  <c r="BD13" i="4"/>
  <c r="BE15" i="4"/>
  <c r="BD15" i="4"/>
  <c r="D15" i="4"/>
  <c r="G12" i="4"/>
  <c r="D14" i="4"/>
  <c r="CK18" i="4"/>
  <c r="CI18" i="4"/>
  <c r="CJ18" i="4"/>
  <c r="CL18" i="4"/>
  <c r="CJ15" i="4"/>
  <c r="CK15" i="4"/>
  <c r="CI15" i="4"/>
  <c r="CL15" i="4"/>
  <c r="CI17" i="4"/>
  <c r="CL17" i="4"/>
  <c r="CJ17" i="4"/>
  <c r="CK17" i="4"/>
  <c r="CK12" i="4"/>
  <c r="CI12" i="4"/>
  <c r="CL12" i="4"/>
  <c r="CJ12" i="4"/>
  <c r="CK14" i="4"/>
  <c r="CL14" i="4"/>
  <c r="CJ14" i="4"/>
  <c r="CI14" i="4"/>
  <c r="CI21" i="4"/>
  <c r="CK21" i="4"/>
  <c r="CL21" i="4"/>
  <c r="CJ21" i="4"/>
  <c r="CK20" i="4"/>
  <c r="CJ20" i="4"/>
  <c r="CI20" i="4"/>
  <c r="CL20" i="4"/>
  <c r="CJ16" i="4"/>
  <c r="CI16" i="4"/>
  <c r="CK16" i="4"/>
  <c r="CL16" i="4"/>
  <c r="CI13" i="4"/>
  <c r="CK13" i="4"/>
  <c r="CL13" i="4"/>
  <c r="CJ13" i="4"/>
  <c r="D12" i="4"/>
  <c r="AD21" i="4"/>
  <c r="Z21" i="4"/>
  <c r="AB21" i="4"/>
  <c r="AC21" i="4"/>
  <c r="AA21" i="4"/>
  <c r="Y21" i="4"/>
  <c r="AD20" i="4"/>
  <c r="AC20" i="4"/>
  <c r="Z20" i="4"/>
  <c r="Y20" i="4"/>
  <c r="AA20" i="4"/>
  <c r="AB20" i="4"/>
  <c r="CL4" i="4" l="1"/>
  <c r="CI4" i="4"/>
  <c r="BD4" i="4"/>
  <c r="CK4" i="4"/>
  <c r="CJ4" i="4"/>
  <c r="BE4" i="4"/>
  <c r="N62" i="30"/>
  <c r="M62" i="30"/>
  <c r="L62" i="30"/>
  <c r="I62" i="30"/>
  <c r="H62" i="30"/>
  <c r="F62" i="30"/>
  <c r="E62" i="30"/>
  <c r="D62" i="30"/>
  <c r="J21" i="4" l="1"/>
  <c r="K21" i="4"/>
  <c r="P21" i="4" l="1"/>
  <c r="O21" i="4"/>
  <c r="G21" i="4"/>
  <c r="CF21" i="4"/>
  <c r="CE21" i="4"/>
  <c r="BZ21" i="4"/>
  <c r="BY21" i="4"/>
  <c r="BV21" i="4"/>
  <c r="BU21" i="4"/>
  <c r="BR21" i="4"/>
  <c r="BN21" i="4"/>
  <c r="BM21" i="4"/>
  <c r="BJ21" i="4"/>
  <c r="BF21" i="4"/>
  <c r="BB21" i="4"/>
  <c r="AY21" i="4"/>
  <c r="AT21" i="4"/>
  <c r="AS21" i="4"/>
  <c r="AP21" i="4"/>
  <c r="K20" i="4" l="1"/>
  <c r="J20" i="4"/>
  <c r="R21" i="4"/>
  <c r="E21" i="4"/>
  <c r="CD21" i="4"/>
  <c r="BX21" i="4"/>
  <c r="BT21" i="4"/>
  <c r="BL21" i="4"/>
  <c r="BA21" i="4"/>
  <c r="AR21" i="4"/>
  <c r="N21" i="4"/>
  <c r="U21" i="4"/>
  <c r="AG21" i="4"/>
  <c r="W21" i="4"/>
  <c r="CM21" i="4"/>
  <c r="CC21" i="4"/>
  <c r="BQ21" i="4"/>
  <c r="BI21" i="4"/>
  <c r="AX21" i="4"/>
  <c r="AO21" i="4"/>
  <c r="F21" i="4"/>
  <c r="CH21" i="4"/>
  <c r="CB21" i="4"/>
  <c r="BP21" i="4"/>
  <c r="BH21" i="4"/>
  <c r="AW21" i="4"/>
  <c r="AL21" i="4"/>
  <c r="AE21" i="4"/>
  <c r="EG28" i="33"/>
  <c r="EH28" i="33" s="1"/>
  <c r="EG27" i="33"/>
  <c r="EH27" i="33" s="1"/>
  <c r="EG30" i="33"/>
  <c r="EH30" i="33" s="1"/>
  <c r="EG29" i="33"/>
  <c r="EH29" i="33" s="1"/>
  <c r="EO29" i="33"/>
  <c r="EP29" i="33" s="1"/>
  <c r="EO27" i="33"/>
  <c r="EP27" i="33" s="1"/>
  <c r="EO30" i="33"/>
  <c r="EP30" i="33" s="1"/>
  <c r="EO28" i="33"/>
  <c r="EP28" i="33" s="1"/>
  <c r="EM29" i="33"/>
  <c r="EN29" i="33" s="1"/>
  <c r="EM30" i="33"/>
  <c r="EN30" i="33" s="1"/>
  <c r="EM28" i="33"/>
  <c r="EN28" i="33" s="1"/>
  <c r="EM27" i="33"/>
  <c r="EN27" i="33" s="1"/>
  <c r="EK28" i="33"/>
  <c r="EK29" i="33"/>
  <c r="EK30" i="33"/>
  <c r="EK27" i="33"/>
  <c r="EI28" i="33"/>
  <c r="EJ28" i="33" s="1"/>
  <c r="EI27" i="33"/>
  <c r="EJ27" i="33" s="1"/>
  <c r="EI30" i="33"/>
  <c r="EJ30" i="33" s="1"/>
  <c r="EI29" i="33"/>
  <c r="EJ29" i="33" s="1"/>
  <c r="I21" i="4"/>
  <c r="S21" i="4"/>
  <c r="M21" i="4"/>
  <c r="T21" i="4"/>
  <c r="V21" i="4"/>
  <c r="L21" i="4"/>
  <c r="X21" i="4"/>
  <c r="Q21" i="4"/>
  <c r="D21" i="4"/>
  <c r="H21" i="4"/>
  <c r="CG21" i="4"/>
  <c r="CA21" i="4"/>
  <c r="BW21" i="4"/>
  <c r="BS21" i="4"/>
  <c r="BO21" i="4"/>
  <c r="BK21" i="4"/>
  <c r="BG21" i="4"/>
  <c r="AZ21" i="4"/>
  <c r="AV21" i="4"/>
  <c r="AQ21" i="4"/>
  <c r="AK21" i="4"/>
  <c r="AH21" i="4"/>
  <c r="AE14" i="4"/>
  <c r="D20" i="4"/>
  <c r="X20" i="4"/>
  <c r="W20" i="4"/>
  <c r="V20" i="4"/>
  <c r="U20" i="4"/>
  <c r="T20" i="4"/>
  <c r="S20" i="4"/>
  <c r="R20" i="4"/>
  <c r="Q20" i="4"/>
  <c r="P20" i="4"/>
  <c r="O20" i="4"/>
  <c r="N20" i="4"/>
  <c r="M20" i="4"/>
  <c r="L20" i="4"/>
  <c r="I20" i="4"/>
  <c r="H20" i="4"/>
  <c r="G20" i="4"/>
  <c r="F20" i="4"/>
  <c r="F14" i="4"/>
  <c r="E20" i="4"/>
  <c r="D18" i="4"/>
  <c r="CM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C20" i="4"/>
  <c r="BC21" i="4"/>
  <c r="BB20" i="4"/>
  <c r="BA20" i="4"/>
  <c r="AZ20" i="4"/>
  <c r="AY20" i="4"/>
  <c r="AX20" i="4"/>
  <c r="AW20" i="4"/>
  <c r="AV20" i="4"/>
  <c r="AU20" i="4"/>
  <c r="AU21" i="4"/>
  <c r="AT20" i="4"/>
  <c r="AS20" i="4"/>
  <c r="AR20" i="4"/>
  <c r="AQ20" i="4"/>
  <c r="AP20" i="4"/>
  <c r="AO20" i="4"/>
  <c r="AN20" i="4"/>
  <c r="AN21" i="4"/>
  <c r="AM20" i="4"/>
  <c r="AM21" i="4"/>
  <c r="AL20" i="4"/>
  <c r="AK20" i="4"/>
  <c r="AJ21" i="4"/>
  <c r="AJ20" i="4"/>
  <c r="AI20" i="4"/>
  <c r="AI21" i="4"/>
  <c r="AH20" i="4"/>
  <c r="AG20" i="4"/>
  <c r="AF21" i="4"/>
  <c r="AF20" i="4"/>
  <c r="AE20" i="4"/>
  <c r="AA12" i="4"/>
  <c r="AB13" i="4"/>
  <c r="AA18" i="4"/>
  <c r="AA15" i="4"/>
  <c r="AB16" i="4"/>
  <c r="AB12" i="4"/>
  <c r="AB18" i="4"/>
  <c r="AB17" i="4"/>
  <c r="AA14" i="4"/>
  <c r="AB15" i="4"/>
  <c r="AA17" i="4"/>
  <c r="AA13" i="4"/>
  <c r="AB14" i="4"/>
  <c r="AA16" i="4"/>
  <c r="AA4" i="4" l="1"/>
  <c r="AB4" i="4"/>
  <c r="EL28" i="33"/>
  <c r="EL29" i="33"/>
  <c r="EL27" i="33"/>
  <c r="EL30" i="33"/>
  <c r="C12" i="2" l="1"/>
  <c r="C4" i="2"/>
  <c r="C5" i="2"/>
  <c r="C7" i="2"/>
  <c r="C6" i="2"/>
  <c r="C9" i="2"/>
  <c r="C10" i="2"/>
  <c r="C8" i="2"/>
  <c r="A6" i="3" l="1"/>
  <c r="A6" i="24"/>
  <c r="B6" i="24" s="1"/>
  <c r="L11" i="24" s="1"/>
  <c r="M34" i="24" l="1"/>
  <c r="L31" i="24"/>
  <c r="AB31" i="24"/>
  <c r="L32" i="24"/>
  <c r="AC32" i="24"/>
  <c r="N33" i="24"/>
  <c r="AB32" i="24"/>
  <c r="O34" i="24"/>
  <c r="AB34" i="24"/>
  <c r="N31" i="24"/>
  <c r="AC31" i="24"/>
  <c r="N32" i="24"/>
  <c r="D33" i="24"/>
  <c r="P33" i="24"/>
  <c r="R33" i="24"/>
  <c r="T31" i="24"/>
  <c r="H33" i="24"/>
  <c r="U32" i="24"/>
  <c r="X32" i="24" s="1"/>
  <c r="J32" i="24"/>
  <c r="Z32" i="24"/>
  <c r="Q31" i="24"/>
  <c r="L33" i="24"/>
  <c r="Q34" i="24"/>
  <c r="AC34" i="24"/>
  <c r="P31" i="24"/>
  <c r="D32" i="24"/>
  <c r="P32" i="24"/>
  <c r="E33" i="24"/>
  <c r="G32" i="24"/>
  <c r="I32" i="24" s="1"/>
  <c r="U33" i="24"/>
  <c r="X33" i="24" s="1"/>
  <c r="G31" i="24"/>
  <c r="I31" i="24" s="1"/>
  <c r="D34" i="24"/>
  <c r="H31" i="24"/>
  <c r="E34" i="24"/>
  <c r="K32" i="24"/>
  <c r="M32" i="24"/>
  <c r="Q33" i="24"/>
  <c r="L34" i="24"/>
  <c r="D31" i="24"/>
  <c r="R31" i="24"/>
  <c r="E32" i="24"/>
  <c r="R32" i="24"/>
  <c r="G33" i="24"/>
  <c r="I33" i="24" s="1"/>
  <c r="T33" i="24"/>
  <c r="N34" i="24"/>
  <c r="T32" i="24"/>
  <c r="H32" i="24"/>
  <c r="R34" i="24"/>
  <c r="J31" i="24"/>
  <c r="G34" i="24"/>
  <c r="I34" i="24" s="1"/>
  <c r="U34" i="24"/>
  <c r="M33" i="24"/>
  <c r="O33" i="24"/>
  <c r="Y34" i="24"/>
  <c r="O31" i="24"/>
  <c r="AB33" i="24"/>
  <c r="K34" i="24"/>
  <c r="Q32" i="24"/>
  <c r="E31" i="24"/>
  <c r="P34" i="24"/>
  <c r="U31" i="24"/>
  <c r="X31" i="24" s="1"/>
  <c r="J33" i="24"/>
  <c r="K33" i="24"/>
  <c r="Y32" i="24"/>
  <c r="H34" i="24"/>
  <c r="M31" i="24"/>
  <c r="Z31" i="24"/>
  <c r="Z34" i="24"/>
  <c r="T34" i="24"/>
  <c r="W34" i="24" s="1"/>
  <c r="Y33" i="24"/>
  <c r="K31" i="24"/>
  <c r="Z33" i="24"/>
  <c r="Y31" i="24"/>
  <c r="J34" i="24"/>
  <c r="O32" i="24"/>
  <c r="AC33" i="24"/>
  <c r="K11" i="24"/>
  <c r="Q11" i="24"/>
  <c r="D30" i="24"/>
  <c r="Q30" i="24"/>
  <c r="N30" i="24"/>
  <c r="R30" i="24"/>
  <c r="J30" i="24"/>
  <c r="T30" i="24"/>
  <c r="W30" i="24" s="1"/>
  <c r="Y30" i="24"/>
  <c r="Z30" i="24"/>
  <c r="P30" i="24"/>
  <c r="AC30" i="24"/>
  <c r="E30" i="24"/>
  <c r="G30" i="24"/>
  <c r="L30" i="24"/>
  <c r="M30" i="24"/>
  <c r="H30" i="24"/>
  <c r="U30" i="24"/>
  <c r="X30" i="24" s="1"/>
  <c r="O30" i="24"/>
  <c r="AB30" i="24"/>
  <c r="K30" i="24"/>
  <c r="P29" i="24"/>
  <c r="AB29" i="24"/>
  <c r="J29" i="24"/>
  <c r="M29" i="24"/>
  <c r="AC29" i="24"/>
  <c r="Q29" i="24"/>
  <c r="G29" i="24"/>
  <c r="R29" i="24"/>
  <c r="D29" i="24"/>
  <c r="E29" i="24"/>
  <c r="N29" i="24"/>
  <c r="H29" i="24"/>
  <c r="T29" i="24"/>
  <c r="W29" i="24" s="1"/>
  <c r="L29" i="24"/>
  <c r="K29" i="24"/>
  <c r="U29" i="24"/>
  <c r="X29" i="24" s="1"/>
  <c r="O29" i="24"/>
  <c r="Y29" i="24"/>
  <c r="Z29" i="24"/>
  <c r="D28" i="24"/>
  <c r="Q28" i="24"/>
  <c r="AC28" i="24"/>
  <c r="K28" i="24"/>
  <c r="O28" i="24"/>
  <c r="AB28" i="24"/>
  <c r="E28" i="24"/>
  <c r="N28" i="24"/>
  <c r="P28" i="24"/>
  <c r="M28" i="24"/>
  <c r="G28" i="24"/>
  <c r="R28" i="24"/>
  <c r="U28" i="24"/>
  <c r="X28" i="24" s="1"/>
  <c r="Y28" i="24"/>
  <c r="H28" i="24"/>
  <c r="T28" i="24"/>
  <c r="W28" i="24" s="1"/>
  <c r="L28" i="24"/>
  <c r="Z28" i="24"/>
  <c r="J28" i="24"/>
  <c r="G27" i="24"/>
  <c r="N27" i="24"/>
  <c r="H27" i="24"/>
  <c r="R27" i="24"/>
  <c r="T27" i="24"/>
  <c r="W27" i="24" s="1"/>
  <c r="P27" i="24"/>
  <c r="Q27" i="24"/>
  <c r="J27" i="24"/>
  <c r="AB27" i="24"/>
  <c r="M27" i="24"/>
  <c r="K27" i="24"/>
  <c r="D27" i="24"/>
  <c r="AC27" i="24"/>
  <c r="O27" i="24"/>
  <c r="U27" i="24"/>
  <c r="X27" i="24" s="1"/>
  <c r="L27" i="24"/>
  <c r="Y27" i="24"/>
  <c r="Z27" i="24"/>
  <c r="E27" i="24"/>
  <c r="D26" i="24"/>
  <c r="Q26" i="24"/>
  <c r="E26" i="24"/>
  <c r="N26" i="24"/>
  <c r="R26" i="24"/>
  <c r="O26" i="24"/>
  <c r="G26" i="24"/>
  <c r="H26" i="24"/>
  <c r="U26" i="24"/>
  <c r="X26" i="24" s="1"/>
  <c r="L26" i="24"/>
  <c r="J26" i="24"/>
  <c r="Z26" i="24"/>
  <c r="T26" i="24"/>
  <c r="W26" i="24" s="1"/>
  <c r="Y26" i="24"/>
  <c r="K26" i="24"/>
  <c r="P26" i="24"/>
  <c r="AB26" i="24"/>
  <c r="M26" i="24"/>
  <c r="AC26" i="24"/>
  <c r="E25" i="24"/>
  <c r="M25" i="24"/>
  <c r="Z25" i="24"/>
  <c r="N25" i="24"/>
  <c r="AB25" i="24"/>
  <c r="R25" i="24"/>
  <c r="AC25" i="24"/>
  <c r="K25" i="24"/>
  <c r="T25" i="24"/>
  <c r="W25" i="24" s="1"/>
  <c r="L25" i="24"/>
  <c r="D25" i="24"/>
  <c r="Y25" i="24"/>
  <c r="G25" i="24"/>
  <c r="Q25" i="24"/>
  <c r="H25" i="24"/>
  <c r="O25" i="24"/>
  <c r="U25" i="24"/>
  <c r="X25" i="24" s="1"/>
  <c r="P25" i="24"/>
  <c r="J25" i="24"/>
  <c r="D24" i="24"/>
  <c r="E24" i="24"/>
  <c r="Q24" i="24"/>
  <c r="AB24" i="24"/>
  <c r="G24" i="24"/>
  <c r="N24" i="24"/>
  <c r="AC24" i="24"/>
  <c r="H24" i="24"/>
  <c r="R24" i="24"/>
  <c r="J24" i="24"/>
  <c r="T24" i="24"/>
  <c r="W24" i="24" s="1"/>
  <c r="O24" i="24"/>
  <c r="P24" i="24"/>
  <c r="Z24" i="24"/>
  <c r="M24" i="24"/>
  <c r="K24" i="24"/>
  <c r="U24" i="24"/>
  <c r="X24" i="24" s="1"/>
  <c r="Y24" i="24"/>
  <c r="L24" i="24"/>
  <c r="J8" i="24"/>
  <c r="J9" i="24"/>
  <c r="D23" i="24"/>
  <c r="H23" i="24"/>
  <c r="M23" i="24"/>
  <c r="T23" i="24"/>
  <c r="Y23" i="24"/>
  <c r="L23" i="24"/>
  <c r="J23" i="24"/>
  <c r="Q23" i="24"/>
  <c r="U23" i="24"/>
  <c r="N23" i="24"/>
  <c r="AC23" i="24"/>
  <c r="G23" i="24"/>
  <c r="R23" i="24"/>
  <c r="Z23" i="24"/>
  <c r="K23" i="24"/>
  <c r="AB23" i="24"/>
  <c r="O23" i="24"/>
  <c r="E23" i="24"/>
  <c r="P23" i="24"/>
  <c r="D17" i="24"/>
  <c r="AB15" i="24"/>
  <c r="AB19" i="24"/>
  <c r="AC11" i="24"/>
  <c r="AC15" i="24"/>
  <c r="AC19" i="24"/>
  <c r="AB11" i="24"/>
  <c r="AB12" i="24"/>
  <c r="AB16" i="24"/>
  <c r="AB20" i="24"/>
  <c r="AC21" i="24"/>
  <c r="AC12" i="24"/>
  <c r="AC16" i="24"/>
  <c r="AC20" i="24"/>
  <c r="AC17" i="24"/>
  <c r="AB13" i="24"/>
  <c r="AB17" i="24"/>
  <c r="AB21" i="24"/>
  <c r="AC13" i="24"/>
  <c r="AB14" i="24"/>
  <c r="AB18" i="24"/>
  <c r="AB22" i="24"/>
  <c r="AC14" i="24"/>
  <c r="AC18" i="24"/>
  <c r="AC22" i="24"/>
  <c r="M12" i="24"/>
  <c r="M14" i="24"/>
  <c r="M16" i="24"/>
  <c r="M18" i="24"/>
  <c r="M20" i="24"/>
  <c r="M22" i="24"/>
  <c r="Q12" i="24"/>
  <c r="Q14" i="24"/>
  <c r="Q16" i="24"/>
  <c r="Q18" i="24"/>
  <c r="Q20" i="24"/>
  <c r="Q22" i="24"/>
  <c r="N13" i="24"/>
  <c r="R17" i="24"/>
  <c r="R21" i="24"/>
  <c r="N12" i="24"/>
  <c r="N14" i="24"/>
  <c r="N16" i="24"/>
  <c r="N18" i="24"/>
  <c r="N20" i="24"/>
  <c r="N22" i="24"/>
  <c r="M13" i="24"/>
  <c r="M17" i="24"/>
  <c r="M21" i="24"/>
  <c r="Q15" i="24"/>
  <c r="Q17" i="24"/>
  <c r="Q21" i="24"/>
  <c r="N17" i="24"/>
  <c r="N19" i="24"/>
  <c r="R11" i="24"/>
  <c r="R15" i="24"/>
  <c r="R19" i="24"/>
  <c r="R12" i="24"/>
  <c r="R14" i="24"/>
  <c r="R16" i="24"/>
  <c r="R18" i="24"/>
  <c r="R20" i="24"/>
  <c r="R22" i="24"/>
  <c r="M15" i="24"/>
  <c r="M19" i="24"/>
  <c r="Q13" i="24"/>
  <c r="Q19" i="24"/>
  <c r="N11" i="24"/>
  <c r="N15" i="24"/>
  <c r="N21" i="24"/>
  <c r="R13" i="24"/>
  <c r="M11" i="24"/>
  <c r="P13" i="24"/>
  <c r="P21" i="24"/>
  <c r="P11" i="24"/>
  <c r="P14" i="24"/>
  <c r="P22" i="24"/>
  <c r="P15" i="24"/>
  <c r="P16" i="24"/>
  <c r="P17" i="24"/>
  <c r="P20" i="24"/>
  <c r="P18" i="24"/>
  <c r="P19" i="24"/>
  <c r="P12" i="24"/>
  <c r="O12" i="24"/>
  <c r="O20" i="24"/>
  <c r="O19" i="24"/>
  <c r="O13" i="24"/>
  <c r="O21" i="24"/>
  <c r="O14" i="24"/>
  <c r="O22" i="24"/>
  <c r="O15" i="24"/>
  <c r="O11" i="24"/>
  <c r="O16" i="24"/>
  <c r="O17" i="24"/>
  <c r="O18" i="24"/>
  <c r="D11" i="24"/>
  <c r="U21" i="24"/>
  <c r="X21" i="24" s="1"/>
  <c r="D16" i="24"/>
  <c r="L17" i="24"/>
  <c r="T15" i="24"/>
  <c r="W15" i="24" s="1"/>
  <c r="K19" i="24"/>
  <c r="G20" i="24"/>
  <c r="Y16" i="24"/>
  <c r="L18" i="24"/>
  <c r="U19" i="24"/>
  <c r="X19" i="24" s="1"/>
  <c r="D20" i="24"/>
  <c r="L15" i="24"/>
  <c r="T13" i="24"/>
  <c r="W13" i="24" s="1"/>
  <c r="Z22" i="24"/>
  <c r="Z16" i="24"/>
  <c r="G18" i="24"/>
  <c r="Y14" i="24"/>
  <c r="E13" i="24"/>
  <c r="U17" i="24"/>
  <c r="X17" i="24" s="1"/>
  <c r="J22" i="24"/>
  <c r="L13" i="24"/>
  <c r="T11" i="24"/>
  <c r="W11" i="24" s="1"/>
  <c r="Z20" i="24"/>
  <c r="Z18" i="24"/>
  <c r="H16" i="24"/>
  <c r="G16" i="24"/>
  <c r="Y12" i="24"/>
  <c r="E17" i="24"/>
  <c r="U15" i="24"/>
  <c r="X15" i="24" s="1"/>
  <c r="J20" i="24"/>
  <c r="H22" i="24"/>
  <c r="G14" i="24"/>
  <c r="E21" i="24"/>
  <c r="T20" i="24"/>
  <c r="W20" i="24" s="1"/>
  <c r="U13" i="24"/>
  <c r="X13" i="24" s="1"/>
  <c r="J18" i="24"/>
  <c r="E12" i="24"/>
  <c r="H20" i="24"/>
  <c r="H18" i="24"/>
  <c r="G12" i="24"/>
  <c r="T16" i="24"/>
  <c r="W16" i="24" s="1"/>
  <c r="U11" i="24"/>
  <c r="X11" i="24" s="1"/>
  <c r="T21" i="24"/>
  <c r="W21" i="24" s="1"/>
  <c r="J16" i="24"/>
  <c r="E16" i="24"/>
  <c r="Y22" i="24"/>
  <c r="T22" i="24"/>
  <c r="W22" i="24" s="1"/>
  <c r="L16" i="24"/>
  <c r="L21" i="24"/>
  <c r="T19" i="24"/>
  <c r="W19" i="24" s="1"/>
  <c r="J14" i="24"/>
  <c r="E20" i="24"/>
  <c r="Y20" i="24"/>
  <c r="L22" i="24"/>
  <c r="J19" i="24"/>
  <c r="D12" i="24"/>
  <c r="L19" i="24"/>
  <c r="T17" i="24"/>
  <c r="W17" i="24" s="1"/>
  <c r="J12" i="24"/>
  <c r="K21" i="24"/>
  <c r="K17" i="24"/>
  <c r="G22" i="24"/>
  <c r="Y18" i="24"/>
  <c r="D22" i="24"/>
  <c r="J15" i="24"/>
  <c r="Z21" i="24"/>
  <c r="K16" i="24"/>
  <c r="D15" i="24"/>
  <c r="G13" i="24"/>
  <c r="Y13" i="24"/>
  <c r="J11" i="24"/>
  <c r="T14" i="24"/>
  <c r="W14" i="24" s="1"/>
  <c r="T18" i="24"/>
  <c r="W18" i="24" s="1"/>
  <c r="Z19" i="24"/>
  <c r="K14" i="24"/>
  <c r="D19" i="24"/>
  <c r="Y21" i="24"/>
  <c r="H12" i="24"/>
  <c r="H14" i="24"/>
  <c r="Z12" i="24"/>
  <c r="U22" i="24"/>
  <c r="X22" i="24" s="1"/>
  <c r="L14" i="24"/>
  <c r="H21" i="24"/>
  <c r="Z17" i="24"/>
  <c r="K12" i="24"/>
  <c r="E11" i="24"/>
  <c r="Y19" i="24"/>
  <c r="K13" i="24"/>
  <c r="Y11" i="24"/>
  <c r="U20" i="24"/>
  <c r="X20" i="24" s="1"/>
  <c r="J21" i="24"/>
  <c r="H19" i="24"/>
  <c r="Z15" i="24"/>
  <c r="G21" i="24"/>
  <c r="Y17" i="24"/>
  <c r="E18" i="24"/>
  <c r="E19" i="24"/>
  <c r="D21" i="24"/>
  <c r="G11" i="24"/>
  <c r="D13" i="24"/>
  <c r="J13" i="24"/>
  <c r="U18" i="24"/>
  <c r="X18" i="24" s="1"/>
  <c r="J17" i="24"/>
  <c r="H17" i="24"/>
  <c r="Z13" i="24"/>
  <c r="G19" i="24"/>
  <c r="G17" i="24"/>
  <c r="E22" i="24"/>
  <c r="E14" i="24"/>
  <c r="U16" i="24"/>
  <c r="X16" i="24" s="1"/>
  <c r="L20" i="24"/>
  <c r="K22" i="24"/>
  <c r="H15" i="24"/>
  <c r="Z11" i="24"/>
  <c r="Y15" i="24"/>
  <c r="G15" i="24"/>
  <c r="E15" i="24"/>
  <c r="L12" i="24"/>
  <c r="U14" i="24"/>
  <c r="X14" i="24" s="1"/>
  <c r="D14" i="24"/>
  <c r="T12" i="24"/>
  <c r="W12" i="24" s="1"/>
  <c r="K20" i="24"/>
  <c r="H13" i="24"/>
  <c r="U12" i="24"/>
  <c r="X12" i="24" s="1"/>
  <c r="D18" i="24"/>
  <c r="K18" i="24"/>
  <c r="H11" i="24"/>
  <c r="Z14" i="24"/>
  <c r="K15" i="24"/>
  <c r="AA30" i="24" l="1"/>
  <c r="N9" i="24"/>
  <c r="AA21" i="24"/>
  <c r="AA24" i="24"/>
  <c r="AA28" i="24"/>
  <c r="S28" i="24"/>
  <c r="AA34" i="24"/>
  <c r="AA13" i="24"/>
  <c r="AA11" i="24"/>
  <c r="AA26" i="24"/>
  <c r="AA22" i="24"/>
  <c r="AA25" i="24"/>
  <c r="AA29" i="24"/>
  <c r="AA27" i="24"/>
  <c r="AA19" i="24"/>
  <c r="AA14" i="24"/>
  <c r="AA16" i="24"/>
  <c r="AA18" i="24"/>
  <c r="AA12" i="24"/>
  <c r="AA20" i="24"/>
  <c r="AA15" i="24"/>
  <c r="AA17" i="24"/>
  <c r="G9" i="24"/>
  <c r="AD32" i="24"/>
  <c r="S14" i="24"/>
  <c r="AD33" i="24"/>
  <c r="F34" i="24"/>
  <c r="S15" i="24"/>
  <c r="S27" i="24"/>
  <c r="F32" i="24"/>
  <c r="S32" i="24"/>
  <c r="S18" i="24"/>
  <c r="S31" i="24"/>
  <c r="S19" i="24"/>
  <c r="S22" i="24"/>
  <c r="S13" i="24"/>
  <c r="H9" i="24"/>
  <c r="S34" i="24"/>
  <c r="S20" i="24"/>
  <c r="S12" i="24"/>
  <c r="S17" i="24"/>
  <c r="S23" i="24"/>
  <c r="S21" i="24"/>
  <c r="S11" i="24"/>
  <c r="S16" i="24"/>
  <c r="S24" i="24"/>
  <c r="S29" i="24"/>
  <c r="S33" i="24"/>
  <c r="S25" i="24"/>
  <c r="S26" i="24"/>
  <c r="S30" i="24"/>
  <c r="Y9" i="24"/>
  <c r="Q9" i="24"/>
  <c r="E9" i="24"/>
  <c r="V32" i="24"/>
  <c r="W32" i="24"/>
  <c r="AA32" i="24" s="1"/>
  <c r="X23" i="24"/>
  <c r="T9" i="24"/>
  <c r="W9" i="24" s="1"/>
  <c r="AD34" i="24"/>
  <c r="R9" i="24"/>
  <c r="L9" i="24"/>
  <c r="M9" i="24"/>
  <c r="O9" i="24"/>
  <c r="W31" i="24"/>
  <c r="AA31" i="24" s="1"/>
  <c r="V31" i="24"/>
  <c r="D9" i="24"/>
  <c r="K9" i="24"/>
  <c r="V34" i="24"/>
  <c r="X34" i="24"/>
  <c r="F31" i="24"/>
  <c r="AD31" i="24"/>
  <c r="P9" i="24"/>
  <c r="Z9" i="24"/>
  <c r="AB9" i="24"/>
  <c r="V33" i="24"/>
  <c r="W33" i="24"/>
  <c r="AA33" i="24" s="1"/>
  <c r="AC9" i="24"/>
  <c r="W23" i="24"/>
  <c r="AA23" i="24" s="1"/>
  <c r="U9" i="24"/>
  <c r="X9" i="24" s="1"/>
  <c r="F33" i="24"/>
  <c r="K8" i="24"/>
  <c r="L8" i="24"/>
  <c r="L3" i="24" s="1"/>
  <c r="Y8" i="24"/>
  <c r="Z8" i="24"/>
  <c r="Z3" i="24" s="1"/>
  <c r="AD30" i="24"/>
  <c r="I30" i="24"/>
  <c r="F29" i="24"/>
  <c r="V30" i="24"/>
  <c r="F30" i="24"/>
  <c r="V29" i="24"/>
  <c r="I29" i="24"/>
  <c r="AD28" i="24"/>
  <c r="AD29" i="24"/>
  <c r="V28" i="24"/>
  <c r="I28" i="24"/>
  <c r="F28" i="24"/>
  <c r="I27" i="24"/>
  <c r="F27" i="24"/>
  <c r="AD27" i="24"/>
  <c r="V27" i="24"/>
  <c r="V26" i="24"/>
  <c r="F26" i="24"/>
  <c r="F25" i="24"/>
  <c r="I26" i="24"/>
  <c r="AD26" i="24"/>
  <c r="I25" i="24"/>
  <c r="AD25" i="24"/>
  <c r="V25" i="24"/>
  <c r="AD24" i="24"/>
  <c r="I24" i="24"/>
  <c r="V24" i="24"/>
  <c r="F24" i="24"/>
  <c r="N8" i="24"/>
  <c r="N3" i="24" s="1"/>
  <c r="AC8" i="24"/>
  <c r="AC3" i="24" s="1"/>
  <c r="G8" i="24"/>
  <c r="P8" i="24"/>
  <c r="P3" i="24" s="1"/>
  <c r="Q8" i="24"/>
  <c r="Q3" i="24" s="1"/>
  <c r="H8" i="24"/>
  <c r="H3" i="24" s="1"/>
  <c r="M8" i="24"/>
  <c r="O8" i="24"/>
  <c r="O3" i="24" s="1"/>
  <c r="AB8" i="24"/>
  <c r="T8" i="24"/>
  <c r="W8" i="24" s="1"/>
  <c r="D8" i="24"/>
  <c r="D3" i="24" s="1"/>
  <c r="U8" i="24"/>
  <c r="E8" i="24"/>
  <c r="E3" i="24" s="1"/>
  <c r="I23" i="24"/>
  <c r="R8" i="24"/>
  <c r="R3" i="24" s="1"/>
  <c r="AD23" i="24"/>
  <c r="V23" i="24"/>
  <c r="F23" i="24"/>
  <c r="AD22" i="24"/>
  <c r="AD13" i="24"/>
  <c r="AD12" i="24"/>
  <c r="AD11" i="24"/>
  <c r="AD21" i="24"/>
  <c r="AD18" i="24"/>
  <c r="AD14" i="24"/>
  <c r="AD19" i="24"/>
  <c r="AD20" i="24"/>
  <c r="AD15" i="24"/>
  <c r="AD17" i="24"/>
  <c r="AD16" i="24"/>
  <c r="F14" i="24"/>
  <c r="I17" i="24"/>
  <c r="V21" i="24"/>
  <c r="F13" i="24"/>
  <c r="V17" i="24"/>
  <c r="V19" i="24"/>
  <c r="F21" i="24"/>
  <c r="F18" i="24"/>
  <c r="I19" i="24"/>
  <c r="F17" i="24"/>
  <c r="I21" i="24"/>
  <c r="I16" i="24"/>
  <c r="I22" i="24"/>
  <c r="I15" i="24"/>
  <c r="F19" i="24"/>
  <c r="V22" i="24"/>
  <c r="I14" i="24"/>
  <c r="I11" i="24"/>
  <c r="I13" i="24"/>
  <c r="I12" i="24"/>
  <c r="F20" i="24"/>
  <c r="I20" i="24"/>
  <c r="V15" i="24"/>
  <c r="F11" i="24"/>
  <c r="I18" i="24"/>
  <c r="V13" i="24"/>
  <c r="V18" i="24"/>
  <c r="F15" i="24"/>
  <c r="F12" i="24"/>
  <c r="V20" i="24"/>
  <c r="V14" i="24"/>
  <c r="V11" i="24"/>
  <c r="V12" i="24"/>
  <c r="F22" i="24"/>
  <c r="V16" i="24"/>
  <c r="F16" i="24"/>
  <c r="C10" i="4"/>
  <c r="B10" i="4"/>
  <c r="A10" i="4"/>
  <c r="W3" i="24" l="1"/>
  <c r="S9" i="24"/>
  <c r="S8" i="24"/>
  <c r="K3" i="24"/>
  <c r="U3" i="24"/>
  <c r="X8" i="24"/>
  <c r="X3" i="24" s="1"/>
  <c r="BE10" i="4"/>
  <c r="BE3" i="4" s="1"/>
  <c r="BD10" i="4"/>
  <c r="BD3" i="4" s="1"/>
  <c r="AD9" i="24"/>
  <c r="V9" i="24"/>
  <c r="I9" i="24"/>
  <c r="F9" i="24"/>
  <c r="N10" i="4"/>
  <c r="N3" i="4" s="1"/>
  <c r="AG10" i="4"/>
  <c r="AG3" i="4" s="1"/>
  <c r="G10" i="4"/>
  <c r="G3" i="4" s="1"/>
  <c r="F10" i="4"/>
  <c r="AB3" i="24"/>
  <c r="AD8" i="24"/>
  <c r="M3" i="24"/>
  <c r="D10" i="4"/>
  <c r="D3" i="4" s="1"/>
  <c r="CL10" i="4"/>
  <c r="CL3" i="4" s="1"/>
  <c r="CK10" i="4"/>
  <c r="CK3" i="4" s="1"/>
  <c r="CJ10" i="4"/>
  <c r="CJ3" i="4" s="1"/>
  <c r="CI10" i="4"/>
  <c r="CI3" i="4" s="1"/>
  <c r="Y3" i="24"/>
  <c r="T3" i="24"/>
  <c r="V8" i="24"/>
  <c r="G3" i="24"/>
  <c r="I8" i="24"/>
  <c r="F8" i="24"/>
  <c r="AA10" i="4"/>
  <c r="AA3" i="4" s="1"/>
  <c r="AB10" i="4"/>
  <c r="AB3" i="4" s="1"/>
  <c r="U18" i="4"/>
  <c r="AE18" i="4"/>
  <c r="AX18" i="4"/>
  <c r="E18" i="4"/>
  <c r="N18" i="4"/>
  <c r="AH18" i="4"/>
  <c r="AK18" i="4"/>
  <c r="CC18" i="4"/>
  <c r="AY18" i="4"/>
  <c r="CB18" i="4"/>
  <c r="S18" i="4"/>
  <c r="BG18" i="4"/>
  <c r="AN18" i="4"/>
  <c r="CE18" i="4"/>
  <c r="BQ18" i="4"/>
  <c r="CD18" i="4"/>
  <c r="V18" i="4"/>
  <c r="BV18" i="4"/>
  <c r="CG18" i="4"/>
  <c r="AO18" i="4"/>
  <c r="AQ18" i="4"/>
  <c r="CH18" i="4"/>
  <c r="CA18" i="4"/>
  <c r="BT18" i="4"/>
  <c r="BN18" i="4"/>
  <c r="L18" i="4"/>
  <c r="BL18" i="4"/>
  <c r="BC18" i="4"/>
  <c r="AP18" i="4"/>
  <c r="AT18" i="4"/>
  <c r="P18" i="4"/>
  <c r="F18" i="4"/>
  <c r="BH18" i="4"/>
  <c r="AU18" i="4"/>
  <c r="BF18" i="4"/>
  <c r="AL18" i="4"/>
  <c r="BK18" i="4"/>
  <c r="BP18" i="4"/>
  <c r="O18" i="4"/>
  <c r="BI18" i="4"/>
  <c r="CM18" i="4"/>
  <c r="BW18" i="4"/>
  <c r="AW18" i="4"/>
  <c r="BO18" i="4"/>
  <c r="AS18" i="4"/>
  <c r="CF18" i="4"/>
  <c r="X18" i="4"/>
  <c r="AZ18" i="4"/>
  <c r="I18" i="4"/>
  <c r="BY18" i="4"/>
  <c r="H18" i="4"/>
  <c r="BR18" i="4"/>
  <c r="AF18" i="4"/>
  <c r="M18" i="4"/>
  <c r="BZ18" i="4"/>
  <c r="AV18" i="4"/>
  <c r="BM18" i="4"/>
  <c r="AI18" i="4"/>
  <c r="T18" i="4"/>
  <c r="AG18" i="4"/>
  <c r="BJ18" i="4"/>
  <c r="AR18" i="4"/>
  <c r="W18" i="4"/>
  <c r="Q18" i="4"/>
  <c r="G18" i="4"/>
  <c r="BB18" i="4"/>
  <c r="BS18" i="4"/>
  <c r="BA18" i="4"/>
  <c r="AJ18" i="4"/>
  <c r="BX18" i="4"/>
  <c r="BU18" i="4"/>
  <c r="R18" i="4"/>
  <c r="AM18" i="4"/>
  <c r="CF15" i="4"/>
  <c r="L15" i="4"/>
  <c r="BK15" i="4"/>
  <c r="CG15" i="4"/>
  <c r="BO15" i="4"/>
  <c r="V15" i="4"/>
  <c r="CD15" i="4"/>
  <c r="H15" i="4"/>
  <c r="AE15" i="4"/>
  <c r="P15" i="4"/>
  <c r="BF15" i="4"/>
  <c r="CH15" i="4"/>
  <c r="CA15" i="4"/>
  <c r="S15" i="4"/>
  <c r="BZ15" i="4"/>
  <c r="AK15" i="4"/>
  <c r="AQ15" i="4"/>
  <c r="F15" i="4"/>
  <c r="AP15" i="4"/>
  <c r="AH15" i="4"/>
  <c r="CB15" i="4"/>
  <c r="AS15" i="4"/>
  <c r="CM15" i="4"/>
  <c r="AW15" i="4"/>
  <c r="AO15" i="4"/>
  <c r="CE15" i="4"/>
  <c r="BQ15" i="4"/>
  <c r="BH15" i="4"/>
  <c r="E15" i="4"/>
  <c r="BI15" i="4"/>
  <c r="BB15" i="4"/>
  <c r="BW15" i="4"/>
  <c r="BX15" i="4"/>
  <c r="AN15" i="4"/>
  <c r="BA15" i="4"/>
  <c r="BM15" i="4"/>
  <c r="BC15" i="4"/>
  <c r="M15" i="4"/>
  <c r="CC15" i="4"/>
  <c r="O15" i="4"/>
  <c r="N15" i="4"/>
  <c r="BN15" i="4"/>
  <c r="AI15" i="4"/>
  <c r="AY15" i="4"/>
  <c r="BP15" i="4"/>
  <c r="BV15" i="4"/>
  <c r="R15" i="4"/>
  <c r="AV15" i="4"/>
  <c r="BY15" i="4"/>
  <c r="AJ15" i="4"/>
  <c r="AR15" i="4"/>
  <c r="I15" i="4"/>
  <c r="BU15" i="4"/>
  <c r="BL15" i="4"/>
  <c r="X15" i="4"/>
  <c r="AG15" i="4"/>
  <c r="AF15" i="4"/>
  <c r="AX15" i="4"/>
  <c r="T15" i="4"/>
  <c r="BT15" i="4"/>
  <c r="BR15" i="4"/>
  <c r="AL15" i="4"/>
  <c r="BG15" i="4"/>
  <c r="AM15" i="4"/>
  <c r="AZ15" i="4"/>
  <c r="G15" i="4"/>
  <c r="AU15" i="4"/>
  <c r="U15" i="4"/>
  <c r="W15" i="4"/>
  <c r="Q15" i="4"/>
  <c r="AT15" i="4"/>
  <c r="BS15" i="4"/>
  <c r="BJ15" i="4"/>
  <c r="CE17" i="4"/>
  <c r="AI17" i="4"/>
  <c r="AF17" i="4"/>
  <c r="BH17" i="4"/>
  <c r="BV17" i="4"/>
  <c r="BF17" i="4"/>
  <c r="CD17" i="4"/>
  <c r="M17" i="4"/>
  <c r="D17" i="4"/>
  <c r="AQ17" i="4"/>
  <c r="CG17" i="4"/>
  <c r="V17" i="4"/>
  <c r="H17" i="4"/>
  <c r="AP17" i="4"/>
  <c r="BW17" i="4"/>
  <c r="CH17" i="4"/>
  <c r="CA17" i="4"/>
  <c r="Q17" i="4"/>
  <c r="BO17" i="4"/>
  <c r="CM17" i="4"/>
  <c r="BP17" i="4"/>
  <c r="BB17" i="4"/>
  <c r="AO17" i="4"/>
  <c r="BN17" i="4"/>
  <c r="BY17" i="4"/>
  <c r="W17" i="4"/>
  <c r="X17" i="4"/>
  <c r="BQ17" i="4"/>
  <c r="AY17" i="4"/>
  <c r="CF17" i="4"/>
  <c r="BZ17" i="4"/>
  <c r="AV17" i="4"/>
  <c r="AT17" i="4"/>
  <c r="AZ17" i="4"/>
  <c r="O17" i="4"/>
  <c r="E17" i="4"/>
  <c r="AW17" i="4"/>
  <c r="BJ17" i="4"/>
  <c r="I17" i="4"/>
  <c r="P17" i="4"/>
  <c r="F17" i="4"/>
  <c r="BG17" i="4"/>
  <c r="AN17" i="4"/>
  <c r="BA17" i="4"/>
  <c r="AK17" i="4"/>
  <c r="AS17" i="4"/>
  <c r="AE17" i="4"/>
  <c r="CB17" i="4"/>
  <c r="AR17" i="4"/>
  <c r="BS17" i="4"/>
  <c r="R17" i="4"/>
  <c r="N17" i="4"/>
  <c r="U17" i="4"/>
  <c r="BI17" i="4"/>
  <c r="CC17" i="4"/>
  <c r="BT17" i="4"/>
  <c r="BU17" i="4"/>
  <c r="AL17" i="4"/>
  <c r="BK17" i="4"/>
  <c r="T17" i="4"/>
  <c r="G17" i="4"/>
  <c r="BX17" i="4"/>
  <c r="BM17" i="4"/>
  <c r="AM17" i="4"/>
  <c r="BL17" i="4"/>
  <c r="AG17" i="4"/>
  <c r="L17" i="4"/>
  <c r="BC17" i="4"/>
  <c r="AU17" i="4"/>
  <c r="BR17" i="4"/>
  <c r="AX17" i="4"/>
  <c r="AJ17" i="4"/>
  <c r="AH17" i="4"/>
  <c r="S17" i="4"/>
  <c r="BH13" i="4"/>
  <c r="BI13" i="4"/>
  <c r="AQ13" i="4"/>
  <c r="BZ13" i="4"/>
  <c r="AX13" i="4"/>
  <c r="AZ13" i="4"/>
  <c r="CA13" i="4"/>
  <c r="CE13" i="4"/>
  <c r="T13" i="4"/>
  <c r="BP13" i="4"/>
  <c r="AO13" i="4"/>
  <c r="E13" i="4"/>
  <c r="BV13" i="4"/>
  <c r="BU13" i="4"/>
  <c r="AG13" i="4"/>
  <c r="G13" i="4"/>
  <c r="U13" i="4"/>
  <c r="N13" i="4"/>
  <c r="V13" i="4"/>
  <c r="BQ13" i="4"/>
  <c r="P13" i="4"/>
  <c r="CC13" i="4"/>
  <c r="AE13" i="4"/>
  <c r="AL13" i="4"/>
  <c r="BN13" i="4"/>
  <c r="M13" i="4"/>
  <c r="CH13" i="4"/>
  <c r="BR13" i="4"/>
  <c r="O13" i="4"/>
  <c r="AU13" i="4"/>
  <c r="D13" i="4"/>
  <c r="CM13" i="4"/>
  <c r="AY13" i="4"/>
  <c r="CB13" i="4"/>
  <c r="AF13" i="4"/>
  <c r="AN13" i="4"/>
  <c r="I13" i="4"/>
  <c r="AI13" i="4"/>
  <c r="AK13" i="4"/>
  <c r="AM13" i="4"/>
  <c r="AW13" i="4"/>
  <c r="BF13" i="4"/>
  <c r="H13" i="4"/>
  <c r="BO13" i="4"/>
  <c r="AH13" i="4"/>
  <c r="AP13" i="4"/>
  <c r="BK13" i="4"/>
  <c r="X13" i="4"/>
  <c r="BG13" i="4"/>
  <c r="R13" i="4"/>
  <c r="CG13" i="4"/>
  <c r="F13" i="4"/>
  <c r="AJ13" i="4"/>
  <c r="S13" i="4"/>
  <c r="BT13" i="4"/>
  <c r="BJ13" i="4"/>
  <c r="AR13" i="4"/>
  <c r="W13" i="4"/>
  <c r="BC13" i="4"/>
  <c r="BL13" i="4"/>
  <c r="L13" i="4"/>
  <c r="CF13" i="4"/>
  <c r="AV13" i="4"/>
  <c r="BB13" i="4"/>
  <c r="BY13" i="4"/>
  <c r="BM13" i="4"/>
  <c r="AT13" i="4"/>
  <c r="Q13" i="4"/>
  <c r="BX13" i="4"/>
  <c r="BS13" i="4"/>
  <c r="BA13" i="4"/>
  <c r="BW13" i="4"/>
  <c r="AS13" i="4"/>
  <c r="CD13" i="4"/>
  <c r="G14" i="4"/>
  <c r="AT14" i="4"/>
  <c r="BC14" i="4"/>
  <c r="BH14" i="4"/>
  <c r="AS14" i="4"/>
  <c r="Q14" i="4"/>
  <c r="AP14" i="4"/>
  <c r="AR14" i="4"/>
  <c r="AV14" i="4"/>
  <c r="L14" i="4"/>
  <c r="AJ14" i="4"/>
  <c r="M14" i="4"/>
  <c r="BU14" i="4"/>
  <c r="P14" i="4"/>
  <c r="BB14" i="4"/>
  <c r="BP14" i="4"/>
  <c r="CB14" i="4"/>
  <c r="AU14" i="4"/>
  <c r="H14" i="4"/>
  <c r="BJ14" i="4"/>
  <c r="CH14" i="4"/>
  <c r="CA14" i="4"/>
  <c r="AY14" i="4"/>
  <c r="AI14" i="4"/>
  <c r="AW14" i="4"/>
  <c r="BI14" i="4"/>
  <c r="N14" i="4"/>
  <c r="AZ14" i="4"/>
  <c r="BA14" i="4"/>
  <c r="BT14" i="4"/>
  <c r="CM14" i="4"/>
  <c r="BX14" i="4"/>
  <c r="BF14" i="4"/>
  <c r="CF14" i="4"/>
  <c r="U14" i="4"/>
  <c r="AH14" i="4"/>
  <c r="I14" i="4"/>
  <c r="AQ14" i="4"/>
  <c r="AX14" i="4"/>
  <c r="BG14" i="4"/>
  <c r="CC14" i="4"/>
  <c r="X14" i="4"/>
  <c r="R14" i="4"/>
  <c r="V14" i="4"/>
  <c r="S14" i="4"/>
  <c r="CE14" i="4"/>
  <c r="T14" i="4"/>
  <c r="AO14" i="4"/>
  <c r="BQ14" i="4"/>
  <c r="AG14" i="4"/>
  <c r="AN14" i="4"/>
  <c r="BR14" i="4"/>
  <c r="W14" i="4"/>
  <c r="BY14" i="4"/>
  <c r="CD14" i="4"/>
  <c r="CG14" i="4"/>
  <c r="AL14" i="4"/>
  <c r="O14" i="4"/>
  <c r="BS14" i="4"/>
  <c r="AM14" i="4"/>
  <c r="BM14" i="4"/>
  <c r="BZ14" i="4"/>
  <c r="BW14" i="4"/>
  <c r="BO14" i="4"/>
  <c r="BN14" i="4"/>
  <c r="BK14" i="4"/>
  <c r="E14" i="4"/>
  <c r="BL14" i="4"/>
  <c r="BV14" i="4"/>
  <c r="AK14" i="4"/>
  <c r="AF14" i="4"/>
  <c r="AZ16" i="4"/>
  <c r="D16" i="4"/>
  <c r="CC16" i="4"/>
  <c r="BQ16" i="4"/>
  <c r="F16" i="4"/>
  <c r="CA16" i="4"/>
  <c r="BI16" i="4"/>
  <c r="BN16" i="4"/>
  <c r="AL16" i="4"/>
  <c r="E16" i="4"/>
  <c r="AR16" i="4"/>
  <c r="BP16" i="4"/>
  <c r="AO16" i="4"/>
  <c r="U16" i="4"/>
  <c r="AJ16" i="4"/>
  <c r="CD16" i="4"/>
  <c r="AT16" i="4"/>
  <c r="CF16" i="4"/>
  <c r="BZ16" i="4"/>
  <c r="AF16" i="4"/>
  <c r="L16" i="4"/>
  <c r="AE16" i="4"/>
  <c r="BX16" i="4"/>
  <c r="BG16" i="4"/>
  <c r="T16" i="4"/>
  <c r="P16" i="4"/>
  <c r="AV16" i="4"/>
  <c r="BH16" i="4"/>
  <c r="X16" i="4"/>
  <c r="AK16" i="4"/>
  <c r="BL16" i="4"/>
  <c r="CH16" i="4"/>
  <c r="CB16" i="4"/>
  <c r="O16" i="4"/>
  <c r="N16" i="4"/>
  <c r="AN16" i="4"/>
  <c r="AQ16" i="4"/>
  <c r="AP16" i="4"/>
  <c r="AW16" i="4"/>
  <c r="H16" i="4"/>
  <c r="BA16" i="4"/>
  <c r="R16" i="4"/>
  <c r="AH16" i="4"/>
  <c r="CM16" i="4"/>
  <c r="CG16" i="4"/>
  <c r="BO16" i="4"/>
  <c r="V16" i="4"/>
  <c r="AG16" i="4"/>
  <c r="BV16" i="4"/>
  <c r="AY16" i="4"/>
  <c r="BS16" i="4"/>
  <c r="BF16" i="4"/>
  <c r="BW16" i="4"/>
  <c r="BJ16" i="4"/>
  <c r="S16" i="4"/>
  <c r="M16" i="4"/>
  <c r="I16" i="4"/>
  <c r="W16" i="4"/>
  <c r="BC16" i="4"/>
  <c r="AM16" i="4"/>
  <c r="CE16" i="4"/>
  <c r="BB16" i="4"/>
  <c r="AX16" i="4"/>
  <c r="G16" i="4"/>
  <c r="BY16" i="4"/>
  <c r="BM16" i="4"/>
  <c r="BU16" i="4"/>
  <c r="AI16" i="4"/>
  <c r="AS16" i="4"/>
  <c r="AU16" i="4"/>
  <c r="BK16" i="4"/>
  <c r="BT16" i="4"/>
  <c r="BR16" i="4"/>
  <c r="Q16" i="4"/>
  <c r="AU12" i="4"/>
  <c r="AN12" i="4"/>
  <c r="BO12" i="4"/>
  <c r="BG12" i="4"/>
  <c r="AM12" i="4"/>
  <c r="O12" i="4"/>
  <c r="BI12" i="4"/>
  <c r="CF12" i="4"/>
  <c r="BV12" i="4"/>
  <c r="AV12" i="4"/>
  <c r="BH12" i="4"/>
  <c r="AE12" i="4"/>
  <c r="P12" i="4"/>
  <c r="AK12" i="4"/>
  <c r="CH12" i="4"/>
  <c r="AP12" i="4"/>
  <c r="W12" i="4"/>
  <c r="F12" i="4"/>
  <c r="CB12" i="4"/>
  <c r="BP12" i="4"/>
  <c r="BU12" i="4"/>
  <c r="CM12" i="4"/>
  <c r="AY12" i="4"/>
  <c r="BZ12" i="4"/>
  <c r="BF12" i="4"/>
  <c r="CC12" i="4"/>
  <c r="AG12" i="4"/>
  <c r="Q12" i="4"/>
  <c r="BQ12" i="4"/>
  <c r="AQ12" i="4"/>
  <c r="E12" i="4"/>
  <c r="CG12" i="4"/>
  <c r="BW12" i="4"/>
  <c r="V12" i="4"/>
  <c r="BB12" i="4"/>
  <c r="BC12" i="4"/>
  <c r="AO12" i="4"/>
  <c r="BN12" i="4"/>
  <c r="N12" i="4"/>
  <c r="H12" i="4"/>
  <c r="BT12" i="4"/>
  <c r="AL12" i="4"/>
  <c r="M12" i="4"/>
  <c r="AX12" i="4"/>
  <c r="S12" i="4"/>
  <c r="BX12" i="4"/>
  <c r="BS12" i="4"/>
  <c r="AS12" i="4"/>
  <c r="AR12" i="4"/>
  <c r="AF12" i="4"/>
  <c r="U12" i="4"/>
  <c r="R12" i="4"/>
  <c r="BY12" i="4"/>
  <c r="AW12" i="4"/>
  <c r="BJ12" i="4"/>
  <c r="L12" i="4"/>
  <c r="CD12" i="4"/>
  <c r="BR12" i="4"/>
  <c r="AT12" i="4"/>
  <c r="BK12" i="4"/>
  <c r="I12" i="4"/>
  <c r="BL12" i="4"/>
  <c r="CE12" i="4"/>
  <c r="BM12" i="4"/>
  <c r="BA12" i="4"/>
  <c r="X12" i="4"/>
  <c r="CA12" i="4"/>
  <c r="AZ12" i="4"/>
  <c r="AJ12" i="4"/>
  <c r="T12" i="4"/>
  <c r="AI12" i="4"/>
  <c r="AH12" i="4"/>
  <c r="AS10" i="4"/>
  <c r="AS3" i="4" s="1"/>
  <c r="U10" i="4"/>
  <c r="U3" i="4" s="1"/>
  <c r="BX10" i="4"/>
  <c r="BX3" i="4" s="1"/>
  <c r="BC10" i="4"/>
  <c r="BC3" i="4" s="1"/>
  <c r="BF10" i="4"/>
  <c r="BF3" i="4" s="1"/>
  <c r="P10" i="4"/>
  <c r="P3" i="4" s="1"/>
  <c r="BW10" i="4"/>
  <c r="BW3" i="4" s="1"/>
  <c r="AP10" i="4"/>
  <c r="AP3" i="4" s="1"/>
  <c r="L10" i="4"/>
  <c r="L3" i="4" s="1"/>
  <c r="BK10" i="4"/>
  <c r="BK3" i="4" s="1"/>
  <c r="CD10" i="4"/>
  <c r="CD3" i="4" s="1"/>
  <c r="BU10" i="4"/>
  <c r="BU3" i="4" s="1"/>
  <c r="BV10" i="4"/>
  <c r="BV3" i="4" s="1"/>
  <c r="I10" i="4"/>
  <c r="I3" i="4" s="1"/>
  <c r="BH10" i="4"/>
  <c r="BH3" i="4" s="1"/>
  <c r="AJ10" i="4"/>
  <c r="AJ3" i="4" s="1"/>
  <c r="BN10" i="4"/>
  <c r="BN3" i="4" s="1"/>
  <c r="BA10" i="4"/>
  <c r="BA3" i="4" s="1"/>
  <c r="H10" i="4"/>
  <c r="H3" i="4" s="1"/>
  <c r="AM10" i="4"/>
  <c r="AM3" i="4" s="1"/>
  <c r="AX10" i="4"/>
  <c r="AX3" i="4" s="1"/>
  <c r="CC10" i="4"/>
  <c r="CC3" i="4" s="1"/>
  <c r="BS10" i="4"/>
  <c r="BS3" i="4" s="1"/>
  <c r="M10" i="4"/>
  <c r="M3" i="4" s="1"/>
  <c r="AU10" i="4"/>
  <c r="AU3" i="4" s="1"/>
  <c r="AE10" i="4"/>
  <c r="AE3" i="4" s="1"/>
  <c r="BP10" i="4"/>
  <c r="BP3" i="4" s="1"/>
  <c r="R10" i="4"/>
  <c r="R3" i="4" s="1"/>
  <c r="CM10" i="4"/>
  <c r="CM3" i="4" s="1"/>
  <c r="T10" i="4"/>
  <c r="T3" i="4" s="1"/>
  <c r="AL10" i="4"/>
  <c r="AL3" i="4" s="1"/>
  <c r="BY10" i="4"/>
  <c r="BY3" i="4" s="1"/>
  <c r="AV10" i="4"/>
  <c r="AV3" i="4" s="1"/>
  <c r="AW10" i="4"/>
  <c r="AW3" i="4" s="1"/>
  <c r="Q10" i="4"/>
  <c r="Q3" i="4" s="1"/>
  <c r="CB10" i="4"/>
  <c r="CB3" i="4" s="1"/>
  <c r="AT10" i="4"/>
  <c r="AT3" i="4" s="1"/>
  <c r="BG10" i="4"/>
  <c r="BG3" i="4" s="1"/>
  <c r="AQ10" i="4"/>
  <c r="AQ3" i="4" s="1"/>
  <c r="AH10" i="4"/>
  <c r="AH3" i="4" s="1"/>
  <c r="BT10" i="4"/>
  <c r="BT3" i="4" s="1"/>
  <c r="BQ10" i="4"/>
  <c r="BQ3" i="4" s="1"/>
  <c r="BM10" i="4"/>
  <c r="BM3" i="4" s="1"/>
  <c r="AO10" i="4"/>
  <c r="AO3" i="4" s="1"/>
  <c r="BZ10" i="4"/>
  <c r="BZ3" i="4" s="1"/>
  <c r="BO10" i="4"/>
  <c r="BO3" i="4" s="1"/>
  <c r="CA10" i="4"/>
  <c r="CA3" i="4" s="1"/>
  <c r="AF10" i="4"/>
  <c r="AF3" i="4" s="1"/>
  <c r="AI10" i="4"/>
  <c r="AI3" i="4" s="1"/>
  <c r="CF10" i="4"/>
  <c r="CF3" i="4" s="1"/>
  <c r="CG10" i="4"/>
  <c r="CG3" i="4" s="1"/>
  <c r="BJ10" i="4"/>
  <c r="BJ3" i="4" s="1"/>
  <c r="BB10" i="4"/>
  <c r="BB3" i="4" s="1"/>
  <c r="E10" i="4"/>
  <c r="E3" i="4" s="1"/>
  <c r="CH10" i="4"/>
  <c r="CH3" i="4" s="1"/>
  <c r="AK10" i="4"/>
  <c r="AK3" i="4" s="1"/>
  <c r="X10" i="4"/>
  <c r="X3" i="4" s="1"/>
  <c r="BR10" i="4"/>
  <c r="BR3" i="4" s="1"/>
  <c r="V10" i="4"/>
  <c r="V3" i="4" s="1"/>
  <c r="AY10" i="4"/>
  <c r="AY3" i="4" s="1"/>
  <c r="W10" i="4"/>
  <c r="W3" i="4" s="1"/>
  <c r="AR10" i="4"/>
  <c r="AR3" i="4" s="1"/>
  <c r="AZ10" i="4"/>
  <c r="AZ3" i="4" s="1"/>
  <c r="BL10" i="4"/>
  <c r="BL3" i="4" s="1"/>
  <c r="O10" i="4"/>
  <c r="O3" i="4" s="1"/>
  <c r="BI10" i="4"/>
  <c r="BI3" i="4" s="1"/>
  <c r="AN10" i="4"/>
  <c r="AN3" i="4" s="1"/>
  <c r="S10" i="4"/>
  <c r="S3" i="4" s="1"/>
  <c r="CE10" i="4"/>
  <c r="CE3" i="4" s="1"/>
  <c r="AA8" i="24" l="1"/>
  <c r="T4" i="4"/>
  <c r="AZ4" i="4"/>
  <c r="AX4" i="4"/>
  <c r="CD4" i="4"/>
  <c r="BU4" i="4"/>
  <c r="AQ4" i="4"/>
  <c r="BR4" i="4"/>
  <c r="BX4" i="4"/>
  <c r="V4" i="4"/>
  <c r="CM4" i="4"/>
  <c r="AV4" i="4"/>
  <c r="M4" i="4"/>
  <c r="CB4" i="4"/>
  <c r="F4" i="4"/>
  <c r="AW4" i="4"/>
  <c r="H4" i="4"/>
  <c r="AJ4" i="4"/>
  <c r="S4" i="4"/>
  <c r="BW4" i="4"/>
  <c r="BV4" i="4"/>
  <c r="BA4" i="4"/>
  <c r="R4" i="4"/>
  <c r="D4" i="4"/>
  <c r="CH4" i="4"/>
  <c r="P4" i="4"/>
  <c r="BB4" i="4"/>
  <c r="L4" i="4"/>
  <c r="CG4" i="4"/>
  <c r="CF4" i="4"/>
  <c r="CA4" i="4"/>
  <c r="X4" i="4"/>
  <c r="AL4" i="4"/>
  <c r="O4" i="4"/>
  <c r="BY4" i="4"/>
  <c r="BT4" i="4"/>
  <c r="W4" i="4"/>
  <c r="AM4" i="4"/>
  <c r="Q4" i="4"/>
  <c r="AP4" i="4"/>
  <c r="BG4" i="4"/>
  <c r="BI4" i="4"/>
  <c r="CE4" i="4"/>
  <c r="U4" i="4"/>
  <c r="N4" i="4"/>
  <c r="AG4" i="4"/>
  <c r="AF4" i="4"/>
  <c r="CC4" i="4"/>
  <c r="AK4" i="4"/>
  <c r="AN4" i="4"/>
  <c r="I4" i="4"/>
  <c r="AR4" i="4"/>
  <c r="AO4" i="4"/>
  <c r="BF4" i="4"/>
  <c r="AU4" i="4"/>
  <c r="G4" i="4"/>
  <c r="E4" i="4"/>
  <c r="AH4" i="4"/>
  <c r="AS4" i="4"/>
  <c r="BC4" i="4"/>
  <c r="BZ4" i="4"/>
  <c r="AE4" i="4"/>
  <c r="BJ4" i="4"/>
  <c r="AI4" i="4"/>
  <c r="AT4" i="4"/>
  <c r="AY4" i="4"/>
  <c r="BH4" i="4"/>
  <c r="BP4" i="4"/>
  <c r="BM4" i="4"/>
  <c r="BO4" i="4"/>
  <c r="BN4" i="4"/>
  <c r="BL4" i="4"/>
  <c r="BK4" i="4"/>
  <c r="BQ4" i="4"/>
  <c r="BS4" i="4"/>
  <c r="C3" i="24"/>
  <c r="B6" i="3"/>
  <c r="BE27" i="3" l="1"/>
  <c r="BD27" i="3"/>
  <c r="BD21" i="3"/>
  <c r="BD15" i="3"/>
  <c r="BE20" i="3"/>
  <c r="BE14" i="3"/>
  <c r="BD25" i="3"/>
  <c r="BD19" i="3"/>
  <c r="BE24" i="3"/>
  <c r="BE12" i="3"/>
  <c r="BE15" i="3"/>
  <c r="BE26" i="3"/>
  <c r="BD26" i="3"/>
  <c r="BD20" i="3"/>
  <c r="BD14" i="3"/>
  <c r="BD31" i="3"/>
  <c r="BD13" i="3"/>
  <c r="BE30" i="3"/>
  <c r="BE18" i="3"/>
  <c r="BD30" i="3"/>
  <c r="BD24" i="3"/>
  <c r="BD18" i="3"/>
  <c r="BD12" i="3"/>
  <c r="BE31" i="3"/>
  <c r="BE25" i="3"/>
  <c r="BE19" i="3"/>
  <c r="BE13" i="3"/>
  <c r="BE29" i="3"/>
  <c r="BE23" i="3"/>
  <c r="BE17" i="3"/>
  <c r="BE10" i="3"/>
  <c r="BD29" i="3"/>
  <c r="BD23" i="3"/>
  <c r="BD17" i="3"/>
  <c r="BD10" i="3"/>
  <c r="BE28" i="3"/>
  <c r="BE22" i="3"/>
  <c r="BE16" i="3"/>
  <c r="BE9" i="3"/>
  <c r="BD28" i="3"/>
  <c r="BD22" i="3"/>
  <c r="BD16" i="3"/>
  <c r="BD9" i="3"/>
  <c r="BE21" i="3"/>
  <c r="Y31" i="3"/>
  <c r="Z31" i="3"/>
  <c r="AD31" i="3"/>
  <c r="K31" i="3"/>
  <c r="AC31" i="3"/>
  <c r="J31" i="3"/>
  <c r="AT31" i="3"/>
  <c r="W31" i="3"/>
  <c r="AO31" i="3"/>
  <c r="AL31" i="3"/>
  <c r="AY31" i="3"/>
  <c r="BR31" i="3"/>
  <c r="BP31" i="3"/>
  <c r="AQ31" i="3"/>
  <c r="BV31" i="3"/>
  <c r="AZ31" i="3"/>
  <c r="CJ31" i="3"/>
  <c r="Q31" i="3"/>
  <c r="AU31" i="3"/>
  <c r="BC31" i="3"/>
  <c r="AK31" i="3"/>
  <c r="AP31" i="3"/>
  <c r="BN31" i="3"/>
  <c r="AH31" i="3"/>
  <c r="BY31" i="3"/>
  <c r="AJ31" i="3"/>
  <c r="BQ31" i="3"/>
  <c r="F31" i="3"/>
  <c r="BZ31" i="3"/>
  <c r="AX31" i="3"/>
  <c r="V31" i="3"/>
  <c r="BT31" i="3"/>
  <c r="BL31" i="3"/>
  <c r="AF31" i="3"/>
  <c r="AG31" i="3"/>
  <c r="CG31" i="3"/>
  <c r="BS31" i="3"/>
  <c r="AB31" i="3"/>
  <c r="BB31" i="3"/>
  <c r="AV31" i="3"/>
  <c r="BM31" i="3"/>
  <c r="AR31" i="3"/>
  <c r="AN31" i="3"/>
  <c r="CC31" i="3"/>
  <c r="BA31" i="3"/>
  <c r="BU31" i="3"/>
  <c r="U31" i="3"/>
  <c r="BH31" i="3"/>
  <c r="L31" i="3"/>
  <c r="BW31" i="3"/>
  <c r="G31" i="3"/>
  <c r="CE31" i="3"/>
  <c r="S31" i="3"/>
  <c r="AE31" i="3"/>
  <c r="CM31" i="3"/>
  <c r="BO31" i="3"/>
  <c r="H31" i="3"/>
  <c r="X31" i="3"/>
  <c r="D31" i="3"/>
  <c r="R31" i="3"/>
  <c r="AW31" i="3"/>
  <c r="BI31" i="3"/>
  <c r="CD31" i="3"/>
  <c r="BK31" i="3"/>
  <c r="AM31" i="3"/>
  <c r="P31" i="3"/>
  <c r="E31" i="3"/>
  <c r="AS31" i="3"/>
  <c r="BJ31" i="3"/>
  <c r="O31" i="3"/>
  <c r="CB31" i="3"/>
  <c r="N31" i="3"/>
  <c r="BF31" i="3"/>
  <c r="I31" i="3"/>
  <c r="T31" i="3"/>
  <c r="CI31" i="3"/>
  <c r="CK31" i="3"/>
  <c r="CF31" i="3"/>
  <c r="AI31" i="3"/>
  <c r="CA31" i="3"/>
  <c r="M31" i="3"/>
  <c r="AA31" i="3"/>
  <c r="BG31" i="3"/>
  <c r="CH31" i="3"/>
  <c r="BX31" i="3"/>
  <c r="CL31" i="3"/>
  <c r="E30" i="3"/>
  <c r="L30" i="3"/>
  <c r="AB30" i="3"/>
  <c r="AJ30" i="3"/>
  <c r="AV30" i="3"/>
  <c r="BJ30" i="3"/>
  <c r="BV30" i="3"/>
  <c r="CF30" i="3"/>
  <c r="CH30" i="3"/>
  <c r="AF30" i="3"/>
  <c r="H30" i="3"/>
  <c r="BA30" i="3"/>
  <c r="BX30" i="3"/>
  <c r="S30" i="3"/>
  <c r="BC30" i="3"/>
  <c r="CM30" i="3"/>
  <c r="I30" i="3"/>
  <c r="CA30" i="3"/>
  <c r="CD30" i="3"/>
  <c r="AA30" i="3"/>
  <c r="CC30" i="3"/>
  <c r="F30" i="3"/>
  <c r="M30" i="3"/>
  <c r="AC30" i="3"/>
  <c r="AK30" i="3"/>
  <c r="AW30" i="3"/>
  <c r="BK30" i="3"/>
  <c r="BW30" i="3"/>
  <c r="CG30" i="3"/>
  <c r="P30" i="3"/>
  <c r="AZ30" i="3"/>
  <c r="Q30" i="3"/>
  <c r="AO30" i="3"/>
  <c r="V30" i="3"/>
  <c r="BB30" i="3"/>
  <c r="BQ30" i="3"/>
  <c r="AR30" i="3"/>
  <c r="BZ30" i="3"/>
  <c r="AS30" i="3"/>
  <c r="AT30" i="3"/>
  <c r="CE30" i="3"/>
  <c r="N30" i="3"/>
  <c r="AD30" i="3"/>
  <c r="AL30" i="3"/>
  <c r="AX30" i="3"/>
  <c r="BL30" i="3"/>
  <c r="BN30" i="3"/>
  <c r="BO30" i="3"/>
  <c r="CK30" i="3"/>
  <c r="R30" i="3"/>
  <c r="AP30" i="3"/>
  <c r="CL30" i="3"/>
  <c r="W30" i="3"/>
  <c r="BY30" i="3"/>
  <c r="T30" i="3"/>
  <c r="BF30" i="3"/>
  <c r="U30" i="3"/>
  <c r="BG30" i="3"/>
  <c r="J30" i="3"/>
  <c r="BH30" i="3"/>
  <c r="AU30" i="3"/>
  <c r="O30" i="3"/>
  <c r="AE30" i="3"/>
  <c r="AM30" i="3"/>
  <c r="AY30" i="3"/>
  <c r="BM30" i="3"/>
  <c r="CI30" i="3"/>
  <c r="G30" i="3"/>
  <c r="AN30" i="3"/>
  <c r="AG30" i="3"/>
  <c r="AH30" i="3"/>
  <c r="BP30" i="3"/>
  <c r="AI30" i="3"/>
  <c r="X30" i="3"/>
  <c r="BR30" i="3"/>
  <c r="BS30" i="3"/>
  <c r="CB30" i="3"/>
  <c r="K30" i="3"/>
  <c r="BI30" i="3"/>
  <c r="CJ30" i="3"/>
  <c r="AQ30" i="3"/>
  <c r="Y30" i="3"/>
  <c r="Z30" i="3"/>
  <c r="BT30" i="3"/>
  <c r="D30" i="3"/>
  <c r="BU30" i="3"/>
  <c r="AQ29" i="3"/>
  <c r="AI29" i="3"/>
  <c r="BQ29" i="3"/>
  <c r="CB29" i="3"/>
  <c r="CJ29" i="3"/>
  <c r="CI29" i="3"/>
  <c r="BY29" i="3"/>
  <c r="S29" i="3"/>
  <c r="CD29" i="3"/>
  <c r="CM29" i="3"/>
  <c r="BC29" i="3"/>
  <c r="J29" i="3"/>
  <c r="L29" i="3"/>
  <c r="AX29" i="3"/>
  <c r="AG29" i="3"/>
  <c r="BB29" i="3"/>
  <c r="BF29" i="3"/>
  <c r="BS29" i="3"/>
  <c r="AC29" i="3"/>
  <c r="BL29" i="3"/>
  <c r="AO29" i="3"/>
  <c r="BP29" i="3"/>
  <c r="BR29" i="3"/>
  <c r="CA29" i="3"/>
  <c r="AB29" i="3"/>
  <c r="AK29" i="3"/>
  <c r="BA29" i="3"/>
  <c r="BZ29" i="3"/>
  <c r="BO29" i="3"/>
  <c r="AA29" i="3"/>
  <c r="CH29" i="3"/>
  <c r="AT29" i="3"/>
  <c r="BH29" i="3"/>
  <c r="O29" i="3"/>
  <c r="AE29" i="3"/>
  <c r="CG29" i="3"/>
  <c r="AD29" i="3"/>
  <c r="AR29" i="3"/>
  <c r="D29" i="3"/>
  <c r="G29" i="3"/>
  <c r="BX29" i="3"/>
  <c r="AJ29" i="3"/>
  <c r="Z29" i="3"/>
  <c r="AV29" i="3"/>
  <c r="BK29" i="3"/>
  <c r="CL29" i="3"/>
  <c r="BW29" i="3"/>
  <c r="AN29" i="3"/>
  <c r="W29" i="3"/>
  <c r="BT29" i="3"/>
  <c r="BV29" i="3"/>
  <c r="CK29" i="3"/>
  <c r="I29" i="3"/>
  <c r="BI29" i="3"/>
  <c r="U29" i="3"/>
  <c r="N29" i="3"/>
  <c r="R29" i="3"/>
  <c r="CC29" i="3"/>
  <c r="H29" i="3"/>
  <c r="CE29" i="3"/>
  <c r="AH29" i="3"/>
  <c r="AL29" i="3"/>
  <c r="BG29" i="3"/>
  <c r="K29" i="3"/>
  <c r="P29" i="3"/>
  <c r="CF29" i="3"/>
  <c r="T29" i="3"/>
  <c r="AM29" i="3"/>
  <c r="X29" i="3"/>
  <c r="Q29" i="3"/>
  <c r="E29" i="3"/>
  <c r="BM29" i="3"/>
  <c r="AW29" i="3"/>
  <c r="AF29" i="3"/>
  <c r="BJ29" i="3"/>
  <c r="AU29" i="3"/>
  <c r="AZ29" i="3"/>
  <c r="BN29" i="3"/>
  <c r="BU29" i="3"/>
  <c r="Y29" i="3"/>
  <c r="AY29" i="3"/>
  <c r="M29" i="3"/>
  <c r="V29" i="3"/>
  <c r="F29" i="3"/>
  <c r="AS29" i="3"/>
  <c r="AP29" i="3"/>
  <c r="CM28" i="3"/>
  <c r="BY28" i="3"/>
  <c r="BQ28" i="3"/>
  <c r="BC28" i="3"/>
  <c r="AQ28" i="3"/>
  <c r="AI28" i="3"/>
  <c r="W28" i="3"/>
  <c r="S28" i="3"/>
  <c r="BA28" i="3"/>
  <c r="AG28" i="3"/>
  <c r="Q28" i="3"/>
  <c r="BN28" i="3"/>
  <c r="AZ28" i="3"/>
  <c r="AF28" i="3"/>
  <c r="P28" i="3"/>
  <c r="CI28" i="3"/>
  <c r="AM28" i="3"/>
  <c r="AX28" i="3"/>
  <c r="N28" i="3"/>
  <c r="BW28" i="3"/>
  <c r="AK28" i="3"/>
  <c r="M28" i="3"/>
  <c r="CF28" i="3"/>
  <c r="AV28" i="3"/>
  <c r="AB28" i="3"/>
  <c r="BU28" i="3"/>
  <c r="D28" i="3"/>
  <c r="BH28" i="3"/>
  <c r="AS28" i="3"/>
  <c r="I28" i="3"/>
  <c r="BF28" i="3"/>
  <c r="CL28" i="3"/>
  <c r="BX28" i="3"/>
  <c r="BP28" i="3"/>
  <c r="BB28" i="3"/>
  <c r="AP28" i="3"/>
  <c r="AH28" i="3"/>
  <c r="V28" i="3"/>
  <c r="R28" i="3"/>
  <c r="BO28" i="3"/>
  <c r="AO28" i="3"/>
  <c r="H28" i="3"/>
  <c r="AN28" i="3"/>
  <c r="G28" i="3"/>
  <c r="BM28" i="3"/>
  <c r="AY28" i="3"/>
  <c r="AE28" i="3"/>
  <c r="O28" i="3"/>
  <c r="BL28" i="3"/>
  <c r="CG28" i="3"/>
  <c r="AC28" i="3"/>
  <c r="AJ28" i="3"/>
  <c r="CE28" i="3"/>
  <c r="AU28" i="3"/>
  <c r="K28" i="3"/>
  <c r="BT28" i="3"/>
  <c r="CA28" i="3"/>
  <c r="BR28" i="3"/>
  <c r="T28" i="3"/>
  <c r="CK28" i="3"/>
  <c r="CH28" i="3"/>
  <c r="AL28" i="3"/>
  <c r="AW28" i="3"/>
  <c r="F28" i="3"/>
  <c r="BJ28" i="3"/>
  <c r="L28" i="3"/>
  <c r="CC28" i="3"/>
  <c r="AA28" i="3"/>
  <c r="CB28" i="3"/>
  <c r="AT28" i="3"/>
  <c r="J28" i="3"/>
  <c r="BG28" i="3"/>
  <c r="U28" i="3"/>
  <c r="X28" i="3"/>
  <c r="CJ28" i="3"/>
  <c r="AD28" i="3"/>
  <c r="BK28" i="3"/>
  <c r="BV28" i="3"/>
  <c r="E28" i="3"/>
  <c r="BI28" i="3"/>
  <c r="CD28" i="3"/>
  <c r="Z28" i="3"/>
  <c r="BS28" i="3"/>
  <c r="Y28" i="3"/>
  <c r="BZ28" i="3"/>
  <c r="AR28" i="3"/>
  <c r="F27" i="3"/>
  <c r="M27" i="3"/>
  <c r="AC27" i="3"/>
  <c r="AK27" i="3"/>
  <c r="AW27" i="3"/>
  <c r="BK27" i="3"/>
  <c r="BW27" i="3"/>
  <c r="CG27" i="3"/>
  <c r="N27" i="3"/>
  <c r="AD27" i="3"/>
  <c r="AL27" i="3"/>
  <c r="AX27" i="3"/>
  <c r="BL27" i="3"/>
  <c r="CH27" i="3"/>
  <c r="O27" i="3"/>
  <c r="AE27" i="3"/>
  <c r="AM27" i="3"/>
  <c r="AY27" i="3"/>
  <c r="BM27" i="3"/>
  <c r="CI27" i="3"/>
  <c r="AZ27" i="3"/>
  <c r="G27" i="3"/>
  <c r="H27" i="3"/>
  <c r="Q27" i="3"/>
  <c r="AG27" i="3"/>
  <c r="AO27" i="3"/>
  <c r="BA27" i="3"/>
  <c r="BO27" i="3"/>
  <c r="CK27" i="3"/>
  <c r="R27" i="3"/>
  <c r="V27" i="3"/>
  <c r="AH27" i="3"/>
  <c r="AP27" i="3"/>
  <c r="BB27" i="3"/>
  <c r="BP27" i="3"/>
  <c r="BX27" i="3"/>
  <c r="CL27" i="3"/>
  <c r="S27" i="3"/>
  <c r="W27" i="3"/>
  <c r="AI27" i="3"/>
  <c r="AQ27" i="3"/>
  <c r="BC27" i="3"/>
  <c r="BQ27" i="3"/>
  <c r="BY27" i="3"/>
  <c r="CM27" i="3"/>
  <c r="T27" i="3"/>
  <c r="X27" i="3"/>
  <c r="AR27" i="3"/>
  <c r="BF27" i="3"/>
  <c r="BR27" i="3"/>
  <c r="BZ27" i="3"/>
  <c r="I27" i="3"/>
  <c r="U27" i="3"/>
  <c r="Y27" i="3"/>
  <c r="AS27" i="3"/>
  <c r="BG27" i="3"/>
  <c r="BS27" i="3"/>
  <c r="CA27" i="3"/>
  <c r="BI27" i="3"/>
  <c r="CC27" i="3"/>
  <c r="BJ27" i="3"/>
  <c r="CF27" i="3"/>
  <c r="P27" i="3"/>
  <c r="BN27" i="3"/>
  <c r="CJ27" i="3"/>
  <c r="J27" i="3"/>
  <c r="Z27" i="3"/>
  <c r="AT27" i="3"/>
  <c r="BH27" i="3"/>
  <c r="BT27" i="3"/>
  <c r="CB27" i="3"/>
  <c r="CD27" i="3"/>
  <c r="K27" i="3"/>
  <c r="AA27" i="3"/>
  <c r="AU27" i="3"/>
  <c r="BU27" i="3"/>
  <c r="CE27" i="3"/>
  <c r="L27" i="3"/>
  <c r="AB27" i="3"/>
  <c r="AJ27" i="3"/>
  <c r="AV27" i="3"/>
  <c r="BV27" i="3"/>
  <c r="AF27" i="3"/>
  <c r="AN27" i="3"/>
  <c r="D27" i="3"/>
  <c r="E27" i="3"/>
  <c r="I26" i="3"/>
  <c r="J26" i="3"/>
  <c r="D26" i="3"/>
  <c r="E26" i="3"/>
  <c r="L26" i="3"/>
  <c r="AB26" i="3"/>
  <c r="AJ26" i="3"/>
  <c r="AV26" i="3"/>
  <c r="BJ26" i="3"/>
  <c r="BV26" i="3"/>
  <c r="CF26" i="3"/>
  <c r="M26" i="3"/>
  <c r="AC26" i="3"/>
  <c r="AK26" i="3"/>
  <c r="AW26" i="3"/>
  <c r="BK26" i="3"/>
  <c r="BW26" i="3"/>
  <c r="CG26" i="3"/>
  <c r="N26" i="3"/>
  <c r="AD26" i="3"/>
  <c r="AL26" i="3"/>
  <c r="AX26" i="3"/>
  <c r="BL26" i="3"/>
  <c r="CH26" i="3"/>
  <c r="O26" i="3"/>
  <c r="AE26" i="3"/>
  <c r="AM26" i="3"/>
  <c r="AY26" i="3"/>
  <c r="BM26" i="3"/>
  <c r="CI26" i="3"/>
  <c r="P26" i="3"/>
  <c r="AF26" i="3"/>
  <c r="AN26" i="3"/>
  <c r="AZ26" i="3"/>
  <c r="Q26" i="3"/>
  <c r="AO26" i="3"/>
  <c r="BO26" i="3"/>
  <c r="BI26" i="3"/>
  <c r="CE26" i="3"/>
  <c r="F26" i="3"/>
  <c r="BN26" i="3"/>
  <c r="CJ26" i="3"/>
  <c r="AG26" i="3"/>
  <c r="BA26" i="3"/>
  <c r="CK26" i="3"/>
  <c r="CC26" i="3"/>
  <c r="G26" i="3"/>
  <c r="H26" i="3"/>
  <c r="R26" i="3"/>
  <c r="V26" i="3"/>
  <c r="AH26" i="3"/>
  <c r="AP26" i="3"/>
  <c r="BB26" i="3"/>
  <c r="BP26" i="3"/>
  <c r="BX26" i="3"/>
  <c r="CL26" i="3"/>
  <c r="S26" i="3"/>
  <c r="W26" i="3"/>
  <c r="AI26" i="3"/>
  <c r="AQ26" i="3"/>
  <c r="BC26" i="3"/>
  <c r="BQ26" i="3"/>
  <c r="BY26" i="3"/>
  <c r="CM26" i="3"/>
  <c r="T26" i="3"/>
  <c r="X26" i="3"/>
  <c r="AR26" i="3"/>
  <c r="BF26" i="3"/>
  <c r="BR26" i="3"/>
  <c r="BZ26" i="3"/>
  <c r="U26" i="3"/>
  <c r="Y26" i="3"/>
  <c r="AS26" i="3"/>
  <c r="BG26" i="3"/>
  <c r="BS26" i="3"/>
  <c r="CA26" i="3"/>
  <c r="Z26" i="3"/>
  <c r="AT26" i="3"/>
  <c r="BH26" i="3"/>
  <c r="BT26" i="3"/>
  <c r="CB26" i="3"/>
  <c r="CD26" i="3"/>
  <c r="K26" i="3"/>
  <c r="AA26" i="3"/>
  <c r="AU26" i="3"/>
  <c r="BU26" i="3"/>
  <c r="J25" i="3"/>
  <c r="AF25" i="3"/>
  <c r="AO25" i="3"/>
  <c r="BA25" i="3"/>
  <c r="BO25" i="3"/>
  <c r="CK25" i="3"/>
  <c r="AK25" i="3"/>
  <c r="BN25" i="3"/>
  <c r="K25" i="3"/>
  <c r="AG25" i="3"/>
  <c r="AP25" i="3"/>
  <c r="BB25" i="3"/>
  <c r="BP25" i="3"/>
  <c r="BX25" i="3"/>
  <c r="CL25" i="3"/>
  <c r="BF25" i="3"/>
  <c r="BZ25" i="3"/>
  <c r="BG25" i="3"/>
  <c r="V25" i="3"/>
  <c r="AT25" i="3"/>
  <c r="BH25" i="3"/>
  <c r="CB25" i="3"/>
  <c r="Y25" i="3"/>
  <c r="AU25" i="3"/>
  <c r="BU25" i="3"/>
  <c r="CE25" i="3"/>
  <c r="Z25" i="3"/>
  <c r="BV25" i="3"/>
  <c r="CF25" i="3"/>
  <c r="AB25" i="3"/>
  <c r="BL25" i="3"/>
  <c r="CH25" i="3"/>
  <c r="BM25" i="3"/>
  <c r="AN25" i="3"/>
  <c r="AH25" i="3"/>
  <c r="AQ25" i="3"/>
  <c r="BC25" i="3"/>
  <c r="BQ25" i="3"/>
  <c r="BY25" i="3"/>
  <c r="CM25" i="3"/>
  <c r="AR25" i="3"/>
  <c r="BR25" i="3"/>
  <c r="AS25" i="3"/>
  <c r="BS25" i="3"/>
  <c r="CA25" i="3"/>
  <c r="BT25" i="3"/>
  <c r="CD25" i="3"/>
  <c r="BI25" i="3"/>
  <c r="CC25" i="3"/>
  <c r="AJ25" i="3"/>
  <c r="BJ25" i="3"/>
  <c r="AW25" i="3"/>
  <c r="AX25" i="3"/>
  <c r="AY25" i="3"/>
  <c r="BW25" i="3"/>
  <c r="AC25" i="3"/>
  <c r="AD25" i="3"/>
  <c r="CI25" i="3"/>
  <c r="AE25" i="3"/>
  <c r="CJ25" i="3"/>
  <c r="AV25" i="3"/>
  <c r="BK25" i="3"/>
  <c r="CG25" i="3"/>
  <c r="AL25" i="3"/>
  <c r="AM25" i="3"/>
  <c r="AZ25" i="3"/>
  <c r="W25" i="3"/>
  <c r="H25" i="3"/>
  <c r="F25" i="3"/>
  <c r="P25" i="3"/>
  <c r="G25" i="3"/>
  <c r="U25" i="3"/>
  <c r="O25" i="3"/>
  <c r="R25" i="3"/>
  <c r="D25" i="3"/>
  <c r="Q25" i="3"/>
  <c r="AA25" i="3"/>
  <c r="S25" i="3"/>
  <c r="M25" i="3"/>
  <c r="L25" i="3"/>
  <c r="E25" i="3"/>
  <c r="N25" i="3"/>
  <c r="I25" i="3"/>
  <c r="T25" i="3"/>
  <c r="AI25" i="3"/>
  <c r="X25" i="3"/>
  <c r="H24" i="3"/>
  <c r="BH24" i="3"/>
  <c r="D24" i="3"/>
  <c r="O24" i="3"/>
  <c r="W24" i="3"/>
  <c r="AE24" i="3"/>
  <c r="AQ24" i="3"/>
  <c r="AY24" i="3"/>
  <c r="BI24" i="3"/>
  <c r="BQ24" i="3"/>
  <c r="CC24" i="3"/>
  <c r="CI24" i="3"/>
  <c r="AB24" i="3"/>
  <c r="BV24" i="3"/>
  <c r="AW24" i="3"/>
  <c r="BG24" i="3"/>
  <c r="CA24" i="3"/>
  <c r="N24" i="3"/>
  <c r="AX24" i="3"/>
  <c r="CH24" i="3"/>
  <c r="E24" i="3"/>
  <c r="P24" i="3"/>
  <c r="X24" i="3"/>
  <c r="AF24" i="3"/>
  <c r="AJ24" i="3"/>
  <c r="AR24" i="3"/>
  <c r="AZ24" i="3"/>
  <c r="BJ24" i="3"/>
  <c r="BR24" i="3"/>
  <c r="CJ24" i="3"/>
  <c r="BN24" i="3"/>
  <c r="CB24" i="3"/>
  <c r="F24" i="3"/>
  <c r="I24" i="3"/>
  <c r="Q24" i="3"/>
  <c r="Y24" i="3"/>
  <c r="AG24" i="3"/>
  <c r="AK24" i="3"/>
  <c r="AS24" i="3"/>
  <c r="BA24" i="3"/>
  <c r="BK24" i="3"/>
  <c r="BS24" i="3"/>
  <c r="CK24" i="3"/>
  <c r="T24" i="3"/>
  <c r="AN24" i="3"/>
  <c r="BZ24" i="3"/>
  <c r="AC24" i="3"/>
  <c r="BW24" i="3"/>
  <c r="AD24" i="3"/>
  <c r="J24" i="3"/>
  <c r="R24" i="3"/>
  <c r="Z24" i="3"/>
  <c r="AH24" i="3"/>
  <c r="AL24" i="3"/>
  <c r="AT24" i="3"/>
  <c r="BB24" i="3"/>
  <c r="BL24" i="3"/>
  <c r="BT24" i="3"/>
  <c r="BX24" i="3"/>
  <c r="CD24" i="3"/>
  <c r="CL24" i="3"/>
  <c r="L24" i="3"/>
  <c r="BF24" i="3"/>
  <c r="CF24" i="3"/>
  <c r="U24" i="3"/>
  <c r="V24" i="3"/>
  <c r="BP24" i="3"/>
  <c r="K24" i="3"/>
  <c r="S24" i="3"/>
  <c r="AA24" i="3"/>
  <c r="AI24" i="3"/>
  <c r="AM24" i="3"/>
  <c r="AU24" i="3"/>
  <c r="BC24" i="3"/>
  <c r="BM24" i="3"/>
  <c r="BU24" i="3"/>
  <c r="BY24" i="3"/>
  <c r="CE24" i="3"/>
  <c r="CM24" i="3"/>
  <c r="G24" i="3"/>
  <c r="AV24" i="3"/>
  <c r="M24" i="3"/>
  <c r="AO24" i="3"/>
  <c r="BO24" i="3"/>
  <c r="CG24" i="3"/>
  <c r="AP24" i="3"/>
  <c r="L10" i="3"/>
  <c r="T10" i="3"/>
  <c r="AB10" i="3"/>
  <c r="AN10" i="3"/>
  <c r="AV10" i="3"/>
  <c r="BF10" i="3"/>
  <c r="BN10" i="3"/>
  <c r="BV10" i="3"/>
  <c r="BZ10" i="3"/>
  <c r="CF10" i="3"/>
  <c r="E10" i="3"/>
  <c r="AF10" i="3"/>
  <c r="AZ10" i="3"/>
  <c r="G10" i="3"/>
  <c r="BL10" i="3"/>
  <c r="AM10" i="3"/>
  <c r="BM10" i="3"/>
  <c r="CM10" i="3"/>
  <c r="M10" i="3"/>
  <c r="U10" i="3"/>
  <c r="AC10" i="3"/>
  <c r="AO10" i="3"/>
  <c r="AW10" i="3"/>
  <c r="BG10" i="3"/>
  <c r="BO10" i="3"/>
  <c r="BW10" i="3"/>
  <c r="CA10" i="3"/>
  <c r="CG10" i="3"/>
  <c r="F10" i="3"/>
  <c r="I10" i="3"/>
  <c r="AR10" i="3"/>
  <c r="BJ10" i="3"/>
  <c r="BB10" i="3"/>
  <c r="CL10" i="3"/>
  <c r="AA10" i="3"/>
  <c r="AU10" i="3"/>
  <c r="CE10" i="3"/>
  <c r="N10" i="3"/>
  <c r="V10" i="3"/>
  <c r="AD10" i="3"/>
  <c r="AP10" i="3"/>
  <c r="AX10" i="3"/>
  <c r="BH10" i="3"/>
  <c r="BP10" i="3"/>
  <c r="CB10" i="3"/>
  <c r="CH10" i="3"/>
  <c r="K10" i="3"/>
  <c r="X10" i="3"/>
  <c r="BX10" i="3"/>
  <c r="S10" i="3"/>
  <c r="BY10" i="3"/>
  <c r="O10" i="3"/>
  <c r="W10" i="3"/>
  <c r="AE10" i="3"/>
  <c r="AQ10" i="3"/>
  <c r="AY10" i="3"/>
  <c r="BI10" i="3"/>
  <c r="BQ10" i="3"/>
  <c r="CC10" i="3"/>
  <c r="CI10" i="3"/>
  <c r="J10" i="3"/>
  <c r="P10" i="3"/>
  <c r="AJ10" i="3"/>
  <c r="BR10" i="3"/>
  <c r="CJ10" i="3"/>
  <c r="BT10" i="3"/>
  <c r="CD10" i="3"/>
  <c r="BU10" i="3"/>
  <c r="Q10" i="3"/>
  <c r="Y10" i="3"/>
  <c r="AG10" i="3"/>
  <c r="AK10" i="3"/>
  <c r="AS10" i="3"/>
  <c r="BA10" i="3"/>
  <c r="BK10" i="3"/>
  <c r="BS10" i="3"/>
  <c r="CK10" i="3"/>
  <c r="H10" i="3"/>
  <c r="R10" i="3"/>
  <c r="Z10" i="3"/>
  <c r="AH10" i="3"/>
  <c r="AL10" i="3"/>
  <c r="AT10" i="3"/>
  <c r="AI10" i="3"/>
  <c r="BC10" i="3"/>
  <c r="D10" i="3"/>
  <c r="D9" i="3"/>
  <c r="AC9" i="3"/>
  <c r="AD9" i="3"/>
  <c r="Z9" i="3"/>
  <c r="Y9" i="3"/>
  <c r="D12" i="3"/>
  <c r="AA16" i="3"/>
  <c r="AA20" i="3"/>
  <c r="AB16" i="3"/>
  <c r="AB20" i="3"/>
  <c r="AA13" i="3"/>
  <c r="AA17" i="3"/>
  <c r="AA21" i="3"/>
  <c r="AA14" i="3"/>
  <c r="AA18" i="3"/>
  <c r="AA22" i="3"/>
  <c r="AB14" i="3"/>
  <c r="AB18" i="3"/>
  <c r="AB22" i="3"/>
  <c r="AA23" i="3"/>
  <c r="AB13" i="3"/>
  <c r="AB23" i="3"/>
  <c r="AA15" i="3"/>
  <c r="AB15" i="3"/>
  <c r="AB21" i="3"/>
  <c r="AB17" i="3"/>
  <c r="AA19" i="3"/>
  <c r="AB19" i="3"/>
  <c r="K9" i="3"/>
  <c r="J9" i="3"/>
  <c r="Y12" i="3"/>
  <c r="AA12" i="3"/>
  <c r="AB12" i="3"/>
  <c r="S9" i="3"/>
  <c r="AA9" i="3"/>
  <c r="AI9" i="3"/>
  <c r="AM9" i="3"/>
  <c r="AU9" i="3"/>
  <c r="BC9" i="3"/>
  <c r="BM9" i="3"/>
  <c r="BU9" i="3"/>
  <c r="BY9" i="3"/>
  <c r="CE9" i="3"/>
  <c r="CM9" i="3"/>
  <c r="T9" i="3"/>
  <c r="AB9" i="3"/>
  <c r="AN9" i="3"/>
  <c r="AV9" i="3"/>
  <c r="BF9" i="3"/>
  <c r="BN9" i="3"/>
  <c r="BV9" i="3"/>
  <c r="BZ9" i="3"/>
  <c r="CF9" i="3"/>
  <c r="E9" i="3"/>
  <c r="U9" i="3"/>
  <c r="AO9" i="3"/>
  <c r="AW9" i="3"/>
  <c r="BG9" i="3"/>
  <c r="BW9" i="3"/>
  <c r="F9" i="3"/>
  <c r="V9" i="3"/>
  <c r="BH9" i="3"/>
  <c r="CH9" i="3"/>
  <c r="AE9" i="3"/>
  <c r="AY9" i="3"/>
  <c r="L9" i="3"/>
  <c r="M9" i="3"/>
  <c r="N9" i="3"/>
  <c r="P9" i="3"/>
  <c r="X9" i="3"/>
  <c r="AF9" i="3"/>
  <c r="AJ9" i="3"/>
  <c r="AR9" i="3"/>
  <c r="AZ9" i="3"/>
  <c r="BJ9" i="3"/>
  <c r="BR9" i="3"/>
  <c r="CJ9" i="3"/>
  <c r="G9" i="3"/>
  <c r="Q9" i="3"/>
  <c r="AG9" i="3"/>
  <c r="AK9" i="3"/>
  <c r="AS9" i="3"/>
  <c r="BA9" i="3"/>
  <c r="BK9" i="3"/>
  <c r="BS9" i="3"/>
  <c r="CK9" i="3"/>
  <c r="H9" i="3"/>
  <c r="R9" i="3"/>
  <c r="AH9" i="3"/>
  <c r="AL9" i="3"/>
  <c r="AT9" i="3"/>
  <c r="BB9" i="3"/>
  <c r="BL9" i="3"/>
  <c r="BT9" i="3"/>
  <c r="BX9" i="3"/>
  <c r="CD9" i="3"/>
  <c r="CL9" i="3"/>
  <c r="BO9" i="3"/>
  <c r="CA9" i="3"/>
  <c r="CG9" i="3"/>
  <c r="I9" i="3"/>
  <c r="AP9" i="3"/>
  <c r="AX9" i="3"/>
  <c r="BP9" i="3"/>
  <c r="CB9" i="3"/>
  <c r="O9" i="3"/>
  <c r="W9" i="3"/>
  <c r="AQ9" i="3"/>
  <c r="BI9" i="3"/>
  <c r="BQ9" i="3"/>
  <c r="CC9" i="3"/>
  <c r="CI9" i="3"/>
  <c r="D16" i="3"/>
  <c r="CJ18" i="3"/>
  <c r="CI20" i="3"/>
  <c r="CK17" i="3"/>
  <c r="CI12" i="3"/>
  <c r="CL13" i="3"/>
  <c r="CL18" i="3"/>
  <c r="CI19" i="3"/>
  <c r="CK15" i="3"/>
  <c r="CL12" i="3"/>
  <c r="CI17" i="3"/>
  <c r="CI16" i="3"/>
  <c r="CL19" i="3"/>
  <c r="CJ12" i="3"/>
  <c r="CK20" i="3"/>
  <c r="CK22" i="3"/>
  <c r="CJ15" i="3"/>
  <c r="CL23" i="3"/>
  <c r="CK19" i="3"/>
  <c r="CJ21" i="3"/>
  <c r="CJ17" i="3"/>
  <c r="CK14" i="3"/>
  <c r="CL21" i="3"/>
  <c r="CI14" i="3"/>
  <c r="CK18" i="3"/>
  <c r="CK12" i="3"/>
  <c r="CK21" i="3"/>
  <c r="CK16" i="3"/>
  <c r="CJ19" i="3"/>
  <c r="CK13" i="3"/>
  <c r="CL20" i="3"/>
  <c r="CI23" i="3"/>
  <c r="CJ22" i="3"/>
  <c r="CJ16" i="3"/>
  <c r="CJ20" i="3"/>
  <c r="CL16" i="3"/>
  <c r="CI13" i="3"/>
  <c r="CI15" i="3"/>
  <c r="CK23" i="3"/>
  <c r="CI18" i="3"/>
  <c r="CI21" i="3"/>
  <c r="CJ13" i="3"/>
  <c r="CL14" i="3"/>
  <c r="CL17" i="3"/>
  <c r="CJ14" i="3"/>
  <c r="CL15" i="3"/>
  <c r="CI22" i="3"/>
  <c r="CJ23" i="3"/>
  <c r="CL22" i="3"/>
  <c r="AD22" i="3"/>
  <c r="AD18" i="3"/>
  <c r="AD14" i="3"/>
  <c r="Z20" i="3"/>
  <c r="Z16" i="3"/>
  <c r="Z12" i="3"/>
  <c r="AD17" i="3"/>
  <c r="Z19" i="3"/>
  <c r="AC17" i="3"/>
  <c r="Y19" i="3"/>
  <c r="AC12" i="3"/>
  <c r="Y14" i="3"/>
  <c r="AD19" i="3"/>
  <c r="Z21" i="3"/>
  <c r="AC23" i="3"/>
  <c r="Y17" i="3"/>
  <c r="AC22" i="3"/>
  <c r="AC18" i="3"/>
  <c r="AC14" i="3"/>
  <c r="Y20" i="3"/>
  <c r="Y16" i="3"/>
  <c r="AD21" i="3"/>
  <c r="AD13" i="3"/>
  <c r="Z23" i="3"/>
  <c r="Z15" i="3"/>
  <c r="AC21" i="3"/>
  <c r="AC13" i="3"/>
  <c r="Y23" i="3"/>
  <c r="Y15" i="3"/>
  <c r="AC20" i="3"/>
  <c r="Y18" i="3"/>
  <c r="Z13" i="3"/>
  <c r="Y13" i="3"/>
  <c r="AD20" i="3"/>
  <c r="AD16" i="3"/>
  <c r="AD12" i="3"/>
  <c r="Z22" i="3"/>
  <c r="Z18" i="3"/>
  <c r="Z14" i="3"/>
  <c r="AC16" i="3"/>
  <c r="Y22" i="3"/>
  <c r="AD23" i="3"/>
  <c r="AD15" i="3"/>
  <c r="Z17" i="3"/>
  <c r="AC19" i="3"/>
  <c r="AC15" i="3"/>
  <c r="Y21" i="3"/>
  <c r="C4" i="4"/>
  <c r="D13" i="3"/>
  <c r="E13" i="3"/>
  <c r="N13" i="3"/>
  <c r="V13" i="3"/>
  <c r="AO13" i="3"/>
  <c r="AW13" i="3"/>
  <c r="BG13" i="3"/>
  <c r="BO13" i="3"/>
  <c r="BW13" i="3"/>
  <c r="CA13" i="3"/>
  <c r="CG13" i="3"/>
  <c r="J14" i="3"/>
  <c r="R14" i="3"/>
  <c r="X14" i="3"/>
  <c r="AG14" i="3"/>
  <c r="AK14" i="3"/>
  <c r="AS14" i="3"/>
  <c r="BA14" i="3"/>
  <c r="BK14" i="3"/>
  <c r="BS14" i="3"/>
  <c r="E15" i="3"/>
  <c r="N15" i="3"/>
  <c r="V15" i="3"/>
  <c r="AO15" i="3"/>
  <c r="AW15" i="3"/>
  <c r="BG15" i="3"/>
  <c r="BO15" i="3"/>
  <c r="BW15" i="3"/>
  <c r="CA15" i="3"/>
  <c r="CG15" i="3"/>
  <c r="J16" i="3"/>
  <c r="R16" i="3"/>
  <c r="X16" i="3"/>
  <c r="AG16" i="3"/>
  <c r="AK16" i="3"/>
  <c r="AS16" i="3"/>
  <c r="BA16" i="3"/>
  <c r="BK16" i="3"/>
  <c r="BS16" i="3"/>
  <c r="E17" i="3"/>
  <c r="F13" i="3"/>
  <c r="O13" i="3"/>
  <c r="AP13" i="3"/>
  <c r="AX13" i="3"/>
  <c r="BH13" i="3"/>
  <c r="BP13" i="3"/>
  <c r="CB13" i="3"/>
  <c r="CH13" i="3"/>
  <c r="K14" i="3"/>
  <c r="S14" i="3"/>
  <c r="AH14" i="3"/>
  <c r="AL14" i="3"/>
  <c r="AT14" i="3"/>
  <c r="BB14" i="3"/>
  <c r="BL14" i="3"/>
  <c r="BT14" i="3"/>
  <c r="BX14" i="3"/>
  <c r="CD14" i="3"/>
  <c r="F15" i="3"/>
  <c r="O15" i="3"/>
  <c r="AP15" i="3"/>
  <c r="AX15" i="3"/>
  <c r="BH15" i="3"/>
  <c r="BP15" i="3"/>
  <c r="CB15" i="3"/>
  <c r="CH15" i="3"/>
  <c r="K16" i="3"/>
  <c r="S16" i="3"/>
  <c r="AH16" i="3"/>
  <c r="AL16" i="3"/>
  <c r="AT16" i="3"/>
  <c r="BB16" i="3"/>
  <c r="BL16" i="3"/>
  <c r="BT16" i="3"/>
  <c r="BX16" i="3"/>
  <c r="CD16" i="3"/>
  <c r="I13" i="3"/>
  <c r="Q13" i="3"/>
  <c r="W13" i="3"/>
  <c r="AF13" i="3"/>
  <c r="AJ13" i="3"/>
  <c r="AR13" i="3"/>
  <c r="AZ13" i="3"/>
  <c r="BJ13" i="3"/>
  <c r="BR13" i="3"/>
  <c r="D14" i="3"/>
  <c r="H14" i="3"/>
  <c r="M14" i="3"/>
  <c r="U14" i="3"/>
  <c r="AN14" i="3"/>
  <c r="AV14" i="3"/>
  <c r="BF14" i="3"/>
  <c r="BN14" i="3"/>
  <c r="BV14" i="3"/>
  <c r="BZ14" i="3"/>
  <c r="CF14" i="3"/>
  <c r="I15" i="3"/>
  <c r="Q15" i="3"/>
  <c r="W15" i="3"/>
  <c r="AF15" i="3"/>
  <c r="AJ15" i="3"/>
  <c r="AR15" i="3"/>
  <c r="AZ15" i="3"/>
  <c r="BJ15" i="3"/>
  <c r="BR15" i="3"/>
  <c r="H16" i="3"/>
  <c r="M16" i="3"/>
  <c r="U16" i="3"/>
  <c r="J13" i="3"/>
  <c r="R13" i="3"/>
  <c r="X13" i="3"/>
  <c r="AG13" i="3"/>
  <c r="AK13" i="3"/>
  <c r="AS13" i="3"/>
  <c r="BA13" i="3"/>
  <c r="BK13" i="3"/>
  <c r="BS13" i="3"/>
  <c r="E14" i="3"/>
  <c r="K13" i="3"/>
  <c r="S13" i="3"/>
  <c r="AH13" i="3"/>
  <c r="AL13" i="3"/>
  <c r="AT13" i="3"/>
  <c r="BB13" i="3"/>
  <c r="BL13" i="3"/>
  <c r="BT13" i="3"/>
  <c r="BX13" i="3"/>
  <c r="CD13" i="3"/>
  <c r="F14" i="3"/>
  <c r="O14" i="3"/>
  <c r="AP14" i="3"/>
  <c r="AX14" i="3"/>
  <c r="BH14" i="3"/>
  <c r="BP14" i="3"/>
  <c r="CB14" i="3"/>
  <c r="CH14" i="3"/>
  <c r="K15" i="3"/>
  <c r="S15" i="3"/>
  <c r="AH15" i="3"/>
  <c r="AL15" i="3"/>
  <c r="AT15" i="3"/>
  <c r="BB15" i="3"/>
  <c r="BL15" i="3"/>
  <c r="BT15" i="3"/>
  <c r="BX15" i="3"/>
  <c r="CD15" i="3"/>
  <c r="F16" i="3"/>
  <c r="O16" i="3"/>
  <c r="AP16" i="3"/>
  <c r="AX16" i="3"/>
  <c r="BH16" i="3"/>
  <c r="BP16" i="3"/>
  <c r="CB16" i="3"/>
  <c r="CH16" i="3"/>
  <c r="K17" i="3"/>
  <c r="S17" i="3"/>
  <c r="AH17" i="3"/>
  <c r="AL17" i="3"/>
  <c r="AT17" i="3"/>
  <c r="BB17" i="3"/>
  <c r="BL17" i="3"/>
  <c r="BT17" i="3"/>
  <c r="BX17" i="3"/>
  <c r="CD17" i="3"/>
  <c r="F18" i="3"/>
  <c r="O18" i="3"/>
  <c r="AP18" i="3"/>
  <c r="AX18" i="3"/>
  <c r="BH18" i="3"/>
  <c r="BP18" i="3"/>
  <c r="CB18" i="3"/>
  <c r="G13" i="3"/>
  <c r="H13" i="3"/>
  <c r="BF13" i="3"/>
  <c r="BY13" i="3"/>
  <c r="CM13" i="3"/>
  <c r="N14" i="3"/>
  <c r="V14" i="3"/>
  <c r="AW14" i="3"/>
  <c r="BO14" i="3"/>
  <c r="CA14" i="3"/>
  <c r="CG14" i="3"/>
  <c r="J15" i="3"/>
  <c r="AG15" i="3"/>
  <c r="AS15" i="3"/>
  <c r="BK15" i="3"/>
  <c r="AN16" i="3"/>
  <c r="AZ16" i="3"/>
  <c r="BO16" i="3"/>
  <c r="BY16" i="3"/>
  <c r="I17" i="3"/>
  <c r="R17" i="3"/>
  <c r="AP17" i="3"/>
  <c r="AY17" i="3"/>
  <c r="BJ17" i="3"/>
  <c r="BS17" i="3"/>
  <c r="BY17" i="3"/>
  <c r="CG17" i="3"/>
  <c r="L18" i="3"/>
  <c r="U18" i="3"/>
  <c r="V18" i="3"/>
  <c r="AE18" i="3"/>
  <c r="AJ18" i="3"/>
  <c r="AS18" i="3"/>
  <c r="BB18" i="3"/>
  <c r="BM18" i="3"/>
  <c r="BV18" i="3"/>
  <c r="CA18" i="3"/>
  <c r="CH18" i="3"/>
  <c r="K19" i="3"/>
  <c r="S19" i="3"/>
  <c r="AH19" i="3"/>
  <c r="AL19" i="3"/>
  <c r="AT19" i="3"/>
  <c r="BB19" i="3"/>
  <c r="BL19" i="3"/>
  <c r="BT19" i="3"/>
  <c r="BX19" i="3"/>
  <c r="CD19" i="3"/>
  <c r="F20" i="3"/>
  <c r="O20" i="3"/>
  <c r="AP20" i="3"/>
  <c r="AX20" i="3"/>
  <c r="BH20" i="3"/>
  <c r="BP20" i="3"/>
  <c r="CB20" i="3"/>
  <c r="CH20" i="3"/>
  <c r="K21" i="3"/>
  <c r="M13" i="3"/>
  <c r="AQ13" i="3"/>
  <c r="BN13" i="3"/>
  <c r="G14" i="3"/>
  <c r="T14" i="3"/>
  <c r="AM14" i="3"/>
  <c r="BC14" i="3"/>
  <c r="BU14" i="3"/>
  <c r="P15" i="3"/>
  <c r="AY15" i="3"/>
  <c r="BQ15" i="3"/>
  <c r="CC15" i="3"/>
  <c r="CM15" i="3"/>
  <c r="L16" i="3"/>
  <c r="AI16" i="3"/>
  <c r="AR16" i="3"/>
  <c r="BG16" i="3"/>
  <c r="BU16" i="3"/>
  <c r="CC16" i="3"/>
  <c r="CF16" i="3"/>
  <c r="G17" i="3"/>
  <c r="M17" i="3"/>
  <c r="AE17" i="3"/>
  <c r="AJ17" i="3"/>
  <c r="AS17" i="3"/>
  <c r="BC17" i="3"/>
  <c r="BN17" i="3"/>
  <c r="BW17" i="3"/>
  <c r="CB17" i="3"/>
  <c r="D18" i="3"/>
  <c r="P18" i="3"/>
  <c r="X18" i="3"/>
  <c r="AH18" i="3"/>
  <c r="AM18" i="3"/>
  <c r="AV18" i="3"/>
  <c r="BG18" i="3"/>
  <c r="BQ18" i="3"/>
  <c r="E19" i="3"/>
  <c r="N19" i="3"/>
  <c r="V19" i="3"/>
  <c r="AO19" i="3"/>
  <c r="AW19" i="3"/>
  <c r="BG19" i="3"/>
  <c r="BO19" i="3"/>
  <c r="BW19" i="3"/>
  <c r="CA19" i="3"/>
  <c r="CG19" i="3"/>
  <c r="J20" i="3"/>
  <c r="R20" i="3"/>
  <c r="X20" i="3"/>
  <c r="AG20" i="3"/>
  <c r="AK20" i="3"/>
  <c r="AS20" i="3"/>
  <c r="BA20" i="3"/>
  <c r="BK20" i="3"/>
  <c r="BS20" i="3"/>
  <c r="E21" i="3"/>
  <c r="N21" i="3"/>
  <c r="P13" i="3"/>
  <c r="AU13" i="3"/>
  <c r="BQ13" i="3"/>
  <c r="AO14" i="3"/>
  <c r="BG14" i="3"/>
  <c r="BW14" i="3"/>
  <c r="R15" i="3"/>
  <c r="X15" i="3"/>
  <c r="AK15" i="3"/>
  <c r="BA15" i="3"/>
  <c r="BS15" i="3"/>
  <c r="E16" i="3"/>
  <c r="N16" i="3"/>
  <c r="V16" i="3"/>
  <c r="AU16" i="3"/>
  <c r="BI16" i="3"/>
  <c r="BV16" i="3"/>
  <c r="CG16" i="3"/>
  <c r="H17" i="3"/>
  <c r="N17" i="3"/>
  <c r="AF17" i="3"/>
  <c r="AK17" i="3"/>
  <c r="AU17" i="3"/>
  <c r="BF17" i="3"/>
  <c r="BO17" i="3"/>
  <c r="CC17" i="3"/>
  <c r="E18" i="3"/>
  <c r="Q18" i="3"/>
  <c r="AI18" i="3"/>
  <c r="AN18" i="3"/>
  <c r="AW18" i="3"/>
  <c r="BI18" i="3"/>
  <c r="BR18" i="3"/>
  <c r="CD18" i="3"/>
  <c r="F19" i="3"/>
  <c r="O19" i="3"/>
  <c r="AP19" i="3"/>
  <c r="T13" i="3"/>
  <c r="AE13" i="3"/>
  <c r="AV13" i="3"/>
  <c r="BU13" i="3"/>
  <c r="AE14" i="3"/>
  <c r="AQ14" i="3"/>
  <c r="BI14" i="3"/>
  <c r="G15" i="3"/>
  <c r="T15" i="3"/>
  <c r="AM15" i="3"/>
  <c r="BC15" i="3"/>
  <c r="BU15" i="3"/>
  <c r="P16" i="3"/>
  <c r="AV16" i="3"/>
  <c r="BJ16" i="3"/>
  <c r="BW16" i="3"/>
  <c r="CM16" i="3"/>
  <c r="O17" i="3"/>
  <c r="W17" i="3"/>
  <c r="AG17" i="3"/>
  <c r="AM17" i="3"/>
  <c r="AV17" i="3"/>
  <c r="BG17" i="3"/>
  <c r="BP17" i="3"/>
  <c r="I18" i="3"/>
  <c r="R18" i="3"/>
  <c r="AO18" i="3"/>
  <c r="AY18" i="3"/>
  <c r="BJ18" i="3"/>
  <c r="BS18" i="3"/>
  <c r="BX18" i="3"/>
  <c r="CE18" i="3"/>
  <c r="P19" i="3"/>
  <c r="AE19" i="3"/>
  <c r="AQ19" i="3"/>
  <c r="AY19" i="3"/>
  <c r="BI19" i="3"/>
  <c r="BQ19" i="3"/>
  <c r="CC19" i="3"/>
  <c r="U13" i="3"/>
  <c r="AI13" i="3"/>
  <c r="AY13" i="3"/>
  <c r="BV13" i="3"/>
  <c r="CE13" i="3"/>
  <c r="I14" i="3"/>
  <c r="AF14" i="3"/>
  <c r="AR14" i="3"/>
  <c r="BJ14" i="3"/>
  <c r="H15" i="3"/>
  <c r="U15" i="3"/>
  <c r="AN15" i="3"/>
  <c r="BF15" i="3"/>
  <c r="BV15" i="3"/>
  <c r="Q16" i="3"/>
  <c r="W16" i="3"/>
  <c r="AJ16" i="3"/>
  <c r="AW16" i="3"/>
  <c r="BM16" i="3"/>
  <c r="D17" i="3"/>
  <c r="P17" i="3"/>
  <c r="X17" i="3"/>
  <c r="AI17" i="3"/>
  <c r="AN17" i="3"/>
  <c r="AW17" i="3"/>
  <c r="BH17" i="3"/>
  <c r="BQ17" i="3"/>
  <c r="CE17" i="3"/>
  <c r="J18" i="3"/>
  <c r="S18" i="3"/>
  <c r="AQ18" i="3"/>
  <c r="AZ18" i="3"/>
  <c r="BK18" i="3"/>
  <c r="BT18" i="3"/>
  <c r="BY18" i="3"/>
  <c r="CF18" i="3"/>
  <c r="I19" i="3"/>
  <c r="Q19" i="3"/>
  <c r="W19" i="3"/>
  <c r="AF19" i="3"/>
  <c r="AJ19" i="3"/>
  <c r="AR19" i="3"/>
  <c r="AZ19" i="3"/>
  <c r="BJ19" i="3"/>
  <c r="BR19" i="3"/>
  <c r="D20" i="3"/>
  <c r="BC13" i="3"/>
  <c r="BY14" i="3"/>
  <c r="M15" i="3"/>
  <c r="AU15" i="3"/>
  <c r="BC16" i="3"/>
  <c r="L17" i="3"/>
  <c r="AX17" i="3"/>
  <c r="BV17" i="3"/>
  <c r="CH17" i="3"/>
  <c r="T18" i="3"/>
  <c r="AG18" i="3"/>
  <c r="BC18" i="3"/>
  <c r="BZ18" i="3"/>
  <c r="D19" i="3"/>
  <c r="T19" i="3"/>
  <c r="AG19" i="3"/>
  <c r="AV19" i="3"/>
  <c r="BN19" i="3"/>
  <c r="BZ19" i="3"/>
  <c r="CF19" i="3"/>
  <c r="H20" i="3"/>
  <c r="P20" i="3"/>
  <c r="AT20" i="3"/>
  <c r="BF20" i="3"/>
  <c r="BQ20" i="3"/>
  <c r="BX20" i="3"/>
  <c r="CM20" i="3"/>
  <c r="Q21" i="3"/>
  <c r="W21" i="3"/>
  <c r="AF21" i="3"/>
  <c r="AJ21" i="3"/>
  <c r="AR21" i="3"/>
  <c r="AZ21" i="3"/>
  <c r="BJ21" i="3"/>
  <c r="BR21" i="3"/>
  <c r="D22" i="3"/>
  <c r="H22" i="3"/>
  <c r="M22" i="3"/>
  <c r="U22" i="3"/>
  <c r="AN22" i="3"/>
  <c r="AV22" i="3"/>
  <c r="BF22" i="3"/>
  <c r="BN22" i="3"/>
  <c r="BV22" i="3"/>
  <c r="BZ22" i="3"/>
  <c r="CF22" i="3"/>
  <c r="I23" i="3"/>
  <c r="Q23" i="3"/>
  <c r="W23" i="3"/>
  <c r="AF23" i="3"/>
  <c r="AJ23" i="3"/>
  <c r="AR23" i="3"/>
  <c r="AZ23" i="3"/>
  <c r="BJ23" i="3"/>
  <c r="BR23" i="3"/>
  <c r="Q14" i="3"/>
  <c r="AY14" i="3"/>
  <c r="CE14" i="3"/>
  <c r="BM15" i="3"/>
  <c r="G16" i="3"/>
  <c r="AF16" i="3"/>
  <c r="BQ16" i="3"/>
  <c r="F17" i="3"/>
  <c r="U17" i="3"/>
  <c r="BI17" i="3"/>
  <c r="CA17" i="3"/>
  <c r="G18" i="3"/>
  <c r="AL18" i="3"/>
  <c r="BN18" i="3"/>
  <c r="H19" i="3"/>
  <c r="AK19" i="3"/>
  <c r="BC19" i="3"/>
  <c r="BU19" i="3"/>
  <c r="E20" i="3"/>
  <c r="I20" i="3"/>
  <c r="T20" i="3"/>
  <c r="V20" i="3"/>
  <c r="AF20" i="3"/>
  <c r="AM20" i="3"/>
  <c r="AW20" i="3"/>
  <c r="BJ20" i="3"/>
  <c r="BU20" i="3"/>
  <c r="CA20" i="3"/>
  <c r="J21" i="3"/>
  <c r="T21" i="3"/>
  <c r="AI21" i="3"/>
  <c r="AM21" i="3"/>
  <c r="AU21" i="3"/>
  <c r="BC21" i="3"/>
  <c r="BM21" i="3"/>
  <c r="BU21" i="3"/>
  <c r="BY21" i="3"/>
  <c r="CE21" i="3"/>
  <c r="P22" i="3"/>
  <c r="AE22" i="3"/>
  <c r="AQ22" i="3"/>
  <c r="AY22" i="3"/>
  <c r="BI22" i="3"/>
  <c r="BQ22" i="3"/>
  <c r="CC22" i="3"/>
  <c r="CM22" i="3"/>
  <c r="G23" i="3"/>
  <c r="L23" i="3"/>
  <c r="T23" i="3"/>
  <c r="AI23" i="3"/>
  <c r="AM23" i="3"/>
  <c r="AU23" i="3"/>
  <c r="BC23" i="3"/>
  <c r="BM23" i="3"/>
  <c r="BU23" i="3"/>
  <c r="BY23" i="3"/>
  <c r="CE23" i="3"/>
  <c r="BZ13" i="3"/>
  <c r="AZ14" i="3"/>
  <c r="CM14" i="3"/>
  <c r="AE15" i="3"/>
  <c r="BN15" i="3"/>
  <c r="AM16" i="3"/>
  <c r="BR16" i="3"/>
  <c r="BK17" i="3"/>
  <c r="H18" i="3"/>
  <c r="AR18" i="3"/>
  <c r="BO18" i="3"/>
  <c r="J19" i="3"/>
  <c r="AM19" i="3"/>
  <c r="BF19" i="3"/>
  <c r="BV19" i="3"/>
  <c r="K20" i="3"/>
  <c r="U20" i="3"/>
  <c r="AH20" i="3"/>
  <c r="AN20" i="3"/>
  <c r="AY20" i="3"/>
  <c r="BL20" i="3"/>
  <c r="BV20" i="3"/>
  <c r="CC20" i="3"/>
  <c r="CD20" i="3"/>
  <c r="L21" i="3"/>
  <c r="U21" i="3"/>
  <c r="AN21" i="3"/>
  <c r="AV21" i="3"/>
  <c r="BF21" i="3"/>
  <c r="BN21" i="3"/>
  <c r="BV21" i="3"/>
  <c r="BZ21" i="3"/>
  <c r="CF21" i="3"/>
  <c r="I22" i="3"/>
  <c r="Q22" i="3"/>
  <c r="W22" i="3"/>
  <c r="AF22" i="3"/>
  <c r="AJ22" i="3"/>
  <c r="AR22" i="3"/>
  <c r="AZ22" i="3"/>
  <c r="BJ22" i="3"/>
  <c r="BR22" i="3"/>
  <c r="D23" i="3"/>
  <c r="H23" i="3"/>
  <c r="CC13" i="3"/>
  <c r="BM14" i="3"/>
  <c r="D15" i="3"/>
  <c r="AI15" i="3"/>
  <c r="I16" i="3"/>
  <c r="AO16" i="3"/>
  <c r="AO17" i="3"/>
  <c r="BM17" i="3"/>
  <c r="K18" i="3"/>
  <c r="W18" i="3"/>
  <c r="AT18" i="3"/>
  <c r="BU18" i="3"/>
  <c r="L19" i="3"/>
  <c r="X19" i="3"/>
  <c r="AN19" i="3"/>
  <c r="BH19" i="3"/>
  <c r="L20" i="3"/>
  <c r="W20" i="3"/>
  <c r="AI20" i="3"/>
  <c r="AO20" i="3"/>
  <c r="AZ20" i="3"/>
  <c r="BM20" i="3"/>
  <c r="BW20" i="3"/>
  <c r="CE20" i="3"/>
  <c r="M21" i="3"/>
  <c r="V21" i="3"/>
  <c r="AO21" i="3"/>
  <c r="AW21" i="3"/>
  <c r="BG21" i="3"/>
  <c r="BO21" i="3"/>
  <c r="BW21" i="3"/>
  <c r="CA21" i="3"/>
  <c r="CG21" i="3"/>
  <c r="J22" i="3"/>
  <c r="R22" i="3"/>
  <c r="X22" i="3"/>
  <c r="AG22" i="3"/>
  <c r="AK22" i="3"/>
  <c r="AS22" i="3"/>
  <c r="BA22" i="3"/>
  <c r="BK22" i="3"/>
  <c r="BS22" i="3"/>
  <c r="E23" i="3"/>
  <c r="N23" i="3"/>
  <c r="V23" i="3"/>
  <c r="AO23" i="3"/>
  <c r="AW23" i="3"/>
  <c r="AM13" i="3"/>
  <c r="CF13" i="3"/>
  <c r="W14" i="3"/>
  <c r="BQ14" i="3"/>
  <c r="BY15" i="3"/>
  <c r="T16" i="3"/>
  <c r="AQ16" i="3"/>
  <c r="BZ16" i="3"/>
  <c r="V17" i="3"/>
  <c r="AQ17" i="3"/>
  <c r="BR17" i="3"/>
  <c r="M18" i="3"/>
  <c r="AU18" i="3"/>
  <c r="BW18" i="3"/>
  <c r="CG18" i="3"/>
  <c r="M19" i="3"/>
  <c r="AS19" i="3"/>
  <c r="BK19" i="3"/>
  <c r="M20" i="3"/>
  <c r="AQ20" i="3"/>
  <c r="BB20" i="3"/>
  <c r="BN20" i="3"/>
  <c r="CF20" i="3"/>
  <c r="G21" i="3"/>
  <c r="O21" i="3"/>
  <c r="AP21" i="3"/>
  <c r="AX21" i="3"/>
  <c r="BH21" i="3"/>
  <c r="BP21" i="3"/>
  <c r="CB21" i="3"/>
  <c r="CH21" i="3"/>
  <c r="K22" i="3"/>
  <c r="S22" i="3"/>
  <c r="AH22" i="3"/>
  <c r="AL22" i="3"/>
  <c r="AT22" i="3"/>
  <c r="BB22" i="3"/>
  <c r="BL22" i="3"/>
  <c r="BT22" i="3"/>
  <c r="BX22" i="3"/>
  <c r="CD22" i="3"/>
  <c r="F23" i="3"/>
  <c r="O23" i="3"/>
  <c r="AP23" i="3"/>
  <c r="AX23" i="3"/>
  <c r="BH23" i="3"/>
  <c r="BP23" i="3"/>
  <c r="CB23" i="3"/>
  <c r="L13" i="3"/>
  <c r="AI14" i="3"/>
  <c r="J17" i="3"/>
  <c r="BA17" i="3"/>
  <c r="BP19" i="3"/>
  <c r="G20" i="3"/>
  <c r="AU20" i="3"/>
  <c r="F21" i="3"/>
  <c r="BB21" i="3"/>
  <c r="CM21" i="3"/>
  <c r="O22" i="3"/>
  <c r="AU22" i="3"/>
  <c r="BP22" i="3"/>
  <c r="AE23" i="3"/>
  <c r="AQ23" i="3"/>
  <c r="BG23" i="3"/>
  <c r="BT23" i="3"/>
  <c r="CC23" i="3"/>
  <c r="CD23" i="3"/>
  <c r="BI13" i="3"/>
  <c r="BR14" i="3"/>
  <c r="BI15" i="3"/>
  <c r="BF16" i="3"/>
  <c r="BZ17" i="3"/>
  <c r="CM18" i="3"/>
  <c r="CB19" i="3"/>
  <c r="N20" i="3"/>
  <c r="AE20" i="3"/>
  <c r="BG20" i="3"/>
  <c r="I21" i="3"/>
  <c r="X21" i="3"/>
  <c r="AQ21" i="3"/>
  <c r="BL21" i="3"/>
  <c r="G22" i="3"/>
  <c r="BC22" i="3"/>
  <c r="CG22" i="3"/>
  <c r="M23" i="3"/>
  <c r="AV23" i="3"/>
  <c r="BL23" i="3"/>
  <c r="CH23" i="3"/>
  <c r="BM13" i="3"/>
  <c r="CC14" i="3"/>
  <c r="BZ15" i="3"/>
  <c r="BN16" i="3"/>
  <c r="CF17" i="3"/>
  <c r="AK18" i="3"/>
  <c r="AU19" i="3"/>
  <c r="Q20" i="3"/>
  <c r="BI20" i="3"/>
  <c r="P21" i="3"/>
  <c r="AS21" i="3"/>
  <c r="BQ21" i="3"/>
  <c r="BG22" i="3"/>
  <c r="BY22" i="3"/>
  <c r="CH22" i="3"/>
  <c r="P23" i="3"/>
  <c r="AY23" i="3"/>
  <c r="BN23" i="3"/>
  <c r="CM23" i="3"/>
  <c r="CE15" i="3"/>
  <c r="CA16" i="3"/>
  <c r="CM17" i="3"/>
  <c r="BA18" i="3"/>
  <c r="G19" i="3"/>
  <c r="AX19" i="3"/>
  <c r="CE19" i="3"/>
  <c r="S20" i="3"/>
  <c r="AJ20" i="3"/>
  <c r="BO20" i="3"/>
  <c r="R21" i="3"/>
  <c r="AE21" i="3"/>
  <c r="AT21" i="3"/>
  <c r="BS21" i="3"/>
  <c r="V22" i="3"/>
  <c r="AM22" i="3"/>
  <c r="BH22" i="3"/>
  <c r="CA22" i="3"/>
  <c r="R23" i="3"/>
  <c r="X23" i="3"/>
  <c r="AK23" i="3"/>
  <c r="BA23" i="3"/>
  <c r="BO23" i="3"/>
  <c r="BX23" i="3"/>
  <c r="L14" i="3"/>
  <c r="L15" i="3"/>
  <c r="CF15" i="3"/>
  <c r="AR17" i="3"/>
  <c r="BF18" i="3"/>
  <c r="R19" i="3"/>
  <c r="BA19" i="3"/>
  <c r="CH19" i="3"/>
  <c r="AL20" i="3"/>
  <c r="BR20" i="3"/>
  <c r="CG20" i="3"/>
  <c r="S21" i="3"/>
  <c r="AG21" i="3"/>
  <c r="AY21" i="3"/>
  <c r="BT21" i="3"/>
  <c r="L22" i="3"/>
  <c r="AO22" i="3"/>
  <c r="BM22" i="3"/>
  <c r="CB22" i="3"/>
  <c r="S23" i="3"/>
  <c r="AL23" i="3"/>
  <c r="BB23" i="3"/>
  <c r="BQ23" i="3"/>
  <c r="BZ23" i="3"/>
  <c r="AN13" i="3"/>
  <c r="AE16" i="3"/>
  <c r="N18" i="3"/>
  <c r="AI19" i="3"/>
  <c r="D21" i="3"/>
  <c r="AL21" i="3"/>
  <c r="E22" i="3"/>
  <c r="AP22" i="3"/>
  <c r="CE22" i="3"/>
  <c r="AG23" i="3"/>
  <c r="BS23" i="3"/>
  <c r="CG23" i="3"/>
  <c r="AJ14" i="3"/>
  <c r="CE16" i="3"/>
  <c r="AF18" i="3"/>
  <c r="BS19" i="3"/>
  <c r="AR20" i="3"/>
  <c r="BI21" i="3"/>
  <c r="N22" i="3"/>
  <c r="AX22" i="3"/>
  <c r="J23" i="3"/>
  <c r="AN23" i="3"/>
  <c r="BW23" i="3"/>
  <c r="AU14" i="3"/>
  <c r="Q17" i="3"/>
  <c r="BL18" i="3"/>
  <c r="BY19" i="3"/>
  <c r="AV20" i="3"/>
  <c r="BK21" i="3"/>
  <c r="T22" i="3"/>
  <c r="BO22" i="3"/>
  <c r="K23" i="3"/>
  <c r="AS23" i="3"/>
  <c r="CA23" i="3"/>
  <c r="T17" i="3"/>
  <c r="CC18" i="3"/>
  <c r="CM19" i="3"/>
  <c r="BC20" i="3"/>
  <c r="BU22" i="3"/>
  <c r="U23" i="3"/>
  <c r="AT23" i="3"/>
  <c r="AQ15" i="3"/>
  <c r="AZ17" i="3"/>
  <c r="BT20" i="3"/>
  <c r="BX21" i="3"/>
  <c r="BW22" i="3"/>
  <c r="BF23" i="3"/>
  <c r="U19" i="3"/>
  <c r="H21" i="3"/>
  <c r="AI22" i="3"/>
  <c r="BI23" i="3"/>
  <c r="BA21" i="3"/>
  <c r="AY16" i="3"/>
  <c r="CC21" i="3"/>
  <c r="CF23" i="3"/>
  <c r="BY20" i="3"/>
  <c r="F22" i="3"/>
  <c r="BZ20" i="3"/>
  <c r="AH23" i="3"/>
  <c r="P14" i="3"/>
  <c r="CD21" i="3"/>
  <c r="AV15" i="3"/>
  <c r="AW22" i="3"/>
  <c r="BU17" i="3"/>
  <c r="BV23" i="3"/>
  <c r="BM19" i="3"/>
  <c r="BK23" i="3"/>
  <c r="AH21" i="3"/>
  <c r="AK21" i="3"/>
  <c r="K12" i="3"/>
  <c r="J12" i="3"/>
  <c r="E12" i="3"/>
  <c r="O12" i="3"/>
  <c r="AP12" i="3"/>
  <c r="AX12" i="3"/>
  <c r="BH12" i="3"/>
  <c r="BP12" i="3"/>
  <c r="CB12" i="3"/>
  <c r="CH12" i="3"/>
  <c r="R12" i="3"/>
  <c r="BK12" i="3"/>
  <c r="F12" i="3"/>
  <c r="P12" i="3"/>
  <c r="AE12" i="3"/>
  <c r="AQ12" i="3"/>
  <c r="AY12" i="3"/>
  <c r="BI12" i="3"/>
  <c r="BQ12" i="3"/>
  <c r="CC12" i="3"/>
  <c r="CM12" i="3"/>
  <c r="X12" i="3"/>
  <c r="AK12" i="3"/>
  <c r="AS12" i="3"/>
  <c r="BS12" i="3"/>
  <c r="I12" i="3"/>
  <c r="Q12" i="3"/>
  <c r="W12" i="3"/>
  <c r="AF12" i="3"/>
  <c r="AJ12" i="3"/>
  <c r="AR12" i="3"/>
  <c r="AZ12" i="3"/>
  <c r="BJ12" i="3"/>
  <c r="BR12" i="3"/>
  <c r="BA12" i="3"/>
  <c r="AG12" i="3"/>
  <c r="S12" i="3"/>
  <c r="AH12" i="3"/>
  <c r="AL12" i="3"/>
  <c r="AT12" i="3"/>
  <c r="BB12" i="3"/>
  <c r="BL12" i="3"/>
  <c r="BT12" i="3"/>
  <c r="BX12" i="3"/>
  <c r="CD12" i="3"/>
  <c r="BG12" i="3"/>
  <c r="G12" i="3"/>
  <c r="L12" i="3"/>
  <c r="T12" i="3"/>
  <c r="AI12" i="3"/>
  <c r="AM12" i="3"/>
  <c r="AU12" i="3"/>
  <c r="BC12" i="3"/>
  <c r="BM12" i="3"/>
  <c r="BU12" i="3"/>
  <c r="BY12" i="3"/>
  <c r="CE12" i="3"/>
  <c r="N12" i="3"/>
  <c r="V12" i="3"/>
  <c r="AW12" i="3"/>
  <c r="BO12" i="3"/>
  <c r="CA12" i="3"/>
  <c r="H12" i="3"/>
  <c r="M12" i="3"/>
  <c r="U12" i="3"/>
  <c r="AN12" i="3"/>
  <c r="AV12" i="3"/>
  <c r="BF12" i="3"/>
  <c r="BN12" i="3"/>
  <c r="BV12" i="3"/>
  <c r="BZ12" i="3"/>
  <c r="CF12" i="3"/>
  <c r="AO12" i="3"/>
  <c r="BW12" i="3"/>
  <c r="CG12" i="3"/>
  <c r="BD3" i="3" l="1"/>
  <c r="BR3" i="3"/>
  <c r="CI3" i="3"/>
  <c r="BV3" i="3"/>
  <c r="N3" i="3"/>
  <c r="BG3" i="3"/>
  <c r="X3" i="3"/>
  <c r="CH3" i="3"/>
  <c r="BX3" i="3"/>
  <c r="CD3" i="3"/>
  <c r="BN3" i="3"/>
  <c r="BJ3" i="3"/>
  <c r="CE3" i="3"/>
  <c r="BY3" i="3"/>
  <c r="AZ3" i="3"/>
  <c r="CC3" i="3"/>
  <c r="BP3" i="3"/>
  <c r="AA3" i="3"/>
  <c r="BE3" i="3"/>
  <c r="BF3" i="3"/>
  <c r="AV3" i="3"/>
  <c r="BU3" i="3"/>
  <c r="BT3" i="3"/>
  <c r="AR3" i="3"/>
  <c r="BQ3" i="3"/>
  <c r="BH3" i="3"/>
  <c r="AB3" i="3"/>
  <c r="AN3" i="3"/>
  <c r="BM3" i="3"/>
  <c r="BL3" i="3"/>
  <c r="AJ3" i="3"/>
  <c r="BI3" i="3"/>
  <c r="AX3" i="3"/>
  <c r="CK3" i="3"/>
  <c r="CJ3" i="3"/>
  <c r="BB3" i="3"/>
  <c r="AF3" i="3"/>
  <c r="O3" i="3"/>
  <c r="CG3" i="3"/>
  <c r="H3" i="3"/>
  <c r="AM3" i="3"/>
  <c r="AL3" i="3"/>
  <c r="Q3" i="3"/>
  <c r="AE3" i="3"/>
  <c r="E3" i="3"/>
  <c r="U3" i="3"/>
  <c r="AU3" i="3"/>
  <c r="CA3" i="3"/>
  <c r="AI3" i="3"/>
  <c r="AH3" i="3"/>
  <c r="I3" i="3"/>
  <c r="P3" i="3"/>
  <c r="CL3" i="3"/>
  <c r="CB3" i="3"/>
  <c r="BC3" i="3"/>
  <c r="W3" i="3"/>
  <c r="AO3" i="3"/>
  <c r="T3" i="3"/>
  <c r="S3" i="3"/>
  <c r="BS3" i="3"/>
  <c r="F3" i="3"/>
  <c r="CM3" i="3"/>
  <c r="AP3" i="3"/>
  <c r="M3" i="3"/>
  <c r="AQ3" i="3"/>
  <c r="BW3" i="3"/>
  <c r="CF3" i="3"/>
  <c r="AW3" i="3"/>
  <c r="L3" i="3"/>
  <c r="AG3" i="3"/>
  <c r="AS3" i="3"/>
  <c r="BK3" i="3"/>
  <c r="AY3" i="3"/>
  <c r="AT3" i="3"/>
  <c r="BO3" i="3"/>
  <c r="BZ3" i="3"/>
  <c r="V3" i="3"/>
  <c r="G3" i="3"/>
  <c r="BA3" i="3"/>
  <c r="AK3" i="3"/>
  <c r="R3" i="3"/>
  <c r="D3" i="3"/>
  <c r="C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GILES, Jamie (NHS ENGLAND – X24)</author>
    <author>Hepworth, Neil</author>
  </authors>
  <commentList>
    <comment ref="G5" authorId="0" shapeId="0" xr:uid="{FA688FDD-1CD5-4E1D-AF45-B66A14936390}">
      <text>
        <r>
          <rPr>
            <b/>
            <sz val="9"/>
            <color indexed="81"/>
            <rFont val="Tahoma"/>
            <family val="2"/>
          </rPr>
          <t>NOTE:</t>
        </r>
        <r>
          <rPr>
            <sz val="9"/>
            <color indexed="81"/>
            <rFont val="Tahoma"/>
            <family val="2"/>
          </rPr>
          <t xml:space="preserve">
Data items B04 &amp; B05 were removed from the IUCADC monthly specification from April 2025 so it is no longer possible to calculate this figure. 
</t>
        </r>
      </text>
    </comment>
    <comment ref="J5" authorId="1" shapeId="0" xr:uid="{BB6D7DB0-509C-42AC-8E60-D96B6BDAF049}">
      <text>
        <r>
          <rPr>
            <b/>
            <sz val="9"/>
            <color indexed="81"/>
            <rFont val="Tahoma"/>
            <family val="2"/>
          </rPr>
          <t>NOTE:</t>
        </r>
        <r>
          <rPr>
            <sz val="9"/>
            <color indexed="81"/>
            <rFont val="Tahoma"/>
            <family val="2"/>
          </rPr>
          <t xml:space="preserve">
At this time England figures included item D19 in the numerator.  At the contract area level, calls originating from an external NHS 111 provider that are assessed by a clinician or clinical provider are excluded from C01 and D01.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8" authorId="0" shapeId="0" xr:uid="{0ED749E4-2730-4D31-89ED-802D3FAEE229}">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K8" authorId="0" shapeId="0" xr:uid="{CDA16095-CFD4-4EE1-8558-A74BFDDA8896}">
      <text>
        <r>
          <rPr>
            <b/>
            <sz val="9"/>
            <color indexed="81"/>
            <rFont val="Tahoma"/>
            <family val="2"/>
          </rPr>
          <t>NOTE:</t>
        </r>
        <r>
          <rPr>
            <sz val="9"/>
            <color indexed="81"/>
            <rFont val="Tahoma"/>
            <family val="2"/>
          </rPr>
          <t xml:space="preserve">
99th centile only available at individual contract area level.  National, regional and provider aggregates are blank.
</t>
        </r>
      </text>
    </comment>
    <comment ref="Y8" authorId="0" shapeId="0" xr:uid="{0CBC56C3-69E4-4B57-9A2D-345D522217AF}">
      <text>
        <r>
          <rPr>
            <b/>
            <sz val="9"/>
            <color indexed="81"/>
            <rFont val="Tahoma"/>
            <family val="2"/>
          </rPr>
          <t xml:space="preserve">NOTE:
</t>
        </r>
        <r>
          <rPr>
            <sz val="9"/>
            <color indexed="81"/>
            <rFont val="Tahoma"/>
            <family val="2"/>
          </rPr>
          <t>95th centile only available at individual contract area level.  National, regional and provider aggregates are blank.</t>
        </r>
        <r>
          <rPr>
            <sz val="9"/>
            <color indexed="81"/>
            <rFont val="Tahoma"/>
            <family val="2"/>
          </rPr>
          <t xml:space="preserve">
</t>
        </r>
      </text>
    </comment>
    <comment ref="Z8" authorId="0" shapeId="0" xr:uid="{6C12390E-9521-42B7-8B2C-7349A91380CC}">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AC8" authorId="0" shapeId="0" xr:uid="{522C6EEB-E93E-4F7C-A332-85033609BB94}">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AD8" authorId="0" shapeId="0" xr:uid="{E4BEFE18-05D9-4CC5-85E1-E2BE90699109}">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BI8" authorId="1" shapeId="0" xr:uid="{9C3479ED-359D-4B78-B7B4-306E4C232876}">
      <text>
        <r>
          <rPr>
            <b/>
            <sz val="9"/>
            <color indexed="81"/>
            <rFont val="Tahoma"/>
            <family val="2"/>
          </rPr>
          <t>NHSE:
Item definition revised from April 2025; refer to guidance specification</t>
        </r>
        <r>
          <rPr>
            <sz val="9"/>
            <color indexed="81"/>
            <rFont val="Tahoma"/>
            <family val="2"/>
          </rPr>
          <t xml:space="preserve">
</t>
        </r>
      </text>
    </comment>
    <comment ref="BJ8" authorId="1" shapeId="0" xr:uid="{9DEDB44E-FD97-4766-A6C8-BBB1C5F907B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K8" authorId="1" shapeId="0" xr:uid="{98F9145F-5251-47D6-BBF0-E087BC127CEF}">
      <text>
        <r>
          <rPr>
            <b/>
            <sz val="9"/>
            <color indexed="81"/>
            <rFont val="Tahoma"/>
            <family val="2"/>
          </rPr>
          <t xml:space="preserve">NHSE:
Item definition revised from April 2025; refer to guidance specification
</t>
        </r>
        <r>
          <rPr>
            <sz val="9"/>
            <color indexed="81"/>
            <rFont val="Tahoma"/>
            <family val="2"/>
          </rPr>
          <t xml:space="preserve">
</t>
        </r>
      </text>
    </comment>
    <comment ref="BL8" authorId="1" shapeId="0" xr:uid="{7889213D-5078-43C1-92E2-257F0CBFF6A1}">
      <text>
        <r>
          <rPr>
            <b/>
            <sz val="9"/>
            <color indexed="81"/>
            <rFont val="Tahoma"/>
            <family val="2"/>
          </rPr>
          <t xml:space="preserve">NHSE:
Item definition revised from April 2025; refer to guidance specification
</t>
        </r>
        <r>
          <rPr>
            <sz val="9"/>
            <color indexed="81"/>
            <rFont val="Tahoma"/>
            <family val="2"/>
          </rPr>
          <t xml:space="preserve">
</t>
        </r>
      </text>
    </comment>
    <comment ref="BM8" authorId="1" shapeId="0" xr:uid="{B7D70CD6-10BE-4DFB-B4D9-61CD974956D0}">
      <text>
        <r>
          <rPr>
            <b/>
            <sz val="9"/>
            <color indexed="81"/>
            <rFont val="Tahoma"/>
            <family val="2"/>
          </rPr>
          <t xml:space="preserve">NHSE:
Item definition revised from April 2025; refer to guidance specification
</t>
        </r>
        <r>
          <rPr>
            <sz val="9"/>
            <color indexed="81"/>
            <rFont val="Tahoma"/>
            <family val="2"/>
          </rPr>
          <t xml:space="preserve">
</t>
        </r>
      </text>
    </comment>
    <comment ref="BN8" authorId="1" shapeId="0" xr:uid="{CDE590B0-0529-4C4E-8E54-C7F9A73F3BA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O8" authorId="1" shapeId="0" xr:uid="{A94A7676-1848-4B70-A668-170F6854236B}">
      <text>
        <r>
          <rPr>
            <b/>
            <sz val="9"/>
            <color indexed="81"/>
            <rFont val="Tahoma"/>
            <family val="2"/>
          </rPr>
          <t xml:space="preserve">NHSE:
Item definition revised from April 2025; refer to guidance specification
</t>
        </r>
        <r>
          <rPr>
            <sz val="9"/>
            <color indexed="81"/>
            <rFont val="Tahoma"/>
            <family val="2"/>
          </rPr>
          <t xml:space="preserve">
</t>
        </r>
      </text>
    </comment>
    <comment ref="BP8" authorId="1" shapeId="0" xr:uid="{56C2F17C-D56C-401D-8DBD-33BF312E7FE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Q8" authorId="1" shapeId="0" xr:uid="{D1B06CEB-E8BF-4865-BE6C-B2058F3B1DA1}">
      <text>
        <r>
          <rPr>
            <b/>
            <sz val="9"/>
            <color indexed="81"/>
            <rFont val="Tahoma"/>
            <family val="2"/>
          </rPr>
          <t xml:space="preserve">NHSE:
Item definition revised from April 2025; refer to guidance specification
</t>
        </r>
        <r>
          <rPr>
            <sz val="9"/>
            <color indexed="81"/>
            <rFont val="Tahoma"/>
            <family val="2"/>
          </rPr>
          <t xml:space="preserve">
</t>
        </r>
      </text>
    </comment>
    <comment ref="BR8" authorId="1" shapeId="0" xr:uid="{F04F9CFD-FFC3-4210-9D15-4B4C9696FDE4}">
      <text>
        <r>
          <rPr>
            <b/>
            <sz val="9"/>
            <color indexed="81"/>
            <rFont val="Tahoma"/>
            <family val="2"/>
          </rPr>
          <t xml:space="preserve">NHSE:
Item definition revised from April 2025; refer to guidance specification
</t>
        </r>
        <r>
          <rPr>
            <sz val="9"/>
            <color indexed="81"/>
            <rFont val="Tahoma"/>
            <family val="2"/>
          </rPr>
          <t xml:space="preserve">
</t>
        </r>
      </text>
    </comment>
    <comment ref="BS8" authorId="1" shapeId="0" xr:uid="{6B66A00F-EB57-4C45-BA3B-DEB6C3F3210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V8" authorId="1" shapeId="0" xr:uid="{B79A2736-5AE1-4AFF-B259-FC720008855E}">
      <text>
        <r>
          <rPr>
            <b/>
            <sz val="9"/>
            <color indexed="81"/>
            <rFont val="Tahoma"/>
            <family val="2"/>
          </rPr>
          <t xml:space="preserve">NHSE:
Item definition revised from April 2025; refer to guidance specification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Hepworth, Neil</author>
    <author>Jamie Giles</author>
    <author>HEPWORTH, Neil (NHS ENGLAND - X24)</author>
  </authors>
  <commentList>
    <comment ref="J7" authorId="0" shapeId="0" xr:uid="{C3ACFB96-3244-4981-A5D4-8252FFE4719C}">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K7" authorId="0" shapeId="0" xr:uid="{36639BC2-974F-4435-BBCE-EC13783A16E7}">
      <text>
        <r>
          <rPr>
            <b/>
            <sz val="9"/>
            <color indexed="81"/>
            <rFont val="Tahoma"/>
            <family val="2"/>
          </rPr>
          <t>NOTE:</t>
        </r>
        <r>
          <rPr>
            <sz val="9"/>
            <color indexed="81"/>
            <rFont val="Tahoma"/>
            <family val="2"/>
          </rPr>
          <t xml:space="preserve">
99th centile only available at individual contract area level.  National, regional and provider aggregates are blank.
</t>
        </r>
      </text>
    </comment>
    <comment ref="Z7" authorId="1" shapeId="0" xr:uid="{2DCCB830-2355-49A3-B0A4-4C0B2933FAC5}">
      <text>
        <r>
          <rPr>
            <b/>
            <sz val="9"/>
            <color indexed="81"/>
            <rFont val="Tahoma"/>
            <family val="2"/>
          </rPr>
          <t>Jamie Giles:</t>
        </r>
        <r>
          <rPr>
            <sz val="9"/>
            <color indexed="81"/>
            <rFont val="Tahoma"/>
            <family val="2"/>
          </rPr>
          <t xml:space="preserve">
95th centile only available at individual contract area level.  National, regional and provider aggregates are blank.</t>
        </r>
      </text>
    </comment>
    <comment ref="AD7" authorId="1" shapeId="0" xr:uid="{3BEC7F68-DEFC-4561-8ED8-3549E7225898}">
      <text>
        <r>
          <rPr>
            <b/>
            <sz val="9"/>
            <color indexed="81"/>
            <rFont val="Tahoma"/>
            <family val="2"/>
          </rPr>
          <t>Jamie Giles:</t>
        </r>
        <r>
          <rPr>
            <sz val="9"/>
            <color indexed="81"/>
            <rFont val="Tahoma"/>
            <family val="2"/>
          </rPr>
          <t xml:space="preserve">
95th centile only available at individual contract area level.  National, regional and provider aggregates are blank.</t>
        </r>
      </text>
    </comment>
    <comment ref="BI7" authorId="2" shapeId="0" xr:uid="{D4E891FF-EEAF-44D5-A9FA-AF6450C07CC9}">
      <text>
        <r>
          <rPr>
            <b/>
            <sz val="9"/>
            <color indexed="81"/>
            <rFont val="Tahoma"/>
            <family val="2"/>
          </rPr>
          <t>NHSE:
Item definition revised from April 2025; refer to guidance specification</t>
        </r>
        <r>
          <rPr>
            <sz val="9"/>
            <color indexed="81"/>
            <rFont val="Tahoma"/>
            <family val="2"/>
          </rPr>
          <t xml:space="preserve">
</t>
        </r>
      </text>
    </comment>
    <comment ref="BJ7" authorId="2" shapeId="0" xr:uid="{3E34FF9B-21AB-4915-BB84-70EA54327393}">
      <text>
        <r>
          <rPr>
            <b/>
            <sz val="9"/>
            <color indexed="81"/>
            <rFont val="Tahoma"/>
            <family val="2"/>
          </rPr>
          <t xml:space="preserve">NHSE:
Item definition revised from April 2025; refer to guidance specification
</t>
        </r>
        <r>
          <rPr>
            <sz val="9"/>
            <color indexed="81"/>
            <rFont val="Tahoma"/>
            <family val="2"/>
          </rPr>
          <t xml:space="preserve">
</t>
        </r>
      </text>
    </comment>
    <comment ref="BK7" authorId="2" shapeId="0" xr:uid="{0B6B2D48-A495-466F-9A11-37AB01811786}">
      <text>
        <r>
          <rPr>
            <b/>
            <sz val="9"/>
            <color indexed="81"/>
            <rFont val="Tahoma"/>
            <family val="2"/>
          </rPr>
          <t xml:space="preserve">NHSE:
Item definition revised from April 2025; refer to guidance specification
</t>
        </r>
        <r>
          <rPr>
            <sz val="9"/>
            <color indexed="81"/>
            <rFont val="Tahoma"/>
            <family val="2"/>
          </rPr>
          <t xml:space="preserve">
</t>
        </r>
      </text>
    </comment>
    <comment ref="BL7" authorId="2" shapeId="0" xr:uid="{127AA1B3-AD75-4359-9CE8-EEA6DCB7B2E6}">
      <text>
        <r>
          <rPr>
            <b/>
            <sz val="9"/>
            <color indexed="81"/>
            <rFont val="Tahoma"/>
            <family val="2"/>
          </rPr>
          <t xml:space="preserve">NHSE:
Item definition revised from April 2025; refer to guidance specification
</t>
        </r>
        <r>
          <rPr>
            <sz val="9"/>
            <color indexed="81"/>
            <rFont val="Tahoma"/>
            <family val="2"/>
          </rPr>
          <t xml:space="preserve">
</t>
        </r>
      </text>
    </comment>
    <comment ref="BM7" authorId="2" shapeId="0" xr:uid="{F5E296B4-B7FB-4947-9FEC-439157811245}">
      <text>
        <r>
          <rPr>
            <b/>
            <sz val="9"/>
            <color indexed="81"/>
            <rFont val="Tahoma"/>
            <family val="2"/>
          </rPr>
          <t xml:space="preserve">NHSE:
Item definition revised from April 2025; refer to guidance specification
</t>
        </r>
        <r>
          <rPr>
            <sz val="9"/>
            <color indexed="81"/>
            <rFont val="Tahoma"/>
            <family val="2"/>
          </rPr>
          <t xml:space="preserve">
</t>
        </r>
      </text>
    </comment>
    <comment ref="BN7" authorId="2" shapeId="0" xr:uid="{24003A07-6B58-4EEA-9A77-DC06970C6C6F}">
      <text>
        <r>
          <rPr>
            <b/>
            <sz val="9"/>
            <color indexed="81"/>
            <rFont val="Tahoma"/>
            <family val="2"/>
          </rPr>
          <t xml:space="preserve">NHSE:
Item definition revised from April 2025; refer to guidance specification
</t>
        </r>
        <r>
          <rPr>
            <sz val="9"/>
            <color indexed="81"/>
            <rFont val="Tahoma"/>
            <family val="2"/>
          </rPr>
          <t xml:space="preserve">
</t>
        </r>
      </text>
    </comment>
    <comment ref="BO7" authorId="2" shapeId="0" xr:uid="{750D785A-1955-4160-A7E7-E401D728F797}">
      <text>
        <r>
          <rPr>
            <b/>
            <sz val="9"/>
            <color indexed="81"/>
            <rFont val="Tahoma"/>
            <family val="2"/>
          </rPr>
          <t xml:space="preserve">NHSE:
Item definition revised from April 2025; refer to guidance specification
</t>
        </r>
        <r>
          <rPr>
            <sz val="9"/>
            <color indexed="81"/>
            <rFont val="Tahoma"/>
            <family val="2"/>
          </rPr>
          <t xml:space="preserve">
</t>
        </r>
      </text>
    </comment>
    <comment ref="BP7" authorId="2" shapeId="0" xr:uid="{89AB63C1-CFF0-4857-A193-69F3B4DC52B2}">
      <text>
        <r>
          <rPr>
            <b/>
            <sz val="9"/>
            <color indexed="81"/>
            <rFont val="Tahoma"/>
            <family val="2"/>
          </rPr>
          <t xml:space="preserve">NHSE:
Item definition revised from April 2025; refer to guidance specification
</t>
        </r>
        <r>
          <rPr>
            <sz val="9"/>
            <color indexed="81"/>
            <rFont val="Tahoma"/>
            <family val="2"/>
          </rPr>
          <t xml:space="preserve">
</t>
        </r>
      </text>
    </comment>
    <comment ref="BQ7" authorId="2" shapeId="0" xr:uid="{6353DBA8-FD5B-4666-A051-4C19E3097F3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R7" authorId="2" shapeId="0" xr:uid="{13FD470B-EFB7-40E4-838E-9046BBB6FB7C}">
      <text>
        <r>
          <rPr>
            <b/>
            <sz val="9"/>
            <color indexed="81"/>
            <rFont val="Tahoma"/>
            <family val="2"/>
          </rPr>
          <t xml:space="preserve">NHSE:
Item definition revised from April 2025; refer to guidance specification
</t>
        </r>
        <r>
          <rPr>
            <sz val="9"/>
            <color indexed="81"/>
            <rFont val="Tahoma"/>
            <family val="2"/>
          </rPr>
          <t xml:space="preserve">
</t>
        </r>
      </text>
    </comment>
    <comment ref="BS7" authorId="2" shapeId="0" xr:uid="{97F9E6BA-A46B-48E1-BBBF-41921D90149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V7" authorId="2" shapeId="0" xr:uid="{5455C106-98A2-426A-874D-56C2AFEB85B4}">
      <text>
        <r>
          <rPr>
            <b/>
            <sz val="9"/>
            <color indexed="81"/>
            <rFont val="Tahoma"/>
            <family val="2"/>
          </rPr>
          <t>NHSE:
Item definition revised from April 2025; refer to guidance specification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5" authorId="0" shapeId="0" xr:uid="{765A8E5C-D176-4663-8104-CFD7E6755ACC}">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D6" authorId="1" shapeId="0" xr:uid="{73F73466-4BE8-4FA6-A817-CBFF7635AA15}">
      <text>
        <r>
          <rPr>
            <b/>
            <sz val="9"/>
            <color indexed="81"/>
            <rFont val="Tahoma"/>
            <family val="2"/>
          </rPr>
          <t>NHS 111 Call Receiving Organisation</t>
        </r>
      </text>
    </comment>
    <comment ref="G6" authorId="1" shapeId="0" xr:uid="{BF7F1DCC-350C-4904-8742-D94B6871BD71}">
      <text>
        <r>
          <rPr>
            <b/>
            <sz val="9"/>
            <color indexed="81"/>
            <rFont val="Tahoma"/>
            <family val="2"/>
          </rPr>
          <t>NHS 111 Call Receiving Organisation</t>
        </r>
      </text>
    </comment>
    <comment ref="J6" authorId="1" shapeId="0" xr:uid="{27C1F7BC-92C8-4C6D-A2A0-BB76FCA897BF}">
      <text>
        <r>
          <rPr>
            <b/>
            <sz val="9"/>
            <color indexed="81"/>
            <rFont val="Tahoma"/>
            <family val="2"/>
          </rPr>
          <t>NHS 111 Call Receiving Organisation</t>
        </r>
      </text>
    </comment>
    <comment ref="K6" authorId="1" shapeId="0" xr:uid="{4C71ED0C-A30E-499D-856D-9D4E83171894}">
      <text>
        <r>
          <rPr>
            <b/>
            <sz val="9"/>
            <color indexed="81"/>
            <rFont val="Tahoma"/>
            <family val="2"/>
          </rPr>
          <t>NHS 111 Call Receiving Organisation / CAS</t>
        </r>
      </text>
    </comment>
    <comment ref="T6" authorId="1" shapeId="0" xr:uid="{32F06BC8-8B8F-47AA-BA6F-8CB93B8A1A55}">
      <text>
        <r>
          <rPr>
            <b/>
            <sz val="9"/>
            <color indexed="81"/>
            <rFont val="Tahoma"/>
            <family val="2"/>
          </rPr>
          <t>System</t>
        </r>
        <r>
          <rPr>
            <sz val="9"/>
            <color indexed="81"/>
            <rFont val="Tahoma"/>
            <family val="2"/>
          </rPr>
          <t xml:space="preserve">
</t>
        </r>
      </text>
    </comment>
    <comment ref="W6" authorId="1" shapeId="0" xr:uid="{D6411362-4C5E-43E1-BDC8-CF47334E12C7}">
      <text>
        <r>
          <rPr>
            <b/>
            <sz val="9"/>
            <color indexed="81"/>
            <rFont val="Tahoma"/>
            <family val="2"/>
          </rPr>
          <t>System</t>
        </r>
        <r>
          <rPr>
            <sz val="9"/>
            <color indexed="81"/>
            <rFont val="Tahoma"/>
            <family val="2"/>
          </rPr>
          <t xml:space="preserve">
</t>
        </r>
      </text>
    </comment>
    <comment ref="AB6" authorId="1" shapeId="0" xr:uid="{2672A845-099E-4E50-A19D-6263BF11E88A}">
      <text>
        <r>
          <rPr>
            <b/>
            <sz val="9"/>
            <color indexed="81"/>
            <rFont val="Tahoma"/>
            <family val="2"/>
          </rPr>
          <t>System</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5" authorId="0" shapeId="0" xr:uid="{A62184E7-6ED9-43D6-B40B-3716CE9C21BF}">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D6" authorId="1" shapeId="0" xr:uid="{FEB9D953-6823-4599-A2E2-45EAB3CC6B73}">
      <text>
        <r>
          <rPr>
            <b/>
            <sz val="9"/>
            <color indexed="81"/>
            <rFont val="Tahoma"/>
            <family val="2"/>
          </rPr>
          <t>NHS 111 Call Receiving Organisation</t>
        </r>
      </text>
    </comment>
    <comment ref="G6" authorId="1" shapeId="0" xr:uid="{3B2454C0-D40D-44EC-95FE-94867067DAEE}">
      <text>
        <r>
          <rPr>
            <b/>
            <sz val="9"/>
            <color indexed="81"/>
            <rFont val="Tahoma"/>
            <family val="2"/>
          </rPr>
          <t>NHS 111 Call Receiving Organisation</t>
        </r>
        <r>
          <rPr>
            <sz val="9"/>
            <color indexed="81"/>
            <rFont val="Tahoma"/>
            <family val="2"/>
          </rPr>
          <t xml:space="preserve">
</t>
        </r>
      </text>
    </comment>
    <comment ref="J6" authorId="1" shapeId="0" xr:uid="{A85834E5-4E02-4D7F-9D89-C8B1B6565DE3}">
      <text>
        <r>
          <rPr>
            <b/>
            <sz val="9"/>
            <color indexed="81"/>
            <rFont val="Tahoma"/>
            <family val="2"/>
          </rPr>
          <t>NHS 111 Call Receiving Organisation</t>
        </r>
        <r>
          <rPr>
            <sz val="9"/>
            <color indexed="81"/>
            <rFont val="Tahoma"/>
            <family val="2"/>
          </rPr>
          <t xml:space="preserve">
</t>
        </r>
      </text>
    </comment>
    <comment ref="K6" authorId="1" shapeId="0" xr:uid="{9C918AD4-8923-4F48-A8A5-CB13F4E3794B}">
      <text>
        <r>
          <rPr>
            <b/>
            <sz val="9"/>
            <color indexed="81"/>
            <rFont val="Tahoma"/>
            <family val="2"/>
          </rPr>
          <t>NHS 111 Call Receiving Organisation / CAS</t>
        </r>
        <r>
          <rPr>
            <sz val="9"/>
            <color indexed="81"/>
            <rFont val="Tahoma"/>
            <family val="2"/>
          </rPr>
          <t xml:space="preserve">
</t>
        </r>
      </text>
    </comment>
    <comment ref="T6" authorId="1" shapeId="0" xr:uid="{7C394BB0-D637-45C8-A702-3F9EDF24A750}">
      <text>
        <r>
          <rPr>
            <b/>
            <sz val="9"/>
            <color indexed="81"/>
            <rFont val="Tahoma"/>
            <family val="2"/>
          </rPr>
          <t>System</t>
        </r>
      </text>
    </comment>
    <comment ref="W6" authorId="1" shapeId="0" xr:uid="{4C67CCE5-ABE9-4ECE-8529-385E8F2D9016}">
      <text>
        <r>
          <rPr>
            <b/>
            <sz val="9"/>
            <color indexed="81"/>
            <rFont val="Tahoma"/>
            <family val="2"/>
          </rPr>
          <t>System</t>
        </r>
        <r>
          <rPr>
            <sz val="9"/>
            <color indexed="81"/>
            <rFont val="Tahoma"/>
            <family val="2"/>
          </rPr>
          <t xml:space="preserve">
</t>
        </r>
      </text>
    </comment>
    <comment ref="AB6" authorId="1" shapeId="0" xr:uid="{BBC9F6CE-E02B-4945-A60E-E32E52096129}">
      <text>
        <r>
          <rPr>
            <b/>
            <sz val="9"/>
            <color indexed="81"/>
            <rFont val="Tahoma"/>
            <family val="2"/>
          </rPr>
          <t>System</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B28" authorId="0" shapeId="0" xr:uid="{8594E456-52EF-41ED-88B2-EF8D0BA52EEE}">
      <text>
        <r>
          <rPr>
            <b/>
            <sz val="9"/>
            <color indexed="81"/>
            <rFont val="Tahoma"/>
            <family val="2"/>
          </rPr>
          <t>Medvivo Group changed their name to HealthHero Integrated Care Ltd in June 2025</t>
        </r>
      </text>
    </comment>
    <comment ref="F28" authorId="0" shapeId="0" xr:uid="{D54466C1-522B-4446-B446-E5EAE05FDEAE}">
      <text>
        <r>
          <rPr>
            <b/>
            <sz val="9"/>
            <color indexed="81"/>
            <rFont val="Tahoma"/>
            <family val="2"/>
          </rPr>
          <t>Medvivo Group changed their name to HealthHero Integrated Care Ltd in June 2025</t>
        </r>
      </text>
    </comment>
    <comment ref="G28" authorId="0" shapeId="0" xr:uid="{2905422F-F34D-4A54-9D19-D028590EE3DB}">
      <text>
        <r>
          <rPr>
            <b/>
            <sz val="9"/>
            <color indexed="81"/>
            <rFont val="Tahoma"/>
            <family val="2"/>
          </rPr>
          <t>Medvivo Group changed their name to HealthHero Integrated Care Ltd in June 2025</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E114" authorId="0" shapeId="0" xr:uid="{90036282-F6F2-4F0F-9D85-F56C4F2BDA33}">
      <text>
        <r>
          <rPr>
            <b/>
            <sz val="9"/>
            <color indexed="81"/>
            <rFont val="Tahoma"/>
            <family val="2"/>
          </rPr>
          <t>Medvivo Group changed their name to HealthHero Integrated Care Ltd in June 2025</t>
        </r>
        <r>
          <rPr>
            <sz val="9"/>
            <color indexed="81"/>
            <rFont val="Tahoma"/>
            <family val="2"/>
          </rPr>
          <t xml:space="preserve">
</t>
        </r>
      </text>
    </comment>
    <comment ref="H114" authorId="0" shapeId="0" xr:uid="{0448C2BD-509E-4F5E-BDAF-5A3B2B774FA6}">
      <text>
        <r>
          <rPr>
            <b/>
            <sz val="9"/>
            <color indexed="81"/>
            <rFont val="Tahoma"/>
            <family val="2"/>
          </rPr>
          <t>Medvivo Group changed their name to HealthHero Integrated Care Ltd in June 2025</t>
        </r>
        <r>
          <rPr>
            <sz val="9"/>
            <color indexed="81"/>
            <rFont val="Tahoma"/>
            <family val="2"/>
          </rPr>
          <t xml:space="preserve">
</t>
        </r>
      </text>
    </comment>
    <comment ref="I114" authorId="0" shapeId="0" xr:uid="{09FAEB24-10F8-4F68-AA94-6C557F5D1E7E}">
      <text>
        <r>
          <rPr>
            <b/>
            <sz val="9"/>
            <color indexed="81"/>
            <rFont val="Tahoma"/>
            <family val="2"/>
          </rPr>
          <t>Medvivo Group changed their name to HealthHero Integrated Care Ltd in June 2025</t>
        </r>
      </text>
    </comment>
  </commentList>
</comments>
</file>

<file path=xl/sharedStrings.xml><?xml version="1.0" encoding="utf-8"?>
<sst xmlns="http://schemas.openxmlformats.org/spreadsheetml/2006/main" count="45055" uniqueCount="936">
  <si>
    <t>About the Integrated Urgent Care Aggregate Data Collection (IUC ADC)</t>
  </si>
  <si>
    <t>What is IUC ADC?</t>
  </si>
  <si>
    <t>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         the assessment and management of patients by telephone who have called NHS 111.
·         the face-to-face management of patients in any treatment centre (dealing with urgent care), the patient’s residence or other location if required.</t>
  </si>
  <si>
    <t>Data Quality</t>
  </si>
  <si>
    <t xml:space="preserve">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t>
  </si>
  <si>
    <t>Details of comments received from lead data providers about specific aspects of the data quality are provided</t>
  </si>
  <si>
    <t>https://www.england.nhs.uk/statistics/statistical-work-areas/iucadc</t>
  </si>
  <si>
    <t xml:space="preserve">This includes details about missing or incomplete data; we recommend that this information is considered when interpreting results.  </t>
  </si>
  <si>
    <t>Produced by:</t>
  </si>
  <si>
    <t>Publication date:</t>
  </si>
  <si>
    <t>A01</t>
  </si>
  <si>
    <t>A01 / Days</t>
  </si>
  <si>
    <t>B02 / (A03+B02)</t>
  </si>
  <si>
    <t>B06 / A03</t>
  </si>
  <si>
    <t>B01 / A03</t>
  </si>
  <si>
    <t>D01 / C01</t>
  </si>
  <si>
    <t>E02 / C01</t>
  </si>
  <si>
    <t>E03 / C01</t>
  </si>
  <si>
    <t>E17 / (C04+C05)</t>
  </si>
  <si>
    <t>B02</t>
  </si>
  <si>
    <t>A03</t>
  </si>
  <si>
    <t>B06</t>
  </si>
  <si>
    <t>B06/A03</t>
  </si>
  <si>
    <t>B01</t>
  </si>
  <si>
    <t>B01/A03</t>
  </si>
  <si>
    <t>D01</t>
  </si>
  <si>
    <t>C01</t>
  </si>
  <si>
    <t>E02</t>
  </si>
  <si>
    <t>E02/C01</t>
  </si>
  <si>
    <t>E03</t>
  </si>
  <si>
    <t>E03/C01</t>
  </si>
  <si>
    <t>E17</t>
  </si>
  <si>
    <t>C04+C05</t>
  </si>
  <si>
    <t>E17/(C04+C05)</t>
  </si>
  <si>
    <t>Average number of calls received per day</t>
  </si>
  <si>
    <t>Proportion of calls answered within 60 seconds</t>
  </si>
  <si>
    <t>Proportion of calls referred to the ambulance service</t>
  </si>
  <si>
    <t>Proportion of calls recommended to attend an ETC</t>
  </si>
  <si>
    <t>Proportion of callers recommended self-care at the end of clinical input</t>
  </si>
  <si>
    <t>Number of calls received</t>
  </si>
  <si>
    <t>Number of calls abandoned</t>
  </si>
  <si>
    <t>Number of answered calls</t>
  </si>
  <si>
    <t>KPI1 - Proportion of calls abandoned</t>
  </si>
  <si>
    <t>Total time to call answer (seconds)</t>
  </si>
  <si>
    <t>Average time to call answer</t>
  </si>
  <si>
    <t>Number of calls answered within 60 seconds</t>
  </si>
  <si>
    <t>Answered in 60s %</t>
  </si>
  <si>
    <t>Calls assessed by a clinician or Clinical Advisor</t>
  </si>
  <si>
    <t>Number of calls where person triaged</t>
  </si>
  <si>
    <t>% clinical input</t>
  </si>
  <si>
    <t>Number of ambulance dispositions</t>
  </si>
  <si>
    <t>% to ambulance</t>
  </si>
  <si>
    <t>Number of callers recommended to attend an ED</t>
  </si>
  <si>
    <t>% to ED</t>
  </si>
  <si>
    <t>Number of callers recommended self-care at the end of clinical input</t>
  </si>
  <si>
    <t>Number of calls where person triaged by a Clinical Advisor</t>
  </si>
  <si>
    <t>% self-care</t>
  </si>
  <si>
    <t/>
  </si>
  <si>
    <t>Corrected England Total</t>
  </si>
  <si>
    <t>Footnote</t>
  </si>
  <si>
    <t>Select</t>
  </si>
  <si>
    <t>A) Demand for IUC Service</t>
  </si>
  <si>
    <t>B) Call Handling</t>
  </si>
  <si>
    <t>C) Call Triage</t>
  </si>
  <si>
    <t>D) Calls with Clinical Input</t>
  </si>
  <si>
    <t>E) IUC Recommendations (Dispositions)</t>
  </si>
  <si>
    <t>E) Validation of Dispositions</t>
  </si>
  <si>
    <t>F) Directory of Services</t>
  </si>
  <si>
    <t>G) IUC Service Integration</t>
  </si>
  <si>
    <t>H) NHS 111 Online Contacts</t>
  </si>
  <si>
    <t>A02</t>
  </si>
  <si>
    <t>B07</t>
  </si>
  <si>
    <t>B08</t>
  </si>
  <si>
    <t>B09</t>
  </si>
  <si>
    <t>B10</t>
  </si>
  <si>
    <t>B11</t>
  </si>
  <si>
    <t>C02</t>
  </si>
  <si>
    <t>C03</t>
  </si>
  <si>
    <t>C04</t>
  </si>
  <si>
    <t>C05</t>
  </si>
  <si>
    <t>C06</t>
  </si>
  <si>
    <t>D10</t>
  </si>
  <si>
    <t>D13</t>
  </si>
  <si>
    <t>D14</t>
  </si>
  <si>
    <t>D20</t>
  </si>
  <si>
    <t>D21</t>
  </si>
  <si>
    <t>D22</t>
  </si>
  <si>
    <t>D23</t>
  </si>
  <si>
    <t>D24</t>
  </si>
  <si>
    <t>D25</t>
  </si>
  <si>
    <t>E01</t>
  </si>
  <si>
    <t>E04</t>
  </si>
  <si>
    <t>E05</t>
  </si>
  <si>
    <t>E12</t>
  </si>
  <si>
    <t>E13</t>
  </si>
  <si>
    <t>E14</t>
  </si>
  <si>
    <t>E15</t>
  </si>
  <si>
    <t>E16</t>
  </si>
  <si>
    <t>E18</t>
  </si>
  <si>
    <t>E19</t>
  </si>
  <si>
    <t>E20</t>
  </si>
  <si>
    <t>E21</t>
  </si>
  <si>
    <t>E22</t>
  </si>
  <si>
    <t>E23</t>
  </si>
  <si>
    <t>E24</t>
  </si>
  <si>
    <t>E25</t>
  </si>
  <si>
    <t>E26</t>
  </si>
  <si>
    <t>E27</t>
  </si>
  <si>
    <t>E28</t>
  </si>
  <si>
    <t>E29</t>
  </si>
  <si>
    <t>E30</t>
  </si>
  <si>
    <t>E31</t>
  </si>
  <si>
    <t>F01</t>
  </si>
  <si>
    <t>F02</t>
  </si>
  <si>
    <t>F03</t>
  </si>
  <si>
    <t>G01</t>
  </si>
  <si>
    <t>G02</t>
  </si>
  <si>
    <t>G03</t>
  </si>
  <si>
    <t>G04</t>
  </si>
  <si>
    <t>G05</t>
  </si>
  <si>
    <t>G06</t>
  </si>
  <si>
    <t>G07</t>
  </si>
  <si>
    <t>G08</t>
  </si>
  <si>
    <t>G09</t>
  </si>
  <si>
    <t>G10</t>
  </si>
  <si>
    <t>G11</t>
  </si>
  <si>
    <t>G12</t>
  </si>
  <si>
    <t>G13</t>
  </si>
  <si>
    <t>G14</t>
  </si>
  <si>
    <t>G15</t>
  </si>
  <si>
    <t>G20</t>
  </si>
  <si>
    <t>G21</t>
  </si>
  <si>
    <t>G22</t>
  </si>
  <si>
    <t>G23</t>
  </si>
  <si>
    <t>H01</t>
  </si>
  <si>
    <t>H02</t>
  </si>
  <si>
    <t>H13</t>
  </si>
  <si>
    <t>H14</t>
  </si>
  <si>
    <t>H15</t>
  </si>
  <si>
    <t>H16</t>
  </si>
  <si>
    <t>H17</t>
  </si>
  <si>
    <t>H18</t>
  </si>
  <si>
    <t>Calls routed through IVR</t>
  </si>
  <si>
    <t>95th centile call answer time (seconds)</t>
  </si>
  <si>
    <t>99th centile call answer time (seconds)</t>
  </si>
  <si>
    <t>Total time of abandoned calls (seconds)</t>
  </si>
  <si>
    <t>Number of calls passed to a clinician or Clinical Advisor for a call back</t>
  </si>
  <si>
    <t>Total call back waiting time (seconds)</t>
  </si>
  <si>
    <t>Number of calls where person triaged by a Service Advisor</t>
  </si>
  <si>
    <t>Number of calls where person triaged by a Health Advisor</t>
  </si>
  <si>
    <t>Number of calls where person triaged by any other Clinician</t>
  </si>
  <si>
    <t>Number of calls where person triaged by another staff type not within the other 4 categories</t>
  </si>
  <si>
    <t xml:space="preserve">Number of calls assessed by a clinician or Clinical Advisor that were warm transferred </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</si>
  <si>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</si>
  <si>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</si>
  <si>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Average time to clinical assessment for callers requiring assessment within 20 minutes (immediately)</t>
  </si>
  <si>
    <t>95th centile time to clinical assessment for callers requiring assessment within 20 minutes (immediately)</t>
  </si>
  <si>
    <t>Number of callers who needed to speak to a clinician or Clinical Advisor within a timeframe over 20 minutes</t>
  </si>
  <si>
    <t>Number of callers who needed to speak to a clinician or Clinical Advisor within a timeframe over 20 minutes, who were warm transferred or received a call back within the specified timeframe</t>
  </si>
  <si>
    <t>Average time to clinical assessment for callers requiring assessment within a timeframe over 20 minutes</t>
  </si>
  <si>
    <t>95th centile time to clinical assessment for callers requiring assessment within a timeframe over 20 minutes</t>
  </si>
  <si>
    <t>Total number of dispositions</t>
  </si>
  <si>
    <t>Number of callers recommended to attend an ETC</t>
  </si>
  <si>
    <t>Number of callers recommended to attend a Type 1 or 2 ED</t>
  </si>
  <si>
    <t xml:space="preserve">Number of callers recommended to attend Same Day Emergency Care (SDEC) </t>
  </si>
  <si>
    <t>Number of callers recommended to contact or speak to a dental practitioner</t>
  </si>
  <si>
    <t>Number of callers recommended to contact or speak to a pharmacist</t>
  </si>
  <si>
    <t xml:space="preserve">Number of callers recommended repeat prescription medication </t>
  </si>
  <si>
    <t>Number of callers recommended to contact or speak to another service</t>
  </si>
  <si>
    <t>Number of callers recommended self-care</t>
  </si>
  <si>
    <t>Number of callers recommended other outcome</t>
  </si>
  <si>
    <t xml:space="preserve">Number of calls initially given a category 3 or 4 ambulance disposition </t>
  </si>
  <si>
    <t>Number of calls initially given a category 3 or 4 ambulance disposition that are given a cat 1 or 2 ambulance setting disposition after validation</t>
  </si>
  <si>
    <t>Number of calls initially given a category 3 or 4 ambulance disposition that are given a non-ambulance setting disposition after validation</t>
  </si>
  <si>
    <t>Number of calls initially given an ETC disposition</t>
  </si>
  <si>
    <t>Number of calls initially given an ETC disposition that are validated</t>
  </si>
  <si>
    <t>Number of calls initially given an ETC disposition that are given an ambulance setting disposition after validation</t>
  </si>
  <si>
    <t>Number of calls initially given an ETC disposition that are given a lower acuity than an ambulance or ETC disposition after validation</t>
  </si>
  <si>
    <t>Of the number of callers recommended to attend an ETC, for how many was a non-ED selected on DoS</t>
  </si>
  <si>
    <t>Calls where the Directory of Services is opened</t>
  </si>
  <si>
    <t>Directory of Services: no service available other than ED (ED catch-all)</t>
  </si>
  <si>
    <t>Number of calls where caller given an appointment</t>
  </si>
  <si>
    <t>DoS selections – GP Practice or GP access hub</t>
  </si>
  <si>
    <t>Number of calls where the caller was booked into a GP Practice or GP access hub</t>
  </si>
  <si>
    <t>DoS selections – UTC</t>
  </si>
  <si>
    <t>Number of calls where the caller was booked into a UTC</t>
  </si>
  <si>
    <t>DoS selections – Type 1 or 2 ED</t>
  </si>
  <si>
    <t>Number of calls where caller given a booked time slot with a Type 1 or 2 ED</t>
  </si>
  <si>
    <t>DoS selections – SDEC service</t>
  </si>
  <si>
    <t>Number of calls where the caller was booked into an SDEC service</t>
  </si>
  <si>
    <t>Number of calls received by dental services not using DoS</t>
  </si>
  <si>
    <t>Number of calls received by dental services not using DoS that resulted in a booked appointment</t>
  </si>
  <si>
    <t xml:space="preserve">Number of calls where caller given any other appointment </t>
  </si>
  <si>
    <t>Number of calls where repeat prescription medication was issued within your service</t>
  </si>
  <si>
    <t>Number of patients requiring a face to face consultation in their home residence</t>
  </si>
  <si>
    <t>Number of patients receiving a face to face consultation in their home residence within the timeframe agreed</t>
  </si>
  <si>
    <t>Number of NHS 111 Online contacts where person was offered and accepted a call back by a clinician or Clinical Advisor</t>
  </si>
  <si>
    <t>Number of NHS 111 Online contacts that resulted in the person speaking to a clinician or Clinical Advisor</t>
  </si>
  <si>
    <t>Number of NHS 111 Online contacts that resulted in patient requiring a face to face consultation within their home residence</t>
  </si>
  <si>
    <t>Number of NHS 111 Online contacts that resulted in patient requiring a face to face consultation within their home residence, who received a face to face consultation in their home residence within the timeframe agreed</t>
  </si>
  <si>
    <t>Number of NHS 111 Online contacts initially given an ETC disposition which the patient has agreed to clinical contact and provided the necessary information for a callback</t>
  </si>
  <si>
    <t>Number of NHS 111 Online contacts initially given an ETC disposition that are validated</t>
  </si>
  <si>
    <t>England</t>
  </si>
  <si>
    <t>KPI</t>
  </si>
  <si>
    <t>Title</t>
  </si>
  <si>
    <t>Standard</t>
  </si>
  <si>
    <t>Freq.</t>
  </si>
  <si>
    <t>Proportion of calls abandoned</t>
  </si>
  <si>
    <t>≤3%</t>
  </si>
  <si>
    <t>Monthly</t>
  </si>
  <si>
    <t>Average speed to answer calls</t>
  </si>
  <si>
    <t>≤20 seconds</t>
  </si>
  <si>
    <t>95th centile call answer time</t>
  </si>
  <si>
    <t>≤120 seconds</t>
  </si>
  <si>
    <t>Proportion of calls assessed by a clinician or Clinical Advisor</t>
  </si>
  <si>
    <t>Proportion of callers allocated the first service type offered by Directory of Services</t>
  </si>
  <si>
    <t>≥80%</t>
  </si>
  <si>
    <t>≥95%</t>
  </si>
  <si>
    <t>Description and Definitions of the KPIs</t>
  </si>
  <si>
    <t>ADC Ref</t>
  </si>
  <si>
    <t>Frequency</t>
  </si>
  <si>
    <t>Assesses</t>
  </si>
  <si>
    <t>B02/(A03+B02)</t>
  </si>
  <si>
    <t>NHS 111 Call Receiving Organisation</t>
  </si>
  <si>
    <t>Rationale</t>
  </si>
  <si>
    <t>Abandoned calls represent an unquantifiable clinical risk since, by definition, the needs of the caller are not established.</t>
  </si>
  <si>
    <t>Numerator</t>
  </si>
  <si>
    <t>Denominator</t>
  </si>
  <si>
    <t>Source</t>
  </si>
  <si>
    <t>The length of time before a call is answered is an important contributor to the overall patient experience. Prolonged delays in call answer time result in increasing rates of calls abandoned which generates clinical risk.</t>
  </si>
  <si>
    <t>Data Item</t>
  </si>
  <si>
    <t>D01/C01</t>
  </si>
  <si>
    <t>System</t>
  </si>
  <si>
    <t>Standards</t>
  </si>
  <si>
    <t>Proportion of calls assessed by a clinician in agreed timeframe</t>
  </si>
  <si>
    <t>Patients should be assessed within a reasonable time, therefore, time to call back (where this is required) should be monitored.</t>
  </si>
  <si>
    <t>Activity needs to assure the appropriateness of ambulance dispositions.</t>
  </si>
  <si>
    <t>Activity needs to assure the appropriateness of ETC dispositions.</t>
  </si>
  <si>
    <t>F03/F01</t>
  </si>
  <si>
    <t>IUC effectiveness is dependent on commissioning of adequate urgent care services and their inclusion in the Directory of Service (DoS) so that patient choice is respected.</t>
  </si>
  <si>
    <t>Number of calls initially given a category 3 or 4 ambulance disposition that are validated within 30 minutes</t>
  </si>
  <si>
    <t>Calls where the caller is allocated the first service type offered by DoS</t>
  </si>
  <si>
    <t>-----------</t>
  </si>
  <si>
    <t>E27 / E26</t>
  </si>
  <si>
    <t>F03 / F01</t>
  </si>
  <si>
    <t>*</t>
  </si>
  <si>
    <t>Y63</t>
  </si>
  <si>
    <t>North East and Yorkshire</t>
  </si>
  <si>
    <t>Y62</t>
  </si>
  <si>
    <t>North West</t>
  </si>
  <si>
    <t>Y60</t>
  </si>
  <si>
    <t>Midlands</t>
  </si>
  <si>
    <t>Y61</t>
  </si>
  <si>
    <t>East of England</t>
  </si>
  <si>
    <t>Y56</t>
  </si>
  <si>
    <t>London</t>
  </si>
  <si>
    <t>Y59</t>
  </si>
  <si>
    <t>South East</t>
  </si>
  <si>
    <t>Y58</t>
  </si>
  <si>
    <t>South West</t>
  </si>
  <si>
    <t>0DE</t>
  </si>
  <si>
    <t>NBP</t>
  </si>
  <si>
    <t>BRISDOC</t>
  </si>
  <si>
    <t>NQW</t>
  </si>
  <si>
    <t>RDY</t>
  </si>
  <si>
    <t>DHC</t>
  </si>
  <si>
    <t>NNJ</t>
  </si>
  <si>
    <t>DHU</t>
  </si>
  <si>
    <t>Y00415</t>
  </si>
  <si>
    <t>HUC</t>
  </si>
  <si>
    <t>NVE</t>
  </si>
  <si>
    <t>IC24</t>
  </si>
  <si>
    <t>R1F</t>
  </si>
  <si>
    <t>IOW</t>
  </si>
  <si>
    <t>RRU</t>
  </si>
  <si>
    <t>LAS</t>
  </si>
  <si>
    <t>NKB</t>
  </si>
  <si>
    <t>LCW</t>
  </si>
  <si>
    <t>8J296</t>
  </si>
  <si>
    <t>Medvivo</t>
  </si>
  <si>
    <t>00R</t>
  </si>
  <si>
    <t>0CX</t>
  </si>
  <si>
    <t>RX6</t>
  </si>
  <si>
    <t>NEAS</t>
  </si>
  <si>
    <t>0AR</t>
  </si>
  <si>
    <t>NECS</t>
  </si>
  <si>
    <t>52R</t>
  </si>
  <si>
    <t>Notts CCG</t>
  </si>
  <si>
    <t>NTP</t>
  </si>
  <si>
    <t>PPG</t>
  </si>
  <si>
    <t>RYE</t>
  </si>
  <si>
    <t>SCAS</t>
  </si>
  <si>
    <t>RYD</t>
  </si>
  <si>
    <t>SECAmb</t>
  </si>
  <si>
    <t>NLO</t>
  </si>
  <si>
    <t>Vocare</t>
  </si>
  <si>
    <t>RYA</t>
  </si>
  <si>
    <t>WMAS</t>
  </si>
  <si>
    <t>111AA1</t>
  </si>
  <si>
    <t>North East</t>
  </si>
  <si>
    <t>111AI7</t>
  </si>
  <si>
    <t>Yorkshire and Humber (NECS)</t>
  </si>
  <si>
    <t>111AJ3</t>
  </si>
  <si>
    <t>North West including Blackpool (ML CSU)</t>
  </si>
  <si>
    <t>111AC5</t>
  </si>
  <si>
    <t>Cambridgeshire and Peterborough</t>
  </si>
  <si>
    <t>111AG7</t>
  </si>
  <si>
    <t>Luton and Bedfordshire</t>
  </si>
  <si>
    <t>111AH4</t>
  </si>
  <si>
    <t>Mid and South Essex</t>
  </si>
  <si>
    <t>111AC7</t>
  </si>
  <si>
    <t>Milton Keynes</t>
  </si>
  <si>
    <t>111AG8</t>
  </si>
  <si>
    <t>Norfolk including Great Yarmouth and Waveney</t>
  </si>
  <si>
    <t>111AH7</t>
  </si>
  <si>
    <t>North East Essex &amp; Suffolk</t>
  </si>
  <si>
    <t>111AH5</t>
  </si>
  <si>
    <t>North East London</t>
  </si>
  <si>
    <t>111AJ1</t>
  </si>
  <si>
    <t>North West London</t>
  </si>
  <si>
    <t>111AD7</t>
  </si>
  <si>
    <t>South East London</t>
  </si>
  <si>
    <t>South West London</t>
  </si>
  <si>
    <t>111AH9</t>
  </si>
  <si>
    <t>Hampshire and Surrey Heath</t>
  </si>
  <si>
    <t>111AA6</t>
  </si>
  <si>
    <t>Isle of Wight</t>
  </si>
  <si>
    <t>111AI9</t>
  </si>
  <si>
    <t>Kent, Medway &amp; Sussex</t>
  </si>
  <si>
    <t>111AI2</t>
  </si>
  <si>
    <t>Surrey Heartlands</t>
  </si>
  <si>
    <t>111AG9</t>
  </si>
  <si>
    <t>Thames Valley</t>
  </si>
  <si>
    <t>111AI5</t>
  </si>
  <si>
    <t>Bristol, North Somerset &amp; South Gloucestershire (BRISDOC)</t>
  </si>
  <si>
    <t>111AI4</t>
  </si>
  <si>
    <t>Dorset (DHC)</t>
  </si>
  <si>
    <t>D2P2L</t>
  </si>
  <si>
    <t>111AK9</t>
  </si>
  <si>
    <t>South West London (PPG)</t>
  </si>
  <si>
    <t>Data Extract Name</t>
  </si>
  <si>
    <t>Contract Area
Ref Codes</t>
  </si>
  <si>
    <t>Contract Area Name</t>
  </si>
  <si>
    <t>Region Code</t>
  </si>
  <si>
    <t>BRISDOC Healthcare Services Ltd</t>
  </si>
  <si>
    <t>DDOC</t>
  </si>
  <si>
    <t>DHU HealthCare CIC</t>
  </si>
  <si>
    <t>Dorset HealthCare</t>
  </si>
  <si>
    <t>Integrated Care 24 Ltd</t>
  </si>
  <si>
    <t>Mid &amp; South Essex</t>
  </si>
  <si>
    <t>Isle of Wight NHS Trust</t>
  </si>
  <si>
    <t>London Ambulance Service NHS Trust</t>
  </si>
  <si>
    <t>Midlands and Lancashire Commissioning Support Unit (Blackpool)</t>
  </si>
  <si>
    <t>ML CSU</t>
  </si>
  <si>
    <t xml:space="preserve">NHS North Of England Commissioning Support Unit </t>
  </si>
  <si>
    <t>North East And Yorkshire</t>
  </si>
  <si>
    <t>North East Ambulance Service NHS Foundation Trust</t>
  </si>
  <si>
    <t>Practice Plus Group</t>
  </si>
  <si>
    <t>South Central Ambulance Service NHS Foundation Trust</t>
  </si>
  <si>
    <t>South East Coast Ambulance Service NHS Foundation Trust</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</si>
  <si>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</si>
  <si>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</si>
  <si>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</si>
  <si>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</si>
  <si>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</si>
  <si>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</si>
  <si>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</si>
  <si>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84H</t>
  </si>
  <si>
    <t>North East Ambulance Service</t>
  </si>
  <si>
    <t>QHM</t>
  </si>
  <si>
    <t>13T</t>
  </si>
  <si>
    <t>99C</t>
  </si>
  <si>
    <t>00L</t>
  </si>
  <si>
    <t>00N</t>
  </si>
  <si>
    <t>00P</t>
  </si>
  <si>
    <t>16C</t>
  </si>
  <si>
    <t>D9Y0V</t>
  </si>
  <si>
    <t>QRL</t>
  </si>
  <si>
    <t>South Central Ambulance Service</t>
  </si>
  <si>
    <t>06K</t>
  </si>
  <si>
    <t>QM7</t>
  </si>
  <si>
    <t>06N</t>
  </si>
  <si>
    <t>06H</t>
  </si>
  <si>
    <t>QUE</t>
  </si>
  <si>
    <t>78H</t>
  </si>
  <si>
    <t>QPM</t>
  </si>
  <si>
    <t>M1J4Y</t>
  </si>
  <si>
    <t>QHG</t>
  </si>
  <si>
    <t>93C</t>
  </si>
  <si>
    <t>QMJ</t>
  </si>
  <si>
    <t>72Q</t>
  </si>
  <si>
    <t>London Ambulance Service</t>
  </si>
  <si>
    <t>QKK</t>
  </si>
  <si>
    <t>11N</t>
  </si>
  <si>
    <t>QT6</t>
  </si>
  <si>
    <t>04Y</t>
  </si>
  <si>
    <t>QNC</t>
  </si>
  <si>
    <t>05D</t>
  </si>
  <si>
    <t>05G</t>
  </si>
  <si>
    <t>05Q</t>
  </si>
  <si>
    <t>05V</t>
  </si>
  <si>
    <t>05W</t>
  </si>
  <si>
    <t>26A</t>
  </si>
  <si>
    <t>Integrated Care 24</t>
  </si>
  <si>
    <t>QMM</t>
  </si>
  <si>
    <t>15A</t>
  </si>
  <si>
    <t>QU9</t>
  </si>
  <si>
    <t>14Y</t>
  </si>
  <si>
    <t>D4U1Y</t>
  </si>
  <si>
    <t>QNQ</t>
  </si>
  <si>
    <t>10Q</t>
  </si>
  <si>
    <t>11M</t>
  </si>
  <si>
    <t>QR1</t>
  </si>
  <si>
    <t>99E</t>
  </si>
  <si>
    <t>QH8</t>
  </si>
  <si>
    <t>99F</t>
  </si>
  <si>
    <t>06Q</t>
  </si>
  <si>
    <t>99G</t>
  </si>
  <si>
    <t>07G</t>
  </si>
  <si>
    <t>A3A8R</t>
  </si>
  <si>
    <t>QMF</t>
  </si>
  <si>
    <t>06L</t>
  </si>
  <si>
    <t>North East Essex and Suffolk</t>
  </si>
  <si>
    <t>QJG</t>
  </si>
  <si>
    <t>06T</t>
  </si>
  <si>
    <t>07K</t>
  </si>
  <si>
    <t>11X</t>
  </si>
  <si>
    <t>QSL</t>
  </si>
  <si>
    <t>10R</t>
  </si>
  <si>
    <t>36L</t>
  </si>
  <si>
    <t>QWE</t>
  </si>
  <si>
    <t>92A</t>
  </si>
  <si>
    <t>QXU</t>
  </si>
  <si>
    <t>07H</t>
  </si>
  <si>
    <t>11J</t>
  </si>
  <si>
    <t>Dorset HeathCare</t>
  </si>
  <si>
    <t>QVV</t>
  </si>
  <si>
    <t>15C</t>
  </si>
  <si>
    <t>Bristol, North Somerset &amp; South Gloucestershire</t>
  </si>
  <si>
    <t>BrisDoc</t>
  </si>
  <si>
    <t>QUY</t>
  </si>
  <si>
    <t>15N</t>
  </si>
  <si>
    <t>QJK</t>
  </si>
  <si>
    <t>02P</t>
  </si>
  <si>
    <t>Yorkshire Ambulance Service</t>
  </si>
  <si>
    <t>YAS</t>
  </si>
  <si>
    <t>NHS North Of England Commissioning Support Unit</t>
  </si>
  <si>
    <t>QF7</t>
  </si>
  <si>
    <t>02Q</t>
  </si>
  <si>
    <t>36J</t>
  </si>
  <si>
    <t>QWO</t>
  </si>
  <si>
    <t>02T</t>
  </si>
  <si>
    <t>02X</t>
  </si>
  <si>
    <t>02Y</t>
  </si>
  <si>
    <t>QOQ</t>
  </si>
  <si>
    <t>03F</t>
  </si>
  <si>
    <t>X2C4Y</t>
  </si>
  <si>
    <t>15F</t>
  </si>
  <si>
    <t>03H</t>
  </si>
  <si>
    <t>03K</t>
  </si>
  <si>
    <t>42D</t>
  </si>
  <si>
    <t>03L</t>
  </si>
  <si>
    <t>03N</t>
  </si>
  <si>
    <t>03Q</t>
  </si>
  <si>
    <t>03R</t>
  </si>
  <si>
    <t>15E</t>
  </si>
  <si>
    <t>QHL</t>
  </si>
  <si>
    <t>QUA</t>
  </si>
  <si>
    <t>B2M3M</t>
  </si>
  <si>
    <t>QWU</t>
  </si>
  <si>
    <t>18C</t>
  </si>
  <si>
    <t>QGH</t>
  </si>
  <si>
    <t>M2L0M</t>
  </si>
  <si>
    <t>QOC</t>
  </si>
  <si>
    <t>09D</t>
  </si>
  <si>
    <t>South East Coast Ambulance Service</t>
  </si>
  <si>
    <t>QNX</t>
  </si>
  <si>
    <t>97R</t>
  </si>
  <si>
    <t>91Q</t>
  </si>
  <si>
    <t>QKS</t>
  </si>
  <si>
    <t>70F</t>
  </si>
  <si>
    <t>W2U3Z</t>
  </si>
  <si>
    <t>QRV</t>
  </si>
  <si>
    <t>92G</t>
  </si>
  <si>
    <t>QOX</t>
  </si>
  <si>
    <t>00Q</t>
  </si>
  <si>
    <t>North West Ambulance Service</t>
  </si>
  <si>
    <t>NWAS</t>
  </si>
  <si>
    <t>NHS Midlands and Lancashire CSU</t>
  </si>
  <si>
    <t>Mid &amp; Lancs CSU</t>
  </si>
  <si>
    <t>QE1</t>
  </si>
  <si>
    <t>00T</t>
  </si>
  <si>
    <t>QOP</t>
  </si>
  <si>
    <t>00V</t>
  </si>
  <si>
    <t>27D</t>
  </si>
  <si>
    <t>QYG</t>
  </si>
  <si>
    <t>00X</t>
  </si>
  <si>
    <t>01A</t>
  </si>
  <si>
    <t>02M</t>
  </si>
  <si>
    <t>01E</t>
  </si>
  <si>
    <t>01F</t>
  </si>
  <si>
    <t>01D</t>
  </si>
  <si>
    <t>01J</t>
  </si>
  <si>
    <t>99A</t>
  </si>
  <si>
    <t>14L</t>
  </si>
  <si>
    <t>01K</t>
  </si>
  <si>
    <t>01H</t>
  </si>
  <si>
    <t>00Y</t>
  </si>
  <si>
    <t>01G</t>
  </si>
  <si>
    <t>01T</t>
  </si>
  <si>
    <t>01V</t>
  </si>
  <si>
    <t>01X</t>
  </si>
  <si>
    <t>01W</t>
  </si>
  <si>
    <t>01Y</t>
  </si>
  <si>
    <t>02A</t>
  </si>
  <si>
    <t>02E</t>
  </si>
  <si>
    <t>02G</t>
  </si>
  <si>
    <t>02H</t>
  </si>
  <si>
    <t>12F</t>
  </si>
  <si>
    <t>QT1</t>
  </si>
  <si>
    <t>71E</t>
  </si>
  <si>
    <t>QJM</t>
  </si>
  <si>
    <t>03W</t>
  </si>
  <si>
    <t>QK1</t>
  </si>
  <si>
    <t>04C</t>
  </si>
  <si>
    <t>04V</t>
  </si>
  <si>
    <t>15M</t>
  </si>
  <si>
    <t>QJ2</t>
  </si>
  <si>
    <t>Validation 1</t>
  </si>
  <si>
    <t>Code/Name concat</t>
  </si>
  <si>
    <t>Validation 3</t>
  </si>
  <si>
    <t>Data Date</t>
  </si>
  <si>
    <t>Publ Date</t>
  </si>
  <si>
    <t>Code</t>
  </si>
  <si>
    <t>Area name</t>
  </si>
  <si>
    <t>RegionCode</t>
  </si>
  <si>
    <t>ProviderCode</t>
  </si>
  <si>
    <t>National</t>
  </si>
  <si>
    <t>ARDEN GEM</t>
  </si>
  <si>
    <t>Total time to call answer</t>
  </si>
  <si>
    <t>99th centile call answer time</t>
  </si>
  <si>
    <t>Total time of abandoned calls</t>
  </si>
  <si>
    <t>Total call back waiting time</t>
  </si>
  <si>
    <t>Area</t>
  </si>
  <si>
    <t>Number of calls initially given a category 3 or 4 ambulance disposition that are validated in over 30 and less than 60 minutes</t>
  </si>
  <si>
    <t>Total wait time to category 3 or 4 ambulance validation</t>
  </si>
  <si>
    <t>Date_deriv</t>
  </si>
  <si>
    <t>REPORTING_PERIOD</t>
  </si>
  <si>
    <t>ORG_CODE</t>
  </si>
  <si>
    <t>ORG_NAME</t>
  </si>
  <si>
    <t>CONTRACT_CODE</t>
  </si>
  <si>
    <t>CONTRACT_NAME</t>
  </si>
  <si>
    <t>ITEM_NUMBER</t>
  </si>
  <si>
    <t>VALUE</t>
  </si>
  <si>
    <t>Region  Code</t>
  </si>
  <si>
    <t>Region Name</t>
  </si>
  <si>
    <t>VALUE_for_KPI</t>
  </si>
  <si>
    <t>Raw data derived</t>
  </si>
  <si>
    <t>Date period derived from raw data</t>
  </si>
  <si>
    <t>Geography code/name derived from ref/contract areas tab (lookup to Contract Code)</t>
  </si>
  <si>
    <t>Sub-ICB
ODS
code</t>
  </si>
  <si>
    <t>Sub-ICB location name</t>
  </si>
  <si>
    <t>Integrated
Care
Board</t>
  </si>
  <si>
    <t>ICB
Code</t>
  </si>
  <si>
    <t>NHS NORTH EAST AND NORTH CUMBRIA ICB - 84H</t>
  </si>
  <si>
    <t>NHS NORTH EAST AND NORTH CUMBRIA INTEGRATED CARE BOARD</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</si>
  <si>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</si>
  <si>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</si>
  <si>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</si>
  <si>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</si>
  <si>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</si>
  <si>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</si>
  <si>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HAMPSHIRE AND ISLE OF WIGHT ICB - D9Y0V</t>
  </si>
  <si>
    <t>NHS HAMPSHIRE AND ISLE OF WIGHT INTEGRATED CARE BOARD</t>
  </si>
  <si>
    <t>NHS HERTFORDSHIRE AND WEST ESSEX ICB - 06K</t>
  </si>
  <si>
    <t>NHS HERTFORDSHIRE AND WEST ESSEX INTEGRATED CARE BOARD</t>
  </si>
  <si>
    <t>NHS HERTFORDSHIRE AND WEST ESSEX ICB - 06N</t>
  </si>
  <si>
    <t>NHS CAMBRIDGESHIRE AND PETERBOROUGH ICB - 06H</t>
  </si>
  <si>
    <t>NHS CAMBRIDGESHIRE AND PETERBOROUGH INTEGRATED CARE BOARD</t>
  </si>
  <si>
    <t>NHS NORTHAMPTONSHIRE ICB - 78H</t>
  </si>
  <si>
    <t>DHU Healthcare</t>
  </si>
  <si>
    <t>NHS NORTHAMPTONSHIRE INTEGRATED CARE BOARD</t>
  </si>
  <si>
    <t>NHS BEDFORDSHIRE, LUTON AND MILTON KEYNES ICB - M1J4Y</t>
  </si>
  <si>
    <t>NHS BEDFORDSHIRE, LUTON AND MILTON KEYNES INTEGRATED CARE BOARD</t>
  </si>
  <si>
    <t>NHS NORTH CENTRAL LONDON ICB - 93C</t>
  </si>
  <si>
    <t>NHS NORTH CENTRAL LONDON INTEGRATED CARE BOARD</t>
  </si>
  <si>
    <t>NHS SOUTH EAST LONDON ICB - 72Q</t>
  </si>
  <si>
    <t>NHS SOUTH EAST LONDON INTEGRATED CARE BOARD</t>
  </si>
  <si>
    <t>NHS CORNWALL AND THE ISLES OF SCILLY ICB - 11N</t>
  </si>
  <si>
    <t>NHS CORNWALL AND THE ISLES OF SCILLY INTEGRATED CARE BOARD</t>
  </si>
  <si>
    <t>NHS STAFFORDSHIRE AND STOKE-ON-TRENT ICB - 04Y</t>
  </si>
  <si>
    <t>NHS STAFFORDSHIRE AND STOKE-ON-TRENT INTEGRATED CARE BOARD</t>
  </si>
  <si>
    <t>NHS STAFFORDSHIRE AND STOKE-ON-TRENT ICB - 05D</t>
  </si>
  <si>
    <t>NHS STAFFORDSHIRE AND STOKE-ON-TRENT ICB - 05G</t>
  </si>
  <si>
    <t>NHS STAFFORDSHIRE AND STOKE-ON-TRENT ICB - 05Q</t>
  </si>
  <si>
    <t>NHS STAFFORDSHIRE AND STOKE-ON-TRENT ICB - 05V</t>
  </si>
  <si>
    <t>NHS STAFFORDSHIRE AND STOKE-ON-TRENT ICB - 05W</t>
  </si>
  <si>
    <t>NHS SOUTH WEST LONDON ICB - 36L</t>
  </si>
  <si>
    <t>NHS SOUTH WEST LONDON INTEGRATED CARE BOARD</t>
  </si>
  <si>
    <t>NHS NORFOLK AND WAVENEY ICB - 26A</t>
  </si>
  <si>
    <t>NHS NORFOLK AND WAVENEY INTEGRATED CARE BOARD</t>
  </si>
  <si>
    <t>NHS BUCKINGHAMSHIRE, OXFORDSHIRE AND BERKSHIRE WEST ICB - 15A</t>
  </si>
  <si>
    <t>NHS BUCKINGHAMSHIRE, OXFORDSHIRE AND BERKSHIRE WEST INTEGRATED CARE BOARD</t>
  </si>
  <si>
    <t>NHS BUCKINGHAMSHIRE, OXFORDSHIRE AND BERKSHIRE WEST ICB - 14Y</t>
  </si>
  <si>
    <t>NHS FRIMLEY ICB - D4U1Y</t>
  </si>
  <si>
    <t>NHS FRIMLEY INTEGRATED CARE BOARD</t>
  </si>
  <si>
    <t>NHS BUCKINGHAMSHIRE, OXFORDSHIRE AND BERKSHIRE WEST ICB - 10Q</t>
  </si>
  <si>
    <t>NHS GLOUCESTERSHIRE ICB - 11M</t>
  </si>
  <si>
    <t>NHS GLOUCESTERSHIRE INTEGRATED CARE BOARD</t>
  </si>
  <si>
    <t>NHS MID AND SOUTH ESSEX ICB - 99E</t>
  </si>
  <si>
    <t>NHS MID AND SOUTH ESSEX INTEGRATED CARE BOARD</t>
  </si>
  <si>
    <t>NHS MID AND SOUTH ESSEX ICB - 99F</t>
  </si>
  <si>
    <t>NHS MID AND SOUTH ESSEX ICB - 06Q</t>
  </si>
  <si>
    <t>NHS MID AND SOUTH ESSEX ICB - 99G</t>
  </si>
  <si>
    <t>NHS MID AND SOUTH ESSEX ICB - 07G</t>
  </si>
  <si>
    <t>NHS NORTH EAST LONDON ICB - A3A8R</t>
  </si>
  <si>
    <t>NHS NORTH EAST LONDON INTEGRATED CARE BOARD</t>
  </si>
  <si>
    <t>NHS SUFFOLK AND NORTH EAST ESSEX ICB - 06L</t>
  </si>
  <si>
    <t>NHS SUFFOLK AND NORTH EAST ESSEX INTEGRATED CARE BOARD</t>
  </si>
  <si>
    <t>NHS SUFFOLK AND NORTH EAST ESSEX ICB - 06T</t>
  </si>
  <si>
    <t>NHS SUFFOLK AND NORTH EAST ESSEX ICB - 07K</t>
  </si>
  <si>
    <t>NHS SOMERSET ICB - 11X</t>
  </si>
  <si>
    <t>NHS SOMERSET INTEGRATED CARE BOARD</t>
  </si>
  <si>
    <t>NHS HAMPSHIRE AND ISLE OF WIGHT ICB - 10R</t>
  </si>
  <si>
    <t>NHS SURREY HEARTLANDS  ICB - 92A</t>
  </si>
  <si>
    <t>NHS SURREY HEARTLANDS INTEGRATED CARE BOARD</t>
  </si>
  <si>
    <t>NHS HERTFORDSHIRE AND WEST ESSEX ICB - 07H</t>
  </si>
  <si>
    <t>NHS DORSET ICB - 11J</t>
  </si>
  <si>
    <t>NHS DORSET INTEGRATED CARE BOARD</t>
  </si>
  <si>
    <t>NHS BRISTOL, NORTH SOMERSET AND SOUTH GLOUCESTERSHIRE ICB - 15C</t>
  </si>
  <si>
    <t>NHS BRISTOL, NORTH SOMERSET AND SOUTH GLOUCESTERSHIRE INTEGRATED CARE BOARD</t>
  </si>
  <si>
    <t>NHS DEVON ICB - 15N</t>
  </si>
  <si>
    <t>NHS DEVON INTEGRATED CARE BOARD</t>
  </si>
  <si>
    <t>NHS SOUTH YORKSHIRE ICB - 02P</t>
  </si>
  <si>
    <t>NHS SOUTH YORKSHIRE INTEGRATED CARE BOARD</t>
  </si>
  <si>
    <t>NHS NOTTINGHAM AND NOTTINGHAMSHIRE ICB - 02Q</t>
  </si>
  <si>
    <t>NHS NOTTINGHAM AND NOTTINGHAMSHIRE INTEGRATED CARE BOARD</t>
  </si>
  <si>
    <t>NHS WEST YORKSHIRE ICB - 36J</t>
  </si>
  <si>
    <t>NHS WEST YORKSHIRE INTEGRATED CARE BOARD</t>
  </si>
  <si>
    <t>NHS WEST YORKSHIRE ICB - 02T</t>
  </si>
  <si>
    <t>NHS SOUTH YORKSHIRE ICB - 02X</t>
  </si>
  <si>
    <t>NHS HUMBER AND NORTH YORKSHIRE ICB - 02Y</t>
  </si>
  <si>
    <t>NHS HUMBER AND NORTH YORKSHIRE INTEGRATED CARE BOARD</t>
  </si>
  <si>
    <t>NHS HUMBER AND NORTH YORKSHIRE ICB - 03F</t>
  </si>
  <si>
    <t>NHS WEST YORKSHIRE ICB - X2C4Y</t>
  </si>
  <si>
    <t>NHS WEST YORKSHIRE ICB - 15F</t>
  </si>
  <si>
    <t>NHS HUMBER AND NORTH YORKSHIRE ICB - 03H</t>
  </si>
  <si>
    <t>NHS HUMBER AND NORTH YORKSHIRE ICB - 03K</t>
  </si>
  <si>
    <t>NHS HUMBER AND NORTH YORKSHIRE ICB - 42D</t>
  </si>
  <si>
    <t>NHS SOUTH YORKSHIRE ICB - 03L</t>
  </si>
  <si>
    <t>NHS SOUTH YORKSHIRE ICB - 03N</t>
  </si>
  <si>
    <t>NHS HUMBER AND NORTH YORKSHIRE ICB - 03Q</t>
  </si>
  <si>
    <t>NHS WEST YORKSHIRE ICB - 03R</t>
  </si>
  <si>
    <t>NHS BIRMINGHAM AND SOLIHULL ICB - 15E</t>
  </si>
  <si>
    <t>NHS BLACK COUNTRY ICB - D2P2L</t>
  </si>
  <si>
    <t>NHS BIRMINGHAM AND SOLIHULL INTEGRATED CARE BOARD</t>
  </si>
  <si>
    <t>NHS BLACK COUNTRY INTEGRATED CARE BOARD</t>
  </si>
  <si>
    <t>NHS COVENTRY AND WARWICKSHIRE ICB - B2M3M</t>
  </si>
  <si>
    <t>NHS COVENTRY AND WARWICKSHIRE INTEGRATED CARE BOARD</t>
  </si>
  <si>
    <t>NHS HEREFORDSHIRE AND WORCESTERSHIRE ICB - 18C</t>
  </si>
  <si>
    <t>NHS HEREFORDSHIRE AND WORCESTERSHIRE INTEGRATED CARE BOARD</t>
  </si>
  <si>
    <t>NHS SHROPSHIRE, TELFORD AND WREKIN ICB - M2L0M</t>
  </si>
  <si>
    <t>NHS SHROPSHIRE, TELFORD AND WREKIN INTEGRATED CARE BOARD</t>
  </si>
  <si>
    <t>NHS SUSSEX INTEGRATED CARE BOARD</t>
  </si>
  <si>
    <t>NHS SUSSEX ICB - 97R</t>
  </si>
  <si>
    <t>NHS KENT AND MEDWAY ICB - 91Q</t>
  </si>
  <si>
    <t>NHS KENT AND MEDWAY INTEGRATED CARE BOARD</t>
  </si>
  <si>
    <t>NHS SUSSEX ICB - 70F</t>
  </si>
  <si>
    <t>NHS NORTH WEST LONDON ICB - W2U3Z</t>
  </si>
  <si>
    <t>NHS NORTH WEST LONDON INTEGRATED CARE BOARD</t>
  </si>
  <si>
    <t>NHS BATH AND NORTH EAST SOMERSET, SWINDON AND WILTSHIRE ICB - 92G</t>
  </si>
  <si>
    <t>NHS BATH AND NORTH EAST SOMERSET, SWINDON AND WILTSHIRE INTEGRATED CARE BOARD</t>
  </si>
  <si>
    <t>NHS LANCASHIRE AND SOUTH CUMBRIA ICB - 00Q</t>
  </si>
  <si>
    <t>NHS LANCASHIRE AND SOUTH CUMBRIA INTEGRATED CARE BOARD</t>
  </si>
  <si>
    <t>NHS LANCASHIRE AND SOUTH CUMBRIA ICB - 00R</t>
  </si>
  <si>
    <t>NHS GREATER MANCHESTER ICB - 00T</t>
  </si>
  <si>
    <t>NHS GREATER MANCHESTER INTEGRATED CARE BOARD</t>
  </si>
  <si>
    <t>NHS GREATER MANCHESTER ICB - 00V</t>
  </si>
  <si>
    <t>NHS CHESHIRE AND MERSEYSIDE ICB - 27D</t>
  </si>
  <si>
    <t>NHS CHESHIRE AND MERSEYSIDE INTEGRATED CARE BOARD</t>
  </si>
  <si>
    <t>NHS LANCASHIRE AND SOUTH CUMBRIA ICB - 00X</t>
  </si>
  <si>
    <t>NHS LANCASHIRE AND SOUTH CUMBRIA ICB - 01A</t>
  </si>
  <si>
    <t>NHS LANCASHIRE AND SOUTH CUMBRIA ICB - 02M</t>
  </si>
  <si>
    <t>NHS LANCASHIRE AND SOUTH CUMBRIA ICB - 01E</t>
  </si>
  <si>
    <t>NHS CHESHIRE AND MERSEYSIDE ICB - 01F</t>
  </si>
  <si>
    <t>NHS GREATER MANCHESTER ICB - 01D</t>
  </si>
  <si>
    <t>NHS CHESHIRE AND MERSEYSIDE ICB - 01J</t>
  </si>
  <si>
    <t>NHS CHESHIRE AND MERSEYSIDE ICB - 99A</t>
  </si>
  <si>
    <t>NHS GREATER MANCHESTER ICB - 14L</t>
  </si>
  <si>
    <t>NHS NORTH EAST AND NORTH CUMBRIA ICB - 01H</t>
  </si>
  <si>
    <t>NHS GREATER MANCHESTER ICB - 00Y</t>
  </si>
  <si>
    <t>NHS GREATER MANCHESTER ICB - 01G</t>
  </si>
  <si>
    <t>NHS CHESHIRE AND MERSEYSIDE ICB - 01T</t>
  </si>
  <si>
    <t>NHS CHESHIRE AND MERSEYSIDE ICB - 01V</t>
  </si>
  <si>
    <t>NHS CHESHIRE AND MERSEYSIDE ICB - 01X</t>
  </si>
  <si>
    <t>NHS GREATER MANCHESTER ICB - 01W</t>
  </si>
  <si>
    <t>NHS GREATER MANCHESTER ICB - 01Y</t>
  </si>
  <si>
    <t>NHS GREATER MANCHESTER ICB - 02A</t>
  </si>
  <si>
    <t>NHS CHESHIRE AND MERSEYSIDE ICB - 02E</t>
  </si>
  <si>
    <t>NHS LANCASHIRE AND SOUTH CUMBRIA ICB - 02G</t>
  </si>
  <si>
    <t>NHS GREATER MANCHESTER ICB - 02H</t>
  </si>
  <si>
    <t>NHS CHESHIRE AND MERSEYSIDE ICB - 12F</t>
  </si>
  <si>
    <t>NHS NOTTINGHAM AND NOTTINGHAMSHIRE ICB - 52R</t>
  </si>
  <si>
    <t>NHS LINCOLNSHIRE ICB - 71E</t>
  </si>
  <si>
    <t>NHS LINCOLNSHIRE INTEGRATED CARE BOARD</t>
  </si>
  <si>
    <t>NHS LEICESTER, LEICESTERSHIRE AND RUTLAND ICB - 03W</t>
  </si>
  <si>
    <t>NHS LEICESTER, LEICESTERSHIRE AND RUTLAND INTEGRATED CARE BOARD</t>
  </si>
  <si>
    <t>NHS LEICESTER, LEICESTERSHIRE AND RUTLAND ICB - 04C</t>
  </si>
  <si>
    <t>NHS LEICESTER, LEICESTERSHIRE AND RUTLAND ICB - 04V</t>
  </si>
  <si>
    <t>NHS DERBY AND DERBYSHIRE ICB - 15M</t>
  </si>
  <si>
    <t>NHS DERBY AND DERBYSHIRE INTEGRATED CARE BOARD</t>
  </si>
  <si>
    <t>Average speed to call answer</t>
  </si>
  <si>
    <t>West Midlands ICB</t>
  </si>
  <si>
    <t>Devon (PPG)</t>
  </si>
  <si>
    <t>111AL2</t>
  </si>
  <si>
    <t>Key_Metrics</t>
  </si>
  <si>
    <t>Month</t>
  </si>
  <si>
    <t>Average calls received per day</t>
  </si>
  <si>
    <t>Average calls answered per day</t>
  </si>
  <si>
    <t>Proportion of calls abandoned as %</t>
  </si>
  <si>
    <t>Average calls triaged per day</t>
  </si>
  <si>
    <t>Average calls assessed by a clinician per day</t>
  </si>
  <si>
    <t>Days</t>
  </si>
  <si>
    <t>111AL3</t>
  </si>
  <si>
    <t>Cornwall (HUC)</t>
  </si>
  <si>
    <t>Y99</t>
  </si>
  <si>
    <t>111 National Support</t>
  </si>
  <si>
    <t>111AL5</t>
  </si>
  <si>
    <t>Somerset (HUC)</t>
  </si>
  <si>
    <t>H20</t>
  </si>
  <si>
    <t>H19</t>
  </si>
  <si>
    <t>H22</t>
  </si>
  <si>
    <t>H21</t>
  </si>
  <si>
    <t>Number of NHS 111 Online contacts where person was offered and accepted a call back and needed to speak to a clinician or Clinical Advisor within 20 minutes (immediately), who received a call back within 20 minutes</t>
  </si>
  <si>
    <t>Number of NHS 111 Online contacts where person was offered and accepted a call back and needed to speak to a clinician or Clinical Advisor within 20 minutes (immediately)</t>
  </si>
  <si>
    <t>Number of NHS 111 Online contacts where person was offered and accepted a call back and needed to speak to a clinician or Clinical Advisor within a timeframe over 20 minutes, received a call back within the specified timeframe</t>
  </si>
  <si>
    <t>Number of NHS 111 Online contacts where person was offered and accepted a call back and needed to speak to a clinician or Clinical Advisor within a timeframe over 20 minutes</t>
  </si>
  <si>
    <t>Number of calls initially given an ETC disposition that receive remote clinical intervention</t>
  </si>
  <si>
    <t>Number of calls where the caller was booked into an IUC Treatment Service</t>
  </si>
  <si>
    <t>DoS selections – IUC Treatment Service</t>
  </si>
  <si>
    <t>111AL6</t>
  </si>
  <si>
    <t>BaNES, Swindon &amp; Wiltshire (Medvivo-PPG)</t>
  </si>
  <si>
    <t xml:space="preserve">Number of calls initially given a category 3 or 4 ambulance disposition that  receive remote clinical intervention </t>
  </si>
  <si>
    <t xml:space="preserve">Number of calls initially given a category 3 or 4 ambulance disposition that are given a cat 1 or 2 ambulance setting disposition after receiving remote clinical intervention </t>
  </si>
  <si>
    <t>Total wait time to ETC remote clinical intervention  (seconds)</t>
  </si>
  <si>
    <t>Total wait time to category 3 or 4 ambulance remote clinical intervention (seconds)</t>
  </si>
  <si>
    <t>Number of patients requiring a face to face consultation in an IUC Treatment Service</t>
  </si>
  <si>
    <t>Number of patients receiving a face to face consultation in an IUC Treatment Service within the timeframe agreed</t>
  </si>
  <si>
    <t>Number of NHS 111 Online contacts that resulted in patient requiring a face to face consultation in an IUC Treatment Service</t>
  </si>
  <si>
    <t>Number of NHS 111 Online contacts that resulted in patient requiring a face to face consultation in an IUC Treatment Service, who received a face to face consultation in an IUC Treatment Service in the timeframe agreed</t>
  </si>
  <si>
    <t>Number of NHS 111 Online contacts initially given an ETC disposition that receive remote clinical intervention</t>
  </si>
  <si>
    <t xml:space="preserve">Number of NHS 111 Online contacts where person was offered and accepted a call back and needed to speak to a clinician or Clinical Advisor within a timeframe over 20 minutes </t>
  </si>
  <si>
    <t>Number of NHS 111 Online contacts where person was offered and accepted a call back and needed to speak to a clinician or Clinical Advisor within a timeframe over 20 minutes, who received a call back within the specified timeframe</t>
  </si>
  <si>
    <t>Number of calls initially given a category 3 or 4 ambulance disposition that receive remote clinical intervention</t>
  </si>
  <si>
    <t>Number of calls initially given a category 3 or 4 ambulance disposition that are given a cat 1 or 2 ambulance setting disposition after receiving remote clinical intervention</t>
  </si>
  <si>
    <t>Total wait time to ETC remote clinical intervention (seconds)</t>
  </si>
  <si>
    <t xml:space="preserve">Calls assessed by a clinician or Clinical Advisor </t>
  </si>
  <si>
    <t>Number of calls assessed by a clinician or Clinical Advisor that were warm transferred</t>
  </si>
  <si>
    <t xml:space="preserve">Number of ambulance dispositions </t>
  </si>
  <si>
    <t>Number of callers recommended to attend Same Day Emergency Care (SDEC)</t>
  </si>
  <si>
    <t>Number of callers recommended repeat prescription medication</t>
  </si>
  <si>
    <t>Number of calls initially given a category 3 or 4 ambulance disposition</t>
  </si>
  <si>
    <t>Number of calls initially given a category 3 or 4 ambulance disposition that are validated</t>
  </si>
  <si>
    <t>Total wait time to ETC validation</t>
  </si>
  <si>
    <t>Number of calls where caller given any other appointment</t>
  </si>
  <si>
    <t xml:space="preserve">Number of NHS 111 Online contacts where person was offered and accepted a call back and needed to speak to a clinician or Clinical Advisor within 20 minutes (immediately) </t>
  </si>
  <si>
    <t>Validation 2 (23/24)</t>
  </si>
  <si>
    <t>E20 / E19</t>
  </si>
  <si>
    <r>
      <t>Number of calls initially given a category 3 or 4 ambulance disposition that receive remote clinical intervention within 30 minutes</t>
    </r>
    <r>
      <rPr>
        <vertAlign val="superscript"/>
        <sz val="9"/>
        <rFont val="Arial"/>
        <family val="2"/>
      </rPr>
      <t>1</t>
    </r>
  </si>
  <si>
    <r>
      <t>Number of calls initially given a category 3 or 4 ambulance disposition that receive remote clinical intervention in over 30 and less than 60 minutes</t>
    </r>
    <r>
      <rPr>
        <vertAlign val="superscript"/>
        <sz val="9"/>
        <rFont val="Arial"/>
        <family val="2"/>
      </rPr>
      <t>1</t>
    </r>
  </si>
  <si>
    <t>Note</t>
  </si>
  <si>
    <t>111 Telephony Service Provider</t>
  </si>
  <si>
    <t>IUCADC Lead Data Provider</t>
  </si>
  <si>
    <t>Yorkshire Ambulance Service NHS Foundation Trust</t>
  </si>
  <si>
    <t>North West Ambulance Service NHS Foundation Trust</t>
  </si>
  <si>
    <t>Proportion of call backs assessed by a clinician in agreed timeframe</t>
  </si>
  <si>
    <t>Proportion of calls initially given a category 3 or 4 ambulance disposition that receive remote clinical intervention</t>
  </si>
  <si>
    <t>E20/E19</t>
  </si>
  <si>
    <t>NHS LANCASHIRE AND SOUTH CUMBRIA ICB - 01K</t>
  </si>
  <si>
    <t>NHS SUSSEX ICB - 09D</t>
  </si>
  <si>
    <t>NHS England, 111 Operational Insights Team</t>
  </si>
  <si>
    <t>7 &amp; 8 Wellington Place, Leeds, LS1 4AP</t>
  </si>
  <si>
    <t>111AL7</t>
  </si>
  <si>
    <t>Midlands and Lancashire Commissioning Support Unit (Stoke)</t>
  </si>
  <si>
    <t>ML CSU (Stoke)</t>
  </si>
  <si>
    <t>Supplier</t>
  </si>
  <si>
    <t>ML CSU Stoke</t>
  </si>
  <si>
    <t>Status</t>
  </si>
  <si>
    <t>regulation@statistics.gov.uk</t>
  </si>
  <si>
    <t>or via the OSR website.</t>
  </si>
  <si>
    <t>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Alternatively, you can contact OSR by emailing:</t>
  </si>
  <si>
    <t xml:space="preserve">  Integrated Urgent Care Aggregate Data Collection: Month Selector</t>
  </si>
  <si>
    <t xml:space="preserve">  Integrated Urgent Care Aggregate Data Collection: Geography Selector</t>
  </si>
  <si>
    <r>
      <t xml:space="preserve">  Integrated Urgent Care Aggregate Data Collection KPIs: Month Selector </t>
    </r>
    <r>
      <rPr>
        <b/>
        <vertAlign val="superscript"/>
        <sz val="10"/>
        <color theme="0"/>
        <rFont val="Arial"/>
        <family val="2"/>
      </rPr>
      <t>1</t>
    </r>
  </si>
  <si>
    <r>
      <t xml:space="preserve">  Integrated Urgent Care Aggregate Data Collection KPIs: Geography Selector</t>
    </r>
    <r>
      <rPr>
        <b/>
        <sz val="10"/>
        <color theme="1"/>
        <rFont val="Arial"/>
        <family val="2"/>
      </rPr>
      <t xml:space="preserve"> </t>
    </r>
    <r>
      <rPr>
        <b/>
        <vertAlign val="superscript"/>
        <sz val="10"/>
        <color theme="0"/>
        <rFont val="Arial"/>
        <family val="2"/>
      </rPr>
      <t>1</t>
    </r>
  </si>
  <si>
    <t>Geography selection:</t>
  </si>
  <si>
    <t xml:space="preserve">  Key Metrics Chart - geography selector</t>
  </si>
  <si>
    <t xml:space="preserve">  NHS 111 Reporting Contract Areas with associated 111 Telephony Service Providers &amp; IUCADC Lead Data Suppliers</t>
  </si>
  <si>
    <t>Integrated Care Boards (ICBs): NHS 111 / IUC ADC Contract Areas and associated Telephony Service Providers / Lead Data Suppliers</t>
  </si>
  <si>
    <t xml:space="preserve">  Key Peformance Indicators</t>
  </si>
  <si>
    <t xml:space="preserve">                              </t>
  </si>
  <si>
    <r>
      <rPr>
        <vertAlign val="superscript"/>
        <sz val="9"/>
        <rFont val="Arial"/>
        <family val="2"/>
      </rPr>
      <t>1</t>
    </r>
    <r>
      <rPr>
        <sz val="9"/>
        <rFont val="Arial"/>
        <family val="2"/>
      </rPr>
      <t xml:space="preserve"> Number of calls where caller given a booked time slot with a Type 1 or 2 ED</t>
    </r>
  </si>
  <si>
    <t>Footnotes:</t>
  </si>
  <si>
    <t>111AL9</t>
  </si>
  <si>
    <t>North Central London (LAS)</t>
  </si>
  <si>
    <t>111AM1</t>
  </si>
  <si>
    <t>West Essex &amp; Hertfordshire</t>
  </si>
  <si>
    <t>West Essex &amp; Hertofrdhsire</t>
  </si>
  <si>
    <t>RTQ44</t>
  </si>
  <si>
    <t>111AL8</t>
  </si>
  <si>
    <t>Gloucestershire (ICB/IC24)</t>
  </si>
  <si>
    <t>Gloucestershire NHS Trust</t>
  </si>
  <si>
    <t>Definitions changed from April 2025 ; refer to the guidance specification document</t>
  </si>
  <si>
    <t>Definition changed from April 2025</t>
  </si>
  <si>
    <t>E32</t>
  </si>
  <si>
    <t>E33</t>
  </si>
  <si>
    <t>Number of callers recommended to speak to / contact primary care services – bookable dispositions</t>
  </si>
  <si>
    <t>Number of callers recommended to speak to / contact primary care services – unbookable dispositions</t>
  </si>
  <si>
    <t>New April 2025</t>
  </si>
  <si>
    <t>2025/26</t>
  </si>
  <si>
    <t>111AA1 - North East</t>
  </si>
  <si>
    <t>111AI7 - Yorkshire and Humber (NECS)</t>
  </si>
  <si>
    <t>111AJ3 - North West including Blackpool (ML CSU)</t>
  </si>
  <si>
    <t>111AL7 - Midlands</t>
  </si>
  <si>
    <t>111AC5 - Cambridgeshire and Peterborough</t>
  </si>
  <si>
    <t>111AG7 - Luton and Bedfordshire</t>
  </si>
  <si>
    <t>111AH4 - Mid and South Essex</t>
  </si>
  <si>
    <t>111AC7 - Milton Keynes</t>
  </si>
  <si>
    <t>111AG8 - Norfolk including Great Yarmouth and Waveney</t>
  </si>
  <si>
    <t>111AH7 - North East Essex &amp; Suffolk</t>
  </si>
  <si>
    <t>111AM1 - West Essex &amp; Hertfordshire</t>
  </si>
  <si>
    <t>111AL9 - North Central London (LAS)</t>
  </si>
  <si>
    <t>111AH5 - North East London</t>
  </si>
  <si>
    <t>111AJ1 - North West London</t>
  </si>
  <si>
    <t>111AD7 - South East London</t>
  </si>
  <si>
    <t>111AK9 - South West London (PPG)</t>
  </si>
  <si>
    <t>111AH9 - Hampshire and Surrey Heath</t>
  </si>
  <si>
    <t>111AA6 - Isle of Wight</t>
  </si>
  <si>
    <t>111AI9 - Kent, Medway &amp; Sussex</t>
  </si>
  <si>
    <t>111AI2 - Surrey Heartlands</t>
  </si>
  <si>
    <t>111AG9 - Thames Valley</t>
  </si>
  <si>
    <t>111AI5 - Bristol, North Somerset &amp; South Gloucestershire (BRISDOC)</t>
  </si>
  <si>
    <t>111AL3 - Cornwall (HUC)</t>
  </si>
  <si>
    <t>111AL2 - Devon (PPG)</t>
  </si>
  <si>
    <t>111AI4 - Dorset (DHC)</t>
  </si>
  <si>
    <t>111AL8 - Gloucestershire (ICB/IC24)</t>
  </si>
  <si>
    <t>111AL5 - Somerset (HUC)</t>
  </si>
  <si>
    <t>New Apr'25</t>
  </si>
  <si>
    <t>New definition;
see specification</t>
  </si>
  <si>
    <t>2026/27</t>
  </si>
  <si>
    <t>england.999iucdata@nhs.net</t>
  </si>
  <si>
    <t>≥90%</t>
  </si>
  <si>
    <t>Proportion of calls initially given a category 3 or 4 ambulance disposition that receive
remote clinical intervention</t>
  </si>
  <si>
    <t>Proportion of calls initially given an ETC disposition OR category 3 or 4 ambulance disposition
that receive remote clinical intervention</t>
  </si>
  <si>
    <t>B02 Number of calls abandoned.</t>
  </si>
  <si>
    <t>A03 Number of calls answered + B02 Number of calls abandoned.</t>
  </si>
  <si>
    <t>Management Information System.</t>
  </si>
  <si>
    <t>B06 Total time to call answer.</t>
  </si>
  <si>
    <t>A03 Number of answered calls.</t>
  </si>
  <si>
    <t>B07 95th centile call answer time.</t>
  </si>
  <si>
    <t>(D14+H20+D23+H22) /
(D13+H19+D22+H21)</t>
  </si>
  <si>
    <t>a) D14 Number of callers who needed to speak to a clinician or Clinical Advisor within 20 minutes (immediately), who were warm transferred or received a call back within 20 minutes
b) D23 Number of callers who needed to speak to a clinician or Clinical Advisor within a timeframe over 20 minutes, who were warm transferred or received a call back within the specified timeframe
c) H20 Number of NHS 111 Online contacts where person was offered and accepted a call back and needed to speak to a clinician or Clinical Advisor within 20 minutes (immediately), who received a call back within 20 minutes.
d)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</si>
  <si>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b) D22 Number of callers who needed to speak to a clinician or Clinical Advisor within a timeframe over 20 minutes
c) H19 Number of NHS 111 Online contacts where person was offered and accepted a call back and needed to speak to a clinician or Clinical Advisor within 20 minutes (immediately).
d) H21 Number of NHS 111 Online contacts where person was offered and accepted a call back and needed to speak to a clinician or Clinical Advisor within a timeframe over 20 minutes.</t>
  </si>
  <si>
    <t>E20 Number of calls initially given a category 3 or 4 ambulance disposition that receive remote clinical intervention.</t>
  </si>
  <si>
    <t>E19 Number of calls initially given a category 3 or 4 ambulance disposition.</t>
  </si>
  <si>
    <t>Management Information system.</t>
  </si>
  <si>
    <t>Proportion of calls initially given an ETC OR Category 3 or 4 disposition that receive remote clinical intervention</t>
  </si>
  <si>
    <t>(E27+E20) / 
(E26+E19)</t>
  </si>
  <si>
    <t>E27 Number of calls initially given an ETC disposition that receive remote clinical intervention
E20 Number of calls initially given a category 3 or 4 ambulance disposition that receive remote clinical intervention</t>
  </si>
  <si>
    <t>E26 Number of calls initially given an ETC disposition
E19 Number of calls initially given a category 3 or 4 ambulance disposition</t>
  </si>
  <si>
    <t>F03 Calls where the caller is allocated the first service type offered by DoS.</t>
  </si>
  <si>
    <t>F01 Calls where the Directory of Services is opened.</t>
  </si>
  <si>
    <t>KPI Summary 2025-26  (please also refer to the new specification guidance)</t>
  </si>
  <si>
    <t>KPI 5 - Proportion of calls initially given a category 3 or 4 ambulance disposition that receive remote clinical intervention</t>
  </si>
  <si>
    <t>KPI 3 - 95th centile call answer time</t>
  </si>
  <si>
    <t>KPI 2 - Average speed to answer calls</t>
  </si>
  <si>
    <t>KPI 1 - Proportion of calls abandoned</t>
  </si>
  <si>
    <t>KPI 7 - Proportion of callers allocated the first service type offered by Directory of Services</t>
  </si>
  <si>
    <t>KPI 6 - Proportion of calls initially given an ETC disposition OR category 3 or 4 ambulance disposition that receive remote clinical intervention</t>
  </si>
  <si>
    <t>KPI 4 - Proportion of call backs assessed by a clinician in agreed timeframe</t>
  </si>
  <si>
    <t>2024/25</t>
  </si>
  <si>
    <t>2023/24</t>
  </si>
  <si>
    <t>2022/23</t>
  </si>
  <si>
    <t>2021/22</t>
  </si>
  <si>
    <t>(D01+D19) / C01</t>
  </si>
  <si>
    <t>Proportion of calls assessed by a clinician or Clinical Advisor2</t>
  </si>
  <si>
    <t>KPI 4 - underlying calculation adjusted for missing numerators/denomaintors</t>
  </si>
  <si>
    <t>IUCADC-MONTHLY-APR-2025</t>
  </si>
  <si>
    <t>BRISDOC HEALTHCARE SERVICES LTD</t>
  </si>
  <si>
    <t>ISLE OF WIGHT NHS TRUST</t>
  </si>
  <si>
    <t>Gloucestershire (ICB-IC24) -</t>
  </si>
  <si>
    <t>DHU HEALTH CARE C.I.C</t>
  </si>
  <si>
    <t>-</t>
  </si>
  <si>
    <t>SOUTH CENTRAL AMBULANCE SERVICE NHS FOUNDATION TRUST</t>
  </si>
  <si>
    <t>NORTH EAST AMBULANCE SERVICE NHS FOUNDATION TRUST</t>
  </si>
  <si>
    <t>SOUTH EAST COAST AMBULANCE SERVICE NHS FOUNDATION TRUST</t>
  </si>
  <si>
    <t>PRACTICE PLUS GROUP HOLDINGS</t>
  </si>
  <si>
    <t>LONDON AMBULANCE SERVICE NHS TRUST</t>
  </si>
  <si>
    <t>INTEGRATED CARE 24 LTD</t>
  </si>
  <si>
    <t>DORSET HEALTHCARE UNIVERSITY NHS FOUNDATION TRUST</t>
  </si>
  <si>
    <t xml:space="preserve">Dorset (DHC) </t>
  </si>
  <si>
    <t>KPI 4 - Proportion of calls assessed by a clinician in agreed timeframe</t>
  </si>
  <si>
    <t>KPI 6 - Proportion of calls initially given an ETC OR Category 3 or 4 disposition that receive remote clinical intervention</t>
  </si>
  <si>
    <t>(B04+B05) / (A03+B02)</t>
  </si>
  <si>
    <t>Proportion of answered calls abandoned after waiting more than 30 seconds</t>
  </si>
  <si>
    <t xml:space="preserve">Number of calls initially given a category 3 or 4 ambulance disposition that receive remote clinical intervention </t>
  </si>
  <si>
    <t>NHS 111 Call Receiving Organisation / CAS</t>
  </si>
  <si>
    <t>D14+H20+D13+H19 / D23+H22+D22+H21</t>
  </si>
  <si>
    <t xml:space="preserve">Number of calls initially given a category 3 or 4 ambulance disposition that are given a non-ambulance setting disposition after remote clinical intervention </t>
  </si>
  <si>
    <t xml:space="preserve">Number of calls initially given an ETC disposition that are given an ambulance setting disposition after remote clinical intervention </t>
  </si>
  <si>
    <t xml:space="preserve">Number of calls initially given an ETC disposition that are given a lower acuity than an ambulance or ETC disposition after remote clinical intervention </t>
  </si>
  <si>
    <t>Number of calls initially given a category 3 or 4 ambulance disposition that are given a non-ambulance setting disposition after remote clinical intervention</t>
  </si>
  <si>
    <t>Number of calls initially given an ETC disposition that are given an ambulance setting disposition after remote clinical intervention</t>
  </si>
  <si>
    <t>Number of calls initially given an ETC disposition that are given a lower acuity than an ambulance or ETC disposition after remote clinical intervention</t>
  </si>
  <si>
    <t>BaNES, Swindon &amp; Wiltshire (HealthHero-PPG)</t>
  </si>
  <si>
    <t>HealthHero Integrated Care Ltd</t>
  </si>
  <si>
    <t>HealthHero</t>
  </si>
  <si>
    <t>111AL6 - BaNES, Swindon &amp; Wiltshire (HealthHero-PPG)</t>
  </si>
  <si>
    <t>IUCADC-MONTHLY-MAY-2025</t>
  </si>
  <si>
    <t>E20+E27 / E19+E26</t>
  </si>
  <si>
    <t>D14+H20+D23+H22 / D13+H19+D22+H21</t>
  </si>
  <si>
    <t>IUCADC-MONTHLY-JUN-2025</t>
  </si>
  <si>
    <r>
      <rPr>
        <vertAlign val="superscript"/>
        <sz val="8"/>
        <rFont val="Arial"/>
        <family val="2"/>
      </rPr>
      <t xml:space="preserve">1 </t>
    </r>
    <r>
      <rPr>
        <sz val="8"/>
        <rFont val="Arial"/>
        <family val="2"/>
      </rPr>
      <t>Adjusted data - Contract areas are removed from the calculation where provider did not provide either a numerator or denominator. Any that are 'excluded' will be indicated by a greyed out cell.</t>
    </r>
  </si>
  <si>
    <r>
      <rPr>
        <vertAlign val="superscript"/>
        <sz val="8"/>
        <color theme="1"/>
        <rFont val="Arial"/>
        <family val="2"/>
      </rPr>
      <t>2</t>
    </r>
    <r>
      <rPr>
        <sz val="8"/>
        <color theme="1"/>
        <rFont val="Arial"/>
        <family val="2"/>
      </rPr>
      <t xml:space="preserve"> Brisdoc - June's item C02 (Number of calls where person triaged by a Service Advisor) value was skewed by a repeat nuisance caller, which saw usual monthly numbers approximately double in size.</t>
    </r>
  </si>
  <si>
    <r>
      <rPr>
        <vertAlign val="superscript"/>
        <sz val="8"/>
        <color theme="1"/>
        <rFont val="Arial"/>
        <family val="2"/>
      </rPr>
      <t>4</t>
    </r>
    <r>
      <rPr>
        <sz val="8"/>
        <color theme="1"/>
        <rFont val="Arial"/>
        <family val="2"/>
      </rPr>
      <t xml:space="preserve"> PPG's South West London contract area - a step change for B06 (Total time to call answer (seconds)) from June 2025, as they discovered this item was previously using the value of 'Total Call Handling Time' rather than 'Total Time to Call Answer', which has now ben corrected.</t>
    </r>
  </si>
  <si>
    <r>
      <rPr>
        <vertAlign val="superscript"/>
        <sz val="8"/>
        <color theme="1"/>
        <rFont val="Arial"/>
        <family val="2"/>
      </rPr>
      <t>3</t>
    </r>
    <r>
      <rPr>
        <sz val="8"/>
        <color theme="1"/>
        <rFont val="Arial"/>
        <family val="2"/>
      </rPr>
      <t xml:space="preserve"> HUC - changes in their reporting methods were updated in June 2025 which affected numerous items for each of its five contract areas.</t>
    </r>
  </si>
  <si>
    <r>
      <rPr>
        <vertAlign val="superscript"/>
        <sz val="8"/>
        <color theme="1"/>
        <rFont val="Arial"/>
        <family val="2"/>
      </rPr>
      <t>1</t>
    </r>
    <r>
      <rPr>
        <sz val="8"/>
        <color theme="1"/>
        <rFont val="Arial"/>
        <family val="2"/>
      </rPr>
      <t xml:space="preserve"> IC24 - both contracts saw a significant step change for various items (with increases to disposition metrics - section E - and booking metrics - section G) due to improvements in methodologies implemented from June 2025. These changes were also implemented in the revised Apr24-Mar25 submissions published in August 2025 and the same methodlogies will eventually be used in future revisions for April and May 2025 when there is an opportunity to do so.</t>
    </r>
  </si>
  <si>
    <r>
      <rPr>
        <vertAlign val="superscript"/>
        <sz val="8"/>
        <color theme="1"/>
        <rFont val="Arial"/>
        <family val="2"/>
      </rPr>
      <t>5</t>
    </r>
    <r>
      <rPr>
        <sz val="8"/>
        <color theme="1"/>
        <rFont val="Arial"/>
        <family val="2"/>
      </rPr>
      <t xml:space="preserve"> PPG's South West London contract area - a step change for B06 (Total time to call answer (seconds)) from June 2025, as they discovered this item was previously using the value of 'Total Call Handling Time' rather than 'Total Time to Call Answer', which has now ben corrected.</t>
    </r>
  </si>
  <si>
    <r>
      <rPr>
        <vertAlign val="superscript"/>
        <sz val="8"/>
        <color theme="1"/>
        <rFont val="Arial"/>
        <family val="2"/>
      </rPr>
      <t>4</t>
    </r>
    <r>
      <rPr>
        <sz val="8"/>
        <color theme="1"/>
        <rFont val="Arial"/>
        <family val="2"/>
      </rPr>
      <t xml:space="preserve"> HUC - changes in their reporting methods were updated in June 2025 which affected numerous items for each of its five contract areas.</t>
    </r>
  </si>
  <si>
    <r>
      <rPr>
        <vertAlign val="superscript"/>
        <sz val="8"/>
        <color theme="1"/>
        <rFont val="Arial"/>
        <family val="2"/>
      </rPr>
      <t>3</t>
    </r>
    <r>
      <rPr>
        <sz val="8"/>
        <color theme="1"/>
        <rFont val="Arial"/>
        <family val="2"/>
      </rPr>
      <t xml:space="preserve"> Brisdoc - June's item C02 (Number of calls where person triaged by a Service Advisor) value was skewed by a repeat nuisance caller, which saw usual monthly numbers approximately double in size.</t>
    </r>
  </si>
  <si>
    <r>
      <rPr>
        <vertAlign val="superscript"/>
        <sz val="8"/>
        <color theme="1"/>
        <rFont val="Arial"/>
        <family val="2"/>
      </rPr>
      <t>2</t>
    </r>
    <r>
      <rPr>
        <sz val="8"/>
        <color theme="1"/>
        <rFont val="Arial"/>
        <family val="2"/>
      </rPr>
      <t xml:space="preserve"> IC24 - both contracts saw a significant step change for various items (with increases to disposition metrics - section E - and booking metrics - section G) due to improvements in methodologies implemented from June 2025. These changes were also implemented in the revised Apr24-Mar25 submissions published in August 2025 and the same methodlogies will eventually be used in future revisions for April and May 2025 when there is an opportunity to do so.</t>
    </r>
  </si>
  <si>
    <r>
      <t xml:space="preserve">  Integrated Urgent Care Aggregate Data Collection: Key Facts for England </t>
    </r>
    <r>
      <rPr>
        <b/>
        <vertAlign val="superscript"/>
        <sz val="10"/>
        <color theme="0"/>
        <rFont val="Arial"/>
        <family val="2"/>
      </rPr>
      <t>1, 2, 3</t>
    </r>
  </si>
  <si>
    <r>
      <rPr>
        <vertAlign val="superscript"/>
        <sz val="9"/>
        <color theme="1"/>
        <rFont val="Arial"/>
        <family val="2"/>
      </rPr>
      <t xml:space="preserve">1 </t>
    </r>
    <r>
      <rPr>
        <sz val="9"/>
        <color theme="1"/>
        <rFont val="Arial"/>
        <family val="2"/>
      </rPr>
      <t xml:space="preserve">Adjusted data - Contract areas have been removed from the calculation where provider did not provide either a numerator or denominator. </t>
    </r>
  </si>
  <si>
    <r>
      <rPr>
        <vertAlign val="superscript"/>
        <sz val="9"/>
        <color theme="1"/>
        <rFont val="Arial"/>
        <family val="2"/>
      </rPr>
      <t xml:space="preserve">2 </t>
    </r>
    <r>
      <rPr>
        <sz val="9"/>
        <color theme="1"/>
        <rFont val="Arial"/>
        <family val="2"/>
      </rPr>
      <t>A cyber-attack on 4th August 2022 caused a major outage on the Adastra system used by many IUC service providers.  This had a widespread impact on the IUC service with many providers relying on paper record-keeping from that date onwards during August.  Besides impacting service delivery in August, ongoing reporting issues have resulted in missing or under-reported data for some contract areas and caution should be taken when interpreting figures from August to November 2022.</t>
    </r>
  </si>
  <si>
    <r>
      <rPr>
        <vertAlign val="superscript"/>
        <sz val="9"/>
        <rFont val="Arial"/>
        <family val="2"/>
      </rPr>
      <t>3</t>
    </r>
    <r>
      <rPr>
        <sz val="9"/>
        <rFont val="Arial"/>
        <family val="2"/>
      </rPr>
      <t xml:space="preserve"> Revisions to IUCADC official statistics for the months April 2024 to March 2025 inclusive were published with the June 2025 data on 14/08/25. </t>
    </r>
  </si>
  <si>
    <t>NOTE:  Revisions to IUCADC official statistics for the months April 2024 to March 2025 inclusive were published with the June 2025 data on 14/08/25.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</si>
</sst>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d\ mmm\ yyyy"/>
    <numFmt numFmtId="165" formatCode="dd/mm/yy;@"/>
    <numFmt numFmtId="166" formatCode="0.0%"/>
    <numFmt numFmtId="167" formatCode="_-* #,##0.0_-;\-* #,##0.0_-;_-* &quot;-&quot;_-;_-@_-"/>
    <numFmt numFmtId="168" formatCode="_-* #,##0_-;\-* #,##0_-;_-* &quot;-&quot;??_-;_-@_-"/>
    <numFmt numFmtId="169" formatCode="#,##0_ ;\-#,##0\ "/>
    <numFmt numFmtId="170" formatCode="mmm\-yyyy"/>
  </numFmts>
  <fonts count="73" x14ac:knownFonts="1">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sz val="10"/>
      <color theme="1"/>
      <name val="Arial"/>
      <family val="2"/>
    </font>
    <font>
      <b/>
      <sz val="10"/>
      <color rgb="FFFF0000"/>
      <name val="Arial"/>
      <family val="2"/>
    </font>
    <font>
      <u/>
      <sz val="10"/>
      <color rgb="FF005EB8"/>
      <name val="Arial"/>
      <family val="2"/>
    </font>
    <font>
      <sz val="10"/>
      <name val="Arial"/>
      <family val="2"/>
    </font>
    <font>
      <sz val="10"/>
      <color rgb="FF00B0F0"/>
      <name val="Arial"/>
      <family val="2"/>
    </font>
    <font>
      <sz val="10"/>
      <color theme="0" tint="-4.9989318521683403E-2"/>
      <name val="Arial"/>
      <family val="2"/>
    </font>
    <font>
      <sz val="10"/>
      <color rgb="FFFF0000"/>
      <name val="Arial"/>
      <family val="2"/>
    </font>
    <font>
      <sz val="10"/>
      <color theme="0" tint="-0.34998626667073579"/>
      <name val="Arial"/>
      <family val="2"/>
    </font>
    <font>
      <b/>
      <sz val="10"/>
      <color theme="0" tint="-4.9989318521683403E-2"/>
      <name val="Arial"/>
      <family val="2"/>
    </font>
    <font>
      <b/>
      <sz val="10"/>
      <color theme="1"/>
      <name val="Arial"/>
      <family val="2"/>
    </font>
    <font>
      <u/>
      <sz val="10"/>
      <color theme="10"/>
      <name val="Arial"/>
      <family val="2"/>
    </font>
    <font>
      <b/>
      <sz val="11"/>
      <name val="Arial"/>
      <family val="2"/>
    </font>
    <font>
      <b/>
      <sz val="12"/>
      <name val="Arial"/>
      <family val="2"/>
    </font>
    <font>
      <sz val="9"/>
      <color indexed="81"/>
      <name val="Tahoma"/>
      <family val="2"/>
    </font>
    <font>
      <b/>
      <sz val="9"/>
      <color indexed="81"/>
      <name val="Tahoma"/>
      <family val="2"/>
    </font>
    <font>
      <sz val="8"/>
      <name val="Calibri"/>
      <family val="2"/>
      <scheme val="minor"/>
    </font>
    <font>
      <sz val="10"/>
      <color theme="0"/>
      <name val="Arial"/>
      <family val="2"/>
    </font>
    <font>
      <sz val="10"/>
      <color theme="2"/>
      <name val="Arial"/>
      <family val="2"/>
    </font>
    <font>
      <sz val="10"/>
      <color theme="2" tint="-9.9978637043366805E-2"/>
      <name val="Arial"/>
      <family val="2"/>
    </font>
    <font>
      <sz val="11"/>
      <name val="Calibri"/>
      <family val="2"/>
      <scheme val="minor"/>
    </font>
    <font>
      <sz val="11"/>
      <color rgb="FF9C0006"/>
      <name val="Calibri"/>
      <family val="2"/>
      <scheme val="minor"/>
    </font>
    <font>
      <sz val="11"/>
      <color theme="1"/>
      <name val="Calibri"/>
      <family val="2"/>
      <scheme val="minor"/>
    </font>
    <font>
      <b/>
      <sz val="12"/>
      <color theme="1"/>
      <name val="Arial"/>
      <family val="2"/>
    </font>
    <font>
      <sz val="12"/>
      <color theme="1"/>
      <name val="Arial"/>
      <family val="2"/>
    </font>
    <font>
      <sz val="11"/>
      <color theme="0" tint="-4.9989318521683403E-2"/>
      <name val="Calibri"/>
      <family val="2"/>
      <scheme val="minor"/>
    </font>
    <font>
      <b/>
      <sz val="11"/>
      <color rgb="FFFF0000"/>
      <name val="Calibri"/>
      <family val="2"/>
      <scheme val="minor"/>
    </font>
    <font>
      <b/>
      <sz val="11"/>
      <name val="Calibri"/>
      <family val="2"/>
      <scheme val="minor"/>
    </font>
    <font>
      <sz val="10"/>
      <color rgb="FF70AD47"/>
      <name val="Arial"/>
      <family val="2"/>
    </font>
    <font>
      <sz val="9"/>
      <name val="Arial"/>
      <family val="2"/>
    </font>
    <font>
      <vertAlign val="superscript"/>
      <sz val="9"/>
      <name val="Arial"/>
      <family val="2"/>
    </font>
    <font>
      <sz val="9"/>
      <color theme="1"/>
      <name val="Arial"/>
      <family val="2"/>
    </font>
    <font>
      <vertAlign val="superscript"/>
      <sz val="9"/>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rgb="FF00B050"/>
      <name val="Arial"/>
      <family val="2"/>
    </font>
    <font>
      <b/>
      <sz val="12"/>
      <color theme="1"/>
      <name val="Calibri"/>
      <family val="2"/>
      <scheme val="minor"/>
    </font>
    <font>
      <sz val="10"/>
      <color rgb="FFC00000"/>
      <name val="Arial"/>
      <family val="2"/>
    </font>
    <font>
      <b/>
      <sz val="10"/>
      <color rgb="FF00B0F0"/>
      <name val="Arial"/>
      <family val="2"/>
    </font>
    <font>
      <b/>
      <sz val="10"/>
      <color rgb="FF00B050"/>
      <name val="Arial"/>
      <family val="2"/>
    </font>
    <font>
      <b/>
      <sz val="10"/>
      <color rgb="FFC00000"/>
      <name val="Arial"/>
      <family val="2"/>
    </font>
    <font>
      <b/>
      <sz val="11"/>
      <color rgb="FF00B0F0"/>
      <name val="Calibri"/>
      <family val="2"/>
      <scheme val="minor"/>
    </font>
    <font>
      <sz val="9"/>
      <color rgb="FFFF0000"/>
      <name val="Arial"/>
      <family val="2"/>
    </font>
    <font>
      <b/>
      <sz val="12"/>
      <color rgb="FF0070C0"/>
      <name val="Arial"/>
      <family val="2"/>
    </font>
    <font>
      <sz val="11"/>
      <color rgb="FF333333"/>
      <name val="Calibri"/>
      <family val="2"/>
      <scheme val="minor"/>
    </font>
    <font>
      <b/>
      <sz val="10"/>
      <color theme="0"/>
      <name val="Arial"/>
      <family val="2"/>
    </font>
    <font>
      <b/>
      <vertAlign val="superscript"/>
      <sz val="10"/>
      <color theme="0"/>
      <name val="Arial"/>
      <family val="2"/>
    </font>
    <font>
      <b/>
      <sz val="12"/>
      <color theme="0"/>
      <name val="Arial"/>
      <family val="2"/>
    </font>
    <font>
      <b/>
      <sz val="14"/>
      <color theme="0"/>
      <name val="Calibri"/>
      <family val="2"/>
      <scheme val="minor"/>
    </font>
    <font>
      <sz val="14"/>
      <color theme="0"/>
      <name val="Calibri"/>
      <family val="2"/>
      <scheme val="minor"/>
    </font>
    <font>
      <sz val="14"/>
      <color theme="1"/>
      <name val="Calibri"/>
      <family val="2"/>
      <scheme val="minor"/>
    </font>
    <font>
      <b/>
      <sz val="12"/>
      <color rgb="FF000000"/>
      <name val="Arial"/>
      <family val="2"/>
    </font>
    <font>
      <sz val="8"/>
      <color rgb="FFFF0000"/>
      <name val="Arial"/>
      <family val="2"/>
    </font>
    <font>
      <sz val="8"/>
      <color theme="1"/>
      <name val="Arial"/>
      <family val="2"/>
    </font>
    <font>
      <sz val="8"/>
      <name val="Arial"/>
      <family val="2"/>
    </font>
    <font>
      <vertAlign val="superscript"/>
      <sz val="8"/>
      <name val="Arial"/>
      <family val="2"/>
    </font>
    <font>
      <vertAlign val="superscript"/>
      <sz val="8"/>
      <color theme="1"/>
      <name val="Arial"/>
      <family val="2"/>
    </font>
  </fonts>
  <fills count="4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C7CE"/>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9F9F9"/>
        <bgColor indexed="64"/>
      </patternFill>
    </fill>
    <fill>
      <patternFill patternType="solid">
        <fgColor rgb="FF0070C0"/>
        <bgColor indexed="64"/>
      </patternFill>
    </fill>
    <fill>
      <patternFill patternType="solid">
        <fgColor theme="0" tint="-0.49998474074526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style="thick">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DDDDDD"/>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thin">
        <color rgb="FF0070C0"/>
      </top>
      <bottom/>
      <diagonal/>
    </border>
  </borders>
  <cellStyleXfs count="144">
    <xf numFmtId="0" fontId="0" fillId="0" borderId="0"/>
    <xf numFmtId="0" fontId="2" fillId="0" borderId="0" applyNumberFormat="0" applyFill="0" applyBorder="0" applyAlignment="0" applyProtection="0"/>
    <xf numFmtId="0" fontId="24" fillId="8" borderId="0" applyNumberFormat="0" applyBorder="0" applyAlignment="0" applyProtection="0"/>
    <xf numFmtId="41"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36" fillId="0" borderId="0" applyNumberFormat="0" applyFill="0" applyBorder="0" applyAlignment="0" applyProtection="0"/>
    <xf numFmtId="0" fontId="37" fillId="0" borderId="19" applyNumberFormat="0" applyFill="0" applyAlignment="0" applyProtection="0"/>
    <xf numFmtId="0" fontId="38" fillId="0" borderId="20" applyNumberFormat="0" applyFill="0" applyAlignment="0" applyProtection="0"/>
    <xf numFmtId="0" fontId="39" fillId="0" borderId="21" applyNumberFormat="0" applyFill="0" applyAlignment="0" applyProtection="0"/>
    <xf numFmtId="0" fontId="39" fillId="0" borderId="0" applyNumberFormat="0" applyFill="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22" applyNumberFormat="0" applyAlignment="0" applyProtection="0"/>
    <xf numFmtId="0" fontId="43" fillId="14" borderId="23" applyNumberFormat="0" applyAlignment="0" applyProtection="0"/>
    <xf numFmtId="0" fontId="44" fillId="14" borderId="22" applyNumberFormat="0" applyAlignment="0" applyProtection="0"/>
    <xf numFmtId="0" fontId="45" fillId="0" borderId="24" applyNumberFormat="0" applyFill="0" applyAlignment="0" applyProtection="0"/>
    <xf numFmtId="0" fontId="46" fillId="15" borderId="25" applyNumberFormat="0" applyAlignment="0" applyProtection="0"/>
    <xf numFmtId="0" fontId="47" fillId="0" borderId="0" applyNumberFormat="0" applyFill="0" applyBorder="0" applyAlignment="0" applyProtection="0"/>
    <xf numFmtId="0" fontId="25" fillId="16" borderId="26" applyNumberFormat="0" applyFont="0" applyAlignment="0" applyProtection="0"/>
    <xf numFmtId="0" fontId="48" fillId="0" borderId="0" applyNumberFormat="0" applyFill="0" applyBorder="0" applyAlignment="0" applyProtection="0"/>
    <xf numFmtId="0" fontId="1" fillId="0" borderId="27" applyNumberFormat="0" applyFill="0" applyAlignment="0" applyProtection="0"/>
    <xf numFmtId="0" fontId="49"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49"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49"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49"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49"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49"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cellStyleXfs>
  <cellXfs count="344">
    <xf numFmtId="0" fontId="0" fillId="0" borderId="0" xfId="0"/>
    <xf numFmtId="0" fontId="1" fillId="0" borderId="0" xfId="0" applyFont="1"/>
    <xf numFmtId="0" fontId="3" fillId="0" borderId="0" xfId="0" applyFont="1"/>
    <xf numFmtId="0" fontId="4" fillId="0" borderId="0" xfId="0" applyFont="1"/>
    <xf numFmtId="0" fontId="7" fillId="0" borderId="0" xfId="0" applyFont="1"/>
    <xf numFmtId="4" fontId="9" fillId="0" borderId="0" xfId="0" applyNumberFormat="1" applyFont="1"/>
    <xf numFmtId="4" fontId="5" fillId="0" borderId="0" xfId="0" applyNumberFormat="1" applyFont="1"/>
    <xf numFmtId="3" fontId="9" fillId="0" borderId="0" xfId="0" applyNumberFormat="1" applyFont="1"/>
    <xf numFmtId="2" fontId="9" fillId="0" borderId="0" xfId="0" applyNumberFormat="1" applyFont="1"/>
    <xf numFmtId="0" fontId="9" fillId="0" borderId="0" xfId="0" applyFont="1"/>
    <xf numFmtId="0" fontId="4" fillId="0" borderId="0" xfId="0" applyFont="1" applyAlignment="1">
      <alignment wrapText="1"/>
    </xf>
    <xf numFmtId="4" fontId="12" fillId="0" borderId="0" xfId="0" applyNumberFormat="1" applyFont="1"/>
    <xf numFmtId="3" fontId="4" fillId="0" borderId="0" xfId="0" applyNumberFormat="1" applyFont="1"/>
    <xf numFmtId="0" fontId="4" fillId="0" borderId="0" xfId="0" applyFont="1" applyAlignment="1">
      <alignment horizontal="right"/>
    </xf>
    <xf numFmtId="17" fontId="4" fillId="0" borderId="0" xfId="0" applyNumberFormat="1" applyFont="1"/>
    <xf numFmtId="0" fontId="4" fillId="0" borderId="2" xfId="0" applyFont="1" applyBorder="1" applyAlignment="1">
      <alignment wrapText="1"/>
    </xf>
    <xf numFmtId="0" fontId="11" fillId="0" borderId="0" xfId="0" applyFont="1"/>
    <xf numFmtId="3" fontId="10" fillId="0" borderId="0" xfId="0" applyNumberFormat="1" applyFont="1"/>
    <xf numFmtId="14" fontId="9" fillId="0" borderId="0" xfId="0" applyNumberFormat="1" applyFont="1"/>
    <xf numFmtId="0" fontId="4" fillId="3" borderId="0" xfId="0" applyFont="1" applyFill="1" applyAlignment="1">
      <alignment horizontal="left" vertical="top"/>
    </xf>
    <xf numFmtId="0" fontId="4" fillId="3" borderId="0" xfId="0" applyFont="1" applyFill="1"/>
    <xf numFmtId="0" fontId="4" fillId="3" borderId="0" xfId="0" applyFont="1" applyFill="1" applyAlignment="1">
      <alignment vertical="top" wrapText="1"/>
    </xf>
    <xf numFmtId="0" fontId="4" fillId="3" borderId="0" xfId="0" applyFont="1" applyFill="1" applyAlignment="1">
      <alignment vertical="top"/>
    </xf>
    <xf numFmtId="0" fontId="15" fillId="0" borderId="0" xfId="0" applyFont="1"/>
    <xf numFmtId="0" fontId="4" fillId="3" borderId="0" xfId="0" applyFont="1" applyFill="1" applyAlignment="1">
      <alignment horizontal="left" vertical="center"/>
    </xf>
    <xf numFmtId="0" fontId="16" fillId="0" borderId="0" xfId="0" applyFont="1"/>
    <xf numFmtId="0" fontId="13" fillId="3" borderId="0" xfId="0" applyFont="1" applyFill="1"/>
    <xf numFmtId="0" fontId="0" fillId="3" borderId="0" xfId="0" applyFill="1"/>
    <xf numFmtId="0" fontId="0" fillId="2" borderId="0" xfId="0" applyFill="1"/>
    <xf numFmtId="0" fontId="0" fillId="4" borderId="0" xfId="0" applyFill="1"/>
    <xf numFmtId="0" fontId="0" fillId="5" borderId="0" xfId="0" applyFill="1"/>
    <xf numFmtId="0" fontId="1" fillId="6" borderId="0" xfId="0" applyFont="1" applyFill="1"/>
    <xf numFmtId="0" fontId="0" fillId="6" borderId="0" xfId="0" applyFill="1"/>
    <xf numFmtId="14" fontId="20" fillId="0" borderId="0" xfId="0" applyNumberFormat="1" applyFont="1"/>
    <xf numFmtId="0" fontId="21" fillId="0" borderId="0" xfId="0" applyFont="1"/>
    <xf numFmtId="0" fontId="22" fillId="0" borderId="0" xfId="0" applyFont="1"/>
    <xf numFmtId="3" fontId="7" fillId="0" borderId="0" xfId="0" applyNumberFormat="1" applyFont="1"/>
    <xf numFmtId="4" fontId="21" fillId="0" borderId="0" xfId="0" applyNumberFormat="1" applyFont="1"/>
    <xf numFmtId="0" fontId="1" fillId="5" borderId="0" xfId="0" applyFont="1" applyFill="1"/>
    <xf numFmtId="0" fontId="0" fillId="0" borderId="0" xfId="0" applyAlignment="1">
      <alignment horizontal="left"/>
    </xf>
    <xf numFmtId="0" fontId="7" fillId="0" borderId="0" xfId="0" applyFont="1" applyAlignment="1">
      <alignment horizontal="left"/>
    </xf>
    <xf numFmtId="0" fontId="0" fillId="0" borderId="3" xfId="0" applyBorder="1" applyAlignment="1">
      <alignment horizontal="left" vertical="center"/>
    </xf>
    <xf numFmtId="14" fontId="21" fillId="0" borderId="0" xfId="0" applyNumberFormat="1" applyFont="1"/>
    <xf numFmtId="0" fontId="27" fillId="0" borderId="6" xfId="0" applyFont="1" applyBorder="1" applyAlignment="1">
      <alignment horizontal="center" vertical="center" wrapText="1"/>
    </xf>
    <xf numFmtId="0" fontId="27" fillId="0" borderId="7" xfId="0" applyFont="1" applyBorder="1" applyAlignment="1">
      <alignment vertical="center" wrapText="1"/>
    </xf>
    <xf numFmtId="0" fontId="27" fillId="3" borderId="1" xfId="0" applyFont="1" applyFill="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vertical="center" wrapText="1"/>
    </xf>
    <xf numFmtId="0" fontId="26" fillId="0" borderId="7" xfId="0" applyFont="1" applyBorder="1" applyAlignment="1">
      <alignment horizontal="center" vertical="center" wrapText="1"/>
    </xf>
    <xf numFmtId="0" fontId="27" fillId="0" borderId="6" xfId="0" applyFont="1" applyBorder="1" applyAlignment="1">
      <alignment vertical="center" wrapText="1"/>
    </xf>
    <xf numFmtId="4" fontId="29" fillId="0" borderId="0" xfId="0" applyNumberFormat="1" applyFont="1"/>
    <xf numFmtId="0" fontId="23" fillId="0" borderId="0" xfId="0" applyFont="1"/>
    <xf numFmtId="3" fontId="23" fillId="0" borderId="0" xfId="0" applyNumberFormat="1" applyFont="1"/>
    <xf numFmtId="4" fontId="28" fillId="0" borderId="0" xfId="0" applyNumberFormat="1" applyFont="1"/>
    <xf numFmtId="0" fontId="28" fillId="0" borderId="0" xfId="0" applyFont="1"/>
    <xf numFmtId="0" fontId="8" fillId="0" borderId="2" xfId="0" applyFont="1" applyBorder="1" applyAlignment="1">
      <alignment horizontal="center"/>
    </xf>
    <xf numFmtId="0" fontId="23" fillId="0" borderId="0" xfId="0" applyFont="1" applyAlignment="1">
      <alignment horizontal="center" wrapText="1"/>
    </xf>
    <xf numFmtId="0" fontId="7"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center" wrapText="1"/>
    </xf>
    <xf numFmtId="9" fontId="28" fillId="0" borderId="0" xfId="4" applyFont="1"/>
    <xf numFmtId="14" fontId="23" fillId="0" borderId="0" xfId="0" applyNumberFormat="1" applyFont="1"/>
    <xf numFmtId="166" fontId="23" fillId="0" borderId="0" xfId="0" applyNumberFormat="1" applyFont="1"/>
    <xf numFmtId="1" fontId="23" fillId="0" borderId="0" xfId="0" applyNumberFormat="1" applyFont="1"/>
    <xf numFmtId="0" fontId="8" fillId="0" borderId="0" xfId="0" applyFont="1" applyAlignment="1">
      <alignment horizontal="center"/>
    </xf>
    <xf numFmtId="0" fontId="23" fillId="0" borderId="0" xfId="0" applyFont="1" applyAlignment="1">
      <alignment horizontal="center"/>
    </xf>
    <xf numFmtId="0" fontId="1" fillId="9" borderId="0" xfId="0" applyFont="1" applyFill="1"/>
    <xf numFmtId="0" fontId="7" fillId="0" borderId="14" xfId="0" applyFont="1" applyBorder="1" applyAlignment="1">
      <alignment horizontal="center" wrapText="1"/>
    </xf>
    <xf numFmtId="0" fontId="0" fillId="10" borderId="0" xfId="0" applyFill="1"/>
    <xf numFmtId="165" fontId="0" fillId="10" borderId="0" xfId="0" applyNumberFormat="1" applyFill="1"/>
    <xf numFmtId="0" fontId="27" fillId="3" borderId="7" xfId="0" applyFont="1" applyFill="1" applyBorder="1" applyAlignment="1">
      <alignment horizontal="center" vertical="center" wrapText="1"/>
    </xf>
    <xf numFmtId="0" fontId="27" fillId="3" borderId="0" xfId="0" applyFont="1" applyFill="1" applyAlignment="1">
      <alignment vertical="center"/>
    </xf>
    <xf numFmtId="0" fontId="27" fillId="3" borderId="6" xfId="0" applyFont="1" applyFill="1" applyBorder="1" applyAlignment="1">
      <alignment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vertical="center" wrapText="1"/>
    </xf>
    <xf numFmtId="0" fontId="26" fillId="3" borderId="7" xfId="0" applyFont="1" applyFill="1" applyBorder="1" applyAlignment="1">
      <alignment horizontal="center" vertical="center" wrapText="1"/>
    </xf>
    <xf numFmtId="3" fontId="7" fillId="3" borderId="0" xfId="0" applyNumberFormat="1" applyFont="1" applyFill="1"/>
    <xf numFmtId="0" fontId="23" fillId="3" borderId="0" xfId="0" applyFont="1" applyFill="1"/>
    <xf numFmtId="0" fontId="2" fillId="0" borderId="0" xfId="1"/>
    <xf numFmtId="0" fontId="14" fillId="0" borderId="0" xfId="1" applyFont="1"/>
    <xf numFmtId="0" fontId="6" fillId="0" borderId="0" xfId="1" applyFont="1"/>
    <xf numFmtId="0" fontId="23" fillId="2" borderId="0" xfId="0" applyFont="1" applyFill="1"/>
    <xf numFmtId="166" fontId="4" fillId="0" borderId="0" xfId="4" applyNumberFormat="1" applyFont="1"/>
    <xf numFmtId="1" fontId="4" fillId="0" borderId="0" xfId="0" applyNumberFormat="1" applyFont="1"/>
    <xf numFmtId="0" fontId="7" fillId="0" borderId="0" xfId="0" applyFont="1" applyAlignment="1">
      <alignment horizontal="center"/>
    </xf>
    <xf numFmtId="0" fontId="3" fillId="0" borderId="0" xfId="0" applyFont="1" applyAlignment="1">
      <alignment horizontal="center" wrapText="1"/>
    </xf>
    <xf numFmtId="0" fontId="3" fillId="0" borderId="18" xfId="0" applyFont="1" applyBorder="1" applyAlignment="1">
      <alignment horizontal="center" vertical="center" wrapText="1"/>
    </xf>
    <xf numFmtId="10" fontId="9" fillId="0" borderId="0" xfId="0" applyNumberFormat="1" applyFont="1"/>
    <xf numFmtId="0" fontId="21" fillId="0" borderId="0" xfId="0" applyFont="1" applyAlignment="1">
      <alignment horizontal="center" wrapText="1"/>
    </xf>
    <xf numFmtId="0" fontId="7" fillId="0" borderId="15" xfId="0" applyFont="1" applyBorder="1"/>
    <xf numFmtId="0" fontId="7" fillId="0" borderId="17" xfId="0" applyFont="1" applyBorder="1"/>
    <xf numFmtId="0" fontId="7" fillId="0" borderId="18" xfId="0" applyFont="1" applyBorder="1"/>
    <xf numFmtId="0" fontId="7" fillId="0" borderId="0" xfId="0" applyFont="1" applyAlignment="1">
      <alignment horizontal="right"/>
    </xf>
    <xf numFmtId="3" fontId="4" fillId="0" borderId="0" xfId="5" applyNumberFormat="1" applyFont="1" applyBorder="1" applyAlignment="1">
      <alignment vertical="center"/>
    </xf>
    <xf numFmtId="3" fontId="4" fillId="0" borderId="0" xfId="0" applyNumberFormat="1" applyFont="1" applyAlignment="1">
      <alignment vertical="center"/>
    </xf>
    <xf numFmtId="166" fontId="7" fillId="0" borderId="15" xfId="4" applyNumberFormat="1" applyFont="1" applyBorder="1" applyAlignment="1">
      <alignment vertical="center"/>
    </xf>
    <xf numFmtId="3" fontId="7" fillId="0" borderId="15" xfId="3" applyNumberFormat="1" applyFont="1" applyBorder="1" applyAlignment="1">
      <alignment vertical="center"/>
    </xf>
    <xf numFmtId="3" fontId="7" fillId="0" borderId="18" xfId="0" applyNumberFormat="1" applyFont="1" applyBorder="1"/>
    <xf numFmtId="3" fontId="7" fillId="0" borderId="17" xfId="0" applyNumberFormat="1" applyFont="1" applyBorder="1"/>
    <xf numFmtId="17" fontId="7" fillId="0" borderId="0" xfId="0" applyNumberFormat="1" applyFont="1"/>
    <xf numFmtId="3" fontId="7" fillId="0" borderId="0" xfId="0" applyNumberFormat="1" applyFont="1" applyAlignment="1">
      <alignment vertical="center"/>
    </xf>
    <xf numFmtId="3" fontId="7" fillId="10" borderId="0" xfId="0" applyNumberFormat="1" applyFont="1" applyFill="1" applyAlignment="1">
      <alignment vertical="center"/>
    </xf>
    <xf numFmtId="166" fontId="4" fillId="2" borderId="0" xfId="4" applyNumberFormat="1" applyFont="1" applyFill="1"/>
    <xf numFmtId="166" fontId="4" fillId="0" borderId="0" xfId="4" applyNumberFormat="1" applyFont="1" applyFill="1"/>
    <xf numFmtId="168" fontId="4" fillId="0" borderId="0" xfId="5" applyNumberFormat="1" applyFont="1" applyFill="1"/>
    <xf numFmtId="0" fontId="3" fillId="0" borderId="0" xfId="0" applyFont="1" applyAlignment="1">
      <alignment horizontal="center"/>
    </xf>
    <xf numFmtId="0" fontId="4" fillId="2" borderId="0" xfId="0" applyFont="1" applyFill="1"/>
    <xf numFmtId="0" fontId="4" fillId="2" borderId="0" xfId="0" applyFont="1" applyFill="1" applyAlignment="1">
      <alignment wrapText="1"/>
    </xf>
    <xf numFmtId="1" fontId="4" fillId="2" borderId="0" xfId="0" applyNumberFormat="1" applyFont="1" applyFill="1"/>
    <xf numFmtId="168" fontId="4" fillId="2" borderId="0" xfId="5" applyNumberFormat="1" applyFont="1" applyFill="1"/>
    <xf numFmtId="168" fontId="4" fillId="2" borderId="0" xfId="5" applyNumberFormat="1" applyFont="1" applyFill="1" applyBorder="1"/>
    <xf numFmtId="168" fontId="4" fillId="2" borderId="0" xfId="0" applyNumberFormat="1" applyFont="1" applyFill="1"/>
    <xf numFmtId="168" fontId="4" fillId="0" borderId="0" xfId="5" applyNumberFormat="1" applyFont="1"/>
    <xf numFmtId="3" fontId="4" fillId="0" borderId="0" xfId="5" applyNumberFormat="1" applyFont="1"/>
    <xf numFmtId="3" fontId="21" fillId="0" borderId="0" xfId="0" applyNumberFormat="1" applyFont="1"/>
    <xf numFmtId="168" fontId="4" fillId="0" borderId="0" xfId="5" applyNumberFormat="1" applyFont="1" applyAlignment="1">
      <alignment horizontal="right"/>
    </xf>
    <xf numFmtId="0" fontId="0" fillId="3" borderId="0" xfId="0" applyFill="1" applyAlignment="1">
      <alignment wrapText="1"/>
    </xf>
    <xf numFmtId="0" fontId="7" fillId="0" borderId="0" xfId="0" applyFont="1" applyAlignment="1">
      <alignment horizontal="center" vertical="center"/>
    </xf>
    <xf numFmtId="0" fontId="47" fillId="0" borderId="0" xfId="0" applyFont="1"/>
    <xf numFmtId="17" fontId="23" fillId="0" borderId="0" xfId="0" applyNumberFormat="1" applyFont="1"/>
    <xf numFmtId="166" fontId="7" fillId="0" borderId="0" xfId="4" applyNumberFormat="1" applyFont="1" applyBorder="1" applyAlignment="1">
      <alignment vertical="center"/>
    </xf>
    <xf numFmtId="0" fontId="24" fillId="3" borderId="0" xfId="2" applyFill="1" applyAlignment="1"/>
    <xf numFmtId="166" fontId="7" fillId="0" borderId="0" xfId="4" applyNumberFormat="1" applyFont="1" applyFill="1" applyBorder="1" applyAlignment="1">
      <alignment vertical="center"/>
    </xf>
    <xf numFmtId="0" fontId="27" fillId="3" borderId="9" xfId="0" applyFont="1" applyFill="1" applyBorder="1" applyAlignment="1">
      <alignment vertical="center" wrapText="1"/>
    </xf>
    <xf numFmtId="0" fontId="27" fillId="3" borderId="10" xfId="0" applyFont="1" applyFill="1" applyBorder="1" applyAlignment="1">
      <alignment vertical="center" wrapText="1"/>
    </xf>
    <xf numFmtId="0" fontId="27" fillId="3" borderId="5" xfId="0" applyFont="1" applyFill="1" applyBorder="1" applyAlignment="1">
      <alignment vertical="center" wrapText="1"/>
    </xf>
    <xf numFmtId="3" fontId="4" fillId="0" borderId="17" xfId="5" applyNumberFormat="1" applyFont="1" applyBorder="1" applyAlignment="1">
      <alignment vertical="center"/>
    </xf>
    <xf numFmtId="0" fontId="26" fillId="3" borderId="0" xfId="0" applyFont="1" applyFill="1" applyAlignment="1">
      <alignment vertical="top"/>
    </xf>
    <xf numFmtId="0" fontId="0" fillId="0" borderId="3" xfId="0" applyBorder="1" applyAlignment="1">
      <alignment horizontal="left"/>
    </xf>
    <xf numFmtId="0" fontId="0" fillId="0" borderId="3" xfId="0" applyBorder="1"/>
    <xf numFmtId="0" fontId="32" fillId="0" borderId="14" xfId="0" applyFont="1" applyBorder="1" applyAlignment="1">
      <alignment horizontal="center" wrapText="1"/>
    </xf>
    <xf numFmtId="0" fontId="3" fillId="2" borderId="1" xfId="0" applyFont="1" applyFill="1" applyBorder="1" applyAlignment="1">
      <alignment horizontal="center" vertical="center" wrapText="1"/>
    </xf>
    <xf numFmtId="164" fontId="4" fillId="0" borderId="0" xfId="0" applyNumberFormat="1" applyFont="1" applyAlignment="1">
      <alignment horizontal="left"/>
    </xf>
    <xf numFmtId="0" fontId="1" fillId="3" borderId="0" xfId="0" applyFont="1" applyFill="1"/>
    <xf numFmtId="0" fontId="7" fillId="3" borderId="0" xfId="0" applyFont="1" applyFill="1"/>
    <xf numFmtId="17" fontId="0" fillId="3" borderId="0" xfId="0" applyNumberFormat="1" applyFill="1"/>
    <xf numFmtId="3" fontId="7" fillId="3" borderId="0" xfId="0" applyNumberFormat="1" applyFont="1" applyFill="1" applyAlignment="1">
      <alignment vertical="center"/>
    </xf>
    <xf numFmtId="3" fontId="8" fillId="3" borderId="0" xfId="0" applyNumberFormat="1" applyFont="1" applyFill="1" applyAlignment="1">
      <alignment vertical="center"/>
    </xf>
    <xf numFmtId="166" fontId="8" fillId="3" borderId="0" xfId="4" applyNumberFormat="1" applyFont="1" applyFill="1" applyAlignment="1">
      <alignment vertical="center"/>
    </xf>
    <xf numFmtId="0" fontId="51" fillId="3" borderId="0" xfId="0" applyFont="1" applyFill="1"/>
    <xf numFmtId="0" fontId="0" fillId="3" borderId="0" xfId="0" applyFill="1" applyAlignment="1">
      <alignment horizontal="center"/>
    </xf>
    <xf numFmtId="0" fontId="53" fillId="3" borderId="0" xfId="0" applyFont="1" applyFill="1"/>
    <xf numFmtId="0" fontId="20" fillId="3" borderId="0" xfId="0" applyFont="1" applyFill="1" applyAlignment="1">
      <alignment horizontal="center" wrapText="1"/>
    </xf>
    <xf numFmtId="0" fontId="54" fillId="3" borderId="0" xfId="0" applyFont="1" applyFill="1" applyAlignment="1">
      <alignment horizontal="center"/>
    </xf>
    <xf numFmtId="0" fontId="55" fillId="3" borderId="0" xfId="0" applyFont="1" applyFill="1"/>
    <xf numFmtId="0" fontId="56" fillId="3" borderId="0" xfId="0" applyFont="1" applyFill="1"/>
    <xf numFmtId="3" fontId="51" fillId="3" borderId="0" xfId="0" applyNumberFormat="1" applyFont="1" applyFill="1" applyAlignment="1">
      <alignment vertical="center"/>
    </xf>
    <xf numFmtId="3" fontId="53" fillId="3" borderId="0" xfId="0" applyNumberFormat="1" applyFont="1" applyFill="1" applyAlignment="1">
      <alignment vertical="center"/>
    </xf>
    <xf numFmtId="0" fontId="57" fillId="3" borderId="0" xfId="0" applyFont="1" applyFill="1" applyAlignment="1">
      <alignment horizontal="center"/>
    </xf>
    <xf numFmtId="0" fontId="1" fillId="3" borderId="0" xfId="0" applyFont="1" applyFill="1" applyAlignment="1">
      <alignment vertical="top"/>
    </xf>
    <xf numFmtId="0" fontId="50" fillId="3" borderId="0" xfId="0" applyFont="1" applyFill="1" applyAlignment="1">
      <alignment horizontal="left" vertical="center" wrapText="1"/>
    </xf>
    <xf numFmtId="0" fontId="2" fillId="3" borderId="0" xfId="1" applyFill="1"/>
    <xf numFmtId="3" fontId="9" fillId="3" borderId="0" xfId="0" applyNumberFormat="1" applyFont="1" applyFill="1"/>
    <xf numFmtId="0" fontId="8" fillId="0" borderId="4" xfId="0" applyFont="1" applyBorder="1" applyAlignment="1">
      <alignment horizontal="right"/>
    </xf>
    <xf numFmtId="0" fontId="7" fillId="0" borderId="2" xfId="0" applyFont="1" applyBorder="1" applyAlignment="1">
      <alignment horizontal="right" wrapText="1"/>
    </xf>
    <xf numFmtId="0" fontId="7" fillId="0" borderId="0" xfId="0" applyFont="1" applyAlignment="1">
      <alignment horizontal="right" wrapText="1"/>
    </xf>
    <xf numFmtId="0" fontId="4" fillId="0" borderId="0" xfId="0" applyFont="1" applyAlignment="1">
      <alignment horizontal="right" wrapText="1"/>
    </xf>
    <xf numFmtId="0" fontId="34" fillId="0" borderId="0" xfId="0" applyFont="1" applyAlignment="1">
      <alignment horizontal="right" wrapText="1"/>
    </xf>
    <xf numFmtId="0" fontId="32" fillId="0" borderId="0" xfId="0" applyFont="1" applyAlignment="1">
      <alignment horizontal="right" wrapText="1"/>
    </xf>
    <xf numFmtId="0" fontId="7" fillId="0" borderId="0" xfId="2" applyFont="1" applyFill="1" applyAlignment="1">
      <alignment horizontal="right" wrapText="1"/>
    </xf>
    <xf numFmtId="0" fontId="8" fillId="0" borderId="4" xfId="0" applyFont="1" applyBorder="1" applyAlignment="1">
      <alignment horizontal="right" wrapText="1"/>
    </xf>
    <xf numFmtId="0" fontId="4" fillId="0" borderId="2" xfId="0" applyFont="1" applyBorder="1" applyAlignment="1">
      <alignment horizontal="right" wrapText="1"/>
    </xf>
    <xf numFmtId="17" fontId="0" fillId="0" borderId="3" xfId="0" applyNumberFormat="1" applyBorder="1"/>
    <xf numFmtId="14" fontId="0" fillId="2" borderId="0" xfId="0" applyNumberFormat="1" applyFill="1"/>
    <xf numFmtId="0" fontId="0" fillId="5" borderId="0" xfId="0" applyFill="1" applyAlignment="1">
      <alignment horizontal="left"/>
    </xf>
    <xf numFmtId="0" fontId="0" fillId="0" borderId="0" xfId="0" quotePrefix="1"/>
    <xf numFmtId="0" fontId="0" fillId="4" borderId="0" xfId="0" applyFill="1" applyAlignment="1">
      <alignment horizontal="left"/>
    </xf>
    <xf numFmtId="0" fontId="0" fillId="7" borderId="0" xfId="0" applyFill="1" applyAlignment="1">
      <alignment horizontal="left"/>
    </xf>
    <xf numFmtId="0" fontId="0" fillId="7" borderId="0" xfId="0" applyFill="1"/>
    <xf numFmtId="0" fontId="23" fillId="0" borderId="0" xfId="0" applyFont="1" applyAlignment="1">
      <alignment horizontal="left"/>
    </xf>
    <xf numFmtId="0" fontId="10" fillId="0" borderId="0" xfId="0" applyFont="1" applyAlignment="1">
      <alignment horizontal="left" vertical="top" wrapText="1"/>
    </xf>
    <xf numFmtId="0" fontId="4" fillId="2" borderId="0" xfId="0" applyFont="1" applyFill="1" applyAlignment="1">
      <alignment horizontal="left" wrapText="1"/>
    </xf>
    <xf numFmtId="0" fontId="8" fillId="3" borderId="2" xfId="0" applyFont="1" applyFill="1" applyBorder="1" applyAlignment="1">
      <alignment horizontal="center"/>
    </xf>
    <xf numFmtId="166" fontId="7" fillId="3" borderId="15" xfId="4" applyNumberFormat="1" applyFont="1" applyFill="1" applyBorder="1"/>
    <xf numFmtId="166" fontId="7" fillId="3" borderId="0" xfId="4" applyNumberFormat="1" applyFont="1" applyFill="1"/>
    <xf numFmtId="1" fontId="23" fillId="3" borderId="0" xfId="0" applyNumberFormat="1" applyFont="1" applyFill="1"/>
    <xf numFmtId="166" fontId="7" fillId="3" borderId="0" xfId="4" applyNumberFormat="1" applyFont="1" applyFill="1" applyBorder="1"/>
    <xf numFmtId="0" fontId="32" fillId="0" borderId="2" xfId="0" applyFont="1" applyBorder="1" applyAlignment="1">
      <alignment horizontal="right" wrapText="1"/>
    </xf>
    <xf numFmtId="0" fontId="32" fillId="0" borderId="0" xfId="2" applyFont="1" applyFill="1" applyAlignment="1">
      <alignment horizontal="right" wrapText="1"/>
    </xf>
    <xf numFmtId="0" fontId="0" fillId="0" borderId="3" xfId="0" applyBorder="1" applyAlignment="1">
      <alignment vertical="center"/>
    </xf>
    <xf numFmtId="0" fontId="26" fillId="41" borderId="1" xfId="0" applyFont="1" applyFill="1" applyBorder="1" applyAlignment="1">
      <alignment horizontal="center" vertical="center" wrapText="1"/>
    </xf>
    <xf numFmtId="0" fontId="26" fillId="41" borderId="5" xfId="0" applyFont="1" applyFill="1" applyBorder="1" applyAlignment="1">
      <alignment horizontal="center" vertical="center" wrapText="1"/>
    </xf>
    <xf numFmtId="0" fontId="26" fillId="41" borderId="1" xfId="0" applyFont="1" applyFill="1" applyBorder="1" applyAlignment="1">
      <alignment horizontal="left" vertical="center" wrapText="1"/>
    </xf>
    <xf numFmtId="0" fontId="59" fillId="3" borderId="0" xfId="0" applyFont="1" applyFill="1"/>
    <xf numFmtId="17" fontId="3" fillId="2" borderId="1" xfId="0" applyNumberFormat="1" applyFont="1" applyFill="1" applyBorder="1" applyAlignment="1">
      <alignment horizontal="center" vertical="center"/>
    </xf>
    <xf numFmtId="0" fontId="1" fillId="2" borderId="0" xfId="0" applyFont="1" applyFill="1" applyAlignment="1">
      <alignment horizontal="center" vertical="center" wrapText="1"/>
    </xf>
    <xf numFmtId="17" fontId="16" fillId="2" borderId="1" xfId="0" applyNumberFormat="1" applyFont="1" applyFill="1" applyBorder="1" applyAlignment="1">
      <alignment horizontal="center" vertical="center"/>
    </xf>
    <xf numFmtId="0" fontId="60" fillId="0" borderId="0" xfId="0" applyFont="1"/>
    <xf numFmtId="0" fontId="60" fillId="42" borderId="28" xfId="0" applyFont="1" applyFill="1" applyBorder="1" applyAlignment="1">
      <alignment vertical="top" wrapText="1"/>
    </xf>
    <xf numFmtId="3" fontId="7" fillId="0" borderId="0" xfId="3" applyNumberFormat="1" applyFont="1" applyBorder="1" applyAlignment="1">
      <alignment vertical="center"/>
    </xf>
    <xf numFmtId="0" fontId="4" fillId="43" borderId="0" xfId="0" applyFont="1" applyFill="1"/>
    <xf numFmtId="0" fontId="0" fillId="44" borderId="0" xfId="0" applyFill="1"/>
    <xf numFmtId="0" fontId="4" fillId="44" borderId="0" xfId="0" applyFont="1" applyFill="1"/>
    <xf numFmtId="0" fontId="32" fillId="0" borderId="0" xfId="0" applyFont="1" applyAlignment="1">
      <alignment vertical="top" wrapText="1"/>
    </xf>
    <xf numFmtId="0" fontId="13" fillId="0" borderId="0" xfId="0" applyFont="1" applyAlignment="1">
      <alignment vertical="top"/>
    </xf>
    <xf numFmtId="0" fontId="20" fillId="43" borderId="0" xfId="0" applyFont="1" applyFill="1"/>
    <xf numFmtId="0" fontId="63" fillId="43" borderId="0" xfId="0" applyFont="1" applyFill="1" applyAlignment="1">
      <alignment vertical="center"/>
    </xf>
    <xf numFmtId="0" fontId="63" fillId="43" borderId="29" xfId="0" applyFont="1" applyFill="1" applyBorder="1" applyAlignment="1">
      <alignment vertical="center"/>
    </xf>
    <xf numFmtId="0" fontId="61" fillId="43" borderId="30" xfId="0" applyFont="1" applyFill="1" applyBorder="1" applyAlignment="1">
      <alignment vertical="center"/>
    </xf>
    <xf numFmtId="0" fontId="4" fillId="43" borderId="30" xfId="0" applyFont="1" applyFill="1" applyBorder="1"/>
    <xf numFmtId="3" fontId="4" fillId="43" borderId="30" xfId="0" applyNumberFormat="1" applyFont="1" applyFill="1" applyBorder="1"/>
    <xf numFmtId="0" fontId="4" fillId="43" borderId="31" xfId="0" applyFont="1" applyFill="1" applyBorder="1"/>
    <xf numFmtId="0" fontId="3" fillId="43" borderId="30" xfId="0" applyFont="1" applyFill="1" applyBorder="1" applyAlignment="1">
      <alignment vertical="top" wrapText="1"/>
    </xf>
    <xf numFmtId="0" fontId="63" fillId="43" borderId="29" xfId="0" applyFont="1" applyFill="1" applyBorder="1" applyAlignment="1">
      <alignment horizontal="left" vertical="center"/>
    </xf>
    <xf numFmtId="0" fontId="49" fillId="43" borderId="0" xfId="0" applyFont="1" applyFill="1"/>
    <xf numFmtId="3" fontId="9" fillId="3" borderId="32" xfId="0" applyNumberFormat="1" applyFont="1" applyFill="1" applyBorder="1"/>
    <xf numFmtId="0" fontId="61" fillId="43" borderId="30" xfId="0" applyFont="1" applyFill="1" applyBorder="1" applyAlignment="1">
      <alignment horizontal="left" wrapText="1"/>
    </xf>
    <xf numFmtId="0" fontId="49" fillId="43" borderId="30" xfId="0" applyFont="1" applyFill="1" applyBorder="1"/>
    <xf numFmtId="0" fontId="7" fillId="43" borderId="30" xfId="0" applyFont="1" applyFill="1" applyBorder="1"/>
    <xf numFmtId="0" fontId="0" fillId="43" borderId="30" xfId="0" applyFill="1" applyBorder="1"/>
    <xf numFmtId="0" fontId="0" fillId="43" borderId="31" xfId="0" applyFill="1" applyBorder="1"/>
    <xf numFmtId="0" fontId="47" fillId="3" borderId="0" xfId="0" applyFont="1" applyFill="1"/>
    <xf numFmtId="0" fontId="1" fillId="41" borderId="3" xfId="0" applyFont="1" applyFill="1" applyBorder="1" applyAlignment="1">
      <alignment horizontal="center" vertical="center" wrapText="1"/>
    </xf>
    <xf numFmtId="0" fontId="1" fillId="41" borderId="3" xfId="0" applyFont="1" applyFill="1" applyBorder="1" applyAlignment="1">
      <alignment horizontal="center" vertical="center"/>
    </xf>
    <xf numFmtId="0" fontId="64" fillId="43" borderId="0" xfId="0" applyFont="1" applyFill="1" applyAlignment="1">
      <alignment vertical="center"/>
    </xf>
    <xf numFmtId="0" fontId="65" fillId="43" borderId="0" xfId="0" applyFont="1" applyFill="1" applyAlignment="1">
      <alignment vertical="center"/>
    </xf>
    <xf numFmtId="0" fontId="66" fillId="3" borderId="0" xfId="0" applyFont="1" applyFill="1" applyAlignment="1">
      <alignment vertical="center"/>
    </xf>
    <xf numFmtId="0" fontId="66" fillId="0" borderId="0" xfId="0" applyFont="1" applyAlignment="1">
      <alignment vertical="center"/>
    </xf>
    <xf numFmtId="0" fontId="0" fillId="43" borderId="0" xfId="0" applyFill="1"/>
    <xf numFmtId="0" fontId="1" fillId="43" borderId="0" xfId="0" applyFont="1" applyFill="1"/>
    <xf numFmtId="0" fontId="13" fillId="41" borderId="3" xfId="0" applyFont="1" applyFill="1" applyBorder="1" applyAlignment="1">
      <alignment vertical="top" wrapText="1"/>
    </xf>
    <xf numFmtId="0" fontId="0" fillId="3" borderId="3" xfId="0" applyFill="1" applyBorder="1"/>
    <xf numFmtId="0" fontId="0" fillId="3" borderId="3" xfId="0" applyFill="1" applyBorder="1" applyAlignment="1">
      <alignment wrapText="1"/>
    </xf>
    <xf numFmtId="170" fontId="23" fillId="0" borderId="0" xfId="0" applyNumberFormat="1" applyFont="1"/>
    <xf numFmtId="0" fontId="0" fillId="0" borderId="3" xfId="0" applyBorder="1" applyAlignment="1">
      <alignment vertical="center" wrapText="1"/>
    </xf>
    <xf numFmtId="0" fontId="7" fillId="0" borderId="0" xfId="0" applyFont="1" applyAlignment="1">
      <alignment vertical="center"/>
    </xf>
    <xf numFmtId="0" fontId="10" fillId="0" borderId="0" xfId="0" applyFont="1" applyAlignment="1">
      <alignment horizontal="right" wrapText="1"/>
    </xf>
    <xf numFmtId="0" fontId="5" fillId="0" borderId="2" xfId="0" applyFont="1" applyBorder="1" applyAlignment="1">
      <alignment horizontal="right"/>
    </xf>
    <xf numFmtId="0" fontId="58" fillId="0" borderId="2" xfId="0" applyFont="1" applyBorder="1" applyAlignment="1">
      <alignment horizontal="right" wrapText="1"/>
    </xf>
    <xf numFmtId="0" fontId="29" fillId="3" borderId="0" xfId="0" applyFont="1" applyFill="1" applyAlignment="1">
      <alignment horizontal="center"/>
    </xf>
    <xf numFmtId="0" fontId="27" fillId="3" borderId="8" xfId="0" applyFont="1" applyFill="1" applyBorder="1" applyAlignment="1">
      <alignment horizontal="left" vertical="center" wrapText="1"/>
    </xf>
    <xf numFmtId="0" fontId="26" fillId="3" borderId="0" xfId="0" applyFont="1" applyFill="1"/>
    <xf numFmtId="0" fontId="67" fillId="41" borderId="5" xfId="0" applyFont="1" applyFill="1" applyBorder="1" applyAlignment="1">
      <alignment horizontal="center" vertical="center" wrapText="1"/>
    </xf>
    <xf numFmtId="0" fontId="23" fillId="3" borderId="15" xfId="0" applyFont="1" applyFill="1" applyBorder="1"/>
    <xf numFmtId="0" fontId="10" fillId="0" borderId="0" xfId="0" applyFont="1"/>
    <xf numFmtId="166" fontId="4" fillId="10" borderId="0" xfId="4" applyNumberFormat="1" applyFont="1" applyFill="1"/>
    <xf numFmtId="0" fontId="8" fillId="0" borderId="4" xfId="0" applyFont="1" applyBorder="1" applyAlignment="1">
      <alignment horizontal="center" wrapText="1"/>
    </xf>
    <xf numFmtId="0" fontId="4" fillId="10" borderId="0" xfId="0" applyFont="1" applyFill="1"/>
    <xf numFmtId="0" fontId="8" fillId="0" borderId="0" xfId="0" applyFont="1"/>
    <xf numFmtId="0" fontId="7" fillId="3" borderId="14" xfId="0" applyFont="1" applyFill="1" applyBorder="1" applyAlignment="1">
      <alignment horizontal="center" wrapText="1"/>
    </xf>
    <xf numFmtId="0" fontId="7" fillId="3" borderId="4" xfId="0" applyFont="1" applyFill="1" applyBorder="1" applyAlignment="1">
      <alignment horizontal="center" wrapText="1"/>
    </xf>
    <xf numFmtId="4" fontId="9" fillId="3" borderId="0" xfId="0" applyNumberFormat="1" applyFont="1" applyFill="1"/>
    <xf numFmtId="0" fontId="7" fillId="3" borderId="0" xfId="0" applyFont="1" applyFill="1" applyAlignment="1">
      <alignment horizontal="center"/>
    </xf>
    <xf numFmtId="0" fontId="3" fillId="3" borderId="2" xfId="0" applyFont="1" applyFill="1" applyBorder="1" applyAlignment="1">
      <alignment horizontal="center" wrapText="1"/>
    </xf>
    <xf numFmtId="4" fontId="28" fillId="3" borderId="0" xfId="0" applyNumberFormat="1" applyFont="1" applyFill="1"/>
    <xf numFmtId="0" fontId="8" fillId="3" borderId="0" xfId="0" applyFont="1" applyFill="1" applyAlignment="1">
      <alignment horizontal="center"/>
    </xf>
    <xf numFmtId="0" fontId="7" fillId="3" borderId="0" xfId="0" applyFont="1" applyFill="1" applyAlignment="1">
      <alignment horizontal="center" wrapText="1"/>
    </xf>
    <xf numFmtId="0" fontId="7" fillId="3" borderId="16" xfId="0" applyFont="1" applyFill="1" applyBorder="1" applyAlignment="1">
      <alignment horizontal="center" wrapText="1"/>
    </xf>
    <xf numFmtId="0" fontId="3" fillId="3" borderId="18" xfId="0" applyFont="1" applyFill="1" applyBorder="1" applyAlignment="1">
      <alignment horizontal="center" vertical="center" wrapText="1"/>
    </xf>
    <xf numFmtId="0" fontId="30" fillId="3" borderId="0" xfId="0" applyFont="1" applyFill="1" applyAlignment="1">
      <alignment horizontal="center" wrapText="1"/>
    </xf>
    <xf numFmtId="0" fontId="23" fillId="3" borderId="17" xfId="0" applyFont="1" applyFill="1" applyBorder="1"/>
    <xf numFmtId="169" fontId="7" fillId="3" borderId="15" xfId="3" applyNumberFormat="1" applyFont="1" applyFill="1" applyBorder="1"/>
    <xf numFmtId="3" fontId="7" fillId="3" borderId="15" xfId="0" applyNumberFormat="1" applyFont="1" applyFill="1" applyBorder="1"/>
    <xf numFmtId="3" fontId="7" fillId="3" borderId="17" xfId="0" applyNumberFormat="1" applyFont="1" applyFill="1" applyBorder="1"/>
    <xf numFmtId="3" fontId="23" fillId="3" borderId="0" xfId="0" applyNumberFormat="1" applyFont="1" applyFill="1"/>
    <xf numFmtId="3" fontId="23" fillId="3" borderId="15" xfId="0" applyNumberFormat="1" applyFont="1" applyFill="1" applyBorder="1"/>
    <xf numFmtId="3" fontId="23" fillId="3" borderId="17" xfId="0" applyNumberFormat="1" applyFont="1" applyFill="1" applyBorder="1"/>
    <xf numFmtId="168" fontId="7" fillId="3" borderId="0" xfId="5" applyNumberFormat="1" applyFont="1" applyFill="1"/>
    <xf numFmtId="167" fontId="7" fillId="3" borderId="0" xfId="3" applyNumberFormat="1" applyFont="1" applyFill="1"/>
    <xf numFmtId="166" fontId="23" fillId="3" borderId="0" xfId="0" applyNumberFormat="1" applyFont="1" applyFill="1"/>
    <xf numFmtId="166" fontId="31" fillId="3" borderId="0" xfId="4" applyNumberFormat="1" applyFont="1" applyFill="1"/>
    <xf numFmtId="14" fontId="23" fillId="3" borderId="0" xfId="0" applyNumberFormat="1" applyFont="1" applyFill="1"/>
    <xf numFmtId="14" fontId="9" fillId="3" borderId="0" xfId="0" applyNumberFormat="1" applyFont="1" applyFill="1"/>
    <xf numFmtId="0" fontId="28" fillId="3" borderId="0" xfId="0" applyFont="1" applyFill="1"/>
    <xf numFmtId="14" fontId="28" fillId="3" borderId="0" xfId="0" applyNumberFormat="1" applyFont="1" applyFill="1"/>
    <xf numFmtId="0" fontId="23" fillId="0" borderId="0" xfId="0" applyFont="1" applyAlignment="1">
      <alignment horizontal="right"/>
    </xf>
    <xf numFmtId="0" fontId="7" fillId="3" borderId="17" xfId="0" applyFont="1" applyFill="1" applyBorder="1"/>
    <xf numFmtId="3" fontId="7" fillId="3" borderId="14" xfId="0" applyNumberFormat="1" applyFont="1" applyFill="1" applyBorder="1" applyAlignment="1">
      <alignment horizontal="center" wrapText="1"/>
    </xf>
    <xf numFmtId="0" fontId="8" fillId="3" borderId="2" xfId="0" applyFont="1" applyFill="1" applyBorder="1" applyAlignment="1">
      <alignment horizontal="right"/>
    </xf>
    <xf numFmtId="0" fontId="5" fillId="0" borderId="2" xfId="0" applyFont="1" applyBorder="1"/>
    <xf numFmtId="0" fontId="7" fillId="0" borderId="16" xfId="0" applyFont="1" applyBorder="1" applyAlignment="1">
      <alignment horizontal="center" wrapText="1"/>
    </xf>
    <xf numFmtId="0" fontId="58" fillId="0" borderId="0" xfId="0" applyFont="1" applyAlignment="1">
      <alignment vertical="top" wrapText="1"/>
    </xf>
    <xf numFmtId="3" fontId="7" fillId="10" borderId="0" xfId="0" applyNumberFormat="1" applyFont="1" applyFill="1"/>
    <xf numFmtId="1" fontId="23" fillId="10" borderId="0" xfId="0" applyNumberFormat="1" applyFont="1" applyFill="1"/>
    <xf numFmtId="3" fontId="7" fillId="0" borderId="15" xfId="0" applyNumberFormat="1" applyFont="1" applyBorder="1"/>
    <xf numFmtId="0" fontId="23" fillId="3" borderId="0" xfId="0" applyFont="1" applyFill="1" applyAlignment="1">
      <alignment horizontal="center"/>
    </xf>
    <xf numFmtId="0" fontId="23" fillId="3" borderId="0" xfId="0" applyFont="1" applyFill="1" applyAlignment="1">
      <alignment horizontal="center" wrapText="1"/>
    </xf>
    <xf numFmtId="0" fontId="30" fillId="3" borderId="0" xfId="0" applyFont="1" applyFill="1" applyAlignment="1">
      <alignment horizontal="center"/>
    </xf>
    <xf numFmtId="0" fontId="69" fillId="0" borderId="0" xfId="0" applyFont="1"/>
    <xf numFmtId="3" fontId="70" fillId="3" borderId="0" xfId="0" applyNumberFormat="1" applyFont="1" applyFill="1"/>
    <xf numFmtId="166" fontId="70" fillId="3" borderId="0" xfId="4" applyNumberFormat="1" applyFont="1" applyFill="1"/>
    <xf numFmtId="3" fontId="19" fillId="3" borderId="0" xfId="0" applyNumberFormat="1" applyFont="1" applyFill="1"/>
    <xf numFmtId="3" fontId="4" fillId="3" borderId="0" xfId="0" applyNumberFormat="1" applyFont="1" applyFill="1"/>
    <xf numFmtId="168" fontId="4" fillId="3" borderId="0" xfId="5" applyNumberFormat="1" applyFont="1" applyFill="1"/>
    <xf numFmtId="166" fontId="4" fillId="3" borderId="0" xfId="4" applyNumberFormat="1" applyFont="1" applyFill="1"/>
    <xf numFmtId="1" fontId="4" fillId="3" borderId="0" xfId="0" applyNumberFormat="1" applyFont="1" applyFill="1"/>
    <xf numFmtId="0" fontId="69" fillId="0" borderId="0" xfId="0" applyFont="1" applyAlignment="1">
      <alignment vertical="top" wrapText="1"/>
    </xf>
    <xf numFmtId="0" fontId="69" fillId="0" borderId="0" xfId="0" applyFont="1" applyAlignment="1">
      <alignment vertical="top"/>
    </xf>
    <xf numFmtId="166" fontId="19" fillId="3" borderId="0" xfId="0" applyNumberFormat="1" applyFont="1" applyFill="1"/>
    <xf numFmtId="1" fontId="19" fillId="3" borderId="0" xfId="0" applyNumberFormat="1" applyFont="1" applyFill="1"/>
    <xf numFmtId="0" fontId="68" fillId="3" borderId="0" xfId="0" applyFont="1" applyFill="1" applyAlignment="1">
      <alignment vertical="top"/>
    </xf>
    <xf numFmtId="0" fontId="69" fillId="3" borderId="0" xfId="0" applyFont="1" applyFill="1"/>
    <xf numFmtId="3" fontId="70" fillId="0" borderId="0" xfId="0" applyNumberFormat="1" applyFont="1" applyAlignment="1">
      <alignment vertical="top" wrapText="1"/>
    </xf>
    <xf numFmtId="166" fontId="4" fillId="3" borderId="0" xfId="4" applyNumberFormat="1" applyFont="1" applyFill="1" applyAlignment="1">
      <alignment horizontal="right"/>
    </xf>
    <xf numFmtId="1" fontId="4" fillId="3" borderId="0" xfId="0" applyNumberFormat="1" applyFont="1" applyFill="1" applyAlignment="1">
      <alignment horizontal="right"/>
    </xf>
    <xf numFmtId="0" fontId="4" fillId="3" borderId="0" xfId="0" applyFont="1" applyFill="1" applyAlignment="1">
      <alignment horizontal="left" vertical="top" wrapText="1"/>
    </xf>
    <xf numFmtId="0" fontId="14" fillId="0" borderId="0" xfId="1" applyFont="1" applyAlignment="1">
      <alignment horizontal="left" vertical="top" wrapText="1"/>
    </xf>
    <xf numFmtId="3" fontId="4" fillId="0" borderId="0" xfId="0" applyNumberFormat="1" applyFont="1" applyAlignment="1">
      <alignment horizontal="left" vertical="top" wrapText="1"/>
    </xf>
    <xf numFmtId="0" fontId="63" fillId="43" borderId="0" xfId="0" applyFont="1" applyFill="1" applyAlignment="1">
      <alignment horizontal="left" vertical="center" wrapText="1"/>
    </xf>
    <xf numFmtId="0" fontId="34" fillId="0" borderId="0" xfId="0" applyFont="1" applyAlignment="1">
      <alignment horizontal="left" vertical="top" wrapText="1"/>
    </xf>
    <xf numFmtId="0" fontId="32"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vertical="top"/>
    </xf>
    <xf numFmtId="0" fontId="69" fillId="0" borderId="0" xfId="0" applyFont="1" applyAlignment="1">
      <alignment horizontal="left" vertical="top"/>
    </xf>
    <xf numFmtId="0" fontId="10" fillId="0" borderId="2" xfId="0" applyFont="1" applyBorder="1" applyAlignment="1">
      <alignment horizontal="center"/>
    </xf>
    <xf numFmtId="0" fontId="4" fillId="0" borderId="0" xfId="0" applyFont="1" applyAlignment="1">
      <alignment horizontal="left"/>
    </xf>
    <xf numFmtId="0" fontId="3" fillId="3" borderId="0" xfId="0" applyFont="1" applyFill="1" applyAlignment="1">
      <alignment horizontal="center" wrapText="1"/>
    </xf>
    <xf numFmtId="0" fontId="69" fillId="0" borderId="0" xfId="0" applyFont="1" applyAlignment="1">
      <alignment horizontal="left" vertical="top" wrapText="1"/>
    </xf>
    <xf numFmtId="0" fontId="26"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left" vertical="center" wrapText="1"/>
    </xf>
    <xf numFmtId="0" fontId="26" fillId="0" borderId="6"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5" xfId="0" applyFont="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34" fillId="3" borderId="0" xfId="0" applyFont="1" applyFill="1" applyAlignment="1">
      <alignment horizontal="left" vertical="top" wrapText="1"/>
    </xf>
    <xf numFmtId="0" fontId="69" fillId="3" borderId="0" xfId="0" applyFont="1" applyFill="1" applyAlignment="1">
      <alignment horizontal="left" vertical="top"/>
    </xf>
    <xf numFmtId="0" fontId="69" fillId="3" borderId="0" xfId="0" applyFont="1" applyFill="1" applyAlignment="1">
      <alignment horizontal="left" vertical="top" wrapText="1"/>
    </xf>
    <xf numFmtId="3" fontId="70" fillId="3" borderId="0" xfId="0" applyNumberFormat="1" applyFont="1" applyFill="1" applyAlignment="1">
      <alignment horizontal="left" vertical="top" wrapText="1"/>
    </xf>
    <xf numFmtId="3" fontId="3" fillId="3" borderId="17"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3" fontId="3" fillId="3" borderId="15" xfId="0" applyNumberFormat="1" applyFont="1" applyFill="1" applyBorder="1" applyAlignment="1">
      <alignment horizontal="center" vertical="center" wrapText="1"/>
    </xf>
    <xf numFmtId="0" fontId="10"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58" fillId="0" borderId="0" xfId="0" applyFont="1" applyAlignment="1">
      <alignment horizontal="left" vertical="center" wrapText="1"/>
    </xf>
    <xf numFmtId="3" fontId="3" fillId="0" borderId="17"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5" xfId="0" applyNumberFormat="1" applyFont="1" applyBorder="1" applyAlignment="1">
      <alignment horizontal="center" vertical="center" wrapText="1"/>
    </xf>
    <xf numFmtId="0" fontId="52" fillId="3" borderId="0" xfId="0" applyFont="1" applyFill="1" applyAlignment="1">
      <alignment horizontal="center" wrapText="1"/>
    </xf>
    <xf numFmtId="0" fontId="52" fillId="3" borderId="0" xfId="0" applyFont="1" applyFill="1" applyAlignment="1">
      <alignment horizontal="center" vertical="top" wrapText="1"/>
    </xf>
    <xf numFmtId="0" fontId="50" fillId="3" borderId="0" xfId="0" applyFont="1" applyFill="1" applyAlignment="1">
      <alignment horizontal="center" vertical="top"/>
    </xf>
    <xf numFmtId="0" fontId="5" fillId="0" borderId="0" xfId="0" applyFont="1" applyAlignment="1">
      <alignment horizontal="left" vertical="top" wrapText="1"/>
    </xf>
  </cellXfs>
  <cellStyles count="144">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2" builtinId="27" customBuiltin="1"/>
    <cellStyle name="Calculation" xfId="15" builtinId="22" customBuiltin="1"/>
    <cellStyle name="Check Cell" xfId="17" builtinId="23" customBuiltin="1"/>
    <cellStyle name="Comma" xfId="5" builtinId="3"/>
    <cellStyle name="Comma [0]" xfId="3" builtinId="6"/>
    <cellStyle name="Comma [0] 2" xfId="46" xr:uid="{D1ECB02E-15A3-4B51-9535-3F19E3D6198B}"/>
    <cellStyle name="Comma [0] 2 2" xfId="65" xr:uid="{69B450E4-D0BE-4A0E-860C-69F4151AEF50}"/>
    <cellStyle name="Comma [0] 2 2 2" xfId="94" xr:uid="{B2FD2109-2EF8-4840-A096-AC1BB300569A}"/>
    <cellStyle name="Comma [0] 2 3" xfId="75" xr:uid="{6812DC6D-41F0-470D-A79B-3E78C596245C}"/>
    <cellStyle name="Comma [0] 2 4" xfId="112" xr:uid="{10F16053-2ECE-41E0-936D-65837B34B8F4}"/>
    <cellStyle name="Comma [0] 3" xfId="49" xr:uid="{336186A4-CFA9-469A-B206-823D657BF5BC}"/>
    <cellStyle name="Comma [0] 3 2" xfId="78" xr:uid="{D01CE437-970D-4C31-B702-C1771581C88B}"/>
    <cellStyle name="Comma [0] 3 3" xfId="114" xr:uid="{5BEB009A-F852-411F-AD9F-7F4684CD121C}"/>
    <cellStyle name="Comma [0] 4" xfId="73" xr:uid="{91830D8F-E397-4DC0-A692-E8A5B71F735C}"/>
    <cellStyle name="Comma [0] 5" xfId="99" xr:uid="{DBF19647-C27A-4AC7-B4C3-941DFBE29A7F}"/>
    <cellStyle name="Comma 10" xfId="53" xr:uid="{1B944603-CD4D-4C4F-8B96-173EA543B80C}"/>
    <cellStyle name="Comma 10 2" xfId="82" xr:uid="{C9B4B383-7F71-4B9F-AF63-063BF0201E57}"/>
    <cellStyle name="Comma 10 3" xfId="118" xr:uid="{F51B33C6-8B8B-4447-905E-D41447D577BE}"/>
    <cellStyle name="Comma 11" xfId="56" xr:uid="{6B0A5BDD-8F36-44A1-B3E2-3D5488D474AA}"/>
    <cellStyle name="Comma 11 2" xfId="85" xr:uid="{44F27360-C4CB-40A3-AE4C-28119C1232EE}"/>
    <cellStyle name="Comma 11 3" xfId="121" xr:uid="{7B98ED9E-2E81-40CA-A8E9-0D22D4C010BC}"/>
    <cellStyle name="Comma 12" xfId="52" xr:uid="{79A72E5E-C845-45BA-A7D4-B27AE551B418}"/>
    <cellStyle name="Comma 12 2" xfId="81" xr:uid="{0A8A9B45-6E81-4DA4-9F5B-D7109C697046}"/>
    <cellStyle name="Comma 12 3" xfId="117" xr:uid="{7DD0E379-5A07-4A5E-90B9-C63251D2F380}"/>
    <cellStyle name="Comma 13" xfId="59" xr:uid="{4F50CB9B-3675-4840-90F1-F599869AE358}"/>
    <cellStyle name="Comma 13 2" xfId="88" xr:uid="{01A99AEE-BE2D-4139-AAD6-BD6EC74CEAA0}"/>
    <cellStyle name="Comma 13 3" xfId="124" xr:uid="{6BBCC783-7DB1-4137-8FCB-4B52257322C3}"/>
    <cellStyle name="Comma 14" xfId="60" xr:uid="{28A37AC8-4F4A-4CD9-8E91-719D528C50CA}"/>
    <cellStyle name="Comma 14 2" xfId="89" xr:uid="{93C52C4B-692C-4493-9648-915D80CAFCDD}"/>
    <cellStyle name="Comma 14 3" xfId="125" xr:uid="{086D4ADC-F263-4870-B501-8300CE3EA541}"/>
    <cellStyle name="Comma 15" xfId="63" xr:uid="{72819C94-4B7D-4A66-97CB-5B1BB3FD942A}"/>
    <cellStyle name="Comma 15 2" xfId="92" xr:uid="{57215319-06FC-4ED7-843E-36C2C11F632A}"/>
    <cellStyle name="Comma 15 3" xfId="128" xr:uid="{574EF4B3-0AA4-4B30-93FB-473FEE31CABF}"/>
    <cellStyle name="Comma 16" xfId="58" xr:uid="{87D796B5-F086-4E83-AA8F-7A532B9915CD}"/>
    <cellStyle name="Comma 16 2" xfId="87" xr:uid="{F34E304C-BA58-44CB-BF11-096BFF9F64B8}"/>
    <cellStyle name="Comma 16 3" xfId="123" xr:uid="{E83B517F-E287-4B38-A833-CBB10C43BA62}"/>
    <cellStyle name="Comma 17" xfId="67" xr:uid="{AD8C72C0-6E2F-49EA-904D-618E27EFA0D8}"/>
    <cellStyle name="Comma 17 2" xfId="96" xr:uid="{C82AAE9D-73D7-428B-A30E-FC18C8B7E187}"/>
    <cellStyle name="Comma 17 3" xfId="130" xr:uid="{6975A07B-51CD-419A-8A06-5D50BB70BFF5}"/>
    <cellStyle name="Comma 18" xfId="68" xr:uid="{CE0F7F3E-6056-4705-B751-D1AEFCC93E69}"/>
    <cellStyle name="Comma 18 2" xfId="97" xr:uid="{9E36AE5D-F5B4-45DF-844C-616CD9A63DAE}"/>
    <cellStyle name="Comma 18 3" xfId="131" xr:uid="{8BD8912E-031E-4BFB-B39E-E1F8C2C133DB}"/>
    <cellStyle name="Comma 19" xfId="69" xr:uid="{4D4082D1-B75D-42AC-9F60-E952C8EAA1EC}"/>
    <cellStyle name="Comma 19 2" xfId="98" xr:uid="{2334757C-5A9E-4A6E-B726-DFA1AE95D041}"/>
    <cellStyle name="Comma 19 3" xfId="132" xr:uid="{A6B85E9B-6BCD-49A7-BDF5-51D55332BBC8}"/>
    <cellStyle name="Comma 2" xfId="47" xr:uid="{494F27FC-58D3-4B34-BAB4-BA4002376556}"/>
    <cellStyle name="Comma 2 2" xfId="66" xr:uid="{E089F985-72C6-437B-B292-56A88BBC70CE}"/>
    <cellStyle name="Comma 2 2 2" xfId="95" xr:uid="{B44B6E16-3827-4185-9E4D-BD3B36D10FBF}"/>
    <cellStyle name="Comma 2 3" xfId="76" xr:uid="{C8D23299-F930-4431-8E70-F3F760C6EB7F}"/>
    <cellStyle name="Comma 2 4" xfId="113" xr:uid="{8BB04A2B-7945-4906-9679-5255D824EB73}"/>
    <cellStyle name="Comma 20" xfId="62" xr:uid="{057835CE-9E53-44D2-BB6C-A35F0AF38F88}"/>
    <cellStyle name="Comma 20 2" xfId="91" xr:uid="{1FEAFCEC-E6D4-4D27-A006-1B795B748EF5}"/>
    <cellStyle name="Comma 20 3" xfId="127" xr:uid="{4B99635B-9672-479E-9D3C-90207E21222E}"/>
    <cellStyle name="Comma 21" xfId="48" xr:uid="{A24A02BD-B9BD-400A-AC1B-7C70BF787DDD}"/>
    <cellStyle name="Comma 21 2" xfId="77" xr:uid="{A14C2CD1-1B45-4F1E-A2D8-2E247D99A67E}"/>
    <cellStyle name="Comma 22" xfId="74" xr:uid="{D4F350ED-47CB-45D5-8E71-93091D0542DE}"/>
    <cellStyle name="Comma 23" xfId="101" xr:uid="{A8EE3BE7-43F3-4FD8-88AB-D4F50ED2501E}"/>
    <cellStyle name="Comma 24" xfId="108" xr:uid="{E714C7BB-2F88-4AC8-AD60-0A5042B4E46E}"/>
    <cellStyle name="Comma 25" xfId="111" xr:uid="{E6D887BE-14A6-4879-ACBE-6DD70F12F69B}"/>
    <cellStyle name="Comma 26" xfId="139" xr:uid="{7366229D-291B-4D63-8BB8-E4B7B8F55942}"/>
    <cellStyle name="Comma 27" xfId="110" xr:uid="{1B64EC0B-215A-4743-A802-21C96F501F81}"/>
    <cellStyle name="Comma 28" xfId="135" xr:uid="{88206D5E-8564-4AFB-8958-32DE8D51289E}"/>
    <cellStyle name="Comma 29" xfId="143" xr:uid="{5BB470F6-ABF3-475B-86FD-781DF9FCC686}"/>
    <cellStyle name="Comma 3" xfId="51" xr:uid="{EE12AC87-65BD-4B97-8DB3-2083C1A43F7B}"/>
    <cellStyle name="Comma 3 2" xfId="80" xr:uid="{A4CD5E4A-98B6-44F7-8B7C-FDC614E88962}"/>
    <cellStyle name="Comma 3 3" xfId="116" xr:uid="{3430FF50-A0EB-4605-98D0-BA1F206B3710}"/>
    <cellStyle name="Comma 30" xfId="133" xr:uid="{B454E77F-921A-436A-A01A-8AAE3025ABF0}"/>
    <cellStyle name="Comma 31" xfId="137" xr:uid="{FA65AC38-9910-4906-8602-6A36D03FDE26}"/>
    <cellStyle name="Comma 32" xfId="107" xr:uid="{F89EB0BB-00BC-400D-A4C2-2E0BCB8AE1E3}"/>
    <cellStyle name="Comma 33" xfId="140" xr:uid="{D5ABDC25-2ADF-40D9-91BE-85D5DCE8596C}"/>
    <cellStyle name="Comma 34" xfId="109" xr:uid="{7E75C92A-FD82-452E-B35E-A7231DAB2389}"/>
    <cellStyle name="Comma 35" xfId="138" xr:uid="{0D470863-5E3A-4047-AD58-41A9327B16A8}"/>
    <cellStyle name="Comma 36" xfId="134" xr:uid="{502D6B1D-D130-4831-A290-A28576B969CE}"/>
    <cellStyle name="Comma 37" xfId="136" xr:uid="{9F23873F-C229-46BC-BC0E-82371502A383}"/>
    <cellStyle name="Comma 38" xfId="100" xr:uid="{BD4200EF-4466-4974-896D-1D99B5358F60}"/>
    <cellStyle name="Comma 39" xfId="106" xr:uid="{21BB6739-37A8-4D46-A980-3E988DE5C057}"/>
    <cellStyle name="Comma 4" xfId="61" xr:uid="{E6AA2839-F343-4513-AC24-5BEA8F72DC01}"/>
    <cellStyle name="Comma 4 2" xfId="90" xr:uid="{9DF09A3C-B54B-4B4F-9E0E-0D1A56C9212F}"/>
    <cellStyle name="Comma 4 3" xfId="126" xr:uid="{4AC6A5B0-63EA-47FE-AB67-43F157013292}"/>
    <cellStyle name="Comma 40" xfId="103" xr:uid="{1DF454E6-21C5-49C3-86B6-F07DD2F9126D}"/>
    <cellStyle name="Comma 41" xfId="104" xr:uid="{62532977-4A0D-49AF-9280-A233AC3A8A36}"/>
    <cellStyle name="Comma 42" xfId="102" xr:uid="{DB294AA5-04C2-4C6F-A43A-1C41B60D8AC8}"/>
    <cellStyle name="Comma 43" xfId="105" xr:uid="{30C7CFA4-1806-4007-BE60-131CA245C817}"/>
    <cellStyle name="Comma 44" xfId="142" xr:uid="{F0C7975D-9118-4C95-8CBA-430A425530D2}"/>
    <cellStyle name="Comma 45" xfId="141" xr:uid="{76E1C398-D201-4BE1-BC9F-E65CFDCCF78E}"/>
    <cellStyle name="Comma 46" xfId="72" xr:uid="{34E3DC25-516E-4F9E-8A17-815F16AA5D5F}"/>
    <cellStyle name="Comma 47" xfId="70" xr:uid="{42F91B4C-7DBB-4BBE-BB2B-D8C03F66A5F3}"/>
    <cellStyle name="Comma 48" xfId="71" xr:uid="{34D1CF7F-40A9-466A-9F19-FB5267A70BCF}"/>
    <cellStyle name="Comma 5" xfId="64" xr:uid="{88E3833B-5BBC-4070-A891-2F8DCF273C4C}"/>
    <cellStyle name="Comma 5 2" xfId="93" xr:uid="{6D1B24F9-91A2-4BE0-9DFC-10203FCC0781}"/>
    <cellStyle name="Comma 5 3" xfId="129" xr:uid="{34964A54-5249-4CB9-9250-78803CB62923}"/>
    <cellStyle name="Comma 6" xfId="50" xr:uid="{0DC63EA1-2BC2-4B19-B05B-A98A179BCA1B}"/>
    <cellStyle name="Comma 6 2" xfId="79" xr:uid="{895AE7E6-7391-4341-A2FF-5F6684F58A53}"/>
    <cellStyle name="Comma 6 3" xfId="115" xr:uid="{55403238-DA0C-4E6D-A35D-847EA95C0ADB}"/>
    <cellStyle name="Comma 7" xfId="57" xr:uid="{42761F2B-8E87-4FAD-A5C1-DD2999914AD9}"/>
    <cellStyle name="Comma 7 2" xfId="86" xr:uid="{DF02DF28-E4D5-438A-8CD1-04191A9CD644}"/>
    <cellStyle name="Comma 7 3" xfId="122" xr:uid="{60F9C60E-739C-44D6-A5B3-D72F66EEA4FF}"/>
    <cellStyle name="Comma 8" xfId="54" xr:uid="{9084684E-4F38-4742-A0AA-9A1079416B00}"/>
    <cellStyle name="Comma 8 2" xfId="83" xr:uid="{3806CAAE-D675-463B-934B-46C0EBCD9E32}"/>
    <cellStyle name="Comma 8 3" xfId="119" xr:uid="{5E62CE46-EAD4-4F2B-9F6F-451A99B840EB}"/>
    <cellStyle name="Comma 9" xfId="55" xr:uid="{11C31DBC-E05B-4A6A-B7AC-36E81188D780}"/>
    <cellStyle name="Comma 9 2" xfId="84" xr:uid="{144F3444-A1A0-47F5-A81A-F631A0E0D7A0}"/>
    <cellStyle name="Comma 9 3" xfId="120" xr:uid="{93B787EF-87BA-4C5D-9705-7F9EFF4A456A}"/>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Input" xfId="13" builtinId="20" customBuiltin="1"/>
    <cellStyle name="Linked Cell" xfId="16" builtinId="24" customBuiltin="1"/>
    <cellStyle name="Neutral" xfId="12" builtinId="28" customBuiltin="1"/>
    <cellStyle name="Normal" xfId="0" builtinId="0"/>
    <cellStyle name="Note" xfId="19" builtinId="10" customBuiltin="1"/>
    <cellStyle name="Output" xfId="14" builtinId="21" customBuiltin="1"/>
    <cellStyle name="Per cent" xfId="4" builtinId="5"/>
    <cellStyle name="Title" xfId="6" builtinId="15" customBuiltin="1"/>
    <cellStyle name="Total" xfId="21" builtinId="25" customBuiltin="1"/>
    <cellStyle name="Warning Text" xfId="18" builtinId="11" customBuiltin="1"/>
  </cellStyles>
  <dxfs count="119">
    <dxf>
      <fill>
        <patternFill>
          <bgColor rgb="FFFFFF00"/>
        </patternFill>
      </fill>
    </dxf>
    <dxf>
      <fill>
        <patternFill>
          <bgColor theme="8" tint="0.79998168889431442"/>
        </patternFill>
      </fill>
    </dxf>
    <dxf>
      <font>
        <b/>
        <i val="0"/>
        <color rgb="FF00B050"/>
      </font>
    </dxf>
    <dxf>
      <font>
        <b/>
        <i val="0"/>
        <color rgb="FFFFC000"/>
      </font>
    </dxf>
    <dxf>
      <font>
        <b/>
        <i val="0"/>
        <color rgb="FFFF0000"/>
      </font>
    </dxf>
    <dxf>
      <fill>
        <patternFill>
          <bgColor theme="0" tint="-0.14996795556505021"/>
        </patternFill>
      </fill>
    </dxf>
    <dxf>
      <fill>
        <patternFill>
          <bgColor theme="0" tint="-0.14996795556505021"/>
        </patternFill>
      </fill>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ill>
        <patternFill>
          <bgColor theme="0" tint="-0.14996795556505021"/>
        </patternFill>
      </fill>
    </dxf>
    <dxf>
      <font>
        <b/>
        <i val="0"/>
        <color rgb="FF00B050"/>
      </font>
    </dxf>
    <dxf>
      <font>
        <b/>
        <i val="0"/>
        <color rgb="FFFF0000"/>
      </font>
    </dxf>
    <dxf>
      <font>
        <b/>
        <i val="0"/>
        <color rgb="FFFFC000"/>
      </font>
    </dxf>
    <dxf>
      <font>
        <b/>
        <i val="0"/>
        <color rgb="FF00B050"/>
      </font>
    </dxf>
    <dxf>
      <font>
        <b/>
        <i val="0"/>
        <color rgb="FFFFC000"/>
      </font>
    </dxf>
    <dxf>
      <font>
        <b/>
        <i val="0"/>
        <color rgb="FFFF0000"/>
      </font>
    </dxf>
    <dxf>
      <fill>
        <patternFill>
          <bgColor theme="0" tint="-0.14996795556505021"/>
        </patternFill>
      </fill>
    </dxf>
    <dxf>
      <font>
        <b/>
        <i val="0"/>
        <color theme="7"/>
      </font>
    </dxf>
    <dxf>
      <font>
        <b/>
        <i val="0"/>
        <color rgb="FF00B050"/>
      </font>
    </dxf>
    <dxf>
      <fill>
        <patternFill>
          <bgColor theme="0" tint="-0.14996795556505021"/>
        </patternFill>
      </fill>
    </dxf>
    <dxf>
      <font>
        <b/>
        <i val="0"/>
        <color rgb="FFFF0000"/>
      </font>
    </dxf>
    <dxf>
      <font>
        <b/>
        <i val="0"/>
        <color theme="7"/>
      </font>
    </dxf>
    <dxf>
      <font>
        <b/>
        <i val="0"/>
        <color rgb="FFFF0000"/>
      </font>
    </dxf>
    <dxf>
      <fill>
        <patternFill>
          <bgColor theme="0" tint="-0.14996795556505021"/>
        </patternFill>
      </fill>
    </dxf>
    <dxf>
      <font>
        <b/>
        <i val="0"/>
        <color rgb="FF00B050"/>
      </font>
    </dxf>
    <dxf>
      <font>
        <b/>
        <i val="0"/>
        <color theme="7"/>
      </font>
    </dxf>
    <dxf>
      <font>
        <b/>
        <i val="0"/>
        <color rgb="FFFF0000"/>
      </font>
    </dxf>
    <dxf>
      <font>
        <b/>
        <i val="0"/>
        <color rgb="FF00B050"/>
      </font>
    </dxf>
    <dxf>
      <font>
        <b/>
        <i val="0"/>
        <color rgb="FF00B050"/>
      </font>
    </dxf>
    <dxf>
      <font>
        <color theme="0" tint="-0.14996795556505021"/>
      </font>
      <fill>
        <patternFill>
          <bgColor theme="0" tint="-0.14996795556505021"/>
        </patternFill>
      </fill>
    </dxf>
    <dxf>
      <font>
        <b/>
        <i val="0"/>
        <color rgb="FFFFC000"/>
      </font>
    </dxf>
    <dxf>
      <font>
        <b/>
        <i val="0"/>
        <color rgb="FFFF0000"/>
      </font>
    </dxf>
    <dxf>
      <fill>
        <patternFill>
          <bgColor theme="0" tint="-0.14996795556505021"/>
        </patternFill>
      </fill>
    </dxf>
    <dxf>
      <font>
        <b/>
        <i val="0"/>
        <color rgb="FFFF0000"/>
      </font>
    </dxf>
    <dxf>
      <font>
        <b/>
        <i val="0"/>
        <color rgb="FF00B050"/>
      </font>
    </dxf>
    <dxf>
      <font>
        <b/>
        <i val="0"/>
        <color theme="7"/>
      </font>
    </dxf>
    <dxf>
      <font>
        <b/>
        <i val="0"/>
        <color rgb="FF00B050"/>
      </font>
    </dxf>
    <dxf>
      <font>
        <b/>
        <i val="0"/>
        <color theme="7"/>
      </font>
    </dxf>
    <dxf>
      <font>
        <b/>
        <i val="0"/>
        <color rgb="FFFF0000"/>
      </font>
    </dxf>
    <dxf>
      <fill>
        <patternFill>
          <bgColor theme="0" tint="-0.14996795556505021"/>
        </patternFill>
      </fill>
    </dxf>
    <dxf>
      <font>
        <color rgb="FF9C0006"/>
      </font>
      <fill>
        <patternFill>
          <bgColor rgb="FFFFC7CE"/>
        </patternFill>
      </fill>
    </dxf>
    <dxf>
      <fill>
        <patternFill>
          <bgColor rgb="FFFFFF00"/>
        </patternFill>
      </fill>
    </dxf>
    <dxf>
      <fill>
        <patternFill>
          <bgColor theme="8" tint="0.79998168889431442"/>
        </patternFill>
      </fill>
    </dxf>
    <dxf>
      <font>
        <color theme="0"/>
      </font>
      <fill>
        <patternFill>
          <bgColor rgb="FFFF0000"/>
        </patternFill>
      </fill>
    </dxf>
    <dxf>
      <fill>
        <patternFill>
          <bgColor theme="0" tint="-0.14996795556505021"/>
        </patternFill>
      </fill>
    </dxf>
    <dxf>
      <font>
        <b/>
        <i val="0"/>
        <color rgb="FF00B050"/>
      </font>
    </dxf>
    <dxf>
      <font>
        <b/>
        <i val="0"/>
        <color rgb="FFFF0000"/>
      </font>
    </dxf>
    <dxf>
      <font>
        <b/>
        <i val="0"/>
        <color rgb="FFFFC000"/>
      </font>
    </dxf>
    <dxf>
      <fill>
        <patternFill>
          <bgColor theme="0" tint="-0.14996795556505021"/>
        </patternFill>
      </fill>
    </dxf>
    <dxf>
      <font>
        <b/>
        <i val="0"/>
        <color rgb="FF00B050"/>
      </font>
    </dxf>
    <dxf>
      <font>
        <b/>
        <i val="0"/>
        <color rgb="FFFF0000"/>
      </font>
    </dxf>
    <dxf>
      <font>
        <b/>
        <i val="0"/>
        <color rgb="FFFFC000"/>
      </font>
    </dxf>
    <dxf>
      <font>
        <b/>
        <i val="0"/>
        <color rgb="FFFFC000"/>
      </font>
    </dxf>
    <dxf>
      <fill>
        <patternFill>
          <bgColor theme="0" tint="-0.14996795556505021"/>
        </patternFill>
      </fill>
    </dxf>
    <dxf>
      <font>
        <b/>
        <i val="0"/>
        <color rgb="FF00B050"/>
      </font>
    </dxf>
    <dxf>
      <font>
        <b/>
        <i val="0"/>
        <color rgb="FFFF0000"/>
      </font>
    </dxf>
    <dxf>
      <fill>
        <patternFill>
          <bgColor theme="0" tint="-0.14996795556505021"/>
        </patternFill>
      </fill>
    </dxf>
    <dxf>
      <fill>
        <patternFill>
          <bgColor theme="0" tint="-0.14996795556505021"/>
        </patternFill>
      </fill>
    </dxf>
    <dxf>
      <font>
        <b/>
        <i val="0"/>
        <color rgb="FFFFC000"/>
      </font>
    </dxf>
    <dxf>
      <font>
        <b/>
        <i val="0"/>
        <color rgb="FFFF0000"/>
      </font>
    </dxf>
    <dxf>
      <font>
        <b/>
        <i val="0"/>
        <color rgb="FF00B050"/>
      </font>
    </dxf>
    <dxf>
      <fill>
        <patternFill>
          <bgColor theme="0" tint="-0.14996795556505021"/>
        </patternFill>
      </fill>
    </dxf>
    <dxf>
      <fill>
        <patternFill>
          <bgColor theme="0" tint="-0.14996795556505021"/>
        </patternFill>
      </fill>
    </dxf>
    <dxf>
      <font>
        <b/>
        <i val="0"/>
        <color rgb="FFFF0000"/>
      </font>
    </dxf>
    <dxf>
      <font>
        <b/>
        <i val="0"/>
        <color rgb="FFFFC000"/>
      </font>
    </dxf>
    <dxf>
      <font>
        <b/>
        <i val="0"/>
        <color rgb="FF00B050"/>
      </font>
    </dxf>
    <dxf>
      <font>
        <b/>
        <i val="0"/>
        <color rgb="FF00B050"/>
      </font>
    </dxf>
    <dxf>
      <font>
        <b/>
        <i val="0"/>
        <color rgb="FFFF0000"/>
      </font>
    </dxf>
    <dxf>
      <font>
        <b/>
        <i val="0"/>
        <color theme="7"/>
      </font>
    </dxf>
    <dxf>
      <fill>
        <patternFill>
          <bgColor theme="0" tint="-0.14996795556505021"/>
        </patternFill>
      </fill>
    </dxf>
    <dxf>
      <font>
        <b/>
        <i val="0"/>
        <color theme="7"/>
      </font>
    </dxf>
    <dxf>
      <font>
        <b/>
        <i val="0"/>
        <color rgb="FFFF0000"/>
      </font>
    </dxf>
    <dxf>
      <fill>
        <patternFill>
          <bgColor theme="0" tint="-0.14996795556505021"/>
        </patternFill>
      </fill>
    </dxf>
    <dxf>
      <font>
        <b/>
        <i val="0"/>
        <color rgb="FF00B050"/>
      </font>
    </dxf>
    <dxf>
      <font>
        <b/>
        <i val="0"/>
        <color rgb="FFFF0000"/>
      </font>
    </dxf>
    <dxf>
      <font>
        <b/>
        <i val="0"/>
        <color rgb="FF00B050"/>
      </font>
    </dxf>
    <dxf>
      <fill>
        <patternFill>
          <bgColor theme="0" tint="-0.14996795556505021"/>
        </patternFill>
      </fill>
    </dxf>
    <dxf>
      <font>
        <b/>
        <i val="0"/>
        <color theme="7"/>
      </font>
    </dxf>
    <dxf>
      <font>
        <color theme="0" tint="-0.14996795556505021"/>
      </font>
      <fill>
        <patternFill>
          <bgColor theme="0" tint="-0.14996795556505021"/>
        </patternFill>
      </fill>
    </dxf>
    <dxf>
      <font>
        <b/>
        <i val="0"/>
        <color rgb="FF00B050"/>
      </font>
    </dxf>
    <dxf>
      <font>
        <b/>
        <i val="0"/>
        <color rgb="FFFF0000"/>
      </font>
    </dxf>
    <dxf>
      <font>
        <b/>
        <i val="0"/>
        <color theme="7"/>
      </font>
    </dxf>
    <dxf>
      <fill>
        <patternFill>
          <bgColor theme="0" tint="-0.14996795556505021"/>
        </patternFill>
      </fill>
    </dxf>
    <dxf>
      <fill>
        <patternFill>
          <bgColor theme="0" tint="-0.14996795556505021"/>
        </patternFill>
      </fill>
    </dxf>
    <dxf>
      <font>
        <b/>
        <i val="0"/>
        <color rgb="FF00B050"/>
      </font>
    </dxf>
    <dxf>
      <font>
        <b/>
        <i val="0"/>
        <color theme="7"/>
      </font>
    </dxf>
    <dxf>
      <font>
        <b/>
        <i val="0"/>
        <color rgb="FFFF0000"/>
      </font>
    </dxf>
    <dxf>
      <fill>
        <patternFill>
          <bgColor theme="0" tint="-0.14996795556505021"/>
        </patternFill>
      </fill>
    </dxf>
    <dxf>
      <font>
        <b/>
        <i val="0"/>
        <color rgb="FFFF0000"/>
      </font>
    </dxf>
    <dxf>
      <font>
        <b/>
        <i val="0"/>
        <color rgb="FF00B050"/>
      </font>
    </dxf>
    <dxf>
      <font>
        <b/>
        <i val="0"/>
        <color theme="7"/>
      </font>
    </dxf>
    <dxf>
      <font>
        <color rgb="FF9C0006"/>
      </font>
      <fill>
        <patternFill>
          <bgColor rgb="FFFFC7CE"/>
        </patternFill>
      </fill>
    </dxf>
    <dxf>
      <font>
        <color rgb="FFC00000"/>
      </font>
      <fill>
        <patternFill>
          <bgColor theme="5" tint="0.79998168889431442"/>
        </patternFill>
      </fill>
    </dxf>
    <dxf>
      <fill>
        <patternFill>
          <bgColor theme="8" tint="0.79998168889431442"/>
        </patternFill>
      </fill>
    </dxf>
    <dxf>
      <fill>
        <patternFill>
          <bgColor rgb="FFFFFF00"/>
        </patternFill>
      </fill>
    </dxf>
    <dxf>
      <font>
        <color theme="0"/>
      </font>
      <fill>
        <patternFill>
          <bgColor rgb="FFFF0000"/>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a:t>Key Metrics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0504338966726958E-2"/>
          <c:y val="8.0303657694962061E-2"/>
          <c:w val="0.89154436565256479"/>
          <c:h val="0.66043500389293441"/>
        </c:manualLayout>
      </c:layout>
      <c:lineChart>
        <c:grouping val="standard"/>
        <c:varyColors val="0"/>
        <c:ser>
          <c:idx val="0"/>
          <c:order val="0"/>
          <c:tx>
            <c:strRef>
              <c:f>'Key Metrics Chart'!$EH$6</c:f>
              <c:strCache>
                <c:ptCount val="1"/>
                <c:pt idx="0">
                  <c:v>Average calls received per day</c:v>
                </c:pt>
              </c:strCache>
            </c:strRef>
          </c:tx>
          <c:spPr>
            <a:ln w="28575" cap="rnd">
              <a:solidFill>
                <a:srgbClr val="0070C0"/>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Chart'!$EH$7:$EH$30</c:f>
              <c:numCache>
                <c:formatCode>#,##0</c:formatCode>
                <c:ptCount val="24"/>
                <c:pt idx="0">
                  <c:v>56112.6</c:v>
                </c:pt>
                <c:pt idx="1">
                  <c:v>54644.258064516129</c:v>
                </c:pt>
                <c:pt idx="2">
                  <c:v>52118.133333333331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E32C-44AB-B5CB-5C46AFA8A141}"/>
            </c:ext>
          </c:extLst>
        </c:ser>
        <c:ser>
          <c:idx val="1"/>
          <c:order val="1"/>
          <c:tx>
            <c:strRef>
              <c:f>'Key Metrics Chart'!$EJ$6</c:f>
              <c:strCache>
                <c:ptCount val="1"/>
                <c:pt idx="0">
                  <c:v>Average calls answered per day</c:v>
                </c:pt>
              </c:strCache>
            </c:strRef>
          </c:tx>
          <c:spPr>
            <a:ln w="19050" cap="rnd">
              <a:solidFill>
                <a:schemeClr val="accent5">
                  <a:lumMod val="60000"/>
                  <a:lumOff val="40000"/>
                </a:schemeClr>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Chart'!$EJ$7:$EJ$30</c:f>
              <c:numCache>
                <c:formatCode>#,##0</c:formatCode>
                <c:ptCount val="24"/>
                <c:pt idx="0">
                  <c:v>52669.466666666667</c:v>
                </c:pt>
                <c:pt idx="1">
                  <c:v>51362.258064516129</c:v>
                </c:pt>
                <c:pt idx="2">
                  <c:v>48791.466666666667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BB80-4C69-A5C9-18B217FF361E}"/>
            </c:ext>
          </c:extLst>
        </c:ser>
        <c:ser>
          <c:idx val="3"/>
          <c:order val="3"/>
          <c:tx>
            <c:strRef>
              <c:f>'Key Metrics Chart'!$EN$6</c:f>
              <c:strCache>
                <c:ptCount val="1"/>
                <c:pt idx="0">
                  <c:v>Average calls triaged per day</c:v>
                </c:pt>
              </c:strCache>
            </c:strRef>
          </c:tx>
          <c:spPr>
            <a:ln w="28575" cap="rnd">
              <a:solidFill>
                <a:srgbClr val="00B0F0"/>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Chart'!$EN$7:$EN$30</c:f>
              <c:numCache>
                <c:formatCode>#,##0</c:formatCode>
                <c:ptCount val="24"/>
                <c:pt idx="0">
                  <c:v>49692.066666666666</c:v>
                </c:pt>
                <c:pt idx="1">
                  <c:v>48370.225806451614</c:v>
                </c:pt>
                <c:pt idx="2">
                  <c:v>45819.9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2-BB80-4C69-A5C9-18B217FF361E}"/>
            </c:ext>
          </c:extLst>
        </c:ser>
        <c:ser>
          <c:idx val="4"/>
          <c:order val="4"/>
          <c:tx>
            <c:strRef>
              <c:f>'Key Metrics Chart'!$EP$6</c:f>
              <c:strCache>
                <c:ptCount val="1"/>
                <c:pt idx="0">
                  <c:v>Average calls assessed by a clinician per day</c:v>
                </c:pt>
              </c:strCache>
            </c:strRef>
          </c:tx>
          <c:spPr>
            <a:ln w="28575" cap="rnd">
              <a:solidFill>
                <a:schemeClr val="bg1">
                  <a:lumMod val="75000"/>
                </a:schemeClr>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Chart'!$EP$7:$EP$30</c:f>
              <c:numCache>
                <c:formatCode>#,##0</c:formatCode>
                <c:ptCount val="24"/>
                <c:pt idx="0">
                  <c:v>21608.666666666668</c:v>
                </c:pt>
                <c:pt idx="1">
                  <c:v>21247.677419354837</c:v>
                </c:pt>
                <c:pt idx="2">
                  <c:v>19800.2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3-BB80-4C69-A5C9-18B217FF361E}"/>
            </c:ext>
          </c:extLst>
        </c:ser>
        <c:dLbls>
          <c:showLegendKey val="0"/>
          <c:showVal val="0"/>
          <c:showCatName val="0"/>
          <c:showSerName val="0"/>
          <c:showPercent val="0"/>
          <c:showBubbleSize val="0"/>
        </c:dLbls>
        <c:marker val="1"/>
        <c:smooth val="0"/>
        <c:axId val="1722343487"/>
        <c:axId val="1994225471"/>
      </c:lineChart>
      <c:lineChart>
        <c:grouping val="standard"/>
        <c:varyColors val="0"/>
        <c:ser>
          <c:idx val="2"/>
          <c:order val="2"/>
          <c:tx>
            <c:strRef>
              <c:f>'Key Metrics Chart'!$EL$6</c:f>
              <c:strCache>
                <c:ptCount val="1"/>
                <c:pt idx="0">
                  <c:v>Proportion of calls abandoned as %</c:v>
                </c:pt>
              </c:strCache>
            </c:strRef>
          </c:tx>
          <c:spPr>
            <a:ln w="28575" cap="rnd">
              <a:solidFill>
                <a:schemeClr val="tx1"/>
              </a:solidFill>
              <a:prstDash val="sysDash"/>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Chart'!$EL$7:$EL$30</c:f>
              <c:numCache>
                <c:formatCode>0.0%</c:formatCode>
                <c:ptCount val="24"/>
                <c:pt idx="0">
                  <c:v>2.4847779424888264E-2</c:v>
                </c:pt>
                <c:pt idx="1">
                  <c:v>2.2254617982143985E-2</c:v>
                </c:pt>
                <c:pt idx="2">
                  <c:v>2.6115190003958764E-2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BB80-4C69-A5C9-18B217FF361E}"/>
            </c:ext>
          </c:extLst>
        </c:ser>
        <c:dLbls>
          <c:showLegendKey val="0"/>
          <c:showVal val="0"/>
          <c:showCatName val="0"/>
          <c:showSerName val="0"/>
          <c:showPercent val="0"/>
          <c:showBubbleSize val="0"/>
        </c:dLbls>
        <c:marker val="1"/>
        <c:smooth val="0"/>
        <c:axId val="1669522815"/>
        <c:axId val="1669525215"/>
      </c:lineChart>
      <c:dateAx>
        <c:axId val="1722343487"/>
        <c:scaling>
          <c:orientation val="minMax"/>
          <c:max val="45809"/>
          <c:min val="45748"/>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4225471"/>
        <c:crosses val="autoZero"/>
        <c:auto val="1"/>
        <c:lblOffset val="100"/>
        <c:baseTimeUnit val="months"/>
      </c:dateAx>
      <c:valAx>
        <c:axId val="19942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22343487"/>
        <c:crossesAt val="45017"/>
        <c:crossBetween val="midCat"/>
      </c:valAx>
      <c:valAx>
        <c:axId val="1669525215"/>
        <c:scaling>
          <c:orientation val="minMax"/>
        </c:scaling>
        <c:delete val="0"/>
        <c:axPos val="r"/>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69522815"/>
        <c:crosses val="max"/>
        <c:crossBetween val="between"/>
      </c:valAx>
      <c:dateAx>
        <c:axId val="1669522815"/>
        <c:scaling>
          <c:orientation val="minMax"/>
        </c:scaling>
        <c:delete val="1"/>
        <c:axPos val="b"/>
        <c:numFmt formatCode="mmm\-yy" sourceLinked="1"/>
        <c:majorTickMark val="out"/>
        <c:minorTickMark val="none"/>
        <c:tickLblPos val="nextTo"/>
        <c:crossAx val="1669525215"/>
        <c:crosses val="autoZero"/>
        <c:auto val="1"/>
        <c:lblOffset val="100"/>
        <c:baseTimeUnit val="months"/>
        <c:majorUnit val="1"/>
        <c:minorUnit val="1"/>
      </c:dateAx>
      <c:spPr>
        <a:noFill/>
        <a:ln>
          <a:noFill/>
        </a:ln>
        <a:effectLst/>
      </c:spPr>
    </c:plotArea>
    <c:legend>
      <c:legendPos val="b"/>
      <c:layout>
        <c:manualLayout>
          <c:xMode val="edge"/>
          <c:yMode val="edge"/>
          <c:x val="0.15962160068168807"/>
          <c:y val="0.84384306148719046"/>
          <c:w val="0.8228661138282567"/>
          <c:h val="8.682059920877933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92710</xdr:colOff>
      <xdr:row>0</xdr:row>
      <xdr:rowOff>63500</xdr:rowOff>
    </xdr:from>
    <xdr:to>
      <xdr:col>0</xdr:col>
      <xdr:colOff>1073150</xdr:colOff>
      <xdr:row>0</xdr:row>
      <xdr:rowOff>862286</xdr:rowOff>
    </xdr:to>
    <xdr:pic>
      <xdr:nvPicPr>
        <xdr:cNvPr id="2" name="Picture 1" descr="A blue and white logo&#10;&#10;Description automatically generated">
          <a:extLst>
            <a:ext uri="{FF2B5EF4-FFF2-40B4-BE49-F238E27FC236}">
              <a16:creationId xmlns:a16="http://schemas.microsoft.com/office/drawing/2014/main" id="{15944F5C-54C9-946E-F9ED-C40780B2E8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10" y="63500"/>
          <a:ext cx="979170" cy="794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138835</xdr:colOff>
      <xdr:row>3</xdr:row>
      <xdr:rowOff>0</xdr:rowOff>
    </xdr:from>
    <xdr:to>
      <xdr:col>19</xdr:col>
      <xdr:colOff>87312</xdr:colOff>
      <xdr:row>26</xdr:row>
      <xdr:rowOff>127000</xdr:rowOff>
    </xdr:to>
    <xdr:graphicFrame macro="">
      <xdr:nvGraphicFramePr>
        <xdr:cNvPr id="2" name="Chart 2">
          <a:extLst>
            <a:ext uri="{FF2B5EF4-FFF2-40B4-BE49-F238E27FC236}">
              <a16:creationId xmlns:a16="http://schemas.microsoft.com/office/drawing/2014/main" id="{25CEE03B-EAA0-4517-B043-15165091D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999iuc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22D4-C356-483C-A93D-900F9C0E9874}">
  <sheetPr>
    <tabColor rgb="FF0070C0"/>
  </sheetPr>
  <dimension ref="A1:T32"/>
  <sheetViews>
    <sheetView showGridLines="0" tabSelected="1" zoomScaleNormal="100" workbookViewId="0">
      <pane ySplit="3" topLeftCell="A4" activePane="bottomLeft" state="frozen"/>
      <selection activeCell="C74" sqref="C74"/>
      <selection pane="bottomLeft"/>
    </sheetView>
  </sheetViews>
  <sheetFormatPr defaultColWidth="0" defaultRowHeight="12.5" zeroHeight="1" x14ac:dyDescent="0.25"/>
  <cols>
    <col min="1" max="1" width="16.54296875" style="3" bestFit="1" customWidth="1"/>
    <col min="2" max="2" width="25" style="3" bestFit="1" customWidth="1"/>
    <col min="3" max="6" width="9.453125" style="3" customWidth="1"/>
    <col min="7" max="7" width="11.453125" style="3" customWidth="1"/>
    <col min="8" max="9" width="9.453125" style="3" customWidth="1"/>
    <col min="10" max="10" width="10.36328125" style="3" customWidth="1"/>
    <col min="11" max="20" width="9.453125" style="3" customWidth="1"/>
    <col min="21" max="16384" width="9.453125" style="3" hidden="1"/>
  </cols>
  <sheetData>
    <row r="1" spans="1:20" ht="73.25" customHeight="1" x14ac:dyDescent="0.25">
      <c r="A1" s="20"/>
      <c r="B1" s="190"/>
      <c r="C1" s="190"/>
      <c r="D1" s="190"/>
      <c r="E1" s="190"/>
      <c r="F1" s="190"/>
      <c r="G1" s="190"/>
      <c r="H1" s="190"/>
      <c r="I1" s="190"/>
      <c r="J1" s="190"/>
      <c r="K1" s="190"/>
      <c r="L1" s="190"/>
      <c r="M1" s="190"/>
      <c r="N1" s="190"/>
      <c r="O1" s="190"/>
      <c r="P1" s="190"/>
      <c r="Q1" s="190"/>
      <c r="R1" s="190"/>
      <c r="S1" s="190"/>
      <c r="T1" s="190"/>
    </row>
    <row r="2" spans="1:20" ht="21.5" customHeight="1" x14ac:dyDescent="0.35">
      <c r="A2" s="25" t="s">
        <v>0</v>
      </c>
    </row>
    <row r="3" spans="1:20" ht="14.5" x14ac:dyDescent="0.35">
      <c r="A3" s="191"/>
      <c r="B3" s="191"/>
      <c r="C3" s="191"/>
      <c r="D3" s="191"/>
      <c r="E3" s="191"/>
      <c r="F3" s="191"/>
      <c r="G3" s="191"/>
      <c r="H3" s="192"/>
      <c r="I3" s="192"/>
      <c r="J3" s="192"/>
      <c r="K3" s="192"/>
      <c r="L3" s="192"/>
      <c r="M3" s="192"/>
      <c r="N3" s="192"/>
      <c r="O3" s="192"/>
      <c r="P3" s="192"/>
      <c r="Q3" s="192"/>
      <c r="R3" s="192"/>
      <c r="S3" s="192"/>
      <c r="T3" s="192"/>
    </row>
    <row r="4" spans="1:20" ht="14" x14ac:dyDescent="0.3">
      <c r="A4" s="23" t="s">
        <v>1</v>
      </c>
    </row>
    <row r="5" spans="1:20" x14ac:dyDescent="0.25">
      <c r="A5" s="295" t="s">
        <v>2</v>
      </c>
      <c r="B5" s="295"/>
      <c r="C5" s="295"/>
      <c r="D5" s="295"/>
      <c r="E5" s="295"/>
      <c r="F5" s="295"/>
      <c r="G5" s="295"/>
      <c r="H5" s="295"/>
      <c r="I5" s="295"/>
      <c r="J5" s="295"/>
      <c r="K5" s="295"/>
      <c r="L5" s="295"/>
      <c r="M5" s="295"/>
      <c r="N5" s="295"/>
      <c r="O5" s="295"/>
      <c r="P5" s="295"/>
      <c r="Q5" s="295"/>
      <c r="R5" s="295"/>
      <c r="S5" s="295"/>
    </row>
    <row r="6" spans="1:20" x14ac:dyDescent="0.25">
      <c r="A6" s="295"/>
      <c r="B6" s="295"/>
      <c r="C6" s="295"/>
      <c r="D6" s="295"/>
      <c r="E6" s="295"/>
      <c r="F6" s="295"/>
      <c r="G6" s="295"/>
      <c r="H6" s="295"/>
      <c r="I6" s="295"/>
      <c r="J6" s="295"/>
      <c r="K6" s="295"/>
      <c r="L6" s="295"/>
      <c r="M6" s="295"/>
      <c r="N6" s="295"/>
      <c r="O6" s="295"/>
      <c r="P6" s="295"/>
      <c r="Q6" s="295"/>
      <c r="R6" s="295"/>
      <c r="S6" s="295"/>
    </row>
    <row r="7" spans="1:20" x14ac:dyDescent="0.25">
      <c r="A7" s="295"/>
      <c r="B7" s="295"/>
      <c r="C7" s="295"/>
      <c r="D7" s="295"/>
      <c r="E7" s="295"/>
      <c r="F7" s="295"/>
      <c r="G7" s="295"/>
      <c r="H7" s="295"/>
      <c r="I7" s="295"/>
      <c r="J7" s="295"/>
      <c r="K7" s="295"/>
      <c r="L7" s="295"/>
      <c r="M7" s="295"/>
      <c r="N7" s="295"/>
      <c r="O7" s="295"/>
      <c r="P7" s="295"/>
      <c r="Q7" s="295"/>
      <c r="R7" s="295"/>
      <c r="S7" s="295"/>
    </row>
    <row r="8" spans="1:20" x14ac:dyDescent="0.25">
      <c r="A8" s="295"/>
      <c r="B8" s="295"/>
      <c r="C8" s="295"/>
      <c r="D8" s="295"/>
      <c r="E8" s="295"/>
      <c r="F8" s="295"/>
      <c r="G8" s="295"/>
      <c r="H8" s="295"/>
      <c r="I8" s="295"/>
      <c r="J8" s="295"/>
      <c r="K8" s="295"/>
      <c r="L8" s="295"/>
      <c r="M8" s="295"/>
      <c r="N8" s="295"/>
      <c r="O8" s="295"/>
      <c r="P8" s="295"/>
      <c r="Q8" s="295"/>
      <c r="R8" s="295"/>
      <c r="S8" s="295"/>
    </row>
    <row r="9" spans="1:20" ht="41.9" customHeight="1" x14ac:dyDescent="0.25">
      <c r="A9" s="295"/>
      <c r="B9" s="295"/>
      <c r="C9" s="295"/>
      <c r="D9" s="295"/>
      <c r="E9" s="295"/>
      <c r="F9" s="295"/>
      <c r="G9" s="295"/>
      <c r="H9" s="295"/>
      <c r="I9" s="295"/>
      <c r="J9" s="295"/>
      <c r="K9" s="295"/>
      <c r="L9" s="295"/>
      <c r="M9" s="295"/>
      <c r="N9" s="295"/>
      <c r="O9" s="295"/>
      <c r="P9" s="295"/>
      <c r="Q9" s="295"/>
      <c r="R9" s="295"/>
      <c r="S9" s="295"/>
    </row>
    <row r="10" spans="1:20" ht="14.5" x14ac:dyDescent="0.35">
      <c r="A10" s="23" t="s">
        <v>3</v>
      </c>
      <c r="B10" s="78"/>
      <c r="K10" s="78"/>
    </row>
    <row r="11" spans="1:20" x14ac:dyDescent="0.25">
      <c r="A11" s="295" t="s">
        <v>4</v>
      </c>
      <c r="B11" s="295"/>
      <c r="C11" s="295"/>
      <c r="D11" s="295"/>
      <c r="E11" s="295"/>
      <c r="F11" s="295"/>
      <c r="G11" s="295"/>
      <c r="H11" s="295"/>
      <c r="I11" s="295"/>
      <c r="J11" s="295"/>
      <c r="K11" s="295"/>
      <c r="L11" s="295"/>
      <c r="M11" s="295"/>
      <c r="N11" s="295"/>
      <c r="O11" s="295"/>
      <c r="P11" s="295"/>
      <c r="Q11" s="295"/>
      <c r="R11" s="295"/>
      <c r="S11" s="295"/>
    </row>
    <row r="12" spans="1:20" x14ac:dyDescent="0.25">
      <c r="A12" s="295"/>
      <c r="B12" s="295"/>
      <c r="C12" s="295"/>
      <c r="D12" s="295"/>
      <c r="E12" s="295"/>
      <c r="F12" s="295"/>
      <c r="G12" s="295"/>
      <c r="H12" s="295"/>
      <c r="I12" s="295"/>
      <c r="J12" s="295"/>
      <c r="K12" s="295"/>
      <c r="L12" s="295"/>
      <c r="M12" s="295"/>
      <c r="N12" s="295"/>
      <c r="O12" s="295"/>
      <c r="P12" s="295"/>
      <c r="Q12" s="295"/>
      <c r="R12" s="295"/>
      <c r="S12" s="295"/>
    </row>
    <row r="13" spans="1:20" x14ac:dyDescent="0.25">
      <c r="A13" s="295"/>
      <c r="B13" s="295"/>
      <c r="C13" s="295"/>
      <c r="D13" s="295"/>
      <c r="E13" s="295"/>
      <c r="F13" s="295"/>
      <c r="G13" s="295"/>
      <c r="H13" s="295"/>
      <c r="I13" s="295"/>
      <c r="J13" s="295"/>
      <c r="K13" s="295"/>
      <c r="L13" s="295"/>
      <c r="M13" s="295"/>
      <c r="N13" s="295"/>
      <c r="O13" s="295"/>
      <c r="P13" s="295"/>
      <c r="Q13" s="295"/>
      <c r="R13" s="295"/>
      <c r="S13" s="295"/>
    </row>
    <row r="14" spans="1:20" x14ac:dyDescent="0.25">
      <c r="A14" s="295"/>
      <c r="B14" s="295"/>
      <c r="C14" s="295"/>
      <c r="D14" s="295"/>
      <c r="E14" s="295"/>
      <c r="F14" s="295"/>
      <c r="G14" s="295"/>
      <c r="H14" s="295"/>
      <c r="I14" s="295"/>
      <c r="J14" s="295"/>
      <c r="K14" s="295"/>
      <c r="L14" s="295"/>
      <c r="M14" s="295"/>
      <c r="N14" s="295"/>
      <c r="O14" s="295"/>
      <c r="P14" s="295"/>
      <c r="Q14" s="295"/>
      <c r="R14" s="295"/>
      <c r="S14" s="295"/>
    </row>
    <row r="15" spans="1:20" ht="12.75" customHeight="1" x14ac:dyDescent="0.25">
      <c r="A15" s="19" t="s">
        <v>5</v>
      </c>
      <c r="B15" s="21"/>
      <c r="C15" s="21"/>
      <c r="D15" s="21"/>
      <c r="E15" s="21"/>
      <c r="F15" s="21"/>
      <c r="G15" s="21"/>
      <c r="H15" s="296" t="s">
        <v>6</v>
      </c>
      <c r="I15" s="296"/>
      <c r="J15" s="296"/>
      <c r="K15" s="296"/>
      <c r="L15" s="296"/>
      <c r="M15" s="296"/>
      <c r="N15" s="296"/>
      <c r="O15" s="296"/>
      <c r="P15" s="296"/>
      <c r="Q15" s="296"/>
      <c r="R15" s="296"/>
    </row>
    <row r="16" spans="1:20" x14ac:dyDescent="0.25">
      <c r="A16" s="22" t="s">
        <v>7</v>
      </c>
      <c r="B16" s="21"/>
      <c r="C16" s="21"/>
      <c r="D16" s="21"/>
      <c r="E16" s="21"/>
      <c r="F16" s="21"/>
      <c r="G16" s="21"/>
      <c r="H16" s="21"/>
      <c r="I16" s="21"/>
      <c r="J16" s="21"/>
      <c r="K16" s="21"/>
      <c r="L16" s="21"/>
    </row>
    <row r="17" spans="1:19" x14ac:dyDescent="0.25"/>
    <row r="18" spans="1:19" ht="13" x14ac:dyDescent="0.3">
      <c r="A18" s="2" t="s">
        <v>8</v>
      </c>
      <c r="B18" s="4" t="s">
        <v>780</v>
      </c>
    </row>
    <row r="19" spans="1:19" x14ac:dyDescent="0.25">
      <c r="B19" s="3" t="s">
        <v>781</v>
      </c>
    </row>
    <row r="20" spans="1:19" ht="14.5" x14ac:dyDescent="0.35">
      <c r="B20" s="78" t="s">
        <v>850</v>
      </c>
    </row>
    <row r="21" spans="1:19" x14ac:dyDescent="0.25"/>
    <row r="22" spans="1:19" ht="13" x14ac:dyDescent="0.3">
      <c r="A22" s="2" t="s">
        <v>9</v>
      </c>
      <c r="B22" s="132">
        <v>45883</v>
      </c>
    </row>
    <row r="23" spans="1:19" x14ac:dyDescent="0.25">
      <c r="A23" s="80"/>
    </row>
    <row r="24" spans="1:19" x14ac:dyDescent="0.25">
      <c r="B24" s="17"/>
    </row>
    <row r="25" spans="1:19" ht="27.5" customHeight="1" x14ac:dyDescent="0.25">
      <c r="A25" s="194" t="s">
        <v>787</v>
      </c>
      <c r="B25" s="297" t="s">
        <v>790</v>
      </c>
      <c r="C25" s="297"/>
      <c r="D25" s="297"/>
      <c r="E25" s="297"/>
      <c r="F25" s="297"/>
      <c r="G25" s="297"/>
      <c r="H25" s="297"/>
      <c r="I25" s="297"/>
      <c r="J25" s="297"/>
      <c r="K25" s="297"/>
      <c r="L25" s="297"/>
      <c r="M25" s="297"/>
      <c r="N25" s="297"/>
      <c r="O25" s="297"/>
      <c r="P25" s="297"/>
      <c r="Q25" s="297"/>
      <c r="R25" s="297"/>
      <c r="S25" s="297"/>
    </row>
    <row r="26" spans="1:19" x14ac:dyDescent="0.25">
      <c r="A26" s="193"/>
      <c r="B26" s="79" t="s">
        <v>788</v>
      </c>
      <c r="C26" s="193"/>
      <c r="D26" s="193"/>
      <c r="E26" s="193"/>
      <c r="F26" s="193"/>
      <c r="G26" s="193"/>
      <c r="H26" s="193"/>
      <c r="I26" s="193"/>
      <c r="J26" s="193"/>
      <c r="K26" s="193"/>
      <c r="L26" s="193"/>
    </row>
    <row r="27" spans="1:19" ht="12.65" customHeight="1" x14ac:dyDescent="0.25">
      <c r="B27" s="3" t="s">
        <v>789</v>
      </c>
    </row>
    <row r="28" spans="1:19" x14ac:dyDescent="0.25"/>
    <row r="29" spans="1:19" x14ac:dyDescent="0.25"/>
    <row r="30" spans="1:19" x14ac:dyDescent="0.25"/>
    <row r="31" spans="1:19" x14ac:dyDescent="0.25"/>
    <row r="32" spans="1:19" x14ac:dyDescent="0.25"/>
  </sheetData>
  <mergeCells count="4">
    <mergeCell ref="A5:S9"/>
    <mergeCell ref="A11:S14"/>
    <mergeCell ref="H15:R15"/>
    <mergeCell ref="B25:S25"/>
  </mergeCells>
  <conditionalFormatting sqref="B24:B25">
    <cfRule type="cellIs" dxfId="118" priority="1" operator="equal">
      <formula>0</formula>
    </cfRule>
  </conditionalFormatting>
  <hyperlinks>
    <hyperlink ref="B20" r:id="rId1" xr:uid="{A0BDA303-02E8-4AEA-BF85-29343B7987BF}"/>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2F8-86E1-4E92-B9DC-EA3ACA334803}">
  <sheetPr>
    <tabColor theme="0"/>
  </sheetPr>
  <dimension ref="A1:AN121"/>
  <sheetViews>
    <sheetView showGridLines="0" zoomScaleNormal="100" workbookViewId="0">
      <pane ySplit="13" topLeftCell="A45" activePane="bottomLeft" state="frozen"/>
      <selection activeCell="C74" sqref="C74"/>
      <selection pane="bottomLeft"/>
    </sheetView>
  </sheetViews>
  <sheetFormatPr defaultColWidth="0" defaultRowHeight="12.5" zeroHeight="1" x14ac:dyDescent="0.25"/>
  <cols>
    <col min="1" max="1" width="7.453125" style="3" customWidth="1"/>
    <col min="2" max="2" width="33.453125" style="3" customWidth="1"/>
    <col min="3" max="3" width="2.453125" style="3" customWidth="1"/>
    <col min="4" max="10" width="12.54296875" style="3" customWidth="1"/>
    <col min="11" max="11" width="12.453125" style="3" bestFit="1" customWidth="1"/>
    <col min="12" max="14" width="12.54296875" style="3" customWidth="1"/>
    <col min="15" max="15" width="8.54296875" style="3" customWidth="1"/>
    <col min="16" max="16" width="7.453125" style="3" hidden="1" customWidth="1"/>
    <col min="17" max="17" width="21.453125" style="3" hidden="1" customWidth="1"/>
    <col min="18" max="21" width="13.453125" style="3" hidden="1" customWidth="1"/>
    <col min="22" max="22" width="14.453125" style="3" hidden="1" customWidth="1"/>
    <col min="23" max="23" width="15.453125" style="3" hidden="1" customWidth="1"/>
    <col min="24" max="27" width="13.453125" style="3" hidden="1" customWidth="1"/>
    <col min="28" max="28" width="17.1796875" style="3" hidden="1" customWidth="1"/>
    <col min="29" max="30" width="13.453125" style="3" hidden="1" customWidth="1"/>
    <col min="31" max="31" width="18.1796875" style="3" hidden="1" customWidth="1"/>
    <col min="32" max="40" width="13.453125" style="3" hidden="1" customWidth="1"/>
    <col min="41" max="44" width="8.54296875" style="3" hidden="1" customWidth="1"/>
    <col min="45" max="16384" width="8.54296875" style="3" hidden="1"/>
  </cols>
  <sheetData>
    <row r="1" spans="1:40" ht="4.25" customHeight="1" x14ac:dyDescent="0.3">
      <c r="A1" s="8"/>
      <c r="B1" s="8"/>
      <c r="C1" s="6"/>
    </row>
    <row r="2" spans="1:40" ht="30.65" customHeight="1" x14ac:dyDescent="0.25">
      <c r="A2" s="298" t="s">
        <v>931</v>
      </c>
      <c r="B2" s="298"/>
      <c r="C2" s="298"/>
      <c r="D2" s="298"/>
      <c r="E2" s="298"/>
      <c r="F2" s="298"/>
      <c r="G2" s="298"/>
      <c r="H2" s="298"/>
      <c r="I2" s="195"/>
      <c r="J2" s="195"/>
      <c r="K2" s="195"/>
      <c r="L2" s="195"/>
      <c r="M2" s="195"/>
      <c r="N2" s="195"/>
    </row>
    <row r="3" spans="1:40" s="9" customFormat="1" ht="4.25" customHeight="1" x14ac:dyDescent="0.3">
      <c r="A3" s="11"/>
      <c r="B3" s="11"/>
      <c r="D3" s="7"/>
      <c r="E3" s="7"/>
      <c r="F3" s="7"/>
      <c r="G3" s="7"/>
      <c r="H3" s="7"/>
      <c r="I3" s="7"/>
      <c r="J3" s="7"/>
      <c r="K3" s="7"/>
      <c r="L3" s="7"/>
      <c r="M3" s="7"/>
      <c r="N3" s="7"/>
    </row>
    <row r="4" spans="1:40" ht="13" x14ac:dyDescent="0.3">
      <c r="C4" s="105"/>
    </row>
    <row r="5" spans="1:40" ht="26.15" customHeight="1" x14ac:dyDescent="0.25">
      <c r="A5" s="34"/>
      <c r="B5" s="34"/>
      <c r="C5" s="34"/>
      <c r="D5" s="160" t="s">
        <v>10</v>
      </c>
      <c r="E5" s="160" t="s">
        <v>11</v>
      </c>
      <c r="F5" s="160" t="s">
        <v>12</v>
      </c>
      <c r="G5" s="160" t="s">
        <v>903</v>
      </c>
      <c r="H5" s="160" t="s">
        <v>13</v>
      </c>
      <c r="I5" s="160" t="s">
        <v>14</v>
      </c>
      <c r="J5" s="236" t="s">
        <v>884</v>
      </c>
      <c r="K5" s="160" t="s">
        <v>15</v>
      </c>
      <c r="L5" s="160" t="s">
        <v>16</v>
      </c>
      <c r="M5" s="160" t="s">
        <v>17</v>
      </c>
      <c r="N5" s="160" t="s">
        <v>18</v>
      </c>
      <c r="R5" s="106" t="s">
        <v>10</v>
      </c>
      <c r="S5" s="106"/>
      <c r="T5" s="3" t="s">
        <v>19</v>
      </c>
      <c r="U5" s="3" t="s">
        <v>20</v>
      </c>
      <c r="V5" s="106" t="s">
        <v>12</v>
      </c>
      <c r="W5" s="3" t="s">
        <v>21</v>
      </c>
      <c r="X5" s="3" t="s">
        <v>20</v>
      </c>
      <c r="Y5" s="106" t="s">
        <v>22</v>
      </c>
      <c r="Z5" s="3" t="s">
        <v>23</v>
      </c>
      <c r="AA5" s="3" t="s">
        <v>20</v>
      </c>
      <c r="AB5" s="106" t="s">
        <v>24</v>
      </c>
      <c r="AC5" s="3" t="s">
        <v>25</v>
      </c>
      <c r="AD5" s="3" t="s">
        <v>26</v>
      </c>
      <c r="AE5" s="171" t="s">
        <v>231</v>
      </c>
      <c r="AF5" s="3" t="s">
        <v>27</v>
      </c>
      <c r="AG5" s="3" t="s">
        <v>26</v>
      </c>
      <c r="AH5" s="106" t="s">
        <v>28</v>
      </c>
      <c r="AI5" s="3" t="s">
        <v>29</v>
      </c>
      <c r="AJ5" s="3" t="s">
        <v>26</v>
      </c>
      <c r="AK5" s="106" t="s">
        <v>30</v>
      </c>
      <c r="AL5" s="3" t="s">
        <v>31</v>
      </c>
      <c r="AM5" s="3" t="s">
        <v>32</v>
      </c>
      <c r="AN5" s="106" t="s">
        <v>33</v>
      </c>
    </row>
    <row r="6" spans="1:40" s="10" customFormat="1" ht="147.65" customHeight="1" x14ac:dyDescent="0.25">
      <c r="A6" s="343" t="s">
        <v>935</v>
      </c>
      <c r="B6" s="343"/>
      <c r="C6" s="15"/>
      <c r="D6" s="154" t="s">
        <v>39</v>
      </c>
      <c r="E6" s="161" t="s">
        <v>34</v>
      </c>
      <c r="F6" s="161" t="s">
        <v>207</v>
      </c>
      <c r="G6" s="161" t="s">
        <v>904</v>
      </c>
      <c r="H6" s="161" t="s">
        <v>711</v>
      </c>
      <c r="I6" s="161" t="s">
        <v>35</v>
      </c>
      <c r="J6" s="161" t="s">
        <v>885</v>
      </c>
      <c r="K6" s="161" t="s">
        <v>214</v>
      </c>
      <c r="L6" s="161" t="s">
        <v>36</v>
      </c>
      <c r="M6" s="161" t="s">
        <v>37</v>
      </c>
      <c r="N6" s="161" t="s">
        <v>38</v>
      </c>
      <c r="R6" s="107" t="s">
        <v>39</v>
      </c>
      <c r="S6" s="107" t="s">
        <v>34</v>
      </c>
      <c r="T6" s="10" t="s">
        <v>40</v>
      </c>
      <c r="U6" s="10" t="s">
        <v>41</v>
      </c>
      <c r="V6" s="107" t="s">
        <v>42</v>
      </c>
      <c r="W6" s="10" t="s">
        <v>43</v>
      </c>
      <c r="X6" s="10" t="s">
        <v>41</v>
      </c>
      <c r="Y6" s="107" t="s">
        <v>44</v>
      </c>
      <c r="Z6" s="10" t="s">
        <v>45</v>
      </c>
      <c r="AA6" s="10" t="s">
        <v>41</v>
      </c>
      <c r="AB6" s="107" t="s">
        <v>46</v>
      </c>
      <c r="AC6" s="10" t="s">
        <v>47</v>
      </c>
      <c r="AD6" s="10" t="s">
        <v>48</v>
      </c>
      <c r="AE6" s="107" t="s">
        <v>49</v>
      </c>
      <c r="AF6" s="10" t="s">
        <v>50</v>
      </c>
      <c r="AG6" s="10" t="s">
        <v>48</v>
      </c>
      <c r="AH6" s="107" t="s">
        <v>51</v>
      </c>
      <c r="AI6" s="10" t="s">
        <v>52</v>
      </c>
      <c r="AJ6" s="10" t="s">
        <v>48</v>
      </c>
      <c r="AK6" s="107" t="s">
        <v>53</v>
      </c>
      <c r="AL6" s="10" t="s">
        <v>54</v>
      </c>
      <c r="AM6" s="10" t="s">
        <v>55</v>
      </c>
      <c r="AN6" s="107" t="s">
        <v>56</v>
      </c>
    </row>
    <row r="7" spans="1:40" ht="5.9" customHeight="1" x14ac:dyDescent="0.25">
      <c r="A7" s="42"/>
      <c r="B7" s="42"/>
      <c r="R7" s="106"/>
      <c r="S7" s="106"/>
      <c r="V7" s="106"/>
      <c r="Y7" s="106"/>
      <c r="AB7" s="106"/>
      <c r="AE7" s="106"/>
      <c r="AH7" s="106"/>
      <c r="AK7" s="106"/>
      <c r="AN7" s="106"/>
    </row>
    <row r="8" spans="1:40" ht="13.4" customHeight="1" x14ac:dyDescent="0.25">
      <c r="A8" s="42"/>
      <c r="B8" s="13" t="s">
        <v>883</v>
      </c>
      <c r="C8" s="234"/>
      <c r="D8" s="12">
        <v>23181110</v>
      </c>
      <c r="E8" s="104">
        <v>63509.890410958906</v>
      </c>
      <c r="F8" s="82">
        <v>0.18357235981965925</v>
      </c>
      <c r="G8" s="103">
        <v>0.15386100342777045</v>
      </c>
      <c r="H8" s="83">
        <v>389.14495332288578</v>
      </c>
      <c r="I8" s="82">
        <v>0.4731075803380651</v>
      </c>
      <c r="J8" s="82">
        <v>0.50942267793284146</v>
      </c>
      <c r="K8" s="235"/>
      <c r="L8" s="82">
        <v>0.11201692153864637</v>
      </c>
      <c r="M8" s="82">
        <v>0.11620048987978272</v>
      </c>
      <c r="N8" s="82">
        <v>0.23569055526081781</v>
      </c>
      <c r="O8" s="82"/>
      <c r="R8" s="111"/>
      <c r="S8" s="111"/>
      <c r="T8" s="113"/>
      <c r="U8" s="112"/>
      <c r="V8" s="102"/>
      <c r="W8" s="112"/>
      <c r="X8" s="112"/>
      <c r="Y8" s="108"/>
      <c r="Z8" s="112"/>
      <c r="AA8" s="112"/>
      <c r="AB8" s="102"/>
      <c r="AC8" s="112"/>
      <c r="AD8" s="112"/>
      <c r="AE8" s="102"/>
      <c r="AF8" s="112"/>
      <c r="AG8" s="112"/>
      <c r="AH8" s="102"/>
      <c r="AI8" s="112"/>
      <c r="AJ8" s="112"/>
      <c r="AK8" s="102"/>
      <c r="AL8" s="112"/>
      <c r="AM8" s="112"/>
      <c r="AN8" s="102"/>
    </row>
    <row r="9" spans="1:40" ht="13.4" customHeight="1" x14ac:dyDescent="0.25">
      <c r="A9" s="42"/>
      <c r="B9" s="13" t="s">
        <v>882</v>
      </c>
      <c r="C9" s="234"/>
      <c r="D9" s="12">
        <v>22293291</v>
      </c>
      <c r="E9" s="104">
        <v>61077.509589041096</v>
      </c>
      <c r="F9" s="82">
        <v>0.17633790772459085</v>
      </c>
      <c r="G9" s="103">
        <v>0.15804571951624977</v>
      </c>
      <c r="H9" s="83">
        <v>440.50335113382948</v>
      </c>
      <c r="I9" s="82">
        <v>0.47101100892309816</v>
      </c>
      <c r="J9" s="237"/>
      <c r="K9" s="82">
        <v>0.4668328512493965</v>
      </c>
      <c r="L9" s="82">
        <v>0.10776186143746463</v>
      </c>
      <c r="M9" s="82">
        <v>0.11458804640927331</v>
      </c>
      <c r="N9" s="82">
        <v>0.17652210736861362</v>
      </c>
      <c r="O9" s="82"/>
      <c r="R9" s="111"/>
      <c r="S9" s="111"/>
      <c r="T9" s="113"/>
      <c r="U9" s="112"/>
      <c r="V9" s="102"/>
      <c r="W9" s="112"/>
      <c r="X9" s="112"/>
      <c r="Y9" s="108"/>
      <c r="Z9" s="112"/>
      <c r="AA9" s="112"/>
      <c r="AB9" s="102"/>
      <c r="AC9" s="112"/>
      <c r="AD9" s="112"/>
      <c r="AE9" s="102"/>
      <c r="AF9" s="112"/>
      <c r="AG9" s="112"/>
      <c r="AH9" s="102"/>
      <c r="AI9" s="112"/>
      <c r="AJ9" s="112"/>
      <c r="AK9" s="102"/>
      <c r="AL9" s="112"/>
      <c r="AM9" s="112"/>
      <c r="AN9" s="102"/>
    </row>
    <row r="10" spans="1:40" ht="13.4" customHeight="1" x14ac:dyDescent="0.25">
      <c r="A10" s="42"/>
      <c r="B10" s="13" t="s">
        <v>881</v>
      </c>
      <c r="C10" s="234"/>
      <c r="D10" s="12">
        <v>21817671</v>
      </c>
      <c r="E10" s="104">
        <v>59611.12295081967</v>
      </c>
      <c r="F10" s="82">
        <v>9.7588781522170195E-2</v>
      </c>
      <c r="G10" s="82">
        <v>8.0800209442339455E-2</v>
      </c>
      <c r="H10" s="83">
        <v>177.7554781832483</v>
      </c>
      <c r="I10" s="82">
        <v>0.62616681852311695</v>
      </c>
      <c r="J10" s="237"/>
      <c r="K10" s="82">
        <v>0.44278853306089583</v>
      </c>
      <c r="L10" s="82">
        <v>0.11544821401576422</v>
      </c>
      <c r="M10" s="82">
        <v>0.11522842281507287</v>
      </c>
      <c r="N10" s="82">
        <v>0.1624575568337476</v>
      </c>
      <c r="R10" s="111"/>
      <c r="S10" s="111"/>
      <c r="T10" s="113"/>
      <c r="U10" s="112"/>
      <c r="V10" s="102"/>
      <c r="W10" s="112"/>
      <c r="X10" s="112"/>
      <c r="Y10" s="108"/>
      <c r="Z10" s="112"/>
      <c r="AA10" s="112"/>
      <c r="AB10" s="102"/>
      <c r="AC10" s="112"/>
      <c r="AD10" s="112"/>
      <c r="AE10" s="102"/>
      <c r="AF10" s="112"/>
      <c r="AG10" s="112"/>
      <c r="AH10" s="102"/>
      <c r="AI10" s="112"/>
      <c r="AJ10" s="112"/>
      <c r="AK10" s="102"/>
      <c r="AL10" s="112"/>
      <c r="AM10" s="112"/>
      <c r="AN10" s="102"/>
    </row>
    <row r="11" spans="1:40" ht="13.4" customHeight="1" x14ac:dyDescent="0.25">
      <c r="A11" s="42"/>
      <c r="B11" s="13" t="s">
        <v>880</v>
      </c>
      <c r="C11" s="234"/>
      <c r="D11" s="282">
        <v>19968431</v>
      </c>
      <c r="E11" s="283">
        <v>54708.030136986301</v>
      </c>
      <c r="F11" s="293">
        <v>3.3872078737123161E-2</v>
      </c>
      <c r="G11" s="293">
        <v>2.6161557369483338E-2</v>
      </c>
      <c r="H11" s="294">
        <v>60.471206877131344</v>
      </c>
      <c r="I11" s="293">
        <v>0.80418101862217173</v>
      </c>
      <c r="J11" s="237"/>
      <c r="K11" s="293">
        <v>0.44570622606606281</v>
      </c>
      <c r="L11" s="293">
        <v>0.1193379955448462</v>
      </c>
      <c r="M11" s="293">
        <v>0.127715755271439</v>
      </c>
      <c r="N11" s="293">
        <v>0.15257839485432928</v>
      </c>
      <c r="R11" s="111"/>
      <c r="S11" s="111"/>
      <c r="T11" s="113"/>
      <c r="U11" s="112"/>
      <c r="V11" s="102"/>
      <c r="W11" s="112"/>
      <c r="X11" s="112"/>
      <c r="Y11" s="108"/>
      <c r="Z11" s="112"/>
      <c r="AA11" s="112"/>
      <c r="AB11" s="102"/>
      <c r="AC11" s="112"/>
      <c r="AD11" s="112"/>
      <c r="AE11" s="102"/>
      <c r="AF11" s="112"/>
      <c r="AG11" s="112"/>
      <c r="AH11" s="102"/>
      <c r="AI11" s="112"/>
      <c r="AJ11" s="112"/>
      <c r="AK11" s="102"/>
      <c r="AL11" s="112"/>
      <c r="AM11" s="112"/>
      <c r="AN11" s="102"/>
    </row>
    <row r="12" spans="1:40" ht="13.4" customHeight="1" x14ac:dyDescent="0.25">
      <c r="A12" s="42"/>
      <c r="B12" s="13" t="s">
        <v>819</v>
      </c>
      <c r="D12" s="12">
        <f>R12</f>
        <v>4940894</v>
      </c>
      <c r="E12" s="104">
        <f>S12</f>
        <v>54295.538461538461</v>
      </c>
      <c r="F12" s="103">
        <f>V12</f>
        <v>2.4359970470212204E-2</v>
      </c>
      <c r="G12" s="235"/>
      <c r="H12" s="83">
        <f>Y12</f>
        <v>37.895097084635267</v>
      </c>
      <c r="I12" s="103">
        <f>AB12</f>
        <v>0.87359217680192958</v>
      </c>
      <c r="J12" s="235"/>
      <c r="K12" s="103">
        <f>AE12</f>
        <v>0.43551327014348307</v>
      </c>
      <c r="L12" s="103">
        <f>AH12</f>
        <v>0.11514613607475745</v>
      </c>
      <c r="M12" s="103">
        <f>AK12</f>
        <v>0.13283546048465508</v>
      </c>
      <c r="N12" s="103">
        <f>AN12</f>
        <v>0.15047070810111776</v>
      </c>
      <c r="R12" s="111">
        <f>SUM(R62:R73)</f>
        <v>4940894</v>
      </c>
      <c r="S12" s="111">
        <f>R12/(_xlfn.DAYS(EOMONTH(MAX(Raw!A:A),0),"01/04/2025")+1)</f>
        <v>54295.538461538461</v>
      </c>
      <c r="T12" s="113">
        <f>SUM(T62:T73)</f>
        <v>115754</v>
      </c>
      <c r="U12" s="112">
        <f>SUM(U62:U73)</f>
        <v>4636058</v>
      </c>
      <c r="V12" s="102">
        <f>T12/(U12+T12)</f>
        <v>2.4359970470212204E-2</v>
      </c>
      <c r="W12" s="112">
        <f>SUM(W62:W73)</f>
        <v>175683868</v>
      </c>
      <c r="X12" s="112">
        <f>SUM(X62:X73)</f>
        <v>4636058</v>
      </c>
      <c r="Y12" s="108">
        <f>W12/X12</f>
        <v>37.895097084635267</v>
      </c>
      <c r="Z12" s="112">
        <f>SUM(Z62:Z73)</f>
        <v>4050024</v>
      </c>
      <c r="AA12" s="112">
        <f>SUM(AA62:AA73)</f>
        <v>4636058</v>
      </c>
      <c r="AB12" s="102">
        <f>Z12/AA12</f>
        <v>0.87359217680192958</v>
      </c>
      <c r="AC12" s="112">
        <f>SUM(AC62:AC73)</f>
        <v>1900944</v>
      </c>
      <c r="AD12" s="112">
        <f>SUM(AD62:AD73)</f>
        <v>4364836</v>
      </c>
      <c r="AE12" s="102">
        <f>AC12/AD12</f>
        <v>0.43551327014348307</v>
      </c>
      <c r="AF12" s="112">
        <f>SUM(AF62:AF73)</f>
        <v>502594</v>
      </c>
      <c r="AG12" s="112">
        <f>SUM(AG62:AG73)</f>
        <v>4364836</v>
      </c>
      <c r="AH12" s="102">
        <f>AF12/AG12</f>
        <v>0.11514613607475745</v>
      </c>
      <c r="AI12" s="112">
        <f>SUM(AI62:AI73)</f>
        <v>579805</v>
      </c>
      <c r="AJ12" s="112">
        <f>SUM(AJ62:AJ73)</f>
        <v>4364836</v>
      </c>
      <c r="AK12" s="102">
        <f>AI12/AJ12</f>
        <v>0.13283546048465508</v>
      </c>
      <c r="AL12" s="112">
        <f>SUM(AL62:AL73)</f>
        <v>241318</v>
      </c>
      <c r="AM12" s="112">
        <f>SUM(AM62:AM73)</f>
        <v>1603754</v>
      </c>
      <c r="AN12" s="102">
        <f>AL12/AM12</f>
        <v>0.15047070810111776</v>
      </c>
    </row>
    <row r="13" spans="1:40" x14ac:dyDescent="0.25">
      <c r="A13" s="33"/>
      <c r="B13" s="33"/>
      <c r="C13" s="13"/>
      <c r="D13" s="12"/>
      <c r="E13" s="104"/>
      <c r="F13" s="82"/>
      <c r="G13" s="82"/>
      <c r="H13" s="83"/>
      <c r="I13" s="82"/>
      <c r="K13" s="82"/>
      <c r="L13" s="82"/>
      <c r="M13" s="82"/>
      <c r="N13" s="82"/>
      <c r="R13" s="106"/>
      <c r="S13" s="106"/>
      <c r="V13" s="106"/>
      <c r="Y13" s="106"/>
      <c r="AB13" s="106"/>
      <c r="AE13" s="106"/>
      <c r="AH13" s="106"/>
      <c r="AK13" s="106"/>
      <c r="AN13" s="106"/>
    </row>
    <row r="14" spans="1:40" x14ac:dyDescent="0.25">
      <c r="A14" s="33"/>
      <c r="B14" s="14">
        <v>44287</v>
      </c>
      <c r="C14" s="9"/>
      <c r="D14" s="12">
        <v>1891165</v>
      </c>
      <c r="E14" s="104">
        <v>63038.833333333336</v>
      </c>
      <c r="F14" s="82">
        <v>7.2362024036404654E-2</v>
      </c>
      <c r="G14" s="82">
        <v>5.2511296208760397E-2</v>
      </c>
      <c r="H14" s="83">
        <v>100.40876569521019</v>
      </c>
      <c r="I14" s="82">
        <v>0.72526242336938129</v>
      </c>
      <c r="J14" s="82">
        <v>0.50854176014856811</v>
      </c>
      <c r="K14" s="235"/>
      <c r="L14" s="82">
        <v>0.11261921374047781</v>
      </c>
      <c r="M14" s="82">
        <v>0.1226964546475527</v>
      </c>
      <c r="N14" s="82">
        <v>0.22027793860073677</v>
      </c>
      <c r="R14" s="106"/>
      <c r="S14" s="106"/>
      <c r="V14" s="106"/>
      <c r="Y14" s="106"/>
      <c r="AB14" s="106"/>
      <c r="AE14" s="106"/>
      <c r="AH14" s="106"/>
      <c r="AK14" s="106"/>
      <c r="AN14" s="106"/>
    </row>
    <row r="15" spans="1:40" x14ac:dyDescent="0.25">
      <c r="A15" s="33"/>
      <c r="B15" s="14">
        <v>44317</v>
      </c>
      <c r="C15" s="9"/>
      <c r="D15" s="12">
        <v>2101350</v>
      </c>
      <c r="E15" s="104">
        <v>67785.483870967742</v>
      </c>
      <c r="F15" s="82">
        <v>9.3571042787402511E-2</v>
      </c>
      <c r="G15" s="82">
        <v>7.0899283020239706E-2</v>
      </c>
      <c r="H15" s="83">
        <v>138.61019426384229</v>
      </c>
      <c r="I15" s="82">
        <v>0.65088016109465141</v>
      </c>
      <c r="J15" s="82">
        <v>0.50967083637012689</v>
      </c>
      <c r="K15" s="235"/>
      <c r="L15" s="82">
        <v>0.11483512070324702</v>
      </c>
      <c r="M15" s="82">
        <v>0.11855364340854666</v>
      </c>
      <c r="N15" s="82">
        <v>0.22979940663901083</v>
      </c>
      <c r="R15" s="106"/>
      <c r="S15" s="106"/>
      <c r="V15" s="106"/>
      <c r="Y15" s="106"/>
      <c r="AB15" s="106"/>
      <c r="AE15" s="106"/>
      <c r="AH15" s="106"/>
      <c r="AK15" s="106"/>
      <c r="AN15" s="106"/>
    </row>
    <row r="16" spans="1:40" x14ac:dyDescent="0.25">
      <c r="A16" s="33"/>
      <c r="B16" s="14">
        <v>44348</v>
      </c>
      <c r="C16" s="9"/>
      <c r="D16" s="12">
        <v>1934891</v>
      </c>
      <c r="E16" s="104">
        <v>64496.366666666669</v>
      </c>
      <c r="F16" s="82">
        <v>0.14574994800374913</v>
      </c>
      <c r="G16" s="82">
        <v>0.11535886402950525</v>
      </c>
      <c r="H16" s="83">
        <v>248.65112461605426</v>
      </c>
      <c r="I16" s="82">
        <v>0.51393349008219824</v>
      </c>
      <c r="J16" s="82">
        <v>0.49004752888125169</v>
      </c>
      <c r="K16" s="235"/>
      <c r="L16" s="82">
        <v>0.11310136211151912</v>
      </c>
      <c r="M16" s="82">
        <v>0.12148869102670046</v>
      </c>
      <c r="N16" s="82">
        <v>0.22803408756979135</v>
      </c>
      <c r="R16" s="106"/>
      <c r="S16" s="106"/>
      <c r="V16" s="106"/>
      <c r="Y16" s="106"/>
      <c r="AB16" s="106"/>
      <c r="AE16" s="106"/>
      <c r="AH16" s="106"/>
      <c r="AK16" s="106"/>
      <c r="AN16" s="106"/>
    </row>
    <row r="17" spans="1:40" x14ac:dyDescent="0.25">
      <c r="A17" s="33"/>
      <c r="B17" s="14">
        <v>44378</v>
      </c>
      <c r="C17" s="9"/>
      <c r="D17" s="12">
        <v>2070515</v>
      </c>
      <c r="E17" s="104">
        <v>66790.806451612909</v>
      </c>
      <c r="F17" s="82">
        <v>0.23256097338069445</v>
      </c>
      <c r="G17" s="82">
        <v>0.19176526143794365</v>
      </c>
      <c r="H17" s="83">
        <v>466.11917303778745</v>
      </c>
      <c r="I17" s="82">
        <v>0.37219187725106317</v>
      </c>
      <c r="J17" s="82">
        <v>0.50281166435007163</v>
      </c>
      <c r="K17" s="235"/>
      <c r="L17" s="82">
        <v>0.10901355384495982</v>
      </c>
      <c r="M17" s="82">
        <v>0.11265848685185316</v>
      </c>
      <c r="N17" s="82">
        <v>0.2398022529577146</v>
      </c>
      <c r="R17" s="106"/>
      <c r="S17" s="106"/>
      <c r="V17" s="106"/>
      <c r="Y17" s="106"/>
      <c r="AB17" s="106"/>
      <c r="AE17" s="106"/>
      <c r="AH17" s="106"/>
      <c r="AK17" s="106"/>
      <c r="AN17" s="106"/>
    </row>
    <row r="18" spans="1:40" x14ac:dyDescent="0.25">
      <c r="A18" s="33"/>
      <c r="B18" s="14">
        <v>44409</v>
      </c>
      <c r="C18" s="9"/>
      <c r="D18" s="12">
        <v>1915777</v>
      </c>
      <c r="E18" s="104">
        <v>61799.258064516129</v>
      </c>
      <c r="F18" s="82">
        <v>0.19836274831112596</v>
      </c>
      <c r="G18" s="82">
        <v>0.16780165163266331</v>
      </c>
      <c r="H18" s="83">
        <v>423.13156195611373</v>
      </c>
      <c r="I18" s="82">
        <v>0.41293314677678056</v>
      </c>
      <c r="J18" s="82">
        <v>0.50845505814452374</v>
      </c>
      <c r="K18" s="235"/>
      <c r="L18" s="82">
        <v>0.11161498785335769</v>
      </c>
      <c r="M18" s="82">
        <v>0.1122675679242113</v>
      </c>
      <c r="N18" s="82">
        <v>0.24435333536889131</v>
      </c>
      <c r="R18" s="106"/>
      <c r="S18" s="106"/>
      <c r="V18" s="106"/>
      <c r="Y18" s="106"/>
      <c r="AB18" s="106"/>
      <c r="AE18" s="106"/>
      <c r="AH18" s="106"/>
      <c r="AK18" s="106"/>
      <c r="AN18" s="106"/>
    </row>
    <row r="19" spans="1:40" x14ac:dyDescent="0.25">
      <c r="A19" s="33"/>
      <c r="B19" s="14">
        <v>44440</v>
      </c>
      <c r="C19" s="9"/>
      <c r="D19" s="12">
        <v>1904102</v>
      </c>
      <c r="E19" s="104">
        <v>63470.066666666666</v>
      </c>
      <c r="F19" s="82">
        <v>0.2540284407225803</v>
      </c>
      <c r="G19" s="82">
        <v>0.21202819781897644</v>
      </c>
      <c r="H19" s="83">
        <v>557.81316225948751</v>
      </c>
      <c r="I19" s="82">
        <v>0.35302274151775681</v>
      </c>
      <c r="J19" s="82">
        <v>0.49484397965788546</v>
      </c>
      <c r="K19" s="235"/>
      <c r="L19" s="82">
        <v>0.11012284250595285</v>
      </c>
      <c r="M19" s="82">
        <v>0.11424797034519125</v>
      </c>
      <c r="N19" s="82">
        <v>0.24263657420849222</v>
      </c>
      <c r="R19" s="106"/>
      <c r="S19" s="106"/>
      <c r="V19" s="106"/>
      <c r="Y19" s="106"/>
      <c r="AB19" s="106"/>
      <c r="AE19" s="106"/>
      <c r="AH19" s="106"/>
      <c r="AK19" s="106"/>
      <c r="AN19" s="106"/>
    </row>
    <row r="20" spans="1:40" x14ac:dyDescent="0.25">
      <c r="A20" s="33"/>
      <c r="B20" s="14">
        <v>44470</v>
      </c>
      <c r="C20" s="9"/>
      <c r="D20" s="12">
        <v>2098795</v>
      </c>
      <c r="E20" s="104">
        <v>67703.06451612903</v>
      </c>
      <c r="F20" s="82">
        <v>0.27631232788466059</v>
      </c>
      <c r="G20" s="82">
        <v>0.23603976009499808</v>
      </c>
      <c r="H20" s="83">
        <v>664.90688982404833</v>
      </c>
      <c r="I20" s="82">
        <v>0.29073120971214245</v>
      </c>
      <c r="J20" s="82">
        <v>0.51514497320345387</v>
      </c>
      <c r="K20" s="235"/>
      <c r="L20" s="82">
        <v>0.11004574275461081</v>
      </c>
      <c r="M20" s="82">
        <v>0.11114115561331854</v>
      </c>
      <c r="N20" s="82">
        <v>0.23974507508598897</v>
      </c>
      <c r="R20" s="106"/>
      <c r="S20" s="106"/>
      <c r="V20" s="106"/>
      <c r="Y20" s="106"/>
      <c r="AB20" s="106"/>
      <c r="AE20" s="106"/>
      <c r="AH20" s="106"/>
      <c r="AK20" s="106"/>
      <c r="AN20" s="106"/>
    </row>
    <row r="21" spans="1:40" x14ac:dyDescent="0.25">
      <c r="A21" s="33"/>
      <c r="B21" s="14">
        <v>44501</v>
      </c>
      <c r="C21" s="9"/>
      <c r="D21" s="12">
        <v>1907765</v>
      </c>
      <c r="E21" s="104">
        <v>63592.166666666664</v>
      </c>
      <c r="F21" s="82">
        <v>0.21623177975756727</v>
      </c>
      <c r="G21" s="82">
        <v>0.17903811988247489</v>
      </c>
      <c r="H21" s="83">
        <v>492.87034079975939</v>
      </c>
      <c r="I21" s="82">
        <v>0.38274146669324421</v>
      </c>
      <c r="J21" s="82">
        <v>0.51444476712390763</v>
      </c>
      <c r="K21" s="235"/>
      <c r="L21" s="82">
        <v>0.11348527764472488</v>
      </c>
      <c r="M21" s="82">
        <v>0.1139242893403887</v>
      </c>
      <c r="N21" s="82">
        <v>0.24134278815898255</v>
      </c>
      <c r="R21" s="106"/>
      <c r="S21" s="106"/>
      <c r="V21" s="106"/>
      <c r="Y21" s="106"/>
      <c r="AB21" s="106"/>
      <c r="AE21" s="106"/>
      <c r="AH21" s="106"/>
      <c r="AK21" s="106"/>
      <c r="AN21" s="106"/>
    </row>
    <row r="22" spans="1:40" x14ac:dyDescent="0.25">
      <c r="A22" s="33"/>
      <c r="B22" s="14">
        <v>44531</v>
      </c>
      <c r="C22" s="9"/>
      <c r="D22" s="12">
        <v>2131223</v>
      </c>
      <c r="E22" s="104">
        <v>68749.129032258061</v>
      </c>
      <c r="F22" s="82">
        <v>0.23343301487622489</v>
      </c>
      <c r="G22" s="82">
        <v>0.20008762804850186</v>
      </c>
      <c r="H22" s="83">
        <v>565.13006712848198</v>
      </c>
      <c r="I22" s="82">
        <v>0.38361046721959458</v>
      </c>
      <c r="J22" s="82">
        <v>0.51455401299267634</v>
      </c>
      <c r="K22" s="235"/>
      <c r="L22" s="82">
        <v>0.1096595346698057</v>
      </c>
      <c r="M22" s="82">
        <v>0.10472172872985581</v>
      </c>
      <c r="N22" s="82">
        <v>0.24031479723182037</v>
      </c>
      <c r="R22" s="106"/>
      <c r="S22" s="106"/>
      <c r="V22" s="106"/>
      <c r="Y22" s="106"/>
      <c r="AB22" s="106"/>
      <c r="AE22" s="106"/>
      <c r="AH22" s="106"/>
      <c r="AK22" s="106"/>
      <c r="AN22" s="106"/>
    </row>
    <row r="23" spans="1:40" x14ac:dyDescent="0.25">
      <c r="A23" s="33"/>
      <c r="B23" s="14">
        <v>44562</v>
      </c>
      <c r="C23" s="9"/>
      <c r="D23" s="12">
        <v>1832378</v>
      </c>
      <c r="E23" s="104">
        <v>59108.967741935485</v>
      </c>
      <c r="F23" s="82">
        <v>0.16772619133189026</v>
      </c>
      <c r="G23" s="82">
        <v>0.15072155691797923</v>
      </c>
      <c r="H23" s="83">
        <v>402.10389135082329</v>
      </c>
      <c r="I23" s="82">
        <v>0.52229191148362619</v>
      </c>
      <c r="J23" s="82">
        <v>0.52700156869709347</v>
      </c>
      <c r="K23" s="235"/>
      <c r="L23" s="82">
        <v>0.11352261291659267</v>
      </c>
      <c r="M23" s="82">
        <v>0.11632924880127864</v>
      </c>
      <c r="N23" s="82">
        <v>0.23276933674317701</v>
      </c>
      <c r="R23" s="106"/>
      <c r="S23" s="106"/>
      <c r="V23" s="106"/>
      <c r="Y23" s="106"/>
      <c r="AB23" s="106"/>
      <c r="AE23" s="106"/>
      <c r="AH23" s="106"/>
      <c r="AK23" s="106"/>
      <c r="AN23" s="106"/>
    </row>
    <row r="24" spans="1:40" x14ac:dyDescent="0.25">
      <c r="A24" s="33"/>
      <c r="B24" s="14">
        <v>44593</v>
      </c>
      <c r="C24" s="9"/>
      <c r="D24" s="12">
        <v>1574570</v>
      </c>
      <c r="E24" s="104">
        <v>56234.642857142855</v>
      </c>
      <c r="F24" s="82">
        <v>0.12321078491686559</v>
      </c>
      <c r="G24" s="82">
        <v>0.10690859178690465</v>
      </c>
      <c r="H24" s="83">
        <v>267.07354194294305</v>
      </c>
      <c r="I24" s="82">
        <v>0.5412561014685624</v>
      </c>
      <c r="J24" s="82">
        <v>0.51410194933977971</v>
      </c>
      <c r="K24" s="235"/>
      <c r="L24" s="82">
        <v>0.11365165094281227</v>
      </c>
      <c r="M24" s="82">
        <v>0.12319738272310032</v>
      </c>
      <c r="N24" s="82">
        <v>0.25235264691860204</v>
      </c>
      <c r="R24" s="106"/>
      <c r="S24" s="106"/>
      <c r="V24" s="106"/>
      <c r="Y24" s="106"/>
      <c r="AB24" s="106"/>
      <c r="AE24" s="106"/>
      <c r="AH24" s="106"/>
      <c r="AK24" s="106"/>
      <c r="AN24" s="106"/>
    </row>
    <row r="25" spans="1:40" x14ac:dyDescent="0.25">
      <c r="A25" s="33"/>
      <c r="B25" s="14">
        <v>44621</v>
      </c>
      <c r="C25" s="9"/>
      <c r="D25" s="12">
        <v>1818579</v>
      </c>
      <c r="E25" s="104">
        <v>58663.838709677417</v>
      </c>
      <c r="F25" s="82">
        <v>0.16821732421547089</v>
      </c>
      <c r="G25" s="82">
        <v>0.1498194442549339</v>
      </c>
      <c r="H25" s="83">
        <v>395.81771257926636</v>
      </c>
      <c r="I25" s="82">
        <v>0.4450597221122663</v>
      </c>
      <c r="J25" s="82">
        <v>0.51501936412630556</v>
      </c>
      <c r="K25" s="235"/>
      <c r="L25" s="82">
        <v>0.11209765585801602</v>
      </c>
      <c r="M25" s="82">
        <v>0.12297295360079191</v>
      </c>
      <c r="N25" s="82">
        <v>0.22281180763180219</v>
      </c>
      <c r="R25" s="106"/>
      <c r="S25" s="106"/>
      <c r="V25" s="106"/>
      <c r="Y25" s="106"/>
      <c r="AB25" s="106"/>
      <c r="AE25" s="106"/>
      <c r="AH25" s="106"/>
      <c r="AK25" s="106"/>
      <c r="AN25" s="106"/>
    </row>
    <row r="26" spans="1:40" x14ac:dyDescent="0.25">
      <c r="A26" s="33"/>
      <c r="B26" s="14">
        <v>44652</v>
      </c>
      <c r="C26" s="9"/>
      <c r="D26" s="12">
        <v>1865488</v>
      </c>
      <c r="E26" s="104">
        <v>62182.933333333334</v>
      </c>
      <c r="F26" s="82">
        <v>0.14940255534691413</v>
      </c>
      <c r="G26" s="82">
        <v>0.13355138868985802</v>
      </c>
      <c r="H26" s="83">
        <v>368.19928409284643</v>
      </c>
      <c r="I26" s="82">
        <v>0.46574237276304187</v>
      </c>
      <c r="J26" s="235"/>
      <c r="K26" s="103">
        <v>0.46736765695788784</v>
      </c>
      <c r="L26" s="82">
        <v>0.10218871311377974</v>
      </c>
      <c r="M26" s="82">
        <v>0.11222667462894852</v>
      </c>
      <c r="N26" s="82">
        <v>0.18496148737387419</v>
      </c>
      <c r="R26" s="106"/>
      <c r="S26" s="106"/>
      <c r="V26" s="106"/>
      <c r="Y26" s="106"/>
      <c r="AB26" s="106"/>
      <c r="AE26" s="106"/>
      <c r="AH26" s="106"/>
      <c r="AK26" s="106"/>
      <c r="AN26" s="106"/>
    </row>
    <row r="27" spans="1:40" x14ac:dyDescent="0.25">
      <c r="A27" s="33"/>
      <c r="B27" s="14">
        <v>44682</v>
      </c>
      <c r="C27" s="9"/>
      <c r="D27" s="12">
        <v>1739006</v>
      </c>
      <c r="E27" s="104">
        <v>56096.967741935485</v>
      </c>
      <c r="F27" s="82">
        <v>9.949626604930395E-2</v>
      </c>
      <c r="G27" s="82">
        <v>8.6270363551293971E-2</v>
      </c>
      <c r="H27" s="83">
        <v>226.1987964652408</v>
      </c>
      <c r="I27" s="82">
        <v>0.59381444133746475</v>
      </c>
      <c r="J27" s="235"/>
      <c r="K27" s="103">
        <v>0.46847577711975552</v>
      </c>
      <c r="L27" s="82">
        <v>0.10674619864064086</v>
      </c>
      <c r="M27" s="82">
        <v>0.12168477413872977</v>
      </c>
      <c r="N27" s="82">
        <v>0.1745845211520764</v>
      </c>
      <c r="R27" s="106"/>
      <c r="S27" s="106"/>
      <c r="V27" s="106"/>
      <c r="Y27" s="106"/>
      <c r="AB27" s="106"/>
      <c r="AE27" s="106"/>
      <c r="AH27" s="106"/>
      <c r="AK27" s="106"/>
      <c r="AN27" s="106"/>
    </row>
    <row r="28" spans="1:40" x14ac:dyDescent="0.25">
      <c r="A28" s="33"/>
      <c r="B28" s="14">
        <v>44713</v>
      </c>
      <c r="C28" s="9"/>
      <c r="D28" s="12">
        <v>1898994</v>
      </c>
      <c r="E28" s="104">
        <v>63299.8</v>
      </c>
      <c r="F28" s="82">
        <v>0.1594940899539036</v>
      </c>
      <c r="G28" s="82">
        <v>0.13777463547935481</v>
      </c>
      <c r="H28" s="83">
        <v>380.10787004429551</v>
      </c>
      <c r="I28" s="82">
        <v>0.47071390184225198</v>
      </c>
      <c r="J28" s="235"/>
      <c r="K28" s="103">
        <v>0.46395799314827268</v>
      </c>
      <c r="L28" s="82">
        <v>0.10376916153498614</v>
      </c>
      <c r="M28" s="82">
        <v>0.114051021533492</v>
      </c>
      <c r="N28" s="82">
        <v>0.17458125189484386</v>
      </c>
      <c r="R28" s="106"/>
      <c r="S28" s="106"/>
      <c r="V28" s="106"/>
      <c r="Y28" s="106"/>
      <c r="AB28" s="106"/>
      <c r="AE28" s="106"/>
      <c r="AH28" s="106"/>
      <c r="AK28" s="106"/>
      <c r="AN28" s="106"/>
    </row>
    <row r="29" spans="1:40" x14ac:dyDescent="0.25">
      <c r="A29" s="33"/>
      <c r="B29" s="14">
        <v>44743</v>
      </c>
      <c r="C29" s="9"/>
      <c r="D29" s="12">
        <v>1859658</v>
      </c>
      <c r="E29" s="104">
        <v>59988.967741935485</v>
      </c>
      <c r="F29" s="82">
        <v>0.1625832064087043</v>
      </c>
      <c r="G29" s="82">
        <v>0.14353457017857316</v>
      </c>
      <c r="H29" s="83">
        <v>394.44438270964224</v>
      </c>
      <c r="I29" s="82">
        <v>0.4330655671087828</v>
      </c>
      <c r="J29" s="235"/>
      <c r="K29" s="103">
        <v>0.45044081586157692</v>
      </c>
      <c r="L29" s="82">
        <v>0.10872833392288646</v>
      </c>
      <c r="M29" s="82">
        <v>0.11259015666125077</v>
      </c>
      <c r="N29" s="82">
        <v>0.17080704977124636</v>
      </c>
      <c r="R29" s="106"/>
      <c r="S29" s="106"/>
      <c r="V29" s="106"/>
      <c r="Y29" s="106"/>
      <c r="AB29" s="106"/>
      <c r="AE29" s="106"/>
      <c r="AH29" s="106"/>
      <c r="AK29" s="106"/>
      <c r="AN29" s="106"/>
    </row>
    <row r="30" spans="1:40" x14ac:dyDescent="0.25">
      <c r="A30" s="33"/>
      <c r="B30" s="14">
        <v>44774</v>
      </c>
      <c r="C30" s="9"/>
      <c r="D30" s="12">
        <v>1531124</v>
      </c>
      <c r="E30" s="104">
        <v>49391.096774193546</v>
      </c>
      <c r="F30" s="82">
        <v>0.16701824920170083</v>
      </c>
      <c r="G30" s="82">
        <v>0.15300044671663274</v>
      </c>
      <c r="H30" s="83">
        <v>410.78685022883201</v>
      </c>
      <c r="I30" s="82">
        <v>0.51796476069882724</v>
      </c>
      <c r="J30" s="235"/>
      <c r="K30" s="103">
        <v>0.43380181139649571</v>
      </c>
      <c r="L30" s="82">
        <v>0.11182469450422128</v>
      </c>
      <c r="M30" s="82">
        <v>0.12191889238853591</v>
      </c>
      <c r="N30" s="82">
        <v>0.17831000357593696</v>
      </c>
      <c r="R30" s="106"/>
      <c r="S30" s="106"/>
      <c r="V30" s="106"/>
      <c r="Y30" s="106"/>
      <c r="AB30" s="106"/>
      <c r="AE30" s="106"/>
      <c r="AH30" s="106"/>
      <c r="AK30" s="106"/>
      <c r="AN30" s="106"/>
    </row>
    <row r="31" spans="1:40" x14ac:dyDescent="0.25">
      <c r="A31" s="33"/>
      <c r="B31" s="14">
        <v>44805</v>
      </c>
      <c r="C31" s="9"/>
      <c r="D31" s="12">
        <v>1475232</v>
      </c>
      <c r="E31" s="104">
        <v>49174.400000000001</v>
      </c>
      <c r="F31" s="82">
        <v>8.5240714317770111E-2</v>
      </c>
      <c r="G31" s="82">
        <v>7.0464403430400752E-2</v>
      </c>
      <c r="H31" s="83">
        <v>194.67032955908235</v>
      </c>
      <c r="I31" s="82">
        <v>0.62097746351643901</v>
      </c>
      <c r="J31" s="235"/>
      <c r="K31" s="103">
        <v>0.46606769053544639</v>
      </c>
      <c r="L31" s="82">
        <v>0.11563978903660911</v>
      </c>
      <c r="M31" s="82">
        <v>0.11790609807992367</v>
      </c>
      <c r="N31" s="82">
        <v>0.17646199667793117</v>
      </c>
      <c r="R31" s="106"/>
      <c r="S31" s="106"/>
      <c r="V31" s="106"/>
      <c r="Y31" s="106"/>
      <c r="AB31" s="106"/>
      <c r="AE31" s="106"/>
      <c r="AH31" s="106"/>
      <c r="AK31" s="106"/>
      <c r="AN31" s="106"/>
    </row>
    <row r="32" spans="1:40" x14ac:dyDescent="0.25">
      <c r="A32" s="33"/>
      <c r="B32" s="14">
        <v>44835</v>
      </c>
      <c r="C32" s="9"/>
      <c r="D32" s="12">
        <v>1754054</v>
      </c>
      <c r="E32" s="104">
        <v>56582.387096774197</v>
      </c>
      <c r="F32" s="82">
        <v>0.14589072564298905</v>
      </c>
      <c r="G32" s="82">
        <v>0.12930528654865397</v>
      </c>
      <c r="H32" s="83">
        <v>366.24699329750041</v>
      </c>
      <c r="I32" s="82">
        <v>0.44752404096315734</v>
      </c>
      <c r="J32" s="235"/>
      <c r="K32" s="103">
        <v>0.46402963933481856</v>
      </c>
      <c r="L32" s="82">
        <v>0.11312158783656215</v>
      </c>
      <c r="M32" s="82">
        <v>0.11888401125086388</v>
      </c>
      <c r="N32" s="82">
        <v>0.16469701786577018</v>
      </c>
      <c r="R32" s="106"/>
      <c r="S32" s="106"/>
      <c r="V32" s="106"/>
      <c r="Y32" s="106"/>
      <c r="AB32" s="106"/>
      <c r="AE32" s="106"/>
      <c r="AH32" s="106"/>
      <c r="AK32" s="106"/>
      <c r="AN32" s="106"/>
    </row>
    <row r="33" spans="1:40" x14ac:dyDescent="0.25">
      <c r="A33" s="33"/>
      <c r="B33" s="14">
        <v>44866</v>
      </c>
      <c r="C33" s="9"/>
      <c r="D33" s="12">
        <v>1712376</v>
      </c>
      <c r="E33" s="104">
        <v>57079.199999999997</v>
      </c>
      <c r="F33" s="82">
        <v>0.14993462831527829</v>
      </c>
      <c r="G33" s="82">
        <v>0.13358494878398836</v>
      </c>
      <c r="H33" s="83">
        <v>388.35602784081874</v>
      </c>
      <c r="I33" s="82">
        <v>0.44424102690122724</v>
      </c>
      <c r="J33" s="235"/>
      <c r="K33" s="103">
        <v>0.47003176661264179</v>
      </c>
      <c r="L33" s="82">
        <v>0.1108494867639114</v>
      </c>
      <c r="M33" s="82">
        <v>0.12191377633711507</v>
      </c>
      <c r="N33" s="82">
        <v>0.16952351187614192</v>
      </c>
      <c r="R33" s="106"/>
      <c r="S33" s="106"/>
      <c r="V33" s="106"/>
      <c r="Y33" s="106"/>
      <c r="AB33" s="106"/>
      <c r="AE33" s="106"/>
      <c r="AH33" s="106"/>
      <c r="AK33" s="106"/>
      <c r="AN33" s="106"/>
    </row>
    <row r="34" spans="1:40" x14ac:dyDescent="0.25">
      <c r="A34" s="33"/>
      <c r="B34" s="14">
        <v>44896</v>
      </c>
      <c r="C34" s="9"/>
      <c r="D34" s="12">
        <v>2932837</v>
      </c>
      <c r="E34" s="104">
        <v>94607.645161290318</v>
      </c>
      <c r="F34" s="82">
        <v>0.40754863288493309</v>
      </c>
      <c r="G34" s="82">
        <v>0.38365642875605455</v>
      </c>
      <c r="H34" s="83">
        <v>1499.5588023847597</v>
      </c>
      <c r="I34" s="82">
        <v>0.20352339455835219</v>
      </c>
      <c r="J34" s="235"/>
      <c r="K34" s="103">
        <v>0.48849814066801239</v>
      </c>
      <c r="L34" s="82">
        <v>9.2340198818190944E-2</v>
      </c>
      <c r="M34" s="82">
        <v>9.3720974248201458E-2</v>
      </c>
      <c r="N34" s="82">
        <v>0.19094050396141721</v>
      </c>
      <c r="R34" s="106"/>
      <c r="S34" s="106"/>
      <c r="V34" s="106"/>
      <c r="Y34" s="106"/>
      <c r="AB34" s="106"/>
      <c r="AE34" s="106"/>
      <c r="AH34" s="106"/>
      <c r="AK34" s="106"/>
      <c r="AN34" s="106"/>
    </row>
    <row r="35" spans="1:40" x14ac:dyDescent="0.25">
      <c r="A35" s="33"/>
      <c r="B35" s="14">
        <v>44927</v>
      </c>
      <c r="C35" s="9"/>
      <c r="D35" s="12">
        <v>1831247</v>
      </c>
      <c r="E35" s="104">
        <v>59072.483870967742</v>
      </c>
      <c r="F35" s="82">
        <v>0.12355548169738821</v>
      </c>
      <c r="G35" s="82">
        <v>0.10594867760670845</v>
      </c>
      <c r="H35" s="83">
        <v>287.44068578069721</v>
      </c>
      <c r="I35" s="82">
        <v>0.59305761968321824</v>
      </c>
      <c r="J35" s="235"/>
      <c r="K35" s="103">
        <v>0.48335196393234792</v>
      </c>
      <c r="L35" s="82">
        <v>0.11145700191353324</v>
      </c>
      <c r="M35" s="82">
        <v>0.11708700563965305</v>
      </c>
      <c r="N35" s="82">
        <v>0.17737697553214948</v>
      </c>
      <c r="R35" s="106"/>
      <c r="S35" s="106"/>
      <c r="V35" s="106"/>
      <c r="Y35" s="106"/>
      <c r="AB35" s="106"/>
      <c r="AE35" s="106"/>
      <c r="AH35" s="106"/>
      <c r="AK35" s="106"/>
      <c r="AN35" s="106"/>
    </row>
    <row r="36" spans="1:40" x14ac:dyDescent="0.25">
      <c r="A36" s="33"/>
      <c r="B36" s="14">
        <v>44958</v>
      </c>
      <c r="C36" s="9"/>
      <c r="D36" s="12">
        <v>1752440</v>
      </c>
      <c r="E36" s="104">
        <v>62587.142857142855</v>
      </c>
      <c r="F36" s="82">
        <v>0.14817432080555665</v>
      </c>
      <c r="G36" s="82">
        <v>0.12871312049998679</v>
      </c>
      <c r="H36" s="83">
        <v>306.10477665106237</v>
      </c>
      <c r="I36" s="82">
        <v>0.47723738613522015</v>
      </c>
      <c r="J36" s="235"/>
      <c r="K36" s="103">
        <v>0.4718612390442013</v>
      </c>
      <c r="L36" s="82">
        <v>0.11026365624623127</v>
      </c>
      <c r="M36" s="82">
        <v>0.11804801809642081</v>
      </c>
      <c r="N36" s="82">
        <v>0.17770200654106799</v>
      </c>
      <c r="R36" s="106"/>
      <c r="S36" s="106"/>
      <c r="V36" s="106"/>
      <c r="Y36" s="106"/>
      <c r="AB36" s="106"/>
      <c r="AE36" s="106"/>
      <c r="AH36" s="106"/>
      <c r="AK36" s="106"/>
      <c r="AN36" s="106"/>
    </row>
    <row r="37" spans="1:40" x14ac:dyDescent="0.25">
      <c r="A37" s="33"/>
      <c r="B37" s="14">
        <v>44986</v>
      </c>
      <c r="C37" s="9"/>
      <c r="D37" s="12">
        <v>1940835</v>
      </c>
      <c r="E37" s="104">
        <v>62607.580645161288</v>
      </c>
      <c r="F37" s="82">
        <v>0.16421152364777603</v>
      </c>
      <c r="G37" s="82">
        <v>0.14211752228086577</v>
      </c>
      <c r="H37" s="83">
        <v>334.11818367076194</v>
      </c>
      <c r="I37" s="82">
        <v>0.42932899759533372</v>
      </c>
      <c r="J37" s="235"/>
      <c r="K37" s="103">
        <v>0.45578166490918703</v>
      </c>
      <c r="L37" s="82">
        <v>0.11421328418297874</v>
      </c>
      <c r="M37" s="82">
        <v>0.11363361128095158</v>
      </c>
      <c r="N37" s="82">
        <v>0.1745050388806931</v>
      </c>
      <c r="R37" s="106"/>
      <c r="S37" s="106"/>
      <c r="V37" s="106"/>
      <c r="Y37" s="106"/>
      <c r="AB37" s="106"/>
      <c r="AE37" s="106"/>
      <c r="AH37" s="106"/>
      <c r="AK37" s="106"/>
      <c r="AN37" s="106"/>
    </row>
    <row r="38" spans="1:40" x14ac:dyDescent="0.25">
      <c r="A38" s="33"/>
      <c r="B38" s="14">
        <v>45017</v>
      </c>
      <c r="C38" s="9"/>
      <c r="D38" s="12">
        <v>1929949</v>
      </c>
      <c r="E38" s="104">
        <v>64331.633333333331</v>
      </c>
      <c r="F38" s="82">
        <v>0.12649852910654502</v>
      </c>
      <c r="G38" s="82">
        <v>0.10195073860508767</v>
      </c>
      <c r="H38" s="83">
        <v>236.23999648756021</v>
      </c>
      <c r="I38" s="82">
        <v>0.56717831636622607</v>
      </c>
      <c r="J38" s="235"/>
      <c r="K38" s="103">
        <v>0.43965074939003135</v>
      </c>
      <c r="L38" s="82">
        <v>0.10719762983617985</v>
      </c>
      <c r="M38" s="82">
        <v>0.10833112582781457</v>
      </c>
      <c r="N38" s="82">
        <v>0.16865890351350246</v>
      </c>
      <c r="R38" s="106"/>
      <c r="S38" s="106"/>
      <c r="V38" s="106"/>
      <c r="Y38" s="106"/>
      <c r="AB38" s="106"/>
      <c r="AE38" s="106"/>
      <c r="AH38" s="106"/>
      <c r="AK38" s="106"/>
      <c r="AN38" s="106"/>
    </row>
    <row r="39" spans="1:40" x14ac:dyDescent="0.25">
      <c r="A39" s="33"/>
      <c r="B39" s="14">
        <v>45047</v>
      </c>
      <c r="C39" s="9"/>
      <c r="D39" s="12">
        <v>1873363</v>
      </c>
      <c r="E39" s="104">
        <v>60431.06451612903</v>
      </c>
      <c r="F39" s="82">
        <v>0.11162133482016394</v>
      </c>
      <c r="G39" s="82">
        <v>8.7235326915381051E-2</v>
      </c>
      <c r="H39" s="83">
        <v>195.56265034019114</v>
      </c>
      <c r="I39" s="82">
        <v>0.59088930533183348</v>
      </c>
      <c r="J39" s="235"/>
      <c r="K39" s="103">
        <v>0.44023869094863927</v>
      </c>
      <c r="L39" s="82">
        <v>0.1089962950858392</v>
      </c>
      <c r="M39" s="82">
        <v>0.11472394407200003</v>
      </c>
      <c r="N39" s="82">
        <v>0.17088185653233523</v>
      </c>
      <c r="R39" s="106"/>
      <c r="S39" s="106"/>
      <c r="V39" s="106"/>
      <c r="Y39" s="106"/>
      <c r="AB39" s="106"/>
      <c r="AE39" s="106"/>
      <c r="AH39" s="106"/>
      <c r="AK39" s="106"/>
      <c r="AN39" s="106"/>
    </row>
    <row r="40" spans="1:40" x14ac:dyDescent="0.25">
      <c r="A40" s="33"/>
      <c r="B40" s="14">
        <v>45078</v>
      </c>
      <c r="C40" s="9"/>
      <c r="D40" s="12">
        <v>1678901</v>
      </c>
      <c r="E40" s="104">
        <v>55963.366666666669</v>
      </c>
      <c r="F40" s="82">
        <v>0.10724757956441562</v>
      </c>
      <c r="G40" s="82">
        <v>8.7091177366561065E-2</v>
      </c>
      <c r="H40" s="83">
        <v>177.59714001659793</v>
      </c>
      <c r="I40" s="82">
        <v>0.60734100320584383</v>
      </c>
      <c r="J40" s="235"/>
      <c r="K40" s="103">
        <v>0.44204963457490121</v>
      </c>
      <c r="L40" s="82">
        <v>0.11396059717437335</v>
      </c>
      <c r="M40" s="82">
        <v>0.12248475252934951</v>
      </c>
      <c r="N40" s="82">
        <v>0.17517618150249428</v>
      </c>
      <c r="R40" s="106"/>
      <c r="S40" s="106"/>
      <c r="V40" s="106"/>
      <c r="Y40" s="106"/>
      <c r="AB40" s="106"/>
      <c r="AE40" s="106"/>
      <c r="AH40" s="106"/>
      <c r="AK40" s="106"/>
      <c r="AN40" s="106"/>
    </row>
    <row r="41" spans="1:40" x14ac:dyDescent="0.25">
      <c r="A41" s="33"/>
      <c r="B41" s="14">
        <v>45108</v>
      </c>
      <c r="C41" s="9"/>
      <c r="D41" s="12">
        <v>1694854</v>
      </c>
      <c r="E41" s="104">
        <v>54672.709677419356</v>
      </c>
      <c r="F41" s="82">
        <v>9.1112919545635981E-2</v>
      </c>
      <c r="G41" s="82">
        <v>7.2903084068482601E-2</v>
      </c>
      <c r="H41" s="83">
        <v>159.03140420125325</v>
      </c>
      <c r="I41" s="82">
        <v>0.6506447727413549</v>
      </c>
      <c r="J41" s="235"/>
      <c r="K41" s="103">
        <v>0.44686254442604345</v>
      </c>
      <c r="L41" s="82">
        <v>0.11485830185519436</v>
      </c>
      <c r="M41" s="82">
        <v>0.11890809623937032</v>
      </c>
      <c r="N41" s="82">
        <v>0.17870927310956361</v>
      </c>
      <c r="R41" s="106"/>
      <c r="S41" s="106"/>
      <c r="V41" s="106"/>
      <c r="Y41" s="106"/>
      <c r="AB41" s="106"/>
      <c r="AE41" s="106"/>
      <c r="AH41" s="106"/>
      <c r="AK41" s="106"/>
      <c r="AN41" s="106"/>
    </row>
    <row r="42" spans="1:40" x14ac:dyDescent="0.25">
      <c r="A42" s="33"/>
      <c r="B42" s="14">
        <v>45139</v>
      </c>
      <c r="C42" s="9"/>
      <c r="D42" s="12">
        <v>1631636</v>
      </c>
      <c r="E42" s="104">
        <v>52633.419354838712</v>
      </c>
      <c r="F42" s="103">
        <v>7.9955781252722527E-2</v>
      </c>
      <c r="G42" s="82">
        <v>6.4768977696378793E-2</v>
      </c>
      <c r="H42" s="83">
        <v>136.34143688029224</v>
      </c>
      <c r="I42" s="103">
        <v>0.67750786997289703</v>
      </c>
      <c r="J42" s="235"/>
      <c r="K42" s="103">
        <v>0.43764779782674473</v>
      </c>
      <c r="L42" s="103">
        <v>0.11704400516310905</v>
      </c>
      <c r="M42" s="103">
        <v>0.11734046261150669</v>
      </c>
      <c r="N42" s="103">
        <v>0.17733694079872217</v>
      </c>
      <c r="R42" s="106"/>
      <c r="S42" s="106"/>
      <c r="V42" s="106"/>
      <c r="Y42" s="106"/>
      <c r="AB42" s="106"/>
      <c r="AE42" s="106"/>
      <c r="AH42" s="106"/>
      <c r="AK42" s="106"/>
      <c r="AN42" s="106"/>
    </row>
    <row r="43" spans="1:40" x14ac:dyDescent="0.25">
      <c r="A43" s="33"/>
      <c r="B43" s="14">
        <v>45170</v>
      </c>
      <c r="C43" s="9"/>
      <c r="D43" s="12">
        <v>1653538</v>
      </c>
      <c r="E43" s="104">
        <v>55117.933333333334</v>
      </c>
      <c r="F43" s="82">
        <v>8.684730544666211E-2</v>
      </c>
      <c r="G43" s="82">
        <v>7.2508969054364297E-2</v>
      </c>
      <c r="H43" s="83">
        <v>147.75498737311841</v>
      </c>
      <c r="I43" s="82">
        <v>0.65191126026503143</v>
      </c>
      <c r="J43" s="235"/>
      <c r="K43" s="103">
        <v>0.44188109206818499</v>
      </c>
      <c r="L43" s="82">
        <v>0.11797246731648728</v>
      </c>
      <c r="M43" s="82">
        <v>0.11779769329083321</v>
      </c>
      <c r="N43" s="82">
        <v>0.17250787889192734</v>
      </c>
      <c r="R43" s="106"/>
      <c r="S43" s="106"/>
      <c r="V43" s="106"/>
      <c r="Y43" s="106"/>
      <c r="AB43" s="106"/>
      <c r="AE43" s="106"/>
      <c r="AH43" s="106"/>
      <c r="AK43" s="106"/>
      <c r="AN43" s="106"/>
    </row>
    <row r="44" spans="1:40" x14ac:dyDescent="0.25">
      <c r="A44" s="33"/>
      <c r="B44" s="14">
        <v>45200</v>
      </c>
      <c r="C44" s="9"/>
      <c r="D44" s="12">
        <v>1764921</v>
      </c>
      <c r="E44" s="104">
        <v>56932.93548387097</v>
      </c>
      <c r="F44" s="82">
        <v>7.7227268545786681E-2</v>
      </c>
      <c r="G44" s="82">
        <v>6.2983932341166254E-2</v>
      </c>
      <c r="H44" s="83">
        <v>133.61564484931031</v>
      </c>
      <c r="I44" s="82">
        <v>0.67306203407122378</v>
      </c>
      <c r="J44" s="235"/>
      <c r="K44" s="103">
        <v>0.4393515118402016</v>
      </c>
      <c r="L44" s="82">
        <v>0.12031465594923563</v>
      </c>
      <c r="M44" s="82">
        <v>0.11592163947061551</v>
      </c>
      <c r="N44" s="82">
        <v>0.16625318223976243</v>
      </c>
      <c r="R44" s="106"/>
      <c r="S44" s="106"/>
      <c r="V44" s="106"/>
      <c r="Y44" s="106"/>
      <c r="AB44" s="106"/>
      <c r="AE44" s="106"/>
      <c r="AH44" s="106"/>
      <c r="AK44" s="106"/>
      <c r="AN44" s="106"/>
    </row>
    <row r="45" spans="1:40" x14ac:dyDescent="0.25">
      <c r="A45" s="33"/>
      <c r="B45" s="14">
        <v>45231</v>
      </c>
      <c r="C45" s="9"/>
      <c r="D45" s="12">
        <v>1732947</v>
      </c>
      <c r="E45" s="104">
        <v>57764.9</v>
      </c>
      <c r="F45" s="82">
        <v>6.9633493859977358E-2</v>
      </c>
      <c r="G45" s="82">
        <v>5.7035149017644969E-2</v>
      </c>
      <c r="H45" s="83">
        <v>124.21311570669894</v>
      </c>
      <c r="I45" s="82">
        <v>0.69522804048539644</v>
      </c>
      <c r="J45" s="235"/>
      <c r="K45" s="103">
        <v>0.44983658790867664</v>
      </c>
      <c r="L45" s="82">
        <v>0.12234651319295708</v>
      </c>
      <c r="M45" s="82">
        <v>0.11691773315749392</v>
      </c>
      <c r="N45" s="82">
        <v>0.14687974154999431</v>
      </c>
      <c r="R45" s="106"/>
      <c r="S45" s="106"/>
      <c r="V45" s="106"/>
      <c r="Y45" s="106"/>
      <c r="AB45" s="106"/>
      <c r="AE45" s="106"/>
      <c r="AH45" s="106"/>
      <c r="AK45" s="106"/>
      <c r="AN45" s="106"/>
    </row>
    <row r="46" spans="1:40" x14ac:dyDescent="0.25">
      <c r="A46" s="33"/>
      <c r="B46" s="14">
        <v>45261</v>
      </c>
      <c r="C46" s="9"/>
      <c r="D46" s="12">
        <v>2109454</v>
      </c>
      <c r="E46" s="104">
        <v>68046.903225806454</v>
      </c>
      <c r="F46" s="82">
        <v>0.10525452221242726</v>
      </c>
      <c r="G46" s="82">
        <v>9.0679924166148326E-2</v>
      </c>
      <c r="H46" s="83">
        <v>217.56186306887233</v>
      </c>
      <c r="I46" s="82">
        <v>0.59979761573329293</v>
      </c>
      <c r="J46" s="235"/>
      <c r="K46" s="103">
        <v>0.44556291758927102</v>
      </c>
      <c r="L46" s="82">
        <v>0.11510355730460932</v>
      </c>
      <c r="M46" s="82">
        <v>0.10468558126492686</v>
      </c>
      <c r="N46" s="82">
        <v>0.15871401817068903</v>
      </c>
      <c r="R46" s="106"/>
      <c r="S46" s="106"/>
      <c r="V46" s="106"/>
      <c r="Y46" s="106"/>
      <c r="AB46" s="106"/>
      <c r="AE46" s="106"/>
      <c r="AH46" s="106"/>
      <c r="AK46" s="106"/>
      <c r="AN46" s="106"/>
    </row>
    <row r="47" spans="1:40" x14ac:dyDescent="0.25">
      <c r="A47" s="33"/>
      <c r="B47" s="14">
        <v>45292</v>
      </c>
      <c r="C47" s="9"/>
      <c r="D47" s="12">
        <v>1937768</v>
      </c>
      <c r="E47" s="104">
        <v>62508.645161290326</v>
      </c>
      <c r="F47" s="82">
        <v>9.8373115465114444E-2</v>
      </c>
      <c r="G47" s="82">
        <v>8.4744019894964939E-2</v>
      </c>
      <c r="H47" s="83">
        <v>192.14646055666114</v>
      </c>
      <c r="I47" s="82">
        <v>0.62049265102538076</v>
      </c>
      <c r="J47" s="235"/>
      <c r="K47" s="103">
        <v>0.44324467939269158</v>
      </c>
      <c r="L47" s="82">
        <v>0.11878065689475767</v>
      </c>
      <c r="M47" s="82">
        <v>0.11550884733339688</v>
      </c>
      <c r="N47" s="82">
        <v>0.14564400012685838</v>
      </c>
      <c r="R47" s="106"/>
      <c r="S47" s="106"/>
      <c r="V47" s="106"/>
      <c r="Y47" s="106"/>
      <c r="AB47" s="106"/>
      <c r="AE47" s="106"/>
      <c r="AH47" s="106"/>
      <c r="AK47" s="106"/>
      <c r="AN47" s="106"/>
    </row>
    <row r="48" spans="1:40" x14ac:dyDescent="0.25">
      <c r="A48" s="33"/>
      <c r="B48" s="14">
        <v>45323</v>
      </c>
      <c r="C48" s="9"/>
      <c r="D48" s="12">
        <v>1798326</v>
      </c>
      <c r="E48" s="104">
        <v>62011.241379310348</v>
      </c>
      <c r="F48" s="82">
        <v>0.10686792726795818</v>
      </c>
      <c r="G48" s="82">
        <v>9.2336039082699439E-2</v>
      </c>
      <c r="H48" s="83">
        <v>202.4368677647972</v>
      </c>
      <c r="I48" s="82">
        <v>0.59241753696144261</v>
      </c>
      <c r="J48" s="235"/>
      <c r="K48" s="103">
        <v>0.44459633231907641</v>
      </c>
      <c r="L48" s="82">
        <v>0.11649948817154572</v>
      </c>
      <c r="M48" s="82">
        <v>0.11821827298081559</v>
      </c>
      <c r="N48" s="82">
        <v>0.14455914253864</v>
      </c>
      <c r="R48" s="106"/>
      <c r="S48" s="106"/>
      <c r="V48" s="106"/>
      <c r="Y48" s="106"/>
      <c r="AB48" s="106"/>
      <c r="AE48" s="106"/>
      <c r="AH48" s="106"/>
      <c r="AK48" s="106"/>
      <c r="AN48" s="106"/>
    </row>
    <row r="49" spans="1:40" x14ac:dyDescent="0.25">
      <c r="A49" s="33"/>
      <c r="B49" s="14">
        <v>45352</v>
      </c>
      <c r="C49" s="9"/>
      <c r="D49" s="12">
        <v>2012014</v>
      </c>
      <c r="E49" s="104">
        <v>64903.677419354841</v>
      </c>
      <c r="F49" s="82">
        <v>0.1029854544354742</v>
      </c>
      <c r="G49" s="82">
        <v>8.7947633047539289E-2</v>
      </c>
      <c r="H49" s="83">
        <v>193.99727241494173</v>
      </c>
      <c r="I49" s="82">
        <v>0.6018371087598382</v>
      </c>
      <c r="J49" s="235"/>
      <c r="K49" s="103">
        <v>0.44250112806520125</v>
      </c>
      <c r="L49" s="82">
        <v>0.11300685701375709</v>
      </c>
      <c r="M49" s="82">
        <v>0.11496217002922672</v>
      </c>
      <c r="N49" s="82">
        <v>0.14986938470868125</v>
      </c>
      <c r="R49" s="106"/>
      <c r="S49" s="106"/>
      <c r="V49" s="106"/>
      <c r="Y49" s="106"/>
      <c r="AB49" s="106"/>
      <c r="AE49" s="106"/>
      <c r="AH49" s="106"/>
      <c r="AK49" s="106"/>
      <c r="AN49" s="106"/>
    </row>
    <row r="50" spans="1:40" x14ac:dyDescent="0.25">
      <c r="A50" s="33"/>
      <c r="B50" s="14">
        <v>45383</v>
      </c>
      <c r="C50" s="9"/>
      <c r="D50" s="282">
        <v>1724129</v>
      </c>
      <c r="E50" s="283">
        <v>57470.966666666667</v>
      </c>
      <c r="F50" s="284">
        <v>5.6974070256125602E-2</v>
      </c>
      <c r="G50" s="284">
        <v>4.4937920958855064E-2</v>
      </c>
      <c r="H50" s="285">
        <v>100.37338212904747</v>
      </c>
      <c r="I50" s="284">
        <v>0.74932252947808975</v>
      </c>
      <c r="J50" s="235"/>
      <c r="K50" s="284">
        <v>0.44291072941329801</v>
      </c>
      <c r="L50" s="284">
        <v>0.11736212177161848</v>
      </c>
      <c r="M50" s="284">
        <v>0.1252131437756587</v>
      </c>
      <c r="N50" s="284">
        <v>0.14554398148148148</v>
      </c>
      <c r="R50" s="106"/>
      <c r="S50" s="106"/>
      <c r="V50" s="106"/>
      <c r="Y50" s="106"/>
      <c r="AB50" s="106"/>
      <c r="AE50" s="106"/>
      <c r="AH50" s="106"/>
      <c r="AK50" s="106"/>
      <c r="AN50" s="106"/>
    </row>
    <row r="51" spans="1:40" x14ac:dyDescent="0.25">
      <c r="A51" s="33"/>
      <c r="B51" s="14">
        <v>45413</v>
      </c>
      <c r="C51" s="9"/>
      <c r="D51" s="282">
        <v>1803138</v>
      </c>
      <c r="E51" s="283">
        <v>58165.741935483871</v>
      </c>
      <c r="F51" s="284">
        <v>5.1377014526527508E-2</v>
      </c>
      <c r="G51" s="284">
        <v>4.0747778572303592E-2</v>
      </c>
      <c r="H51" s="285">
        <v>90.876413227260585</v>
      </c>
      <c r="I51" s="284">
        <v>0.72294529084416737</v>
      </c>
      <c r="J51" s="235"/>
      <c r="K51" s="284">
        <v>0.44193082640021603</v>
      </c>
      <c r="L51" s="284">
        <v>0.11326097790788442</v>
      </c>
      <c r="M51" s="284">
        <v>0.12499751453276743</v>
      </c>
      <c r="N51" s="284">
        <v>0.15049560623047833</v>
      </c>
      <c r="R51" s="106"/>
      <c r="S51" s="106"/>
      <c r="V51" s="106"/>
      <c r="Y51" s="106"/>
      <c r="AB51" s="106"/>
      <c r="AE51" s="106"/>
      <c r="AH51" s="106"/>
      <c r="AK51" s="106"/>
      <c r="AN51" s="106"/>
    </row>
    <row r="52" spans="1:40" x14ac:dyDescent="0.25">
      <c r="A52" s="33"/>
      <c r="B52" s="14">
        <v>45444</v>
      </c>
      <c r="C52" s="9"/>
      <c r="D52" s="282">
        <v>1642504</v>
      </c>
      <c r="E52" s="283">
        <v>54750.133333333331</v>
      </c>
      <c r="F52" s="284">
        <v>3.6106782811121334E-2</v>
      </c>
      <c r="G52" s="284">
        <v>2.7052725852245659E-2</v>
      </c>
      <c r="H52" s="285">
        <v>62.735443037152884</v>
      </c>
      <c r="I52" s="284">
        <v>0.78444482964803863</v>
      </c>
      <c r="J52" s="235"/>
      <c r="K52" s="284">
        <v>0.44862513747229621</v>
      </c>
      <c r="L52" s="284">
        <v>0.11766023547538897</v>
      </c>
      <c r="M52" s="284">
        <v>0.1284968206914647</v>
      </c>
      <c r="N52" s="284">
        <v>0.15019992475156951</v>
      </c>
      <c r="R52" s="106"/>
      <c r="S52" s="106"/>
      <c r="V52" s="106"/>
      <c r="Y52" s="106"/>
      <c r="AB52" s="106"/>
      <c r="AE52" s="106"/>
      <c r="AH52" s="106"/>
      <c r="AK52" s="106"/>
      <c r="AN52" s="106"/>
    </row>
    <row r="53" spans="1:40" x14ac:dyDescent="0.25">
      <c r="A53" s="33"/>
      <c r="B53" s="14">
        <v>45474</v>
      </c>
      <c r="C53" s="9"/>
      <c r="D53" s="282">
        <v>1619582</v>
      </c>
      <c r="E53" s="283">
        <v>52244.580645161288</v>
      </c>
      <c r="F53" s="284">
        <v>3.576704588720854E-2</v>
      </c>
      <c r="G53" s="284">
        <v>2.7508084453988415E-2</v>
      </c>
      <c r="H53" s="285">
        <v>60.093697926949652</v>
      </c>
      <c r="I53" s="284">
        <v>0.8048186903586706</v>
      </c>
      <c r="J53" s="235"/>
      <c r="K53" s="284">
        <v>0.44922209123855844</v>
      </c>
      <c r="L53" s="284">
        <v>0.12071553338329391</v>
      </c>
      <c r="M53" s="284">
        <v>0.12735567526944455</v>
      </c>
      <c r="N53" s="284">
        <v>0.14838302943228779</v>
      </c>
      <c r="R53" s="106"/>
      <c r="S53" s="106"/>
      <c r="V53" s="106"/>
      <c r="Y53" s="106"/>
      <c r="AB53" s="106"/>
      <c r="AE53" s="106"/>
      <c r="AH53" s="106"/>
      <c r="AK53" s="106"/>
      <c r="AN53" s="106"/>
    </row>
    <row r="54" spans="1:40" x14ac:dyDescent="0.25">
      <c r="A54" s="33"/>
      <c r="B54" s="14">
        <v>45505</v>
      </c>
      <c r="C54" s="9"/>
      <c r="D54" s="282">
        <v>1510483</v>
      </c>
      <c r="E54" s="283">
        <v>48725.258064516129</v>
      </c>
      <c r="F54" s="284">
        <v>2.1287255586426027E-2</v>
      </c>
      <c r="G54" s="284">
        <v>1.5003850765430125E-2</v>
      </c>
      <c r="H54" s="285">
        <v>37.699628466069832</v>
      </c>
      <c r="I54" s="284">
        <v>0.87098416552812485</v>
      </c>
      <c r="J54" s="235"/>
      <c r="K54" s="284">
        <v>0.45576252893828423</v>
      </c>
      <c r="L54" s="284">
        <v>0.12107231369212437</v>
      </c>
      <c r="M54" s="284">
        <v>0.12832457913567497</v>
      </c>
      <c r="N54" s="284">
        <v>0.14707765249982541</v>
      </c>
      <c r="R54" s="106"/>
      <c r="S54" s="106"/>
      <c r="V54" s="106"/>
      <c r="Y54" s="106"/>
      <c r="AB54" s="106"/>
      <c r="AE54" s="106"/>
      <c r="AH54" s="106"/>
      <c r="AK54" s="106"/>
      <c r="AN54" s="106"/>
    </row>
    <row r="55" spans="1:40" x14ac:dyDescent="0.25">
      <c r="A55" s="33"/>
      <c r="B55" s="14">
        <v>45536</v>
      </c>
      <c r="C55" s="9"/>
      <c r="D55" s="282">
        <v>1492493</v>
      </c>
      <c r="E55" s="283">
        <v>49749.76666666667</v>
      </c>
      <c r="F55" s="284">
        <v>2.3319090796003659E-2</v>
      </c>
      <c r="G55" s="284">
        <v>1.7498596249839349E-2</v>
      </c>
      <c r="H55" s="285">
        <v>41.40034452160684</v>
      </c>
      <c r="I55" s="284">
        <v>0.85427777476759215</v>
      </c>
      <c r="J55" s="235"/>
      <c r="K55" s="284">
        <v>0.44834661366633993</v>
      </c>
      <c r="L55" s="284">
        <v>0.12456135574351714</v>
      </c>
      <c r="M55" s="284">
        <v>0.13005348434796288</v>
      </c>
      <c r="N55" s="284">
        <v>0.1478629272050225</v>
      </c>
      <c r="R55" s="106"/>
      <c r="S55" s="106"/>
      <c r="V55" s="106"/>
      <c r="Y55" s="106"/>
      <c r="AB55" s="106"/>
      <c r="AE55" s="106"/>
      <c r="AH55" s="106"/>
      <c r="AK55" s="106"/>
      <c r="AN55" s="106"/>
    </row>
    <row r="56" spans="1:40" x14ac:dyDescent="0.25">
      <c r="A56" s="33"/>
      <c r="B56" s="14">
        <v>45566</v>
      </c>
      <c r="C56" s="9"/>
      <c r="D56" s="282">
        <v>1678996</v>
      </c>
      <c r="E56" s="283">
        <v>54161.161290322583</v>
      </c>
      <c r="F56" s="284">
        <v>2.8166273530788506E-2</v>
      </c>
      <c r="G56" s="284">
        <v>2.1229337420722697E-2</v>
      </c>
      <c r="H56" s="285">
        <v>47.68438980194086</v>
      </c>
      <c r="I56" s="284">
        <v>0.8107920413684635</v>
      </c>
      <c r="J56" s="235"/>
      <c r="K56" s="284">
        <v>0.44127118546621386</v>
      </c>
      <c r="L56" s="284">
        <v>0.12217073370350054</v>
      </c>
      <c r="M56" s="284">
        <v>0.12792142480778609</v>
      </c>
      <c r="N56" s="284">
        <v>0.15491125810230658</v>
      </c>
      <c r="R56" s="106"/>
      <c r="S56" s="106"/>
      <c r="V56" s="106"/>
      <c r="Y56" s="106"/>
      <c r="AB56" s="106"/>
      <c r="AE56" s="106"/>
      <c r="AH56" s="106"/>
      <c r="AK56" s="106"/>
      <c r="AN56" s="106"/>
    </row>
    <row r="57" spans="1:40" x14ac:dyDescent="0.25">
      <c r="A57" s="33"/>
      <c r="B57" s="14">
        <v>45597</v>
      </c>
      <c r="C57" s="9"/>
      <c r="D57" s="282">
        <v>1688375</v>
      </c>
      <c r="E57" s="283">
        <v>56279.166666666664</v>
      </c>
      <c r="F57" s="284">
        <v>3.1689503815635303E-2</v>
      </c>
      <c r="G57" s="284">
        <v>2.4495953665984688E-2</v>
      </c>
      <c r="H57" s="285">
        <v>55.684485370276093</v>
      </c>
      <c r="I57" s="284">
        <v>0.78444511878578438</v>
      </c>
      <c r="J57" s="235"/>
      <c r="K57" s="284">
        <v>0.43772402871847549</v>
      </c>
      <c r="L57" s="284">
        <v>0.12085513433698199</v>
      </c>
      <c r="M57" s="284">
        <v>0.12860920296600648</v>
      </c>
      <c r="N57" s="284">
        <v>0.15907781812403737</v>
      </c>
      <c r="R57" s="106"/>
      <c r="S57" s="106"/>
      <c r="V57" s="106"/>
      <c r="Y57" s="106"/>
      <c r="AB57" s="106"/>
      <c r="AE57" s="106"/>
      <c r="AH57" s="106"/>
      <c r="AK57" s="106"/>
      <c r="AN57" s="106"/>
    </row>
    <row r="58" spans="1:40" x14ac:dyDescent="0.25">
      <c r="A58" s="33"/>
      <c r="B58" s="14">
        <v>45627</v>
      </c>
      <c r="C58" s="9"/>
      <c r="D58" s="282">
        <v>1936800</v>
      </c>
      <c r="E58" s="283">
        <v>62477.419354838712</v>
      </c>
      <c r="F58" s="284">
        <v>3.534005595901063E-2</v>
      </c>
      <c r="G58" s="284">
        <v>2.8056183227420869E-2</v>
      </c>
      <c r="H58" s="285">
        <v>69.872812052200473</v>
      </c>
      <c r="I58" s="284">
        <v>0.77384582156103665</v>
      </c>
      <c r="J58" s="235"/>
      <c r="K58" s="284">
        <v>0.4368267835400127</v>
      </c>
      <c r="L58" s="284">
        <v>0.11972996884480508</v>
      </c>
      <c r="M58" s="284">
        <v>0.1204640284513795</v>
      </c>
      <c r="N58" s="284">
        <v>0.16060855674108129</v>
      </c>
      <c r="R58" s="106"/>
      <c r="S58" s="106"/>
      <c r="V58" s="106"/>
      <c r="Y58" s="106"/>
      <c r="AB58" s="106"/>
      <c r="AE58" s="106"/>
      <c r="AH58" s="106"/>
      <c r="AK58" s="106"/>
      <c r="AN58" s="106"/>
    </row>
    <row r="59" spans="1:40" x14ac:dyDescent="0.25">
      <c r="A59" s="33"/>
      <c r="B59" s="14">
        <v>45658</v>
      </c>
      <c r="C59" s="9"/>
      <c r="D59" s="282">
        <v>1668489</v>
      </c>
      <c r="E59" s="283">
        <v>53822.225806451614</v>
      </c>
      <c r="F59" s="284">
        <v>2.0163106633834763E-2</v>
      </c>
      <c r="G59" s="284">
        <v>1.5051506226037452E-2</v>
      </c>
      <c r="H59" s="285">
        <v>38.198786052777479</v>
      </c>
      <c r="I59" s="284">
        <v>0.87279142635662799</v>
      </c>
      <c r="J59" s="235"/>
      <c r="K59" s="284">
        <v>0.45074858017601238</v>
      </c>
      <c r="L59" s="284">
        <v>0.12014574139064783</v>
      </c>
      <c r="M59" s="284">
        <v>0.12936837656008116</v>
      </c>
      <c r="N59" s="284">
        <v>0.15762503250411719</v>
      </c>
      <c r="R59" s="106"/>
      <c r="S59" s="106"/>
      <c r="V59" s="106"/>
      <c r="Y59" s="106"/>
      <c r="AB59" s="106"/>
      <c r="AE59" s="106"/>
      <c r="AH59" s="106"/>
      <c r="AK59" s="106"/>
      <c r="AN59" s="106"/>
    </row>
    <row r="60" spans="1:40" x14ac:dyDescent="0.25">
      <c r="A60" s="33"/>
      <c r="B60" s="14">
        <v>45689</v>
      </c>
      <c r="C60" s="13"/>
      <c r="D60" s="282">
        <v>1526200</v>
      </c>
      <c r="E60" s="283">
        <v>54507.142857142855</v>
      </c>
      <c r="F60" s="284">
        <v>2.9961763147503807E-2</v>
      </c>
      <c r="G60" s="284">
        <v>2.3436186979221157E-2</v>
      </c>
      <c r="H60" s="285">
        <v>57.253050971878665</v>
      </c>
      <c r="I60" s="284">
        <v>0.82121816214561305</v>
      </c>
      <c r="J60" s="235"/>
      <c r="K60" s="284">
        <v>0.44886193768823501</v>
      </c>
      <c r="L60" s="284">
        <v>0.11811253230830407</v>
      </c>
      <c r="M60" s="284">
        <v>0.1301330623485836</v>
      </c>
      <c r="N60" s="284">
        <v>0.15170927704329495</v>
      </c>
      <c r="R60" s="106"/>
      <c r="S60" s="106"/>
      <c r="V60" s="106"/>
      <c r="Y60" s="106"/>
      <c r="AB60" s="106"/>
      <c r="AE60" s="106"/>
      <c r="AH60" s="106"/>
      <c r="AK60" s="106"/>
      <c r="AN60" s="106"/>
    </row>
    <row r="61" spans="1:40" x14ac:dyDescent="0.25">
      <c r="A61" s="33"/>
      <c r="B61" s="14">
        <v>45717</v>
      </c>
      <c r="C61" s="13"/>
      <c r="D61" s="282">
        <v>1677242</v>
      </c>
      <c r="E61" s="283">
        <v>54104.580645161288</v>
      </c>
      <c r="F61" s="284">
        <v>3.1642555181559173E-2</v>
      </c>
      <c r="G61" s="284">
        <v>2.4774012516229869E-2</v>
      </c>
      <c r="H61" s="285">
        <v>57.066752326411923</v>
      </c>
      <c r="I61" s="284">
        <v>0.82061464044512566</v>
      </c>
      <c r="J61" s="235"/>
      <c r="K61" s="284">
        <v>0.44955823605846157</v>
      </c>
      <c r="L61" s="284">
        <v>0.11728154766379227</v>
      </c>
      <c r="M61" s="284">
        <v>0.13336411765337572</v>
      </c>
      <c r="N61" s="284">
        <v>0.1552054934629343</v>
      </c>
      <c r="R61" s="106"/>
      <c r="S61" s="106"/>
      <c r="V61" s="106"/>
      <c r="Y61" s="106"/>
      <c r="AB61" s="106"/>
      <c r="AE61" s="106"/>
      <c r="AH61" s="106"/>
      <c r="AK61" s="106"/>
      <c r="AN61" s="106"/>
    </row>
    <row r="62" spans="1:40" x14ac:dyDescent="0.25">
      <c r="B62" s="14">
        <v>45748</v>
      </c>
      <c r="C62" s="9"/>
      <c r="D62" s="12">
        <f t="shared" ref="D62" si="0">R62</f>
        <v>1683378</v>
      </c>
      <c r="E62" s="104">
        <f t="shared" ref="E62" si="1">S62</f>
        <v>56112.6</v>
      </c>
      <c r="F62" s="82">
        <f t="shared" ref="F62" si="2">V62</f>
        <v>2.4847779424888264E-2</v>
      </c>
      <c r="G62" s="235"/>
      <c r="H62" s="83">
        <f t="shared" ref="H62" si="3">Y62</f>
        <v>40.253137174985632</v>
      </c>
      <c r="I62" s="82">
        <f t="shared" ref="I62" si="4">AB62</f>
        <v>0.87092331800081513</v>
      </c>
      <c r="J62" s="235"/>
      <c r="K62" s="103">
        <f>AE62</f>
        <v>0.43485143839190965</v>
      </c>
      <c r="L62" s="82">
        <f>AH62</f>
        <v>0.11295431463909061</v>
      </c>
      <c r="M62" s="82">
        <f>AK62</f>
        <v>0.12887167770576391</v>
      </c>
      <c r="N62" s="82">
        <f>AN62</f>
        <v>0.1526563674352194</v>
      </c>
      <c r="Q62" s="3" t="s">
        <v>58</v>
      </c>
      <c r="R62" s="110">
        <v>1683378</v>
      </c>
      <c r="S62" s="109">
        <v>56112.6</v>
      </c>
      <c r="T62" s="112">
        <v>40262</v>
      </c>
      <c r="U62" s="112">
        <v>1580084</v>
      </c>
      <c r="V62" s="102">
        <v>2.4847779424888264E-2</v>
      </c>
      <c r="W62" s="112">
        <v>63603338</v>
      </c>
      <c r="X62" s="112">
        <v>1580084</v>
      </c>
      <c r="Y62" s="109">
        <v>40.253137174985632</v>
      </c>
      <c r="Z62" s="112">
        <v>1376132</v>
      </c>
      <c r="AA62" s="112">
        <v>1580084</v>
      </c>
      <c r="AB62" s="102">
        <v>0.87092331800081513</v>
      </c>
      <c r="AC62" s="112">
        <v>648260</v>
      </c>
      <c r="AD62" s="112">
        <v>1490762</v>
      </c>
      <c r="AE62" s="102">
        <v>0.43485143839190965</v>
      </c>
      <c r="AF62" s="112">
        <v>168388</v>
      </c>
      <c r="AG62" s="112">
        <v>1490762</v>
      </c>
      <c r="AH62" s="102">
        <v>0.11295431463909061</v>
      </c>
      <c r="AI62" s="112">
        <v>192117</v>
      </c>
      <c r="AJ62" s="112">
        <v>1490762</v>
      </c>
      <c r="AK62" s="102">
        <v>0.12887167770576391</v>
      </c>
      <c r="AL62" s="112">
        <v>83073</v>
      </c>
      <c r="AM62" s="112">
        <v>544183</v>
      </c>
      <c r="AN62" s="102">
        <v>0.1526563674352194</v>
      </c>
    </row>
    <row r="63" spans="1:40" x14ac:dyDescent="0.25">
      <c r="A63" s="3" t="s">
        <v>800</v>
      </c>
      <c r="B63" s="14">
        <v>45778</v>
      </c>
      <c r="C63" s="9"/>
      <c r="D63" s="12">
        <f t="shared" ref="D63:D73" si="5">R63</f>
        <v>1693972</v>
      </c>
      <c r="E63" s="104">
        <f t="shared" ref="E63:E73" si="6">S63</f>
        <v>54644.258064516129</v>
      </c>
      <c r="F63" s="82">
        <f t="shared" ref="F63:F73" si="7">V63</f>
        <v>2.2254617982143985E-2</v>
      </c>
      <c r="G63" s="235"/>
      <c r="H63" s="83">
        <f t="shared" ref="H63:H73" si="8">Y63</f>
        <v>36.084446342551011</v>
      </c>
      <c r="I63" s="82">
        <f t="shared" ref="I63:I73" si="9">AB63</f>
        <v>0.88454683054583805</v>
      </c>
      <c r="J63" s="235"/>
      <c r="K63" s="103">
        <f t="shared" ref="K63:K73" si="10">AE63</f>
        <v>0.43927182611003701</v>
      </c>
      <c r="L63" s="82">
        <f t="shared" ref="L63:L73" si="11">AH63</f>
        <v>0.11430785533889483</v>
      </c>
      <c r="M63" s="82">
        <f t="shared" ref="M63:M73" si="12">AK63</f>
        <v>0.13245484925744108</v>
      </c>
      <c r="N63" s="82">
        <f t="shared" ref="N63:N73" si="13">AN63</f>
        <v>0.14935373014512884</v>
      </c>
      <c r="Q63" s="3" t="s">
        <v>58</v>
      </c>
      <c r="R63" s="109">
        <v>1693972</v>
      </c>
      <c r="S63" s="109">
        <v>54644.258064516129</v>
      </c>
      <c r="T63" s="112">
        <v>36241</v>
      </c>
      <c r="U63" s="112">
        <v>1592230</v>
      </c>
      <c r="V63" s="102">
        <v>2.2254617982143985E-2</v>
      </c>
      <c r="W63" s="112">
        <v>57454738</v>
      </c>
      <c r="X63" s="112">
        <v>1592230</v>
      </c>
      <c r="Y63" s="109">
        <v>36.084446342551011</v>
      </c>
      <c r="Z63" s="112">
        <v>1408402</v>
      </c>
      <c r="AA63" s="112">
        <v>1592230</v>
      </c>
      <c r="AB63" s="102">
        <v>0.88454683054583805</v>
      </c>
      <c r="AC63" s="112">
        <v>658678</v>
      </c>
      <c r="AD63" s="112">
        <v>1499477</v>
      </c>
      <c r="AE63" s="102">
        <v>0.43927182611003701</v>
      </c>
      <c r="AF63" s="112">
        <v>171402</v>
      </c>
      <c r="AG63" s="112">
        <v>1499477</v>
      </c>
      <c r="AH63" s="102">
        <v>0.11430785533889483</v>
      </c>
      <c r="AI63" s="112">
        <v>198613</v>
      </c>
      <c r="AJ63" s="112">
        <v>1499477</v>
      </c>
      <c r="AK63" s="102">
        <v>0.13245484925744108</v>
      </c>
      <c r="AL63" s="112">
        <v>82792</v>
      </c>
      <c r="AM63" s="112">
        <v>554335</v>
      </c>
      <c r="AN63" s="102">
        <v>0.14935373014512884</v>
      </c>
    </row>
    <row r="64" spans="1:40" x14ac:dyDescent="0.25">
      <c r="B64" s="14">
        <v>45809</v>
      </c>
      <c r="C64" s="9"/>
      <c r="D64" s="282">
        <f t="shared" si="5"/>
        <v>1563544</v>
      </c>
      <c r="E64" s="283">
        <f t="shared" si="6"/>
        <v>52118.133333333331</v>
      </c>
      <c r="F64" s="284">
        <f t="shared" si="7"/>
        <v>2.6115190003958764E-2</v>
      </c>
      <c r="G64" s="235"/>
      <c r="H64" s="285">
        <f t="shared" si="8"/>
        <v>37.319225219710553</v>
      </c>
      <c r="I64" s="284">
        <f t="shared" si="9"/>
        <v>0.86455691705653448</v>
      </c>
      <c r="J64" s="235"/>
      <c r="K64" s="284">
        <f t="shared" si="10"/>
        <v>0.43213101730907311</v>
      </c>
      <c r="L64" s="284">
        <f t="shared" si="11"/>
        <v>0.11843762208123544</v>
      </c>
      <c r="M64" s="284">
        <f t="shared" si="12"/>
        <v>0.13754940538936139</v>
      </c>
      <c r="N64" s="284">
        <f t="shared" si="13"/>
        <v>0.14934208963731802</v>
      </c>
      <c r="Q64" s="3" t="s">
        <v>58</v>
      </c>
      <c r="R64" s="109">
        <v>1563544</v>
      </c>
      <c r="S64" s="109">
        <v>52118.133333333331</v>
      </c>
      <c r="T64" s="112">
        <v>39251</v>
      </c>
      <c r="U64" s="112">
        <v>1463744</v>
      </c>
      <c r="V64" s="102">
        <v>2.6115190003958764E-2</v>
      </c>
      <c r="W64" s="112">
        <v>54625792</v>
      </c>
      <c r="X64" s="112">
        <v>1463744</v>
      </c>
      <c r="Y64" s="109">
        <v>37.319225219710553</v>
      </c>
      <c r="Z64" s="112">
        <v>1265490</v>
      </c>
      <c r="AA64" s="112">
        <v>1463744</v>
      </c>
      <c r="AB64" s="102">
        <v>0.86455691705653448</v>
      </c>
      <c r="AC64" s="112">
        <v>594006</v>
      </c>
      <c r="AD64" s="112">
        <v>1374597</v>
      </c>
      <c r="AE64" s="102">
        <v>0.43213101730907311</v>
      </c>
      <c r="AF64" s="112">
        <v>162804</v>
      </c>
      <c r="AG64" s="112">
        <v>1374597</v>
      </c>
      <c r="AH64" s="102">
        <v>0.11843762208123544</v>
      </c>
      <c r="AI64" s="112">
        <v>189075</v>
      </c>
      <c r="AJ64" s="112">
        <v>1374597</v>
      </c>
      <c r="AK64" s="102">
        <v>0.13754940538936139</v>
      </c>
      <c r="AL64" s="112">
        <v>75453</v>
      </c>
      <c r="AM64" s="112">
        <v>505236</v>
      </c>
      <c r="AN64" s="102">
        <v>0.14934208963731802</v>
      </c>
    </row>
    <row r="65" spans="1:40" hidden="1" x14ac:dyDescent="0.25">
      <c r="B65" s="14">
        <v>45839</v>
      </c>
      <c r="C65" s="9"/>
      <c r="D65" s="12">
        <f t="shared" si="5"/>
        <v>0</v>
      </c>
      <c r="E65" s="104">
        <f t="shared" si="6"/>
        <v>0</v>
      </c>
      <c r="F65" s="82">
        <f t="shared" si="7"/>
        <v>0</v>
      </c>
      <c r="G65" s="235"/>
      <c r="H65" s="83">
        <f t="shared" si="8"/>
        <v>0</v>
      </c>
      <c r="I65" s="82">
        <f t="shared" si="9"/>
        <v>0</v>
      </c>
      <c r="J65" s="235"/>
      <c r="K65" s="103">
        <f t="shared" si="10"/>
        <v>0</v>
      </c>
      <c r="L65" s="82">
        <f t="shared" si="11"/>
        <v>0</v>
      </c>
      <c r="M65" s="82">
        <f t="shared" si="12"/>
        <v>0</v>
      </c>
      <c r="N65" s="82">
        <f>AN65</f>
        <v>0</v>
      </c>
      <c r="R65" s="109"/>
      <c r="S65" s="109"/>
      <c r="T65" s="112"/>
      <c r="U65" s="112"/>
      <c r="V65" s="102"/>
      <c r="W65" s="112"/>
      <c r="X65" s="112"/>
      <c r="Y65" s="109"/>
      <c r="Z65" s="112"/>
      <c r="AA65" s="112"/>
      <c r="AB65" s="102"/>
      <c r="AC65" s="112"/>
      <c r="AD65" s="112"/>
      <c r="AE65" s="102"/>
      <c r="AF65" s="112"/>
      <c r="AG65" s="112"/>
      <c r="AH65" s="102"/>
      <c r="AI65" s="112"/>
      <c r="AJ65" s="112"/>
      <c r="AK65" s="102"/>
      <c r="AL65" s="112"/>
      <c r="AM65" s="112"/>
      <c r="AN65" s="102"/>
    </row>
    <row r="66" spans="1:40" hidden="1" x14ac:dyDescent="0.25">
      <c r="B66" s="14">
        <v>45870</v>
      </c>
      <c r="C66" s="9"/>
      <c r="D66" s="12">
        <f t="shared" si="5"/>
        <v>0</v>
      </c>
      <c r="E66" s="104">
        <f t="shared" si="6"/>
        <v>0</v>
      </c>
      <c r="F66" s="103">
        <f t="shared" si="7"/>
        <v>0</v>
      </c>
      <c r="G66" s="235"/>
      <c r="H66" s="83">
        <f t="shared" si="8"/>
        <v>0</v>
      </c>
      <c r="I66" s="103">
        <f t="shared" si="9"/>
        <v>0</v>
      </c>
      <c r="J66" s="235"/>
      <c r="K66" s="103">
        <f t="shared" si="10"/>
        <v>0</v>
      </c>
      <c r="L66" s="103">
        <f t="shared" si="11"/>
        <v>0</v>
      </c>
      <c r="M66" s="103">
        <f t="shared" si="12"/>
        <v>0</v>
      </c>
      <c r="N66" s="103">
        <f t="shared" si="13"/>
        <v>0</v>
      </c>
      <c r="R66" s="109"/>
      <c r="S66" s="109"/>
      <c r="T66" s="104"/>
      <c r="U66" s="104"/>
      <c r="V66" s="103"/>
      <c r="W66" s="104"/>
      <c r="X66" s="104"/>
      <c r="Y66" s="104"/>
      <c r="Z66" s="104"/>
      <c r="AA66" s="104"/>
      <c r="AB66" s="103"/>
      <c r="AC66" s="104"/>
      <c r="AD66" s="104"/>
      <c r="AE66" s="103"/>
      <c r="AF66" s="104"/>
      <c r="AG66" s="104"/>
      <c r="AH66" s="103"/>
      <c r="AI66" s="104"/>
      <c r="AJ66" s="104"/>
      <c r="AK66" s="103"/>
      <c r="AL66" s="104"/>
      <c r="AM66" s="12"/>
      <c r="AN66" s="103"/>
    </row>
    <row r="67" spans="1:40" hidden="1" x14ac:dyDescent="0.25">
      <c r="B67" s="14">
        <v>45901</v>
      </c>
      <c r="C67" s="9"/>
      <c r="D67" s="12">
        <f t="shared" si="5"/>
        <v>0</v>
      </c>
      <c r="E67" s="104">
        <f t="shared" si="6"/>
        <v>0</v>
      </c>
      <c r="F67" s="82">
        <f t="shared" si="7"/>
        <v>0</v>
      </c>
      <c r="G67" s="235"/>
      <c r="H67" s="83">
        <f t="shared" si="8"/>
        <v>0</v>
      </c>
      <c r="I67" s="82">
        <f t="shared" si="9"/>
        <v>0</v>
      </c>
      <c r="J67" s="235"/>
      <c r="K67" s="103">
        <f t="shared" si="10"/>
        <v>0</v>
      </c>
      <c r="L67" s="82">
        <f t="shared" si="11"/>
        <v>0</v>
      </c>
      <c r="M67" s="82">
        <f t="shared" si="12"/>
        <v>0</v>
      </c>
      <c r="N67" s="82">
        <f t="shared" si="13"/>
        <v>0</v>
      </c>
      <c r="R67" s="109"/>
      <c r="S67" s="109"/>
      <c r="T67" s="112"/>
      <c r="U67" s="112"/>
      <c r="V67" s="102"/>
      <c r="W67" s="112"/>
      <c r="X67" s="112"/>
      <c r="Y67" s="109"/>
      <c r="Z67" s="112"/>
      <c r="AA67" s="112"/>
      <c r="AB67" s="102"/>
      <c r="AC67" s="112"/>
      <c r="AD67" s="112"/>
      <c r="AE67" s="102"/>
      <c r="AF67" s="112"/>
      <c r="AG67" s="112"/>
      <c r="AH67" s="102"/>
      <c r="AI67" s="112"/>
      <c r="AJ67" s="112"/>
      <c r="AK67" s="102"/>
      <c r="AL67" s="112"/>
      <c r="AM67" s="112"/>
      <c r="AN67" s="102"/>
    </row>
    <row r="68" spans="1:40" hidden="1" x14ac:dyDescent="0.25">
      <c r="B68" s="14">
        <v>45931</v>
      </c>
      <c r="C68" s="9"/>
      <c r="D68" s="12">
        <f t="shared" si="5"/>
        <v>0</v>
      </c>
      <c r="E68" s="104">
        <f t="shared" si="6"/>
        <v>0</v>
      </c>
      <c r="F68" s="82">
        <f t="shared" si="7"/>
        <v>0</v>
      </c>
      <c r="G68" s="235"/>
      <c r="H68" s="83">
        <f t="shared" si="8"/>
        <v>0</v>
      </c>
      <c r="I68" s="82">
        <f t="shared" si="9"/>
        <v>0</v>
      </c>
      <c r="J68" s="235"/>
      <c r="K68" s="103">
        <f t="shared" si="10"/>
        <v>0</v>
      </c>
      <c r="L68" s="82">
        <f t="shared" si="11"/>
        <v>0</v>
      </c>
      <c r="M68" s="82">
        <f t="shared" si="12"/>
        <v>0</v>
      </c>
      <c r="N68" s="82">
        <f t="shared" si="13"/>
        <v>0</v>
      </c>
      <c r="R68" s="109"/>
      <c r="S68" s="109"/>
      <c r="T68" s="112"/>
      <c r="U68" s="112"/>
      <c r="V68" s="102"/>
      <c r="W68" s="112"/>
      <c r="X68" s="112"/>
      <c r="Y68" s="109"/>
      <c r="Z68" s="112"/>
      <c r="AA68" s="112"/>
      <c r="AB68" s="102"/>
      <c r="AC68" s="112"/>
      <c r="AD68" s="112"/>
      <c r="AE68" s="102"/>
      <c r="AF68" s="112"/>
      <c r="AG68" s="112"/>
      <c r="AH68" s="102"/>
      <c r="AI68" s="112"/>
      <c r="AJ68" s="112"/>
      <c r="AK68" s="102"/>
      <c r="AL68" s="112"/>
      <c r="AM68" s="115"/>
      <c r="AN68" s="102"/>
    </row>
    <row r="69" spans="1:40" hidden="1" x14ac:dyDescent="0.25">
      <c r="B69" s="14">
        <v>45962</v>
      </c>
      <c r="C69" s="9"/>
      <c r="D69" s="12">
        <f t="shared" si="5"/>
        <v>0</v>
      </c>
      <c r="E69" s="104">
        <f t="shared" si="6"/>
        <v>0</v>
      </c>
      <c r="F69" s="82">
        <f t="shared" si="7"/>
        <v>0</v>
      </c>
      <c r="G69" s="235"/>
      <c r="H69" s="83">
        <f t="shared" si="8"/>
        <v>0</v>
      </c>
      <c r="I69" s="82">
        <f t="shared" si="9"/>
        <v>0</v>
      </c>
      <c r="J69" s="235"/>
      <c r="K69" s="103">
        <f t="shared" si="10"/>
        <v>0</v>
      </c>
      <c r="L69" s="82">
        <f t="shared" si="11"/>
        <v>0</v>
      </c>
      <c r="M69" s="82">
        <f t="shared" si="12"/>
        <v>0</v>
      </c>
      <c r="N69" s="82">
        <f t="shared" si="13"/>
        <v>0</v>
      </c>
      <c r="R69" s="109"/>
      <c r="S69" s="109"/>
      <c r="T69" s="112"/>
      <c r="U69" s="112"/>
      <c r="V69" s="102"/>
      <c r="W69" s="112"/>
      <c r="X69" s="112"/>
      <c r="Y69" s="109"/>
      <c r="Z69" s="112"/>
      <c r="AA69" s="112"/>
      <c r="AB69" s="102"/>
      <c r="AC69" s="112"/>
      <c r="AD69" s="112"/>
      <c r="AE69" s="102"/>
      <c r="AF69" s="112"/>
      <c r="AG69" s="112"/>
      <c r="AH69" s="102"/>
      <c r="AI69" s="112"/>
      <c r="AJ69" s="112"/>
      <c r="AK69" s="102"/>
      <c r="AL69" s="112"/>
      <c r="AM69" s="112"/>
      <c r="AN69" s="102"/>
    </row>
    <row r="70" spans="1:40" hidden="1" x14ac:dyDescent="0.25">
      <c r="B70" s="14">
        <v>45992</v>
      </c>
      <c r="C70" s="9"/>
      <c r="D70" s="12">
        <f t="shared" si="5"/>
        <v>0</v>
      </c>
      <c r="E70" s="104">
        <f t="shared" si="6"/>
        <v>0</v>
      </c>
      <c r="F70" s="82">
        <f t="shared" si="7"/>
        <v>0</v>
      </c>
      <c r="G70" s="235"/>
      <c r="H70" s="83">
        <f t="shared" si="8"/>
        <v>0</v>
      </c>
      <c r="I70" s="82">
        <f t="shared" si="9"/>
        <v>0</v>
      </c>
      <c r="J70" s="235"/>
      <c r="K70" s="103">
        <f t="shared" si="10"/>
        <v>0</v>
      </c>
      <c r="L70" s="82">
        <f t="shared" si="11"/>
        <v>0</v>
      </c>
      <c r="M70" s="82">
        <f t="shared" si="12"/>
        <v>0</v>
      </c>
      <c r="N70" s="82">
        <f t="shared" si="13"/>
        <v>0</v>
      </c>
      <c r="R70" s="109"/>
      <c r="S70" s="109"/>
      <c r="T70" s="112"/>
      <c r="U70" s="112"/>
      <c r="V70" s="102"/>
      <c r="W70" s="112"/>
      <c r="X70" s="112"/>
      <c r="Y70" s="109"/>
      <c r="Z70" s="112"/>
      <c r="AA70" s="112"/>
      <c r="AB70" s="102"/>
      <c r="AC70" s="112"/>
      <c r="AD70" s="112"/>
      <c r="AE70" s="102"/>
      <c r="AF70" s="112"/>
      <c r="AG70" s="112"/>
      <c r="AH70" s="102"/>
      <c r="AI70" s="112"/>
      <c r="AJ70" s="112"/>
      <c r="AK70" s="102"/>
      <c r="AL70" s="112"/>
      <c r="AM70" s="112"/>
      <c r="AN70" s="102"/>
    </row>
    <row r="71" spans="1:40" hidden="1" x14ac:dyDescent="0.25">
      <c r="B71" s="14">
        <v>46023</v>
      </c>
      <c r="C71" s="9"/>
      <c r="D71" s="12">
        <f t="shared" si="5"/>
        <v>0</v>
      </c>
      <c r="E71" s="104">
        <f t="shared" si="6"/>
        <v>0</v>
      </c>
      <c r="F71" s="82">
        <f t="shared" si="7"/>
        <v>0</v>
      </c>
      <c r="G71" s="235"/>
      <c r="H71" s="83">
        <f t="shared" si="8"/>
        <v>0</v>
      </c>
      <c r="I71" s="82">
        <f t="shared" si="9"/>
        <v>0</v>
      </c>
      <c r="J71" s="235"/>
      <c r="K71" s="103">
        <f t="shared" si="10"/>
        <v>0</v>
      </c>
      <c r="L71" s="82">
        <f t="shared" si="11"/>
        <v>0</v>
      </c>
      <c r="M71" s="82">
        <f t="shared" si="12"/>
        <v>0</v>
      </c>
      <c r="N71" s="82">
        <f t="shared" si="13"/>
        <v>0</v>
      </c>
      <c r="R71" s="109"/>
      <c r="S71" s="109"/>
      <c r="T71" s="112"/>
      <c r="U71" s="112"/>
      <c r="V71" s="102"/>
      <c r="W71" s="112"/>
      <c r="X71" s="112"/>
      <c r="Y71" s="109"/>
      <c r="Z71" s="112"/>
      <c r="AA71" s="112"/>
      <c r="AB71" s="102"/>
      <c r="AC71" s="112"/>
      <c r="AD71" s="112"/>
      <c r="AE71" s="102"/>
      <c r="AF71" s="112"/>
      <c r="AG71" s="112"/>
      <c r="AH71" s="102"/>
      <c r="AI71" s="112"/>
      <c r="AJ71" s="112"/>
      <c r="AK71" s="102"/>
      <c r="AL71" s="112"/>
      <c r="AM71" s="112"/>
      <c r="AN71" s="102"/>
    </row>
    <row r="72" spans="1:40" hidden="1" x14ac:dyDescent="0.25">
      <c r="B72" s="14">
        <v>46054</v>
      </c>
      <c r="C72" s="9"/>
      <c r="D72" s="12">
        <f t="shared" si="5"/>
        <v>0</v>
      </c>
      <c r="E72" s="104">
        <f t="shared" si="6"/>
        <v>0</v>
      </c>
      <c r="F72" s="82">
        <f t="shared" si="7"/>
        <v>0</v>
      </c>
      <c r="G72" s="235"/>
      <c r="H72" s="83">
        <f t="shared" si="8"/>
        <v>0</v>
      </c>
      <c r="I72" s="82">
        <f t="shared" si="9"/>
        <v>0</v>
      </c>
      <c r="J72" s="235"/>
      <c r="K72" s="103">
        <f t="shared" si="10"/>
        <v>0</v>
      </c>
      <c r="L72" s="82">
        <f t="shared" si="11"/>
        <v>0</v>
      </c>
      <c r="M72" s="82">
        <f t="shared" si="12"/>
        <v>0</v>
      </c>
      <c r="N72" s="82">
        <f t="shared" si="13"/>
        <v>0</v>
      </c>
      <c r="R72" s="109"/>
      <c r="S72" s="109"/>
      <c r="T72" s="112"/>
      <c r="U72" s="112"/>
      <c r="V72" s="102"/>
      <c r="W72" s="112"/>
      <c r="X72" s="112"/>
      <c r="Y72" s="109"/>
      <c r="Z72" s="112"/>
      <c r="AA72" s="112"/>
      <c r="AB72" s="102"/>
      <c r="AC72" s="112"/>
      <c r="AD72" s="112"/>
      <c r="AE72" s="102"/>
      <c r="AF72" s="112"/>
      <c r="AG72" s="112"/>
      <c r="AH72" s="102"/>
      <c r="AI72" s="112"/>
      <c r="AJ72" s="112"/>
      <c r="AK72" s="102"/>
      <c r="AL72" s="112"/>
      <c r="AM72" s="112"/>
      <c r="AN72" s="102"/>
    </row>
    <row r="73" spans="1:40" hidden="1" x14ac:dyDescent="0.25">
      <c r="B73" s="14">
        <v>46082</v>
      </c>
      <c r="C73" s="9"/>
      <c r="D73" s="12">
        <f t="shared" si="5"/>
        <v>0</v>
      </c>
      <c r="E73" s="104">
        <f t="shared" si="6"/>
        <v>0</v>
      </c>
      <c r="F73" s="82">
        <f t="shared" si="7"/>
        <v>0</v>
      </c>
      <c r="G73" s="235"/>
      <c r="H73" s="83">
        <f t="shared" si="8"/>
        <v>0</v>
      </c>
      <c r="I73" s="82">
        <f t="shared" si="9"/>
        <v>0</v>
      </c>
      <c r="J73" s="235"/>
      <c r="K73" s="103">
        <f t="shared" si="10"/>
        <v>0</v>
      </c>
      <c r="L73" s="82">
        <f t="shared" si="11"/>
        <v>0</v>
      </c>
      <c r="M73" s="82">
        <f t="shared" si="12"/>
        <v>0</v>
      </c>
      <c r="N73" s="82">
        <f t="shared" si="13"/>
        <v>0</v>
      </c>
      <c r="R73" s="109"/>
      <c r="S73" s="109"/>
      <c r="T73" s="112"/>
      <c r="U73" s="112"/>
      <c r="V73" s="102"/>
      <c r="W73" s="112"/>
      <c r="X73" s="112"/>
      <c r="Y73" s="109"/>
      <c r="Z73" s="112"/>
      <c r="AA73" s="112"/>
      <c r="AB73" s="102"/>
      <c r="AC73" s="112"/>
      <c r="AD73" s="112"/>
      <c r="AE73" s="102"/>
      <c r="AF73" s="112"/>
      <c r="AG73" s="112"/>
      <c r="AH73" s="102"/>
      <c r="AI73" s="112"/>
      <c r="AJ73" s="112"/>
      <c r="AK73" s="102"/>
      <c r="AL73" s="112"/>
      <c r="AM73" s="112"/>
      <c r="AN73" s="102"/>
    </row>
    <row r="74" spans="1:40" x14ac:dyDescent="0.25">
      <c r="B74" s="14"/>
      <c r="C74" s="9"/>
      <c r="D74" s="12"/>
      <c r="E74" s="104"/>
      <c r="F74" s="82"/>
      <c r="G74" s="82"/>
      <c r="H74" s="83"/>
      <c r="I74" s="82"/>
      <c r="K74" s="103"/>
      <c r="L74" s="82"/>
      <c r="M74" s="82"/>
      <c r="N74" s="82"/>
      <c r="R74" s="109"/>
      <c r="S74" s="109"/>
      <c r="T74" s="112"/>
      <c r="U74" s="112"/>
      <c r="V74" s="102"/>
      <c r="W74" s="112"/>
      <c r="X74" s="112"/>
      <c r="Y74" s="109"/>
      <c r="Z74" s="112"/>
      <c r="AA74" s="112"/>
      <c r="AB74" s="102"/>
      <c r="AC74" s="112"/>
      <c r="AD74" s="112"/>
      <c r="AE74" s="102"/>
      <c r="AF74" s="112"/>
      <c r="AG74" s="112"/>
      <c r="AH74" s="102"/>
      <c r="AI74" s="112"/>
      <c r="AJ74" s="112"/>
      <c r="AK74" s="102"/>
      <c r="AL74" s="112"/>
      <c r="AM74" s="112"/>
      <c r="AN74" s="102"/>
    </row>
    <row r="75" spans="1:40" ht="14.5" x14ac:dyDescent="0.35">
      <c r="A75" s="76" t="s">
        <v>59</v>
      </c>
      <c r="B75" s="77"/>
      <c r="C75" s="77"/>
    </row>
    <row r="76" spans="1:40" ht="16.5" customHeight="1" x14ac:dyDescent="0.25">
      <c r="A76" s="299" t="s">
        <v>932</v>
      </c>
      <c r="B76" s="299"/>
      <c r="C76" s="299"/>
      <c r="D76" s="299"/>
      <c r="E76" s="299"/>
      <c r="F76" s="299"/>
      <c r="G76" s="299"/>
      <c r="H76" s="299"/>
      <c r="I76" s="299"/>
      <c r="J76" s="299"/>
      <c r="K76" s="299"/>
      <c r="L76" s="299"/>
      <c r="M76" s="299"/>
      <c r="N76" s="299"/>
    </row>
    <row r="77" spans="1:40" ht="25" customHeight="1" x14ac:dyDescent="0.25">
      <c r="A77" s="299" t="s">
        <v>933</v>
      </c>
      <c r="B77" s="299"/>
      <c r="C77" s="299"/>
      <c r="D77" s="299"/>
      <c r="E77" s="299"/>
      <c r="F77" s="299"/>
      <c r="G77" s="299"/>
      <c r="H77" s="299"/>
      <c r="I77" s="299"/>
      <c r="J77" s="299"/>
      <c r="K77" s="299"/>
      <c r="L77" s="299"/>
      <c r="M77" s="299"/>
      <c r="N77" s="299"/>
    </row>
    <row r="78" spans="1:40" x14ac:dyDescent="0.25">
      <c r="A78" s="300" t="s">
        <v>934</v>
      </c>
      <c r="B78" s="300"/>
      <c r="C78" s="300"/>
      <c r="D78" s="300"/>
      <c r="E78" s="300"/>
      <c r="F78" s="300"/>
      <c r="G78" s="300"/>
      <c r="H78" s="300"/>
      <c r="I78" s="300"/>
      <c r="J78" s="300"/>
      <c r="K78" s="300"/>
      <c r="L78" s="300"/>
      <c r="M78" s="300"/>
      <c r="N78" s="300"/>
    </row>
    <row r="79" spans="1:40" ht="99.75" hidden="1" customHeight="1" x14ac:dyDescent="0.25">
      <c r="A79" s="299"/>
      <c r="B79" s="299"/>
      <c r="C79" s="299"/>
    </row>
    <row r="80" spans="1:40" ht="122.9" hidden="1" customHeight="1" x14ac:dyDescent="0.25">
      <c r="A80" s="299"/>
      <c r="B80" s="299"/>
      <c r="C80" s="299"/>
    </row>
    <row r="81" spans="1:4" ht="72.650000000000006" hidden="1" customHeight="1" x14ac:dyDescent="0.25">
      <c r="A81" s="299"/>
      <c r="B81" s="299"/>
      <c r="C81" s="299"/>
    </row>
    <row r="82" spans="1:4" x14ac:dyDescent="0.25"/>
    <row r="83" spans="1:4" x14ac:dyDescent="0.25"/>
    <row r="84" spans="1:4" x14ac:dyDescent="0.25"/>
    <row r="85" spans="1:4" x14ac:dyDescent="0.25"/>
    <row r="86" spans="1:4" x14ac:dyDescent="0.25"/>
    <row r="87" spans="1:4" x14ac:dyDescent="0.25"/>
    <row r="88" spans="1:4" x14ac:dyDescent="0.25"/>
    <row r="89" spans="1:4" x14ac:dyDescent="0.25"/>
    <row r="90" spans="1:4" x14ac:dyDescent="0.25"/>
    <row r="91" spans="1:4" x14ac:dyDescent="0.25"/>
    <row r="92" spans="1:4" x14ac:dyDescent="0.25"/>
    <row r="93" spans="1:4" hidden="1" x14ac:dyDescent="0.25">
      <c r="B93" s="299"/>
      <c r="C93" s="299"/>
      <c r="D93" s="299"/>
    </row>
    <row r="94" spans="1:4" x14ac:dyDescent="0.25"/>
    <row r="95" spans="1:4" x14ac:dyDescent="0.25"/>
    <row r="96" spans="1:4"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sheetData>
  <mergeCells count="9">
    <mergeCell ref="A2:H2"/>
    <mergeCell ref="B93:D93"/>
    <mergeCell ref="A79:C79"/>
    <mergeCell ref="A80:C80"/>
    <mergeCell ref="A6:B6"/>
    <mergeCell ref="A81:C81"/>
    <mergeCell ref="A76:N76"/>
    <mergeCell ref="A77:N77"/>
    <mergeCell ref="A78:N78"/>
  </mergeCells>
  <conditionalFormatting sqref="A1:B1">
    <cfRule type="cellIs" dxfId="117" priority="2" operator="notEqual">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A2D8-BD01-4FB8-92D5-E6A8E2B2EE00}">
  <sheetPr codeName="Sheet4">
    <tabColor theme="0"/>
  </sheetPr>
  <dimension ref="A1:EM55"/>
  <sheetViews>
    <sheetView showGridLines="0" zoomScaleNormal="100" workbookViewId="0">
      <pane xSplit="3" ySplit="9" topLeftCell="D10" activePane="bottomRight" state="frozen"/>
      <selection pane="topRight" activeCell="D1" sqref="D1"/>
      <selection pane="bottomLeft" activeCell="A10" sqref="A10"/>
      <selection pane="bottomRight" activeCell="B5" sqref="B5"/>
    </sheetView>
  </sheetViews>
  <sheetFormatPr defaultColWidth="0" defaultRowHeight="12.5" x14ac:dyDescent="0.25"/>
  <cols>
    <col min="1" max="1" width="7.453125" style="9" customWidth="1"/>
    <col min="2" max="2" width="34.81640625" style="3" customWidth="1"/>
    <col min="3" max="3" width="2.453125" style="3" customWidth="1"/>
    <col min="4" max="4" width="12.453125" style="3" bestFit="1" customWidth="1"/>
    <col min="5" max="6" width="12" style="3" bestFit="1" customWidth="1"/>
    <col min="7" max="7" width="11.54296875" style="3" bestFit="1" customWidth="1"/>
    <col min="8" max="8" width="9.54296875" style="3" customWidth="1"/>
    <col min="9" max="9" width="12.54296875" style="3" customWidth="1"/>
    <col min="10" max="10" width="10.453125" style="3" customWidth="1"/>
    <col min="11" max="11" width="10.453125" style="3" bestFit="1" customWidth="1"/>
    <col min="12" max="12" width="13" style="3" customWidth="1"/>
    <col min="13" max="13" width="10.453125" style="3" bestFit="1" customWidth="1"/>
    <col min="14" max="14" width="13.453125" style="3" bestFit="1" customWidth="1"/>
    <col min="15" max="15" width="11.453125" style="3" bestFit="1" customWidth="1"/>
    <col min="16" max="16" width="9.453125" style="3" customWidth="1"/>
    <col min="17" max="17" width="11.453125" style="3" customWidth="1"/>
    <col min="18" max="18" width="9.54296875" style="3" customWidth="1"/>
    <col min="19" max="19" width="12.453125" style="3" customWidth="1"/>
    <col min="20" max="21" width="11.54296875" style="3" customWidth="1"/>
    <col min="22" max="24" width="12.54296875" style="3" customWidth="1"/>
    <col min="25" max="25" width="12.6328125" style="3" customWidth="1"/>
    <col min="26" max="26" width="12.54296875" style="3" customWidth="1"/>
    <col min="27" max="27" width="12.453125" style="3" customWidth="1"/>
    <col min="28" max="28" width="13.54296875" style="3" customWidth="1"/>
    <col min="29" max="29" width="12.453125" style="3" customWidth="1"/>
    <col min="30" max="30" width="15.453125" style="3" customWidth="1"/>
    <col min="31" max="31" width="16.453125" style="3" customWidth="1"/>
    <col min="32" max="33" width="12.54296875" style="3" customWidth="1"/>
    <col min="34" max="34" width="13.54296875" style="3" customWidth="1"/>
    <col min="35" max="35" width="12.453125" style="3" customWidth="1"/>
    <col min="36" max="36" width="8.81640625" style="3" customWidth="1"/>
    <col min="37" max="37" width="7.453125" style="3" customWidth="1"/>
    <col min="38" max="38" width="8.6328125" style="3" customWidth="1"/>
    <col min="39" max="39" width="9.6328125" style="3" customWidth="1"/>
    <col min="40" max="40" width="8.54296875" style="3" customWidth="1"/>
    <col min="41" max="42" width="12.54296875" style="3" bestFit="1" customWidth="1"/>
    <col min="43" max="44" width="15.54296875" style="3" customWidth="1"/>
    <col min="45" max="45" width="12.54296875" style="3" bestFit="1" customWidth="1"/>
    <col min="46" max="46" width="12.54296875" style="3" customWidth="1"/>
    <col min="47" max="48" width="13.54296875" style="3" customWidth="1"/>
    <col min="49" max="49" width="12.54296875" style="3" bestFit="1" customWidth="1"/>
    <col min="50" max="51" width="13.453125" style="3" customWidth="1"/>
    <col min="52" max="52" width="12.453125" style="3" customWidth="1"/>
    <col min="53" max="53" width="12.54296875" style="3" customWidth="1"/>
    <col min="54" max="55" width="12.54296875" style="3" bestFit="1" customWidth="1"/>
    <col min="56" max="57" width="13" style="3" customWidth="1"/>
    <col min="58" max="61" width="15.453125" style="3" customWidth="1"/>
    <col min="62" max="62" width="13.453125" style="3" bestFit="1" customWidth="1"/>
    <col min="63" max="63" width="12.54296875" style="3" bestFit="1" customWidth="1"/>
    <col min="64" max="64" width="13.453125" style="3" bestFit="1" customWidth="1"/>
    <col min="65" max="65" width="12.54296875" style="3" bestFit="1" customWidth="1"/>
    <col min="66" max="66" width="13.453125" style="3" customWidth="1"/>
    <col min="67" max="67" width="10.54296875" style="3" bestFit="1" customWidth="1"/>
    <col min="68" max="68" width="11.54296875" style="3" bestFit="1" customWidth="1"/>
    <col min="69" max="70" width="12.54296875" style="3" bestFit="1" customWidth="1"/>
    <col min="71" max="71" width="15.54296875" style="3" bestFit="1" customWidth="1"/>
    <col min="72" max="72" width="15.453125" style="3" bestFit="1" customWidth="1"/>
    <col min="73" max="73" width="13.54296875" style="3" bestFit="1" customWidth="1"/>
    <col min="74" max="75" width="12.54296875" style="3" bestFit="1" customWidth="1"/>
    <col min="76" max="76" width="10.453125" style="3" bestFit="1" customWidth="1"/>
    <col min="77" max="78" width="11.54296875" style="3" bestFit="1" customWidth="1"/>
    <col min="79" max="79" width="11.54296875" style="3" customWidth="1"/>
    <col min="80" max="80" width="12.54296875" style="3" customWidth="1"/>
    <col min="81" max="81" width="11.54296875" style="3" customWidth="1"/>
    <col min="82" max="82" width="14.453125" style="3" customWidth="1"/>
    <col min="83" max="83" width="18.54296875" style="3" customWidth="1"/>
    <col min="84" max="84" width="13.54296875" style="3" customWidth="1"/>
    <col min="85" max="85" width="19.453125" style="3" customWidth="1"/>
    <col min="86" max="86" width="17.453125" style="3" customWidth="1"/>
    <col min="87" max="87" width="10.54296875" style="3" bestFit="1" customWidth="1"/>
    <col min="88" max="91" width="13.54296875" style="3" customWidth="1"/>
    <col min="92" max="92" width="9" style="3" bestFit="1" customWidth="1"/>
    <col min="93" max="143" width="9" style="3" hidden="1" customWidth="1"/>
    <col min="144" max="16384" width="8.54296875" style="3" hidden="1"/>
  </cols>
  <sheetData>
    <row r="1" spans="1:91" ht="8" customHeight="1" thickBot="1" x14ac:dyDescent="0.35">
      <c r="A1" s="8"/>
      <c r="B1" s="6"/>
      <c r="S1" s="12"/>
    </row>
    <row r="2" spans="1:91" ht="30.65" customHeight="1" thickBot="1" x14ac:dyDescent="0.3">
      <c r="A2" s="197" t="s">
        <v>791</v>
      </c>
      <c r="B2" s="198"/>
      <c r="C2" s="199"/>
      <c r="D2" s="199"/>
      <c r="E2" s="199"/>
      <c r="F2" s="199"/>
      <c r="G2" s="199"/>
      <c r="H2" s="199"/>
      <c r="I2" s="199"/>
      <c r="J2" s="199"/>
      <c r="K2" s="199"/>
      <c r="L2" s="199"/>
      <c r="M2" s="199"/>
      <c r="N2" s="199"/>
      <c r="O2" s="199"/>
      <c r="P2" s="199"/>
      <c r="Q2" s="199"/>
      <c r="R2" s="199"/>
      <c r="S2" s="200"/>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201"/>
    </row>
    <row r="3" spans="1:91" ht="4" customHeight="1" x14ac:dyDescent="0.3">
      <c r="A3" s="307"/>
      <c r="B3" s="307"/>
      <c r="D3" s="7">
        <f>(SUMIFS(Raw!$H:$H,Raw!$A:$A,$B$5,Raw!$G:$G,D$5,Raw!$E:$E,$A$10))-SUM(D$20:D$48)+D10</f>
        <v>0</v>
      </c>
      <c r="E3" s="7">
        <f>(SUMIFS(Raw!$H:$H,Raw!$A:$A,$B$5,Raw!$G:$G,E$5,Raw!$E:$E,$A$10))-SUM(E$20:E$48)+E10</f>
        <v>0</v>
      </c>
      <c r="F3" s="7"/>
      <c r="G3" s="7">
        <f>(SUMIFS(Raw!$H:$H,Raw!$A:$A,$B$5,Raw!$G:$G,G$5,Raw!$E:$E,$A$10))-SUM(G$20:G$48)+G10</f>
        <v>0</v>
      </c>
      <c r="H3" s="7">
        <f>(SUMIFS(Raw!$H:$H,Raw!$A:$A,$B$5,Raw!$G:$G,H$5,Raw!$E:$E,$A$10))-SUM(H$20:H$48)+H10</f>
        <v>0</v>
      </c>
      <c r="I3" s="7">
        <f>(SUMIFS(Raw!$H:$H,Raw!$A:$A,$B$5,Raw!$G:$G,I$5,Raw!$E:$E,$A$10))-SUM(I$20:I$48)+I10</f>
        <v>0</v>
      </c>
      <c r="J3" s="7"/>
      <c r="K3" s="7"/>
      <c r="L3" s="7">
        <f>(SUMIFS(Raw!$H:$H,Raw!$A:$A,$B$5,Raw!$G:$G,L$5,Raw!$E:$E,$A$10))-SUM(L$20:L$48)+L10</f>
        <v>0</v>
      </c>
      <c r="M3" s="7">
        <f>(SUMIFS(Raw!$H:$H,Raw!$A:$A,$B$5,Raw!$G:$G,M$5,Raw!$E:$E,$A$10))-SUM(M$20:M$48)+M10</f>
        <v>0</v>
      </c>
      <c r="N3" s="7">
        <f>(SUMIFS(Raw!$H:$H,Raw!$A:$A,$B$5,Raw!$G:$G,N$5,Raw!$E:$E,$A$10))-SUM(N$20:N$48)+N10</f>
        <v>0</v>
      </c>
      <c r="O3" s="7">
        <f>(SUMIFS(Raw!$H:$H,Raw!$A:$A,$B$5,Raw!$G:$G,O$5,Raw!$E:$E,$A$10))-SUM(O$20:O$48)+O10</f>
        <v>0</v>
      </c>
      <c r="P3" s="7">
        <f>(SUMIFS(Raw!$H:$H,Raw!$A:$A,$B$5,Raw!$G:$G,P$5,Raw!$E:$E,$A$10))-SUM(P$20:P$48)+P10</f>
        <v>0</v>
      </c>
      <c r="Q3" s="7">
        <f>(SUMIFS(Raw!$H:$H,Raw!$A:$A,$B$5,Raw!$G:$G,Q$5,Raw!$E:$E,$A$10))-SUM(Q$20:Q$48)+Q10</f>
        <v>0</v>
      </c>
      <c r="R3" s="7">
        <f>(SUMIFS(Raw!$H:$H,Raw!$A:$A,$B$5,Raw!$G:$G,R$5,Raw!$E:$E,$A$10))-SUM(R$20:R$48)+R10</f>
        <v>0</v>
      </c>
      <c r="S3" s="7">
        <f>(SUMIFS(Raw!$H:$H,Raw!$A:$A,$B$5,Raw!$G:$G,S$5,Raw!$E:$E,$A$10))-SUM(S$20:S$48)+S10</f>
        <v>0</v>
      </c>
      <c r="T3" s="7">
        <f>(SUMIFS(Raw!$H:$H,Raw!$A:$A,$B$5,Raw!$G:$G,T$5,Raw!$E:$E,$A$10))-SUM(T$20:T$48)+T10</f>
        <v>0</v>
      </c>
      <c r="U3" s="7">
        <f>(SUMIFS(Raw!$H:$H,Raw!$A:$A,$B$5,Raw!$G:$G,U$5,Raw!$E:$E,$A$10))-SUM(U$20:U$48)+U10</f>
        <v>0</v>
      </c>
      <c r="V3" s="7">
        <f>(SUMIFS(Raw!$H:$H,Raw!$A:$A,$B$5,Raw!$G:$G,V$5,Raw!$E:$E,$A$10))-SUM(V$20:V$48)+V10</f>
        <v>0</v>
      </c>
      <c r="W3" s="7">
        <f>(SUMIFS(Raw!$H:$H,Raw!$A:$A,$B$5,Raw!$G:$G,W$5,Raw!$E:$E,$A$10))-SUM(W$20:W$48)+W10</f>
        <v>0</v>
      </c>
      <c r="X3" s="7">
        <f>(SUMIFS(Raw!$H:$H,Raw!$A:$A,$B$5,Raw!$G:$G,X$5,Raw!$E:$E,$A$10))-SUM(X$20:X$48)+X10</f>
        <v>0</v>
      </c>
      <c r="Y3" s="7"/>
      <c r="Z3" s="7"/>
      <c r="AA3" s="7">
        <f>(SUMIFS(Raw!$H:$H,Raw!$A:$A,$B$5,Raw!$G:$G,AA$5,Raw!$E:$E,$A$10))-SUM(AA$20:AA$48)+AA10</f>
        <v>0</v>
      </c>
      <c r="AB3" s="7">
        <f>(SUMIFS(Raw!$H:$H,Raw!$A:$A,$B$5,Raw!$G:$G,AB$5,Raw!$E:$E,$A$10))-SUM(AB$20:AB$48)+AB10</f>
        <v>0</v>
      </c>
      <c r="AC3" s="7"/>
      <c r="AD3" s="7"/>
      <c r="AE3" s="7">
        <f>(SUMIFS(Raw!$H:$H,Raw!$A:$A,$B$5,Raw!$G:$G,AE$5,Raw!$E:$E,$A$10))-SUM(AE$20:AE$48)+AE10</f>
        <v>0</v>
      </c>
      <c r="AF3" s="7">
        <f>(SUMIFS(Raw!$H:$H,Raw!$A:$A,$B$5,Raw!$G:$G,AF$5,Raw!$E:$E,$A$10))-SUM(AF$20:AF$48)+AF10</f>
        <v>0</v>
      </c>
      <c r="AG3" s="7">
        <f>(SUMIFS(Raw!$H:$H,Raw!$A:$A,$B$5,Raw!$G:$G,AG$5,Raw!$E:$E,$A$10))-SUM(AG$20:AG$48)+AG10</f>
        <v>0</v>
      </c>
      <c r="AH3" s="7">
        <f>(SUMIFS(Raw!$H:$H,Raw!$A:$A,$B$5,Raw!$G:$G,AH$5,Raw!$E:$E,$A$10))-SUM(AH$20:AH$48)+AH10</f>
        <v>0</v>
      </c>
      <c r="AI3" s="7">
        <f>(SUMIFS(Raw!$H:$H,Raw!$A:$A,$B$5,Raw!$G:$G,AI$5,Raw!$E:$E,$A$10))-SUM(AI$20:AI$48)+AI10</f>
        <v>0</v>
      </c>
      <c r="AJ3" s="7">
        <f>(SUMIFS(Raw!$H:$H,Raw!$A:$A,$B$5,Raw!$G:$G,AJ$5,Raw!$E:$E,$A$10))-SUM(AJ$20:AJ$48)+AJ10</f>
        <v>0</v>
      </c>
      <c r="AK3" s="7">
        <f>(SUMIFS(Raw!$H:$H,Raw!$A:$A,$B$5,Raw!$G:$G,AK$5,Raw!$E:$E,$A$10))-SUM(AK$20:AK$48)+AK10</f>
        <v>0</v>
      </c>
      <c r="AL3" s="7">
        <f>(SUMIFS(Raw!$H:$H,Raw!$A:$A,$B$5,Raw!$G:$G,AL$5,Raw!$E:$E,$A$10))-SUM(AL$20:AL$48)+AL10</f>
        <v>0</v>
      </c>
      <c r="AM3" s="7">
        <f>(SUMIFS(Raw!$H:$H,Raw!$A:$A,$B$5,Raw!$G:$G,AM$5,Raw!$E:$E,$A$10))-SUM(AM$20:AM$48)+AM10</f>
        <v>0</v>
      </c>
      <c r="AN3" s="7">
        <f>(SUMIFS(Raw!$H:$H,Raw!$A:$A,$B$5,Raw!$G:$G,AN$5,Raw!$E:$E,$A$10))-SUM(AN$20:AN$48)+AN10</f>
        <v>0</v>
      </c>
      <c r="AO3" s="7">
        <f>(SUMIFS(Raw!$H:$H,Raw!$A:$A,$B$5,Raw!$G:$G,AO$5,Raw!$E:$E,$A$10))-SUM(AO$20:AO$48)+AO10</f>
        <v>0</v>
      </c>
      <c r="AP3" s="7">
        <f>(SUMIFS(Raw!$H:$H,Raw!$A:$A,$B$5,Raw!$G:$G,AP$5,Raw!$E:$E,$A$10))-SUM(AP$20:AP$48)+AP10</f>
        <v>0</v>
      </c>
      <c r="AQ3" s="7">
        <f>(SUMIFS(Raw!$H:$H,Raw!$A:$A,$B$5,Raw!$G:$G,AQ$5,Raw!$E:$E,$A$10))-SUM(AQ$20:AQ$48)+AQ10</f>
        <v>0</v>
      </c>
      <c r="AR3" s="7">
        <f>(SUMIFS(Raw!$H:$H,Raw!$A:$A,$B$5,Raw!$G:$G,AR$5,Raw!$E:$E,$A$10))-SUM(AR$20:AR$48)+AR10</f>
        <v>0</v>
      </c>
      <c r="AS3" s="7">
        <f>(SUMIFS(Raw!$H:$H,Raw!$A:$A,$B$5,Raw!$G:$G,AS$5,Raw!$E:$E,$A$10))-SUM(AS$20:AS$48)+AS10</f>
        <v>0</v>
      </c>
      <c r="AT3" s="7">
        <f>(SUMIFS(Raw!$H:$H,Raw!$A:$A,$B$5,Raw!$G:$G,AT$5,Raw!$E:$E,$A$10))-SUM(AT$20:AT$48)+AT10</f>
        <v>0</v>
      </c>
      <c r="AU3" s="7">
        <f>(SUMIFS(Raw!$H:$H,Raw!$A:$A,$B$5,Raw!$G:$G,AU$5,Raw!$E:$E,$A$10))-SUM(AU$20:AU$48)+AU10</f>
        <v>0</v>
      </c>
      <c r="AV3" s="7">
        <f>(SUMIFS(Raw!$H:$H,Raw!$A:$A,$B$5,Raw!$G:$G,AV$5,Raw!$E:$E,$A$10))-SUM(AV$20:AV$48)+AV10</f>
        <v>0</v>
      </c>
      <c r="AW3" s="7">
        <f>(SUMIFS(Raw!$H:$H,Raw!$A:$A,$B$5,Raw!$G:$G,AW$5,Raw!$E:$E,$A$10))-SUM(AW$20:AW$48)+AW10</f>
        <v>0</v>
      </c>
      <c r="AX3" s="7">
        <f>(SUMIFS(Raw!$H:$H,Raw!$A:$A,$B$5,Raw!$G:$G,AX$5,Raw!$E:$E,$A$10))-SUM(AX$20:AX$48)+AX10</f>
        <v>0</v>
      </c>
      <c r="AY3" s="7">
        <f>(SUMIFS(Raw!$H:$H,Raw!$A:$A,$B$5,Raw!$G:$G,AY$5,Raw!$E:$E,$A$10))-SUM(AY$20:AY$48)+AY10</f>
        <v>0</v>
      </c>
      <c r="AZ3" s="7">
        <f>(SUMIFS(Raw!$H:$H,Raw!$A:$A,$B$5,Raw!$G:$G,AZ$5,Raw!$E:$E,$A$10))-SUM(AZ$20:AZ$48)+AZ10</f>
        <v>0</v>
      </c>
      <c r="BA3" s="7">
        <f>(SUMIFS(Raw!$H:$H,Raw!$A:$A,$B$5,Raw!$G:$G,BA$5,Raw!$E:$E,$A$10))-SUM(BA$20:BA$48)+BA10</f>
        <v>0</v>
      </c>
      <c r="BB3" s="7">
        <f>(SUMIFS(Raw!$H:$H,Raw!$A:$A,$B$5,Raw!$G:$G,BB$5,Raw!$E:$E,$A$10))-SUM(BB$20:BB$48)+BB10</f>
        <v>0</v>
      </c>
      <c r="BC3" s="7">
        <f>(SUMIFS(Raw!$H:$H,Raw!$A:$A,$B$5,Raw!$G:$G,BC$5,Raw!$E:$E,$A$10))-SUM(BC$20:BC$48)+BC10</f>
        <v>0</v>
      </c>
      <c r="BD3" s="7">
        <f>(SUMIFS(Raw!$H:$H,Raw!$A:$A,$B$5,Raw!$G:$G,BD$5,Raw!$E:$E,$A$10))-SUM(BD$20:BD$48)+BD10</f>
        <v>0</v>
      </c>
      <c r="BE3" s="7">
        <f>(SUMIFS(Raw!$H:$H,Raw!$A:$A,$B$5,Raw!$G:$G,BE$5,Raw!$E:$E,$A$10))-SUM(BE$20:BE$48)+BE10</f>
        <v>0</v>
      </c>
      <c r="BF3" s="7">
        <f>(SUMIFS(Raw!$H:$H,Raw!$A:$A,$B$5,Raw!$G:$G,BF$5,Raw!$E:$E,$A$10))-SUM(BF$20:BF$48)+BF10</f>
        <v>0</v>
      </c>
      <c r="BG3" s="7">
        <f>(SUMIFS(Raw!$H:$H,Raw!$A:$A,$B$5,Raw!$G:$G,BG$5,Raw!$E:$E,$A$10))-SUM(BG$20:BG$48)+BG10</f>
        <v>0</v>
      </c>
      <c r="BH3" s="7">
        <f>(SUMIFS(Raw!$H:$H,Raw!$A:$A,$B$5,Raw!$G:$G,BH$5,Raw!$E:$E,$A$10))-SUM(BH$20:BH$48)+BH10</f>
        <v>0</v>
      </c>
      <c r="BI3" s="7">
        <f>(SUMIFS(Raw!$H:$H,Raw!$A:$A,$B$5,Raw!$G:$G,BI$5,Raw!$E:$E,$A$10))-SUM(BI$20:BI$48)+BI10</f>
        <v>0</v>
      </c>
      <c r="BJ3" s="7">
        <f>(SUMIFS(Raw!$H:$H,Raw!$A:$A,$B$5,Raw!$G:$G,BJ$5,Raw!$E:$E,$A$10))-SUM(BJ$20:BJ$48)+BJ10</f>
        <v>0</v>
      </c>
      <c r="BK3" s="7">
        <f>(SUMIFS(Raw!$H:$H,Raw!$A:$A,$B$5,Raw!$G:$G,BK$5,Raw!$E:$E,$A$10))-SUM(BK$20:BK$48)+BK10</f>
        <v>0</v>
      </c>
      <c r="BL3" s="7">
        <f>(SUMIFS(Raw!$H:$H,Raw!$A:$A,$B$5,Raw!$G:$G,BL$5,Raw!$E:$E,$A$10))-SUM(BL$20:BL$48)+BL10</f>
        <v>0</v>
      </c>
      <c r="BM3" s="7">
        <f>(SUMIFS(Raw!$H:$H,Raw!$A:$A,$B$5,Raw!$G:$G,BM$5,Raw!$E:$E,$A$10))-SUM(BM$20:BM$48)+BM10</f>
        <v>0</v>
      </c>
      <c r="BN3" s="7">
        <f>(SUMIFS(Raw!$H:$H,Raw!$A:$A,$B$5,Raw!$G:$G,BN$5,Raw!$E:$E,$A$10))-SUM(BN$20:BN$48)+BN10</f>
        <v>0</v>
      </c>
      <c r="BO3" s="7">
        <f>(SUMIFS(Raw!$H:$H,Raw!$A:$A,$B$5,Raw!$G:$G,BO$5,Raw!$E:$E,$A$10))-SUM(BO$20:BO$48)+BO10</f>
        <v>0</v>
      </c>
      <c r="BP3" s="7">
        <f>(SUMIFS(Raw!$H:$H,Raw!$A:$A,$B$5,Raw!$G:$G,BP$5,Raw!$E:$E,$A$10))-SUM(BP$20:BP$48)+BP10</f>
        <v>0</v>
      </c>
      <c r="BQ3" s="7">
        <f>(SUMIFS(Raw!$H:$H,Raw!$A:$A,$B$5,Raw!$G:$G,BQ$5,Raw!$E:$E,$A$10))-SUM(BQ$20:BQ$48)+BQ10</f>
        <v>0</v>
      </c>
      <c r="BR3" s="7">
        <f>(SUMIFS(Raw!$H:$H,Raw!$A:$A,$B$5,Raw!$G:$G,BR$5,Raw!$E:$E,$A$10))-SUM(BR$20:BR$48)+BR10</f>
        <v>0</v>
      </c>
      <c r="BS3" s="7">
        <f>(SUMIFS(Raw!$H:$H,Raw!$A:$A,$B$5,Raw!$G:$G,BS$5,Raw!$E:$E,$A$10))-SUM(BS$20:BS$48)+BS10</f>
        <v>0</v>
      </c>
      <c r="BT3" s="7">
        <f>(SUMIFS(Raw!$H:$H,Raw!$A:$A,$B$5,Raw!$G:$G,BT$5,Raw!$E:$E,$A$10))-SUM(BT$20:BT$48)+BT10</f>
        <v>0</v>
      </c>
      <c r="BU3" s="7">
        <f>(SUMIFS(Raw!$H:$H,Raw!$A:$A,$B$5,Raw!$G:$G,BU$5,Raw!$E:$E,$A$10))-SUM(BU$20:BU$48)+BU10</f>
        <v>0</v>
      </c>
      <c r="BV3" s="7">
        <f>(SUMIFS(Raw!$H:$H,Raw!$A:$A,$B$5,Raw!$G:$G,BV$5,Raw!$E:$E,$A$10))-SUM(BV$20:BV$48)+BV10</f>
        <v>0</v>
      </c>
      <c r="BW3" s="7">
        <f>(SUMIFS(Raw!$H:$H,Raw!$A:$A,$B$5,Raw!$G:$G,BW$5,Raw!$E:$E,$A$10))-SUM(BW$20:BW$48)+BW10</f>
        <v>0</v>
      </c>
      <c r="BX3" s="7">
        <f>(SUMIFS(Raw!$H:$H,Raw!$A:$A,$B$5,Raw!$G:$G,BX$5,Raw!$E:$E,$A$10))-SUM(BX$20:BX$48)+BX10</f>
        <v>0</v>
      </c>
      <c r="BY3" s="7">
        <f>(SUMIFS(Raw!$H:$H,Raw!$A:$A,$B$5,Raw!$G:$G,BY$5,Raw!$E:$E,$A$10))-SUM(BY$20:BY$48)+BY10</f>
        <v>0</v>
      </c>
      <c r="BZ3" s="7">
        <f>(SUMIFS(Raw!$H:$H,Raw!$A:$A,$B$5,Raw!$G:$G,BZ$5,Raw!$E:$E,$A$10))-SUM(BZ$20:BZ$48)+BZ10</f>
        <v>0</v>
      </c>
      <c r="CA3" s="7">
        <f>(SUMIFS(Raw!$H:$H,Raw!$A:$A,$B$5,Raw!$G:$G,CA$5,Raw!$E:$E,$A$10))-SUM(CA$20:CA$48)+CA10</f>
        <v>0</v>
      </c>
      <c r="CB3" s="7">
        <f>(SUMIFS(Raw!$H:$H,Raw!$A:$A,$B$5,Raw!$G:$G,CB$5,Raw!$E:$E,$A$10))-SUM(CB$20:CB$48)+CB10</f>
        <v>0</v>
      </c>
      <c r="CC3" s="7">
        <f>(SUMIFS(Raw!$H:$H,Raw!$A:$A,$B$5,Raw!$G:$G,CC$5,Raw!$E:$E,$A$10))-SUM(CC$20:CC$48)+CC10</f>
        <v>0</v>
      </c>
      <c r="CD3" s="7">
        <f>(SUMIFS(Raw!$H:$H,Raw!$A:$A,$B$5,Raw!$G:$G,CD$5,Raw!$E:$E,$A$10))-SUM(CD$20:CD$48)+CD10</f>
        <v>0</v>
      </c>
      <c r="CE3" s="7">
        <f>(SUMIFS(Raw!$H:$H,Raw!$A:$A,$B$5,Raw!$G:$G,CE$5,Raw!$E:$E,$A$10))-SUM(CE$20:CE$48)+CE10</f>
        <v>0</v>
      </c>
      <c r="CF3" s="7">
        <f>(SUMIFS(Raw!$H:$H,Raw!$A:$A,$B$5,Raw!$G:$G,CF$5,Raw!$E:$E,$A$10))-SUM(CF$20:CF$48)+CF10</f>
        <v>0</v>
      </c>
      <c r="CG3" s="7">
        <f>(SUMIFS(Raw!$H:$H,Raw!$A:$A,$B$5,Raw!$G:$G,CG$5,Raw!$E:$E,$A$10))-SUM(CG$20:CG$48)+CG10</f>
        <v>0</v>
      </c>
      <c r="CH3" s="7">
        <f>(SUMIFS(Raw!$H:$H,Raw!$A:$A,$B$5,Raw!$G:$G,CH$5,Raw!$E:$E,$A$10))-SUM(CH$20:CH$48)+CH10</f>
        <v>0</v>
      </c>
      <c r="CI3" s="7">
        <f>(SUMIFS(Raw!$H:$H,Raw!$A:$A,$B$5,Raw!$G:$G,CI$5,Raw!$E:$E,$A$10))-SUM(CI$20:CI$48)+CI10</f>
        <v>0</v>
      </c>
      <c r="CJ3" s="7">
        <f>(SUMIFS(Raw!$H:$H,Raw!$A:$A,$B$5,Raw!$G:$G,CJ$5,Raw!$E:$E,$A$10))-SUM(CJ$20:CJ$48)+CJ10</f>
        <v>0</v>
      </c>
      <c r="CK3" s="7">
        <f>(SUMIFS(Raw!$H:$H,Raw!$A:$A,$B$5,Raw!$G:$G,CK$5,Raw!$E:$E,$A$10))-SUM(CK$20:CK$48)+CK10</f>
        <v>0</v>
      </c>
      <c r="CL3" s="7">
        <f>(SUMIFS(Raw!$H:$H,Raw!$A:$A,$B$5,Raw!$G:$G,CL$5,Raw!$E:$E,$A$10))-SUM(CL$20:CL$48)+CL10</f>
        <v>0</v>
      </c>
      <c r="CM3" s="7">
        <f>(SUMIFS(Raw!$H:$H,Raw!$A:$A,$B$5,Raw!$G:$G,CM$5,Raw!$E:$E,$A$10))-SUM(CM$20:CM$48)+CM10</f>
        <v>0</v>
      </c>
    </row>
    <row r="4" spans="1:91" s="37" customFormat="1" ht="13" thickBot="1" x14ac:dyDescent="0.3">
      <c r="A4" s="5"/>
      <c r="C4" s="114">
        <f>COUNTIF(D4:CM4,"&lt;&gt;"&amp;0)</f>
        <v>6</v>
      </c>
      <c r="D4" s="5">
        <f>(SUM(D20:D21)-D12+D22-D13+D23-D14+SUM(D24:D30)-D15+SUM(D31:D35)-D16+SUM(D36:D40)-D17+SUM(D41:D47)-D18)</f>
        <v>0</v>
      </c>
      <c r="E4" s="5">
        <f t="shared" ref="E4:I4" si="0">(SUM(E20:E21)-E12+E22-E13+E23-E14+SUM(E24:E30)-E15+SUM(E31:E35)-E16+SUM(E36:E40)-E17+SUM(E41:E47)-E18)</f>
        <v>0</v>
      </c>
      <c r="F4" s="5">
        <f t="shared" si="0"/>
        <v>0</v>
      </c>
      <c r="G4" s="5">
        <f t="shared" si="0"/>
        <v>0</v>
      </c>
      <c r="H4" s="5">
        <f t="shared" si="0"/>
        <v>0</v>
      </c>
      <c r="I4" s="5">
        <f t="shared" si="0"/>
        <v>0</v>
      </c>
      <c r="J4" s="5"/>
      <c r="K4" s="5"/>
      <c r="L4" s="5">
        <f t="shared" ref="L4:BW4" si="1">(SUM(L20:L21)-L12+L22-L13+L23-L14+SUM(L24:L30)-L15+SUM(L31:L35)-L16+SUM(L36:L40)-L17+SUM(L41:L47)-L18)</f>
        <v>0</v>
      </c>
      <c r="M4" s="5">
        <f t="shared" si="1"/>
        <v>0</v>
      </c>
      <c r="N4" s="5">
        <f t="shared" si="1"/>
        <v>0</v>
      </c>
      <c r="O4" s="5">
        <f t="shared" si="1"/>
        <v>0</v>
      </c>
      <c r="P4" s="5">
        <f t="shared" si="1"/>
        <v>0</v>
      </c>
      <c r="Q4" s="5">
        <f t="shared" si="1"/>
        <v>0</v>
      </c>
      <c r="R4" s="5">
        <f t="shared" si="1"/>
        <v>0</v>
      </c>
      <c r="S4" s="5">
        <f t="shared" si="1"/>
        <v>0</v>
      </c>
      <c r="T4" s="5">
        <f t="shared" si="1"/>
        <v>0</v>
      </c>
      <c r="U4" s="5">
        <f t="shared" si="1"/>
        <v>0</v>
      </c>
      <c r="V4" s="5">
        <f t="shared" si="1"/>
        <v>0</v>
      </c>
      <c r="W4" s="5">
        <f t="shared" si="1"/>
        <v>0</v>
      </c>
      <c r="X4" s="5">
        <f t="shared" si="1"/>
        <v>0</v>
      </c>
      <c r="Y4" s="5"/>
      <c r="Z4" s="5"/>
      <c r="AA4" s="5">
        <f t="shared" si="1"/>
        <v>0</v>
      </c>
      <c r="AB4" s="5">
        <f t="shared" si="1"/>
        <v>0</v>
      </c>
      <c r="AC4" s="5"/>
      <c r="AD4" s="5"/>
      <c r="AE4" s="5">
        <f t="shared" si="1"/>
        <v>0</v>
      </c>
      <c r="AF4" s="5">
        <f t="shared" si="1"/>
        <v>0</v>
      </c>
      <c r="AG4" s="5">
        <f t="shared" si="1"/>
        <v>0</v>
      </c>
      <c r="AH4" s="5">
        <f t="shared" si="1"/>
        <v>0</v>
      </c>
      <c r="AI4" s="5">
        <f t="shared" si="1"/>
        <v>0</v>
      </c>
      <c r="AJ4" s="5">
        <f t="shared" si="1"/>
        <v>0</v>
      </c>
      <c r="AK4" s="5">
        <f t="shared" si="1"/>
        <v>0</v>
      </c>
      <c r="AL4" s="5">
        <f t="shared" si="1"/>
        <v>0</v>
      </c>
      <c r="AM4" s="5">
        <f t="shared" si="1"/>
        <v>0</v>
      </c>
      <c r="AN4" s="5">
        <f t="shared" si="1"/>
        <v>0</v>
      </c>
      <c r="AO4" s="5">
        <f t="shared" si="1"/>
        <v>0</v>
      </c>
      <c r="AP4" s="5">
        <f t="shared" si="1"/>
        <v>0</v>
      </c>
      <c r="AQ4" s="5">
        <f t="shared" si="1"/>
        <v>0</v>
      </c>
      <c r="AR4" s="5">
        <f t="shared" si="1"/>
        <v>0</v>
      </c>
      <c r="AS4" s="5">
        <f t="shared" si="1"/>
        <v>0</v>
      </c>
      <c r="AT4" s="5">
        <f t="shared" si="1"/>
        <v>0</v>
      </c>
      <c r="AU4" s="5">
        <f t="shared" si="1"/>
        <v>0</v>
      </c>
      <c r="AV4" s="5">
        <f t="shared" si="1"/>
        <v>0</v>
      </c>
      <c r="AW4" s="5">
        <f t="shared" si="1"/>
        <v>0</v>
      </c>
      <c r="AX4" s="5">
        <f t="shared" si="1"/>
        <v>0</v>
      </c>
      <c r="AY4" s="5">
        <f t="shared" si="1"/>
        <v>0</v>
      </c>
      <c r="AZ4" s="5">
        <f t="shared" si="1"/>
        <v>0</v>
      </c>
      <c r="BA4" s="5">
        <f t="shared" si="1"/>
        <v>0</v>
      </c>
      <c r="BB4" s="5">
        <f t="shared" si="1"/>
        <v>0</v>
      </c>
      <c r="BC4" s="5">
        <f t="shared" si="1"/>
        <v>0</v>
      </c>
      <c r="BD4" s="5">
        <f t="shared" si="1"/>
        <v>0</v>
      </c>
      <c r="BE4" s="5">
        <f t="shared" si="1"/>
        <v>0</v>
      </c>
      <c r="BF4" s="5">
        <f t="shared" si="1"/>
        <v>0</v>
      </c>
      <c r="BG4" s="5">
        <f t="shared" si="1"/>
        <v>0</v>
      </c>
      <c r="BH4" s="5">
        <f t="shared" si="1"/>
        <v>0</v>
      </c>
      <c r="BI4" s="5">
        <f t="shared" si="1"/>
        <v>0</v>
      </c>
      <c r="BJ4" s="5">
        <f t="shared" si="1"/>
        <v>0</v>
      </c>
      <c r="BK4" s="5">
        <f t="shared" si="1"/>
        <v>0</v>
      </c>
      <c r="BL4" s="5">
        <f t="shared" si="1"/>
        <v>0</v>
      </c>
      <c r="BM4" s="5">
        <f t="shared" si="1"/>
        <v>0</v>
      </c>
      <c r="BN4" s="5">
        <f t="shared" si="1"/>
        <v>0</v>
      </c>
      <c r="BO4" s="5">
        <f t="shared" si="1"/>
        <v>0</v>
      </c>
      <c r="BP4" s="5">
        <f t="shared" si="1"/>
        <v>0</v>
      </c>
      <c r="BQ4" s="5">
        <f t="shared" si="1"/>
        <v>0</v>
      </c>
      <c r="BR4" s="5">
        <f t="shared" si="1"/>
        <v>0</v>
      </c>
      <c r="BS4" s="5">
        <f t="shared" si="1"/>
        <v>0</v>
      </c>
      <c r="BT4" s="5">
        <f t="shared" si="1"/>
        <v>0</v>
      </c>
      <c r="BU4" s="5">
        <f t="shared" si="1"/>
        <v>0</v>
      </c>
      <c r="BV4" s="5">
        <f t="shared" si="1"/>
        <v>0</v>
      </c>
      <c r="BW4" s="5">
        <f t="shared" si="1"/>
        <v>0</v>
      </c>
      <c r="BX4" s="5">
        <f t="shared" ref="BX4:CM4" si="2">(SUM(BX20:BX21)-BX12+BX22-BX13+BX23-BX14+SUM(BX24:BX30)-BX15+SUM(BX31:BX35)-BX16+SUM(BX36:BX40)-BX17+SUM(BX41:BX47)-BX18)</f>
        <v>0</v>
      </c>
      <c r="BY4" s="5">
        <f t="shared" si="2"/>
        <v>0</v>
      </c>
      <c r="BZ4" s="5">
        <f t="shared" si="2"/>
        <v>0</v>
      </c>
      <c r="CA4" s="5">
        <f t="shared" si="2"/>
        <v>0</v>
      </c>
      <c r="CB4" s="5">
        <f t="shared" si="2"/>
        <v>0</v>
      </c>
      <c r="CC4" s="5">
        <f t="shared" si="2"/>
        <v>0</v>
      </c>
      <c r="CD4" s="5">
        <f t="shared" si="2"/>
        <v>0</v>
      </c>
      <c r="CE4" s="5">
        <f t="shared" si="2"/>
        <v>0</v>
      </c>
      <c r="CF4" s="5">
        <f t="shared" si="2"/>
        <v>0</v>
      </c>
      <c r="CG4" s="5">
        <f t="shared" si="2"/>
        <v>0</v>
      </c>
      <c r="CH4" s="5">
        <f t="shared" si="2"/>
        <v>0</v>
      </c>
      <c r="CI4" s="5">
        <f t="shared" si="2"/>
        <v>0</v>
      </c>
      <c r="CJ4" s="5">
        <f t="shared" si="2"/>
        <v>0</v>
      </c>
      <c r="CK4" s="5">
        <f t="shared" si="2"/>
        <v>0</v>
      </c>
      <c r="CL4" s="5">
        <f t="shared" si="2"/>
        <v>0</v>
      </c>
      <c r="CM4" s="5">
        <f t="shared" si="2"/>
        <v>0</v>
      </c>
    </row>
    <row r="5" spans="1:91" ht="13.5" thickBot="1" x14ac:dyDescent="0.3">
      <c r="A5" s="9" t="s">
        <v>60</v>
      </c>
      <c r="B5" s="184">
        <v>45809</v>
      </c>
      <c r="C5" s="16"/>
      <c r="D5" s="4" t="s">
        <v>61</v>
      </c>
      <c r="E5" s="4"/>
      <c r="F5" s="4"/>
      <c r="G5" s="225" t="s">
        <v>62</v>
      </c>
      <c r="H5" s="4"/>
      <c r="I5" s="4"/>
      <c r="J5" s="4"/>
      <c r="K5" s="4"/>
      <c r="L5" s="4"/>
      <c r="M5" s="4"/>
      <c r="N5" s="4"/>
      <c r="O5" s="225" t="s">
        <v>63</v>
      </c>
      <c r="P5" s="4"/>
      <c r="Q5" s="4"/>
      <c r="R5" s="4"/>
      <c r="S5" s="4"/>
      <c r="T5" s="4"/>
      <c r="U5" s="225" t="s">
        <v>64</v>
      </c>
      <c r="V5" s="4"/>
      <c r="W5" s="4"/>
      <c r="X5" s="4"/>
      <c r="Y5" s="84"/>
      <c r="Z5" s="84"/>
      <c r="AA5" s="84"/>
      <c r="AB5" s="84"/>
      <c r="AC5" s="84"/>
      <c r="AD5" s="84"/>
      <c r="AE5" s="225" t="s">
        <v>65</v>
      </c>
      <c r="AF5" s="4"/>
      <c r="AG5" s="4"/>
      <c r="AH5" s="4"/>
      <c r="AI5" s="4"/>
      <c r="AJ5" s="4"/>
      <c r="AK5" s="4"/>
      <c r="AL5" s="4"/>
      <c r="AM5" s="4"/>
      <c r="AN5" s="4"/>
      <c r="AO5" s="4"/>
      <c r="AP5" s="225" t="s">
        <v>66</v>
      </c>
      <c r="AQ5" s="4"/>
      <c r="AR5" s="4"/>
      <c r="AS5" s="4"/>
      <c r="AT5" s="4"/>
      <c r="AU5" s="4"/>
      <c r="AV5" s="4"/>
      <c r="AW5" s="4"/>
      <c r="AX5" s="4"/>
      <c r="AY5" s="4"/>
      <c r="AZ5" s="4"/>
      <c r="BA5" s="4"/>
      <c r="BB5" s="4"/>
      <c r="BC5" s="4"/>
      <c r="BD5" s="4"/>
      <c r="BE5" s="4"/>
      <c r="BF5" s="225" t="s">
        <v>67</v>
      </c>
      <c r="BG5" s="4"/>
      <c r="BH5" s="4"/>
      <c r="BI5" s="4" t="s">
        <v>68</v>
      </c>
      <c r="BJ5" s="4"/>
      <c r="BK5" s="4"/>
      <c r="BL5" s="4"/>
      <c r="BM5" s="4"/>
      <c r="BN5" s="4"/>
      <c r="BO5" s="4"/>
      <c r="BP5" s="4"/>
      <c r="BQ5" s="4"/>
      <c r="BR5" s="4"/>
      <c r="BS5" s="4"/>
      <c r="BT5" s="4"/>
      <c r="BU5" s="4"/>
      <c r="BV5" s="4"/>
      <c r="BW5" s="4"/>
      <c r="BX5" s="4"/>
      <c r="BY5" s="4"/>
      <c r="BZ5" s="4"/>
      <c r="CA5" s="4"/>
      <c r="CB5" s="225" t="s">
        <v>69</v>
      </c>
      <c r="CC5" s="4"/>
      <c r="CD5" s="4"/>
      <c r="CE5" s="4"/>
      <c r="CF5" s="4"/>
      <c r="CG5" s="4"/>
      <c r="CH5" s="4"/>
      <c r="CI5" s="4"/>
      <c r="CJ5" s="4"/>
      <c r="CK5" s="4"/>
      <c r="CL5" s="4"/>
      <c r="CM5" s="4"/>
    </row>
    <row r="6" spans="1:91" ht="38" x14ac:dyDescent="0.3">
      <c r="B6" s="35"/>
      <c r="C6" s="16"/>
      <c r="D6" s="4"/>
      <c r="E6" s="4"/>
      <c r="F6" s="4"/>
      <c r="G6" s="225"/>
      <c r="H6" s="4"/>
      <c r="I6" s="4"/>
      <c r="J6" s="4"/>
      <c r="K6" s="4"/>
      <c r="L6" s="4"/>
      <c r="M6" s="4"/>
      <c r="N6" s="4"/>
      <c r="O6" s="225"/>
      <c r="P6" s="4"/>
      <c r="Q6" s="4"/>
      <c r="R6" s="4"/>
      <c r="S6" s="4"/>
      <c r="T6" s="4"/>
      <c r="U6" s="225"/>
      <c r="V6" s="4"/>
      <c r="W6" s="4"/>
      <c r="X6" s="4"/>
      <c r="Y6" s="84"/>
      <c r="Z6" s="84"/>
      <c r="AA6" s="84"/>
      <c r="AB6" s="84"/>
      <c r="AC6" s="84"/>
      <c r="AD6" s="84"/>
      <c r="AE6" s="225"/>
      <c r="AF6" s="4"/>
      <c r="AG6" s="4"/>
      <c r="AH6" s="4"/>
      <c r="AI6" s="4"/>
      <c r="AJ6" s="4"/>
      <c r="AK6" s="4"/>
      <c r="AL6" s="4"/>
      <c r="AM6" s="4"/>
      <c r="AN6" s="4"/>
      <c r="AO6" s="4"/>
      <c r="AP6" s="225"/>
      <c r="AQ6" s="4"/>
      <c r="AR6" s="4"/>
      <c r="AS6" s="4"/>
      <c r="AT6" s="4"/>
      <c r="AU6" s="4"/>
      <c r="AV6" s="4"/>
      <c r="AW6" s="4"/>
      <c r="AX6" s="4"/>
      <c r="AY6" s="4"/>
      <c r="AZ6" s="4"/>
      <c r="BA6" s="4"/>
      <c r="BB6" s="4"/>
      <c r="BC6" s="4"/>
      <c r="BD6" s="269" t="s">
        <v>818</v>
      </c>
      <c r="BE6" s="269" t="s">
        <v>818</v>
      </c>
      <c r="BF6" s="225"/>
      <c r="BG6" s="4"/>
      <c r="BH6" s="4"/>
      <c r="BI6" s="305" t="s">
        <v>812</v>
      </c>
      <c r="BJ6" s="305"/>
      <c r="BK6" s="305"/>
      <c r="BL6" s="305"/>
      <c r="BM6" s="305"/>
      <c r="BN6" s="305"/>
      <c r="BO6" s="305"/>
      <c r="BP6" s="305"/>
      <c r="BQ6" s="305"/>
      <c r="BR6" s="305"/>
      <c r="BS6" s="305"/>
      <c r="BT6" s="4"/>
      <c r="BU6" s="4"/>
      <c r="BV6" s="226" t="s">
        <v>813</v>
      </c>
      <c r="BW6" s="4"/>
      <c r="BX6" s="4"/>
      <c r="BY6" s="4"/>
      <c r="BZ6" s="4"/>
      <c r="CA6" s="4"/>
      <c r="CB6" s="225"/>
      <c r="CC6" s="4"/>
      <c r="CD6" s="4"/>
      <c r="CE6" s="4"/>
      <c r="CF6" s="4"/>
      <c r="CG6" s="4"/>
      <c r="CH6" s="4"/>
      <c r="CI6" s="4"/>
      <c r="CJ6" s="4"/>
      <c r="CK6" s="4"/>
      <c r="CL6" s="4"/>
      <c r="CM6" s="4"/>
    </row>
    <row r="7" spans="1:91" x14ac:dyDescent="0.25">
      <c r="B7" s="35"/>
      <c r="D7" s="153" t="s">
        <v>10</v>
      </c>
      <c r="E7" s="153" t="s">
        <v>70</v>
      </c>
      <c r="F7" s="153" t="s">
        <v>20</v>
      </c>
      <c r="G7" s="153" t="s">
        <v>23</v>
      </c>
      <c r="H7" s="153" t="s">
        <v>19</v>
      </c>
      <c r="I7" s="153" t="s">
        <v>21</v>
      </c>
      <c r="J7" s="153" t="s">
        <v>71</v>
      </c>
      <c r="K7" s="153" t="s">
        <v>72</v>
      </c>
      <c r="L7" s="153" t="s">
        <v>73</v>
      </c>
      <c r="M7" s="153" t="s">
        <v>74</v>
      </c>
      <c r="N7" s="153" t="s">
        <v>75</v>
      </c>
      <c r="O7" s="153" t="s">
        <v>26</v>
      </c>
      <c r="P7" s="153" t="s">
        <v>76</v>
      </c>
      <c r="Q7" s="153" t="s">
        <v>77</v>
      </c>
      <c r="R7" s="153" t="s">
        <v>78</v>
      </c>
      <c r="S7" s="153" t="s">
        <v>79</v>
      </c>
      <c r="T7" s="153" t="s">
        <v>80</v>
      </c>
      <c r="U7" s="153" t="s">
        <v>25</v>
      </c>
      <c r="V7" s="153" t="s">
        <v>81</v>
      </c>
      <c r="W7" s="153" t="s">
        <v>82</v>
      </c>
      <c r="X7" s="153" t="s">
        <v>83</v>
      </c>
      <c r="Y7" s="153" t="s">
        <v>84</v>
      </c>
      <c r="Z7" s="153" t="s">
        <v>85</v>
      </c>
      <c r="AA7" s="153" t="s">
        <v>86</v>
      </c>
      <c r="AB7" s="153" t="s">
        <v>87</v>
      </c>
      <c r="AC7" s="153" t="s">
        <v>88</v>
      </c>
      <c r="AD7" s="153" t="s">
        <v>89</v>
      </c>
      <c r="AE7" s="153" t="s">
        <v>90</v>
      </c>
      <c r="AF7" s="153" t="s">
        <v>27</v>
      </c>
      <c r="AG7" s="153" t="s">
        <v>29</v>
      </c>
      <c r="AH7" s="153" t="s">
        <v>91</v>
      </c>
      <c r="AI7" s="153" t="s">
        <v>92</v>
      </c>
      <c r="AJ7" s="153" t="s">
        <v>93</v>
      </c>
      <c r="AK7" s="153" t="s">
        <v>94</v>
      </c>
      <c r="AL7" s="153" t="s">
        <v>95</v>
      </c>
      <c r="AM7" s="153" t="s">
        <v>96</v>
      </c>
      <c r="AN7" s="153" t="s">
        <v>97</v>
      </c>
      <c r="AO7" s="153" t="s">
        <v>31</v>
      </c>
      <c r="AP7" s="153" t="s">
        <v>98</v>
      </c>
      <c r="AQ7" s="153" t="s">
        <v>99</v>
      </c>
      <c r="AR7" s="153" t="s">
        <v>100</v>
      </c>
      <c r="AS7" s="153" t="s">
        <v>101</v>
      </c>
      <c r="AT7" s="153" t="s">
        <v>102</v>
      </c>
      <c r="AU7" s="153" t="s">
        <v>103</v>
      </c>
      <c r="AV7" s="153" t="s">
        <v>104</v>
      </c>
      <c r="AW7" s="153" t="s">
        <v>105</v>
      </c>
      <c r="AX7" s="153" t="s">
        <v>106</v>
      </c>
      <c r="AY7" s="153" t="s">
        <v>107</v>
      </c>
      <c r="AZ7" s="153" t="s">
        <v>108</v>
      </c>
      <c r="BA7" s="153" t="s">
        <v>109</v>
      </c>
      <c r="BB7" s="153" t="s">
        <v>110</v>
      </c>
      <c r="BC7" s="153" t="s">
        <v>111</v>
      </c>
      <c r="BD7" s="153" t="s">
        <v>814</v>
      </c>
      <c r="BE7" s="153" t="s">
        <v>815</v>
      </c>
      <c r="BF7" s="153" t="s">
        <v>112</v>
      </c>
      <c r="BG7" s="153" t="s">
        <v>113</v>
      </c>
      <c r="BH7" s="153" t="s">
        <v>114</v>
      </c>
      <c r="BI7" s="153" t="s">
        <v>115</v>
      </c>
      <c r="BJ7" s="153" t="s">
        <v>116</v>
      </c>
      <c r="BK7" s="153" t="s">
        <v>117</v>
      </c>
      <c r="BL7" s="153" t="s">
        <v>118</v>
      </c>
      <c r="BM7" s="153" t="s">
        <v>119</v>
      </c>
      <c r="BN7" s="153" t="s">
        <v>120</v>
      </c>
      <c r="BO7" s="153" t="s">
        <v>121</v>
      </c>
      <c r="BP7" s="153" t="s">
        <v>122</v>
      </c>
      <c r="BQ7" s="153" t="s">
        <v>123</v>
      </c>
      <c r="BR7" s="153" t="s">
        <v>124</v>
      </c>
      <c r="BS7" s="153" t="s">
        <v>125</v>
      </c>
      <c r="BT7" s="153" t="s">
        <v>126</v>
      </c>
      <c r="BU7" s="153" t="s">
        <v>127</v>
      </c>
      <c r="BV7" s="153" t="s">
        <v>128</v>
      </c>
      <c r="BW7" s="153" t="s">
        <v>129</v>
      </c>
      <c r="BX7" s="153" t="s">
        <v>130</v>
      </c>
      <c r="BY7" s="153" t="s">
        <v>131</v>
      </c>
      <c r="BZ7" s="153" t="s">
        <v>132</v>
      </c>
      <c r="CA7" s="153" t="s">
        <v>133</v>
      </c>
      <c r="CB7" s="153" t="s">
        <v>134</v>
      </c>
      <c r="CC7" s="153" t="s">
        <v>135</v>
      </c>
      <c r="CD7" s="153" t="s">
        <v>136</v>
      </c>
      <c r="CE7" s="153" t="s">
        <v>137</v>
      </c>
      <c r="CF7" s="153" t="s">
        <v>138</v>
      </c>
      <c r="CG7" s="153" t="s">
        <v>139</v>
      </c>
      <c r="CH7" s="153" t="s">
        <v>140</v>
      </c>
      <c r="CI7" s="153" t="s">
        <v>141</v>
      </c>
      <c r="CJ7" s="153" t="s">
        <v>730</v>
      </c>
      <c r="CK7" s="153" t="s">
        <v>729</v>
      </c>
      <c r="CL7" s="153" t="s">
        <v>732</v>
      </c>
      <c r="CM7" s="153" t="s">
        <v>731</v>
      </c>
    </row>
    <row r="8" spans="1:91" s="10" customFormat="1" ht="182.25" customHeight="1" x14ac:dyDescent="0.25">
      <c r="A8" s="301"/>
      <c r="B8" s="301"/>
      <c r="C8" s="15"/>
      <c r="D8" s="177" t="s">
        <v>39</v>
      </c>
      <c r="E8" s="177" t="s">
        <v>142</v>
      </c>
      <c r="F8" s="177" t="s">
        <v>41</v>
      </c>
      <c r="G8" s="158" t="s">
        <v>45</v>
      </c>
      <c r="H8" s="158" t="s">
        <v>40</v>
      </c>
      <c r="I8" s="158" t="s">
        <v>43</v>
      </c>
      <c r="J8" s="158" t="s">
        <v>143</v>
      </c>
      <c r="K8" s="158" t="s">
        <v>144</v>
      </c>
      <c r="L8" s="158" t="s">
        <v>145</v>
      </c>
      <c r="M8" s="158" t="s">
        <v>146</v>
      </c>
      <c r="N8" s="158" t="s">
        <v>147</v>
      </c>
      <c r="O8" s="158" t="s">
        <v>48</v>
      </c>
      <c r="P8" s="158" t="s">
        <v>148</v>
      </c>
      <c r="Q8" s="158" t="s">
        <v>149</v>
      </c>
      <c r="R8" s="158" t="s">
        <v>55</v>
      </c>
      <c r="S8" s="158" t="s">
        <v>150</v>
      </c>
      <c r="T8" s="158" t="s">
        <v>151</v>
      </c>
      <c r="U8" s="158" t="s">
        <v>47</v>
      </c>
      <c r="V8" s="158" t="s">
        <v>152</v>
      </c>
      <c r="W8" s="157" t="s">
        <v>153</v>
      </c>
      <c r="X8" s="157" t="s">
        <v>154</v>
      </c>
      <c r="Y8" s="158" t="s">
        <v>155</v>
      </c>
      <c r="Z8" s="158" t="s">
        <v>156</v>
      </c>
      <c r="AA8" s="158" t="s">
        <v>157</v>
      </c>
      <c r="AB8" s="158" t="s">
        <v>158</v>
      </c>
      <c r="AC8" s="158" t="s">
        <v>159</v>
      </c>
      <c r="AD8" s="158" t="s">
        <v>160</v>
      </c>
      <c r="AE8" s="158" t="s">
        <v>161</v>
      </c>
      <c r="AF8" s="158" t="s">
        <v>50</v>
      </c>
      <c r="AG8" s="158" t="s">
        <v>162</v>
      </c>
      <c r="AH8" s="158" t="s">
        <v>163</v>
      </c>
      <c r="AI8" s="158" t="s">
        <v>164</v>
      </c>
      <c r="AJ8" s="178" t="s">
        <v>165</v>
      </c>
      <c r="AK8" s="178" t="s">
        <v>166</v>
      </c>
      <c r="AL8" s="178" t="s">
        <v>167</v>
      </c>
      <c r="AM8" s="158" t="s">
        <v>168</v>
      </c>
      <c r="AN8" s="158" t="s">
        <v>169</v>
      </c>
      <c r="AO8" s="158" t="s">
        <v>54</v>
      </c>
      <c r="AP8" s="158" t="s">
        <v>170</v>
      </c>
      <c r="AQ8" s="158" t="s">
        <v>171</v>
      </c>
      <c r="AR8" s="158" t="s">
        <v>905</v>
      </c>
      <c r="AS8" s="158" t="s">
        <v>768</v>
      </c>
      <c r="AT8" s="158" t="s">
        <v>769</v>
      </c>
      <c r="AU8" s="158" t="s">
        <v>743</v>
      </c>
      <c r="AV8" s="158" t="s">
        <v>908</v>
      </c>
      <c r="AW8" s="158" t="s">
        <v>745</v>
      </c>
      <c r="AX8" s="158" t="s">
        <v>174</v>
      </c>
      <c r="AY8" s="158" t="s">
        <v>737</v>
      </c>
      <c r="AZ8" s="158" t="s">
        <v>909</v>
      </c>
      <c r="BA8" s="158" t="s">
        <v>910</v>
      </c>
      <c r="BB8" s="158" t="s">
        <v>744</v>
      </c>
      <c r="BC8" s="158" t="s">
        <v>178</v>
      </c>
      <c r="BD8" s="158" t="s">
        <v>816</v>
      </c>
      <c r="BE8" s="158" t="s">
        <v>817</v>
      </c>
      <c r="BF8" s="158" t="s">
        <v>179</v>
      </c>
      <c r="BG8" s="158" t="s">
        <v>180</v>
      </c>
      <c r="BH8" s="158" t="s">
        <v>241</v>
      </c>
      <c r="BI8" s="158" t="s">
        <v>181</v>
      </c>
      <c r="BJ8" s="158" t="s">
        <v>182</v>
      </c>
      <c r="BK8" s="158" t="s">
        <v>183</v>
      </c>
      <c r="BL8" s="158" t="s">
        <v>739</v>
      </c>
      <c r="BM8" s="158" t="s">
        <v>738</v>
      </c>
      <c r="BN8" s="158" t="s">
        <v>184</v>
      </c>
      <c r="BO8" s="158" t="s">
        <v>185</v>
      </c>
      <c r="BP8" s="158" t="s">
        <v>186</v>
      </c>
      <c r="BQ8" s="158" t="s">
        <v>801</v>
      </c>
      <c r="BR8" s="158" t="s">
        <v>188</v>
      </c>
      <c r="BS8" s="158" t="s">
        <v>189</v>
      </c>
      <c r="BT8" s="158" t="s">
        <v>190</v>
      </c>
      <c r="BU8" s="158" t="s">
        <v>191</v>
      </c>
      <c r="BV8" s="158" t="s">
        <v>192</v>
      </c>
      <c r="BW8" s="158" t="s">
        <v>193</v>
      </c>
      <c r="BX8" s="158" t="s">
        <v>194</v>
      </c>
      <c r="BY8" s="158" t="s">
        <v>195</v>
      </c>
      <c r="BZ8" s="158" t="s">
        <v>746</v>
      </c>
      <c r="CA8" s="158" t="s">
        <v>747</v>
      </c>
      <c r="CB8" s="158" t="s">
        <v>196</v>
      </c>
      <c r="CC8" s="158" t="s">
        <v>197</v>
      </c>
      <c r="CD8" s="158" t="s">
        <v>748</v>
      </c>
      <c r="CE8" s="158" t="s">
        <v>749</v>
      </c>
      <c r="CF8" s="158" t="s">
        <v>198</v>
      </c>
      <c r="CG8" s="158" t="s">
        <v>199</v>
      </c>
      <c r="CH8" s="158" t="s">
        <v>200</v>
      </c>
      <c r="CI8" s="158" t="s">
        <v>750</v>
      </c>
      <c r="CJ8" s="158" t="s">
        <v>734</v>
      </c>
      <c r="CK8" s="158" t="s">
        <v>733</v>
      </c>
      <c r="CL8" s="158" t="s">
        <v>751</v>
      </c>
      <c r="CM8" s="158" t="s">
        <v>752</v>
      </c>
    </row>
    <row r="9" spans="1:91" ht="3" customHeight="1" x14ac:dyDescent="0.25">
      <c r="A9" s="18"/>
      <c r="C9" s="9"/>
    </row>
    <row r="10" spans="1:91" x14ac:dyDescent="0.25">
      <c r="A10" s="18" t="str">
        <f>IF(Refs!A2="","",Refs!A2)</f>
        <v>*</v>
      </c>
      <c r="B10" s="3" t="str">
        <f>IF(Refs!B2="","",Refs!B2)</f>
        <v>England</v>
      </c>
      <c r="C10" s="9" t="str">
        <f>IF(Refs!D2="","",Refs!D2)</f>
        <v>National</v>
      </c>
      <c r="D10" s="100">
        <f>SUMIFS(Raw!$H:$H,Raw!$A:$A,$B$5,Raw!$G:$G,Month!D$7,Raw!$E:$E,Month!$A10)</f>
        <v>1563544</v>
      </c>
      <c r="E10" s="100">
        <f>SUMIFS(Raw!$H:$H,Raw!$A:$A,$B$5,Raw!$G:$G,Month!E$7,Raw!$E:$E,Month!$A10)</f>
        <v>986532</v>
      </c>
      <c r="F10" s="100">
        <f>SUMIFS(Raw!$H:$H,Raw!$A:$A,$B$5,Raw!$G:$G,Month!F$7,Raw!$E:$E,Month!$A10)</f>
        <v>1463744</v>
      </c>
      <c r="G10" s="100">
        <f>SUMIFS(Raw!$H:$H,Raw!$A:$A,$B$5,Raw!$G:$G,Month!G$7,Raw!$E:$E,Month!$A10)</f>
        <v>1265490</v>
      </c>
      <c r="H10" s="100">
        <f>SUMIFS(Raw!$H:$H,Raw!$A:$A,$B$5,Raw!$G:$G,Month!H$7,Raw!$E:$E,Month!$A10)</f>
        <v>39251</v>
      </c>
      <c r="I10" s="100">
        <f>SUMIFS(Raw!$H:$H,Raw!$A:$A,$B$5,Raw!$G:$G,Month!I$7,Raw!$E:$E,Month!$A10)</f>
        <v>54625792</v>
      </c>
      <c r="J10" s="101"/>
      <c r="K10" s="101"/>
      <c r="L10" s="100">
        <f>SUMIFS(Raw!$H:$H,Raw!$A:$A,$B$5,Raw!$G:$G,Month!L$7,Raw!$E:$E,Month!$A10)</f>
        <v>7926115</v>
      </c>
      <c r="M10" s="100">
        <f>SUMIFS(Raw!$H:$H,Raw!$A:$A,$B$5,Raw!$G:$G,Month!M$7,Raw!$E:$E,Month!$A10)</f>
        <v>403475</v>
      </c>
      <c r="N10" s="100">
        <f>SUMIFS(Raw!$H:$H,Raw!$A:$A,$B$5,Raw!$G:$G,Month!N$7,Raw!$E:$E,Month!$A10)</f>
        <v>1953737728</v>
      </c>
      <c r="O10" s="100">
        <f>SUMIFS(Raw!$H:$H,Raw!$A:$A,$B$5,Raw!$G:$G,Month!O$7,Raw!$E:$E,Month!$A10)</f>
        <v>1374597</v>
      </c>
      <c r="P10" s="100">
        <f>SUMIFS(Raw!$H:$H,Raw!$A:$A,$B$5,Raw!$G:$G,Month!P$7,Raw!$E:$E,Month!$A10)</f>
        <v>44604</v>
      </c>
      <c r="Q10" s="100">
        <f>SUMIFS(Raw!$H:$H,Raw!$A:$A,$B$5,Raw!$G:$G,Month!Q$7,Raw!$E:$E,Month!$A10)</f>
        <v>814365</v>
      </c>
      <c r="R10" s="100">
        <f>SUMIFS(Raw!$H:$H,Raw!$A:$A,$B$5,Raw!$G:$G,Month!R$7,Raw!$E:$E,Month!$A10)</f>
        <v>305163</v>
      </c>
      <c r="S10" s="100">
        <f>SUMIFS(Raw!$H:$H,Raw!$A:$A,$B$5,Raw!$G:$G,Month!S$7,Raw!$E:$E,Month!$A10)</f>
        <v>200073</v>
      </c>
      <c r="T10" s="100">
        <f>SUMIFS(Raw!$H:$H,Raw!$A:$A,$B$5,Raw!$G:$G,Month!T$7,Raw!$E:$E,Month!$A10)</f>
        <v>10397</v>
      </c>
      <c r="U10" s="100">
        <f>SUMIFS(Raw!$H:$H,Raw!$A:$A,$B$5,Raw!$G:$G,Month!U$7,Raw!$E:$E,Month!$A10)</f>
        <v>594006</v>
      </c>
      <c r="V10" s="100">
        <f>SUMIFS(Raw!$H:$H,Raw!$A:$A,$B$5,Raw!$G:$G,Month!V$7,Raw!$E:$E,Month!$A10)</f>
        <v>11384</v>
      </c>
      <c r="W10" s="100">
        <f>SUMIFS(Raw!$H:$H,Raw!$A:$A,$B$5,Raw!$G:$G,Month!W$7,Raw!$E:$E,Month!$A10)</f>
        <v>281556</v>
      </c>
      <c r="X10" s="100">
        <f>SUMIFS(Raw!$H:$H,Raw!$A:$A,$B$5,Raw!$G:$G,Month!X$7,Raw!$E:$E,Month!$A10)</f>
        <v>107762</v>
      </c>
      <c r="Y10" s="101"/>
      <c r="Z10" s="101"/>
      <c r="AA10" s="100">
        <f>SUMIFS(Raw!$H:$H,Raw!$A:$A,$B$5,Raw!$G:$G,Month!AA$7,Raw!$E:$E,Month!$A10)</f>
        <v>71524</v>
      </c>
      <c r="AB10" s="100">
        <f>SUMIFS(Raw!$H:$H,Raw!$A:$A,$B$5,Raw!$G:$G,Month!AB$7,Raw!$E:$E,Month!$A10)</f>
        <v>35593</v>
      </c>
      <c r="AC10" s="101"/>
      <c r="AD10" s="101"/>
      <c r="AE10" s="100">
        <f>SUMIFS(Raw!$H:$H,Raw!$A:$A,$B$5,Raw!$G:$G,Month!AE$7,Raw!$E:$E,Month!$A10)</f>
        <v>1370690</v>
      </c>
      <c r="AF10" s="100">
        <f>SUMIFS(Raw!$H:$H,Raw!$A:$A,$B$5,Raw!$G:$G,Month!AF$7,Raw!$E:$E,Month!$A10)</f>
        <v>162804</v>
      </c>
      <c r="AG10" s="100">
        <f>SUMIFS(Raw!$H:$H,Raw!$A:$A,$B$5,Raw!$G:$G,Month!AG$7,Raw!$E:$E,Month!$A10)</f>
        <v>189075</v>
      </c>
      <c r="AH10" s="100">
        <f>SUMIFS(Raw!$H:$H,Raw!$A:$A,$B$5,Raw!$G:$G,Month!AH$7,Raw!$E:$E,Month!$A10)</f>
        <v>98518</v>
      </c>
      <c r="AI10" s="100">
        <f>SUMIFS(Raw!$H:$H,Raw!$A:$A,$B$5,Raw!$G:$G,Month!AI$7,Raw!$E:$E,Month!$A10)</f>
        <v>736</v>
      </c>
      <c r="AJ10" s="100">
        <f>SUMIFS(Raw!$H:$H,Raw!$A:$A,$B$5,Raw!$G:$G,Month!AJ$7,Raw!$E:$E,Month!$A10)</f>
        <v>78935</v>
      </c>
      <c r="AK10" s="100">
        <f>SUMIFS(Raw!$H:$H,Raw!$A:$A,$B$5,Raw!$G:$G,Month!AK$7,Raw!$E:$E,Month!$A10)</f>
        <v>6260</v>
      </c>
      <c r="AL10" s="100">
        <f>SUMIFS(Raw!$H:$H,Raw!$A:$A,$B$5,Raw!$G:$G,Month!AL$7,Raw!$E:$E,Month!$A10)</f>
        <v>49155</v>
      </c>
      <c r="AM10" s="100">
        <f>SUMIFS(Raw!$H:$H,Raw!$A:$A,$B$5,Raw!$G:$G,Month!AM$7,Raw!$E:$E,Month!$A10)</f>
        <v>10050</v>
      </c>
      <c r="AN10" s="100">
        <f>SUMIFS(Raw!$H:$H,Raw!$A:$A,$B$5,Raw!$G:$G,Month!AN$7,Raw!$E:$E,Month!$A10)</f>
        <v>112311</v>
      </c>
      <c r="AO10" s="100">
        <f>SUMIFS(Raw!$H:$H,Raw!$A:$A,$B$5,Raw!$G:$G,Month!AO$7,Raw!$E:$E,Month!$A10)</f>
        <v>75453</v>
      </c>
      <c r="AP10" s="100">
        <f>SUMIFS(Raw!$H:$H,Raw!$A:$A,$B$5,Raw!$G:$G,Month!AP$7,Raw!$E:$E,Month!$A10)</f>
        <v>201101</v>
      </c>
      <c r="AQ10" s="100">
        <f>SUMIFS(Raw!$H:$H,Raw!$A:$A,$B$5,Raw!$G:$G,Month!AQ$7,Raw!$E:$E,Month!$A10)</f>
        <v>129444</v>
      </c>
      <c r="AR10" s="100">
        <f>SUMIFS(Raw!$H:$H,Raw!$A:$A,$B$5,Raw!$G:$G,Month!AR$7,Raw!$E:$E,Month!$A10)</f>
        <v>107551</v>
      </c>
      <c r="AS10" s="100">
        <f>SUMIFS(Raw!$H:$H,Raw!$A:$A,$B$5,Raw!$G:$G,Month!AS$7,Raw!$E:$E,Month!$A10)</f>
        <v>49218</v>
      </c>
      <c r="AT10" s="100">
        <f>SUMIFS(Raw!$H:$H,Raw!$A:$A,$B$5,Raw!$G:$G,Month!AT$7,Raw!$E:$E,Month!$A10)</f>
        <v>30635</v>
      </c>
      <c r="AU10" s="100">
        <f>SUMIFS(Raw!$H:$H,Raw!$A:$A,$B$5,Raw!$G:$G,Month!AU$7,Raw!$E:$E,Month!$A10)</f>
        <v>10487</v>
      </c>
      <c r="AV10" s="100">
        <f>SUMIFS(Raw!$H:$H,Raw!$A:$A,$B$5,Raw!$G:$G,Month!AV$7,Raw!$E:$E,Month!$A10)</f>
        <v>65710</v>
      </c>
      <c r="AW10" s="100">
        <f>SUMIFS(Raw!$H:$H,Raw!$A:$A,$B$5,Raw!$G:$G,Month!AW$7,Raw!$E:$E,Month!$A10)</f>
        <v>359865089</v>
      </c>
      <c r="AX10" s="100">
        <f>SUMIFS(Raw!$H:$H,Raw!$A:$A,$B$5,Raw!$G:$G,Month!AX$7,Raw!$E:$E,Month!$A10)</f>
        <v>161745</v>
      </c>
      <c r="AY10" s="100">
        <f>SUMIFS(Raw!$H:$H,Raw!$A:$A,$B$5,Raw!$G:$G,Month!AY$7,Raw!$E:$E,Month!$A10)</f>
        <v>81570</v>
      </c>
      <c r="AZ10" s="100">
        <f>SUMIFS(Raw!$H:$H,Raw!$A:$A,$B$5,Raw!$G:$G,Month!AZ$7,Raw!$E:$E,Month!$A10)</f>
        <v>5931</v>
      </c>
      <c r="BA10" s="100">
        <f>SUMIFS(Raw!$H:$H,Raw!$A:$A,$B$5,Raw!$G:$G,Month!BA$7,Raw!$E:$E,Month!$A10)</f>
        <v>41441</v>
      </c>
      <c r="BB10" s="100">
        <f>SUMIFS(Raw!$H:$H,Raw!$A:$A,$B$5,Raw!$G:$G,Month!BB$7,Raw!$E:$E,Month!$A10)</f>
        <v>247353150</v>
      </c>
      <c r="BC10" s="100">
        <f>SUMIFS(Raw!$H:$H,Raw!$A:$A,$B$5,Raw!$G:$G,Month!BC$7,Raw!$E:$E,Month!$A10)</f>
        <v>76865</v>
      </c>
      <c r="BD10" s="100">
        <f>SUMIFS(Raw!$H:$H,Raw!$A:$A,$B$5,Raw!$G:$G,Month!BD$7,Raw!$E:$E,Month!$A10)</f>
        <v>549133</v>
      </c>
      <c r="BE10" s="100">
        <f>SUMIFS(Raw!$H:$H,Raw!$A:$A,$B$5,Raw!$G:$G,Month!BE$7,Raw!$E:$E,Month!$A10)</f>
        <v>28778</v>
      </c>
      <c r="BF10" s="100">
        <f>SUMIFS(Raw!$H:$H,Raw!$A:$A,$B$5,Raw!$G:$G,Month!BF$7,Raw!$E:$E,Month!$A10)</f>
        <v>947250</v>
      </c>
      <c r="BG10" s="100">
        <f>SUMIFS(Raw!$H:$H,Raw!$A:$A,$B$5,Raw!$G:$G,Month!BG$7,Raw!$E:$E,Month!$A10)</f>
        <v>499</v>
      </c>
      <c r="BH10" s="100">
        <f>SUMIFS(Raw!$H:$H,Raw!$A:$A,$B$5,Raw!$G:$G,Month!BH$7,Raw!$E:$E,Month!$A10)</f>
        <v>689329</v>
      </c>
      <c r="BI10" s="100">
        <f>SUMIFS(Raw!$H:$H,Raw!$A:$A,$B$5,Raw!$G:$G,Month!BI$7,Raw!$E:$E,Month!$A10)</f>
        <v>273347</v>
      </c>
      <c r="BJ10" s="100">
        <f>SUMIFS(Raw!$H:$H,Raw!$A:$A,$B$5,Raw!$G:$G,Month!BJ$7,Raw!$E:$E,Month!$A10)</f>
        <v>195828</v>
      </c>
      <c r="BK10" s="100">
        <f>SUMIFS(Raw!$H:$H,Raw!$A:$A,$B$5,Raw!$G:$G,Month!BK$7,Raw!$E:$E,Month!$A10)</f>
        <v>107103</v>
      </c>
      <c r="BL10" s="100">
        <f>SUMIFS(Raw!$H:$H,Raw!$A:$A,$B$5,Raw!$G:$G,Month!BL$7,Raw!$E:$E,Month!$A10)</f>
        <v>235189</v>
      </c>
      <c r="BM10" s="100">
        <f>SUMIFS(Raw!$H:$H,Raw!$A:$A,$B$5,Raw!$G:$G,Month!BM$7,Raw!$E:$E,Month!$A10)</f>
        <v>68578</v>
      </c>
      <c r="BN10" s="100">
        <f>SUMIFS(Raw!$H:$H,Raw!$A:$A,$B$5,Raw!$G:$G,Month!BN$7,Raw!$E:$E,Month!$A10)</f>
        <v>92198</v>
      </c>
      <c r="BO10" s="100">
        <f>SUMIFS(Raw!$H:$H,Raw!$A:$A,$B$5,Raw!$G:$G,Month!BO$7,Raw!$E:$E,Month!$A10)</f>
        <v>38612</v>
      </c>
      <c r="BP10" s="100">
        <f>SUMIFS(Raw!$H:$H,Raw!$A:$A,$B$5,Raw!$G:$G,Month!BP$7,Raw!$E:$E,Month!$A10)</f>
        <v>108158</v>
      </c>
      <c r="BQ10" s="100">
        <f>SUMIFS(Raw!$H:$H,Raw!$A:$A,$B$5,Raw!$G:$G,Month!BQ$7,Raw!$E:$E,Month!$A10)</f>
        <v>24766</v>
      </c>
      <c r="BR10" s="100">
        <f>SUMIFS(Raw!$H:$H,Raw!$A:$A,$B$5,Raw!$G:$G,Month!BR$7,Raw!$E:$E,Month!$A10)</f>
        <v>717</v>
      </c>
      <c r="BS10" s="100">
        <f>SUMIFS(Raw!$H:$H,Raw!$A:$A,$B$5,Raw!$G:$G,Month!BS$7,Raw!$E:$E,Month!$A10)</f>
        <v>122</v>
      </c>
      <c r="BT10" s="100">
        <f>SUMIFS(Raw!$H:$H,Raw!$A:$A,$B$5,Raw!$G:$G,Month!BT$7,Raw!$E:$E,Month!$A10)</f>
        <v>20701</v>
      </c>
      <c r="BU10" s="100">
        <f>SUMIFS(Raw!$H:$H,Raw!$A:$A,$B$5,Raw!$G:$G,Month!BU$7,Raw!$E:$E,Month!$A10)</f>
        <v>10488</v>
      </c>
      <c r="BV10" s="100">
        <f>SUMIFS(Raw!$H:$H,Raw!$A:$A,$B$5,Raw!$G:$G,Month!BV$7,Raw!$E:$E,Month!$A10)</f>
        <v>32138</v>
      </c>
      <c r="BW10" s="100">
        <f>SUMIFS(Raw!$H:$H,Raw!$A:$A,$B$5,Raw!$G:$G,Month!BW$7,Raw!$E:$E,Month!$A10)</f>
        <v>12031</v>
      </c>
      <c r="BX10" s="100">
        <f>SUMIFS(Raw!$H:$H,Raw!$A:$A,$B$5,Raw!$G:$G,Month!BX$7,Raw!$E:$E,Month!$A10)</f>
        <v>14610</v>
      </c>
      <c r="BY10" s="100">
        <f>SUMIFS(Raw!$H:$H,Raw!$A:$A,$B$5,Raw!$G:$G,Month!BY$7,Raw!$E:$E,Month!$A10)</f>
        <v>11127</v>
      </c>
      <c r="BZ10" s="100">
        <f>SUMIFS(Raw!$H:$H,Raw!$A:$A,$B$5,Raw!$G:$G,Month!BZ$7,Raw!$E:$E,Month!$A10)</f>
        <v>56084</v>
      </c>
      <c r="CA10" s="100">
        <f>SUMIFS(Raw!$H:$H,Raw!$A:$A,$B$5,Raw!$G:$G,Month!CA$7,Raw!$E:$E,Month!$A10)</f>
        <v>37085</v>
      </c>
      <c r="CB10" s="100">
        <f>SUMIFS(Raw!$H:$H,Raw!$A:$A,$B$5,Raw!$G:$G,Month!CB$7,Raw!$E:$E,Month!$A10)</f>
        <v>42207</v>
      </c>
      <c r="CC10" s="100">
        <f>SUMIFS(Raw!$H:$H,Raw!$A:$A,$B$5,Raw!$G:$G,Month!CC$7,Raw!$E:$E,Month!$A10)</f>
        <v>35649</v>
      </c>
      <c r="CD10" s="100">
        <f>SUMIFS(Raw!$H:$H,Raw!$A:$A,$B$5,Raw!$G:$G,Month!CD$7,Raw!$E:$E,Month!$A10)</f>
        <v>7399</v>
      </c>
      <c r="CE10" s="100">
        <f>SUMIFS(Raw!$H:$H,Raw!$A:$A,$B$5,Raw!$G:$G,Month!CE$7,Raw!$E:$E,Month!$A10)</f>
        <v>5227</v>
      </c>
      <c r="CF10" s="100">
        <f>SUMIFS(Raw!$H:$H,Raw!$A:$A,$B$5,Raw!$G:$G,Month!CF$7,Raw!$E:$E,Month!$A10)</f>
        <v>926</v>
      </c>
      <c r="CG10" s="100">
        <f>SUMIFS(Raw!$H:$H,Raw!$A:$A,$B$5,Raw!$G:$G,Month!CG$7,Raw!$E:$E,Month!$A10)</f>
        <v>876</v>
      </c>
      <c r="CH10" s="100">
        <f>SUMIFS(Raw!$H:$H,Raw!$A:$A,$B$5,Raw!$G:$G,Month!CH$7,Raw!$E:$E,Month!$A10)</f>
        <v>7089</v>
      </c>
      <c r="CI10" s="100">
        <f>SUMIFS(Raw!$H:$H,Raw!$A:$A,$B$5,Raw!$G:$G,Month!CI$7,Raw!$E:$E,Month!$A10)</f>
        <v>6710</v>
      </c>
      <c r="CJ10" s="100">
        <f>SUMIFS(Raw!$H:$H,Raw!$A:$A,$B$5,Raw!$G:$G,Month!CJ$7,Raw!$E:$E,Month!$A10)</f>
        <v>2041</v>
      </c>
      <c r="CK10" s="100">
        <f>SUMIFS(Raw!$H:$H,Raw!$A:$A,$B$5,Raw!$G:$G,Month!CK$7,Raw!$E:$E,Month!$A10)</f>
        <v>795</v>
      </c>
      <c r="CL10" s="100">
        <f>SUMIFS(Raw!$H:$H,Raw!$A:$A,$B$5,Raw!$G:$G,Month!CL$7,Raw!$E:$E,Month!$A10)</f>
        <v>1921</v>
      </c>
      <c r="CM10" s="100">
        <f>SUMIFS(Raw!$H:$H,Raw!$A:$A,$B$5,Raw!$G:$G,Month!CM$7,Raw!$E:$E,Month!$A10)</f>
        <v>852</v>
      </c>
    </row>
    <row r="11" spans="1:91" x14ac:dyDescent="0.25">
      <c r="A11" s="18" t="str">
        <f>IF(Refs!A3="","",Refs!A3)</f>
        <v/>
      </c>
      <c r="B11" s="3" t="str">
        <f>IF(Refs!B3="","",Refs!B3)</f>
        <v>-----------</v>
      </c>
      <c r="C11" s="9" t="str">
        <f>IF(Refs!D3="","",Refs!D3)</f>
        <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row>
    <row r="12" spans="1:91" x14ac:dyDescent="0.25">
      <c r="A12" s="18" t="str">
        <f>IF(Refs!A4="","",Refs!A4)</f>
        <v>Y63</v>
      </c>
      <c r="B12" s="3" t="str">
        <f>IF(Refs!B4="","",Refs!B4)</f>
        <v>North East and Yorkshire</v>
      </c>
      <c r="C12" s="9" t="str">
        <f>IF(Refs!D4="","",Refs!D4)</f>
        <v>Region</v>
      </c>
      <c r="D12" s="100">
        <f>IF($B12="","",IF($C12="Region",SUMIFS(Raw!$H:$H,Raw!$A:$A,$B$5,Raw!$G:$G,Month!D$7,Raw!$I:$I,Month!$A12),IF($C12="Provider",SUMIFS(Raw!$H:$H,Raw!$A:$A,$B$5,Raw!$G:$G,Month!D$7,Raw!$C:$C,Month!$A12),SUMIFS(Raw!$H:$H,Raw!$A:$A,$B$5,Raw!$G:$G,Month!D$7,Raw!$E:$E,Month!$A12))))</f>
        <v>262936</v>
      </c>
      <c r="E12" s="100">
        <f>IF($B12="","",IF($C12="Region",SUMIFS(Raw!$H:$H,Raw!$A:$A,$B$5,Raw!$G:$G,Month!E$7,Raw!$I:$I,Month!$A12),IF($C12="Provider",SUMIFS(Raw!$H:$H,Raw!$A:$A,$B$5,Raw!$G:$G,Month!E$7,Raw!$C:$C,Month!$A12),SUMIFS(Raw!$H:$H,Raw!$A:$A,$B$5,Raw!$G:$G,Month!E$7,Raw!$E:$E,Month!$A12))))</f>
        <v>95410</v>
      </c>
      <c r="F12" s="100">
        <f>IF($B12="","",IF($C12="Region",SUMIFS(Raw!$H:$H,Raw!$A:$A,$B$5,Raw!$G:$G,Month!F$7,Raw!$I:$I,Month!$A12),IF($C12="Provider",SUMIFS(Raw!$H:$H,Raw!$A:$A,$B$5,Raw!$G:$G,Month!F$7,Raw!$C:$C,Month!$A12),SUMIFS(Raw!$H:$H,Raw!$A:$A,$B$5,Raw!$G:$G,Month!F$7,Raw!$E:$E,Month!$A12))))</f>
        <v>230507</v>
      </c>
      <c r="G12" s="100">
        <f>IF($B12="","",IF($C12="Region",SUMIFS(Raw!$H:$H,Raw!$A:$A,$B$5,Raw!$G:$G,Month!G$7,Raw!$I:$I,Month!$A12),IF($C12="Provider",SUMIFS(Raw!$H:$H,Raw!$A:$A,$B$5,Raw!$G:$G,Month!G$7,Raw!$C:$C,Month!$A12),SUMIFS(Raw!$H:$H,Raw!$A:$A,$B$5,Raw!$G:$G,Month!G$7,Raw!$E:$E,Month!$A12))))</f>
        <v>190888</v>
      </c>
      <c r="H12" s="100">
        <f>IF($B12="","",IF($C12="Region",SUMIFS(Raw!$H:$H,Raw!$A:$A,$B$5,Raw!$G:$G,Month!H$7,Raw!$I:$I,Month!$A12),IF($C12="Provider",SUMIFS(Raw!$H:$H,Raw!$A:$A,$B$5,Raw!$G:$G,Month!H$7,Raw!$C:$C,Month!$A12),SUMIFS(Raw!$H:$H,Raw!$A:$A,$B$5,Raw!$G:$G,Month!H$7,Raw!$E:$E,Month!$A12))))</f>
        <v>10935</v>
      </c>
      <c r="I12" s="100">
        <f>IF($B12="","",IF($C12="Region",SUMIFS(Raw!$H:$H,Raw!$A:$A,$B$5,Raw!$G:$G,Month!I$7,Raw!$I:$I,Month!$A12),IF($C12="Provider",SUMIFS(Raw!$H:$H,Raw!$A:$A,$B$5,Raw!$G:$G,Month!I$7,Raw!$C:$C,Month!$A12),SUMIFS(Raw!$H:$H,Raw!$A:$A,$B$5,Raw!$G:$G,Month!I$7,Raw!$E:$E,Month!$A12))))</f>
        <v>18774020</v>
      </c>
      <c r="J12" s="101"/>
      <c r="K12" s="101"/>
      <c r="L12" s="100">
        <f>IF($B12="","",IF($C12="Region",SUMIFS(Raw!$H:$H,Raw!$A:$A,$B$5,Raw!$G:$G,Month!L$7,Raw!$I:$I,Month!$A12),IF($C12="Provider",SUMIFS(Raw!$H:$H,Raw!$A:$A,$B$5,Raw!$G:$G,Month!L$7,Raw!$C:$C,Month!$A12),SUMIFS(Raw!$H:$H,Raw!$A:$A,$B$5,Raw!$G:$G,Month!L$7,Raw!$E:$E,Month!$A12))))</f>
        <v>4150557</v>
      </c>
      <c r="M12" s="100">
        <f>IF($B12="","",IF($C12="Region",SUMIFS(Raw!$H:$H,Raw!$A:$A,$B$5,Raw!$G:$G,Month!M$7,Raw!$I:$I,Month!$A12),IF($C12="Provider",SUMIFS(Raw!$H:$H,Raw!$A:$A,$B$5,Raw!$G:$G,Month!M$7,Raw!$C:$C,Month!$A12),SUMIFS(Raw!$H:$H,Raw!$A:$A,$B$5,Raw!$G:$G,Month!M$7,Raw!$E:$E,Month!$A12))))</f>
        <v>33096</v>
      </c>
      <c r="N12" s="100">
        <f>IF($B12="","",IF($C12="Region",SUMIFS(Raw!$H:$H,Raw!$A:$A,$B$5,Raw!$G:$G,Month!N$7,Raw!$I:$I,Month!$A12),IF($C12="Provider",SUMIFS(Raw!$H:$H,Raw!$A:$A,$B$5,Raw!$G:$G,Month!N$7,Raw!$C:$C,Month!$A12),SUMIFS(Raw!$H:$H,Raw!$A:$A,$B$5,Raw!$G:$G,Month!N$7,Raw!$E:$E,Month!$A12))))</f>
        <v>128044642</v>
      </c>
      <c r="O12" s="100">
        <f>IF($B12="","",IF($C12="Region",SUMIFS(Raw!$H:$H,Raw!$A:$A,$B$5,Raw!$G:$G,Month!O$7,Raw!$I:$I,Month!$A12),IF($C12="Provider",SUMIFS(Raw!$H:$H,Raw!$A:$A,$B$5,Raw!$G:$G,Month!O$7,Raw!$C:$C,Month!$A12),SUMIFS(Raw!$H:$H,Raw!$A:$A,$B$5,Raw!$G:$G,Month!O$7,Raw!$E:$E,Month!$A12))))</f>
        <v>220695</v>
      </c>
      <c r="P12" s="100">
        <f>IF($B12="","",IF($C12="Region",SUMIFS(Raw!$H:$H,Raw!$A:$A,$B$5,Raw!$G:$G,Month!P$7,Raw!$I:$I,Month!$A12),IF($C12="Provider",SUMIFS(Raw!$H:$H,Raw!$A:$A,$B$5,Raw!$G:$G,Month!P$7,Raw!$C:$C,Month!$A12),SUMIFS(Raw!$H:$H,Raw!$A:$A,$B$5,Raw!$G:$G,Month!P$7,Raw!$E:$E,Month!$A12))))</f>
        <v>7385</v>
      </c>
      <c r="Q12" s="100">
        <f>IF($B12="","",IF($C12="Region",SUMIFS(Raw!$H:$H,Raw!$A:$A,$B$5,Raw!$G:$G,Month!Q$7,Raw!$I:$I,Month!$A12),IF($C12="Provider",SUMIFS(Raw!$H:$H,Raw!$A:$A,$B$5,Raw!$G:$G,Month!Q$7,Raw!$C:$C,Month!$A12),SUMIFS(Raw!$H:$H,Raw!$A:$A,$B$5,Raw!$G:$G,Month!Q$7,Raw!$E:$E,Month!$A12))))</f>
        <v>164512</v>
      </c>
      <c r="R12" s="100">
        <f>IF($B12="","",IF($C12="Region",SUMIFS(Raw!$H:$H,Raw!$A:$A,$B$5,Raw!$G:$G,Month!R$7,Raw!$I:$I,Month!$A12),IF($C12="Provider",SUMIFS(Raw!$H:$H,Raw!$A:$A,$B$5,Raw!$G:$G,Month!R$7,Raw!$C:$C,Month!$A12),SUMIFS(Raw!$H:$H,Raw!$A:$A,$B$5,Raw!$G:$G,Month!R$7,Raw!$E:$E,Month!$A12))))</f>
        <v>35563</v>
      </c>
      <c r="S12" s="100">
        <f>IF($B12="","",IF($C12="Region",SUMIFS(Raw!$H:$H,Raw!$A:$A,$B$5,Raw!$G:$G,Month!S$7,Raw!$I:$I,Month!$A12),IF($C12="Provider",SUMIFS(Raw!$H:$H,Raw!$A:$A,$B$5,Raw!$G:$G,Month!S$7,Raw!$C:$C,Month!$A12),SUMIFS(Raw!$H:$H,Raw!$A:$A,$B$5,Raw!$G:$G,Month!S$7,Raw!$E:$E,Month!$A12))))</f>
        <v>13231</v>
      </c>
      <c r="T12" s="100">
        <f>IF($B12="","",IF($C12="Region",SUMIFS(Raw!$H:$H,Raw!$A:$A,$B$5,Raw!$G:$G,Month!T$7,Raw!$I:$I,Month!$A12),IF($C12="Provider",SUMIFS(Raw!$H:$H,Raw!$A:$A,$B$5,Raw!$G:$G,Month!T$7,Raw!$C:$C,Month!$A12),SUMIFS(Raw!$H:$H,Raw!$A:$A,$B$5,Raw!$G:$G,Month!T$7,Raw!$E:$E,Month!$A12))))</f>
        <v>4</v>
      </c>
      <c r="U12" s="100">
        <f>IF($B12="","",IF($C12="Region",SUMIFS(Raw!$H:$H,Raw!$A:$A,$B$5,Raw!$G:$G,Month!U$7,Raw!$I:$I,Month!$A12),IF($C12="Provider",SUMIFS(Raw!$H:$H,Raw!$A:$A,$B$5,Raw!$G:$G,Month!U$7,Raw!$C:$C,Month!$A12),SUMIFS(Raw!$H:$H,Raw!$A:$A,$B$5,Raw!$G:$G,Month!U$7,Raw!$E:$E,Month!$A12))))</f>
        <v>86150</v>
      </c>
      <c r="V12" s="100">
        <f>IF($B12="","",IF($C12="Region",SUMIFS(Raw!$H:$H,Raw!$A:$A,$B$5,Raw!$G:$G,Month!V$7,Raw!$I:$I,Month!$A12),IF($C12="Provider",SUMIFS(Raw!$H:$H,Raw!$A:$A,$B$5,Raw!$G:$G,Month!V$7,Raw!$C:$C,Month!$A12),SUMIFS(Raw!$H:$H,Raw!$A:$A,$B$5,Raw!$G:$G,Month!V$7,Raw!$E:$E,Month!$A12))))</f>
        <v>1438</v>
      </c>
      <c r="W12" s="100">
        <f>IF($B12="","",IF($C12="Region",SUMIFS(Raw!$H:$H,Raw!$A:$A,$B$5,Raw!$G:$G,Month!W$7,Raw!$I:$I,Month!$A12),IF($C12="Provider",SUMIFS(Raw!$H:$H,Raw!$A:$A,$B$5,Raw!$G:$G,Month!W$7,Raw!$C:$C,Month!$A12),SUMIFS(Raw!$H:$H,Raw!$A:$A,$B$5,Raw!$G:$G,Month!W$7,Raw!$E:$E,Month!$A12))))</f>
        <v>25813</v>
      </c>
      <c r="X12" s="100">
        <f>IF($B12="","",IF($C12="Region",SUMIFS(Raw!$H:$H,Raw!$A:$A,$B$5,Raw!$G:$G,Month!X$7,Raw!$I:$I,Month!$A12),IF($C12="Provider",SUMIFS(Raw!$H:$H,Raw!$A:$A,$B$5,Raw!$G:$G,Month!X$7,Raw!$C:$C,Month!$A12),SUMIFS(Raw!$H:$H,Raw!$A:$A,$B$5,Raw!$G:$G,Month!X$7,Raw!$E:$E,Month!$A12))))</f>
        <v>8466</v>
      </c>
      <c r="Y12" s="101"/>
      <c r="Z12" s="101"/>
      <c r="AA12" s="100">
        <f>IF($B12="","",IF($C12="Region",SUMIFS(Raw!$H:$H,Raw!$A:$A,$B$5,Raw!$G:$G,Month!AA$7,Raw!$I:$I,Month!$A12),IF($C12="Provider",SUMIFS(Raw!$H:$H,Raw!$A:$A,$B$5,Raw!$G:$G,Month!AA$7,Raw!$C:$C,Month!$A12),SUMIFS(Raw!$H:$H,Raw!$A:$A,$B$5,Raw!$G:$G,Month!AA$7,Raw!$E:$E,Month!$A12))))</f>
        <v>9056</v>
      </c>
      <c r="AB12" s="100">
        <f>IF($B12="","",IF($C12="Region",SUMIFS(Raw!$H:$H,Raw!$A:$A,$B$5,Raw!$G:$G,Month!AB$7,Raw!$I:$I,Month!$A12),IF($C12="Provider",SUMIFS(Raw!$H:$H,Raw!$A:$A,$B$5,Raw!$G:$G,Month!AB$7,Raw!$C:$C,Month!$A12),SUMIFS(Raw!$H:$H,Raw!$A:$A,$B$5,Raw!$G:$G,Month!AB$7,Raw!$E:$E,Month!$A12))))</f>
        <v>3600</v>
      </c>
      <c r="AC12" s="101"/>
      <c r="AD12" s="101"/>
      <c r="AE12" s="100">
        <f>IF($B12="","",IF($C12="Region",SUMIFS(Raw!$H:$H,Raw!$A:$A,$B$5,Raw!$G:$G,Month!AE$7,Raw!$I:$I,Month!$A12),IF($C12="Provider",SUMIFS(Raw!$H:$H,Raw!$A:$A,$B$5,Raw!$G:$G,Month!AE$7,Raw!$C:$C,Month!$A12),SUMIFS(Raw!$H:$H,Raw!$A:$A,$B$5,Raw!$G:$G,Month!AE$7,Raw!$E:$E,Month!$A12))))</f>
        <v>220694</v>
      </c>
      <c r="AF12" s="100">
        <f>IF($B12="","",IF($C12="Region",SUMIFS(Raw!$H:$H,Raw!$A:$A,$B$5,Raw!$G:$G,Month!AF$7,Raw!$I:$I,Month!$A12),IF($C12="Provider",SUMIFS(Raw!$H:$H,Raw!$A:$A,$B$5,Raw!$G:$G,Month!AF$7,Raw!$C:$C,Month!$A12),SUMIFS(Raw!$H:$H,Raw!$A:$A,$B$5,Raw!$G:$G,Month!AF$7,Raw!$E:$E,Month!$A12))))</f>
        <v>27713</v>
      </c>
      <c r="AG12" s="100">
        <f>IF($B12="","",IF($C12="Region",SUMIFS(Raw!$H:$H,Raw!$A:$A,$B$5,Raw!$G:$G,Month!AG$7,Raw!$I:$I,Month!$A12),IF($C12="Provider",SUMIFS(Raw!$H:$H,Raw!$A:$A,$B$5,Raw!$G:$G,Month!AG$7,Raw!$C:$C,Month!$A12),SUMIFS(Raw!$H:$H,Raw!$A:$A,$B$5,Raw!$G:$G,Month!AG$7,Raw!$E:$E,Month!$A12))))</f>
        <v>36057</v>
      </c>
      <c r="AH12" s="100">
        <f>IF($B12="","",IF($C12="Region",SUMIFS(Raw!$H:$H,Raw!$A:$A,$B$5,Raw!$G:$G,Month!AH$7,Raw!$I:$I,Month!$A12),IF($C12="Provider",SUMIFS(Raw!$H:$H,Raw!$A:$A,$B$5,Raw!$G:$G,Month!AH$7,Raw!$C:$C,Month!$A12),SUMIFS(Raw!$H:$H,Raw!$A:$A,$B$5,Raw!$G:$G,Month!AH$7,Raw!$E:$E,Month!$A12))))</f>
        <v>22190</v>
      </c>
      <c r="AI12" s="100">
        <f>IF($B12="","",IF($C12="Region",SUMIFS(Raw!$H:$H,Raw!$A:$A,$B$5,Raw!$G:$G,Month!AI$7,Raw!$I:$I,Month!$A12),IF($C12="Provider",SUMIFS(Raw!$H:$H,Raw!$A:$A,$B$5,Raw!$G:$G,Month!AI$7,Raw!$C:$C,Month!$A12),SUMIFS(Raw!$H:$H,Raw!$A:$A,$B$5,Raw!$G:$G,Month!AI$7,Raw!$E:$E,Month!$A12))))</f>
        <v>34</v>
      </c>
      <c r="AJ12" s="100">
        <f>IF($B12="","",IF($C12="Region",SUMIFS(Raw!$H:$H,Raw!$A:$A,$B$5,Raw!$G:$G,Month!AJ$7,Raw!$I:$I,Month!$A12),IF($C12="Provider",SUMIFS(Raw!$H:$H,Raw!$A:$A,$B$5,Raw!$G:$G,Month!AJ$7,Raw!$C:$C,Month!$A12),SUMIFS(Raw!$H:$H,Raw!$A:$A,$B$5,Raw!$G:$G,Month!AJ$7,Raw!$E:$E,Month!$A12))))</f>
        <v>21213</v>
      </c>
      <c r="AK12" s="100">
        <f>IF($B12="","",IF($C12="Region",SUMIFS(Raw!$H:$H,Raw!$A:$A,$B$5,Raw!$G:$G,Month!AK$7,Raw!$I:$I,Month!$A12),IF($C12="Provider",SUMIFS(Raw!$H:$H,Raw!$A:$A,$B$5,Raw!$G:$G,Month!AK$7,Raw!$C:$C,Month!$A12),SUMIFS(Raw!$H:$H,Raw!$A:$A,$B$5,Raw!$G:$G,Month!AK$7,Raw!$E:$E,Month!$A12))))</f>
        <v>948</v>
      </c>
      <c r="AL12" s="100">
        <f>IF($B12="","",IF($C12="Region",SUMIFS(Raw!$H:$H,Raw!$A:$A,$B$5,Raw!$G:$G,Month!AL$7,Raw!$I:$I,Month!$A12),IF($C12="Provider",SUMIFS(Raw!$H:$H,Raw!$A:$A,$B$5,Raw!$G:$G,Month!AL$7,Raw!$C:$C,Month!$A12),SUMIFS(Raw!$H:$H,Raw!$A:$A,$B$5,Raw!$G:$G,Month!AL$7,Raw!$E:$E,Month!$A12))))</f>
        <v>7226</v>
      </c>
      <c r="AM12" s="100">
        <f>IF($B12="","",IF($C12="Region",SUMIFS(Raw!$H:$H,Raw!$A:$A,$B$5,Raw!$G:$G,Month!AM$7,Raw!$I:$I,Month!$A12),IF($C12="Provider",SUMIFS(Raw!$H:$H,Raw!$A:$A,$B$5,Raw!$G:$G,Month!AM$7,Raw!$C:$C,Month!$A12),SUMIFS(Raw!$H:$H,Raw!$A:$A,$B$5,Raw!$G:$G,Month!AM$7,Raw!$E:$E,Month!$A12))))</f>
        <v>2583</v>
      </c>
      <c r="AN12" s="100">
        <f>IF($B12="","",IF($C12="Region",SUMIFS(Raw!$H:$H,Raw!$A:$A,$B$5,Raw!$G:$G,Month!AN$7,Raw!$I:$I,Month!$A12),IF($C12="Provider",SUMIFS(Raw!$H:$H,Raw!$A:$A,$B$5,Raw!$G:$G,Month!AN$7,Raw!$C:$C,Month!$A12),SUMIFS(Raw!$H:$H,Raw!$A:$A,$B$5,Raw!$G:$G,Month!AN$7,Raw!$E:$E,Month!$A12))))</f>
        <v>10812</v>
      </c>
      <c r="AO12" s="100">
        <f>IF($B12="","",IF($C12="Region",SUMIFS(Raw!$H:$H,Raw!$A:$A,$B$5,Raw!$G:$G,Month!AO$7,Raw!$I:$I,Month!$A12),IF($C12="Provider",SUMIFS(Raw!$H:$H,Raw!$A:$A,$B$5,Raw!$G:$G,Month!AO$7,Raw!$C:$C,Month!$A12),SUMIFS(Raw!$H:$H,Raw!$A:$A,$B$5,Raw!$G:$G,Month!AO$7,Raw!$E:$E,Month!$A12))))</f>
        <v>5754</v>
      </c>
      <c r="AP12" s="100">
        <f>IF($B12="","",IF($C12="Region",SUMIFS(Raw!$H:$H,Raw!$A:$A,$B$5,Raw!$G:$G,Month!AP$7,Raw!$I:$I,Month!$A12),IF($C12="Provider",SUMIFS(Raw!$H:$H,Raw!$A:$A,$B$5,Raw!$G:$G,Month!AP$7,Raw!$C:$C,Month!$A12),SUMIFS(Raw!$H:$H,Raw!$A:$A,$B$5,Raw!$G:$G,Month!AP$7,Raw!$E:$E,Month!$A12))))</f>
        <v>28872</v>
      </c>
      <c r="AQ12" s="100">
        <f>IF($B12="","",IF($C12="Region",SUMIFS(Raw!$H:$H,Raw!$A:$A,$B$5,Raw!$G:$G,Month!AQ$7,Raw!$I:$I,Month!$A12),IF($C12="Provider",SUMIFS(Raw!$H:$H,Raw!$A:$A,$B$5,Raw!$G:$G,Month!AQ$7,Raw!$C:$C,Month!$A12),SUMIFS(Raw!$H:$H,Raw!$A:$A,$B$5,Raw!$G:$G,Month!AQ$7,Raw!$E:$E,Month!$A12))))</f>
        <v>18762</v>
      </c>
      <c r="AR12" s="100">
        <f>IF($B12="","",IF($C12="Region",SUMIFS(Raw!$H:$H,Raw!$A:$A,$B$5,Raw!$G:$G,Month!AR$7,Raw!$I:$I,Month!$A12),IF($C12="Provider",SUMIFS(Raw!$H:$H,Raw!$A:$A,$B$5,Raw!$G:$G,Month!AR$7,Raw!$C:$C,Month!$A12),SUMIFS(Raw!$H:$H,Raw!$A:$A,$B$5,Raw!$G:$G,Month!AR$7,Raw!$E:$E,Month!$A12))))</f>
        <v>17012</v>
      </c>
      <c r="AS12" s="100">
        <f>IF($B12="","",IF($C12="Region",SUMIFS(Raw!$H:$H,Raw!$A:$A,$B$5,Raw!$G:$G,Month!AS$7,Raw!$I:$I,Month!$A12),IF($C12="Provider",SUMIFS(Raw!$H:$H,Raw!$A:$A,$B$5,Raw!$G:$G,Month!AS$7,Raw!$C:$C,Month!$A12),SUMIFS(Raw!$H:$H,Raw!$A:$A,$B$5,Raw!$G:$G,Month!AS$7,Raw!$E:$E,Month!$A12))))</f>
        <v>14063</v>
      </c>
      <c r="AT12" s="100">
        <f>IF($B12="","",IF($C12="Region",SUMIFS(Raw!$H:$H,Raw!$A:$A,$B$5,Raw!$G:$G,Month!AT$7,Raw!$I:$I,Month!$A12),IF($C12="Provider",SUMIFS(Raw!$H:$H,Raw!$A:$A,$B$5,Raw!$G:$G,Month!AT$7,Raw!$C:$C,Month!$A12),SUMIFS(Raw!$H:$H,Raw!$A:$A,$B$5,Raw!$G:$G,Month!AT$7,Raw!$E:$E,Month!$A12))))</f>
        <v>1668</v>
      </c>
      <c r="AU12" s="100">
        <f>IF($B12="","",IF($C12="Region",SUMIFS(Raw!$H:$H,Raw!$A:$A,$B$5,Raw!$G:$G,Month!AU$7,Raw!$I:$I,Month!$A12),IF($C12="Provider",SUMIFS(Raw!$H:$H,Raw!$A:$A,$B$5,Raw!$G:$G,Month!AU$7,Raw!$C:$C,Month!$A12),SUMIFS(Raw!$H:$H,Raw!$A:$A,$B$5,Raw!$G:$G,Month!AU$7,Raw!$E:$E,Month!$A12))))</f>
        <v>4774</v>
      </c>
      <c r="AV12" s="100">
        <f>IF($B12="","",IF($C12="Region",SUMIFS(Raw!$H:$H,Raw!$A:$A,$B$5,Raw!$G:$G,Month!AV$7,Raw!$I:$I,Month!$A12),IF($C12="Provider",SUMIFS(Raw!$H:$H,Raw!$A:$A,$B$5,Raw!$G:$G,Month!AV$7,Raw!$C:$C,Month!$A12),SUMIFS(Raw!$H:$H,Raw!$A:$A,$B$5,Raw!$G:$G,Month!AV$7,Raw!$E:$E,Month!$A12))))</f>
        <v>3985</v>
      </c>
      <c r="AW12" s="100">
        <f>IF($B12="","",IF($C12="Region",SUMIFS(Raw!$H:$H,Raw!$A:$A,$B$5,Raw!$G:$G,Month!AW$7,Raw!$I:$I,Month!$A12),IF($C12="Provider",SUMIFS(Raw!$H:$H,Raw!$A:$A,$B$5,Raw!$G:$G,Month!AW$7,Raw!$C:$C,Month!$A12),SUMIFS(Raw!$H:$H,Raw!$A:$A,$B$5,Raw!$G:$G,Month!AW$7,Raw!$E:$E,Month!$A12))))</f>
        <v>14813526</v>
      </c>
      <c r="AX12" s="100">
        <f>IF($B12="","",IF($C12="Region",SUMIFS(Raw!$H:$H,Raw!$A:$A,$B$5,Raw!$G:$G,Month!AX$7,Raw!$I:$I,Month!$A12),IF($C12="Provider",SUMIFS(Raw!$H:$H,Raw!$A:$A,$B$5,Raw!$G:$G,Month!AX$7,Raw!$C:$C,Month!$A12),SUMIFS(Raw!$H:$H,Raw!$A:$A,$B$5,Raw!$G:$G,Month!AX$7,Raw!$E:$E,Month!$A12))))</f>
        <v>22384</v>
      </c>
      <c r="AY12" s="100">
        <f>IF($B12="","",IF($C12="Region",SUMIFS(Raw!$H:$H,Raw!$A:$A,$B$5,Raw!$G:$G,Month!AY$7,Raw!$I:$I,Month!$A12),IF($C12="Provider",SUMIFS(Raw!$H:$H,Raw!$A:$A,$B$5,Raw!$G:$G,Month!AY$7,Raw!$C:$C,Month!$A12),SUMIFS(Raw!$H:$H,Raw!$A:$A,$B$5,Raw!$G:$G,Month!AY$7,Raw!$E:$E,Month!$A12))))</f>
        <v>9023</v>
      </c>
      <c r="AZ12" s="100">
        <f>IF($B12="","",IF($C12="Region",SUMIFS(Raw!$H:$H,Raw!$A:$A,$B$5,Raw!$G:$G,Month!AZ$7,Raw!$I:$I,Month!$A12),IF($C12="Provider",SUMIFS(Raw!$H:$H,Raw!$A:$A,$B$5,Raw!$G:$G,Month!AZ$7,Raw!$C:$C,Month!$A12),SUMIFS(Raw!$H:$H,Raw!$A:$A,$B$5,Raw!$G:$G,Month!AZ$7,Raw!$E:$E,Month!$A12))))</f>
        <v>661</v>
      </c>
      <c r="BA12" s="100">
        <f>IF($B12="","",IF($C12="Region",SUMIFS(Raw!$H:$H,Raw!$A:$A,$B$5,Raw!$G:$G,Month!BA$7,Raw!$I:$I,Month!$A12),IF($C12="Provider",SUMIFS(Raw!$H:$H,Raw!$A:$A,$B$5,Raw!$G:$G,Month!BA$7,Raw!$C:$C,Month!$A12),SUMIFS(Raw!$H:$H,Raw!$A:$A,$B$5,Raw!$G:$G,Month!BA$7,Raw!$E:$E,Month!$A12))))</f>
        <v>3869</v>
      </c>
      <c r="BB12" s="100">
        <f>IF($B12="","",IF($C12="Region",SUMIFS(Raw!$H:$H,Raw!$A:$A,$B$5,Raw!$G:$G,Month!BB$7,Raw!$I:$I,Month!$A12),IF($C12="Provider",SUMIFS(Raw!$H:$H,Raw!$A:$A,$B$5,Raw!$G:$G,Month!BB$7,Raw!$C:$C,Month!$A12),SUMIFS(Raw!$H:$H,Raw!$A:$A,$B$5,Raw!$G:$G,Month!BB$7,Raw!$E:$E,Month!$A12))))</f>
        <v>5377700</v>
      </c>
      <c r="BC12" s="100">
        <f>IF($B12="","",IF($C12="Region",SUMIFS(Raw!$H:$H,Raw!$A:$A,$B$5,Raw!$G:$G,Month!BC$7,Raw!$I:$I,Month!$A12),IF($C12="Provider",SUMIFS(Raw!$H:$H,Raw!$A:$A,$B$5,Raw!$G:$G,Month!BC$7,Raw!$C:$C,Month!$A12),SUMIFS(Raw!$H:$H,Raw!$A:$A,$B$5,Raw!$G:$G,Month!BC$7,Raw!$E:$E,Month!$A12))))</f>
        <v>13182</v>
      </c>
      <c r="BD12" s="100">
        <f>IF($B12="","",IF($C12="Region",SUMIFS(Raw!$H:$H,Raw!$A:$A,$B$5,Raw!$G:$G,Month!BD$7,Raw!$I:$I,Month!$A12),IF($C12="Provider",SUMIFS(Raw!$H:$H,Raw!$A:$A,$B$5,Raw!$G:$G,Month!BD$7,Raw!$C:$C,Month!$A12),SUMIFS(Raw!$H:$H,Raw!$A:$A,$B$5,Raw!$G:$G,Month!BD$7,Raw!$E:$E,Month!$A12))))</f>
        <v>81441</v>
      </c>
      <c r="BE12" s="100">
        <f>IF($B12="","",IF($C12="Region",SUMIFS(Raw!$H:$H,Raw!$A:$A,$B$5,Raw!$G:$G,Month!BE$7,Raw!$I:$I,Month!$A12),IF($C12="Provider",SUMIFS(Raw!$H:$H,Raw!$A:$A,$B$5,Raw!$G:$G,Month!BE$7,Raw!$C:$C,Month!$A12),SUMIFS(Raw!$H:$H,Raw!$A:$A,$B$5,Raw!$G:$G,Month!BE$7,Raw!$E:$E,Month!$A12))))</f>
        <v>3796</v>
      </c>
      <c r="BF12" s="100">
        <f>IF($B12="","",IF($C12="Region",SUMIFS(Raw!$H:$H,Raw!$A:$A,$B$5,Raw!$G:$G,Month!BF$7,Raw!$I:$I,Month!$A12),IF($C12="Provider",SUMIFS(Raw!$H:$H,Raw!$A:$A,$B$5,Raw!$G:$G,Month!BF$7,Raw!$C:$C,Month!$A12),SUMIFS(Raw!$H:$H,Raw!$A:$A,$B$5,Raw!$G:$G,Month!BF$7,Raw!$E:$E,Month!$A12))))</f>
        <v>152287</v>
      </c>
      <c r="BG12" s="100">
        <f>IF($B12="","",IF($C12="Region",SUMIFS(Raw!$H:$H,Raw!$A:$A,$B$5,Raw!$G:$G,Month!BG$7,Raw!$I:$I,Month!$A12),IF($C12="Provider",SUMIFS(Raw!$H:$H,Raw!$A:$A,$B$5,Raw!$G:$G,Month!BG$7,Raw!$C:$C,Month!$A12),SUMIFS(Raw!$H:$H,Raw!$A:$A,$B$5,Raw!$G:$G,Month!BG$7,Raw!$E:$E,Month!$A12))))</f>
        <v>42</v>
      </c>
      <c r="BH12" s="100">
        <f>IF($B12="","",IF($C12="Region",SUMIFS(Raw!$H:$H,Raw!$A:$A,$B$5,Raw!$G:$G,Month!BH$7,Raw!$I:$I,Month!$A12),IF($C12="Provider",SUMIFS(Raw!$H:$H,Raw!$A:$A,$B$5,Raw!$G:$G,Month!BH$7,Raw!$C:$C,Month!$A12),SUMIFS(Raw!$H:$H,Raw!$A:$A,$B$5,Raw!$G:$G,Month!BH$7,Raw!$E:$E,Month!$A12))))</f>
        <v>119343</v>
      </c>
      <c r="BI12" s="100">
        <f>IF($B12="","",IF($C12="Region",SUMIFS(Raw!$H:$H,Raw!$A:$A,$B$5,Raw!$G:$G,Month!BI$7,Raw!$I:$I,Month!$A12),IF($C12="Provider",SUMIFS(Raw!$H:$H,Raw!$A:$A,$B$5,Raw!$G:$G,Month!BI$7,Raw!$C:$C,Month!$A12),SUMIFS(Raw!$H:$H,Raw!$A:$A,$B$5,Raw!$G:$G,Month!BI$7,Raw!$E:$E,Month!$A12))))</f>
        <v>39126</v>
      </c>
      <c r="BJ12" s="100">
        <f>IF($B12="","",IF($C12="Region",SUMIFS(Raw!$H:$H,Raw!$A:$A,$B$5,Raw!$G:$G,Month!BJ$7,Raw!$I:$I,Month!$A12),IF($C12="Provider",SUMIFS(Raw!$H:$H,Raw!$A:$A,$B$5,Raw!$G:$G,Month!BJ$7,Raw!$C:$C,Month!$A12),SUMIFS(Raw!$H:$H,Raw!$A:$A,$B$5,Raw!$G:$G,Month!BJ$7,Raw!$E:$E,Month!$A12))))</f>
        <v>23243</v>
      </c>
      <c r="BK12" s="100">
        <f>IF($B12="","",IF($C12="Region",SUMIFS(Raw!$H:$H,Raw!$A:$A,$B$5,Raw!$G:$G,Month!BK$7,Raw!$I:$I,Month!$A12),IF($C12="Provider",SUMIFS(Raw!$H:$H,Raw!$A:$A,$B$5,Raw!$G:$G,Month!BK$7,Raw!$C:$C,Month!$A12),SUMIFS(Raw!$H:$H,Raw!$A:$A,$B$5,Raw!$G:$G,Month!BK$7,Raw!$E:$E,Month!$A12))))</f>
        <v>11220</v>
      </c>
      <c r="BL12" s="100">
        <f>IF($B12="","",IF($C12="Region",SUMIFS(Raw!$H:$H,Raw!$A:$A,$B$5,Raw!$G:$G,Month!BL$7,Raw!$I:$I,Month!$A12),IF($C12="Provider",SUMIFS(Raw!$H:$H,Raw!$A:$A,$B$5,Raw!$G:$G,Month!BL$7,Raw!$C:$C,Month!$A12),SUMIFS(Raw!$H:$H,Raw!$A:$A,$B$5,Raw!$G:$G,Month!BL$7,Raw!$E:$E,Month!$A12))))</f>
        <v>35709</v>
      </c>
      <c r="BM12" s="100">
        <f>IF($B12="","",IF($C12="Region",SUMIFS(Raw!$H:$H,Raw!$A:$A,$B$5,Raw!$G:$G,Month!BM$7,Raw!$I:$I,Month!$A12),IF($C12="Provider",SUMIFS(Raw!$H:$H,Raw!$A:$A,$B$5,Raw!$G:$G,Month!BM$7,Raw!$C:$C,Month!$A12),SUMIFS(Raw!$H:$H,Raw!$A:$A,$B$5,Raw!$G:$G,Month!BM$7,Raw!$E:$E,Month!$A12))))</f>
        <v>2186</v>
      </c>
      <c r="BN12" s="100">
        <f>IF($B12="","",IF($C12="Region",SUMIFS(Raw!$H:$H,Raw!$A:$A,$B$5,Raw!$G:$G,Month!BN$7,Raw!$I:$I,Month!$A12),IF($C12="Provider",SUMIFS(Raw!$H:$H,Raw!$A:$A,$B$5,Raw!$G:$G,Month!BN$7,Raw!$C:$C,Month!$A12),SUMIFS(Raw!$H:$H,Raw!$A:$A,$B$5,Raw!$G:$G,Month!BN$7,Raw!$E:$E,Month!$A12))))</f>
        <v>19073</v>
      </c>
      <c r="BO12" s="100">
        <f>IF($B12="","",IF($C12="Region",SUMIFS(Raw!$H:$H,Raw!$A:$A,$B$5,Raw!$G:$G,Month!BO$7,Raw!$I:$I,Month!$A12),IF($C12="Provider",SUMIFS(Raw!$H:$H,Raw!$A:$A,$B$5,Raw!$G:$G,Month!BO$7,Raw!$C:$C,Month!$A12),SUMIFS(Raw!$H:$H,Raw!$A:$A,$B$5,Raw!$G:$G,Month!BO$7,Raw!$E:$E,Month!$A12))))</f>
        <v>9498</v>
      </c>
      <c r="BP12" s="100">
        <f>IF($B12="","",IF($C12="Region",SUMIFS(Raw!$H:$H,Raw!$A:$A,$B$5,Raw!$G:$G,Month!BP$7,Raw!$I:$I,Month!$A12),IF($C12="Provider",SUMIFS(Raw!$H:$H,Raw!$A:$A,$B$5,Raw!$G:$G,Month!BP$7,Raw!$C:$C,Month!$A12),SUMIFS(Raw!$H:$H,Raw!$A:$A,$B$5,Raw!$G:$G,Month!BP$7,Raw!$E:$E,Month!$A12))))</f>
        <v>22961</v>
      </c>
      <c r="BQ12" s="100">
        <f>IF($B12="","",IF($C12="Region",SUMIFS(Raw!$H:$H,Raw!$A:$A,$B$5,Raw!$G:$G,Month!BQ$7,Raw!$I:$I,Month!$A12),IF($C12="Provider",SUMIFS(Raw!$H:$H,Raw!$A:$A,$B$5,Raw!$G:$G,Month!BQ$7,Raw!$C:$C,Month!$A12),SUMIFS(Raw!$H:$H,Raw!$A:$A,$B$5,Raw!$G:$G,Month!BQ$7,Raw!$E:$E,Month!$A12))))</f>
        <v>564</v>
      </c>
      <c r="BR12" s="100">
        <f>IF($B12="","",IF($C12="Region",SUMIFS(Raw!$H:$H,Raw!$A:$A,$B$5,Raw!$G:$G,Month!BR$7,Raw!$I:$I,Month!$A12),IF($C12="Provider",SUMIFS(Raw!$H:$H,Raw!$A:$A,$B$5,Raw!$G:$G,Month!BR$7,Raw!$C:$C,Month!$A12),SUMIFS(Raw!$H:$H,Raw!$A:$A,$B$5,Raw!$G:$G,Month!BR$7,Raw!$E:$E,Month!$A12))))</f>
        <v>91</v>
      </c>
      <c r="BS12" s="100">
        <f>IF($B12="","",IF($C12="Region",SUMIFS(Raw!$H:$H,Raw!$A:$A,$B$5,Raw!$G:$G,Month!BS$7,Raw!$I:$I,Month!$A12),IF($C12="Provider",SUMIFS(Raw!$H:$H,Raw!$A:$A,$B$5,Raw!$G:$G,Month!BS$7,Raw!$C:$C,Month!$A12),SUMIFS(Raw!$H:$H,Raw!$A:$A,$B$5,Raw!$G:$G,Month!BS$7,Raw!$E:$E,Month!$A12))))</f>
        <v>25</v>
      </c>
      <c r="BT12" s="100">
        <f>IF($B12="","",IF($C12="Region",SUMIFS(Raw!$H:$H,Raw!$A:$A,$B$5,Raw!$G:$G,Month!BT$7,Raw!$I:$I,Month!$A12),IF($C12="Provider",SUMIFS(Raw!$H:$H,Raw!$A:$A,$B$5,Raw!$G:$G,Month!BT$7,Raw!$C:$C,Month!$A12),SUMIFS(Raw!$H:$H,Raw!$A:$A,$B$5,Raw!$G:$G,Month!BT$7,Raw!$E:$E,Month!$A12))))</f>
        <v>0</v>
      </c>
      <c r="BU12" s="100">
        <f>IF($B12="","",IF($C12="Region",SUMIFS(Raw!$H:$H,Raw!$A:$A,$B$5,Raw!$G:$G,Month!BU$7,Raw!$I:$I,Month!$A12),IF($C12="Provider",SUMIFS(Raw!$H:$H,Raw!$A:$A,$B$5,Raw!$G:$G,Month!BU$7,Raw!$C:$C,Month!$A12),SUMIFS(Raw!$H:$H,Raw!$A:$A,$B$5,Raw!$G:$G,Month!BU$7,Raw!$E:$E,Month!$A12))))</f>
        <v>0</v>
      </c>
      <c r="BV12" s="100">
        <f>IF($B12="","",IF($C12="Region",SUMIFS(Raw!$H:$H,Raw!$A:$A,$B$5,Raw!$G:$G,Month!BV$7,Raw!$I:$I,Month!$A12),IF($C12="Provider",SUMIFS(Raw!$H:$H,Raw!$A:$A,$B$5,Raw!$G:$G,Month!BV$7,Raw!$C:$C,Month!$A12),SUMIFS(Raw!$H:$H,Raw!$A:$A,$B$5,Raw!$G:$G,Month!BV$7,Raw!$E:$E,Month!$A12))))</f>
        <v>15658</v>
      </c>
      <c r="BW12" s="100">
        <f>IF($B12="","",IF($C12="Region",SUMIFS(Raw!$H:$H,Raw!$A:$A,$B$5,Raw!$G:$G,Month!BW$7,Raw!$I:$I,Month!$A12),IF($C12="Provider",SUMIFS(Raw!$H:$H,Raw!$A:$A,$B$5,Raw!$G:$G,Month!BW$7,Raw!$C:$C,Month!$A12),SUMIFS(Raw!$H:$H,Raw!$A:$A,$B$5,Raw!$G:$G,Month!BW$7,Raw!$E:$E,Month!$A12))))</f>
        <v>2899</v>
      </c>
      <c r="BX12" s="100">
        <f>IF($B12="","",IF($C12="Region",SUMIFS(Raw!$H:$H,Raw!$A:$A,$B$5,Raw!$G:$G,Month!BX$7,Raw!$I:$I,Month!$A12),IF($C12="Provider",SUMIFS(Raw!$H:$H,Raw!$A:$A,$B$5,Raw!$G:$G,Month!BX$7,Raw!$C:$C,Month!$A12),SUMIFS(Raw!$H:$H,Raw!$A:$A,$B$5,Raw!$G:$G,Month!BX$7,Raw!$E:$E,Month!$A12))))</f>
        <v>3193</v>
      </c>
      <c r="BY12" s="100">
        <f>IF($B12="","",IF($C12="Region",SUMIFS(Raw!$H:$H,Raw!$A:$A,$B$5,Raw!$G:$G,Month!BY$7,Raw!$I:$I,Month!$A12),IF($C12="Provider",SUMIFS(Raw!$H:$H,Raw!$A:$A,$B$5,Raw!$G:$G,Month!BY$7,Raw!$C:$C,Month!$A12),SUMIFS(Raw!$H:$H,Raw!$A:$A,$B$5,Raw!$G:$G,Month!BY$7,Raw!$E:$E,Month!$A12))))</f>
        <v>2602</v>
      </c>
      <c r="BZ12" s="100">
        <f>IF($B12="","",IF($C12="Region",SUMIFS(Raw!$H:$H,Raw!$A:$A,$B$5,Raw!$G:$G,Month!BZ$7,Raw!$I:$I,Month!$A12),IF($C12="Provider",SUMIFS(Raw!$H:$H,Raw!$A:$A,$B$5,Raw!$G:$G,Month!BZ$7,Raw!$C:$C,Month!$A12),SUMIFS(Raw!$H:$H,Raw!$A:$A,$B$5,Raw!$G:$G,Month!BZ$7,Raw!$E:$E,Month!$A12))))</f>
        <v>12013</v>
      </c>
      <c r="CA12" s="100">
        <f>IF($B12="","",IF($C12="Region",SUMIFS(Raw!$H:$H,Raw!$A:$A,$B$5,Raw!$G:$G,Month!CA$7,Raw!$I:$I,Month!$A12),IF($C12="Provider",SUMIFS(Raw!$H:$H,Raw!$A:$A,$B$5,Raw!$G:$G,Month!CA$7,Raw!$C:$C,Month!$A12),SUMIFS(Raw!$H:$H,Raw!$A:$A,$B$5,Raw!$G:$G,Month!CA$7,Raw!$E:$E,Month!$A12))))</f>
        <v>8079</v>
      </c>
      <c r="CB12" s="100">
        <f>IF($B12="","",IF($C12="Region",SUMIFS(Raw!$H:$H,Raw!$A:$A,$B$5,Raw!$G:$G,Month!CB$7,Raw!$I:$I,Month!$A12),IF($C12="Provider",SUMIFS(Raw!$H:$H,Raw!$A:$A,$B$5,Raw!$G:$G,Month!CB$7,Raw!$C:$C,Month!$A12),SUMIFS(Raw!$H:$H,Raw!$A:$A,$B$5,Raw!$G:$G,Month!CB$7,Raw!$E:$E,Month!$A12))))</f>
        <v>3438</v>
      </c>
      <c r="CC12" s="100">
        <f>IF($B12="","",IF($C12="Region",SUMIFS(Raw!$H:$H,Raw!$A:$A,$B$5,Raw!$G:$G,Month!CC$7,Raw!$I:$I,Month!$A12),IF($C12="Provider",SUMIFS(Raw!$H:$H,Raw!$A:$A,$B$5,Raw!$G:$G,Month!CC$7,Raw!$C:$C,Month!$A12),SUMIFS(Raw!$H:$H,Raw!$A:$A,$B$5,Raw!$G:$G,Month!CC$7,Raw!$E:$E,Month!$A12))))</f>
        <v>3214</v>
      </c>
      <c r="CD12" s="100">
        <f>IF($B12="","",IF($C12="Region",SUMIFS(Raw!$H:$H,Raw!$A:$A,$B$5,Raw!$G:$G,Month!CD$7,Raw!$I:$I,Month!$A12),IF($C12="Provider",SUMIFS(Raw!$H:$H,Raw!$A:$A,$B$5,Raw!$G:$G,Month!CD$7,Raw!$C:$C,Month!$A12),SUMIFS(Raw!$H:$H,Raw!$A:$A,$B$5,Raw!$G:$G,Month!CD$7,Raw!$E:$E,Month!$A12))))</f>
        <v>1037</v>
      </c>
      <c r="CE12" s="100">
        <f>IF($B12="","",IF($C12="Region",SUMIFS(Raw!$H:$H,Raw!$A:$A,$B$5,Raw!$G:$G,Month!CE$7,Raw!$I:$I,Month!$A12),IF($C12="Provider",SUMIFS(Raw!$H:$H,Raw!$A:$A,$B$5,Raw!$G:$G,Month!CE$7,Raw!$C:$C,Month!$A12),SUMIFS(Raw!$H:$H,Raw!$A:$A,$B$5,Raw!$G:$G,Month!CE$7,Raw!$E:$E,Month!$A12))))</f>
        <v>0</v>
      </c>
      <c r="CF12" s="100">
        <f>IF($B12="","",IF($C12="Region",SUMIFS(Raw!$H:$H,Raw!$A:$A,$B$5,Raw!$G:$G,Month!CF$7,Raw!$I:$I,Month!$A12),IF($C12="Provider",SUMIFS(Raw!$H:$H,Raw!$A:$A,$B$5,Raw!$G:$G,Month!CF$7,Raw!$C:$C,Month!$A12),SUMIFS(Raw!$H:$H,Raw!$A:$A,$B$5,Raw!$G:$G,Month!CF$7,Raw!$E:$E,Month!$A12))))</f>
        <v>0</v>
      </c>
      <c r="CG12" s="100">
        <f>IF($B12="","",IF($C12="Region",SUMIFS(Raw!$H:$H,Raw!$A:$A,$B$5,Raw!$G:$G,Month!CG$7,Raw!$I:$I,Month!$A12),IF($C12="Provider",SUMIFS(Raw!$H:$H,Raw!$A:$A,$B$5,Raw!$G:$G,Month!CG$7,Raw!$C:$C,Month!$A12),SUMIFS(Raw!$H:$H,Raw!$A:$A,$B$5,Raw!$G:$G,Month!CG$7,Raw!$E:$E,Month!$A12))))</f>
        <v>0</v>
      </c>
      <c r="CH12" s="100">
        <f>IF($B12="","",IF($C12="Region",SUMIFS(Raw!$H:$H,Raw!$A:$A,$B$5,Raw!$G:$G,Month!CH$7,Raw!$I:$I,Month!$A12),IF($C12="Provider",SUMIFS(Raw!$H:$H,Raw!$A:$A,$B$5,Raw!$G:$G,Month!CH$7,Raw!$C:$C,Month!$A12),SUMIFS(Raw!$H:$H,Raw!$A:$A,$B$5,Raw!$G:$G,Month!CH$7,Raw!$E:$E,Month!$A12))))</f>
        <v>0</v>
      </c>
      <c r="CI12" s="100">
        <f>IF($B12="","",IF($C12="Region",SUMIFS(Raw!$H:$H,Raw!$A:$A,$B$5,Raw!$G:$G,Month!CI$7,Raw!$I:$I,Month!$A12),IF($C12="Provider",SUMIFS(Raw!$H:$H,Raw!$A:$A,$B$5,Raw!$G:$G,Month!CI$7,Raw!$C:$C,Month!$A12),SUMIFS(Raw!$H:$H,Raw!$A:$A,$B$5,Raw!$G:$G,Month!CI$7,Raw!$E:$E,Month!$A12))))</f>
        <v>0</v>
      </c>
      <c r="CJ12" s="100">
        <f>IF($B12="","",IF($C12="Region",SUMIFS(Raw!$H:$H,Raw!$A:$A,$B$5,Raw!$G:$G,Month!CJ$7,Raw!$I:$I,Month!$A12),IF($C12="Provider",SUMIFS(Raw!$H:$H,Raw!$A:$A,$B$5,Raw!$G:$G,Month!CJ$7,Raw!$C:$C,Month!$A12),SUMIFS(Raw!$H:$H,Raw!$A:$A,$B$5,Raw!$G:$G,Month!CJ$7,Raw!$E:$E,Month!$A12))))</f>
        <v>12</v>
      </c>
      <c r="CK12" s="100">
        <f>IF($B12="","",IF($C12="Region",SUMIFS(Raw!$H:$H,Raw!$A:$A,$B$5,Raw!$G:$G,Month!CK$7,Raw!$I:$I,Month!$A12),IF($C12="Provider",SUMIFS(Raw!$H:$H,Raw!$A:$A,$B$5,Raw!$G:$G,Month!CK$7,Raw!$C:$C,Month!$A12),SUMIFS(Raw!$H:$H,Raw!$A:$A,$B$5,Raw!$G:$G,Month!CK$7,Raw!$E:$E,Month!$A12))))</f>
        <v>0</v>
      </c>
      <c r="CL12" s="100">
        <f>IF($B12="","",IF($C12="Region",SUMIFS(Raw!$H:$H,Raw!$A:$A,$B$5,Raw!$G:$G,Month!CL$7,Raw!$I:$I,Month!$A12),IF($C12="Provider",SUMIFS(Raw!$H:$H,Raw!$A:$A,$B$5,Raw!$G:$G,Month!CL$7,Raw!$C:$C,Month!$A12),SUMIFS(Raw!$H:$H,Raw!$A:$A,$B$5,Raw!$G:$G,Month!CL$7,Raw!$E:$E,Month!$A12))))</f>
        <v>42</v>
      </c>
      <c r="CM12" s="100">
        <f>IF($B12="","",IF($C12="Region",SUMIFS(Raw!$H:$H,Raw!$A:$A,$B$5,Raw!$G:$G,Month!CM$7,Raw!$I:$I,Month!$A12),IF($C12="Provider",SUMIFS(Raw!$H:$H,Raw!$A:$A,$B$5,Raw!$G:$G,Month!CM$7,Raw!$C:$C,Month!$A12),SUMIFS(Raw!$H:$H,Raw!$A:$A,$B$5,Raw!$G:$G,Month!CM$7,Raw!$E:$E,Month!$A12))))</f>
        <v>9</v>
      </c>
    </row>
    <row r="13" spans="1:91" x14ac:dyDescent="0.25">
      <c r="A13" s="18" t="str">
        <f>IF(Refs!A5="","",Refs!A5)</f>
        <v>Y62</v>
      </c>
      <c r="B13" s="3" t="str">
        <f>IF(Refs!B5="","",Refs!B5)</f>
        <v>North West</v>
      </c>
      <c r="C13" s="9" t="str">
        <f>IF(Refs!D5="","",Refs!D5)</f>
        <v>Region</v>
      </c>
      <c r="D13" s="100">
        <f>IF($B13="","",IF($C13="Region",SUMIFS(Raw!$H:$H,Raw!$A:$A,$B$5,Raw!$G:$G,Month!D$7,Raw!$I:$I,Month!$A13),IF($C13="Provider",SUMIFS(Raw!$H:$H,Raw!$A:$A,$B$5,Raw!$G:$G,Month!D$7,Raw!$C:$C,Month!$A13),SUMIFS(Raw!$H:$H,Raw!$A:$A,$B$5,Raw!$G:$G,Month!D$7,Raw!$E:$E,Month!$A13))))</f>
        <v>164526</v>
      </c>
      <c r="E13" s="100">
        <f>IF($B13="","",IF($C13="Region",SUMIFS(Raw!$H:$H,Raw!$A:$A,$B$5,Raw!$G:$G,Month!E$7,Raw!$I:$I,Month!$A13),IF($C13="Provider",SUMIFS(Raw!$H:$H,Raw!$A:$A,$B$5,Raw!$G:$G,Month!E$7,Raw!$C:$C,Month!$A13),SUMIFS(Raw!$H:$H,Raw!$A:$A,$B$5,Raw!$G:$G,Month!E$7,Raw!$E:$E,Month!$A13))))</f>
        <v>164526</v>
      </c>
      <c r="F13" s="100">
        <f>IF($B13="","",IF($C13="Region",SUMIFS(Raw!$H:$H,Raw!$A:$A,$B$5,Raw!$G:$G,Month!F$7,Raw!$I:$I,Month!$A13),IF($C13="Provider",SUMIFS(Raw!$H:$H,Raw!$A:$A,$B$5,Raw!$G:$G,Month!F$7,Raw!$C:$C,Month!$A13),SUMIFS(Raw!$H:$H,Raw!$A:$A,$B$5,Raw!$G:$G,Month!F$7,Raw!$E:$E,Month!$A13))))</f>
        <v>160625</v>
      </c>
      <c r="G13" s="100">
        <f>IF($B13="","",IF($C13="Region",SUMIFS(Raw!$H:$H,Raw!$A:$A,$B$5,Raw!$G:$G,Month!G$7,Raw!$I:$I,Month!$A13),IF($C13="Provider",SUMIFS(Raw!$H:$H,Raw!$A:$A,$B$5,Raw!$G:$G,Month!G$7,Raw!$C:$C,Month!$A13),SUMIFS(Raw!$H:$H,Raw!$A:$A,$B$5,Raw!$G:$G,Month!G$7,Raw!$E:$E,Month!$A13))))</f>
        <v>134214</v>
      </c>
      <c r="H13" s="100">
        <f>IF($B13="","",IF($C13="Region",SUMIFS(Raw!$H:$H,Raw!$A:$A,$B$5,Raw!$G:$G,Month!H$7,Raw!$I:$I,Month!$A13),IF($C13="Provider",SUMIFS(Raw!$H:$H,Raw!$A:$A,$B$5,Raw!$G:$G,Month!H$7,Raw!$C:$C,Month!$A13),SUMIFS(Raw!$H:$H,Raw!$A:$A,$B$5,Raw!$G:$G,Month!H$7,Raw!$E:$E,Month!$A13))))</f>
        <v>3901</v>
      </c>
      <c r="I13" s="100">
        <f>IF($B13="","",IF($C13="Region",SUMIFS(Raw!$H:$H,Raw!$A:$A,$B$5,Raw!$G:$G,Month!I$7,Raw!$I:$I,Month!$A13),IF($C13="Provider",SUMIFS(Raw!$H:$H,Raw!$A:$A,$B$5,Raw!$G:$G,Month!I$7,Raw!$C:$C,Month!$A13),SUMIFS(Raw!$H:$H,Raw!$A:$A,$B$5,Raw!$G:$G,Month!I$7,Raw!$E:$E,Month!$A13))))</f>
        <v>5598934</v>
      </c>
      <c r="J13" s="101"/>
      <c r="K13" s="101"/>
      <c r="L13" s="100">
        <f>IF($B13="","",IF($C13="Region",SUMIFS(Raw!$H:$H,Raw!$A:$A,$B$5,Raw!$G:$G,Month!L$7,Raw!$I:$I,Month!$A13),IF($C13="Provider",SUMIFS(Raw!$H:$H,Raw!$A:$A,$B$5,Raw!$G:$G,Month!L$7,Raw!$C:$C,Month!$A13),SUMIFS(Raw!$H:$H,Raw!$A:$A,$B$5,Raw!$G:$G,Month!L$7,Raw!$E:$E,Month!$A13))))</f>
        <v>446362</v>
      </c>
      <c r="M13" s="100">
        <f>IF($B13="","",IF($C13="Region",SUMIFS(Raw!$H:$H,Raw!$A:$A,$B$5,Raw!$G:$G,Month!M$7,Raw!$I:$I,Month!$A13),IF($C13="Provider",SUMIFS(Raw!$H:$H,Raw!$A:$A,$B$5,Raw!$G:$G,Month!M$7,Raw!$C:$C,Month!$A13),SUMIFS(Raw!$H:$H,Raw!$A:$A,$B$5,Raw!$G:$G,Month!M$7,Raw!$E:$E,Month!$A13))))</f>
        <v>16461</v>
      </c>
      <c r="N13" s="100">
        <f>IF($B13="","",IF($C13="Region",SUMIFS(Raw!$H:$H,Raw!$A:$A,$B$5,Raw!$G:$G,Month!N$7,Raw!$I:$I,Month!$A13),IF($C13="Provider",SUMIFS(Raw!$H:$H,Raw!$A:$A,$B$5,Raw!$G:$G,Month!N$7,Raw!$C:$C,Month!$A13),SUMIFS(Raw!$H:$H,Raw!$A:$A,$B$5,Raw!$G:$G,Month!N$7,Raw!$E:$E,Month!$A13))))</f>
        <v>51836611</v>
      </c>
      <c r="O13" s="100">
        <f>IF($B13="","",IF($C13="Region",SUMIFS(Raw!$H:$H,Raw!$A:$A,$B$5,Raw!$G:$G,Month!O$7,Raw!$I:$I,Month!$A13),IF($C13="Provider",SUMIFS(Raw!$H:$H,Raw!$A:$A,$B$5,Raw!$G:$G,Month!O$7,Raw!$C:$C,Month!$A13),SUMIFS(Raw!$H:$H,Raw!$A:$A,$B$5,Raw!$G:$G,Month!O$7,Raw!$E:$E,Month!$A13))))</f>
        <v>153256</v>
      </c>
      <c r="P13" s="100">
        <f>IF($B13="","",IF($C13="Region",SUMIFS(Raw!$H:$H,Raw!$A:$A,$B$5,Raw!$G:$G,Month!P$7,Raw!$I:$I,Month!$A13),IF($C13="Provider",SUMIFS(Raw!$H:$H,Raw!$A:$A,$B$5,Raw!$G:$G,Month!P$7,Raw!$C:$C,Month!$A13),SUMIFS(Raw!$H:$H,Raw!$A:$A,$B$5,Raw!$G:$G,Month!P$7,Raw!$E:$E,Month!$A13))))</f>
        <v>23593</v>
      </c>
      <c r="Q13" s="100">
        <f>IF($B13="","",IF($C13="Region",SUMIFS(Raw!$H:$H,Raw!$A:$A,$B$5,Raw!$G:$G,Month!Q$7,Raw!$I:$I,Month!$A13),IF($C13="Provider",SUMIFS(Raw!$H:$H,Raw!$A:$A,$B$5,Raw!$G:$G,Month!Q$7,Raw!$C:$C,Month!$A13),SUMIFS(Raw!$H:$H,Raw!$A:$A,$B$5,Raw!$G:$G,Month!Q$7,Raw!$E:$E,Month!$A13))))</f>
        <v>114332</v>
      </c>
      <c r="R13" s="100">
        <f>IF($B13="","",IF($C13="Region",SUMIFS(Raw!$H:$H,Raw!$A:$A,$B$5,Raw!$G:$G,Month!R$7,Raw!$I:$I,Month!$A13),IF($C13="Provider",SUMIFS(Raw!$H:$H,Raw!$A:$A,$B$5,Raw!$G:$G,Month!R$7,Raw!$C:$C,Month!$A13),SUMIFS(Raw!$H:$H,Raw!$A:$A,$B$5,Raw!$G:$G,Month!R$7,Raw!$E:$E,Month!$A13))))</f>
        <v>10511</v>
      </c>
      <c r="S13" s="100">
        <f>IF($B13="","",IF($C13="Region",SUMIFS(Raw!$H:$H,Raw!$A:$A,$B$5,Raw!$G:$G,Month!S$7,Raw!$I:$I,Month!$A13),IF($C13="Provider",SUMIFS(Raw!$H:$H,Raw!$A:$A,$B$5,Raw!$G:$G,Month!S$7,Raw!$C:$C,Month!$A13),SUMIFS(Raw!$H:$H,Raw!$A:$A,$B$5,Raw!$G:$G,Month!S$7,Raw!$E:$E,Month!$A13))))</f>
        <v>4820</v>
      </c>
      <c r="T13" s="100">
        <f>IF($B13="","",IF($C13="Region",SUMIFS(Raw!$H:$H,Raw!$A:$A,$B$5,Raw!$G:$G,Month!T$7,Raw!$I:$I,Month!$A13),IF($C13="Provider",SUMIFS(Raw!$H:$H,Raw!$A:$A,$B$5,Raw!$G:$G,Month!T$7,Raw!$C:$C,Month!$A13),SUMIFS(Raw!$H:$H,Raw!$A:$A,$B$5,Raw!$G:$G,Month!T$7,Raw!$E:$E,Month!$A13))))</f>
        <v>0</v>
      </c>
      <c r="U13" s="100">
        <f>IF($B13="","",IF($C13="Region",SUMIFS(Raw!$H:$H,Raw!$A:$A,$B$5,Raw!$G:$G,Month!U$7,Raw!$I:$I,Month!$A13),IF($C13="Provider",SUMIFS(Raw!$H:$H,Raw!$A:$A,$B$5,Raw!$G:$G,Month!U$7,Raw!$C:$C,Month!$A13),SUMIFS(Raw!$H:$H,Raw!$A:$A,$B$5,Raw!$G:$G,Month!U$7,Raw!$E:$E,Month!$A13))))</f>
        <v>63406</v>
      </c>
      <c r="V13" s="100">
        <f>IF($B13="","",IF($C13="Region",SUMIFS(Raw!$H:$H,Raw!$A:$A,$B$5,Raw!$G:$G,Month!V$7,Raw!$I:$I,Month!$A13),IF($C13="Provider",SUMIFS(Raw!$H:$H,Raw!$A:$A,$B$5,Raw!$G:$G,Month!V$7,Raw!$C:$C,Month!$A13),SUMIFS(Raw!$H:$H,Raw!$A:$A,$B$5,Raw!$G:$G,Month!V$7,Raw!$E:$E,Month!$A13))))</f>
        <v>279</v>
      </c>
      <c r="W13" s="100">
        <f>IF($B13="","",IF($C13="Region",SUMIFS(Raw!$H:$H,Raw!$A:$A,$B$5,Raw!$G:$G,Month!W$7,Raw!$I:$I,Month!$A13),IF($C13="Provider",SUMIFS(Raw!$H:$H,Raw!$A:$A,$B$5,Raw!$G:$G,Month!W$7,Raw!$C:$C,Month!$A13),SUMIFS(Raw!$H:$H,Raw!$A:$A,$B$5,Raw!$G:$G,Month!W$7,Raw!$E:$E,Month!$A13))))</f>
        <v>13289</v>
      </c>
      <c r="X13" s="100">
        <f>IF($B13="","",IF($C13="Region",SUMIFS(Raw!$H:$H,Raw!$A:$A,$B$5,Raw!$G:$G,Month!X$7,Raw!$I:$I,Month!$A13),IF($C13="Provider",SUMIFS(Raw!$H:$H,Raw!$A:$A,$B$5,Raw!$G:$G,Month!X$7,Raw!$C:$C,Month!$A13),SUMIFS(Raw!$H:$H,Raw!$A:$A,$B$5,Raw!$G:$G,Month!X$7,Raw!$E:$E,Month!$A13))))</f>
        <v>6671</v>
      </c>
      <c r="Y13" s="101"/>
      <c r="Z13" s="101"/>
      <c r="AA13" s="100">
        <f>IF($B13="","",IF($C13="Region",SUMIFS(Raw!$H:$H,Raw!$A:$A,$B$5,Raw!$G:$G,Month!AA$7,Raw!$I:$I,Month!$A13),IF($C13="Provider",SUMIFS(Raw!$H:$H,Raw!$A:$A,$B$5,Raw!$G:$G,Month!AA$7,Raw!$C:$C,Month!$A13),SUMIFS(Raw!$H:$H,Raw!$A:$A,$B$5,Raw!$G:$G,Month!AA$7,Raw!$E:$E,Month!$A13))))</f>
        <v>710</v>
      </c>
      <c r="AB13" s="100">
        <f>IF($B13="","",IF($C13="Region",SUMIFS(Raw!$H:$H,Raw!$A:$A,$B$5,Raw!$G:$G,Month!AB$7,Raw!$I:$I,Month!$A13),IF($C13="Provider",SUMIFS(Raw!$H:$H,Raw!$A:$A,$B$5,Raw!$G:$G,Month!AB$7,Raw!$C:$C,Month!$A13),SUMIFS(Raw!$H:$H,Raw!$A:$A,$B$5,Raw!$G:$G,Month!AB$7,Raw!$E:$E,Month!$A13))))</f>
        <v>296</v>
      </c>
      <c r="AC13" s="101"/>
      <c r="AD13" s="101"/>
      <c r="AE13" s="100">
        <f>IF($B13="","",IF($C13="Region",SUMIFS(Raw!$H:$H,Raw!$A:$A,$B$5,Raw!$G:$G,Month!AE$7,Raw!$I:$I,Month!$A13),IF($C13="Provider",SUMIFS(Raw!$H:$H,Raw!$A:$A,$B$5,Raw!$G:$G,Month!AE$7,Raw!$C:$C,Month!$A13),SUMIFS(Raw!$H:$H,Raw!$A:$A,$B$5,Raw!$G:$G,Month!AE$7,Raw!$E:$E,Month!$A13))))</f>
        <v>163146</v>
      </c>
      <c r="AF13" s="100">
        <f>IF($B13="","",IF($C13="Region",SUMIFS(Raw!$H:$H,Raw!$A:$A,$B$5,Raw!$G:$G,Month!AF$7,Raw!$I:$I,Month!$A13),IF($C13="Provider",SUMIFS(Raw!$H:$H,Raw!$A:$A,$B$5,Raw!$G:$G,Month!AF$7,Raw!$C:$C,Month!$A13),SUMIFS(Raw!$H:$H,Raw!$A:$A,$B$5,Raw!$G:$G,Month!AF$7,Raw!$E:$E,Month!$A13))))</f>
        <v>18068</v>
      </c>
      <c r="AG13" s="100">
        <f>IF($B13="","",IF($C13="Region",SUMIFS(Raw!$H:$H,Raw!$A:$A,$B$5,Raw!$G:$G,Month!AG$7,Raw!$I:$I,Month!$A13),IF($C13="Provider",SUMIFS(Raw!$H:$H,Raw!$A:$A,$B$5,Raw!$G:$G,Month!AG$7,Raw!$C:$C,Month!$A13),SUMIFS(Raw!$H:$H,Raw!$A:$A,$B$5,Raw!$G:$G,Month!AG$7,Raw!$E:$E,Month!$A13))))</f>
        <v>26504</v>
      </c>
      <c r="AH13" s="100">
        <f>IF($B13="","",IF($C13="Region",SUMIFS(Raw!$H:$H,Raw!$A:$A,$B$5,Raw!$G:$G,Month!AH$7,Raw!$I:$I,Month!$A13),IF($C13="Provider",SUMIFS(Raw!$H:$H,Raw!$A:$A,$B$5,Raw!$G:$G,Month!AH$7,Raw!$C:$C,Month!$A13),SUMIFS(Raw!$H:$H,Raw!$A:$A,$B$5,Raw!$G:$G,Month!AH$7,Raw!$E:$E,Month!$A13))))</f>
        <v>9560</v>
      </c>
      <c r="AI13" s="100">
        <f>IF($B13="","",IF($C13="Region",SUMIFS(Raw!$H:$H,Raw!$A:$A,$B$5,Raw!$G:$G,Month!AI$7,Raw!$I:$I,Month!$A13),IF($C13="Provider",SUMIFS(Raw!$H:$H,Raw!$A:$A,$B$5,Raw!$G:$G,Month!AI$7,Raw!$C:$C,Month!$A13),SUMIFS(Raw!$H:$H,Raw!$A:$A,$B$5,Raw!$G:$G,Month!AI$7,Raw!$E:$E,Month!$A13))))</f>
        <v>120</v>
      </c>
      <c r="AJ13" s="100">
        <f>IF($B13="","",IF($C13="Region",SUMIFS(Raw!$H:$H,Raw!$A:$A,$B$5,Raw!$G:$G,Month!AJ$7,Raw!$I:$I,Month!$A13),IF($C13="Provider",SUMIFS(Raw!$H:$H,Raw!$A:$A,$B$5,Raw!$G:$G,Month!AJ$7,Raw!$C:$C,Month!$A13),SUMIFS(Raw!$H:$H,Raw!$A:$A,$B$5,Raw!$G:$G,Month!AJ$7,Raw!$E:$E,Month!$A13))))</f>
        <v>2924</v>
      </c>
      <c r="AK13" s="100">
        <f>IF($B13="","",IF($C13="Region",SUMIFS(Raw!$H:$H,Raw!$A:$A,$B$5,Raw!$G:$G,Month!AK$7,Raw!$I:$I,Month!$A13),IF($C13="Provider",SUMIFS(Raw!$H:$H,Raw!$A:$A,$B$5,Raw!$G:$G,Month!AK$7,Raw!$C:$C,Month!$A13),SUMIFS(Raw!$H:$H,Raw!$A:$A,$B$5,Raw!$G:$G,Month!AK$7,Raw!$E:$E,Month!$A13))))</f>
        <v>702</v>
      </c>
      <c r="AL13" s="100">
        <f>IF($B13="","",IF($C13="Region",SUMIFS(Raw!$H:$H,Raw!$A:$A,$B$5,Raw!$G:$G,Month!AL$7,Raw!$I:$I,Month!$A13),IF($C13="Provider",SUMIFS(Raw!$H:$H,Raw!$A:$A,$B$5,Raw!$G:$G,Month!AL$7,Raw!$C:$C,Month!$A13),SUMIFS(Raw!$H:$H,Raw!$A:$A,$B$5,Raw!$G:$G,Month!AL$7,Raw!$E:$E,Month!$A13))))</f>
        <v>10132</v>
      </c>
      <c r="AM13" s="100">
        <f>IF($B13="","",IF($C13="Region",SUMIFS(Raw!$H:$H,Raw!$A:$A,$B$5,Raw!$G:$G,Month!AM$7,Raw!$I:$I,Month!$A13),IF($C13="Provider",SUMIFS(Raw!$H:$H,Raw!$A:$A,$B$5,Raw!$G:$G,Month!AM$7,Raw!$C:$C,Month!$A13),SUMIFS(Raw!$H:$H,Raw!$A:$A,$B$5,Raw!$G:$G,Month!AM$7,Raw!$E:$E,Month!$A13))))</f>
        <v>2489</v>
      </c>
      <c r="AN13" s="100">
        <f>IF($B13="","",IF($C13="Region",SUMIFS(Raw!$H:$H,Raw!$A:$A,$B$5,Raw!$G:$G,Month!AN$7,Raw!$I:$I,Month!$A13),IF($C13="Provider",SUMIFS(Raw!$H:$H,Raw!$A:$A,$B$5,Raw!$G:$G,Month!AN$7,Raw!$C:$C,Month!$A13),SUMIFS(Raw!$H:$H,Raw!$A:$A,$B$5,Raw!$G:$G,Month!AN$7,Raw!$E:$E,Month!$A13))))</f>
        <v>10791</v>
      </c>
      <c r="AO13" s="100">
        <f>IF($B13="","",IF($C13="Region",SUMIFS(Raw!$H:$H,Raw!$A:$A,$B$5,Raw!$G:$G,Month!AO$7,Raw!$I:$I,Month!$A13),IF($C13="Provider",SUMIFS(Raw!$H:$H,Raw!$A:$A,$B$5,Raw!$G:$G,Month!AO$7,Raw!$C:$C,Month!$A13),SUMIFS(Raw!$H:$H,Raw!$A:$A,$B$5,Raw!$G:$G,Month!AO$7,Raw!$E:$E,Month!$A13))))</f>
        <v>2172</v>
      </c>
      <c r="AP13" s="100">
        <f>IF($B13="","",IF($C13="Region",SUMIFS(Raw!$H:$H,Raw!$A:$A,$B$5,Raw!$G:$G,Month!AP$7,Raw!$I:$I,Month!$A13),IF($C13="Provider",SUMIFS(Raw!$H:$H,Raw!$A:$A,$B$5,Raw!$G:$G,Month!AP$7,Raw!$C:$C,Month!$A13),SUMIFS(Raw!$H:$H,Raw!$A:$A,$B$5,Raw!$G:$G,Month!AP$7,Raw!$E:$E,Month!$A13))))</f>
        <v>34683</v>
      </c>
      <c r="AQ13" s="100">
        <f>IF($B13="","",IF($C13="Region",SUMIFS(Raw!$H:$H,Raw!$A:$A,$B$5,Raw!$G:$G,Month!AQ$7,Raw!$I:$I,Month!$A13),IF($C13="Provider",SUMIFS(Raw!$H:$H,Raw!$A:$A,$B$5,Raw!$G:$G,Month!AQ$7,Raw!$C:$C,Month!$A13),SUMIFS(Raw!$H:$H,Raw!$A:$A,$B$5,Raw!$G:$G,Month!AQ$7,Raw!$E:$E,Month!$A13))))</f>
        <v>5555</v>
      </c>
      <c r="AR13" s="100">
        <f>IF($B13="","",IF($C13="Region",SUMIFS(Raw!$H:$H,Raw!$A:$A,$B$5,Raw!$G:$G,Month!AR$7,Raw!$I:$I,Month!$A13),IF($C13="Provider",SUMIFS(Raw!$H:$H,Raw!$A:$A,$B$5,Raw!$G:$G,Month!AR$7,Raw!$C:$C,Month!$A13),SUMIFS(Raw!$H:$H,Raw!$A:$A,$B$5,Raw!$G:$G,Month!AR$7,Raw!$E:$E,Month!$A13))))</f>
        <v>4231</v>
      </c>
      <c r="AS13" s="100">
        <f>IF($B13="","",IF($C13="Region",SUMIFS(Raw!$H:$H,Raw!$A:$A,$B$5,Raw!$G:$G,Month!AS$7,Raw!$I:$I,Month!$A13),IF($C13="Provider",SUMIFS(Raw!$H:$H,Raw!$A:$A,$B$5,Raw!$G:$G,Month!AS$7,Raw!$C:$C,Month!$A13),SUMIFS(Raw!$H:$H,Raw!$A:$A,$B$5,Raw!$G:$G,Month!AS$7,Raw!$E:$E,Month!$A13))))</f>
        <v>2620</v>
      </c>
      <c r="AT13" s="100">
        <f>IF($B13="","",IF($C13="Region",SUMIFS(Raw!$H:$H,Raw!$A:$A,$B$5,Raw!$G:$G,Month!AT$7,Raw!$I:$I,Month!$A13),IF($C13="Provider",SUMIFS(Raw!$H:$H,Raw!$A:$A,$B$5,Raw!$G:$G,Month!AT$7,Raw!$C:$C,Month!$A13),SUMIFS(Raw!$H:$H,Raw!$A:$A,$B$5,Raw!$G:$G,Month!AT$7,Raw!$E:$E,Month!$A13))))</f>
        <v>1408</v>
      </c>
      <c r="AU13" s="100">
        <f>IF($B13="","",IF($C13="Region",SUMIFS(Raw!$H:$H,Raw!$A:$A,$B$5,Raw!$G:$G,Month!AU$7,Raw!$I:$I,Month!$A13),IF($C13="Provider",SUMIFS(Raw!$H:$H,Raw!$A:$A,$B$5,Raw!$G:$G,Month!AU$7,Raw!$C:$C,Month!$A13),SUMIFS(Raw!$H:$H,Raw!$A:$A,$B$5,Raw!$G:$G,Month!AU$7,Raw!$E:$E,Month!$A13))))</f>
        <v>132</v>
      </c>
      <c r="AV13" s="100">
        <f>IF($B13="","",IF($C13="Region",SUMIFS(Raw!$H:$H,Raw!$A:$A,$B$5,Raw!$G:$G,Month!AV$7,Raw!$I:$I,Month!$A13),IF($C13="Provider",SUMIFS(Raw!$H:$H,Raw!$A:$A,$B$5,Raw!$G:$G,Month!AV$7,Raw!$C:$C,Month!$A13),SUMIFS(Raw!$H:$H,Raw!$A:$A,$B$5,Raw!$G:$G,Month!AV$7,Raw!$E:$E,Month!$A13))))</f>
        <v>267</v>
      </c>
      <c r="AW13" s="100">
        <f>IF($B13="","",IF($C13="Region",SUMIFS(Raw!$H:$H,Raw!$A:$A,$B$5,Raw!$G:$G,Month!AW$7,Raw!$I:$I,Month!$A13),IF($C13="Provider",SUMIFS(Raw!$H:$H,Raw!$A:$A,$B$5,Raw!$G:$G,Month!AW$7,Raw!$C:$C,Month!$A13),SUMIFS(Raw!$H:$H,Raw!$A:$A,$B$5,Raw!$G:$G,Month!AW$7,Raw!$E:$E,Month!$A13))))</f>
        <v>0</v>
      </c>
      <c r="AX13" s="100">
        <f>IF($B13="","",IF($C13="Region",SUMIFS(Raw!$H:$H,Raw!$A:$A,$B$5,Raw!$G:$G,Month!AX$7,Raw!$I:$I,Month!$A13),IF($C13="Provider",SUMIFS(Raw!$H:$H,Raw!$A:$A,$B$5,Raw!$G:$G,Month!AX$7,Raw!$C:$C,Month!$A13),SUMIFS(Raw!$H:$H,Raw!$A:$A,$B$5,Raw!$G:$G,Month!AX$7,Raw!$E:$E,Month!$A13))))</f>
        <v>20877</v>
      </c>
      <c r="AY13" s="100">
        <f>IF($B13="","",IF($C13="Region",SUMIFS(Raw!$H:$H,Raw!$A:$A,$B$5,Raw!$G:$G,Month!AY$7,Raw!$I:$I,Month!$A13),IF($C13="Provider",SUMIFS(Raw!$H:$H,Raw!$A:$A,$B$5,Raw!$G:$G,Month!AY$7,Raw!$C:$C,Month!$A13),SUMIFS(Raw!$H:$H,Raw!$A:$A,$B$5,Raw!$G:$G,Month!AY$7,Raw!$E:$E,Month!$A13))))</f>
        <v>6391</v>
      </c>
      <c r="AZ13" s="100">
        <f>IF($B13="","",IF($C13="Region",SUMIFS(Raw!$H:$H,Raw!$A:$A,$B$5,Raw!$G:$G,Month!AZ$7,Raw!$I:$I,Month!$A13),IF($C13="Provider",SUMIFS(Raw!$H:$H,Raw!$A:$A,$B$5,Raw!$G:$G,Month!AZ$7,Raw!$C:$C,Month!$A13),SUMIFS(Raw!$H:$H,Raw!$A:$A,$B$5,Raw!$G:$G,Month!AZ$7,Raw!$E:$E,Month!$A13))))</f>
        <v>43</v>
      </c>
      <c r="BA13" s="100">
        <f>IF($B13="","",IF($C13="Region",SUMIFS(Raw!$H:$H,Raw!$A:$A,$B$5,Raw!$G:$G,Month!BA$7,Raw!$I:$I,Month!$A13),IF($C13="Provider",SUMIFS(Raw!$H:$H,Raw!$A:$A,$B$5,Raw!$G:$G,Month!BA$7,Raw!$C:$C,Month!$A13),SUMIFS(Raw!$H:$H,Raw!$A:$A,$B$5,Raw!$G:$G,Month!BA$7,Raw!$E:$E,Month!$A13))))</f>
        <v>1771</v>
      </c>
      <c r="BB13" s="100">
        <f>IF($B13="","",IF($C13="Region",SUMIFS(Raw!$H:$H,Raw!$A:$A,$B$5,Raw!$G:$G,Month!BB$7,Raw!$I:$I,Month!$A13),IF($C13="Provider",SUMIFS(Raw!$H:$H,Raw!$A:$A,$B$5,Raw!$G:$G,Month!BB$7,Raw!$C:$C,Month!$A13),SUMIFS(Raw!$H:$H,Raw!$A:$A,$B$5,Raw!$G:$G,Month!BB$7,Raw!$E:$E,Month!$A13))))</f>
        <v>1410300</v>
      </c>
      <c r="BC13" s="100">
        <f>IF($B13="","",IF($C13="Region",SUMIFS(Raw!$H:$H,Raw!$A:$A,$B$5,Raw!$G:$G,Month!BC$7,Raw!$I:$I,Month!$A13),IF($C13="Provider",SUMIFS(Raw!$H:$H,Raw!$A:$A,$B$5,Raw!$G:$G,Month!BC$7,Raw!$C:$C,Month!$A13),SUMIFS(Raw!$H:$H,Raw!$A:$A,$B$5,Raw!$G:$G,Month!BC$7,Raw!$E:$E,Month!$A13))))</f>
        <v>12804</v>
      </c>
      <c r="BD13" s="100">
        <f>IF($B13="","",IF($C13="Region",SUMIFS(Raw!$H:$H,Raw!$A:$A,$B$5,Raw!$G:$G,Month!BD$7,Raw!$I:$I,Month!$A13),IF($C13="Provider",SUMIFS(Raw!$H:$H,Raw!$A:$A,$B$5,Raw!$G:$G,Month!BD$7,Raw!$C:$C,Month!$A13),SUMIFS(Raw!$H:$H,Raw!$A:$A,$B$5,Raw!$G:$G,Month!BD$7,Raw!$E:$E,Month!$A13))))</f>
        <v>67538</v>
      </c>
      <c r="BE13" s="100">
        <f>IF($B13="","",IF($C13="Region",SUMIFS(Raw!$H:$H,Raw!$A:$A,$B$5,Raw!$G:$G,Month!BE$7,Raw!$I:$I,Month!$A13),IF($C13="Provider",SUMIFS(Raw!$H:$H,Raw!$A:$A,$B$5,Raw!$G:$G,Month!BE$7,Raw!$C:$C,Month!$A13),SUMIFS(Raw!$H:$H,Raw!$A:$A,$B$5,Raw!$G:$G,Month!BE$7,Raw!$E:$E,Month!$A13))))</f>
        <v>6842</v>
      </c>
      <c r="BF13" s="100">
        <f>IF($B13="","",IF($C13="Region",SUMIFS(Raw!$H:$H,Raw!$A:$A,$B$5,Raw!$G:$G,Month!BF$7,Raw!$I:$I,Month!$A13),IF($C13="Provider",SUMIFS(Raw!$H:$H,Raw!$A:$A,$B$5,Raw!$G:$G,Month!BF$7,Raw!$C:$C,Month!$A13),SUMIFS(Raw!$H:$H,Raw!$A:$A,$B$5,Raw!$G:$G,Month!BF$7,Raw!$E:$E,Month!$A13))))</f>
        <v>103013</v>
      </c>
      <c r="BG13" s="100">
        <f>IF($B13="","",IF($C13="Region",SUMIFS(Raw!$H:$H,Raw!$A:$A,$B$5,Raw!$G:$G,Month!BG$7,Raw!$I:$I,Month!$A13),IF($C13="Provider",SUMIFS(Raw!$H:$H,Raw!$A:$A,$B$5,Raw!$G:$G,Month!BG$7,Raw!$C:$C,Month!$A13),SUMIFS(Raw!$H:$H,Raw!$A:$A,$B$5,Raw!$G:$G,Month!BG$7,Raw!$E:$E,Month!$A13))))</f>
        <v>20</v>
      </c>
      <c r="BH13" s="100">
        <f>IF($B13="","",IF($C13="Region",SUMIFS(Raw!$H:$H,Raw!$A:$A,$B$5,Raw!$G:$G,Month!BH$7,Raw!$I:$I,Month!$A13),IF($C13="Provider",SUMIFS(Raw!$H:$H,Raw!$A:$A,$B$5,Raw!$G:$G,Month!BH$7,Raw!$C:$C,Month!$A13),SUMIFS(Raw!$H:$H,Raw!$A:$A,$B$5,Raw!$G:$G,Month!BH$7,Raw!$E:$E,Month!$A13))))</f>
        <v>76994</v>
      </c>
      <c r="BI13" s="100">
        <f>IF($B13="","",IF($C13="Region",SUMIFS(Raw!$H:$H,Raw!$A:$A,$B$5,Raw!$G:$G,Month!BI$7,Raw!$I:$I,Month!$A13),IF($C13="Provider",SUMIFS(Raw!$H:$H,Raw!$A:$A,$B$5,Raw!$G:$G,Month!BI$7,Raw!$C:$C,Month!$A13),SUMIFS(Raw!$H:$H,Raw!$A:$A,$B$5,Raw!$G:$G,Month!BI$7,Raw!$E:$E,Month!$A13))))</f>
        <v>18654</v>
      </c>
      <c r="BJ13" s="100">
        <f>IF($B13="","",IF($C13="Region",SUMIFS(Raw!$H:$H,Raw!$A:$A,$B$5,Raw!$G:$G,Month!BJ$7,Raw!$I:$I,Month!$A13),IF($C13="Provider",SUMIFS(Raw!$H:$H,Raw!$A:$A,$B$5,Raw!$G:$G,Month!BJ$7,Raw!$C:$C,Month!$A13),SUMIFS(Raw!$H:$H,Raw!$A:$A,$B$5,Raw!$G:$G,Month!BJ$7,Raw!$E:$E,Month!$A13))))</f>
        <v>12413</v>
      </c>
      <c r="BK13" s="100">
        <f>IF($B13="","",IF($C13="Region",SUMIFS(Raw!$H:$H,Raw!$A:$A,$B$5,Raw!$G:$G,Month!BK$7,Raw!$I:$I,Month!$A13),IF($C13="Provider",SUMIFS(Raw!$H:$H,Raw!$A:$A,$B$5,Raw!$G:$G,Month!BK$7,Raw!$C:$C,Month!$A13),SUMIFS(Raw!$H:$H,Raw!$A:$A,$B$5,Raw!$G:$G,Month!BK$7,Raw!$E:$E,Month!$A13))))</f>
        <v>9394</v>
      </c>
      <c r="BL13" s="100">
        <f>IF($B13="","",IF($C13="Region",SUMIFS(Raw!$H:$H,Raw!$A:$A,$B$5,Raw!$G:$G,Month!BL$7,Raw!$I:$I,Month!$A13),IF($C13="Provider",SUMIFS(Raw!$H:$H,Raw!$A:$A,$B$5,Raw!$G:$G,Month!BL$7,Raw!$C:$C,Month!$A13),SUMIFS(Raw!$H:$H,Raw!$A:$A,$B$5,Raw!$G:$G,Month!BL$7,Raw!$E:$E,Month!$A13))))</f>
        <v>14819</v>
      </c>
      <c r="BM13" s="100">
        <f>IF($B13="","",IF($C13="Region",SUMIFS(Raw!$H:$H,Raw!$A:$A,$B$5,Raw!$G:$G,Month!BM$7,Raw!$I:$I,Month!$A13),IF($C13="Provider",SUMIFS(Raw!$H:$H,Raw!$A:$A,$B$5,Raw!$G:$G,Month!BM$7,Raw!$C:$C,Month!$A13),SUMIFS(Raw!$H:$H,Raw!$A:$A,$B$5,Raw!$G:$G,Month!BM$7,Raw!$E:$E,Month!$A13))))</f>
        <v>6135</v>
      </c>
      <c r="BN13" s="100">
        <f>IF($B13="","",IF($C13="Region",SUMIFS(Raw!$H:$H,Raw!$A:$A,$B$5,Raw!$G:$G,Month!BN$7,Raw!$I:$I,Month!$A13),IF($C13="Provider",SUMIFS(Raw!$H:$H,Raw!$A:$A,$B$5,Raw!$G:$G,Month!BN$7,Raw!$C:$C,Month!$A13),SUMIFS(Raw!$H:$H,Raw!$A:$A,$B$5,Raw!$G:$G,Month!BN$7,Raw!$E:$E,Month!$A13))))</f>
        <v>4105</v>
      </c>
      <c r="BO13" s="100">
        <f>IF($B13="","",IF($C13="Region",SUMIFS(Raw!$H:$H,Raw!$A:$A,$B$5,Raw!$G:$G,Month!BO$7,Raw!$I:$I,Month!$A13),IF($C13="Provider",SUMIFS(Raw!$H:$H,Raw!$A:$A,$B$5,Raw!$G:$G,Month!BO$7,Raw!$C:$C,Month!$A13),SUMIFS(Raw!$H:$H,Raw!$A:$A,$B$5,Raw!$G:$G,Month!BO$7,Raw!$E:$E,Month!$A13))))</f>
        <v>2387</v>
      </c>
      <c r="BP13" s="100">
        <f>IF($B13="","",IF($C13="Region",SUMIFS(Raw!$H:$H,Raw!$A:$A,$B$5,Raw!$G:$G,Month!BP$7,Raw!$I:$I,Month!$A13),IF($C13="Provider",SUMIFS(Raw!$H:$H,Raw!$A:$A,$B$5,Raw!$G:$G,Month!BP$7,Raw!$C:$C,Month!$A13),SUMIFS(Raw!$H:$H,Raw!$A:$A,$B$5,Raw!$G:$G,Month!BP$7,Raw!$E:$E,Month!$A13))))</f>
        <v>7379</v>
      </c>
      <c r="BQ13" s="100">
        <f>IF($B13="","",IF($C13="Region",SUMIFS(Raw!$H:$H,Raw!$A:$A,$B$5,Raw!$G:$G,Month!BQ$7,Raw!$I:$I,Month!$A13),IF($C13="Provider",SUMIFS(Raw!$H:$H,Raw!$A:$A,$B$5,Raw!$G:$G,Month!BQ$7,Raw!$C:$C,Month!$A13),SUMIFS(Raw!$H:$H,Raw!$A:$A,$B$5,Raw!$G:$G,Month!BQ$7,Raw!$E:$E,Month!$A13))))</f>
        <v>6116</v>
      </c>
      <c r="BR13" s="100">
        <f>IF($B13="","",IF($C13="Region",SUMIFS(Raw!$H:$H,Raw!$A:$A,$B$5,Raw!$G:$G,Month!BR$7,Raw!$I:$I,Month!$A13),IF($C13="Provider",SUMIFS(Raw!$H:$H,Raw!$A:$A,$B$5,Raw!$G:$G,Month!BR$7,Raw!$C:$C,Month!$A13),SUMIFS(Raw!$H:$H,Raw!$A:$A,$B$5,Raw!$G:$G,Month!BR$7,Raw!$E:$E,Month!$A13))))</f>
        <v>72</v>
      </c>
      <c r="BS13" s="100">
        <f>IF($B13="","",IF($C13="Region",SUMIFS(Raw!$H:$H,Raw!$A:$A,$B$5,Raw!$G:$G,Month!BS$7,Raw!$I:$I,Month!$A13),IF($C13="Provider",SUMIFS(Raw!$H:$H,Raw!$A:$A,$B$5,Raw!$G:$G,Month!BS$7,Raw!$C:$C,Month!$A13),SUMIFS(Raw!$H:$H,Raw!$A:$A,$B$5,Raw!$G:$G,Month!BS$7,Raw!$E:$E,Month!$A13))))</f>
        <v>53</v>
      </c>
      <c r="BT13" s="100">
        <f>IF($B13="","",IF($C13="Region",SUMIFS(Raw!$H:$H,Raw!$A:$A,$B$5,Raw!$G:$G,Month!BT$7,Raw!$I:$I,Month!$A13),IF($C13="Provider",SUMIFS(Raw!$H:$H,Raw!$A:$A,$B$5,Raw!$G:$G,Month!BT$7,Raw!$C:$C,Month!$A13),SUMIFS(Raw!$H:$H,Raw!$A:$A,$B$5,Raw!$G:$G,Month!BT$7,Raw!$E:$E,Month!$A13))))</f>
        <v>5234</v>
      </c>
      <c r="BU13" s="100">
        <f>IF($B13="","",IF($C13="Region",SUMIFS(Raw!$H:$H,Raw!$A:$A,$B$5,Raw!$G:$G,Month!BU$7,Raw!$I:$I,Month!$A13),IF($C13="Provider",SUMIFS(Raw!$H:$H,Raw!$A:$A,$B$5,Raw!$G:$G,Month!BU$7,Raw!$C:$C,Month!$A13),SUMIFS(Raw!$H:$H,Raw!$A:$A,$B$5,Raw!$G:$G,Month!BU$7,Raw!$E:$E,Month!$A13))))</f>
        <v>0</v>
      </c>
      <c r="BV13" s="100">
        <f>IF($B13="","",IF($C13="Region",SUMIFS(Raw!$H:$H,Raw!$A:$A,$B$5,Raw!$G:$G,Month!BV$7,Raw!$I:$I,Month!$A13),IF($C13="Provider",SUMIFS(Raw!$H:$H,Raw!$A:$A,$B$5,Raw!$G:$G,Month!BV$7,Raw!$C:$C,Month!$A13),SUMIFS(Raw!$H:$H,Raw!$A:$A,$B$5,Raw!$G:$G,Month!BV$7,Raw!$E:$E,Month!$A13))))</f>
        <v>3003</v>
      </c>
      <c r="BW13" s="100">
        <f>IF($B13="","",IF($C13="Region",SUMIFS(Raw!$H:$H,Raw!$A:$A,$B$5,Raw!$G:$G,Month!BW$7,Raw!$I:$I,Month!$A13),IF($C13="Provider",SUMIFS(Raw!$H:$H,Raw!$A:$A,$B$5,Raw!$G:$G,Month!BW$7,Raw!$C:$C,Month!$A13),SUMIFS(Raw!$H:$H,Raw!$A:$A,$B$5,Raw!$G:$G,Month!BW$7,Raw!$E:$E,Month!$A13))))</f>
        <v>335</v>
      </c>
      <c r="BX13" s="100">
        <f>IF($B13="","",IF($C13="Region",SUMIFS(Raw!$H:$H,Raw!$A:$A,$B$5,Raw!$G:$G,Month!BX$7,Raw!$I:$I,Month!$A13),IF($C13="Provider",SUMIFS(Raw!$H:$H,Raw!$A:$A,$B$5,Raw!$G:$G,Month!BX$7,Raw!$C:$C,Month!$A13),SUMIFS(Raw!$H:$H,Raw!$A:$A,$B$5,Raw!$G:$G,Month!BX$7,Raw!$E:$E,Month!$A13))))</f>
        <v>1432</v>
      </c>
      <c r="BY13" s="100">
        <f>IF($B13="","",IF($C13="Region",SUMIFS(Raw!$H:$H,Raw!$A:$A,$B$5,Raw!$G:$G,Month!BY$7,Raw!$I:$I,Month!$A13),IF($C13="Provider",SUMIFS(Raw!$H:$H,Raw!$A:$A,$B$5,Raw!$G:$G,Month!BY$7,Raw!$C:$C,Month!$A13),SUMIFS(Raw!$H:$H,Raw!$A:$A,$B$5,Raw!$G:$G,Month!BY$7,Raw!$E:$E,Month!$A13))))</f>
        <v>955</v>
      </c>
      <c r="BZ13" s="100">
        <f>IF($B13="","",IF($C13="Region",SUMIFS(Raw!$H:$H,Raw!$A:$A,$B$5,Raw!$G:$G,Month!BZ$7,Raw!$I:$I,Month!$A13),IF($C13="Provider",SUMIFS(Raw!$H:$H,Raw!$A:$A,$B$5,Raw!$G:$G,Month!BZ$7,Raw!$C:$C,Month!$A13),SUMIFS(Raw!$H:$H,Raw!$A:$A,$B$5,Raw!$G:$G,Month!BZ$7,Raw!$E:$E,Month!$A13))))</f>
        <v>6996</v>
      </c>
      <c r="CA13" s="100">
        <f>IF($B13="","",IF($C13="Region",SUMIFS(Raw!$H:$H,Raw!$A:$A,$B$5,Raw!$G:$G,Month!CA$7,Raw!$I:$I,Month!$A13),IF($C13="Provider",SUMIFS(Raw!$H:$H,Raw!$A:$A,$B$5,Raw!$G:$G,Month!CA$7,Raw!$C:$C,Month!$A13),SUMIFS(Raw!$H:$H,Raw!$A:$A,$B$5,Raw!$G:$G,Month!CA$7,Raw!$E:$E,Month!$A13))))</f>
        <v>3325</v>
      </c>
      <c r="CB13" s="100">
        <f>IF($B13="","",IF($C13="Region",SUMIFS(Raw!$H:$H,Raw!$A:$A,$B$5,Raw!$G:$G,Month!CB$7,Raw!$I:$I,Month!$A13),IF($C13="Provider",SUMIFS(Raw!$H:$H,Raw!$A:$A,$B$5,Raw!$G:$G,Month!CB$7,Raw!$C:$C,Month!$A13),SUMIFS(Raw!$H:$H,Raw!$A:$A,$B$5,Raw!$G:$G,Month!CB$7,Raw!$E:$E,Month!$A13))))</f>
        <v>6402</v>
      </c>
      <c r="CC13" s="100">
        <f>IF($B13="","",IF($C13="Region",SUMIFS(Raw!$H:$H,Raw!$A:$A,$B$5,Raw!$G:$G,Month!CC$7,Raw!$I:$I,Month!$A13),IF($C13="Provider",SUMIFS(Raw!$H:$H,Raw!$A:$A,$B$5,Raw!$G:$G,Month!CC$7,Raw!$C:$C,Month!$A13),SUMIFS(Raw!$H:$H,Raw!$A:$A,$B$5,Raw!$G:$G,Month!CC$7,Raw!$E:$E,Month!$A13))))</f>
        <v>5956</v>
      </c>
      <c r="CD13" s="100">
        <f>IF($B13="","",IF($C13="Region",SUMIFS(Raw!$H:$H,Raw!$A:$A,$B$5,Raw!$G:$G,Month!CD$7,Raw!$I:$I,Month!$A13),IF($C13="Provider",SUMIFS(Raw!$H:$H,Raw!$A:$A,$B$5,Raw!$G:$G,Month!CD$7,Raw!$C:$C,Month!$A13),SUMIFS(Raw!$H:$H,Raw!$A:$A,$B$5,Raw!$G:$G,Month!CD$7,Raw!$E:$E,Month!$A13))))</f>
        <v>3959</v>
      </c>
      <c r="CE13" s="100">
        <f>IF($B13="","",IF($C13="Region",SUMIFS(Raw!$H:$H,Raw!$A:$A,$B$5,Raw!$G:$G,Month!CE$7,Raw!$I:$I,Month!$A13),IF($C13="Provider",SUMIFS(Raw!$H:$H,Raw!$A:$A,$B$5,Raw!$G:$G,Month!CE$7,Raw!$C:$C,Month!$A13),SUMIFS(Raw!$H:$H,Raw!$A:$A,$B$5,Raw!$G:$G,Month!CE$7,Raw!$E:$E,Month!$A13))))</f>
        <v>3351</v>
      </c>
      <c r="CF13" s="100">
        <f>IF($B13="","",IF($C13="Region",SUMIFS(Raw!$H:$H,Raw!$A:$A,$B$5,Raw!$G:$G,Month!CF$7,Raw!$I:$I,Month!$A13),IF($C13="Provider",SUMIFS(Raw!$H:$H,Raw!$A:$A,$B$5,Raw!$G:$G,Month!CF$7,Raw!$C:$C,Month!$A13),SUMIFS(Raw!$H:$H,Raw!$A:$A,$B$5,Raw!$G:$G,Month!CF$7,Raw!$E:$E,Month!$A13))))</f>
        <v>837</v>
      </c>
      <c r="CG13" s="100">
        <f>IF($B13="","",IF($C13="Region",SUMIFS(Raw!$H:$H,Raw!$A:$A,$B$5,Raw!$G:$G,Month!CG$7,Raw!$I:$I,Month!$A13),IF($C13="Provider",SUMIFS(Raw!$H:$H,Raw!$A:$A,$B$5,Raw!$G:$G,Month!CG$7,Raw!$C:$C,Month!$A13),SUMIFS(Raw!$H:$H,Raw!$A:$A,$B$5,Raw!$G:$G,Month!CG$7,Raw!$E:$E,Month!$A13))))</f>
        <v>810</v>
      </c>
      <c r="CH13" s="100">
        <f>IF($B13="","",IF($C13="Region",SUMIFS(Raw!$H:$H,Raw!$A:$A,$B$5,Raw!$G:$G,Month!CH$7,Raw!$I:$I,Month!$A13),IF($C13="Provider",SUMIFS(Raw!$H:$H,Raw!$A:$A,$B$5,Raw!$G:$G,Month!CH$7,Raw!$C:$C,Month!$A13),SUMIFS(Raw!$H:$H,Raw!$A:$A,$B$5,Raw!$G:$G,Month!CH$7,Raw!$E:$E,Month!$A13))))</f>
        <v>0</v>
      </c>
      <c r="CI13" s="100">
        <f>IF($B13="","",IF($C13="Region",SUMIFS(Raw!$H:$H,Raw!$A:$A,$B$5,Raw!$G:$G,Month!CI$7,Raw!$I:$I,Month!$A13),IF($C13="Provider",SUMIFS(Raw!$H:$H,Raw!$A:$A,$B$5,Raw!$G:$G,Month!CI$7,Raw!$C:$C,Month!$A13),SUMIFS(Raw!$H:$H,Raw!$A:$A,$B$5,Raw!$G:$G,Month!CI$7,Raw!$E:$E,Month!$A13))))</f>
        <v>0</v>
      </c>
      <c r="CJ13" s="100">
        <f>IF($B13="","",IF($C13="Region",SUMIFS(Raw!$H:$H,Raw!$A:$A,$B$5,Raw!$G:$G,Month!CJ$7,Raw!$I:$I,Month!$A13),IF($C13="Provider",SUMIFS(Raw!$H:$H,Raw!$A:$A,$B$5,Raw!$G:$G,Month!CJ$7,Raw!$C:$C,Month!$A13),SUMIFS(Raw!$H:$H,Raw!$A:$A,$B$5,Raw!$G:$G,Month!CJ$7,Raw!$E:$E,Month!$A13))))</f>
        <v>431</v>
      </c>
      <c r="CK13" s="100">
        <f>IF($B13="","",IF($C13="Region",SUMIFS(Raw!$H:$H,Raw!$A:$A,$B$5,Raw!$G:$G,Month!CK$7,Raw!$I:$I,Month!$A13),IF($C13="Provider",SUMIFS(Raw!$H:$H,Raw!$A:$A,$B$5,Raw!$G:$G,Month!CK$7,Raw!$C:$C,Month!$A13),SUMIFS(Raw!$H:$H,Raw!$A:$A,$B$5,Raw!$G:$G,Month!CK$7,Raw!$E:$E,Month!$A13))))</f>
        <v>129</v>
      </c>
      <c r="CL13" s="100">
        <f>IF($B13="","",IF($C13="Region",SUMIFS(Raw!$H:$H,Raw!$A:$A,$B$5,Raw!$G:$G,Month!CL$7,Raw!$I:$I,Month!$A13),IF($C13="Provider",SUMIFS(Raw!$H:$H,Raw!$A:$A,$B$5,Raw!$G:$G,Month!CL$7,Raw!$C:$C,Month!$A13),SUMIFS(Raw!$H:$H,Raw!$A:$A,$B$5,Raw!$G:$G,Month!CL$7,Raw!$E:$E,Month!$A13))))</f>
        <v>548</v>
      </c>
      <c r="CM13" s="100">
        <f>IF($B13="","",IF($C13="Region",SUMIFS(Raw!$H:$H,Raw!$A:$A,$B$5,Raw!$G:$G,Month!CM$7,Raw!$I:$I,Month!$A13),IF($C13="Provider",SUMIFS(Raw!$H:$H,Raw!$A:$A,$B$5,Raw!$G:$G,Month!CM$7,Raw!$C:$C,Month!$A13),SUMIFS(Raw!$H:$H,Raw!$A:$A,$B$5,Raw!$G:$G,Month!CM$7,Raw!$E:$E,Month!$A13))))</f>
        <v>53</v>
      </c>
    </row>
    <row r="14" spans="1:91" x14ac:dyDescent="0.25">
      <c r="A14" s="18" t="str">
        <f>IF(Refs!A6="","",Refs!A6)</f>
        <v>Y60</v>
      </c>
      <c r="B14" s="3" t="str">
        <f>IF(Refs!B6="","",Refs!B6)</f>
        <v>Midlands</v>
      </c>
      <c r="C14" s="9" t="str">
        <f>IF(Refs!D6="","",Refs!D6)</f>
        <v>Region</v>
      </c>
      <c r="D14" s="100">
        <f>IF($B14="","",IF($C14="Region",SUMIFS(Raw!$H:$H,Raw!$A:$A,$B$5,Raw!$G:$G,Month!D$7,Raw!$I:$I,Month!$A14),IF($C14="Provider",SUMIFS(Raw!$H:$H,Raw!$A:$A,$B$5,Raw!$G:$G,Month!D$7,Raw!$C:$C,Month!$A14),SUMIFS(Raw!$H:$H,Raw!$A:$A,$B$5,Raw!$G:$G,Month!D$7,Raw!$E:$E,Month!$A14))))</f>
        <v>293569</v>
      </c>
      <c r="E14" s="100">
        <f>IF($B14="","",IF($C14="Region",SUMIFS(Raw!$H:$H,Raw!$A:$A,$B$5,Raw!$G:$G,Month!E$7,Raw!$I:$I,Month!$A14),IF($C14="Provider",SUMIFS(Raw!$H:$H,Raw!$A:$A,$B$5,Raw!$G:$G,Month!E$7,Raw!$C:$C,Month!$A14),SUMIFS(Raw!$H:$H,Raw!$A:$A,$B$5,Raw!$G:$G,Month!E$7,Raw!$E:$E,Month!$A14))))</f>
        <v>293569</v>
      </c>
      <c r="F14" s="100">
        <f>IF($B14="","",IF($C14="Region",SUMIFS(Raw!$H:$H,Raw!$A:$A,$B$5,Raw!$G:$G,Month!F$7,Raw!$I:$I,Month!$A14),IF($C14="Provider",SUMIFS(Raw!$H:$H,Raw!$A:$A,$B$5,Raw!$G:$G,Month!F$7,Raw!$C:$C,Month!$A14),SUMIFS(Raw!$H:$H,Raw!$A:$A,$B$5,Raw!$G:$G,Month!F$7,Raw!$E:$E,Month!$A14))))</f>
        <v>291152</v>
      </c>
      <c r="G14" s="100">
        <f>IF($B14="","",IF($C14="Region",SUMIFS(Raw!$H:$H,Raw!$A:$A,$B$5,Raw!$G:$G,Month!G$7,Raw!$I:$I,Month!$A14),IF($C14="Provider",SUMIFS(Raw!$H:$H,Raw!$A:$A,$B$5,Raw!$G:$G,Month!G$7,Raw!$C:$C,Month!$A14),SUMIFS(Raw!$H:$H,Raw!$A:$A,$B$5,Raw!$G:$G,Month!G$7,Raw!$E:$E,Month!$A14))))</f>
        <v>276416</v>
      </c>
      <c r="H14" s="100">
        <f>IF($B14="","",IF($C14="Region",SUMIFS(Raw!$H:$H,Raw!$A:$A,$B$5,Raw!$G:$G,Month!H$7,Raw!$I:$I,Month!$A14),IF($C14="Provider",SUMIFS(Raw!$H:$H,Raw!$A:$A,$B$5,Raw!$G:$G,Month!H$7,Raw!$C:$C,Month!$A14),SUMIFS(Raw!$H:$H,Raw!$A:$A,$B$5,Raw!$G:$G,Month!H$7,Raw!$E:$E,Month!$A14))))</f>
        <v>2417</v>
      </c>
      <c r="I14" s="100">
        <f>IF($B14="","",IF($C14="Region",SUMIFS(Raw!$H:$H,Raw!$A:$A,$B$5,Raw!$G:$G,Month!I$7,Raw!$I:$I,Month!$A14),IF($C14="Provider",SUMIFS(Raw!$H:$H,Raw!$A:$A,$B$5,Raw!$G:$G,Month!I$7,Raw!$C:$C,Month!$A14),SUMIFS(Raw!$H:$H,Raw!$A:$A,$B$5,Raw!$G:$G,Month!I$7,Raw!$E:$E,Month!$A14))))</f>
        <v>3589232</v>
      </c>
      <c r="J14" s="101"/>
      <c r="K14" s="101"/>
      <c r="L14" s="100">
        <f>IF($B14="","",IF($C14="Region",SUMIFS(Raw!$H:$H,Raw!$A:$A,$B$5,Raw!$G:$G,Month!L$7,Raw!$I:$I,Month!$A14),IF($C14="Provider",SUMIFS(Raw!$H:$H,Raw!$A:$A,$B$5,Raw!$G:$G,Month!L$7,Raw!$C:$C,Month!$A14),SUMIFS(Raw!$H:$H,Raw!$A:$A,$B$5,Raw!$G:$G,Month!L$7,Raw!$E:$E,Month!$A14))))</f>
        <v>230187</v>
      </c>
      <c r="M14" s="100">
        <f>IF($B14="","",IF($C14="Region",SUMIFS(Raw!$H:$H,Raw!$A:$A,$B$5,Raw!$G:$G,Month!M$7,Raw!$I:$I,Month!$A14),IF($C14="Provider",SUMIFS(Raw!$H:$H,Raw!$A:$A,$B$5,Raw!$G:$G,Month!M$7,Raw!$C:$C,Month!$A14),SUMIFS(Raw!$H:$H,Raw!$A:$A,$B$5,Raw!$G:$G,Month!M$7,Raw!$E:$E,Month!$A14))))</f>
        <v>74888</v>
      </c>
      <c r="N14" s="100">
        <f>IF($B14="","",IF($C14="Region",SUMIFS(Raw!$H:$H,Raw!$A:$A,$B$5,Raw!$G:$G,Month!N$7,Raw!$I:$I,Month!$A14),IF($C14="Provider",SUMIFS(Raw!$H:$H,Raw!$A:$A,$B$5,Raw!$G:$G,Month!N$7,Raw!$C:$C,Month!$A14),SUMIFS(Raw!$H:$H,Raw!$A:$A,$B$5,Raw!$G:$G,Month!N$7,Raw!$E:$E,Month!$A14))))</f>
        <v>137729638</v>
      </c>
      <c r="O14" s="100">
        <f>IF($B14="","",IF($C14="Region",SUMIFS(Raw!$H:$H,Raw!$A:$A,$B$5,Raw!$G:$G,Month!O$7,Raw!$I:$I,Month!$A14),IF($C14="Provider",SUMIFS(Raw!$H:$H,Raw!$A:$A,$B$5,Raw!$G:$G,Month!O$7,Raw!$C:$C,Month!$A14),SUMIFS(Raw!$H:$H,Raw!$A:$A,$B$5,Raw!$G:$G,Month!O$7,Raw!$E:$E,Month!$A14))))</f>
        <v>269488</v>
      </c>
      <c r="P14" s="100">
        <f>IF($B14="","",IF($C14="Region",SUMIFS(Raw!$H:$H,Raw!$A:$A,$B$5,Raw!$G:$G,Month!P$7,Raw!$I:$I,Month!$A14),IF($C14="Provider",SUMIFS(Raw!$H:$H,Raw!$A:$A,$B$5,Raw!$G:$G,Month!P$7,Raw!$C:$C,Month!$A14),SUMIFS(Raw!$H:$H,Raw!$A:$A,$B$5,Raw!$G:$G,Month!P$7,Raw!$E:$E,Month!$A14))))</f>
        <v>1527</v>
      </c>
      <c r="Q14" s="100">
        <f>IF($B14="","",IF($C14="Region",SUMIFS(Raw!$H:$H,Raw!$A:$A,$B$5,Raw!$G:$G,Month!Q$7,Raw!$I:$I,Month!$A14),IF($C14="Provider",SUMIFS(Raw!$H:$H,Raw!$A:$A,$B$5,Raw!$G:$G,Month!Q$7,Raw!$C:$C,Month!$A14),SUMIFS(Raw!$H:$H,Raw!$A:$A,$B$5,Raw!$G:$G,Month!Q$7,Raw!$E:$E,Month!$A14))))</f>
        <v>180032</v>
      </c>
      <c r="R14" s="100">
        <f>IF($B14="","",IF($C14="Region",SUMIFS(Raw!$H:$H,Raw!$A:$A,$B$5,Raw!$G:$G,Month!R$7,Raw!$I:$I,Month!$A14),IF($C14="Provider",SUMIFS(Raw!$H:$H,Raw!$A:$A,$B$5,Raw!$G:$G,Month!R$7,Raw!$C:$C,Month!$A14),SUMIFS(Raw!$H:$H,Raw!$A:$A,$B$5,Raw!$G:$G,Month!R$7,Raw!$E:$E,Month!$A14))))</f>
        <v>74568</v>
      </c>
      <c r="S14" s="100">
        <f>IF($B14="","",IF($C14="Region",SUMIFS(Raw!$H:$H,Raw!$A:$A,$B$5,Raw!$G:$G,Month!S$7,Raw!$I:$I,Month!$A14),IF($C14="Provider",SUMIFS(Raw!$H:$H,Raw!$A:$A,$B$5,Raw!$G:$G,Month!S$7,Raw!$C:$C,Month!$A14),SUMIFS(Raw!$H:$H,Raw!$A:$A,$B$5,Raw!$G:$G,Month!S$7,Raw!$E:$E,Month!$A14))))</f>
        <v>12695</v>
      </c>
      <c r="T14" s="100">
        <f>IF($B14="","",IF($C14="Region",SUMIFS(Raw!$H:$H,Raw!$A:$A,$B$5,Raw!$G:$G,Month!T$7,Raw!$I:$I,Month!$A14),IF($C14="Provider",SUMIFS(Raw!$H:$H,Raw!$A:$A,$B$5,Raw!$G:$G,Month!T$7,Raw!$C:$C,Month!$A14),SUMIFS(Raw!$H:$H,Raw!$A:$A,$B$5,Raw!$G:$G,Month!T$7,Raw!$E:$E,Month!$A14))))</f>
        <v>666</v>
      </c>
      <c r="U14" s="100">
        <f>IF($B14="","",IF($C14="Region",SUMIFS(Raw!$H:$H,Raw!$A:$A,$B$5,Raw!$G:$G,Month!U$7,Raw!$I:$I,Month!$A14),IF($C14="Provider",SUMIFS(Raw!$H:$H,Raw!$A:$A,$B$5,Raw!$G:$G,Month!U$7,Raw!$C:$C,Month!$A14),SUMIFS(Raw!$H:$H,Raw!$A:$A,$B$5,Raw!$G:$G,Month!U$7,Raw!$E:$E,Month!$A14))))</f>
        <v>87929</v>
      </c>
      <c r="V14" s="100">
        <f>IF($B14="","",IF($C14="Region",SUMIFS(Raw!$H:$H,Raw!$A:$A,$B$5,Raw!$G:$G,Month!V$7,Raw!$I:$I,Month!$A14),IF($C14="Provider",SUMIFS(Raw!$H:$H,Raw!$A:$A,$B$5,Raw!$G:$G,Month!V$7,Raw!$C:$C,Month!$A14),SUMIFS(Raw!$H:$H,Raw!$A:$A,$B$5,Raw!$G:$G,Month!V$7,Raw!$E:$E,Month!$A14))))</f>
        <v>5938</v>
      </c>
      <c r="W14" s="100">
        <f>IF($B14="","",IF($C14="Region",SUMIFS(Raw!$H:$H,Raw!$A:$A,$B$5,Raw!$G:$G,Month!W$7,Raw!$I:$I,Month!$A14),IF($C14="Provider",SUMIFS(Raw!$H:$H,Raw!$A:$A,$B$5,Raw!$G:$G,Month!W$7,Raw!$C:$C,Month!$A14),SUMIFS(Raw!$H:$H,Raw!$A:$A,$B$5,Raw!$G:$G,Month!W$7,Raw!$E:$E,Month!$A14))))</f>
        <v>65507</v>
      </c>
      <c r="X14" s="100">
        <f>IF($B14="","",IF($C14="Region",SUMIFS(Raw!$H:$H,Raw!$A:$A,$B$5,Raw!$G:$G,Month!X$7,Raw!$I:$I,Month!$A14),IF($C14="Provider",SUMIFS(Raw!$H:$H,Raw!$A:$A,$B$5,Raw!$G:$G,Month!X$7,Raw!$C:$C,Month!$A14),SUMIFS(Raw!$H:$H,Raw!$A:$A,$B$5,Raw!$G:$G,Month!X$7,Raw!$E:$E,Month!$A14))))</f>
        <v>29227</v>
      </c>
      <c r="Y14" s="101"/>
      <c r="Z14" s="101"/>
      <c r="AA14" s="100">
        <f>IF($B14="","",IF($C14="Region",SUMIFS(Raw!$H:$H,Raw!$A:$A,$B$5,Raw!$G:$G,Month!AA$7,Raw!$I:$I,Month!$A14),IF($C14="Provider",SUMIFS(Raw!$H:$H,Raw!$A:$A,$B$5,Raw!$G:$G,Month!AA$7,Raw!$C:$C,Month!$A14),SUMIFS(Raw!$H:$H,Raw!$A:$A,$B$5,Raw!$G:$G,Month!AA$7,Raw!$E:$E,Month!$A14))))</f>
        <v>9381</v>
      </c>
      <c r="AB14" s="100">
        <f>IF($B14="","",IF($C14="Region",SUMIFS(Raw!$H:$H,Raw!$A:$A,$B$5,Raw!$G:$G,Month!AB$7,Raw!$I:$I,Month!$A14),IF($C14="Provider",SUMIFS(Raw!$H:$H,Raw!$A:$A,$B$5,Raw!$G:$G,Month!AB$7,Raw!$C:$C,Month!$A14),SUMIFS(Raw!$H:$H,Raw!$A:$A,$B$5,Raw!$G:$G,Month!AB$7,Raw!$E:$E,Month!$A14))))</f>
        <v>2880</v>
      </c>
      <c r="AC14" s="101"/>
      <c r="AD14" s="101"/>
      <c r="AE14" s="100">
        <f>IF($B14="","",IF($C14="Region",SUMIFS(Raw!$H:$H,Raw!$A:$A,$B$5,Raw!$G:$G,Month!AE$7,Raw!$I:$I,Month!$A14),IF($C14="Provider",SUMIFS(Raw!$H:$H,Raw!$A:$A,$B$5,Raw!$G:$G,Month!AE$7,Raw!$C:$C,Month!$A14),SUMIFS(Raw!$H:$H,Raw!$A:$A,$B$5,Raw!$G:$G,Month!AE$7,Raw!$E:$E,Month!$A14))))</f>
        <v>269488</v>
      </c>
      <c r="AF14" s="100">
        <f>IF($B14="","",IF($C14="Region",SUMIFS(Raw!$H:$H,Raw!$A:$A,$B$5,Raw!$G:$G,Month!AF$7,Raw!$I:$I,Month!$A14),IF($C14="Provider",SUMIFS(Raw!$H:$H,Raw!$A:$A,$B$5,Raw!$G:$G,Month!AF$7,Raw!$C:$C,Month!$A14),SUMIFS(Raw!$H:$H,Raw!$A:$A,$B$5,Raw!$G:$G,Month!AF$7,Raw!$E:$E,Month!$A14))))</f>
        <v>35279</v>
      </c>
      <c r="AG14" s="100">
        <f>IF($B14="","",IF($C14="Region",SUMIFS(Raw!$H:$H,Raw!$A:$A,$B$5,Raw!$G:$G,Month!AG$7,Raw!$I:$I,Month!$A14),IF($C14="Provider",SUMIFS(Raw!$H:$H,Raw!$A:$A,$B$5,Raw!$G:$G,Month!AG$7,Raw!$C:$C,Month!$A14),SUMIFS(Raw!$H:$H,Raw!$A:$A,$B$5,Raw!$G:$G,Month!AG$7,Raw!$E:$E,Month!$A14))))</f>
        <v>36926</v>
      </c>
      <c r="AH14" s="100">
        <f>IF($B14="","",IF($C14="Region",SUMIFS(Raw!$H:$H,Raw!$A:$A,$B$5,Raw!$G:$G,Month!AH$7,Raw!$I:$I,Month!$A14),IF($C14="Provider",SUMIFS(Raw!$H:$H,Raw!$A:$A,$B$5,Raw!$G:$G,Month!AH$7,Raw!$C:$C,Month!$A14),SUMIFS(Raw!$H:$H,Raw!$A:$A,$B$5,Raw!$G:$G,Month!AH$7,Raw!$E:$E,Month!$A14))))</f>
        <v>23700</v>
      </c>
      <c r="AI14" s="100">
        <f>IF($B14="","",IF($C14="Region",SUMIFS(Raw!$H:$H,Raw!$A:$A,$B$5,Raw!$G:$G,Month!AI$7,Raw!$I:$I,Month!$A14),IF($C14="Provider",SUMIFS(Raw!$H:$H,Raw!$A:$A,$B$5,Raw!$G:$G,Month!AI$7,Raw!$C:$C,Month!$A14),SUMIFS(Raw!$H:$H,Raw!$A:$A,$B$5,Raw!$G:$G,Month!AI$7,Raw!$E:$E,Month!$A14))))</f>
        <v>98</v>
      </c>
      <c r="AJ14" s="100">
        <f>IF($B14="","",IF($C14="Region",SUMIFS(Raw!$H:$H,Raw!$A:$A,$B$5,Raw!$G:$G,Month!AJ$7,Raw!$I:$I,Month!$A14),IF($C14="Provider",SUMIFS(Raw!$H:$H,Raw!$A:$A,$B$5,Raw!$G:$G,Month!AJ$7,Raw!$C:$C,Month!$A14),SUMIFS(Raw!$H:$H,Raw!$A:$A,$B$5,Raw!$G:$G,Month!AJ$7,Raw!$E:$E,Month!$A14))))</f>
        <v>16331</v>
      </c>
      <c r="AK14" s="100">
        <f>IF($B14="","",IF($C14="Region",SUMIFS(Raw!$H:$H,Raw!$A:$A,$B$5,Raw!$G:$G,Month!AK$7,Raw!$I:$I,Month!$A14),IF($C14="Provider",SUMIFS(Raw!$H:$H,Raw!$A:$A,$B$5,Raw!$G:$G,Month!AK$7,Raw!$C:$C,Month!$A14),SUMIFS(Raw!$H:$H,Raw!$A:$A,$B$5,Raw!$G:$G,Month!AK$7,Raw!$E:$E,Month!$A14))))</f>
        <v>1124</v>
      </c>
      <c r="AL14" s="100">
        <f>IF($B14="","",IF($C14="Region",SUMIFS(Raw!$H:$H,Raw!$A:$A,$B$5,Raw!$G:$G,Month!AL$7,Raw!$I:$I,Month!$A14),IF($C14="Provider",SUMIFS(Raw!$H:$H,Raw!$A:$A,$B$5,Raw!$G:$G,Month!AL$7,Raw!$C:$C,Month!$A14),SUMIFS(Raw!$H:$H,Raw!$A:$A,$B$5,Raw!$G:$G,Month!AL$7,Raw!$E:$E,Month!$A14))))</f>
        <v>9175</v>
      </c>
      <c r="AM14" s="100">
        <f>IF($B14="","",IF($C14="Region",SUMIFS(Raw!$H:$H,Raw!$A:$A,$B$5,Raw!$G:$G,Month!AM$7,Raw!$I:$I,Month!$A14),IF($C14="Provider",SUMIFS(Raw!$H:$H,Raw!$A:$A,$B$5,Raw!$G:$G,Month!AM$7,Raw!$C:$C,Month!$A14),SUMIFS(Raw!$H:$H,Raw!$A:$A,$B$5,Raw!$G:$G,Month!AM$7,Raw!$E:$E,Month!$A14))))</f>
        <v>1446</v>
      </c>
      <c r="AN14" s="100">
        <f>IF($B14="","",IF($C14="Region",SUMIFS(Raw!$H:$H,Raw!$A:$A,$B$5,Raw!$G:$G,Month!AN$7,Raw!$I:$I,Month!$A14),IF($C14="Provider",SUMIFS(Raw!$H:$H,Raw!$A:$A,$B$5,Raw!$G:$G,Month!AN$7,Raw!$C:$C,Month!$A14),SUMIFS(Raw!$H:$H,Raw!$A:$A,$B$5,Raw!$G:$G,Month!AN$7,Raw!$E:$E,Month!$A14))))</f>
        <v>12481</v>
      </c>
      <c r="AO14" s="100">
        <f>IF($B14="","",IF($C14="Region",SUMIFS(Raw!$H:$H,Raw!$A:$A,$B$5,Raw!$G:$G,Month!AO$7,Raw!$I:$I,Month!$A14),IF($C14="Provider",SUMIFS(Raw!$H:$H,Raw!$A:$A,$B$5,Raw!$G:$G,Month!AO$7,Raw!$C:$C,Month!$A14),SUMIFS(Raw!$H:$H,Raw!$A:$A,$B$5,Raw!$G:$G,Month!AO$7,Raw!$E:$E,Month!$A14))))</f>
        <v>6242</v>
      </c>
      <c r="AP14" s="100">
        <f>IF($B14="","",IF($C14="Region",SUMIFS(Raw!$H:$H,Raw!$A:$A,$B$5,Raw!$G:$G,Month!AP$7,Raw!$I:$I,Month!$A14),IF($C14="Provider",SUMIFS(Raw!$H:$H,Raw!$A:$A,$B$5,Raw!$G:$G,Month!AP$7,Raw!$C:$C,Month!$A14),SUMIFS(Raw!$H:$H,Raw!$A:$A,$B$5,Raw!$G:$G,Month!AP$7,Raw!$E:$E,Month!$A14))))</f>
        <v>31182</v>
      </c>
      <c r="AQ14" s="100">
        <f>IF($B14="","",IF($C14="Region",SUMIFS(Raw!$H:$H,Raw!$A:$A,$B$5,Raw!$G:$G,Month!AQ$7,Raw!$I:$I,Month!$A14),IF($C14="Provider",SUMIFS(Raw!$H:$H,Raw!$A:$A,$B$5,Raw!$G:$G,Month!AQ$7,Raw!$C:$C,Month!$A14),SUMIFS(Raw!$H:$H,Raw!$A:$A,$B$5,Raw!$G:$G,Month!AQ$7,Raw!$E:$E,Month!$A14))))</f>
        <v>25507</v>
      </c>
      <c r="AR14" s="100">
        <f>IF($B14="","",IF($C14="Region",SUMIFS(Raw!$H:$H,Raw!$A:$A,$B$5,Raw!$G:$G,Month!AR$7,Raw!$I:$I,Month!$A14),IF($C14="Provider",SUMIFS(Raw!$H:$H,Raw!$A:$A,$B$5,Raw!$G:$G,Month!AR$7,Raw!$C:$C,Month!$A14),SUMIFS(Raw!$H:$H,Raw!$A:$A,$B$5,Raw!$G:$G,Month!AR$7,Raw!$E:$E,Month!$A14))))</f>
        <v>21750</v>
      </c>
      <c r="AS14" s="100">
        <f>IF($B14="","",IF($C14="Region",SUMIFS(Raw!$H:$H,Raw!$A:$A,$B$5,Raw!$G:$G,Month!AS$7,Raw!$I:$I,Month!$A14),IF($C14="Provider",SUMIFS(Raw!$H:$H,Raw!$A:$A,$B$5,Raw!$G:$G,Month!AS$7,Raw!$C:$C,Month!$A14),SUMIFS(Raw!$H:$H,Raw!$A:$A,$B$5,Raw!$G:$G,Month!AS$7,Raw!$E:$E,Month!$A14))))</f>
        <v>11298</v>
      </c>
      <c r="AT14" s="100">
        <f>IF($B14="","",IF($C14="Region",SUMIFS(Raw!$H:$H,Raw!$A:$A,$B$5,Raw!$G:$G,Month!AT$7,Raw!$I:$I,Month!$A14),IF($C14="Provider",SUMIFS(Raw!$H:$H,Raw!$A:$A,$B$5,Raw!$G:$G,Month!AT$7,Raw!$C:$C,Month!$A14),SUMIFS(Raw!$H:$H,Raw!$A:$A,$B$5,Raw!$G:$G,Month!AT$7,Raw!$E:$E,Month!$A14))))</f>
        <v>10268</v>
      </c>
      <c r="AU14" s="100">
        <f>IF($B14="","",IF($C14="Region",SUMIFS(Raw!$H:$H,Raw!$A:$A,$B$5,Raw!$G:$G,Month!AU$7,Raw!$I:$I,Month!$A14),IF($C14="Provider",SUMIFS(Raw!$H:$H,Raw!$A:$A,$B$5,Raw!$G:$G,Month!AU$7,Raw!$C:$C,Month!$A14),SUMIFS(Raw!$H:$H,Raw!$A:$A,$B$5,Raw!$G:$G,Month!AU$7,Raw!$E:$E,Month!$A14))))</f>
        <v>1784</v>
      </c>
      <c r="AV14" s="100">
        <f>IF($B14="","",IF($C14="Region",SUMIFS(Raw!$H:$H,Raw!$A:$A,$B$5,Raw!$G:$G,Month!AV$7,Raw!$I:$I,Month!$A14),IF($C14="Provider",SUMIFS(Raw!$H:$H,Raw!$A:$A,$B$5,Raw!$G:$G,Month!AV$7,Raw!$C:$C,Month!$A14),SUMIFS(Raw!$H:$H,Raw!$A:$A,$B$5,Raw!$G:$G,Month!AV$7,Raw!$E:$E,Month!$A14))))</f>
        <v>14050</v>
      </c>
      <c r="AW14" s="100">
        <f>IF($B14="","",IF($C14="Region",SUMIFS(Raw!$H:$H,Raw!$A:$A,$B$5,Raw!$G:$G,Month!AW$7,Raw!$I:$I,Month!$A14),IF($C14="Provider",SUMIFS(Raw!$H:$H,Raw!$A:$A,$B$5,Raw!$G:$G,Month!AW$7,Raw!$C:$C,Month!$A14),SUMIFS(Raw!$H:$H,Raw!$A:$A,$B$5,Raw!$G:$G,Month!AW$7,Raw!$E:$E,Month!$A14))))</f>
        <v>32390325</v>
      </c>
      <c r="AX14" s="100">
        <f>IF($B14="","",IF($C14="Region",SUMIFS(Raw!$H:$H,Raw!$A:$A,$B$5,Raw!$G:$G,Month!AX$7,Raw!$I:$I,Month!$A14),IF($C14="Provider",SUMIFS(Raw!$H:$H,Raw!$A:$A,$B$5,Raw!$G:$G,Month!AX$7,Raw!$C:$C,Month!$A14),SUMIFS(Raw!$H:$H,Raw!$A:$A,$B$5,Raw!$G:$G,Month!AX$7,Raw!$E:$E,Month!$A14))))</f>
        <v>29511</v>
      </c>
      <c r="AY14" s="100">
        <f>IF($B14="","",IF($C14="Region",SUMIFS(Raw!$H:$H,Raw!$A:$A,$B$5,Raw!$G:$G,Month!AY$7,Raw!$I:$I,Month!$A14),IF($C14="Provider",SUMIFS(Raw!$H:$H,Raw!$A:$A,$B$5,Raw!$G:$G,Month!AY$7,Raw!$C:$C,Month!$A14),SUMIFS(Raw!$H:$H,Raw!$A:$A,$B$5,Raw!$G:$G,Month!AY$7,Raw!$E:$E,Month!$A14))))</f>
        <v>12031</v>
      </c>
      <c r="AZ14" s="100">
        <f>IF($B14="","",IF($C14="Region",SUMIFS(Raw!$H:$H,Raw!$A:$A,$B$5,Raw!$G:$G,Month!AZ$7,Raw!$I:$I,Month!$A14),IF($C14="Provider",SUMIFS(Raw!$H:$H,Raw!$A:$A,$B$5,Raw!$G:$G,Month!AZ$7,Raw!$C:$C,Month!$A14),SUMIFS(Raw!$H:$H,Raw!$A:$A,$B$5,Raw!$G:$G,Month!AZ$7,Raw!$E:$E,Month!$A14))))</f>
        <v>1518</v>
      </c>
      <c r="BA14" s="100">
        <f>IF($B14="","",IF($C14="Region",SUMIFS(Raw!$H:$H,Raw!$A:$A,$B$5,Raw!$G:$G,Month!BA$7,Raw!$I:$I,Month!$A14),IF($C14="Provider",SUMIFS(Raw!$H:$H,Raw!$A:$A,$B$5,Raw!$G:$G,Month!BA$7,Raw!$C:$C,Month!$A14),SUMIFS(Raw!$H:$H,Raw!$A:$A,$B$5,Raw!$G:$G,Month!BA$7,Raw!$E:$E,Month!$A14))))</f>
        <v>5917</v>
      </c>
      <c r="BB14" s="100">
        <f>IF($B14="","",IF($C14="Region",SUMIFS(Raw!$H:$H,Raw!$A:$A,$B$5,Raw!$G:$G,Month!BB$7,Raw!$I:$I,Month!$A14),IF($C14="Provider",SUMIFS(Raw!$H:$H,Raw!$A:$A,$B$5,Raw!$G:$G,Month!BB$7,Raw!$C:$C,Month!$A14),SUMIFS(Raw!$H:$H,Raw!$A:$A,$B$5,Raw!$G:$G,Month!BB$7,Raw!$E:$E,Month!$A14))))</f>
        <v>18910030</v>
      </c>
      <c r="BC14" s="100">
        <f>IF($B14="","",IF($C14="Region",SUMIFS(Raw!$H:$H,Raw!$A:$A,$B$5,Raw!$G:$G,Month!BC$7,Raw!$I:$I,Month!$A14),IF($C14="Provider",SUMIFS(Raw!$H:$H,Raw!$A:$A,$B$5,Raw!$G:$G,Month!BC$7,Raw!$C:$C,Month!$A14),SUMIFS(Raw!$H:$H,Raw!$A:$A,$B$5,Raw!$G:$G,Month!BC$7,Raw!$E:$E,Month!$A14))))</f>
        <v>12722</v>
      </c>
      <c r="BD14" s="100">
        <f>IF($B14="","",IF($C14="Region",SUMIFS(Raw!$H:$H,Raw!$A:$A,$B$5,Raw!$G:$G,Month!BD$7,Raw!$I:$I,Month!$A14),IF($C14="Provider",SUMIFS(Raw!$H:$H,Raw!$A:$A,$B$5,Raw!$G:$G,Month!BD$7,Raw!$C:$C,Month!$A14),SUMIFS(Raw!$H:$H,Raw!$A:$A,$B$5,Raw!$G:$G,Month!BD$7,Raw!$E:$E,Month!$A14))))</f>
        <v>122601</v>
      </c>
      <c r="BE14" s="100">
        <f>IF($B14="","",IF($C14="Region",SUMIFS(Raw!$H:$H,Raw!$A:$A,$B$5,Raw!$G:$G,Month!BE$7,Raw!$I:$I,Month!$A14),IF($C14="Provider",SUMIFS(Raw!$H:$H,Raw!$A:$A,$B$5,Raw!$G:$G,Month!BE$7,Raw!$C:$C,Month!$A14),SUMIFS(Raw!$H:$H,Raw!$A:$A,$B$5,Raw!$G:$G,Month!BE$7,Raw!$E:$E,Month!$A14))))</f>
        <v>2845</v>
      </c>
      <c r="BF14" s="100">
        <f>IF($B14="","",IF($C14="Region",SUMIFS(Raw!$H:$H,Raw!$A:$A,$B$5,Raw!$G:$G,Month!BF$7,Raw!$I:$I,Month!$A14),IF($C14="Provider",SUMIFS(Raw!$H:$H,Raw!$A:$A,$B$5,Raw!$G:$G,Month!BF$7,Raw!$C:$C,Month!$A14),SUMIFS(Raw!$H:$H,Raw!$A:$A,$B$5,Raw!$G:$G,Month!BF$7,Raw!$E:$E,Month!$A14))))</f>
        <v>198022</v>
      </c>
      <c r="BG14" s="100">
        <f>IF($B14="","",IF($C14="Region",SUMIFS(Raw!$H:$H,Raw!$A:$A,$B$5,Raw!$G:$G,Month!BG$7,Raw!$I:$I,Month!$A14),IF($C14="Provider",SUMIFS(Raw!$H:$H,Raw!$A:$A,$B$5,Raw!$G:$G,Month!BG$7,Raw!$C:$C,Month!$A14),SUMIFS(Raw!$H:$H,Raw!$A:$A,$B$5,Raw!$G:$G,Month!BG$7,Raw!$E:$E,Month!$A14))))</f>
        <v>235</v>
      </c>
      <c r="BH14" s="100">
        <f>IF($B14="","",IF($C14="Region",SUMIFS(Raw!$H:$H,Raw!$A:$A,$B$5,Raw!$G:$G,Month!BH$7,Raw!$I:$I,Month!$A14),IF($C14="Provider",SUMIFS(Raw!$H:$H,Raw!$A:$A,$B$5,Raw!$G:$G,Month!BH$7,Raw!$C:$C,Month!$A14),SUMIFS(Raw!$H:$H,Raw!$A:$A,$B$5,Raw!$G:$G,Month!BH$7,Raw!$E:$E,Month!$A14))))</f>
        <v>142104</v>
      </c>
      <c r="BI14" s="100">
        <f>IF($B14="","",IF($C14="Region",SUMIFS(Raw!$H:$H,Raw!$A:$A,$B$5,Raw!$G:$G,Month!BI$7,Raw!$I:$I,Month!$A14),IF($C14="Provider",SUMIFS(Raw!$H:$H,Raw!$A:$A,$B$5,Raw!$G:$G,Month!BI$7,Raw!$C:$C,Month!$A14),SUMIFS(Raw!$H:$H,Raw!$A:$A,$B$5,Raw!$G:$G,Month!BI$7,Raw!$E:$E,Month!$A14))))</f>
        <v>40405</v>
      </c>
      <c r="BJ14" s="100">
        <f>IF($B14="","",IF($C14="Region",SUMIFS(Raw!$H:$H,Raw!$A:$A,$B$5,Raw!$G:$G,Month!BJ$7,Raw!$I:$I,Month!$A14),IF($C14="Provider",SUMIFS(Raw!$H:$H,Raw!$A:$A,$B$5,Raw!$G:$G,Month!BJ$7,Raw!$C:$C,Month!$A14),SUMIFS(Raw!$H:$H,Raw!$A:$A,$B$5,Raw!$G:$G,Month!BJ$7,Raw!$E:$E,Month!$A14))))</f>
        <v>42954</v>
      </c>
      <c r="BK14" s="100">
        <f>IF($B14="","",IF($C14="Region",SUMIFS(Raw!$H:$H,Raw!$A:$A,$B$5,Raw!$G:$G,Month!BK$7,Raw!$I:$I,Month!$A14),IF($C14="Provider",SUMIFS(Raw!$H:$H,Raw!$A:$A,$B$5,Raw!$G:$G,Month!BK$7,Raw!$C:$C,Month!$A14),SUMIFS(Raw!$H:$H,Raw!$A:$A,$B$5,Raw!$G:$G,Month!BK$7,Raw!$E:$E,Month!$A14))))</f>
        <v>20923</v>
      </c>
      <c r="BL14" s="100">
        <f>IF($B14="","",IF($C14="Region",SUMIFS(Raw!$H:$H,Raw!$A:$A,$B$5,Raw!$G:$G,Month!BL$7,Raw!$I:$I,Month!$A14),IF($C14="Provider",SUMIFS(Raw!$H:$H,Raw!$A:$A,$B$5,Raw!$G:$G,Month!BL$7,Raw!$C:$C,Month!$A14),SUMIFS(Raw!$H:$H,Raw!$A:$A,$B$5,Raw!$G:$G,Month!BL$7,Raw!$E:$E,Month!$A14))))</f>
        <v>61174</v>
      </c>
      <c r="BM14" s="100">
        <f>IF($B14="","",IF($C14="Region",SUMIFS(Raw!$H:$H,Raw!$A:$A,$B$5,Raw!$G:$G,Month!BM$7,Raw!$I:$I,Month!$A14),IF($C14="Provider",SUMIFS(Raw!$H:$H,Raw!$A:$A,$B$5,Raw!$G:$G,Month!BM$7,Raw!$C:$C,Month!$A14),SUMIFS(Raw!$H:$H,Raw!$A:$A,$B$5,Raw!$G:$G,Month!BM$7,Raw!$E:$E,Month!$A14))))</f>
        <v>6729</v>
      </c>
      <c r="BN14" s="100">
        <f>IF($B14="","",IF($C14="Region",SUMIFS(Raw!$H:$H,Raw!$A:$A,$B$5,Raw!$G:$G,Month!BN$7,Raw!$I:$I,Month!$A14),IF($C14="Provider",SUMIFS(Raw!$H:$H,Raw!$A:$A,$B$5,Raw!$G:$G,Month!BN$7,Raw!$C:$C,Month!$A14),SUMIFS(Raw!$H:$H,Raw!$A:$A,$B$5,Raw!$G:$G,Month!BN$7,Raw!$E:$E,Month!$A14))))</f>
        <v>21666</v>
      </c>
      <c r="BO14" s="100">
        <f>IF($B14="","",IF($C14="Region",SUMIFS(Raw!$H:$H,Raw!$A:$A,$B$5,Raw!$G:$G,Month!BO$7,Raw!$I:$I,Month!$A14),IF($C14="Provider",SUMIFS(Raw!$H:$H,Raw!$A:$A,$B$5,Raw!$G:$G,Month!BO$7,Raw!$C:$C,Month!$A14),SUMIFS(Raw!$H:$H,Raw!$A:$A,$B$5,Raw!$G:$G,Month!BO$7,Raw!$E:$E,Month!$A14))))</f>
        <v>8482</v>
      </c>
      <c r="BP14" s="100">
        <f>IF($B14="","",IF($C14="Region",SUMIFS(Raw!$H:$H,Raw!$A:$A,$B$5,Raw!$G:$G,Month!BP$7,Raw!$I:$I,Month!$A14),IF($C14="Provider",SUMIFS(Raw!$H:$H,Raw!$A:$A,$B$5,Raw!$G:$G,Month!BP$7,Raw!$C:$C,Month!$A14),SUMIFS(Raw!$H:$H,Raw!$A:$A,$B$5,Raw!$G:$G,Month!BP$7,Raw!$E:$E,Month!$A14))))</f>
        <v>24821</v>
      </c>
      <c r="BQ14" s="100">
        <f>IF($B14="","",IF($C14="Region",SUMIFS(Raw!$H:$H,Raw!$A:$A,$B$5,Raw!$G:$G,Month!BQ$7,Raw!$I:$I,Month!$A14),IF($C14="Provider",SUMIFS(Raw!$H:$H,Raw!$A:$A,$B$5,Raw!$G:$G,Month!BQ$7,Raw!$C:$C,Month!$A14),SUMIFS(Raw!$H:$H,Raw!$A:$A,$B$5,Raw!$G:$G,Month!BQ$7,Raw!$E:$E,Month!$A14))))</f>
        <v>1720</v>
      </c>
      <c r="BR14" s="100">
        <f>IF($B14="","",IF($C14="Region",SUMIFS(Raw!$H:$H,Raw!$A:$A,$B$5,Raw!$G:$G,Month!BR$7,Raw!$I:$I,Month!$A14),IF($C14="Provider",SUMIFS(Raw!$H:$H,Raw!$A:$A,$B$5,Raw!$G:$G,Month!BR$7,Raw!$C:$C,Month!$A14),SUMIFS(Raw!$H:$H,Raw!$A:$A,$B$5,Raw!$G:$G,Month!BR$7,Raw!$E:$E,Month!$A14))))</f>
        <v>169</v>
      </c>
      <c r="BS14" s="100">
        <f>IF($B14="","",IF($C14="Region",SUMIFS(Raw!$H:$H,Raw!$A:$A,$B$5,Raw!$G:$G,Month!BS$7,Raw!$I:$I,Month!$A14),IF($C14="Provider",SUMIFS(Raw!$H:$H,Raw!$A:$A,$B$5,Raw!$G:$G,Month!BS$7,Raw!$C:$C,Month!$A14),SUMIFS(Raw!$H:$H,Raw!$A:$A,$B$5,Raw!$G:$G,Month!BS$7,Raw!$E:$E,Month!$A14))))</f>
        <v>1</v>
      </c>
      <c r="BT14" s="100">
        <f>IF($B14="","",IF($C14="Region",SUMIFS(Raw!$H:$H,Raw!$A:$A,$B$5,Raw!$G:$G,Month!BT$7,Raw!$I:$I,Month!$A14),IF($C14="Provider",SUMIFS(Raw!$H:$H,Raw!$A:$A,$B$5,Raw!$G:$G,Month!BT$7,Raw!$C:$C,Month!$A14),SUMIFS(Raw!$H:$H,Raw!$A:$A,$B$5,Raw!$G:$G,Month!BT$7,Raw!$E:$E,Month!$A14))))</f>
        <v>0</v>
      </c>
      <c r="BU14" s="100">
        <f>IF($B14="","",IF($C14="Region",SUMIFS(Raw!$H:$H,Raw!$A:$A,$B$5,Raw!$G:$G,Month!BU$7,Raw!$I:$I,Month!$A14),IF($C14="Provider",SUMIFS(Raw!$H:$H,Raw!$A:$A,$B$5,Raw!$G:$G,Month!BU$7,Raw!$C:$C,Month!$A14),SUMIFS(Raw!$H:$H,Raw!$A:$A,$B$5,Raw!$G:$G,Month!BU$7,Raw!$E:$E,Month!$A14))))</f>
        <v>0</v>
      </c>
      <c r="BV14" s="100">
        <f>IF($B14="","",IF($C14="Region",SUMIFS(Raw!$H:$H,Raw!$A:$A,$B$5,Raw!$G:$G,Month!BV$7,Raw!$I:$I,Month!$A14),IF($C14="Provider",SUMIFS(Raw!$H:$H,Raw!$A:$A,$B$5,Raw!$G:$G,Month!BV$7,Raw!$C:$C,Month!$A14),SUMIFS(Raw!$H:$H,Raw!$A:$A,$B$5,Raw!$G:$G,Month!BV$7,Raw!$E:$E,Month!$A14))))</f>
        <v>2550</v>
      </c>
      <c r="BW14" s="100">
        <f>IF($B14="","",IF($C14="Region",SUMIFS(Raw!$H:$H,Raw!$A:$A,$B$5,Raw!$G:$G,Month!BW$7,Raw!$I:$I,Month!$A14),IF($C14="Provider",SUMIFS(Raw!$H:$H,Raw!$A:$A,$B$5,Raw!$G:$G,Month!BW$7,Raw!$C:$C,Month!$A14),SUMIFS(Raw!$H:$H,Raw!$A:$A,$B$5,Raw!$G:$G,Month!BW$7,Raw!$E:$E,Month!$A14))))</f>
        <v>277</v>
      </c>
      <c r="BX14" s="100">
        <f>IF($B14="","",IF($C14="Region",SUMIFS(Raw!$H:$H,Raw!$A:$A,$B$5,Raw!$G:$G,Month!BX$7,Raw!$I:$I,Month!$A14),IF($C14="Provider",SUMIFS(Raw!$H:$H,Raw!$A:$A,$B$5,Raw!$G:$G,Month!BX$7,Raw!$C:$C,Month!$A14),SUMIFS(Raw!$H:$H,Raw!$A:$A,$B$5,Raw!$G:$G,Month!BX$7,Raw!$E:$E,Month!$A14))))</f>
        <v>0</v>
      </c>
      <c r="BY14" s="100">
        <f>IF($B14="","",IF($C14="Region",SUMIFS(Raw!$H:$H,Raw!$A:$A,$B$5,Raw!$G:$G,Month!BY$7,Raw!$I:$I,Month!$A14),IF($C14="Provider",SUMIFS(Raw!$H:$H,Raw!$A:$A,$B$5,Raw!$G:$G,Month!BY$7,Raw!$C:$C,Month!$A14),SUMIFS(Raw!$H:$H,Raw!$A:$A,$B$5,Raw!$G:$G,Month!BY$7,Raw!$E:$E,Month!$A14))))</f>
        <v>0</v>
      </c>
      <c r="BZ14" s="100">
        <f>IF($B14="","",IF($C14="Region",SUMIFS(Raw!$H:$H,Raw!$A:$A,$B$5,Raw!$G:$G,Month!BZ$7,Raw!$I:$I,Month!$A14),IF($C14="Provider",SUMIFS(Raw!$H:$H,Raw!$A:$A,$B$5,Raw!$G:$G,Month!BZ$7,Raw!$C:$C,Month!$A14),SUMIFS(Raw!$H:$H,Raw!$A:$A,$B$5,Raw!$G:$G,Month!BZ$7,Raw!$E:$E,Month!$A14))))</f>
        <v>0</v>
      </c>
      <c r="CA14" s="100">
        <f>IF($B14="","",IF($C14="Region",SUMIFS(Raw!$H:$H,Raw!$A:$A,$B$5,Raw!$G:$G,Month!CA$7,Raw!$I:$I,Month!$A14),IF($C14="Provider",SUMIFS(Raw!$H:$H,Raw!$A:$A,$B$5,Raw!$G:$G,Month!CA$7,Raw!$C:$C,Month!$A14),SUMIFS(Raw!$H:$H,Raw!$A:$A,$B$5,Raw!$G:$G,Month!CA$7,Raw!$E:$E,Month!$A14))))</f>
        <v>0</v>
      </c>
      <c r="CB14" s="100">
        <f>IF($B14="","",IF($C14="Region",SUMIFS(Raw!$H:$H,Raw!$A:$A,$B$5,Raw!$G:$G,Month!CB$7,Raw!$I:$I,Month!$A14),IF($C14="Provider",SUMIFS(Raw!$H:$H,Raw!$A:$A,$B$5,Raw!$G:$G,Month!CB$7,Raw!$C:$C,Month!$A14),SUMIFS(Raw!$H:$H,Raw!$A:$A,$B$5,Raw!$G:$G,Month!CB$7,Raw!$E:$E,Month!$A14))))</f>
        <v>3344</v>
      </c>
      <c r="CC14" s="100">
        <f>IF($B14="","",IF($C14="Region",SUMIFS(Raw!$H:$H,Raw!$A:$A,$B$5,Raw!$G:$G,Month!CC$7,Raw!$I:$I,Month!$A14),IF($C14="Provider",SUMIFS(Raw!$H:$H,Raw!$A:$A,$B$5,Raw!$G:$G,Month!CC$7,Raw!$C:$C,Month!$A14),SUMIFS(Raw!$H:$H,Raw!$A:$A,$B$5,Raw!$G:$G,Month!CC$7,Raw!$E:$E,Month!$A14))))</f>
        <v>3142</v>
      </c>
      <c r="CD14" s="100">
        <f>IF($B14="","",IF($C14="Region",SUMIFS(Raw!$H:$H,Raw!$A:$A,$B$5,Raw!$G:$G,Month!CD$7,Raw!$I:$I,Month!$A14),IF($C14="Provider",SUMIFS(Raw!$H:$H,Raw!$A:$A,$B$5,Raw!$G:$G,Month!CD$7,Raw!$C:$C,Month!$A14),SUMIFS(Raw!$H:$H,Raw!$A:$A,$B$5,Raw!$G:$G,Month!CD$7,Raw!$E:$E,Month!$A14))))</f>
        <v>34</v>
      </c>
      <c r="CE14" s="100">
        <f>IF($B14="","",IF($C14="Region",SUMIFS(Raw!$H:$H,Raw!$A:$A,$B$5,Raw!$G:$G,Month!CE$7,Raw!$I:$I,Month!$A14),IF($C14="Provider",SUMIFS(Raw!$H:$H,Raw!$A:$A,$B$5,Raw!$G:$G,Month!CE$7,Raw!$C:$C,Month!$A14),SUMIFS(Raw!$H:$H,Raw!$A:$A,$B$5,Raw!$G:$G,Month!CE$7,Raw!$E:$E,Month!$A14))))</f>
        <v>24</v>
      </c>
      <c r="CF14" s="100">
        <f>IF($B14="","",IF($C14="Region",SUMIFS(Raw!$H:$H,Raw!$A:$A,$B$5,Raw!$G:$G,Month!CF$7,Raw!$I:$I,Month!$A14),IF($C14="Provider",SUMIFS(Raw!$H:$H,Raw!$A:$A,$B$5,Raw!$G:$G,Month!CF$7,Raw!$C:$C,Month!$A14),SUMIFS(Raw!$H:$H,Raw!$A:$A,$B$5,Raw!$G:$G,Month!CF$7,Raw!$E:$E,Month!$A14))))</f>
        <v>0</v>
      </c>
      <c r="CG14" s="100">
        <f>IF($B14="","",IF($C14="Region",SUMIFS(Raw!$H:$H,Raw!$A:$A,$B$5,Raw!$G:$G,Month!CG$7,Raw!$I:$I,Month!$A14),IF($C14="Provider",SUMIFS(Raw!$H:$H,Raw!$A:$A,$B$5,Raw!$G:$G,Month!CG$7,Raw!$C:$C,Month!$A14),SUMIFS(Raw!$H:$H,Raw!$A:$A,$B$5,Raw!$G:$G,Month!CG$7,Raw!$E:$E,Month!$A14))))</f>
        <v>0</v>
      </c>
      <c r="CH14" s="100">
        <f>IF($B14="","",IF($C14="Region",SUMIFS(Raw!$H:$H,Raw!$A:$A,$B$5,Raw!$G:$G,Month!CH$7,Raw!$I:$I,Month!$A14),IF($C14="Provider",SUMIFS(Raw!$H:$H,Raw!$A:$A,$B$5,Raw!$G:$G,Month!CH$7,Raw!$C:$C,Month!$A14),SUMIFS(Raw!$H:$H,Raw!$A:$A,$B$5,Raw!$G:$G,Month!CH$7,Raw!$E:$E,Month!$A14))))</f>
        <v>1883</v>
      </c>
      <c r="CI14" s="100">
        <f>IF($B14="","",IF($C14="Region",SUMIFS(Raw!$H:$H,Raw!$A:$A,$B$5,Raw!$G:$G,Month!CI$7,Raw!$I:$I,Month!$A14),IF($C14="Provider",SUMIFS(Raw!$H:$H,Raw!$A:$A,$B$5,Raw!$G:$G,Month!CI$7,Raw!$C:$C,Month!$A14),SUMIFS(Raw!$H:$H,Raw!$A:$A,$B$5,Raw!$G:$G,Month!CI$7,Raw!$E:$E,Month!$A14))))</f>
        <v>1883</v>
      </c>
      <c r="CJ14" s="100">
        <f>IF($B14="","",IF($C14="Region",SUMIFS(Raw!$H:$H,Raw!$A:$A,$B$5,Raw!$G:$G,Month!CJ$7,Raw!$I:$I,Month!$A14),IF($C14="Provider",SUMIFS(Raw!$H:$H,Raw!$A:$A,$B$5,Raw!$G:$G,Month!CJ$7,Raw!$C:$C,Month!$A14),SUMIFS(Raw!$H:$H,Raw!$A:$A,$B$5,Raw!$G:$G,Month!CJ$7,Raw!$E:$E,Month!$A14))))</f>
        <v>2</v>
      </c>
      <c r="CK14" s="100">
        <f>IF($B14="","",IF($C14="Region",SUMIFS(Raw!$H:$H,Raw!$A:$A,$B$5,Raw!$G:$G,Month!CK$7,Raw!$I:$I,Month!$A14),IF($C14="Provider",SUMIFS(Raw!$H:$H,Raw!$A:$A,$B$5,Raw!$G:$G,Month!CK$7,Raw!$C:$C,Month!$A14),SUMIFS(Raw!$H:$H,Raw!$A:$A,$B$5,Raw!$G:$G,Month!CK$7,Raw!$E:$E,Month!$A14))))</f>
        <v>2</v>
      </c>
      <c r="CL14" s="100">
        <f>IF($B14="","",IF($C14="Region",SUMIFS(Raw!$H:$H,Raw!$A:$A,$B$5,Raw!$G:$G,Month!CL$7,Raw!$I:$I,Month!$A14),IF($C14="Provider",SUMIFS(Raw!$H:$H,Raw!$A:$A,$B$5,Raw!$G:$G,Month!CL$7,Raw!$C:$C,Month!$A14),SUMIFS(Raw!$H:$H,Raw!$A:$A,$B$5,Raw!$G:$G,Month!CL$7,Raw!$E:$E,Month!$A14))))</f>
        <v>2</v>
      </c>
      <c r="CM14" s="100">
        <f>IF($B14="","",IF($C14="Region",SUMIFS(Raw!$H:$H,Raw!$A:$A,$B$5,Raw!$G:$G,Month!CM$7,Raw!$I:$I,Month!$A14),IF($C14="Provider",SUMIFS(Raw!$H:$H,Raw!$A:$A,$B$5,Raw!$G:$G,Month!CM$7,Raw!$C:$C,Month!$A14),SUMIFS(Raw!$H:$H,Raw!$A:$A,$B$5,Raw!$G:$G,Month!CM$7,Raw!$E:$E,Month!$A14))))</f>
        <v>0</v>
      </c>
    </row>
    <row r="15" spans="1:91" x14ac:dyDescent="0.25">
      <c r="A15" s="18" t="str">
        <f>IF(Refs!A7="","",Refs!A7)</f>
        <v>Y61</v>
      </c>
      <c r="B15" s="3" t="str">
        <f>IF(Refs!B7="","",Refs!B7)</f>
        <v>East of England</v>
      </c>
      <c r="C15" s="9" t="str">
        <f>IF(Refs!D7="","",Refs!D7)</f>
        <v>Region</v>
      </c>
      <c r="D15" s="100">
        <f>IF($B15="","",IF($C15="Region",SUMIFS(Raw!$H:$H,Raw!$A:$A,$B$5,Raw!$G:$G,Month!D$7,Raw!$I:$I,Month!$A15),IF($C15="Provider",SUMIFS(Raw!$H:$H,Raw!$A:$A,$B$5,Raw!$G:$G,Month!D$7,Raw!$C:$C,Month!$A15),SUMIFS(Raw!$H:$H,Raw!$A:$A,$B$5,Raw!$G:$G,Month!D$7,Raw!$E:$E,Month!$A15))))</f>
        <v>189747</v>
      </c>
      <c r="E15" s="100">
        <f>IF($B15="","",IF($C15="Region",SUMIFS(Raw!$H:$H,Raw!$A:$A,$B$5,Raw!$G:$G,Month!E$7,Raw!$I:$I,Month!$A15),IF($C15="Provider",SUMIFS(Raw!$H:$H,Raw!$A:$A,$B$5,Raw!$G:$G,Month!E$7,Raw!$C:$C,Month!$A15),SUMIFS(Raw!$H:$H,Raw!$A:$A,$B$5,Raw!$G:$G,Month!E$7,Raw!$E:$E,Month!$A15))))</f>
        <v>184399</v>
      </c>
      <c r="F15" s="100">
        <f>IF($B15="","",IF($C15="Region",SUMIFS(Raw!$H:$H,Raw!$A:$A,$B$5,Raw!$G:$G,Month!F$7,Raw!$I:$I,Month!$A15),IF($C15="Provider",SUMIFS(Raw!$H:$H,Raw!$A:$A,$B$5,Raw!$G:$G,Month!F$7,Raw!$C:$C,Month!$A15),SUMIFS(Raw!$H:$H,Raw!$A:$A,$B$5,Raw!$G:$G,Month!F$7,Raw!$E:$E,Month!$A15))))</f>
        <v>175165</v>
      </c>
      <c r="G15" s="100">
        <f>IF($B15="","",IF($C15="Region",SUMIFS(Raw!$H:$H,Raw!$A:$A,$B$5,Raw!$G:$G,Month!G$7,Raw!$I:$I,Month!$A15),IF($C15="Provider",SUMIFS(Raw!$H:$H,Raw!$A:$A,$B$5,Raw!$G:$G,Month!G$7,Raw!$C:$C,Month!$A15),SUMIFS(Raw!$H:$H,Raw!$A:$A,$B$5,Raw!$G:$G,Month!G$7,Raw!$E:$E,Month!$A15))))</f>
        <v>147159</v>
      </c>
      <c r="H15" s="100">
        <f>IF($B15="","",IF($C15="Region",SUMIFS(Raw!$H:$H,Raw!$A:$A,$B$5,Raw!$G:$G,Month!H$7,Raw!$I:$I,Month!$A15),IF($C15="Provider",SUMIFS(Raw!$H:$H,Raw!$A:$A,$B$5,Raw!$G:$G,Month!H$7,Raw!$C:$C,Month!$A15),SUMIFS(Raw!$H:$H,Raw!$A:$A,$B$5,Raw!$G:$G,Month!H$7,Raw!$E:$E,Month!$A15))))</f>
        <v>4766</v>
      </c>
      <c r="I15" s="100">
        <f>IF($B15="","",IF($C15="Region",SUMIFS(Raw!$H:$H,Raw!$A:$A,$B$5,Raw!$G:$G,Month!I$7,Raw!$I:$I,Month!$A15),IF($C15="Provider",SUMIFS(Raw!$H:$H,Raw!$A:$A,$B$5,Raw!$G:$G,Month!I$7,Raw!$C:$C,Month!$A15),SUMIFS(Raw!$H:$H,Raw!$A:$A,$B$5,Raw!$G:$G,Month!I$7,Raw!$E:$E,Month!$A15))))</f>
        <v>6850726</v>
      </c>
      <c r="J15" s="101"/>
      <c r="K15" s="101"/>
      <c r="L15" s="100">
        <f>IF($B15="","",IF($C15="Region",SUMIFS(Raw!$H:$H,Raw!$A:$A,$B$5,Raw!$G:$G,Month!L$7,Raw!$I:$I,Month!$A15),IF($C15="Provider",SUMIFS(Raw!$H:$H,Raw!$A:$A,$B$5,Raw!$G:$G,Month!L$7,Raw!$C:$C,Month!$A15),SUMIFS(Raw!$H:$H,Raw!$A:$A,$B$5,Raw!$G:$G,Month!L$7,Raw!$E:$E,Month!$A15))))</f>
        <v>561860</v>
      </c>
      <c r="M15" s="100">
        <f>IF($B15="","",IF($C15="Region",SUMIFS(Raw!$H:$H,Raw!$A:$A,$B$5,Raw!$G:$G,Month!M$7,Raw!$I:$I,Month!$A15),IF($C15="Provider",SUMIFS(Raw!$H:$H,Raw!$A:$A,$B$5,Raw!$G:$G,Month!M$7,Raw!$C:$C,Month!$A15),SUMIFS(Raw!$H:$H,Raw!$A:$A,$B$5,Raw!$G:$G,Month!M$7,Raw!$E:$E,Month!$A15))))</f>
        <v>74016</v>
      </c>
      <c r="N15" s="100">
        <f>IF($B15="","",IF($C15="Region",SUMIFS(Raw!$H:$H,Raw!$A:$A,$B$5,Raw!$G:$G,Month!N$7,Raw!$I:$I,Month!$A15),IF($C15="Provider",SUMIFS(Raw!$H:$H,Raw!$A:$A,$B$5,Raw!$G:$G,Month!N$7,Raw!$C:$C,Month!$A15),SUMIFS(Raw!$H:$H,Raw!$A:$A,$B$5,Raw!$G:$G,Month!N$7,Raw!$E:$E,Month!$A15))))</f>
        <v>652360317</v>
      </c>
      <c r="O15" s="100">
        <f>IF($B15="","",IF($C15="Region",SUMIFS(Raw!$H:$H,Raw!$A:$A,$B$5,Raw!$G:$G,Month!O$7,Raw!$I:$I,Month!$A15),IF($C15="Provider",SUMIFS(Raw!$H:$H,Raw!$A:$A,$B$5,Raw!$G:$G,Month!O$7,Raw!$C:$C,Month!$A15),SUMIFS(Raw!$H:$H,Raw!$A:$A,$B$5,Raw!$G:$G,Month!O$7,Raw!$E:$E,Month!$A15))))</f>
        <v>159588</v>
      </c>
      <c r="P15" s="100">
        <f>IF($B15="","",IF($C15="Region",SUMIFS(Raw!$H:$H,Raw!$A:$A,$B$5,Raw!$G:$G,Month!P$7,Raw!$I:$I,Month!$A15),IF($C15="Provider",SUMIFS(Raw!$H:$H,Raw!$A:$A,$B$5,Raw!$G:$G,Month!P$7,Raw!$C:$C,Month!$A15),SUMIFS(Raw!$H:$H,Raw!$A:$A,$B$5,Raw!$G:$G,Month!P$7,Raw!$E:$E,Month!$A15))))</f>
        <v>1536</v>
      </c>
      <c r="Q15" s="100">
        <f>IF($B15="","",IF($C15="Region",SUMIFS(Raw!$H:$H,Raw!$A:$A,$B$5,Raw!$G:$G,Month!Q$7,Raw!$I:$I,Month!$A15),IF($C15="Provider",SUMIFS(Raw!$H:$H,Raw!$A:$A,$B$5,Raw!$G:$G,Month!Q$7,Raw!$C:$C,Month!$A15),SUMIFS(Raw!$H:$H,Raw!$A:$A,$B$5,Raw!$G:$G,Month!Q$7,Raw!$E:$E,Month!$A15))))</f>
        <v>76437</v>
      </c>
      <c r="R15" s="100">
        <f>IF($B15="","",IF($C15="Region",SUMIFS(Raw!$H:$H,Raw!$A:$A,$B$5,Raw!$G:$G,Month!R$7,Raw!$I:$I,Month!$A15),IF($C15="Provider",SUMIFS(Raw!$H:$H,Raw!$A:$A,$B$5,Raw!$G:$G,Month!R$7,Raw!$C:$C,Month!$A15),SUMIFS(Raw!$H:$H,Raw!$A:$A,$B$5,Raw!$G:$G,Month!R$7,Raw!$E:$E,Month!$A15))))</f>
        <v>48531</v>
      </c>
      <c r="S15" s="100">
        <f>IF($B15="","",IF($C15="Region",SUMIFS(Raw!$H:$H,Raw!$A:$A,$B$5,Raw!$G:$G,Month!S$7,Raw!$I:$I,Month!$A15),IF($C15="Provider",SUMIFS(Raw!$H:$H,Raw!$A:$A,$B$5,Raw!$G:$G,Month!S$7,Raw!$C:$C,Month!$A15),SUMIFS(Raw!$H:$H,Raw!$A:$A,$B$5,Raw!$G:$G,Month!S$7,Raw!$E:$E,Month!$A15))))</f>
        <v>32811</v>
      </c>
      <c r="T15" s="100">
        <f>IF($B15="","",IF($C15="Region",SUMIFS(Raw!$H:$H,Raw!$A:$A,$B$5,Raw!$G:$G,Month!T$7,Raw!$I:$I,Month!$A15),IF($C15="Provider",SUMIFS(Raw!$H:$H,Raw!$A:$A,$B$5,Raw!$G:$G,Month!T$7,Raw!$C:$C,Month!$A15),SUMIFS(Raw!$H:$H,Raw!$A:$A,$B$5,Raw!$G:$G,Month!T$7,Raw!$E:$E,Month!$A15))))</f>
        <v>273</v>
      </c>
      <c r="U15" s="100">
        <f>IF($B15="","",IF($C15="Region",SUMIFS(Raw!$H:$H,Raw!$A:$A,$B$5,Raw!$G:$G,Month!U$7,Raw!$I:$I,Month!$A15),IF($C15="Provider",SUMIFS(Raw!$H:$H,Raw!$A:$A,$B$5,Raw!$G:$G,Month!U$7,Raw!$C:$C,Month!$A15),SUMIFS(Raw!$H:$H,Raw!$A:$A,$B$5,Raw!$G:$G,Month!U$7,Raw!$E:$E,Month!$A15))))</f>
        <v>85190</v>
      </c>
      <c r="V15" s="100">
        <f>IF($B15="","",IF($C15="Region",SUMIFS(Raw!$H:$H,Raw!$A:$A,$B$5,Raw!$G:$G,Month!V$7,Raw!$I:$I,Month!$A15),IF($C15="Provider",SUMIFS(Raw!$H:$H,Raw!$A:$A,$B$5,Raw!$G:$G,Month!V$7,Raw!$C:$C,Month!$A15),SUMIFS(Raw!$H:$H,Raw!$A:$A,$B$5,Raw!$G:$G,Month!V$7,Raw!$E:$E,Month!$A15))))</f>
        <v>524</v>
      </c>
      <c r="W15" s="100">
        <f>IF($B15="","",IF($C15="Region",SUMIFS(Raw!$H:$H,Raw!$A:$A,$B$5,Raw!$G:$G,Month!W$7,Raw!$I:$I,Month!$A15),IF($C15="Provider",SUMIFS(Raw!$H:$H,Raw!$A:$A,$B$5,Raw!$G:$G,Month!W$7,Raw!$C:$C,Month!$A15),SUMIFS(Raw!$H:$H,Raw!$A:$A,$B$5,Raw!$G:$G,Month!W$7,Raw!$E:$E,Month!$A15))))</f>
        <v>44798</v>
      </c>
      <c r="X15" s="100">
        <f>IF($B15="","",IF($C15="Region",SUMIFS(Raw!$H:$H,Raw!$A:$A,$B$5,Raw!$G:$G,Month!X$7,Raw!$I:$I,Month!$A15),IF($C15="Provider",SUMIFS(Raw!$H:$H,Raw!$A:$A,$B$5,Raw!$G:$G,Month!X$7,Raw!$C:$C,Month!$A15),SUMIFS(Raw!$H:$H,Raw!$A:$A,$B$5,Raw!$G:$G,Month!X$7,Raw!$E:$E,Month!$A15))))</f>
        <v>11656</v>
      </c>
      <c r="Y15" s="101"/>
      <c r="Z15" s="101"/>
      <c r="AA15" s="100">
        <f>IF($B15="","",IF($C15="Region",SUMIFS(Raw!$H:$H,Raw!$A:$A,$B$5,Raw!$G:$G,Month!AA$7,Raw!$I:$I,Month!$A15),IF($C15="Provider",SUMIFS(Raw!$H:$H,Raw!$A:$A,$B$5,Raw!$G:$G,Month!AA$7,Raw!$C:$C,Month!$A15),SUMIFS(Raw!$H:$H,Raw!$A:$A,$B$5,Raw!$G:$G,Month!AA$7,Raw!$E:$E,Month!$A15))))</f>
        <v>21541</v>
      </c>
      <c r="AB15" s="100">
        <f>IF($B15="","",IF($C15="Region",SUMIFS(Raw!$H:$H,Raw!$A:$A,$B$5,Raw!$G:$G,Month!AB$7,Raw!$I:$I,Month!$A15),IF($C15="Provider",SUMIFS(Raw!$H:$H,Raw!$A:$A,$B$5,Raw!$G:$G,Month!AB$7,Raw!$C:$C,Month!$A15),SUMIFS(Raw!$H:$H,Raw!$A:$A,$B$5,Raw!$G:$G,Month!AB$7,Raw!$E:$E,Month!$A15))))</f>
        <v>11486</v>
      </c>
      <c r="AC15" s="101"/>
      <c r="AD15" s="101"/>
      <c r="AE15" s="100">
        <f>IF($B15="","",IF($C15="Region",SUMIFS(Raw!$H:$H,Raw!$A:$A,$B$5,Raw!$G:$G,Month!AE$7,Raw!$I:$I,Month!$A15),IF($C15="Provider",SUMIFS(Raw!$H:$H,Raw!$A:$A,$B$5,Raw!$G:$G,Month!AE$7,Raw!$C:$C,Month!$A15),SUMIFS(Raw!$H:$H,Raw!$A:$A,$B$5,Raw!$G:$G,Month!AE$7,Raw!$E:$E,Month!$A15))))</f>
        <v>159571</v>
      </c>
      <c r="AF15" s="100">
        <f>IF($B15="","",IF($C15="Region",SUMIFS(Raw!$H:$H,Raw!$A:$A,$B$5,Raw!$G:$G,Month!AF$7,Raw!$I:$I,Month!$A15),IF($C15="Provider",SUMIFS(Raw!$H:$H,Raw!$A:$A,$B$5,Raw!$G:$G,Month!AF$7,Raw!$C:$C,Month!$A15),SUMIFS(Raw!$H:$H,Raw!$A:$A,$B$5,Raw!$G:$G,Month!AF$7,Raw!$E:$E,Month!$A15))))</f>
        <v>21803</v>
      </c>
      <c r="AG15" s="100">
        <f>IF($B15="","",IF($C15="Region",SUMIFS(Raw!$H:$H,Raw!$A:$A,$B$5,Raw!$G:$G,Month!AG$7,Raw!$I:$I,Month!$A15),IF($C15="Provider",SUMIFS(Raw!$H:$H,Raw!$A:$A,$B$5,Raw!$G:$G,Month!AG$7,Raw!$C:$C,Month!$A15),SUMIFS(Raw!$H:$H,Raw!$A:$A,$B$5,Raw!$G:$G,Month!AG$7,Raw!$E:$E,Month!$A15))))</f>
        <v>15050</v>
      </c>
      <c r="AH15" s="100">
        <f>IF($B15="","",IF($C15="Region",SUMIFS(Raw!$H:$H,Raw!$A:$A,$B$5,Raw!$G:$G,Month!AH$7,Raw!$I:$I,Month!$A15),IF($C15="Provider",SUMIFS(Raw!$H:$H,Raw!$A:$A,$B$5,Raw!$G:$G,Month!AH$7,Raw!$C:$C,Month!$A15),SUMIFS(Raw!$H:$H,Raw!$A:$A,$B$5,Raw!$G:$G,Month!AH$7,Raw!$E:$E,Month!$A15))))</f>
        <v>6250</v>
      </c>
      <c r="AI15" s="100">
        <f>IF($B15="","",IF($C15="Region",SUMIFS(Raw!$H:$H,Raw!$A:$A,$B$5,Raw!$G:$G,Month!AI$7,Raw!$I:$I,Month!$A15),IF($C15="Provider",SUMIFS(Raw!$H:$H,Raw!$A:$A,$B$5,Raw!$G:$G,Month!AI$7,Raw!$C:$C,Month!$A15),SUMIFS(Raw!$H:$H,Raw!$A:$A,$B$5,Raw!$G:$G,Month!AI$7,Raw!$E:$E,Month!$A15))))</f>
        <v>65</v>
      </c>
      <c r="AJ15" s="100">
        <f>IF($B15="","",IF($C15="Region",SUMIFS(Raw!$H:$H,Raw!$A:$A,$B$5,Raw!$G:$G,Month!AJ$7,Raw!$I:$I,Month!$A15),IF($C15="Provider",SUMIFS(Raw!$H:$H,Raw!$A:$A,$B$5,Raw!$G:$G,Month!AJ$7,Raw!$C:$C,Month!$A15),SUMIFS(Raw!$H:$H,Raw!$A:$A,$B$5,Raw!$G:$G,Month!AJ$7,Raw!$E:$E,Month!$A15))))</f>
        <v>8518</v>
      </c>
      <c r="AK15" s="100">
        <f>IF($B15="","",IF($C15="Region",SUMIFS(Raw!$H:$H,Raw!$A:$A,$B$5,Raw!$G:$G,Month!AK$7,Raw!$I:$I,Month!$A15),IF($C15="Provider",SUMIFS(Raw!$H:$H,Raw!$A:$A,$B$5,Raw!$G:$G,Month!AK$7,Raw!$C:$C,Month!$A15),SUMIFS(Raw!$H:$H,Raw!$A:$A,$B$5,Raw!$G:$G,Month!AK$7,Raw!$E:$E,Month!$A15))))</f>
        <v>769</v>
      </c>
      <c r="AL15" s="100">
        <f>IF($B15="","",IF($C15="Region",SUMIFS(Raw!$H:$H,Raw!$A:$A,$B$5,Raw!$G:$G,Month!AL$7,Raw!$I:$I,Month!$A15),IF($C15="Provider",SUMIFS(Raw!$H:$H,Raw!$A:$A,$B$5,Raw!$G:$G,Month!AL$7,Raw!$C:$C,Month!$A15),SUMIFS(Raw!$H:$H,Raw!$A:$A,$B$5,Raw!$G:$G,Month!AL$7,Raw!$E:$E,Month!$A15))))</f>
        <v>5126</v>
      </c>
      <c r="AM15" s="100">
        <f>IF($B15="","",IF($C15="Region",SUMIFS(Raw!$H:$H,Raw!$A:$A,$B$5,Raw!$G:$G,Month!AM$7,Raw!$I:$I,Month!$A15),IF($C15="Provider",SUMIFS(Raw!$H:$H,Raw!$A:$A,$B$5,Raw!$G:$G,Month!AM$7,Raw!$C:$C,Month!$A15),SUMIFS(Raw!$H:$H,Raw!$A:$A,$B$5,Raw!$G:$G,Month!AM$7,Raw!$E:$E,Month!$A15))))</f>
        <v>310</v>
      </c>
      <c r="AN15" s="100">
        <f>IF($B15="","",IF($C15="Region",SUMIFS(Raw!$H:$H,Raw!$A:$A,$B$5,Raw!$G:$G,Month!AN$7,Raw!$I:$I,Month!$A15),IF($C15="Provider",SUMIFS(Raw!$H:$H,Raw!$A:$A,$B$5,Raw!$G:$G,Month!AN$7,Raw!$C:$C,Month!$A15),SUMIFS(Raw!$H:$H,Raw!$A:$A,$B$5,Raw!$G:$G,Month!AN$7,Raw!$E:$E,Month!$A15))))</f>
        <v>15954</v>
      </c>
      <c r="AO15" s="100">
        <f>IF($B15="","",IF($C15="Region",SUMIFS(Raw!$H:$H,Raw!$A:$A,$B$5,Raw!$G:$G,Month!AO$7,Raw!$I:$I,Month!$A15),IF($C15="Provider",SUMIFS(Raw!$H:$H,Raw!$A:$A,$B$5,Raw!$G:$G,Month!AO$7,Raw!$C:$C,Month!$A15),SUMIFS(Raw!$H:$H,Raw!$A:$A,$B$5,Raw!$G:$G,Month!AO$7,Raw!$E:$E,Month!$A15))))</f>
        <v>12580</v>
      </c>
      <c r="AP15" s="100">
        <f>IF($B15="","",IF($C15="Region",SUMIFS(Raw!$H:$H,Raw!$A:$A,$B$5,Raw!$G:$G,Month!AP$7,Raw!$I:$I,Month!$A15),IF($C15="Provider",SUMIFS(Raw!$H:$H,Raw!$A:$A,$B$5,Raw!$G:$G,Month!AP$7,Raw!$C:$C,Month!$A15),SUMIFS(Raw!$H:$H,Raw!$A:$A,$B$5,Raw!$G:$G,Month!AP$7,Raw!$E:$E,Month!$A15))))</f>
        <v>22198</v>
      </c>
      <c r="AQ15" s="100">
        <f>IF($B15="","",IF($C15="Region",SUMIFS(Raw!$H:$H,Raw!$A:$A,$B$5,Raw!$G:$G,Month!AQ$7,Raw!$I:$I,Month!$A15),IF($C15="Provider",SUMIFS(Raw!$H:$H,Raw!$A:$A,$B$5,Raw!$G:$G,Month!AQ$7,Raw!$C:$C,Month!$A15),SUMIFS(Raw!$H:$H,Raw!$A:$A,$B$5,Raw!$G:$G,Month!AQ$7,Raw!$E:$E,Month!$A15))))</f>
        <v>18756</v>
      </c>
      <c r="AR15" s="100">
        <f>IF($B15="","",IF($C15="Region",SUMIFS(Raw!$H:$H,Raw!$A:$A,$B$5,Raw!$G:$G,Month!AR$7,Raw!$I:$I,Month!$A15),IF($C15="Provider",SUMIFS(Raw!$H:$H,Raw!$A:$A,$B$5,Raw!$G:$G,Month!AR$7,Raw!$C:$C,Month!$A15),SUMIFS(Raw!$H:$H,Raw!$A:$A,$B$5,Raw!$G:$G,Month!AR$7,Raw!$E:$E,Month!$A15))))</f>
        <v>15015</v>
      </c>
      <c r="AS15" s="100">
        <f>IF($B15="","",IF($C15="Region",SUMIFS(Raw!$H:$H,Raw!$A:$A,$B$5,Raw!$G:$G,Month!AS$7,Raw!$I:$I,Month!$A15),IF($C15="Provider",SUMIFS(Raw!$H:$H,Raw!$A:$A,$B$5,Raw!$G:$G,Month!AS$7,Raw!$C:$C,Month!$A15),SUMIFS(Raw!$H:$H,Raw!$A:$A,$B$5,Raw!$G:$G,Month!AS$7,Raw!$E:$E,Month!$A15))))</f>
        <v>4700</v>
      </c>
      <c r="AT15" s="100">
        <f>IF($B15="","",IF($C15="Region",SUMIFS(Raw!$H:$H,Raw!$A:$A,$B$5,Raw!$G:$G,Month!AT$7,Raw!$I:$I,Month!$A15),IF($C15="Provider",SUMIFS(Raw!$H:$H,Raw!$A:$A,$B$5,Raw!$G:$G,Month!AT$7,Raw!$C:$C,Month!$A15),SUMIFS(Raw!$H:$H,Raw!$A:$A,$B$5,Raw!$G:$G,Month!AT$7,Raw!$E:$E,Month!$A15))))</f>
        <v>4907</v>
      </c>
      <c r="AU15" s="100">
        <f>IF($B15="","",IF($C15="Region",SUMIFS(Raw!$H:$H,Raw!$A:$A,$B$5,Raw!$G:$G,Month!AU$7,Raw!$I:$I,Month!$A15),IF($C15="Provider",SUMIFS(Raw!$H:$H,Raw!$A:$A,$B$5,Raw!$G:$G,Month!AU$7,Raw!$C:$C,Month!$A15),SUMIFS(Raw!$H:$H,Raw!$A:$A,$B$5,Raw!$G:$G,Month!AU$7,Raw!$E:$E,Month!$A15))))</f>
        <v>1138</v>
      </c>
      <c r="AV15" s="100">
        <f>IF($B15="","",IF($C15="Region",SUMIFS(Raw!$H:$H,Raw!$A:$A,$B$5,Raw!$G:$G,Month!AV$7,Raw!$I:$I,Month!$A15),IF($C15="Provider",SUMIFS(Raw!$H:$H,Raw!$A:$A,$B$5,Raw!$G:$G,Month!AV$7,Raw!$C:$C,Month!$A15),SUMIFS(Raw!$H:$H,Raw!$A:$A,$B$5,Raw!$G:$G,Month!AV$7,Raw!$E:$E,Month!$A15))))</f>
        <v>11308</v>
      </c>
      <c r="AW15" s="100">
        <f>IF($B15="","",IF($C15="Region",SUMIFS(Raw!$H:$H,Raw!$A:$A,$B$5,Raw!$G:$G,Month!AW$7,Raw!$I:$I,Month!$A15),IF($C15="Provider",SUMIFS(Raw!$H:$H,Raw!$A:$A,$B$5,Raw!$G:$G,Month!AW$7,Raw!$C:$C,Month!$A15),SUMIFS(Raw!$H:$H,Raw!$A:$A,$B$5,Raw!$G:$G,Month!AW$7,Raw!$E:$E,Month!$A15))))</f>
        <v>86487691</v>
      </c>
      <c r="AX15" s="100">
        <f>IF($B15="","",IF($C15="Region",SUMIFS(Raw!$H:$H,Raw!$A:$A,$B$5,Raw!$G:$G,Month!AX$7,Raw!$I:$I,Month!$A15),IF($C15="Provider",SUMIFS(Raw!$H:$H,Raw!$A:$A,$B$5,Raw!$G:$G,Month!AX$7,Raw!$C:$C,Month!$A15),SUMIFS(Raw!$H:$H,Raw!$A:$A,$B$5,Raw!$G:$G,Month!AX$7,Raw!$E:$E,Month!$A15))))</f>
        <v>17702</v>
      </c>
      <c r="AY15" s="100">
        <f>IF($B15="","",IF($C15="Region",SUMIFS(Raw!$H:$H,Raw!$A:$A,$B$5,Raw!$G:$G,Month!AY$7,Raw!$I:$I,Month!$A15),IF($C15="Provider",SUMIFS(Raw!$H:$H,Raw!$A:$A,$B$5,Raw!$G:$G,Month!AY$7,Raw!$C:$C,Month!$A15),SUMIFS(Raw!$H:$H,Raw!$A:$A,$B$5,Raw!$G:$G,Month!AY$7,Raw!$E:$E,Month!$A15))))</f>
        <v>12522</v>
      </c>
      <c r="AZ15" s="100">
        <f>IF($B15="","",IF($C15="Region",SUMIFS(Raw!$H:$H,Raw!$A:$A,$B$5,Raw!$G:$G,Month!AZ$7,Raw!$I:$I,Month!$A15),IF($C15="Provider",SUMIFS(Raw!$H:$H,Raw!$A:$A,$B$5,Raw!$G:$G,Month!AZ$7,Raw!$C:$C,Month!$A15),SUMIFS(Raw!$H:$H,Raw!$A:$A,$B$5,Raw!$G:$G,Month!AZ$7,Raw!$E:$E,Month!$A15))))</f>
        <v>820</v>
      </c>
      <c r="BA15" s="100">
        <f>IF($B15="","",IF($C15="Region",SUMIFS(Raw!$H:$H,Raw!$A:$A,$B$5,Raw!$G:$G,Month!BA$7,Raw!$I:$I,Month!$A15),IF($C15="Provider",SUMIFS(Raw!$H:$H,Raw!$A:$A,$B$5,Raw!$G:$G,Month!BA$7,Raw!$C:$C,Month!$A15),SUMIFS(Raw!$H:$H,Raw!$A:$A,$B$5,Raw!$G:$G,Month!BA$7,Raw!$E:$E,Month!$A15))))</f>
        <v>9461</v>
      </c>
      <c r="BB15" s="100">
        <f>IF($B15="","",IF($C15="Region",SUMIFS(Raw!$H:$H,Raw!$A:$A,$B$5,Raw!$G:$G,Month!BB$7,Raw!$I:$I,Month!$A15),IF($C15="Provider",SUMIFS(Raw!$H:$H,Raw!$A:$A,$B$5,Raw!$G:$G,Month!BB$7,Raw!$C:$C,Month!$A15),SUMIFS(Raw!$H:$H,Raw!$A:$A,$B$5,Raw!$G:$G,Month!BB$7,Raw!$E:$E,Month!$A15))))</f>
        <v>90294422</v>
      </c>
      <c r="BC15" s="100">
        <f>IF($B15="","",IF($C15="Region",SUMIFS(Raw!$H:$H,Raw!$A:$A,$B$5,Raw!$G:$G,Month!BC$7,Raw!$I:$I,Month!$A15),IF($C15="Provider",SUMIFS(Raw!$H:$H,Raw!$A:$A,$B$5,Raw!$G:$G,Month!BC$7,Raw!$C:$C,Month!$A15),SUMIFS(Raw!$H:$H,Raw!$A:$A,$B$5,Raw!$G:$G,Month!BC$7,Raw!$E:$E,Month!$A15))))</f>
        <v>5589</v>
      </c>
      <c r="BD15" s="100">
        <f>IF($B15="","",IF($C15="Region",SUMIFS(Raw!$H:$H,Raw!$A:$A,$B$5,Raw!$G:$G,Month!BD$7,Raw!$I:$I,Month!$A15),IF($C15="Provider",SUMIFS(Raw!$H:$H,Raw!$A:$A,$B$5,Raw!$G:$G,Month!BD$7,Raw!$C:$C,Month!$A15),SUMIFS(Raw!$H:$H,Raw!$A:$A,$B$5,Raw!$G:$G,Month!BD$7,Raw!$E:$E,Month!$A15))))</f>
        <v>64363</v>
      </c>
      <c r="BE15" s="100">
        <f>IF($B15="","",IF($C15="Region",SUMIFS(Raw!$H:$H,Raw!$A:$A,$B$5,Raw!$G:$G,Month!BE$7,Raw!$I:$I,Month!$A15),IF($C15="Provider",SUMIFS(Raw!$H:$H,Raw!$A:$A,$B$5,Raw!$G:$G,Month!BE$7,Raw!$C:$C,Month!$A15),SUMIFS(Raw!$H:$H,Raw!$A:$A,$B$5,Raw!$G:$G,Month!BE$7,Raw!$E:$E,Month!$A15))))</f>
        <v>5415</v>
      </c>
      <c r="BF15" s="100">
        <f>IF($B15="","",IF($C15="Region",SUMIFS(Raw!$H:$H,Raw!$A:$A,$B$5,Raw!$G:$G,Month!BF$7,Raw!$I:$I,Month!$A15),IF($C15="Provider",SUMIFS(Raw!$H:$H,Raw!$A:$A,$B$5,Raw!$G:$G,Month!BF$7,Raw!$C:$C,Month!$A15),SUMIFS(Raw!$H:$H,Raw!$A:$A,$B$5,Raw!$G:$G,Month!BF$7,Raw!$E:$E,Month!$A15))))</f>
        <v>106186</v>
      </c>
      <c r="BG15" s="100">
        <f>IF($B15="","",IF($C15="Region",SUMIFS(Raw!$H:$H,Raw!$A:$A,$B$5,Raw!$G:$G,Month!BG$7,Raw!$I:$I,Month!$A15),IF($C15="Provider",SUMIFS(Raw!$H:$H,Raw!$A:$A,$B$5,Raw!$G:$G,Month!BG$7,Raw!$C:$C,Month!$A15),SUMIFS(Raw!$H:$H,Raw!$A:$A,$B$5,Raw!$G:$G,Month!BG$7,Raw!$E:$E,Month!$A15))))</f>
        <v>59</v>
      </c>
      <c r="BH15" s="100">
        <f>IF($B15="","",IF($C15="Region",SUMIFS(Raw!$H:$H,Raw!$A:$A,$B$5,Raw!$G:$G,Month!BH$7,Raw!$I:$I,Month!$A15),IF($C15="Provider",SUMIFS(Raw!$H:$H,Raw!$A:$A,$B$5,Raw!$G:$G,Month!BH$7,Raw!$C:$C,Month!$A15),SUMIFS(Raw!$H:$H,Raw!$A:$A,$B$5,Raw!$G:$G,Month!BH$7,Raw!$E:$E,Month!$A15))))</f>
        <v>80741</v>
      </c>
      <c r="BI15" s="100">
        <f>IF($B15="","",IF($C15="Region",SUMIFS(Raw!$H:$H,Raw!$A:$A,$B$5,Raw!$G:$G,Month!BI$7,Raw!$I:$I,Month!$A15),IF($C15="Provider",SUMIFS(Raw!$H:$H,Raw!$A:$A,$B$5,Raw!$G:$G,Month!BI$7,Raw!$C:$C,Month!$A15),SUMIFS(Raw!$H:$H,Raw!$A:$A,$B$5,Raw!$G:$G,Month!BI$7,Raw!$E:$E,Month!$A15))))</f>
        <v>23541</v>
      </c>
      <c r="BJ15" s="100">
        <f>IF($B15="","",IF($C15="Region",SUMIFS(Raw!$H:$H,Raw!$A:$A,$B$5,Raw!$G:$G,Month!BJ$7,Raw!$I:$I,Month!$A15),IF($C15="Provider",SUMIFS(Raw!$H:$H,Raw!$A:$A,$B$5,Raw!$G:$G,Month!BJ$7,Raw!$C:$C,Month!$A15),SUMIFS(Raw!$H:$H,Raw!$A:$A,$B$5,Raw!$G:$G,Month!BJ$7,Raw!$E:$E,Month!$A15))))</f>
        <v>23933</v>
      </c>
      <c r="BK15" s="100">
        <f>IF($B15="","",IF($C15="Region",SUMIFS(Raw!$H:$H,Raw!$A:$A,$B$5,Raw!$G:$G,Month!BK$7,Raw!$I:$I,Month!$A15),IF($C15="Provider",SUMIFS(Raw!$H:$H,Raw!$A:$A,$B$5,Raw!$G:$G,Month!BK$7,Raw!$C:$C,Month!$A15),SUMIFS(Raw!$H:$H,Raw!$A:$A,$B$5,Raw!$G:$G,Month!BK$7,Raw!$E:$E,Month!$A15))))</f>
        <v>9365</v>
      </c>
      <c r="BL15" s="100">
        <f>IF($B15="","",IF($C15="Region",SUMIFS(Raw!$H:$H,Raw!$A:$A,$B$5,Raw!$G:$G,Month!BL$7,Raw!$I:$I,Month!$A15),IF($C15="Provider",SUMIFS(Raw!$H:$H,Raw!$A:$A,$B$5,Raw!$G:$G,Month!BL$7,Raw!$C:$C,Month!$A15),SUMIFS(Raw!$H:$H,Raw!$A:$A,$B$5,Raw!$G:$G,Month!BL$7,Raw!$E:$E,Month!$A15))))</f>
        <v>17413</v>
      </c>
      <c r="BM15" s="100">
        <f>IF($B15="","",IF($C15="Region",SUMIFS(Raw!$H:$H,Raw!$A:$A,$B$5,Raw!$G:$G,Month!BM$7,Raw!$I:$I,Month!$A15),IF($C15="Provider",SUMIFS(Raw!$H:$H,Raw!$A:$A,$B$5,Raw!$G:$G,Month!BM$7,Raw!$C:$C,Month!$A15),SUMIFS(Raw!$H:$H,Raw!$A:$A,$B$5,Raw!$G:$G,Month!BM$7,Raw!$E:$E,Month!$A15))))</f>
        <v>8465</v>
      </c>
      <c r="BN15" s="100">
        <f>IF($B15="","",IF($C15="Region",SUMIFS(Raw!$H:$H,Raw!$A:$A,$B$5,Raw!$G:$G,Month!BN$7,Raw!$I:$I,Month!$A15),IF($C15="Provider",SUMIFS(Raw!$H:$H,Raw!$A:$A,$B$5,Raw!$G:$G,Month!BN$7,Raw!$C:$C,Month!$A15),SUMIFS(Raw!$H:$H,Raw!$A:$A,$B$5,Raw!$G:$G,Month!BN$7,Raw!$E:$E,Month!$A15))))</f>
        <v>7325</v>
      </c>
      <c r="BO15" s="100">
        <f>IF($B15="","",IF($C15="Region",SUMIFS(Raw!$H:$H,Raw!$A:$A,$B$5,Raw!$G:$G,Month!BO$7,Raw!$I:$I,Month!$A15),IF($C15="Provider",SUMIFS(Raw!$H:$H,Raw!$A:$A,$B$5,Raw!$G:$G,Month!BO$7,Raw!$C:$C,Month!$A15),SUMIFS(Raw!$H:$H,Raw!$A:$A,$B$5,Raw!$G:$G,Month!BO$7,Raw!$E:$E,Month!$A15))))</f>
        <v>3523</v>
      </c>
      <c r="BP15" s="100">
        <f>IF($B15="","",IF($C15="Region",SUMIFS(Raw!$H:$H,Raw!$A:$A,$B$5,Raw!$G:$G,Month!BP$7,Raw!$I:$I,Month!$A15),IF($C15="Provider",SUMIFS(Raw!$H:$H,Raw!$A:$A,$B$5,Raw!$G:$G,Month!BP$7,Raw!$C:$C,Month!$A15),SUMIFS(Raw!$H:$H,Raw!$A:$A,$B$5,Raw!$G:$G,Month!BP$7,Raw!$E:$E,Month!$A15))))</f>
        <v>11551</v>
      </c>
      <c r="BQ15" s="100">
        <f>IF($B15="","",IF($C15="Region",SUMIFS(Raw!$H:$H,Raw!$A:$A,$B$5,Raw!$G:$G,Month!BQ$7,Raw!$I:$I,Month!$A15),IF($C15="Provider",SUMIFS(Raw!$H:$H,Raw!$A:$A,$B$5,Raw!$G:$G,Month!BQ$7,Raw!$C:$C,Month!$A15),SUMIFS(Raw!$H:$H,Raw!$A:$A,$B$5,Raw!$G:$G,Month!BQ$7,Raw!$E:$E,Month!$A15))))</f>
        <v>1598</v>
      </c>
      <c r="BR15" s="100">
        <f>IF($B15="","",IF($C15="Region",SUMIFS(Raw!$H:$H,Raw!$A:$A,$B$5,Raw!$G:$G,Month!BR$7,Raw!$I:$I,Month!$A15),IF($C15="Provider",SUMIFS(Raw!$H:$H,Raw!$A:$A,$B$5,Raw!$G:$G,Month!BR$7,Raw!$C:$C,Month!$A15),SUMIFS(Raw!$H:$H,Raw!$A:$A,$B$5,Raw!$G:$G,Month!BR$7,Raw!$E:$E,Month!$A15))))</f>
        <v>107</v>
      </c>
      <c r="BS15" s="100">
        <f>IF($B15="","",IF($C15="Region",SUMIFS(Raw!$H:$H,Raw!$A:$A,$B$5,Raw!$G:$G,Month!BS$7,Raw!$I:$I,Month!$A15),IF($C15="Provider",SUMIFS(Raw!$H:$H,Raw!$A:$A,$B$5,Raw!$G:$G,Month!BS$7,Raw!$C:$C,Month!$A15),SUMIFS(Raw!$H:$H,Raw!$A:$A,$B$5,Raw!$G:$G,Month!BS$7,Raw!$E:$E,Month!$A15))))</f>
        <v>0</v>
      </c>
      <c r="BT15" s="100">
        <f>IF($B15="","",IF($C15="Region",SUMIFS(Raw!$H:$H,Raw!$A:$A,$B$5,Raw!$G:$G,Month!BT$7,Raw!$I:$I,Month!$A15),IF($C15="Provider",SUMIFS(Raw!$H:$H,Raw!$A:$A,$B$5,Raw!$G:$G,Month!BT$7,Raw!$C:$C,Month!$A15),SUMIFS(Raw!$H:$H,Raw!$A:$A,$B$5,Raw!$G:$G,Month!BT$7,Raw!$E:$E,Month!$A15))))</f>
        <v>0</v>
      </c>
      <c r="BU15" s="100">
        <f>IF($B15="","",IF($C15="Region",SUMIFS(Raw!$H:$H,Raw!$A:$A,$B$5,Raw!$G:$G,Month!BU$7,Raw!$I:$I,Month!$A15),IF($C15="Provider",SUMIFS(Raw!$H:$H,Raw!$A:$A,$B$5,Raw!$G:$G,Month!BU$7,Raw!$C:$C,Month!$A15),SUMIFS(Raw!$H:$H,Raw!$A:$A,$B$5,Raw!$G:$G,Month!BU$7,Raw!$E:$E,Month!$A15))))</f>
        <v>0</v>
      </c>
      <c r="BV15" s="100">
        <f>IF($B15="","",IF($C15="Region",SUMIFS(Raw!$H:$H,Raw!$A:$A,$B$5,Raw!$G:$G,Month!BV$7,Raw!$I:$I,Month!$A15),IF($C15="Provider",SUMIFS(Raw!$H:$H,Raw!$A:$A,$B$5,Raw!$G:$G,Month!BV$7,Raw!$C:$C,Month!$A15),SUMIFS(Raw!$H:$H,Raw!$A:$A,$B$5,Raw!$G:$G,Month!BV$7,Raw!$E:$E,Month!$A15))))</f>
        <v>591</v>
      </c>
      <c r="BW15" s="100">
        <f>IF($B15="","",IF($C15="Region",SUMIFS(Raw!$H:$H,Raw!$A:$A,$B$5,Raw!$G:$G,Month!BW$7,Raw!$I:$I,Month!$A15),IF($C15="Provider",SUMIFS(Raw!$H:$H,Raw!$A:$A,$B$5,Raw!$G:$G,Month!BW$7,Raw!$C:$C,Month!$A15),SUMIFS(Raw!$H:$H,Raw!$A:$A,$B$5,Raw!$G:$G,Month!BW$7,Raw!$E:$E,Month!$A15))))</f>
        <v>2330</v>
      </c>
      <c r="BX15" s="100">
        <f>IF($B15="","",IF($C15="Region",SUMIFS(Raw!$H:$H,Raw!$A:$A,$B$5,Raw!$G:$G,Month!BX$7,Raw!$I:$I,Month!$A15),IF($C15="Provider",SUMIFS(Raw!$H:$H,Raw!$A:$A,$B$5,Raw!$G:$G,Month!BX$7,Raw!$C:$C,Month!$A15),SUMIFS(Raw!$H:$H,Raw!$A:$A,$B$5,Raw!$G:$G,Month!BX$7,Raw!$E:$E,Month!$A15))))</f>
        <v>3107</v>
      </c>
      <c r="BY15" s="100">
        <f>IF($B15="","",IF($C15="Region",SUMIFS(Raw!$H:$H,Raw!$A:$A,$B$5,Raw!$G:$G,Month!BY$7,Raw!$I:$I,Month!$A15),IF($C15="Provider",SUMIFS(Raw!$H:$H,Raw!$A:$A,$B$5,Raw!$G:$G,Month!BY$7,Raw!$C:$C,Month!$A15),SUMIFS(Raw!$H:$H,Raw!$A:$A,$B$5,Raw!$G:$G,Month!BY$7,Raw!$E:$E,Month!$A15))))</f>
        <v>2555</v>
      </c>
      <c r="BZ15" s="100">
        <f>IF($B15="","",IF($C15="Region",SUMIFS(Raw!$H:$H,Raw!$A:$A,$B$5,Raw!$G:$G,Month!BZ$7,Raw!$I:$I,Month!$A15),IF($C15="Provider",SUMIFS(Raw!$H:$H,Raw!$A:$A,$B$5,Raw!$G:$G,Month!BZ$7,Raw!$C:$C,Month!$A15),SUMIFS(Raw!$H:$H,Raw!$A:$A,$B$5,Raw!$G:$G,Month!BZ$7,Raw!$E:$E,Month!$A15))))</f>
        <v>11416</v>
      </c>
      <c r="CA15" s="100">
        <f>IF($B15="","",IF($C15="Region",SUMIFS(Raw!$H:$H,Raw!$A:$A,$B$5,Raw!$G:$G,Month!CA$7,Raw!$I:$I,Month!$A15),IF($C15="Provider",SUMIFS(Raw!$H:$H,Raw!$A:$A,$B$5,Raw!$G:$G,Month!CA$7,Raw!$C:$C,Month!$A15),SUMIFS(Raw!$H:$H,Raw!$A:$A,$B$5,Raw!$G:$G,Month!CA$7,Raw!$E:$E,Month!$A15))))</f>
        <v>9873</v>
      </c>
      <c r="CB15" s="100">
        <f>IF($B15="","",IF($C15="Region",SUMIFS(Raw!$H:$H,Raw!$A:$A,$B$5,Raw!$G:$G,Month!CB$7,Raw!$I:$I,Month!$A15),IF($C15="Provider",SUMIFS(Raw!$H:$H,Raw!$A:$A,$B$5,Raw!$G:$G,Month!CB$7,Raw!$C:$C,Month!$A15),SUMIFS(Raw!$H:$H,Raw!$A:$A,$B$5,Raw!$G:$G,Month!CB$7,Raw!$E:$E,Month!$A15))))</f>
        <v>3898</v>
      </c>
      <c r="CC15" s="100">
        <f>IF($B15="","",IF($C15="Region",SUMIFS(Raw!$H:$H,Raw!$A:$A,$B$5,Raw!$G:$G,Month!CC$7,Raw!$I:$I,Month!$A15),IF($C15="Provider",SUMIFS(Raw!$H:$H,Raw!$A:$A,$B$5,Raw!$G:$G,Month!CC$7,Raw!$C:$C,Month!$A15),SUMIFS(Raw!$H:$H,Raw!$A:$A,$B$5,Raw!$G:$G,Month!CC$7,Raw!$E:$E,Month!$A15))))</f>
        <v>3865</v>
      </c>
      <c r="CD15" s="100">
        <f>IF($B15="","",IF($C15="Region",SUMIFS(Raw!$H:$H,Raw!$A:$A,$B$5,Raw!$G:$G,Month!CD$7,Raw!$I:$I,Month!$A15),IF($C15="Provider",SUMIFS(Raw!$H:$H,Raw!$A:$A,$B$5,Raw!$G:$G,Month!CD$7,Raw!$C:$C,Month!$A15),SUMIFS(Raw!$H:$H,Raw!$A:$A,$B$5,Raw!$G:$G,Month!CD$7,Raw!$E:$E,Month!$A15))))</f>
        <v>796</v>
      </c>
      <c r="CE15" s="100">
        <f>IF($B15="","",IF($C15="Region",SUMIFS(Raw!$H:$H,Raw!$A:$A,$B$5,Raw!$G:$G,Month!CE$7,Raw!$I:$I,Month!$A15),IF($C15="Provider",SUMIFS(Raw!$H:$H,Raw!$A:$A,$B$5,Raw!$G:$G,Month!CE$7,Raw!$C:$C,Month!$A15),SUMIFS(Raw!$H:$H,Raw!$A:$A,$B$5,Raw!$G:$G,Month!CE$7,Raw!$E:$E,Month!$A15))))</f>
        <v>673</v>
      </c>
      <c r="CF15" s="100">
        <f>IF($B15="","",IF($C15="Region",SUMIFS(Raw!$H:$H,Raw!$A:$A,$B$5,Raw!$G:$G,Month!CF$7,Raw!$I:$I,Month!$A15),IF($C15="Provider",SUMIFS(Raw!$H:$H,Raw!$A:$A,$B$5,Raw!$G:$G,Month!CF$7,Raw!$C:$C,Month!$A15),SUMIFS(Raw!$H:$H,Raw!$A:$A,$B$5,Raw!$G:$G,Month!CF$7,Raw!$E:$E,Month!$A15))))</f>
        <v>22</v>
      </c>
      <c r="CG15" s="100">
        <f>IF($B15="","",IF($C15="Region",SUMIFS(Raw!$H:$H,Raw!$A:$A,$B$5,Raw!$G:$G,Month!CG$7,Raw!$I:$I,Month!$A15),IF($C15="Provider",SUMIFS(Raw!$H:$H,Raw!$A:$A,$B$5,Raw!$G:$G,Month!CG$7,Raw!$C:$C,Month!$A15),SUMIFS(Raw!$H:$H,Raw!$A:$A,$B$5,Raw!$G:$G,Month!CG$7,Raw!$E:$E,Month!$A15))))</f>
        <v>18</v>
      </c>
      <c r="CH15" s="100">
        <f>IF($B15="","",IF($C15="Region",SUMIFS(Raw!$H:$H,Raw!$A:$A,$B$5,Raw!$G:$G,Month!CH$7,Raw!$I:$I,Month!$A15),IF($C15="Provider",SUMIFS(Raw!$H:$H,Raw!$A:$A,$B$5,Raw!$G:$G,Month!CH$7,Raw!$C:$C,Month!$A15),SUMIFS(Raw!$H:$H,Raw!$A:$A,$B$5,Raw!$G:$G,Month!CH$7,Raw!$E:$E,Month!$A15))))</f>
        <v>679</v>
      </c>
      <c r="CI15" s="100">
        <f>IF($B15="","",IF($C15="Region",SUMIFS(Raw!$H:$H,Raw!$A:$A,$B$5,Raw!$G:$G,Month!CI$7,Raw!$I:$I,Month!$A15),IF($C15="Provider",SUMIFS(Raw!$H:$H,Raw!$A:$A,$B$5,Raw!$G:$G,Month!CI$7,Raw!$C:$C,Month!$A15),SUMIFS(Raw!$H:$H,Raw!$A:$A,$B$5,Raw!$G:$G,Month!CI$7,Raw!$E:$E,Month!$A15))))</f>
        <v>679</v>
      </c>
      <c r="CJ15" s="100">
        <f>IF($B15="","",IF($C15="Region",SUMIFS(Raw!$H:$H,Raw!$A:$A,$B$5,Raw!$G:$G,Month!CJ$7,Raw!$I:$I,Month!$A15),IF($C15="Provider",SUMIFS(Raw!$H:$H,Raw!$A:$A,$B$5,Raw!$G:$G,Month!CJ$7,Raw!$C:$C,Month!$A15),SUMIFS(Raw!$H:$H,Raw!$A:$A,$B$5,Raw!$G:$G,Month!CJ$7,Raw!$E:$E,Month!$A15))))</f>
        <v>161</v>
      </c>
      <c r="CK15" s="100">
        <f>IF($B15="","",IF($C15="Region",SUMIFS(Raw!$H:$H,Raw!$A:$A,$B$5,Raw!$G:$G,Month!CK$7,Raw!$I:$I,Month!$A15),IF($C15="Provider",SUMIFS(Raw!$H:$H,Raw!$A:$A,$B$5,Raw!$G:$G,Month!CK$7,Raw!$C:$C,Month!$A15),SUMIFS(Raw!$H:$H,Raw!$A:$A,$B$5,Raw!$G:$G,Month!CK$7,Raw!$E:$E,Month!$A15))))</f>
        <v>25</v>
      </c>
      <c r="CL15" s="100">
        <f>IF($B15="","",IF($C15="Region",SUMIFS(Raw!$H:$H,Raw!$A:$A,$B$5,Raw!$G:$G,Month!CL$7,Raw!$I:$I,Month!$A15),IF($C15="Provider",SUMIFS(Raw!$H:$H,Raw!$A:$A,$B$5,Raw!$G:$G,Month!CL$7,Raw!$C:$C,Month!$A15),SUMIFS(Raw!$H:$H,Raw!$A:$A,$B$5,Raw!$G:$G,Month!CL$7,Raw!$E:$E,Month!$A15))))</f>
        <v>361</v>
      </c>
      <c r="CM15" s="100">
        <f>IF($B15="","",IF($C15="Region",SUMIFS(Raw!$H:$H,Raw!$A:$A,$B$5,Raw!$G:$G,Month!CM$7,Raw!$I:$I,Month!$A15),IF($C15="Provider",SUMIFS(Raw!$H:$H,Raw!$A:$A,$B$5,Raw!$G:$G,Month!CM$7,Raw!$C:$C,Month!$A15),SUMIFS(Raw!$H:$H,Raw!$A:$A,$B$5,Raw!$G:$G,Month!CM$7,Raw!$E:$E,Month!$A15))))</f>
        <v>167</v>
      </c>
    </row>
    <row r="16" spans="1:91" x14ac:dyDescent="0.25">
      <c r="A16" s="18" t="str">
        <f>IF(Refs!A8="","",Refs!A8)</f>
        <v>Y56</v>
      </c>
      <c r="B16" s="3" t="str">
        <f>IF(Refs!B8="","",Refs!B8)</f>
        <v>London</v>
      </c>
      <c r="C16" s="9" t="str">
        <f>IF(Refs!D8="","",Refs!D8)</f>
        <v>Region</v>
      </c>
      <c r="D16" s="100">
        <f>IF($B16="","",IF($C16="Region",SUMIFS(Raw!$H:$H,Raw!$A:$A,$B$5,Raw!$G:$G,Month!D$7,Raw!$I:$I,Month!$A16),IF($C16="Provider",SUMIFS(Raw!$H:$H,Raw!$A:$A,$B$5,Raw!$G:$G,Month!D$7,Raw!$C:$C,Month!$A16),SUMIFS(Raw!$H:$H,Raw!$A:$A,$B$5,Raw!$G:$G,Month!D$7,Raw!$E:$E,Month!$A16))))</f>
        <v>226161</v>
      </c>
      <c r="E16" s="100">
        <f>IF($B16="","",IF($C16="Region",SUMIFS(Raw!$H:$H,Raw!$A:$A,$B$5,Raw!$G:$G,Month!E$7,Raw!$I:$I,Month!$A16),IF($C16="Provider",SUMIFS(Raw!$H:$H,Raw!$A:$A,$B$5,Raw!$G:$G,Month!E$7,Raw!$C:$C,Month!$A16),SUMIFS(Raw!$H:$H,Raw!$A:$A,$B$5,Raw!$G:$G,Month!E$7,Raw!$E:$E,Month!$A16))))</f>
        <v>50309</v>
      </c>
      <c r="F16" s="100">
        <f>IF($B16="","",IF($C16="Region",SUMIFS(Raw!$H:$H,Raw!$A:$A,$B$5,Raw!$G:$G,Month!F$7,Raw!$I:$I,Month!$A16),IF($C16="Provider",SUMIFS(Raw!$H:$H,Raw!$A:$A,$B$5,Raw!$G:$G,Month!F$7,Raw!$C:$C,Month!$A16),SUMIFS(Raw!$H:$H,Raw!$A:$A,$B$5,Raw!$G:$G,Month!F$7,Raw!$E:$E,Month!$A16))))</f>
        <v>216705</v>
      </c>
      <c r="G16" s="100">
        <f>IF($B16="","",IF($C16="Region",SUMIFS(Raw!$H:$H,Raw!$A:$A,$B$5,Raw!$G:$G,Month!G$7,Raw!$I:$I,Month!$A16),IF($C16="Provider",SUMIFS(Raw!$H:$H,Raw!$A:$A,$B$5,Raw!$G:$G,Month!G$7,Raw!$C:$C,Month!$A16),SUMIFS(Raw!$H:$H,Raw!$A:$A,$B$5,Raw!$G:$G,Month!G$7,Raw!$E:$E,Month!$A16))))</f>
        <v>196716</v>
      </c>
      <c r="H16" s="100">
        <f>IF($B16="","",IF($C16="Region",SUMIFS(Raw!$H:$H,Raw!$A:$A,$B$5,Raw!$G:$G,Month!H$7,Raw!$I:$I,Month!$A16),IF($C16="Provider",SUMIFS(Raw!$H:$H,Raw!$A:$A,$B$5,Raw!$G:$G,Month!H$7,Raw!$C:$C,Month!$A16),SUMIFS(Raw!$H:$H,Raw!$A:$A,$B$5,Raw!$G:$G,Month!H$7,Raw!$E:$E,Month!$A16))))</f>
        <v>3304</v>
      </c>
      <c r="I16" s="100">
        <f>IF($B16="","",IF($C16="Region",SUMIFS(Raw!$H:$H,Raw!$A:$A,$B$5,Raw!$G:$G,Month!I$7,Raw!$I:$I,Month!$A16),IF($C16="Provider",SUMIFS(Raw!$H:$H,Raw!$A:$A,$B$5,Raw!$G:$G,Month!I$7,Raw!$C:$C,Month!$A16),SUMIFS(Raw!$H:$H,Raw!$A:$A,$B$5,Raw!$G:$G,Month!I$7,Raw!$E:$E,Month!$A16))))</f>
        <v>1288241</v>
      </c>
      <c r="J16" s="101"/>
      <c r="K16" s="101"/>
      <c r="L16" s="100">
        <f>IF($B16="","",IF($C16="Region",SUMIFS(Raw!$H:$H,Raw!$A:$A,$B$5,Raw!$G:$G,Month!L$7,Raw!$I:$I,Month!$A16),IF($C16="Provider",SUMIFS(Raw!$H:$H,Raw!$A:$A,$B$5,Raw!$G:$G,Month!L$7,Raw!$C:$C,Month!$A16),SUMIFS(Raw!$H:$H,Raw!$A:$A,$B$5,Raw!$G:$G,Month!L$7,Raw!$E:$E,Month!$A16))))</f>
        <v>137595</v>
      </c>
      <c r="M16" s="100">
        <f>IF($B16="","",IF($C16="Region",SUMIFS(Raw!$H:$H,Raw!$A:$A,$B$5,Raw!$G:$G,Month!M$7,Raw!$I:$I,Month!$A16),IF($C16="Provider",SUMIFS(Raw!$H:$H,Raw!$A:$A,$B$5,Raw!$G:$G,Month!M$7,Raw!$C:$C,Month!$A16),SUMIFS(Raw!$H:$H,Raw!$A:$A,$B$5,Raw!$G:$G,Month!M$7,Raw!$E:$E,Month!$A16))))</f>
        <v>49731</v>
      </c>
      <c r="N16" s="100">
        <f>IF($B16="","",IF($C16="Region",SUMIFS(Raw!$H:$H,Raw!$A:$A,$B$5,Raw!$G:$G,Month!N$7,Raw!$I:$I,Month!$A16),IF($C16="Provider",SUMIFS(Raw!$H:$H,Raw!$A:$A,$B$5,Raw!$G:$G,Month!N$7,Raw!$C:$C,Month!$A16),SUMIFS(Raw!$H:$H,Raw!$A:$A,$B$5,Raw!$G:$G,Month!N$7,Raw!$E:$E,Month!$A16))))</f>
        <v>342384287</v>
      </c>
      <c r="O16" s="100">
        <f>IF($B16="","",IF($C16="Region",SUMIFS(Raw!$H:$H,Raw!$A:$A,$B$5,Raw!$G:$G,Month!O$7,Raw!$I:$I,Month!$A16),IF($C16="Provider",SUMIFS(Raw!$H:$H,Raw!$A:$A,$B$5,Raw!$G:$G,Month!O$7,Raw!$C:$C,Month!$A16),SUMIFS(Raw!$H:$H,Raw!$A:$A,$B$5,Raw!$G:$G,Month!O$7,Raw!$E:$E,Month!$A16))))</f>
        <v>209482</v>
      </c>
      <c r="P16" s="100">
        <f>IF($B16="","",IF($C16="Region",SUMIFS(Raw!$H:$H,Raw!$A:$A,$B$5,Raw!$G:$G,Month!P$7,Raw!$I:$I,Month!$A16),IF($C16="Provider",SUMIFS(Raw!$H:$H,Raw!$A:$A,$B$5,Raw!$G:$G,Month!P$7,Raw!$C:$C,Month!$A16),SUMIFS(Raw!$H:$H,Raw!$A:$A,$B$5,Raw!$G:$G,Month!P$7,Raw!$E:$E,Month!$A16))))</f>
        <v>6878</v>
      </c>
      <c r="Q16" s="100">
        <f>IF($B16="","",IF($C16="Region",SUMIFS(Raw!$H:$H,Raw!$A:$A,$B$5,Raw!$G:$G,Month!Q$7,Raw!$I:$I,Month!$A16),IF($C16="Provider",SUMIFS(Raw!$H:$H,Raw!$A:$A,$B$5,Raw!$G:$G,Month!Q$7,Raw!$C:$C,Month!$A16),SUMIFS(Raw!$H:$H,Raw!$A:$A,$B$5,Raw!$G:$G,Month!Q$7,Raw!$E:$E,Month!$A16))))</f>
        <v>105658</v>
      </c>
      <c r="R16" s="100">
        <f>IF($B16="","",IF($C16="Region",SUMIFS(Raw!$H:$H,Raw!$A:$A,$B$5,Raw!$G:$G,Month!R$7,Raw!$I:$I,Month!$A16),IF($C16="Provider",SUMIFS(Raw!$H:$H,Raw!$A:$A,$B$5,Raw!$G:$G,Month!R$7,Raw!$C:$C,Month!$A16),SUMIFS(Raw!$H:$H,Raw!$A:$A,$B$5,Raw!$G:$G,Month!R$7,Raw!$E:$E,Month!$A16))))</f>
        <v>30300</v>
      </c>
      <c r="S16" s="100">
        <f>IF($B16="","",IF($C16="Region",SUMIFS(Raw!$H:$H,Raw!$A:$A,$B$5,Raw!$G:$G,Month!S$7,Raw!$I:$I,Month!$A16),IF($C16="Provider",SUMIFS(Raw!$H:$H,Raw!$A:$A,$B$5,Raw!$G:$G,Month!S$7,Raw!$C:$C,Month!$A16),SUMIFS(Raw!$H:$H,Raw!$A:$A,$B$5,Raw!$G:$G,Month!S$7,Raw!$E:$E,Month!$A16))))</f>
        <v>57936</v>
      </c>
      <c r="T16" s="100">
        <f>IF($B16="","",IF($C16="Region",SUMIFS(Raw!$H:$H,Raw!$A:$A,$B$5,Raw!$G:$G,Month!T$7,Raw!$I:$I,Month!$A16),IF($C16="Provider",SUMIFS(Raw!$H:$H,Raw!$A:$A,$B$5,Raw!$G:$G,Month!T$7,Raw!$C:$C,Month!$A16),SUMIFS(Raw!$H:$H,Raw!$A:$A,$B$5,Raw!$G:$G,Month!T$7,Raw!$E:$E,Month!$A16))))</f>
        <v>8711</v>
      </c>
      <c r="U16" s="100">
        <f>IF($B16="","",IF($C16="Region",SUMIFS(Raw!$H:$H,Raw!$A:$A,$B$5,Raw!$G:$G,Month!U$7,Raw!$I:$I,Month!$A16),IF($C16="Provider",SUMIFS(Raw!$H:$H,Raw!$A:$A,$B$5,Raw!$G:$G,Month!U$7,Raw!$C:$C,Month!$A16),SUMIFS(Raw!$H:$H,Raw!$A:$A,$B$5,Raw!$G:$G,Month!U$7,Raw!$E:$E,Month!$A16))))</f>
        <v>88557</v>
      </c>
      <c r="V16" s="100">
        <f>IF($B16="","",IF($C16="Region",SUMIFS(Raw!$H:$H,Raw!$A:$A,$B$5,Raw!$G:$G,Month!V$7,Raw!$I:$I,Month!$A16),IF($C16="Provider",SUMIFS(Raw!$H:$H,Raw!$A:$A,$B$5,Raw!$G:$G,Month!V$7,Raw!$C:$C,Month!$A16),SUMIFS(Raw!$H:$H,Raw!$A:$A,$B$5,Raw!$G:$G,Month!V$7,Raw!$E:$E,Month!$A16))))</f>
        <v>203</v>
      </c>
      <c r="W16" s="100">
        <f>IF($B16="","",IF($C16="Region",SUMIFS(Raw!$H:$H,Raw!$A:$A,$B$5,Raw!$G:$G,Month!W$7,Raw!$I:$I,Month!$A16),IF($C16="Provider",SUMIFS(Raw!$H:$H,Raw!$A:$A,$B$5,Raw!$G:$G,Month!W$7,Raw!$C:$C,Month!$A16),SUMIFS(Raw!$H:$H,Raw!$A:$A,$B$5,Raw!$G:$G,Month!W$7,Raw!$E:$E,Month!$A16))))</f>
        <v>45522</v>
      </c>
      <c r="X16" s="100">
        <f>IF($B16="","",IF($C16="Region",SUMIFS(Raw!$H:$H,Raw!$A:$A,$B$5,Raw!$G:$G,Month!X$7,Raw!$I:$I,Month!$A16),IF($C16="Provider",SUMIFS(Raw!$H:$H,Raw!$A:$A,$B$5,Raw!$G:$G,Month!X$7,Raw!$C:$C,Month!$A16),SUMIFS(Raw!$H:$H,Raw!$A:$A,$B$5,Raw!$G:$G,Month!X$7,Raw!$E:$E,Month!$A16))))</f>
        <v>14227</v>
      </c>
      <c r="Y16" s="101"/>
      <c r="Z16" s="101"/>
      <c r="AA16" s="100">
        <f>IF($B16="","",IF($C16="Region",SUMIFS(Raw!$H:$H,Raw!$A:$A,$B$5,Raw!$G:$G,Month!AA$7,Raw!$I:$I,Month!$A16),IF($C16="Provider",SUMIFS(Raw!$H:$H,Raw!$A:$A,$B$5,Raw!$G:$G,Month!AA$7,Raw!$C:$C,Month!$A16),SUMIFS(Raw!$H:$H,Raw!$A:$A,$B$5,Raw!$G:$G,Month!AA$7,Raw!$E:$E,Month!$A16))))</f>
        <v>8115</v>
      </c>
      <c r="AB16" s="100">
        <f>IF($B16="","",IF($C16="Region",SUMIFS(Raw!$H:$H,Raw!$A:$A,$B$5,Raw!$G:$G,Month!AB$7,Raw!$I:$I,Month!$A16),IF($C16="Provider",SUMIFS(Raw!$H:$H,Raw!$A:$A,$B$5,Raw!$G:$G,Month!AB$7,Raw!$C:$C,Month!$A16),SUMIFS(Raw!$H:$H,Raw!$A:$A,$B$5,Raw!$G:$G,Month!AB$7,Raw!$E:$E,Month!$A16))))</f>
        <v>4747</v>
      </c>
      <c r="AC16" s="101"/>
      <c r="AD16" s="101"/>
      <c r="AE16" s="100">
        <f>IF($B16="","",IF($C16="Region",SUMIFS(Raw!$H:$H,Raw!$A:$A,$B$5,Raw!$G:$G,Month!AE$7,Raw!$I:$I,Month!$A16),IF($C16="Provider",SUMIFS(Raw!$H:$H,Raw!$A:$A,$B$5,Raw!$G:$G,Month!AE$7,Raw!$C:$C,Month!$A16),SUMIFS(Raw!$H:$H,Raw!$A:$A,$B$5,Raw!$G:$G,Month!AE$7,Raw!$E:$E,Month!$A16))))</f>
        <v>205021</v>
      </c>
      <c r="AF16" s="100">
        <f>IF($B16="","",IF($C16="Region",SUMIFS(Raw!$H:$H,Raw!$A:$A,$B$5,Raw!$G:$G,Month!AF$7,Raw!$I:$I,Month!$A16),IF($C16="Provider",SUMIFS(Raw!$H:$H,Raw!$A:$A,$B$5,Raw!$G:$G,Month!AF$7,Raw!$C:$C,Month!$A16),SUMIFS(Raw!$H:$H,Raw!$A:$A,$B$5,Raw!$G:$G,Month!AF$7,Raw!$E:$E,Month!$A16))))</f>
        <v>19923</v>
      </c>
      <c r="AG16" s="100">
        <f>IF($B16="","",IF($C16="Region",SUMIFS(Raw!$H:$H,Raw!$A:$A,$B$5,Raw!$G:$G,Month!AG$7,Raw!$I:$I,Month!$A16),IF($C16="Provider",SUMIFS(Raw!$H:$H,Raw!$A:$A,$B$5,Raw!$G:$G,Month!AG$7,Raw!$C:$C,Month!$A16),SUMIFS(Raw!$H:$H,Raw!$A:$A,$B$5,Raw!$G:$G,Month!AG$7,Raw!$E:$E,Month!$A16))))</f>
        <v>25963</v>
      </c>
      <c r="AH16" s="100">
        <f>IF($B16="","",IF($C16="Region",SUMIFS(Raw!$H:$H,Raw!$A:$A,$B$5,Raw!$G:$G,Month!AH$7,Raw!$I:$I,Month!$A16),IF($C16="Provider",SUMIFS(Raw!$H:$H,Raw!$A:$A,$B$5,Raw!$G:$G,Month!AH$7,Raw!$C:$C,Month!$A16),SUMIFS(Raw!$H:$H,Raw!$A:$A,$B$5,Raw!$G:$G,Month!AH$7,Raw!$E:$E,Month!$A16))))</f>
        <v>11339</v>
      </c>
      <c r="AI16" s="100">
        <f>IF($B16="","",IF($C16="Region",SUMIFS(Raw!$H:$H,Raw!$A:$A,$B$5,Raw!$G:$G,Month!AI$7,Raw!$I:$I,Month!$A16),IF($C16="Provider",SUMIFS(Raw!$H:$H,Raw!$A:$A,$B$5,Raw!$G:$G,Month!AI$7,Raw!$C:$C,Month!$A16),SUMIFS(Raw!$H:$H,Raw!$A:$A,$B$5,Raw!$G:$G,Month!AI$7,Raw!$E:$E,Month!$A16))))</f>
        <v>247</v>
      </c>
      <c r="AJ16" s="100">
        <f>IF($B16="","",IF($C16="Region",SUMIFS(Raw!$H:$H,Raw!$A:$A,$B$5,Raw!$G:$G,Month!AJ$7,Raw!$I:$I,Month!$A16),IF($C16="Provider",SUMIFS(Raw!$H:$H,Raw!$A:$A,$B$5,Raw!$G:$G,Month!AJ$7,Raw!$C:$C,Month!$A16),SUMIFS(Raw!$H:$H,Raw!$A:$A,$B$5,Raw!$G:$G,Month!AJ$7,Raw!$E:$E,Month!$A16))))</f>
        <v>11289</v>
      </c>
      <c r="AK16" s="100">
        <f>IF($B16="","",IF($C16="Region",SUMIFS(Raw!$H:$H,Raw!$A:$A,$B$5,Raw!$G:$G,Month!AK$7,Raw!$I:$I,Month!$A16),IF($C16="Provider",SUMIFS(Raw!$H:$H,Raw!$A:$A,$B$5,Raw!$G:$G,Month!AK$7,Raw!$C:$C,Month!$A16),SUMIFS(Raw!$H:$H,Raw!$A:$A,$B$5,Raw!$G:$G,Month!AK$7,Raw!$E:$E,Month!$A16))))</f>
        <v>1070</v>
      </c>
      <c r="AL16" s="100">
        <f>IF($B16="","",IF($C16="Region",SUMIFS(Raw!$H:$H,Raw!$A:$A,$B$5,Raw!$G:$G,Month!AL$7,Raw!$I:$I,Month!$A16),IF($C16="Provider",SUMIFS(Raw!$H:$H,Raw!$A:$A,$B$5,Raw!$G:$G,Month!AL$7,Raw!$C:$C,Month!$A16),SUMIFS(Raw!$H:$H,Raw!$A:$A,$B$5,Raw!$G:$G,Month!AL$7,Raw!$E:$E,Month!$A16))))</f>
        <v>5084</v>
      </c>
      <c r="AM16" s="100">
        <f>IF($B16="","",IF($C16="Region",SUMIFS(Raw!$H:$H,Raw!$A:$A,$B$5,Raw!$G:$G,Month!AM$7,Raw!$I:$I,Month!$A16),IF($C16="Provider",SUMIFS(Raw!$H:$H,Raw!$A:$A,$B$5,Raw!$G:$G,Month!AM$7,Raw!$C:$C,Month!$A16),SUMIFS(Raw!$H:$H,Raw!$A:$A,$B$5,Raw!$G:$G,Month!AM$7,Raw!$E:$E,Month!$A16))))</f>
        <v>343</v>
      </c>
      <c r="AN16" s="100">
        <f>IF($B16="","",IF($C16="Region",SUMIFS(Raw!$H:$H,Raw!$A:$A,$B$5,Raw!$G:$G,Month!AN$7,Raw!$I:$I,Month!$A16),IF($C16="Provider",SUMIFS(Raw!$H:$H,Raw!$A:$A,$B$5,Raw!$G:$G,Month!AN$7,Raw!$C:$C,Month!$A16),SUMIFS(Raw!$H:$H,Raw!$A:$A,$B$5,Raw!$G:$G,Month!AN$7,Raw!$E:$E,Month!$A16))))</f>
        <v>21994</v>
      </c>
      <c r="AO16" s="100">
        <f>IF($B16="","",IF($C16="Region",SUMIFS(Raw!$H:$H,Raw!$A:$A,$B$5,Raw!$G:$G,Month!AO$7,Raw!$I:$I,Month!$A16),IF($C16="Provider",SUMIFS(Raw!$H:$H,Raw!$A:$A,$B$5,Raw!$G:$G,Month!AO$7,Raw!$C:$C,Month!$A16),SUMIFS(Raw!$H:$H,Raw!$A:$A,$B$5,Raw!$G:$G,Month!AO$7,Raw!$E:$E,Month!$A16))))</f>
        <v>17406</v>
      </c>
      <c r="AP16" s="100">
        <f>IF($B16="","",IF($C16="Region",SUMIFS(Raw!$H:$H,Raw!$A:$A,$B$5,Raw!$G:$G,Month!AP$7,Raw!$I:$I,Month!$A16),IF($C16="Provider",SUMIFS(Raw!$H:$H,Raw!$A:$A,$B$5,Raw!$G:$G,Month!AP$7,Raw!$C:$C,Month!$A16),SUMIFS(Raw!$H:$H,Raw!$A:$A,$B$5,Raw!$G:$G,Month!AP$7,Raw!$E:$E,Month!$A16))))</f>
        <v>39255</v>
      </c>
      <c r="AQ16" s="100">
        <f>IF($B16="","",IF($C16="Region",SUMIFS(Raw!$H:$H,Raw!$A:$A,$B$5,Raw!$G:$G,Month!AQ$7,Raw!$I:$I,Month!$A16),IF($C16="Provider",SUMIFS(Raw!$H:$H,Raw!$A:$A,$B$5,Raw!$G:$G,Month!AQ$7,Raw!$C:$C,Month!$A16),SUMIFS(Raw!$H:$H,Raw!$A:$A,$B$5,Raw!$G:$G,Month!AQ$7,Raw!$E:$E,Month!$A16))))</f>
        <v>21595</v>
      </c>
      <c r="AR16" s="100">
        <f>IF($B16="","",IF($C16="Region",SUMIFS(Raw!$H:$H,Raw!$A:$A,$B$5,Raw!$G:$G,Month!AR$7,Raw!$I:$I,Month!$A16),IF($C16="Provider",SUMIFS(Raw!$H:$H,Raw!$A:$A,$B$5,Raw!$G:$G,Month!AR$7,Raw!$C:$C,Month!$A16),SUMIFS(Raw!$H:$H,Raw!$A:$A,$B$5,Raw!$G:$G,Month!AR$7,Raw!$E:$E,Month!$A16))))</f>
        <v>16028</v>
      </c>
      <c r="AS16" s="100">
        <f>IF($B16="","",IF($C16="Region",SUMIFS(Raw!$H:$H,Raw!$A:$A,$B$5,Raw!$G:$G,Month!AS$7,Raw!$I:$I,Month!$A16),IF($C16="Provider",SUMIFS(Raw!$H:$H,Raw!$A:$A,$B$5,Raw!$G:$G,Month!AS$7,Raw!$C:$C,Month!$A16),SUMIFS(Raw!$H:$H,Raw!$A:$A,$B$5,Raw!$G:$G,Month!AS$7,Raw!$E:$E,Month!$A16))))</f>
        <v>1891</v>
      </c>
      <c r="AT16" s="100">
        <f>IF($B16="","",IF($C16="Region",SUMIFS(Raw!$H:$H,Raw!$A:$A,$B$5,Raw!$G:$G,Month!AT$7,Raw!$I:$I,Month!$A16),IF($C16="Provider",SUMIFS(Raw!$H:$H,Raw!$A:$A,$B$5,Raw!$G:$G,Month!AT$7,Raw!$C:$C,Month!$A16),SUMIFS(Raw!$H:$H,Raw!$A:$A,$B$5,Raw!$G:$G,Month!AT$7,Raw!$E:$E,Month!$A16))))</f>
        <v>4206</v>
      </c>
      <c r="AU16" s="100">
        <f>IF($B16="","",IF($C16="Region",SUMIFS(Raw!$H:$H,Raw!$A:$A,$B$5,Raw!$G:$G,Month!AU$7,Raw!$I:$I,Month!$A16),IF($C16="Provider",SUMIFS(Raw!$H:$H,Raw!$A:$A,$B$5,Raw!$G:$G,Month!AU$7,Raw!$C:$C,Month!$A16),SUMIFS(Raw!$H:$H,Raw!$A:$A,$B$5,Raw!$G:$G,Month!AU$7,Raw!$E:$E,Month!$A16))))</f>
        <v>671</v>
      </c>
      <c r="AV16" s="100">
        <f>IF($B16="","",IF($C16="Region",SUMIFS(Raw!$H:$H,Raw!$A:$A,$B$5,Raw!$G:$G,Month!AV$7,Raw!$I:$I,Month!$A16),IF($C16="Provider",SUMIFS(Raw!$H:$H,Raw!$A:$A,$B$5,Raw!$G:$G,Month!AV$7,Raw!$C:$C,Month!$A16),SUMIFS(Raw!$H:$H,Raw!$A:$A,$B$5,Raw!$G:$G,Month!AV$7,Raw!$E:$E,Month!$A16))))</f>
        <v>14193</v>
      </c>
      <c r="AW16" s="100">
        <f>IF($B16="","",IF($C16="Region",SUMIFS(Raw!$H:$H,Raw!$A:$A,$B$5,Raw!$G:$G,Month!AW$7,Raw!$I:$I,Month!$A16),IF($C16="Provider",SUMIFS(Raw!$H:$H,Raw!$A:$A,$B$5,Raw!$G:$G,Month!AW$7,Raw!$C:$C,Month!$A16),SUMIFS(Raw!$H:$H,Raw!$A:$A,$B$5,Raw!$G:$G,Month!AW$7,Raw!$E:$E,Month!$A16))))</f>
        <v>162376153</v>
      </c>
      <c r="AX16" s="100">
        <f>IF($B16="","",IF($C16="Region",SUMIFS(Raw!$H:$H,Raw!$A:$A,$B$5,Raw!$G:$G,Month!AX$7,Raw!$I:$I,Month!$A16),IF($C16="Provider",SUMIFS(Raw!$H:$H,Raw!$A:$A,$B$5,Raw!$G:$G,Month!AX$7,Raw!$C:$C,Month!$A16),SUMIFS(Raw!$H:$H,Raw!$A:$A,$B$5,Raw!$G:$G,Month!AX$7,Raw!$E:$E,Month!$A16))))</f>
        <v>22974</v>
      </c>
      <c r="AY16" s="100">
        <f>IF($B16="","",IF($C16="Region",SUMIFS(Raw!$H:$H,Raw!$A:$A,$B$5,Raw!$G:$G,Month!AY$7,Raw!$I:$I,Month!$A16),IF($C16="Provider",SUMIFS(Raw!$H:$H,Raw!$A:$A,$B$5,Raw!$G:$G,Month!AY$7,Raw!$C:$C,Month!$A16),SUMIFS(Raw!$H:$H,Raw!$A:$A,$B$5,Raw!$G:$G,Month!AY$7,Raw!$E:$E,Month!$A16))))</f>
        <v>12594</v>
      </c>
      <c r="AZ16" s="100">
        <f>IF($B16="","",IF($C16="Region",SUMIFS(Raw!$H:$H,Raw!$A:$A,$B$5,Raw!$G:$G,Month!AZ$7,Raw!$I:$I,Month!$A16),IF($C16="Provider",SUMIFS(Raw!$H:$H,Raw!$A:$A,$B$5,Raw!$G:$G,Month!AZ$7,Raw!$C:$C,Month!$A16),SUMIFS(Raw!$H:$H,Raw!$A:$A,$B$5,Raw!$G:$G,Month!AZ$7,Raw!$E:$E,Month!$A16))))</f>
        <v>753</v>
      </c>
      <c r="BA16" s="100">
        <f>IF($B16="","",IF($C16="Region",SUMIFS(Raw!$H:$H,Raw!$A:$A,$B$5,Raw!$G:$G,Month!BA$7,Raw!$I:$I,Month!$A16),IF($C16="Provider",SUMIFS(Raw!$H:$H,Raw!$A:$A,$B$5,Raw!$G:$G,Month!BA$7,Raw!$C:$C,Month!$A16),SUMIFS(Raw!$H:$H,Raw!$A:$A,$B$5,Raw!$G:$G,Month!BA$7,Raw!$E:$E,Month!$A16))))</f>
        <v>7232</v>
      </c>
      <c r="BB16" s="100">
        <f>IF($B16="","",IF($C16="Region",SUMIFS(Raw!$H:$H,Raw!$A:$A,$B$5,Raw!$G:$G,Month!BB$7,Raw!$I:$I,Month!$A16),IF($C16="Provider",SUMIFS(Raw!$H:$H,Raw!$A:$A,$B$5,Raw!$G:$G,Month!BB$7,Raw!$C:$C,Month!$A16),SUMIFS(Raw!$H:$H,Raw!$A:$A,$B$5,Raw!$G:$G,Month!BB$7,Raw!$E:$E,Month!$A16))))</f>
        <v>75657644</v>
      </c>
      <c r="BC16" s="100">
        <f>IF($B16="","",IF($C16="Region",SUMIFS(Raw!$H:$H,Raw!$A:$A,$B$5,Raw!$G:$G,Month!BC$7,Raw!$I:$I,Month!$A16),IF($C16="Provider",SUMIFS(Raw!$H:$H,Raw!$A:$A,$B$5,Raw!$G:$G,Month!BC$7,Raw!$C:$C,Month!$A16),SUMIFS(Raw!$H:$H,Raw!$A:$A,$B$5,Raw!$G:$G,Month!BC$7,Raw!$E:$E,Month!$A16))))</f>
        <v>11620</v>
      </c>
      <c r="BD16" s="100">
        <f>IF($B16="","",IF($C16="Region",SUMIFS(Raw!$H:$H,Raw!$A:$A,$B$5,Raw!$G:$G,Month!BD$7,Raw!$I:$I,Month!$A16),IF($C16="Provider",SUMIFS(Raw!$H:$H,Raw!$A:$A,$B$5,Raw!$G:$G,Month!BD$7,Raw!$C:$C,Month!$A16),SUMIFS(Raw!$H:$H,Raw!$A:$A,$B$5,Raw!$G:$G,Month!BD$7,Raw!$E:$E,Month!$A16))))</f>
        <v>78752</v>
      </c>
      <c r="BE16" s="100">
        <f>IF($B16="","",IF($C16="Region",SUMIFS(Raw!$H:$H,Raw!$A:$A,$B$5,Raw!$G:$G,Month!BE$7,Raw!$I:$I,Month!$A16),IF($C16="Provider",SUMIFS(Raw!$H:$H,Raw!$A:$A,$B$5,Raw!$G:$G,Month!BE$7,Raw!$C:$C,Month!$A16),SUMIFS(Raw!$H:$H,Raw!$A:$A,$B$5,Raw!$G:$G,Month!BE$7,Raw!$E:$E,Month!$A16))))</f>
        <v>1101</v>
      </c>
      <c r="BF16" s="100">
        <f>IF($B16="","",IF($C16="Region",SUMIFS(Raw!$H:$H,Raw!$A:$A,$B$5,Raw!$G:$G,Month!BF$7,Raw!$I:$I,Month!$A16),IF($C16="Provider",SUMIFS(Raw!$H:$H,Raw!$A:$A,$B$5,Raw!$G:$G,Month!BF$7,Raw!$C:$C,Month!$A16),SUMIFS(Raw!$H:$H,Raw!$A:$A,$B$5,Raw!$G:$G,Month!BF$7,Raw!$E:$E,Month!$A16))))</f>
        <v>128369</v>
      </c>
      <c r="BG16" s="100">
        <f>IF($B16="","",IF($C16="Region",SUMIFS(Raw!$H:$H,Raw!$A:$A,$B$5,Raw!$G:$G,Month!BG$7,Raw!$I:$I,Month!$A16),IF($C16="Provider",SUMIFS(Raw!$H:$H,Raw!$A:$A,$B$5,Raw!$G:$G,Month!BG$7,Raw!$C:$C,Month!$A16),SUMIFS(Raw!$H:$H,Raw!$A:$A,$B$5,Raw!$G:$G,Month!BG$7,Raw!$E:$E,Month!$A16))))</f>
        <v>12</v>
      </c>
      <c r="BH16" s="100">
        <f>IF($B16="","",IF($C16="Region",SUMIFS(Raw!$H:$H,Raw!$A:$A,$B$5,Raw!$G:$G,Month!BH$7,Raw!$I:$I,Month!$A16),IF($C16="Provider",SUMIFS(Raw!$H:$H,Raw!$A:$A,$B$5,Raw!$G:$G,Month!BH$7,Raw!$C:$C,Month!$A16),SUMIFS(Raw!$H:$H,Raw!$A:$A,$B$5,Raw!$G:$G,Month!BH$7,Raw!$E:$E,Month!$A16))))</f>
        <v>68035</v>
      </c>
      <c r="BI16" s="100">
        <f>IF($B16="","",IF($C16="Region",SUMIFS(Raw!$H:$H,Raw!$A:$A,$B$5,Raw!$G:$G,Month!BI$7,Raw!$I:$I,Month!$A16),IF($C16="Provider",SUMIFS(Raw!$H:$H,Raw!$A:$A,$B$5,Raw!$G:$G,Month!BI$7,Raw!$C:$C,Month!$A16),SUMIFS(Raw!$H:$H,Raw!$A:$A,$B$5,Raw!$G:$G,Month!BI$7,Raw!$E:$E,Month!$A16))))</f>
        <v>57274</v>
      </c>
      <c r="BJ16" s="100">
        <f>IF($B16="","",IF($C16="Region",SUMIFS(Raw!$H:$H,Raw!$A:$A,$B$5,Raw!$G:$G,Month!BJ$7,Raw!$I:$I,Month!$A16),IF($C16="Provider",SUMIFS(Raw!$H:$H,Raw!$A:$A,$B$5,Raw!$G:$G,Month!BJ$7,Raw!$C:$C,Month!$A16),SUMIFS(Raw!$H:$H,Raw!$A:$A,$B$5,Raw!$G:$G,Month!BJ$7,Raw!$E:$E,Month!$A16))))</f>
        <v>40507</v>
      </c>
      <c r="BK16" s="100">
        <f>IF($B16="","",IF($C16="Region",SUMIFS(Raw!$H:$H,Raw!$A:$A,$B$5,Raw!$G:$G,Month!BK$7,Raw!$I:$I,Month!$A16),IF($C16="Provider",SUMIFS(Raw!$H:$H,Raw!$A:$A,$B$5,Raw!$G:$G,Month!BK$7,Raw!$C:$C,Month!$A16),SUMIFS(Raw!$H:$H,Raw!$A:$A,$B$5,Raw!$G:$G,Month!BK$7,Raw!$E:$E,Month!$A16))))</f>
        <v>30540</v>
      </c>
      <c r="BL16" s="100">
        <f>IF($B16="","",IF($C16="Region",SUMIFS(Raw!$H:$H,Raw!$A:$A,$B$5,Raw!$G:$G,Month!BL$7,Raw!$I:$I,Month!$A16),IF($C16="Provider",SUMIFS(Raw!$H:$H,Raw!$A:$A,$B$5,Raw!$G:$G,Month!BL$7,Raw!$C:$C,Month!$A16),SUMIFS(Raw!$H:$H,Raw!$A:$A,$B$5,Raw!$G:$G,Month!BL$7,Raw!$E:$E,Month!$A16))))</f>
        <v>22005</v>
      </c>
      <c r="BM16" s="100">
        <f>IF($B16="","",IF($C16="Region",SUMIFS(Raw!$H:$H,Raw!$A:$A,$B$5,Raw!$G:$G,Month!BM$7,Raw!$I:$I,Month!$A16),IF($C16="Provider",SUMIFS(Raw!$H:$H,Raw!$A:$A,$B$5,Raw!$G:$G,Month!BM$7,Raw!$C:$C,Month!$A16),SUMIFS(Raw!$H:$H,Raw!$A:$A,$B$5,Raw!$G:$G,Month!BM$7,Raw!$E:$E,Month!$A16))))</f>
        <v>9231</v>
      </c>
      <c r="BN16" s="100">
        <f>IF($B16="","",IF($C16="Region",SUMIFS(Raw!$H:$H,Raw!$A:$A,$B$5,Raw!$G:$G,Month!BN$7,Raw!$I:$I,Month!$A16),IF($C16="Provider",SUMIFS(Raw!$H:$H,Raw!$A:$A,$B$5,Raw!$G:$G,Month!BN$7,Raw!$C:$C,Month!$A16),SUMIFS(Raw!$H:$H,Raw!$A:$A,$B$5,Raw!$G:$G,Month!BN$7,Raw!$E:$E,Month!$A16))))</f>
        <v>18520</v>
      </c>
      <c r="BO16" s="100">
        <f>IF($B16="","",IF($C16="Region",SUMIFS(Raw!$H:$H,Raw!$A:$A,$B$5,Raw!$G:$G,Month!BO$7,Raw!$I:$I,Month!$A16),IF($C16="Provider",SUMIFS(Raw!$H:$H,Raw!$A:$A,$B$5,Raw!$G:$G,Month!BO$7,Raw!$C:$C,Month!$A16),SUMIFS(Raw!$H:$H,Raw!$A:$A,$B$5,Raw!$G:$G,Month!BO$7,Raw!$E:$E,Month!$A16))))</f>
        <v>3945</v>
      </c>
      <c r="BP16" s="100">
        <f>IF($B16="","",IF($C16="Region",SUMIFS(Raw!$H:$H,Raw!$A:$A,$B$5,Raw!$G:$G,Month!BP$7,Raw!$I:$I,Month!$A16),IF($C16="Provider",SUMIFS(Raw!$H:$H,Raw!$A:$A,$B$5,Raw!$G:$G,Month!BP$7,Raw!$C:$C,Month!$A16),SUMIFS(Raw!$H:$H,Raw!$A:$A,$B$5,Raw!$G:$G,Month!BP$7,Raw!$E:$E,Month!$A16))))</f>
        <v>13604</v>
      </c>
      <c r="BQ16" s="100">
        <f>IF($B16="","",IF($C16="Region",SUMIFS(Raw!$H:$H,Raw!$A:$A,$B$5,Raw!$G:$G,Month!BQ$7,Raw!$I:$I,Month!$A16),IF($C16="Provider",SUMIFS(Raw!$H:$H,Raw!$A:$A,$B$5,Raw!$G:$G,Month!BQ$7,Raw!$C:$C,Month!$A16),SUMIFS(Raw!$H:$H,Raw!$A:$A,$B$5,Raw!$G:$G,Month!BQ$7,Raw!$E:$E,Month!$A16))))</f>
        <v>2268</v>
      </c>
      <c r="BR16" s="100">
        <f>IF($B16="","",IF($C16="Region",SUMIFS(Raw!$H:$H,Raw!$A:$A,$B$5,Raw!$G:$G,Month!BR$7,Raw!$I:$I,Month!$A16),IF($C16="Provider",SUMIFS(Raw!$H:$H,Raw!$A:$A,$B$5,Raw!$G:$G,Month!BR$7,Raw!$C:$C,Month!$A16),SUMIFS(Raw!$H:$H,Raw!$A:$A,$B$5,Raw!$G:$G,Month!BR$7,Raw!$E:$E,Month!$A16))))</f>
        <v>206</v>
      </c>
      <c r="BS16" s="100">
        <f>IF($B16="","",IF($C16="Region",SUMIFS(Raw!$H:$H,Raw!$A:$A,$B$5,Raw!$G:$G,Month!BS$7,Raw!$I:$I,Month!$A16),IF($C16="Provider",SUMIFS(Raw!$H:$H,Raw!$A:$A,$B$5,Raw!$G:$G,Month!BS$7,Raw!$C:$C,Month!$A16),SUMIFS(Raw!$H:$H,Raw!$A:$A,$B$5,Raw!$G:$G,Month!BS$7,Raw!$E:$E,Month!$A16))))</f>
        <v>42</v>
      </c>
      <c r="BT16" s="100">
        <f>IF($B16="","",IF($C16="Region",SUMIFS(Raw!$H:$H,Raw!$A:$A,$B$5,Raw!$G:$G,Month!BT$7,Raw!$I:$I,Month!$A16),IF($C16="Provider",SUMIFS(Raw!$H:$H,Raw!$A:$A,$B$5,Raw!$G:$G,Month!BT$7,Raw!$C:$C,Month!$A16),SUMIFS(Raw!$H:$H,Raw!$A:$A,$B$5,Raw!$G:$G,Month!BT$7,Raw!$E:$E,Month!$A16))))</f>
        <v>12806</v>
      </c>
      <c r="BU16" s="100">
        <f>IF($B16="","",IF($C16="Region",SUMIFS(Raw!$H:$H,Raw!$A:$A,$B$5,Raw!$G:$G,Month!BU$7,Raw!$I:$I,Month!$A16),IF($C16="Provider",SUMIFS(Raw!$H:$H,Raw!$A:$A,$B$5,Raw!$G:$G,Month!BU$7,Raw!$C:$C,Month!$A16),SUMIFS(Raw!$H:$H,Raw!$A:$A,$B$5,Raw!$G:$G,Month!BU$7,Raw!$E:$E,Month!$A16))))</f>
        <v>9042</v>
      </c>
      <c r="BV16" s="100">
        <f>IF($B16="","",IF($C16="Region",SUMIFS(Raw!$H:$H,Raw!$A:$A,$B$5,Raw!$G:$G,Month!BV$7,Raw!$I:$I,Month!$A16),IF($C16="Provider",SUMIFS(Raw!$H:$H,Raw!$A:$A,$B$5,Raw!$G:$G,Month!BV$7,Raw!$C:$C,Month!$A16),SUMIFS(Raw!$H:$H,Raw!$A:$A,$B$5,Raw!$G:$G,Month!BV$7,Raw!$E:$E,Month!$A16))))</f>
        <v>2206</v>
      </c>
      <c r="BW16" s="100">
        <f>IF($B16="","",IF($C16="Region",SUMIFS(Raw!$H:$H,Raw!$A:$A,$B$5,Raw!$G:$G,Month!BW$7,Raw!$I:$I,Month!$A16),IF($C16="Provider",SUMIFS(Raw!$H:$H,Raw!$A:$A,$B$5,Raw!$G:$G,Month!BW$7,Raw!$C:$C,Month!$A16),SUMIFS(Raw!$H:$H,Raw!$A:$A,$B$5,Raw!$G:$G,Month!BW$7,Raw!$E:$E,Month!$A16))))</f>
        <v>567</v>
      </c>
      <c r="BX16" s="100">
        <f>IF($B16="","",IF($C16="Region",SUMIFS(Raw!$H:$H,Raw!$A:$A,$B$5,Raw!$G:$G,Month!BX$7,Raw!$I:$I,Month!$A16),IF($C16="Provider",SUMIFS(Raw!$H:$H,Raw!$A:$A,$B$5,Raw!$G:$G,Month!BX$7,Raw!$C:$C,Month!$A16),SUMIFS(Raw!$H:$H,Raw!$A:$A,$B$5,Raw!$G:$G,Month!BX$7,Raw!$E:$E,Month!$A16))))</f>
        <v>1469</v>
      </c>
      <c r="BY16" s="100">
        <f>IF($B16="","",IF($C16="Region",SUMIFS(Raw!$H:$H,Raw!$A:$A,$B$5,Raw!$G:$G,Month!BY$7,Raw!$I:$I,Month!$A16),IF($C16="Provider",SUMIFS(Raw!$H:$H,Raw!$A:$A,$B$5,Raw!$G:$G,Month!BY$7,Raw!$C:$C,Month!$A16),SUMIFS(Raw!$H:$H,Raw!$A:$A,$B$5,Raw!$G:$G,Month!BY$7,Raw!$E:$E,Month!$A16))))</f>
        <v>689</v>
      </c>
      <c r="BZ16" s="100">
        <f>IF($B16="","",IF($C16="Region",SUMIFS(Raw!$H:$H,Raw!$A:$A,$B$5,Raw!$G:$G,Month!BZ$7,Raw!$I:$I,Month!$A16),IF($C16="Provider",SUMIFS(Raw!$H:$H,Raw!$A:$A,$B$5,Raw!$G:$G,Month!BZ$7,Raw!$C:$C,Month!$A16),SUMIFS(Raw!$H:$H,Raw!$A:$A,$B$5,Raw!$G:$G,Month!BZ$7,Raw!$E:$E,Month!$A16))))</f>
        <v>15217</v>
      </c>
      <c r="CA16" s="100">
        <f>IF($B16="","",IF($C16="Region",SUMIFS(Raw!$H:$H,Raw!$A:$A,$B$5,Raw!$G:$G,Month!CA$7,Raw!$I:$I,Month!$A16),IF($C16="Provider",SUMIFS(Raw!$H:$H,Raw!$A:$A,$B$5,Raw!$G:$G,Month!CA$7,Raw!$C:$C,Month!$A16),SUMIFS(Raw!$H:$H,Raw!$A:$A,$B$5,Raw!$G:$G,Month!CA$7,Raw!$E:$E,Month!$A16))))</f>
        <v>7002</v>
      </c>
      <c r="CB16" s="100">
        <f>IF($B16="","",IF($C16="Region",SUMIFS(Raw!$H:$H,Raw!$A:$A,$B$5,Raw!$G:$G,Month!CB$7,Raw!$I:$I,Month!$A16),IF($C16="Provider",SUMIFS(Raw!$H:$H,Raw!$A:$A,$B$5,Raw!$G:$G,Month!CB$7,Raw!$C:$C,Month!$A16),SUMIFS(Raw!$H:$H,Raw!$A:$A,$B$5,Raw!$G:$G,Month!CB$7,Raw!$E:$E,Month!$A16))))</f>
        <v>8000</v>
      </c>
      <c r="CC16" s="100">
        <f>IF($B16="","",IF($C16="Region",SUMIFS(Raw!$H:$H,Raw!$A:$A,$B$5,Raw!$G:$G,Month!CC$7,Raw!$I:$I,Month!$A16),IF($C16="Provider",SUMIFS(Raw!$H:$H,Raw!$A:$A,$B$5,Raw!$G:$G,Month!CC$7,Raw!$C:$C,Month!$A16),SUMIFS(Raw!$H:$H,Raw!$A:$A,$B$5,Raw!$G:$G,Month!CC$7,Raw!$E:$E,Month!$A16))))</f>
        <v>6541</v>
      </c>
      <c r="CD16" s="100">
        <f>IF($B16="","",IF($C16="Region",SUMIFS(Raw!$H:$H,Raw!$A:$A,$B$5,Raw!$G:$G,Month!CD$7,Raw!$I:$I,Month!$A16),IF($C16="Provider",SUMIFS(Raw!$H:$H,Raw!$A:$A,$B$5,Raw!$G:$G,Month!CD$7,Raw!$C:$C,Month!$A16),SUMIFS(Raw!$H:$H,Raw!$A:$A,$B$5,Raw!$G:$G,Month!CD$7,Raw!$E:$E,Month!$A16))))</f>
        <v>560</v>
      </c>
      <c r="CE16" s="100">
        <f>IF($B16="","",IF($C16="Region",SUMIFS(Raw!$H:$H,Raw!$A:$A,$B$5,Raw!$G:$G,Month!CE$7,Raw!$I:$I,Month!$A16),IF($C16="Provider",SUMIFS(Raw!$H:$H,Raw!$A:$A,$B$5,Raw!$G:$G,Month!CE$7,Raw!$C:$C,Month!$A16),SUMIFS(Raw!$H:$H,Raw!$A:$A,$B$5,Raw!$G:$G,Month!CE$7,Raw!$E:$E,Month!$A16))))</f>
        <v>357</v>
      </c>
      <c r="CF16" s="100">
        <f>IF($B16="","",IF($C16="Region",SUMIFS(Raw!$H:$H,Raw!$A:$A,$B$5,Raw!$G:$G,Month!CF$7,Raw!$I:$I,Month!$A16),IF($C16="Provider",SUMIFS(Raw!$H:$H,Raw!$A:$A,$B$5,Raw!$G:$G,Month!CF$7,Raw!$C:$C,Month!$A16),SUMIFS(Raw!$H:$H,Raw!$A:$A,$B$5,Raw!$G:$G,Month!CF$7,Raw!$E:$E,Month!$A16))))</f>
        <v>10</v>
      </c>
      <c r="CG16" s="100">
        <f>IF($B16="","",IF($C16="Region",SUMIFS(Raw!$H:$H,Raw!$A:$A,$B$5,Raw!$G:$G,Month!CG$7,Raw!$I:$I,Month!$A16),IF($C16="Provider",SUMIFS(Raw!$H:$H,Raw!$A:$A,$B$5,Raw!$G:$G,Month!CG$7,Raw!$C:$C,Month!$A16),SUMIFS(Raw!$H:$H,Raw!$A:$A,$B$5,Raw!$G:$G,Month!CG$7,Raw!$E:$E,Month!$A16))))</f>
        <v>6</v>
      </c>
      <c r="CH16" s="100">
        <f>IF($B16="","",IF($C16="Region",SUMIFS(Raw!$H:$H,Raw!$A:$A,$B$5,Raw!$G:$G,Month!CH$7,Raw!$I:$I,Month!$A16),IF($C16="Provider",SUMIFS(Raw!$H:$H,Raw!$A:$A,$B$5,Raw!$G:$G,Month!CH$7,Raw!$C:$C,Month!$A16),SUMIFS(Raw!$H:$H,Raw!$A:$A,$B$5,Raw!$G:$G,Month!CH$7,Raw!$E:$E,Month!$A16))))</f>
        <v>193</v>
      </c>
      <c r="CI16" s="100">
        <f>IF($B16="","",IF($C16="Region",SUMIFS(Raw!$H:$H,Raw!$A:$A,$B$5,Raw!$G:$G,Month!CI$7,Raw!$I:$I,Month!$A16),IF($C16="Provider",SUMIFS(Raw!$H:$H,Raw!$A:$A,$B$5,Raw!$G:$G,Month!CI$7,Raw!$C:$C,Month!$A16),SUMIFS(Raw!$H:$H,Raw!$A:$A,$B$5,Raw!$G:$G,Month!CI$7,Raw!$E:$E,Month!$A16))))</f>
        <v>128</v>
      </c>
      <c r="CJ16" s="100">
        <f>IF($B16="","",IF($C16="Region",SUMIFS(Raw!$H:$H,Raw!$A:$A,$B$5,Raw!$G:$G,Month!CJ$7,Raw!$I:$I,Month!$A16),IF($C16="Provider",SUMIFS(Raw!$H:$H,Raw!$A:$A,$B$5,Raw!$G:$G,Month!CJ$7,Raw!$C:$C,Month!$A16),SUMIFS(Raw!$H:$H,Raw!$A:$A,$B$5,Raw!$G:$G,Month!CJ$7,Raw!$E:$E,Month!$A16))))</f>
        <v>289</v>
      </c>
      <c r="CK16" s="100">
        <f>IF($B16="","",IF($C16="Region",SUMIFS(Raw!$H:$H,Raw!$A:$A,$B$5,Raw!$G:$G,Month!CK$7,Raw!$I:$I,Month!$A16),IF($C16="Provider",SUMIFS(Raw!$H:$H,Raw!$A:$A,$B$5,Raw!$G:$G,Month!CK$7,Raw!$C:$C,Month!$A16),SUMIFS(Raw!$H:$H,Raw!$A:$A,$B$5,Raw!$G:$G,Month!CK$7,Raw!$E:$E,Month!$A16))))</f>
        <v>59</v>
      </c>
      <c r="CL16" s="100">
        <f>IF($B16="","",IF($C16="Region",SUMIFS(Raw!$H:$H,Raw!$A:$A,$B$5,Raw!$G:$G,Month!CL$7,Raw!$I:$I,Month!$A16),IF($C16="Provider",SUMIFS(Raw!$H:$H,Raw!$A:$A,$B$5,Raw!$G:$G,Month!CL$7,Raw!$C:$C,Month!$A16),SUMIFS(Raw!$H:$H,Raw!$A:$A,$B$5,Raw!$G:$G,Month!CL$7,Raw!$E:$E,Month!$A16))))</f>
        <v>218</v>
      </c>
      <c r="CM16" s="100">
        <f>IF($B16="","",IF($C16="Region",SUMIFS(Raw!$H:$H,Raw!$A:$A,$B$5,Raw!$G:$G,Month!CM$7,Raw!$I:$I,Month!$A16),IF($C16="Provider",SUMIFS(Raw!$H:$H,Raw!$A:$A,$B$5,Raw!$G:$G,Month!CM$7,Raw!$C:$C,Month!$A16),SUMIFS(Raw!$H:$H,Raw!$A:$A,$B$5,Raw!$G:$G,Month!CM$7,Raw!$E:$E,Month!$A16))))</f>
        <v>124</v>
      </c>
    </row>
    <row r="17" spans="1:91" x14ac:dyDescent="0.25">
      <c r="A17" s="18" t="str">
        <f>IF(Refs!A9="","",Refs!A9)</f>
        <v>Y59</v>
      </c>
      <c r="B17" s="3" t="str">
        <f>IF(Refs!B9="","",Refs!B9)</f>
        <v>South East</v>
      </c>
      <c r="C17" s="9" t="str">
        <f>IF(Refs!D9="","",Refs!D9)</f>
        <v>Region</v>
      </c>
      <c r="D17" s="100">
        <f>IF($B17="","",IF($C17="Region",SUMIFS(Raw!$H:$H,Raw!$A:$A,$B$5,Raw!$G:$G,Month!D$7,Raw!$I:$I,Month!$A17),IF($C17="Provider",SUMIFS(Raw!$H:$H,Raw!$A:$A,$B$5,Raw!$G:$G,Month!D$7,Raw!$C:$C,Month!$A17),SUMIFS(Raw!$H:$H,Raw!$A:$A,$B$5,Raw!$G:$G,Month!D$7,Raw!$E:$E,Month!$A17))))</f>
        <v>247443</v>
      </c>
      <c r="E17" s="100">
        <f>IF($B17="","",IF($C17="Region",SUMIFS(Raw!$H:$H,Raw!$A:$A,$B$5,Raw!$G:$G,Month!E$7,Raw!$I:$I,Month!$A17),IF($C17="Provider",SUMIFS(Raw!$H:$H,Raw!$A:$A,$B$5,Raw!$G:$G,Month!E$7,Raw!$C:$C,Month!$A17),SUMIFS(Raw!$H:$H,Raw!$A:$A,$B$5,Raw!$G:$G,Month!E$7,Raw!$E:$E,Month!$A17))))</f>
        <v>28931</v>
      </c>
      <c r="F17" s="100">
        <f>IF($B17="","",IF($C17="Region",SUMIFS(Raw!$H:$H,Raw!$A:$A,$B$5,Raw!$G:$G,Month!F$7,Raw!$I:$I,Month!$A17),IF($C17="Provider",SUMIFS(Raw!$H:$H,Raw!$A:$A,$B$5,Raw!$G:$G,Month!F$7,Raw!$C:$C,Month!$A17),SUMIFS(Raw!$H:$H,Raw!$A:$A,$B$5,Raw!$G:$G,Month!F$7,Raw!$E:$E,Month!$A17))))</f>
        <v>227125</v>
      </c>
      <c r="G17" s="100">
        <f>IF($B17="","",IF($C17="Region",SUMIFS(Raw!$H:$H,Raw!$A:$A,$B$5,Raw!$G:$G,Month!G$7,Raw!$I:$I,Month!$A17),IF($C17="Provider",SUMIFS(Raw!$H:$H,Raw!$A:$A,$B$5,Raw!$G:$G,Month!G$7,Raw!$C:$C,Month!$A17),SUMIFS(Raw!$H:$H,Raw!$A:$A,$B$5,Raw!$G:$G,Month!G$7,Raw!$E:$E,Month!$A17))))</f>
        <v>175601</v>
      </c>
      <c r="H17" s="100">
        <f>IF($B17="","",IF($C17="Region",SUMIFS(Raw!$H:$H,Raw!$A:$A,$B$5,Raw!$G:$G,Month!H$7,Raw!$I:$I,Month!$A17),IF($C17="Provider",SUMIFS(Raw!$H:$H,Raw!$A:$A,$B$5,Raw!$G:$G,Month!H$7,Raw!$C:$C,Month!$A17),SUMIFS(Raw!$H:$H,Raw!$A:$A,$B$5,Raw!$G:$G,Month!H$7,Raw!$E:$E,Month!$A17))))</f>
        <v>11194</v>
      </c>
      <c r="I17" s="100">
        <f>IF($B17="","",IF($C17="Region",SUMIFS(Raw!$H:$H,Raw!$A:$A,$B$5,Raw!$G:$G,Month!I$7,Raw!$I:$I,Month!$A17),IF($C17="Provider",SUMIFS(Raw!$H:$H,Raw!$A:$A,$B$5,Raw!$G:$G,Month!I$7,Raw!$C:$C,Month!$A17),SUMIFS(Raw!$H:$H,Raw!$A:$A,$B$5,Raw!$G:$G,Month!I$7,Raw!$E:$E,Month!$A17))))</f>
        <v>15270855</v>
      </c>
      <c r="J17" s="101"/>
      <c r="K17" s="101"/>
      <c r="L17" s="100">
        <f>IF($B17="","",IF($C17="Region",SUMIFS(Raw!$H:$H,Raw!$A:$A,$B$5,Raw!$G:$G,Month!L$7,Raw!$I:$I,Month!$A17),IF($C17="Provider",SUMIFS(Raw!$H:$H,Raw!$A:$A,$B$5,Raw!$G:$G,Month!L$7,Raw!$C:$C,Month!$A17),SUMIFS(Raw!$H:$H,Raw!$A:$A,$B$5,Raw!$G:$G,Month!L$7,Raw!$E:$E,Month!$A17))))</f>
        <v>2140844</v>
      </c>
      <c r="M17" s="100">
        <f>IF($B17="","",IF($C17="Region",SUMIFS(Raw!$H:$H,Raw!$A:$A,$B$5,Raw!$G:$G,Month!M$7,Raw!$I:$I,Month!$A17),IF($C17="Provider",SUMIFS(Raw!$H:$H,Raw!$A:$A,$B$5,Raw!$G:$G,Month!M$7,Raw!$C:$C,Month!$A17),SUMIFS(Raw!$H:$H,Raw!$A:$A,$B$5,Raw!$G:$G,Month!M$7,Raw!$E:$E,Month!$A17))))</f>
        <v>86208</v>
      </c>
      <c r="N17" s="100">
        <f>IF($B17="","",IF($C17="Region",SUMIFS(Raw!$H:$H,Raw!$A:$A,$B$5,Raw!$G:$G,Month!N$7,Raw!$I:$I,Month!$A17),IF($C17="Provider",SUMIFS(Raw!$H:$H,Raw!$A:$A,$B$5,Raw!$G:$G,Month!N$7,Raw!$C:$C,Month!$A17),SUMIFS(Raw!$H:$H,Raw!$A:$A,$B$5,Raw!$G:$G,Month!N$7,Raw!$E:$E,Month!$A17))))</f>
        <v>350122247</v>
      </c>
      <c r="O17" s="100">
        <f>IF($B17="","",IF($C17="Region",SUMIFS(Raw!$H:$H,Raw!$A:$A,$B$5,Raw!$G:$G,Month!O$7,Raw!$I:$I,Month!$A17),IF($C17="Provider",SUMIFS(Raw!$H:$H,Raw!$A:$A,$B$5,Raw!$G:$G,Month!O$7,Raw!$C:$C,Month!$A17),SUMIFS(Raw!$H:$H,Raw!$A:$A,$B$5,Raw!$G:$G,Month!O$7,Raw!$E:$E,Month!$A17))))</f>
        <v>211471</v>
      </c>
      <c r="P17" s="100">
        <f>IF($B17="","",IF($C17="Region",SUMIFS(Raw!$H:$H,Raw!$A:$A,$B$5,Raw!$G:$G,Month!P$7,Raw!$I:$I,Month!$A17),IF($C17="Provider",SUMIFS(Raw!$H:$H,Raw!$A:$A,$B$5,Raw!$G:$G,Month!P$7,Raw!$C:$C,Month!$A17),SUMIFS(Raw!$H:$H,Raw!$A:$A,$B$5,Raw!$G:$G,Month!P$7,Raw!$E:$E,Month!$A17))))</f>
        <v>1623</v>
      </c>
      <c r="Q17" s="100">
        <f>IF($B17="","",IF($C17="Region",SUMIFS(Raw!$H:$H,Raw!$A:$A,$B$5,Raw!$G:$G,Month!Q$7,Raw!$I:$I,Month!$A17),IF($C17="Provider",SUMIFS(Raw!$H:$H,Raw!$A:$A,$B$5,Raw!$G:$G,Month!Q$7,Raw!$C:$C,Month!$A17),SUMIFS(Raw!$H:$H,Raw!$A:$A,$B$5,Raw!$G:$G,Month!Q$7,Raw!$E:$E,Month!$A17))))</f>
        <v>110269</v>
      </c>
      <c r="R17" s="100">
        <f>IF($B17="","",IF($C17="Region",SUMIFS(Raw!$H:$H,Raw!$A:$A,$B$5,Raw!$G:$G,Month!R$7,Raw!$I:$I,Month!$A17),IF($C17="Provider",SUMIFS(Raw!$H:$H,Raw!$A:$A,$B$5,Raw!$G:$G,Month!R$7,Raw!$C:$C,Month!$A17),SUMIFS(Raw!$H:$H,Raw!$A:$A,$B$5,Raw!$G:$G,Month!R$7,Raw!$E:$E,Month!$A17))))</f>
        <v>68009</v>
      </c>
      <c r="S17" s="100">
        <f>IF($B17="","",IF($C17="Region",SUMIFS(Raw!$H:$H,Raw!$A:$A,$B$5,Raw!$G:$G,Month!S$7,Raw!$I:$I,Month!$A17),IF($C17="Provider",SUMIFS(Raw!$H:$H,Raw!$A:$A,$B$5,Raw!$G:$G,Month!S$7,Raw!$C:$C,Month!$A17),SUMIFS(Raw!$H:$H,Raw!$A:$A,$B$5,Raw!$G:$G,Month!S$7,Raw!$E:$E,Month!$A17))))</f>
        <v>31448</v>
      </c>
      <c r="T17" s="100">
        <f>IF($B17="","",IF($C17="Region",SUMIFS(Raw!$H:$H,Raw!$A:$A,$B$5,Raw!$G:$G,Month!T$7,Raw!$I:$I,Month!$A17),IF($C17="Provider",SUMIFS(Raw!$H:$H,Raw!$A:$A,$B$5,Raw!$G:$G,Month!T$7,Raw!$C:$C,Month!$A17),SUMIFS(Raw!$H:$H,Raw!$A:$A,$B$5,Raw!$G:$G,Month!T$7,Raw!$E:$E,Month!$A17))))</f>
        <v>122</v>
      </c>
      <c r="U17" s="100">
        <f>IF($B17="","",IF($C17="Region",SUMIFS(Raw!$H:$H,Raw!$A:$A,$B$5,Raw!$G:$G,Month!U$7,Raw!$I:$I,Month!$A17),IF($C17="Provider",SUMIFS(Raw!$H:$H,Raw!$A:$A,$B$5,Raw!$G:$G,Month!U$7,Raw!$C:$C,Month!$A17),SUMIFS(Raw!$H:$H,Raw!$A:$A,$B$5,Raw!$G:$G,Month!U$7,Raw!$E:$E,Month!$A17))))</f>
        <v>98885</v>
      </c>
      <c r="V17" s="100">
        <f>IF($B17="","",IF($C17="Region",SUMIFS(Raw!$H:$H,Raw!$A:$A,$B$5,Raw!$G:$G,Month!V$7,Raw!$I:$I,Month!$A17),IF($C17="Provider",SUMIFS(Raw!$H:$H,Raw!$A:$A,$B$5,Raw!$G:$G,Month!V$7,Raw!$C:$C,Month!$A17),SUMIFS(Raw!$H:$H,Raw!$A:$A,$B$5,Raw!$G:$G,Month!V$7,Raw!$E:$E,Month!$A17))))</f>
        <v>1387</v>
      </c>
      <c r="W17" s="100">
        <f>IF($B17="","",IF($C17="Region",SUMIFS(Raw!$H:$H,Raw!$A:$A,$B$5,Raw!$G:$G,Month!W$7,Raw!$I:$I,Month!$A17),IF($C17="Provider",SUMIFS(Raw!$H:$H,Raw!$A:$A,$B$5,Raw!$G:$G,Month!W$7,Raw!$C:$C,Month!$A17),SUMIFS(Raw!$H:$H,Raw!$A:$A,$B$5,Raw!$G:$G,Month!W$7,Raw!$E:$E,Month!$A17))))</f>
        <v>44045</v>
      </c>
      <c r="X17" s="100">
        <f>IF($B17="","",IF($C17="Region",SUMIFS(Raw!$H:$H,Raw!$A:$A,$B$5,Raw!$G:$G,Month!X$7,Raw!$I:$I,Month!$A17),IF($C17="Provider",SUMIFS(Raw!$H:$H,Raw!$A:$A,$B$5,Raw!$G:$G,Month!X$7,Raw!$C:$C,Month!$A17),SUMIFS(Raw!$H:$H,Raw!$A:$A,$B$5,Raw!$G:$G,Month!X$7,Raw!$E:$E,Month!$A17))))</f>
        <v>17966</v>
      </c>
      <c r="Y17" s="101"/>
      <c r="Z17" s="101"/>
      <c r="AA17" s="100">
        <f>IF($B17="","",IF($C17="Region",SUMIFS(Raw!$H:$H,Raw!$A:$A,$B$5,Raw!$G:$G,Month!AA$7,Raw!$I:$I,Month!$A17),IF($C17="Provider",SUMIFS(Raw!$H:$H,Raw!$A:$A,$B$5,Raw!$G:$G,Month!AA$7,Raw!$C:$C,Month!$A17),SUMIFS(Raw!$H:$H,Raw!$A:$A,$B$5,Raw!$G:$G,Month!AA$7,Raw!$E:$E,Month!$A17))))</f>
        <v>10238</v>
      </c>
      <c r="AB17" s="100">
        <f>IF($B17="","",IF($C17="Region",SUMIFS(Raw!$H:$H,Raw!$A:$A,$B$5,Raw!$G:$G,Month!AB$7,Raw!$I:$I,Month!$A17),IF($C17="Provider",SUMIFS(Raw!$H:$H,Raw!$A:$A,$B$5,Raw!$G:$G,Month!AB$7,Raw!$C:$C,Month!$A17),SUMIFS(Raw!$H:$H,Raw!$A:$A,$B$5,Raw!$G:$G,Month!AB$7,Raw!$E:$E,Month!$A17))))</f>
        <v>5324</v>
      </c>
      <c r="AC17" s="101"/>
      <c r="AD17" s="101"/>
      <c r="AE17" s="100">
        <f>IF($B17="","",IF($C17="Region",SUMIFS(Raw!$H:$H,Raw!$A:$A,$B$5,Raw!$G:$G,Month!AE$7,Raw!$I:$I,Month!$A17),IF($C17="Provider",SUMIFS(Raw!$H:$H,Raw!$A:$A,$B$5,Raw!$G:$G,Month!AE$7,Raw!$C:$C,Month!$A17),SUMIFS(Raw!$H:$H,Raw!$A:$A,$B$5,Raw!$G:$G,Month!AE$7,Raw!$E:$E,Month!$A17))))</f>
        <v>208951</v>
      </c>
      <c r="AF17" s="100">
        <f>IF($B17="","",IF($C17="Region",SUMIFS(Raw!$H:$H,Raw!$A:$A,$B$5,Raw!$G:$G,Month!AF$7,Raw!$I:$I,Month!$A17),IF($C17="Provider",SUMIFS(Raw!$H:$H,Raw!$A:$A,$B$5,Raw!$G:$G,Month!AF$7,Raw!$C:$C,Month!$A17),SUMIFS(Raw!$H:$H,Raw!$A:$A,$B$5,Raw!$G:$G,Month!AF$7,Raw!$E:$E,Month!$A17))))</f>
        <v>19920</v>
      </c>
      <c r="AG17" s="100">
        <f>IF($B17="","",IF($C17="Region",SUMIFS(Raw!$H:$H,Raw!$A:$A,$B$5,Raw!$G:$G,Month!AG$7,Raw!$I:$I,Month!$A17),IF($C17="Provider",SUMIFS(Raw!$H:$H,Raw!$A:$A,$B$5,Raw!$G:$G,Month!AG$7,Raw!$C:$C,Month!$A17),SUMIFS(Raw!$H:$H,Raw!$A:$A,$B$5,Raw!$G:$G,Month!AG$7,Raw!$E:$E,Month!$A17))))</f>
        <v>30549</v>
      </c>
      <c r="AH17" s="100">
        <f>IF($B17="","",IF($C17="Region",SUMIFS(Raw!$H:$H,Raw!$A:$A,$B$5,Raw!$G:$G,Month!AH$7,Raw!$I:$I,Month!$A17),IF($C17="Provider",SUMIFS(Raw!$H:$H,Raw!$A:$A,$B$5,Raw!$G:$G,Month!AH$7,Raw!$C:$C,Month!$A17),SUMIFS(Raw!$H:$H,Raw!$A:$A,$B$5,Raw!$G:$G,Month!AH$7,Raw!$E:$E,Month!$A17))))</f>
        <v>14678</v>
      </c>
      <c r="AI17" s="100">
        <f>IF($B17="","",IF($C17="Region",SUMIFS(Raw!$H:$H,Raw!$A:$A,$B$5,Raw!$G:$G,Month!AI$7,Raw!$I:$I,Month!$A17),IF($C17="Provider",SUMIFS(Raw!$H:$H,Raw!$A:$A,$B$5,Raw!$G:$G,Month!AI$7,Raw!$C:$C,Month!$A17),SUMIFS(Raw!$H:$H,Raw!$A:$A,$B$5,Raw!$G:$G,Month!AI$7,Raw!$E:$E,Month!$A17))))</f>
        <v>47</v>
      </c>
      <c r="AJ17" s="100">
        <f>IF($B17="","",IF($C17="Region",SUMIFS(Raw!$H:$H,Raw!$A:$A,$B$5,Raw!$G:$G,Month!AJ$7,Raw!$I:$I,Month!$A17),IF($C17="Provider",SUMIFS(Raw!$H:$H,Raw!$A:$A,$B$5,Raw!$G:$G,Month!AJ$7,Raw!$C:$C,Month!$A17),SUMIFS(Raw!$H:$H,Raw!$A:$A,$B$5,Raw!$G:$G,Month!AJ$7,Raw!$E:$E,Month!$A17))))</f>
        <v>10481</v>
      </c>
      <c r="AK17" s="100">
        <f>IF($B17="","",IF($C17="Region",SUMIFS(Raw!$H:$H,Raw!$A:$A,$B$5,Raw!$G:$G,Month!AK$7,Raw!$I:$I,Month!$A17),IF($C17="Provider",SUMIFS(Raw!$H:$H,Raw!$A:$A,$B$5,Raw!$G:$G,Month!AK$7,Raw!$C:$C,Month!$A17),SUMIFS(Raw!$H:$H,Raw!$A:$A,$B$5,Raw!$G:$G,Month!AK$7,Raw!$E:$E,Month!$A17))))</f>
        <v>1012</v>
      </c>
      <c r="AL17" s="100">
        <f>IF($B17="","",IF($C17="Region",SUMIFS(Raw!$H:$H,Raw!$A:$A,$B$5,Raw!$G:$G,Month!AL$7,Raw!$I:$I,Month!$A17),IF($C17="Provider",SUMIFS(Raw!$H:$H,Raw!$A:$A,$B$5,Raw!$G:$G,Month!AL$7,Raw!$C:$C,Month!$A17),SUMIFS(Raw!$H:$H,Raw!$A:$A,$B$5,Raw!$G:$G,Month!AL$7,Raw!$E:$E,Month!$A17))))</f>
        <v>6427</v>
      </c>
      <c r="AM17" s="100">
        <f>IF($B17="","",IF($C17="Region",SUMIFS(Raw!$H:$H,Raw!$A:$A,$B$5,Raw!$G:$G,Month!AM$7,Raw!$I:$I,Month!$A17),IF($C17="Provider",SUMIFS(Raw!$H:$H,Raw!$A:$A,$B$5,Raw!$G:$G,Month!AM$7,Raw!$C:$C,Month!$A17),SUMIFS(Raw!$H:$H,Raw!$A:$A,$B$5,Raw!$G:$G,Month!AM$7,Raw!$E:$E,Month!$A17))))</f>
        <v>1563</v>
      </c>
      <c r="AN17" s="100">
        <f>IF($B17="","",IF($C17="Region",SUMIFS(Raw!$H:$H,Raw!$A:$A,$B$5,Raw!$G:$G,Month!AN$7,Raw!$I:$I,Month!$A17),IF($C17="Provider",SUMIFS(Raw!$H:$H,Raw!$A:$A,$B$5,Raw!$G:$G,Month!AN$7,Raw!$C:$C,Month!$A17),SUMIFS(Raw!$H:$H,Raw!$A:$A,$B$5,Raw!$G:$G,Month!AN$7,Raw!$E:$E,Month!$A17))))</f>
        <v>17629</v>
      </c>
      <c r="AO17" s="100">
        <f>IF($B17="","",IF($C17="Region",SUMIFS(Raw!$H:$H,Raw!$A:$A,$B$5,Raw!$G:$G,Month!AO$7,Raw!$I:$I,Month!$A17),IF($C17="Provider",SUMIFS(Raw!$H:$H,Raw!$A:$A,$B$5,Raw!$G:$G,Month!AO$7,Raw!$C:$C,Month!$A17),SUMIFS(Raw!$H:$H,Raw!$A:$A,$B$5,Raw!$G:$G,Month!AO$7,Raw!$E:$E,Month!$A17))))</f>
        <v>11281</v>
      </c>
      <c r="AP17" s="100">
        <f>IF($B17="","",IF($C17="Region",SUMIFS(Raw!$H:$H,Raw!$A:$A,$B$5,Raw!$G:$G,Month!AP$7,Raw!$I:$I,Month!$A17),IF($C17="Provider",SUMIFS(Raw!$H:$H,Raw!$A:$A,$B$5,Raw!$G:$G,Month!AP$7,Raw!$C:$C,Month!$A17),SUMIFS(Raw!$H:$H,Raw!$A:$A,$B$5,Raw!$G:$G,Month!AP$7,Raw!$E:$E,Month!$A17))))</f>
        <v>27592</v>
      </c>
      <c r="AQ17" s="100">
        <f>IF($B17="","",IF($C17="Region",SUMIFS(Raw!$H:$H,Raw!$A:$A,$B$5,Raw!$G:$G,Month!AQ$7,Raw!$I:$I,Month!$A17),IF($C17="Provider",SUMIFS(Raw!$H:$H,Raw!$A:$A,$B$5,Raw!$G:$G,Month!AQ$7,Raw!$C:$C,Month!$A17),SUMIFS(Raw!$H:$H,Raw!$A:$A,$B$5,Raw!$G:$G,Month!AQ$7,Raw!$E:$E,Month!$A17))))</f>
        <v>21587</v>
      </c>
      <c r="AR17" s="100">
        <f>IF($B17="","",IF($C17="Region",SUMIFS(Raw!$H:$H,Raw!$A:$A,$B$5,Raw!$G:$G,Month!AR$7,Raw!$I:$I,Month!$A17),IF($C17="Provider",SUMIFS(Raw!$H:$H,Raw!$A:$A,$B$5,Raw!$G:$G,Month!AR$7,Raw!$C:$C,Month!$A17),SUMIFS(Raw!$H:$H,Raw!$A:$A,$B$5,Raw!$G:$G,Month!AR$7,Raw!$E:$E,Month!$A17))))</f>
        <v>17385</v>
      </c>
      <c r="AS17" s="100">
        <f>IF($B17="","",IF($C17="Region",SUMIFS(Raw!$H:$H,Raw!$A:$A,$B$5,Raw!$G:$G,Month!AS$7,Raw!$I:$I,Month!$A17),IF($C17="Provider",SUMIFS(Raw!$H:$H,Raw!$A:$A,$B$5,Raw!$G:$G,Month!AS$7,Raw!$C:$C,Month!$A17),SUMIFS(Raw!$H:$H,Raw!$A:$A,$B$5,Raw!$G:$G,Month!AS$7,Raw!$E:$E,Month!$A17))))</f>
        <v>4703</v>
      </c>
      <c r="AT17" s="100">
        <f>IF($B17="","",IF($C17="Region",SUMIFS(Raw!$H:$H,Raw!$A:$A,$B$5,Raw!$G:$G,Month!AT$7,Raw!$I:$I,Month!$A17),IF($C17="Provider",SUMIFS(Raw!$H:$H,Raw!$A:$A,$B$5,Raw!$G:$G,Month!AT$7,Raw!$C:$C,Month!$A17),SUMIFS(Raw!$H:$H,Raw!$A:$A,$B$5,Raw!$G:$G,Month!AT$7,Raw!$E:$E,Month!$A17))))</f>
        <v>4506</v>
      </c>
      <c r="AU17" s="100">
        <f>IF($B17="","",IF($C17="Region",SUMIFS(Raw!$H:$H,Raw!$A:$A,$B$5,Raw!$G:$G,Month!AU$7,Raw!$I:$I,Month!$A17),IF($C17="Provider",SUMIFS(Raw!$H:$H,Raw!$A:$A,$B$5,Raw!$G:$G,Month!AU$7,Raw!$C:$C,Month!$A17),SUMIFS(Raw!$H:$H,Raw!$A:$A,$B$5,Raw!$G:$G,Month!AU$7,Raw!$E:$E,Month!$A17))))</f>
        <v>746</v>
      </c>
      <c r="AV17" s="100">
        <f>IF($B17="","",IF($C17="Region",SUMIFS(Raw!$H:$H,Raw!$A:$A,$B$5,Raw!$G:$G,Month!AV$7,Raw!$I:$I,Month!$A17),IF($C17="Provider",SUMIFS(Raw!$H:$H,Raw!$A:$A,$B$5,Raw!$G:$G,Month!AV$7,Raw!$C:$C,Month!$A17),SUMIFS(Raw!$H:$H,Raw!$A:$A,$B$5,Raw!$G:$G,Month!AV$7,Raw!$E:$E,Month!$A17))))</f>
        <v>10086</v>
      </c>
      <c r="AW17" s="100">
        <f>IF($B17="","",IF($C17="Region",SUMIFS(Raw!$H:$H,Raw!$A:$A,$B$5,Raw!$G:$G,Month!AW$7,Raw!$I:$I,Month!$A17),IF($C17="Provider",SUMIFS(Raw!$H:$H,Raw!$A:$A,$B$5,Raw!$G:$G,Month!AW$7,Raw!$C:$C,Month!$A17),SUMIFS(Raw!$H:$H,Raw!$A:$A,$B$5,Raw!$G:$G,Month!AW$7,Raw!$E:$E,Month!$A17))))</f>
        <v>30033057</v>
      </c>
      <c r="AX17" s="100">
        <f>IF($B17="","",IF($C17="Region",SUMIFS(Raw!$H:$H,Raw!$A:$A,$B$5,Raw!$G:$G,Month!AX$7,Raw!$I:$I,Month!$A17),IF($C17="Provider",SUMIFS(Raw!$H:$H,Raw!$A:$A,$B$5,Raw!$G:$G,Month!AX$7,Raw!$C:$C,Month!$A17),SUMIFS(Raw!$H:$H,Raw!$A:$A,$B$5,Raw!$G:$G,Month!AX$7,Raw!$E:$E,Month!$A17))))</f>
        <v>29554</v>
      </c>
      <c r="AY17" s="100">
        <f>IF($B17="","",IF($C17="Region",SUMIFS(Raw!$H:$H,Raw!$A:$A,$B$5,Raw!$G:$G,Month!AY$7,Raw!$I:$I,Month!$A17),IF($C17="Provider",SUMIFS(Raw!$H:$H,Raw!$A:$A,$B$5,Raw!$G:$G,Month!AY$7,Raw!$C:$C,Month!$A17),SUMIFS(Raw!$H:$H,Raw!$A:$A,$B$5,Raw!$G:$G,Month!AY$7,Raw!$E:$E,Month!$A17))))</f>
        <v>15348</v>
      </c>
      <c r="AZ17" s="100">
        <f>IF($B17="","",IF($C17="Region",SUMIFS(Raw!$H:$H,Raw!$A:$A,$B$5,Raw!$G:$G,Month!AZ$7,Raw!$I:$I,Month!$A17),IF($C17="Provider",SUMIFS(Raw!$H:$H,Raw!$A:$A,$B$5,Raw!$G:$G,Month!AZ$7,Raw!$C:$C,Month!$A17),SUMIFS(Raw!$H:$H,Raw!$A:$A,$B$5,Raw!$G:$G,Month!AZ$7,Raw!$E:$E,Month!$A17))))</f>
        <v>1160</v>
      </c>
      <c r="BA17" s="100">
        <f>IF($B17="","",IF($C17="Region",SUMIFS(Raw!$H:$H,Raw!$A:$A,$B$5,Raw!$G:$G,Month!BA$7,Raw!$I:$I,Month!$A17),IF($C17="Provider",SUMIFS(Raw!$H:$H,Raw!$A:$A,$B$5,Raw!$G:$G,Month!BA$7,Raw!$C:$C,Month!$A17),SUMIFS(Raw!$H:$H,Raw!$A:$A,$B$5,Raw!$G:$G,Month!BA$7,Raw!$E:$E,Month!$A17))))</f>
        <v>7604</v>
      </c>
      <c r="BB17" s="100">
        <f>IF($B17="","",IF($C17="Region",SUMIFS(Raw!$H:$H,Raw!$A:$A,$B$5,Raw!$G:$G,Month!BB$7,Raw!$I:$I,Month!$A17),IF($C17="Provider",SUMIFS(Raw!$H:$H,Raw!$A:$A,$B$5,Raw!$G:$G,Month!BB$7,Raw!$C:$C,Month!$A17),SUMIFS(Raw!$H:$H,Raw!$A:$A,$B$5,Raw!$G:$G,Month!BB$7,Raw!$E:$E,Month!$A17))))</f>
        <v>32298085</v>
      </c>
      <c r="BC17" s="100">
        <f>IF($B17="","",IF($C17="Region",SUMIFS(Raw!$H:$H,Raw!$A:$A,$B$5,Raw!$G:$G,Month!BC$7,Raw!$I:$I,Month!$A17),IF($C17="Provider",SUMIFS(Raw!$H:$H,Raw!$A:$A,$B$5,Raw!$G:$G,Month!BC$7,Raw!$C:$C,Month!$A17),SUMIFS(Raw!$H:$H,Raw!$A:$A,$B$5,Raw!$G:$G,Month!BC$7,Raw!$E:$E,Month!$A17))))</f>
        <v>15525</v>
      </c>
      <c r="BD17" s="100">
        <f>IF($B17="","",IF($C17="Region",SUMIFS(Raw!$H:$H,Raw!$A:$A,$B$5,Raw!$G:$G,Month!BD$7,Raw!$I:$I,Month!$A17),IF($C17="Provider",SUMIFS(Raw!$H:$H,Raw!$A:$A,$B$5,Raw!$G:$G,Month!BD$7,Raw!$C:$C,Month!$A17),SUMIFS(Raw!$H:$H,Raw!$A:$A,$B$5,Raw!$G:$G,Month!BD$7,Raw!$E:$E,Month!$A17))))</f>
        <v>92382</v>
      </c>
      <c r="BE17" s="100">
        <f>IF($B17="","",IF($C17="Region",SUMIFS(Raw!$H:$H,Raw!$A:$A,$B$5,Raw!$G:$G,Month!BE$7,Raw!$I:$I,Month!$A17),IF($C17="Provider",SUMIFS(Raw!$H:$H,Raw!$A:$A,$B$5,Raw!$G:$G,Month!BE$7,Raw!$C:$C,Month!$A17),SUMIFS(Raw!$H:$H,Raw!$A:$A,$B$5,Raw!$G:$G,Month!BE$7,Raw!$E:$E,Month!$A17))))</f>
        <v>1349</v>
      </c>
      <c r="BF17" s="100">
        <f>IF($B17="","",IF($C17="Region",SUMIFS(Raw!$H:$H,Raw!$A:$A,$B$5,Raw!$G:$G,Month!BF$7,Raw!$I:$I,Month!$A17),IF($C17="Provider",SUMIFS(Raw!$H:$H,Raw!$A:$A,$B$5,Raw!$G:$G,Month!BF$7,Raw!$C:$C,Month!$A17),SUMIFS(Raw!$H:$H,Raw!$A:$A,$B$5,Raw!$G:$G,Month!BF$7,Raw!$E:$E,Month!$A17))))</f>
        <v>159245</v>
      </c>
      <c r="BG17" s="100">
        <f>IF($B17="","",IF($C17="Region",SUMIFS(Raw!$H:$H,Raw!$A:$A,$B$5,Raw!$G:$G,Month!BG$7,Raw!$I:$I,Month!$A17),IF($C17="Provider",SUMIFS(Raw!$H:$H,Raw!$A:$A,$B$5,Raw!$G:$G,Month!BG$7,Raw!$C:$C,Month!$A17),SUMIFS(Raw!$H:$H,Raw!$A:$A,$B$5,Raw!$G:$G,Month!BG$7,Raw!$E:$E,Month!$A17))))</f>
        <v>36</v>
      </c>
      <c r="BH17" s="100">
        <f>IF($B17="","",IF($C17="Region",SUMIFS(Raw!$H:$H,Raw!$A:$A,$B$5,Raw!$G:$G,Month!BH$7,Raw!$I:$I,Month!$A17),IF($C17="Provider",SUMIFS(Raw!$H:$H,Raw!$A:$A,$B$5,Raw!$G:$G,Month!BH$7,Raw!$C:$C,Month!$A17),SUMIFS(Raw!$H:$H,Raw!$A:$A,$B$5,Raw!$G:$G,Month!BH$7,Raw!$E:$E,Month!$A17))))</f>
        <v>121397</v>
      </c>
      <c r="BI17" s="100">
        <f>IF($B17="","",IF($C17="Region",SUMIFS(Raw!$H:$H,Raw!$A:$A,$B$5,Raw!$G:$G,Month!BI$7,Raw!$I:$I,Month!$A17),IF($C17="Provider",SUMIFS(Raw!$H:$H,Raw!$A:$A,$B$5,Raw!$G:$G,Month!BI$7,Raw!$C:$C,Month!$A17),SUMIFS(Raw!$H:$H,Raw!$A:$A,$B$5,Raw!$G:$G,Month!BI$7,Raw!$E:$E,Month!$A17))))</f>
        <v>67103</v>
      </c>
      <c r="BJ17" s="100">
        <f>IF($B17="","",IF($C17="Region",SUMIFS(Raw!$H:$H,Raw!$A:$A,$B$5,Raw!$G:$G,Month!BJ$7,Raw!$I:$I,Month!$A17),IF($C17="Provider",SUMIFS(Raw!$H:$H,Raw!$A:$A,$B$5,Raw!$G:$G,Month!BJ$7,Raw!$C:$C,Month!$A17),SUMIFS(Raw!$H:$H,Raw!$A:$A,$B$5,Raw!$G:$G,Month!BJ$7,Raw!$E:$E,Month!$A17))))</f>
        <v>33356</v>
      </c>
      <c r="BK17" s="100">
        <f>IF($B17="","",IF($C17="Region",SUMIFS(Raw!$H:$H,Raw!$A:$A,$B$5,Raw!$G:$G,Month!BK$7,Raw!$I:$I,Month!$A17),IF($C17="Provider",SUMIFS(Raw!$H:$H,Raw!$A:$A,$B$5,Raw!$G:$G,Month!BK$7,Raw!$C:$C,Month!$A17),SUMIFS(Raw!$H:$H,Raw!$A:$A,$B$5,Raw!$G:$G,Month!BK$7,Raw!$E:$E,Month!$A17))))</f>
        <v>16671</v>
      </c>
      <c r="BL17" s="100">
        <f>IF($B17="","",IF($C17="Region",SUMIFS(Raw!$H:$H,Raw!$A:$A,$B$5,Raw!$G:$G,Month!BL$7,Raw!$I:$I,Month!$A17),IF($C17="Provider",SUMIFS(Raw!$H:$H,Raw!$A:$A,$B$5,Raw!$G:$G,Month!BL$7,Raw!$C:$C,Month!$A17),SUMIFS(Raw!$H:$H,Raw!$A:$A,$B$5,Raw!$G:$G,Month!BL$7,Raw!$E:$E,Month!$A17))))</f>
        <v>55960</v>
      </c>
      <c r="BM17" s="100">
        <f>IF($B17="","",IF($C17="Region",SUMIFS(Raw!$H:$H,Raw!$A:$A,$B$5,Raw!$G:$G,Month!BM$7,Raw!$I:$I,Month!$A17),IF($C17="Provider",SUMIFS(Raw!$H:$H,Raw!$A:$A,$B$5,Raw!$G:$G,Month!BM$7,Raw!$C:$C,Month!$A17),SUMIFS(Raw!$H:$H,Raw!$A:$A,$B$5,Raw!$G:$G,Month!BM$7,Raw!$E:$E,Month!$A17))))</f>
        <v>26140</v>
      </c>
      <c r="BN17" s="100">
        <f>IF($B17="","",IF($C17="Region",SUMIFS(Raw!$H:$H,Raw!$A:$A,$B$5,Raw!$G:$G,Month!BN$7,Raw!$I:$I,Month!$A17),IF($C17="Provider",SUMIFS(Raw!$H:$H,Raw!$A:$A,$B$5,Raw!$G:$G,Month!BN$7,Raw!$C:$C,Month!$A17),SUMIFS(Raw!$H:$H,Raw!$A:$A,$B$5,Raw!$G:$G,Month!BN$7,Raw!$E:$E,Month!$A17))))</f>
        <v>15998</v>
      </c>
      <c r="BO17" s="100">
        <f>IF($B17="","",IF($C17="Region",SUMIFS(Raw!$H:$H,Raw!$A:$A,$B$5,Raw!$G:$G,Month!BO$7,Raw!$I:$I,Month!$A17),IF($C17="Provider",SUMIFS(Raw!$H:$H,Raw!$A:$A,$B$5,Raw!$G:$G,Month!BO$7,Raw!$C:$C,Month!$A17),SUMIFS(Raw!$H:$H,Raw!$A:$A,$B$5,Raw!$G:$G,Month!BO$7,Raw!$E:$E,Month!$A17))))</f>
        <v>8708</v>
      </c>
      <c r="BP17" s="100">
        <f>IF($B17="","",IF($C17="Region",SUMIFS(Raw!$H:$H,Raw!$A:$A,$B$5,Raw!$G:$G,Month!BP$7,Raw!$I:$I,Month!$A17),IF($C17="Provider",SUMIFS(Raw!$H:$H,Raw!$A:$A,$B$5,Raw!$G:$G,Month!BP$7,Raw!$C:$C,Month!$A17),SUMIFS(Raw!$H:$H,Raw!$A:$A,$B$5,Raw!$G:$G,Month!BP$7,Raw!$E:$E,Month!$A17))))</f>
        <v>16796</v>
      </c>
      <c r="BQ17" s="100">
        <f>IF($B17="","",IF($C17="Region",SUMIFS(Raw!$H:$H,Raw!$A:$A,$B$5,Raw!$G:$G,Month!BQ$7,Raw!$I:$I,Month!$A17),IF($C17="Provider",SUMIFS(Raw!$H:$H,Raw!$A:$A,$B$5,Raw!$G:$G,Month!BQ$7,Raw!$C:$C,Month!$A17),SUMIFS(Raw!$H:$H,Raw!$A:$A,$B$5,Raw!$G:$G,Month!BQ$7,Raw!$E:$E,Month!$A17))))</f>
        <v>9021</v>
      </c>
      <c r="BR17" s="100">
        <f>IF($B17="","",IF($C17="Region",SUMIFS(Raw!$H:$H,Raw!$A:$A,$B$5,Raw!$G:$G,Month!BR$7,Raw!$I:$I,Month!$A17),IF($C17="Provider",SUMIFS(Raw!$H:$H,Raw!$A:$A,$B$5,Raw!$G:$G,Month!BR$7,Raw!$C:$C,Month!$A17),SUMIFS(Raw!$H:$H,Raw!$A:$A,$B$5,Raw!$G:$G,Month!BR$7,Raw!$E:$E,Month!$A17))))</f>
        <v>35</v>
      </c>
      <c r="BS17" s="100">
        <f>IF($B17="","",IF($C17="Region",SUMIFS(Raw!$H:$H,Raw!$A:$A,$B$5,Raw!$G:$G,Month!BS$7,Raw!$I:$I,Month!$A17),IF($C17="Provider",SUMIFS(Raw!$H:$H,Raw!$A:$A,$B$5,Raw!$G:$G,Month!BS$7,Raw!$C:$C,Month!$A17),SUMIFS(Raw!$H:$H,Raw!$A:$A,$B$5,Raw!$G:$G,Month!BS$7,Raw!$E:$E,Month!$A17))))</f>
        <v>1</v>
      </c>
      <c r="BT17" s="100">
        <f>IF($B17="","",IF($C17="Region",SUMIFS(Raw!$H:$H,Raw!$A:$A,$B$5,Raw!$G:$G,Month!BT$7,Raw!$I:$I,Month!$A17),IF($C17="Provider",SUMIFS(Raw!$H:$H,Raw!$A:$A,$B$5,Raw!$G:$G,Month!BT$7,Raw!$C:$C,Month!$A17),SUMIFS(Raw!$H:$H,Raw!$A:$A,$B$5,Raw!$G:$G,Month!BT$7,Raw!$E:$E,Month!$A17))))</f>
        <v>2661</v>
      </c>
      <c r="BU17" s="100">
        <f>IF($B17="","",IF($C17="Region",SUMIFS(Raw!$H:$H,Raw!$A:$A,$B$5,Raw!$G:$G,Month!BU$7,Raw!$I:$I,Month!$A17),IF($C17="Provider",SUMIFS(Raw!$H:$H,Raw!$A:$A,$B$5,Raw!$G:$G,Month!BU$7,Raw!$C:$C,Month!$A17),SUMIFS(Raw!$H:$H,Raw!$A:$A,$B$5,Raw!$G:$G,Month!BU$7,Raw!$E:$E,Month!$A17))))</f>
        <v>1446</v>
      </c>
      <c r="BV17" s="100">
        <f>IF($B17="","",IF($C17="Region",SUMIFS(Raw!$H:$H,Raw!$A:$A,$B$5,Raw!$G:$G,Month!BV$7,Raw!$I:$I,Month!$A17),IF($C17="Provider",SUMIFS(Raw!$H:$H,Raw!$A:$A,$B$5,Raw!$G:$G,Month!BV$7,Raw!$C:$C,Month!$A17),SUMIFS(Raw!$H:$H,Raw!$A:$A,$B$5,Raw!$G:$G,Month!BV$7,Raw!$E:$E,Month!$A17))))</f>
        <v>5116</v>
      </c>
      <c r="BW17" s="100">
        <f>IF($B17="","",IF($C17="Region",SUMIFS(Raw!$H:$H,Raw!$A:$A,$B$5,Raw!$G:$G,Month!BW$7,Raw!$I:$I,Month!$A17),IF($C17="Provider",SUMIFS(Raw!$H:$H,Raw!$A:$A,$B$5,Raw!$G:$G,Month!BW$7,Raw!$C:$C,Month!$A17),SUMIFS(Raw!$H:$H,Raw!$A:$A,$B$5,Raw!$G:$G,Month!BW$7,Raw!$E:$E,Month!$A17))))</f>
        <v>2572</v>
      </c>
      <c r="BX17" s="100">
        <f>IF($B17="","",IF($C17="Region",SUMIFS(Raw!$H:$H,Raw!$A:$A,$B$5,Raw!$G:$G,Month!BX$7,Raw!$I:$I,Month!$A17),IF($C17="Provider",SUMIFS(Raw!$H:$H,Raw!$A:$A,$B$5,Raw!$G:$G,Month!BX$7,Raw!$C:$C,Month!$A17),SUMIFS(Raw!$H:$H,Raw!$A:$A,$B$5,Raw!$G:$G,Month!BX$7,Raw!$E:$E,Month!$A17))))</f>
        <v>501</v>
      </c>
      <c r="BY17" s="100">
        <f>IF($B17="","",IF($C17="Region",SUMIFS(Raw!$H:$H,Raw!$A:$A,$B$5,Raw!$G:$G,Month!BY$7,Raw!$I:$I,Month!$A17),IF($C17="Provider",SUMIFS(Raw!$H:$H,Raw!$A:$A,$B$5,Raw!$G:$G,Month!BY$7,Raw!$C:$C,Month!$A17),SUMIFS(Raw!$H:$H,Raw!$A:$A,$B$5,Raw!$G:$G,Month!BY$7,Raw!$E:$E,Month!$A17))))</f>
        <v>392</v>
      </c>
      <c r="BZ17" s="100">
        <f>IF($B17="","",IF($C17="Region",SUMIFS(Raw!$H:$H,Raw!$A:$A,$B$5,Raw!$G:$G,Month!BZ$7,Raw!$I:$I,Month!$A17),IF($C17="Provider",SUMIFS(Raw!$H:$H,Raw!$A:$A,$B$5,Raw!$G:$G,Month!BZ$7,Raw!$C:$C,Month!$A17),SUMIFS(Raw!$H:$H,Raw!$A:$A,$B$5,Raw!$G:$G,Month!BZ$7,Raw!$E:$E,Month!$A17))))</f>
        <v>1773</v>
      </c>
      <c r="CA17" s="100">
        <f>IF($B17="","",IF($C17="Region",SUMIFS(Raw!$H:$H,Raw!$A:$A,$B$5,Raw!$G:$G,Month!CA$7,Raw!$I:$I,Month!$A17),IF($C17="Provider",SUMIFS(Raw!$H:$H,Raw!$A:$A,$B$5,Raw!$G:$G,Month!CA$7,Raw!$C:$C,Month!$A17),SUMIFS(Raw!$H:$H,Raw!$A:$A,$B$5,Raw!$G:$G,Month!CA$7,Raw!$E:$E,Month!$A17))))</f>
        <v>1591</v>
      </c>
      <c r="CB17" s="100">
        <f>IF($B17="","",IF($C17="Region",SUMIFS(Raw!$H:$H,Raw!$A:$A,$B$5,Raw!$G:$G,Month!CB$7,Raw!$I:$I,Month!$A17),IF($C17="Provider",SUMIFS(Raw!$H:$H,Raw!$A:$A,$B$5,Raw!$G:$G,Month!CB$7,Raw!$C:$C,Month!$A17),SUMIFS(Raw!$H:$H,Raw!$A:$A,$B$5,Raw!$G:$G,Month!CB$7,Raw!$E:$E,Month!$A17))))</f>
        <v>12093</v>
      </c>
      <c r="CC17" s="100">
        <f>IF($B17="","",IF($C17="Region",SUMIFS(Raw!$H:$H,Raw!$A:$A,$B$5,Raw!$G:$G,Month!CC$7,Raw!$I:$I,Month!$A17),IF($C17="Provider",SUMIFS(Raw!$H:$H,Raw!$A:$A,$B$5,Raw!$G:$G,Month!CC$7,Raw!$C:$C,Month!$A17),SUMIFS(Raw!$H:$H,Raw!$A:$A,$B$5,Raw!$G:$G,Month!CC$7,Raw!$E:$E,Month!$A17))))</f>
        <v>8548</v>
      </c>
      <c r="CD17" s="100">
        <f>IF($B17="","",IF($C17="Region",SUMIFS(Raw!$H:$H,Raw!$A:$A,$B$5,Raw!$G:$G,Month!CD$7,Raw!$I:$I,Month!$A17),IF($C17="Provider",SUMIFS(Raw!$H:$H,Raw!$A:$A,$B$5,Raw!$G:$G,Month!CD$7,Raw!$C:$C,Month!$A17),SUMIFS(Raw!$H:$H,Raw!$A:$A,$B$5,Raw!$G:$G,Month!CD$7,Raw!$E:$E,Month!$A17))))</f>
        <v>184</v>
      </c>
      <c r="CE17" s="100">
        <f>IF($B17="","",IF($C17="Region",SUMIFS(Raw!$H:$H,Raw!$A:$A,$B$5,Raw!$G:$G,Month!CE$7,Raw!$I:$I,Month!$A17),IF($C17="Provider",SUMIFS(Raw!$H:$H,Raw!$A:$A,$B$5,Raw!$G:$G,Month!CE$7,Raw!$C:$C,Month!$A17),SUMIFS(Raw!$H:$H,Raw!$A:$A,$B$5,Raw!$G:$G,Month!CE$7,Raw!$E:$E,Month!$A17))))</f>
        <v>137</v>
      </c>
      <c r="CF17" s="100">
        <f>IF($B17="","",IF($C17="Region",SUMIFS(Raw!$H:$H,Raw!$A:$A,$B$5,Raw!$G:$G,Month!CF$7,Raw!$I:$I,Month!$A17),IF($C17="Provider",SUMIFS(Raw!$H:$H,Raw!$A:$A,$B$5,Raw!$G:$G,Month!CF$7,Raw!$C:$C,Month!$A17),SUMIFS(Raw!$H:$H,Raw!$A:$A,$B$5,Raw!$G:$G,Month!CF$7,Raw!$E:$E,Month!$A17))))</f>
        <v>9</v>
      </c>
      <c r="CG17" s="100">
        <f>IF($B17="","",IF($C17="Region",SUMIFS(Raw!$H:$H,Raw!$A:$A,$B$5,Raw!$G:$G,Month!CG$7,Raw!$I:$I,Month!$A17),IF($C17="Provider",SUMIFS(Raw!$H:$H,Raw!$A:$A,$B$5,Raw!$G:$G,Month!CG$7,Raw!$C:$C,Month!$A17),SUMIFS(Raw!$H:$H,Raw!$A:$A,$B$5,Raw!$G:$G,Month!CG$7,Raw!$E:$E,Month!$A17))))</f>
        <v>5</v>
      </c>
      <c r="CH17" s="100">
        <f>IF($B17="","",IF($C17="Region",SUMIFS(Raw!$H:$H,Raw!$A:$A,$B$5,Raw!$G:$G,Month!CH$7,Raw!$I:$I,Month!$A17),IF($C17="Provider",SUMIFS(Raw!$H:$H,Raw!$A:$A,$B$5,Raw!$G:$G,Month!CH$7,Raw!$C:$C,Month!$A17),SUMIFS(Raw!$H:$H,Raw!$A:$A,$B$5,Raw!$G:$G,Month!CH$7,Raw!$E:$E,Month!$A17))))</f>
        <v>3310</v>
      </c>
      <c r="CI17" s="100">
        <f>IF($B17="","",IF($C17="Region",SUMIFS(Raw!$H:$H,Raw!$A:$A,$B$5,Raw!$G:$G,Month!CI$7,Raw!$I:$I,Month!$A17),IF($C17="Provider",SUMIFS(Raw!$H:$H,Raw!$A:$A,$B$5,Raw!$G:$G,Month!CI$7,Raw!$C:$C,Month!$A17),SUMIFS(Raw!$H:$H,Raw!$A:$A,$B$5,Raw!$G:$G,Month!CI$7,Raw!$E:$E,Month!$A17))))</f>
        <v>3114</v>
      </c>
      <c r="CJ17" s="100">
        <f>IF($B17="","",IF($C17="Region",SUMIFS(Raw!$H:$H,Raw!$A:$A,$B$5,Raw!$G:$G,Month!CJ$7,Raw!$I:$I,Month!$A17),IF($C17="Provider",SUMIFS(Raw!$H:$H,Raw!$A:$A,$B$5,Raw!$G:$G,Month!CJ$7,Raw!$C:$C,Month!$A17),SUMIFS(Raw!$H:$H,Raw!$A:$A,$B$5,Raw!$G:$G,Month!CJ$7,Raw!$E:$E,Month!$A17))))</f>
        <v>48</v>
      </c>
      <c r="CK17" s="100">
        <f>IF($B17="","",IF($C17="Region",SUMIFS(Raw!$H:$H,Raw!$A:$A,$B$5,Raw!$G:$G,Month!CK$7,Raw!$I:$I,Month!$A17),IF($C17="Provider",SUMIFS(Raw!$H:$H,Raw!$A:$A,$B$5,Raw!$G:$G,Month!CK$7,Raw!$C:$C,Month!$A17),SUMIFS(Raw!$H:$H,Raw!$A:$A,$B$5,Raw!$G:$G,Month!CK$7,Raw!$E:$E,Month!$A17))))</f>
        <v>28</v>
      </c>
      <c r="CL17" s="100">
        <f>IF($B17="","",IF($C17="Region",SUMIFS(Raw!$H:$H,Raw!$A:$A,$B$5,Raw!$G:$G,Month!CL$7,Raw!$I:$I,Month!$A17),IF($C17="Provider",SUMIFS(Raw!$H:$H,Raw!$A:$A,$B$5,Raw!$G:$G,Month!CL$7,Raw!$C:$C,Month!$A17),SUMIFS(Raw!$H:$H,Raw!$A:$A,$B$5,Raw!$G:$G,Month!CL$7,Raw!$E:$E,Month!$A17))))</f>
        <v>92</v>
      </c>
      <c r="CM17" s="100">
        <f>IF($B17="","",IF($C17="Region",SUMIFS(Raw!$H:$H,Raw!$A:$A,$B$5,Raw!$G:$G,Month!CM$7,Raw!$I:$I,Month!$A17),IF($C17="Provider",SUMIFS(Raw!$H:$H,Raw!$A:$A,$B$5,Raw!$G:$G,Month!CM$7,Raw!$C:$C,Month!$A17),SUMIFS(Raw!$H:$H,Raw!$A:$A,$B$5,Raw!$G:$G,Month!CM$7,Raw!$E:$E,Month!$A17))))</f>
        <v>78</v>
      </c>
    </row>
    <row r="18" spans="1:91" x14ac:dyDescent="0.25">
      <c r="A18" s="18" t="str">
        <f>IF(Refs!A10="","",Refs!A10)</f>
        <v>Y58</v>
      </c>
      <c r="B18" s="3" t="str">
        <f>IF(Refs!B10="","",Refs!B10)</f>
        <v>South West</v>
      </c>
      <c r="C18" s="9" t="str">
        <f>IF(Refs!D10="","",Refs!D10)</f>
        <v>Region</v>
      </c>
      <c r="D18" s="100">
        <f>IF($B18="","",IF($C18="Region",SUMIFS(Raw!$H:$H,Raw!$A:$A,$B$5,Raw!$G:$G,Month!D$7,Raw!$I:$I,Month!$A18),IF($C18="Provider",SUMIFS(Raw!$H:$H,Raw!$A:$A,$B$5,Raw!$G:$G,Month!D$7,Raw!$C:$C,Month!$A18),SUMIFS(Raw!$H:$H,Raw!$A:$A,$B$5,Raw!$G:$G,Month!D$7,Raw!$E:$E,Month!$A18))))</f>
        <v>179162</v>
      </c>
      <c r="E18" s="100">
        <f>IF($B18="","",IF($C18="Region",SUMIFS(Raw!$H:$H,Raw!$A:$A,$B$5,Raw!$G:$G,Month!E$7,Raw!$I:$I,Month!$A18),IF($C18="Provider",SUMIFS(Raw!$H:$H,Raw!$A:$A,$B$5,Raw!$G:$G,Month!E$7,Raw!$C:$C,Month!$A18),SUMIFS(Raw!$H:$H,Raw!$A:$A,$B$5,Raw!$G:$G,Month!E$7,Raw!$E:$E,Month!$A18))))</f>
        <v>169388</v>
      </c>
      <c r="F18" s="100">
        <f>IF($B18="","",IF($C18="Region",SUMIFS(Raw!$H:$H,Raw!$A:$A,$B$5,Raw!$G:$G,Month!F$7,Raw!$I:$I,Month!$A18),IF($C18="Provider",SUMIFS(Raw!$H:$H,Raw!$A:$A,$B$5,Raw!$G:$G,Month!F$7,Raw!$C:$C,Month!$A18),SUMIFS(Raw!$H:$H,Raw!$A:$A,$B$5,Raw!$G:$G,Month!F$7,Raw!$E:$E,Month!$A18))))</f>
        <v>162465</v>
      </c>
      <c r="G18" s="100">
        <f>IF($B18="","",IF($C18="Region",SUMIFS(Raw!$H:$H,Raw!$A:$A,$B$5,Raw!$G:$G,Month!G$7,Raw!$I:$I,Month!$A18),IF($C18="Provider",SUMIFS(Raw!$H:$H,Raw!$A:$A,$B$5,Raw!$G:$G,Month!G$7,Raw!$C:$C,Month!$A18),SUMIFS(Raw!$H:$H,Raw!$A:$A,$B$5,Raw!$G:$G,Month!G$7,Raw!$E:$E,Month!$A18))))</f>
        <v>144496</v>
      </c>
      <c r="H18" s="100">
        <f>IF($B18="","",IF($C18="Region",SUMIFS(Raw!$H:$H,Raw!$A:$A,$B$5,Raw!$G:$G,Month!H$7,Raw!$I:$I,Month!$A18),IF($C18="Provider",SUMIFS(Raw!$H:$H,Raw!$A:$A,$B$5,Raw!$G:$G,Month!H$7,Raw!$C:$C,Month!$A18),SUMIFS(Raw!$H:$H,Raw!$A:$A,$B$5,Raw!$G:$G,Month!H$7,Raw!$E:$E,Month!$A18))))</f>
        <v>2734</v>
      </c>
      <c r="I18" s="100">
        <f>IF($B18="","",IF($C18="Region",SUMIFS(Raw!$H:$H,Raw!$A:$A,$B$5,Raw!$G:$G,Month!I$7,Raw!$I:$I,Month!$A18),IF($C18="Provider",SUMIFS(Raw!$H:$H,Raw!$A:$A,$B$5,Raw!$G:$G,Month!I$7,Raw!$C:$C,Month!$A18),SUMIFS(Raw!$H:$H,Raw!$A:$A,$B$5,Raw!$G:$G,Month!I$7,Raw!$E:$E,Month!$A18))))</f>
        <v>3253784</v>
      </c>
      <c r="J18" s="101"/>
      <c r="K18" s="101"/>
      <c r="L18" s="100">
        <f>IF($B18="","",IF($C18="Region",SUMIFS(Raw!$H:$H,Raw!$A:$A,$B$5,Raw!$G:$G,Month!L$7,Raw!$I:$I,Month!$A18),IF($C18="Provider",SUMIFS(Raw!$H:$H,Raw!$A:$A,$B$5,Raw!$G:$G,Month!L$7,Raw!$C:$C,Month!$A18),SUMIFS(Raw!$H:$H,Raw!$A:$A,$B$5,Raw!$G:$G,Month!L$7,Raw!$E:$E,Month!$A18))))</f>
        <v>258710</v>
      </c>
      <c r="M18" s="100">
        <f>IF($B18="","",IF($C18="Region",SUMIFS(Raw!$H:$H,Raw!$A:$A,$B$5,Raw!$G:$G,Month!M$7,Raw!$I:$I,Month!$A18),IF($C18="Provider",SUMIFS(Raw!$H:$H,Raw!$A:$A,$B$5,Raw!$G:$G,Month!M$7,Raw!$C:$C,Month!$A18),SUMIFS(Raw!$H:$H,Raw!$A:$A,$B$5,Raw!$G:$G,Month!M$7,Raw!$E:$E,Month!$A18))))</f>
        <v>69075</v>
      </c>
      <c r="N18" s="100">
        <f>IF($B18="","",IF($C18="Region",SUMIFS(Raw!$H:$H,Raw!$A:$A,$B$5,Raw!$G:$G,Month!N$7,Raw!$I:$I,Month!$A18),IF($C18="Provider",SUMIFS(Raw!$H:$H,Raw!$A:$A,$B$5,Raw!$G:$G,Month!N$7,Raw!$C:$C,Month!$A18),SUMIFS(Raw!$H:$H,Raw!$A:$A,$B$5,Raw!$G:$G,Month!N$7,Raw!$E:$E,Month!$A18))))</f>
        <v>291259986</v>
      </c>
      <c r="O18" s="100">
        <f>IF($B18="","",IF($C18="Region",SUMIFS(Raw!$H:$H,Raw!$A:$A,$B$5,Raw!$G:$G,Month!O$7,Raw!$I:$I,Month!$A18),IF($C18="Provider",SUMIFS(Raw!$H:$H,Raw!$A:$A,$B$5,Raw!$G:$G,Month!O$7,Raw!$C:$C,Month!$A18),SUMIFS(Raw!$H:$H,Raw!$A:$A,$B$5,Raw!$G:$G,Month!O$7,Raw!$E:$E,Month!$A18))))</f>
        <v>150617</v>
      </c>
      <c r="P18" s="100">
        <f>IF($B18="","",IF($C18="Region",SUMIFS(Raw!$H:$H,Raw!$A:$A,$B$5,Raw!$G:$G,Month!P$7,Raw!$I:$I,Month!$A18),IF($C18="Provider",SUMIFS(Raw!$H:$H,Raw!$A:$A,$B$5,Raw!$G:$G,Month!P$7,Raw!$C:$C,Month!$A18),SUMIFS(Raw!$H:$H,Raw!$A:$A,$B$5,Raw!$G:$G,Month!P$7,Raw!$E:$E,Month!$A18))))</f>
        <v>2062</v>
      </c>
      <c r="Q18" s="100">
        <f>IF($B18="","",IF($C18="Region",SUMIFS(Raw!$H:$H,Raw!$A:$A,$B$5,Raw!$G:$G,Month!Q$7,Raw!$I:$I,Month!$A18),IF($C18="Provider",SUMIFS(Raw!$H:$H,Raw!$A:$A,$B$5,Raw!$G:$G,Month!Q$7,Raw!$C:$C,Month!$A18),SUMIFS(Raw!$H:$H,Raw!$A:$A,$B$5,Raw!$G:$G,Month!Q$7,Raw!$E:$E,Month!$A18))))</f>
        <v>63125</v>
      </c>
      <c r="R18" s="100">
        <f>IF($B18="","",IF($C18="Region",SUMIFS(Raw!$H:$H,Raw!$A:$A,$B$5,Raw!$G:$G,Month!R$7,Raw!$I:$I,Month!$A18),IF($C18="Provider",SUMIFS(Raw!$H:$H,Raw!$A:$A,$B$5,Raw!$G:$G,Month!R$7,Raw!$C:$C,Month!$A18),SUMIFS(Raw!$H:$H,Raw!$A:$A,$B$5,Raw!$G:$G,Month!R$7,Raw!$E:$E,Month!$A18))))</f>
        <v>37681</v>
      </c>
      <c r="S18" s="100">
        <f>IF($B18="","",IF($C18="Region",SUMIFS(Raw!$H:$H,Raw!$A:$A,$B$5,Raw!$G:$G,Month!S$7,Raw!$I:$I,Month!$A18),IF($C18="Provider",SUMIFS(Raw!$H:$H,Raw!$A:$A,$B$5,Raw!$G:$G,Month!S$7,Raw!$C:$C,Month!$A18),SUMIFS(Raw!$H:$H,Raw!$A:$A,$B$5,Raw!$G:$G,Month!S$7,Raw!$E:$E,Month!$A18))))</f>
        <v>47132</v>
      </c>
      <c r="T18" s="100">
        <f>IF($B18="","",IF($C18="Region",SUMIFS(Raw!$H:$H,Raw!$A:$A,$B$5,Raw!$G:$G,Month!T$7,Raw!$I:$I,Month!$A18),IF($C18="Provider",SUMIFS(Raw!$H:$H,Raw!$A:$A,$B$5,Raw!$G:$G,Month!T$7,Raw!$C:$C,Month!$A18),SUMIFS(Raw!$H:$H,Raw!$A:$A,$B$5,Raw!$G:$G,Month!T$7,Raw!$E:$E,Month!$A18))))</f>
        <v>621</v>
      </c>
      <c r="U18" s="100">
        <f>IF($B18="","",IF($C18="Region",SUMIFS(Raw!$H:$H,Raw!$A:$A,$B$5,Raw!$G:$G,Month!U$7,Raw!$I:$I,Month!$A18),IF($C18="Provider",SUMIFS(Raw!$H:$H,Raw!$A:$A,$B$5,Raw!$G:$G,Month!U$7,Raw!$C:$C,Month!$A18),SUMIFS(Raw!$H:$H,Raw!$A:$A,$B$5,Raw!$G:$G,Month!U$7,Raw!$E:$E,Month!$A18))))</f>
        <v>83889</v>
      </c>
      <c r="V18" s="100">
        <f>IF($B18="","",IF($C18="Region",SUMIFS(Raw!$H:$H,Raw!$A:$A,$B$5,Raw!$G:$G,Month!V$7,Raw!$I:$I,Month!$A18),IF($C18="Provider",SUMIFS(Raw!$H:$H,Raw!$A:$A,$B$5,Raw!$G:$G,Month!V$7,Raw!$C:$C,Month!$A18),SUMIFS(Raw!$H:$H,Raw!$A:$A,$B$5,Raw!$G:$G,Month!V$7,Raw!$E:$E,Month!$A18))))</f>
        <v>1615</v>
      </c>
      <c r="W18" s="100">
        <f>IF($B18="","",IF($C18="Region",SUMIFS(Raw!$H:$H,Raw!$A:$A,$B$5,Raw!$G:$G,Month!W$7,Raw!$I:$I,Month!$A18),IF($C18="Provider",SUMIFS(Raw!$H:$H,Raw!$A:$A,$B$5,Raw!$G:$G,Month!W$7,Raw!$C:$C,Month!$A18),SUMIFS(Raw!$H:$H,Raw!$A:$A,$B$5,Raw!$G:$G,Month!W$7,Raw!$E:$E,Month!$A18))))</f>
        <v>42582</v>
      </c>
      <c r="X18" s="100">
        <f>IF($B18="","",IF($C18="Region",SUMIFS(Raw!$H:$H,Raw!$A:$A,$B$5,Raw!$G:$G,Month!X$7,Raw!$I:$I,Month!$A18),IF($C18="Provider",SUMIFS(Raw!$H:$H,Raw!$A:$A,$B$5,Raw!$G:$G,Month!X$7,Raw!$C:$C,Month!$A18),SUMIFS(Raw!$H:$H,Raw!$A:$A,$B$5,Raw!$G:$G,Month!X$7,Raw!$E:$E,Month!$A18))))</f>
        <v>19549</v>
      </c>
      <c r="Y18" s="101"/>
      <c r="Z18" s="101"/>
      <c r="AA18" s="100">
        <f>IF($B18="","",IF($C18="Region",SUMIFS(Raw!$H:$H,Raw!$A:$A,$B$5,Raw!$G:$G,Month!AA$7,Raw!$I:$I,Month!$A18),IF($C18="Provider",SUMIFS(Raw!$H:$H,Raw!$A:$A,$B$5,Raw!$G:$G,Month!AA$7,Raw!$C:$C,Month!$A18),SUMIFS(Raw!$H:$H,Raw!$A:$A,$B$5,Raw!$G:$G,Month!AA$7,Raw!$E:$E,Month!$A18))))</f>
        <v>12483</v>
      </c>
      <c r="AB18" s="100">
        <f>IF($B18="","",IF($C18="Region",SUMIFS(Raw!$H:$H,Raw!$A:$A,$B$5,Raw!$G:$G,Month!AB$7,Raw!$I:$I,Month!$A18),IF($C18="Provider",SUMIFS(Raw!$H:$H,Raw!$A:$A,$B$5,Raw!$G:$G,Month!AB$7,Raw!$C:$C,Month!$A18),SUMIFS(Raw!$H:$H,Raw!$A:$A,$B$5,Raw!$G:$G,Month!AB$7,Raw!$E:$E,Month!$A18))))</f>
        <v>7260</v>
      </c>
      <c r="AC18" s="101"/>
      <c r="AD18" s="101"/>
      <c r="AE18" s="100">
        <f>IF($B18="","",IF($C18="Region",SUMIFS(Raw!$H:$H,Raw!$A:$A,$B$5,Raw!$G:$G,Month!AE$7,Raw!$I:$I,Month!$A18),IF($C18="Provider",SUMIFS(Raw!$H:$H,Raw!$A:$A,$B$5,Raw!$G:$G,Month!AE$7,Raw!$C:$C,Month!$A18),SUMIFS(Raw!$H:$H,Raw!$A:$A,$B$5,Raw!$G:$G,Month!AE$7,Raw!$E:$E,Month!$A18))))</f>
        <v>143819</v>
      </c>
      <c r="AF18" s="100">
        <f>IF($B18="","",IF($C18="Region",SUMIFS(Raw!$H:$H,Raw!$A:$A,$B$5,Raw!$G:$G,Month!AF$7,Raw!$I:$I,Month!$A18),IF($C18="Provider",SUMIFS(Raw!$H:$H,Raw!$A:$A,$B$5,Raw!$G:$G,Month!AF$7,Raw!$C:$C,Month!$A18),SUMIFS(Raw!$H:$H,Raw!$A:$A,$B$5,Raw!$G:$G,Month!AF$7,Raw!$E:$E,Month!$A18))))</f>
        <v>20098</v>
      </c>
      <c r="AG18" s="100">
        <f>IF($B18="","",IF($C18="Region",SUMIFS(Raw!$H:$H,Raw!$A:$A,$B$5,Raw!$G:$G,Month!AG$7,Raw!$I:$I,Month!$A18),IF($C18="Provider",SUMIFS(Raw!$H:$H,Raw!$A:$A,$B$5,Raw!$G:$G,Month!AG$7,Raw!$C:$C,Month!$A18),SUMIFS(Raw!$H:$H,Raw!$A:$A,$B$5,Raw!$G:$G,Month!AG$7,Raw!$E:$E,Month!$A18))))</f>
        <v>18026</v>
      </c>
      <c r="AH18" s="100">
        <f>IF($B18="","",IF($C18="Region",SUMIFS(Raw!$H:$H,Raw!$A:$A,$B$5,Raw!$G:$G,Month!AH$7,Raw!$I:$I,Month!$A18),IF($C18="Provider",SUMIFS(Raw!$H:$H,Raw!$A:$A,$B$5,Raw!$G:$G,Month!AH$7,Raw!$C:$C,Month!$A18),SUMIFS(Raw!$H:$H,Raw!$A:$A,$B$5,Raw!$G:$G,Month!AH$7,Raw!$E:$E,Month!$A18))))</f>
        <v>10801</v>
      </c>
      <c r="AI18" s="100">
        <f>IF($B18="","",IF($C18="Region",SUMIFS(Raw!$H:$H,Raw!$A:$A,$B$5,Raw!$G:$G,Month!AI$7,Raw!$I:$I,Month!$A18),IF($C18="Provider",SUMIFS(Raw!$H:$H,Raw!$A:$A,$B$5,Raw!$G:$G,Month!AI$7,Raw!$C:$C,Month!$A18),SUMIFS(Raw!$H:$H,Raw!$A:$A,$B$5,Raw!$G:$G,Month!AI$7,Raw!$E:$E,Month!$A18))))</f>
        <v>125</v>
      </c>
      <c r="AJ18" s="100">
        <f>IF($B18="","",IF($C18="Region",SUMIFS(Raw!$H:$H,Raw!$A:$A,$B$5,Raw!$G:$G,Month!AJ$7,Raw!$I:$I,Month!$A18),IF($C18="Provider",SUMIFS(Raw!$H:$H,Raw!$A:$A,$B$5,Raw!$G:$G,Month!AJ$7,Raw!$C:$C,Month!$A18),SUMIFS(Raw!$H:$H,Raw!$A:$A,$B$5,Raw!$G:$G,Month!AJ$7,Raw!$E:$E,Month!$A18))))</f>
        <v>8179</v>
      </c>
      <c r="AK18" s="100">
        <f>IF($B18="","",IF($C18="Region",SUMIFS(Raw!$H:$H,Raw!$A:$A,$B$5,Raw!$G:$G,Month!AK$7,Raw!$I:$I,Month!$A18),IF($C18="Provider",SUMIFS(Raw!$H:$H,Raw!$A:$A,$B$5,Raw!$G:$G,Month!AK$7,Raw!$C:$C,Month!$A18),SUMIFS(Raw!$H:$H,Raw!$A:$A,$B$5,Raw!$G:$G,Month!AK$7,Raw!$E:$E,Month!$A18))))</f>
        <v>635</v>
      </c>
      <c r="AL18" s="100">
        <f>IF($B18="","",IF($C18="Region",SUMIFS(Raw!$H:$H,Raw!$A:$A,$B$5,Raw!$G:$G,Month!AL$7,Raw!$I:$I,Month!$A18),IF($C18="Provider",SUMIFS(Raw!$H:$H,Raw!$A:$A,$B$5,Raw!$G:$G,Month!AL$7,Raw!$C:$C,Month!$A18),SUMIFS(Raw!$H:$H,Raw!$A:$A,$B$5,Raw!$G:$G,Month!AL$7,Raw!$E:$E,Month!$A18))))</f>
        <v>5985</v>
      </c>
      <c r="AM18" s="100">
        <f>IF($B18="","",IF($C18="Region",SUMIFS(Raw!$H:$H,Raw!$A:$A,$B$5,Raw!$G:$G,Month!AM$7,Raw!$I:$I,Month!$A18),IF($C18="Provider",SUMIFS(Raw!$H:$H,Raw!$A:$A,$B$5,Raw!$G:$G,Month!AM$7,Raw!$C:$C,Month!$A18),SUMIFS(Raw!$H:$H,Raw!$A:$A,$B$5,Raw!$G:$G,Month!AM$7,Raw!$E:$E,Month!$A18))))</f>
        <v>1316</v>
      </c>
      <c r="AN18" s="100">
        <f>IF($B18="","",IF($C18="Region",SUMIFS(Raw!$H:$H,Raw!$A:$A,$B$5,Raw!$G:$G,Month!AN$7,Raw!$I:$I,Month!$A18),IF($C18="Provider",SUMIFS(Raw!$H:$H,Raw!$A:$A,$B$5,Raw!$G:$G,Month!AN$7,Raw!$C:$C,Month!$A18),SUMIFS(Raw!$H:$H,Raw!$A:$A,$B$5,Raw!$G:$G,Month!AN$7,Raw!$E:$E,Month!$A18))))</f>
        <v>22650</v>
      </c>
      <c r="AO18" s="100">
        <f>IF($B18="","",IF($C18="Region",SUMIFS(Raw!$H:$H,Raw!$A:$A,$B$5,Raw!$G:$G,Month!AO$7,Raw!$I:$I,Month!$A18),IF($C18="Provider",SUMIFS(Raw!$H:$H,Raw!$A:$A,$B$5,Raw!$G:$G,Month!AO$7,Raw!$C:$C,Month!$A18),SUMIFS(Raw!$H:$H,Raw!$A:$A,$B$5,Raw!$G:$G,Month!AO$7,Raw!$E:$E,Month!$A18))))</f>
        <v>20018</v>
      </c>
      <c r="AP18" s="100">
        <f>IF($B18="","",IF($C18="Region",SUMIFS(Raw!$H:$H,Raw!$A:$A,$B$5,Raw!$G:$G,Month!AP$7,Raw!$I:$I,Month!$A18),IF($C18="Provider",SUMIFS(Raw!$H:$H,Raw!$A:$A,$B$5,Raw!$G:$G,Month!AP$7,Raw!$C:$C,Month!$A18),SUMIFS(Raw!$H:$H,Raw!$A:$A,$B$5,Raw!$G:$G,Month!AP$7,Raw!$E:$E,Month!$A18))))</f>
        <v>17319</v>
      </c>
      <c r="AQ18" s="100">
        <f>IF($B18="","",IF($C18="Region",SUMIFS(Raw!$H:$H,Raw!$A:$A,$B$5,Raw!$G:$G,Month!AQ$7,Raw!$I:$I,Month!$A18),IF($C18="Provider",SUMIFS(Raw!$H:$H,Raw!$A:$A,$B$5,Raw!$G:$G,Month!AQ$7,Raw!$C:$C,Month!$A18),SUMIFS(Raw!$H:$H,Raw!$A:$A,$B$5,Raw!$G:$G,Month!AQ$7,Raw!$E:$E,Month!$A18))))</f>
        <v>17682</v>
      </c>
      <c r="AR18" s="100">
        <f>IF($B18="","",IF($C18="Region",SUMIFS(Raw!$H:$H,Raw!$A:$A,$B$5,Raw!$G:$G,Month!AR$7,Raw!$I:$I,Month!$A18),IF($C18="Provider",SUMIFS(Raw!$H:$H,Raw!$A:$A,$B$5,Raw!$G:$G,Month!AR$7,Raw!$C:$C,Month!$A18),SUMIFS(Raw!$H:$H,Raw!$A:$A,$B$5,Raw!$G:$G,Month!AR$7,Raw!$E:$E,Month!$A18))))</f>
        <v>16130</v>
      </c>
      <c r="AS18" s="100">
        <f>IF($B18="","",IF($C18="Region",SUMIFS(Raw!$H:$H,Raw!$A:$A,$B$5,Raw!$G:$G,Month!AS$7,Raw!$I:$I,Month!$A18),IF($C18="Provider",SUMIFS(Raw!$H:$H,Raw!$A:$A,$B$5,Raw!$G:$G,Month!AS$7,Raw!$C:$C,Month!$A18),SUMIFS(Raw!$H:$H,Raw!$A:$A,$B$5,Raw!$G:$G,Month!AS$7,Raw!$E:$E,Month!$A18))))</f>
        <v>9943</v>
      </c>
      <c r="AT18" s="100">
        <f>IF($B18="","",IF($C18="Region",SUMIFS(Raw!$H:$H,Raw!$A:$A,$B$5,Raw!$G:$G,Month!AT$7,Raw!$I:$I,Month!$A18),IF($C18="Provider",SUMIFS(Raw!$H:$H,Raw!$A:$A,$B$5,Raw!$G:$G,Month!AT$7,Raw!$C:$C,Month!$A18),SUMIFS(Raw!$H:$H,Raw!$A:$A,$B$5,Raw!$G:$G,Month!AT$7,Raw!$E:$E,Month!$A18))))</f>
        <v>3672</v>
      </c>
      <c r="AU18" s="100">
        <f>IF($B18="","",IF($C18="Region",SUMIFS(Raw!$H:$H,Raw!$A:$A,$B$5,Raw!$G:$G,Month!AU$7,Raw!$I:$I,Month!$A18),IF($C18="Provider",SUMIFS(Raw!$H:$H,Raw!$A:$A,$B$5,Raw!$G:$G,Month!AU$7,Raw!$C:$C,Month!$A18),SUMIFS(Raw!$H:$H,Raw!$A:$A,$B$5,Raw!$G:$G,Month!AU$7,Raw!$E:$E,Month!$A18))))</f>
        <v>1242</v>
      </c>
      <c r="AV18" s="100">
        <f>IF($B18="","",IF($C18="Region",SUMIFS(Raw!$H:$H,Raw!$A:$A,$B$5,Raw!$G:$G,Month!AV$7,Raw!$I:$I,Month!$A18),IF($C18="Provider",SUMIFS(Raw!$H:$H,Raw!$A:$A,$B$5,Raw!$G:$G,Month!AV$7,Raw!$C:$C,Month!$A18),SUMIFS(Raw!$H:$H,Raw!$A:$A,$B$5,Raw!$G:$G,Month!AV$7,Raw!$E:$E,Month!$A18))))</f>
        <v>11821</v>
      </c>
      <c r="AW18" s="100">
        <f>IF($B18="","",IF($C18="Region",SUMIFS(Raw!$H:$H,Raw!$A:$A,$B$5,Raw!$G:$G,Month!AW$7,Raw!$I:$I,Month!$A18),IF($C18="Provider",SUMIFS(Raw!$H:$H,Raw!$A:$A,$B$5,Raw!$G:$G,Month!AW$7,Raw!$C:$C,Month!$A18),SUMIFS(Raw!$H:$H,Raw!$A:$A,$B$5,Raw!$G:$G,Month!AW$7,Raw!$E:$E,Month!$A18))))</f>
        <v>33764337</v>
      </c>
      <c r="AX18" s="100">
        <f>IF($B18="","",IF($C18="Region",SUMIFS(Raw!$H:$H,Raw!$A:$A,$B$5,Raw!$G:$G,Month!AX$7,Raw!$I:$I,Month!$A18),IF($C18="Provider",SUMIFS(Raw!$H:$H,Raw!$A:$A,$B$5,Raw!$G:$G,Month!AX$7,Raw!$C:$C,Month!$A18),SUMIFS(Raw!$H:$H,Raw!$A:$A,$B$5,Raw!$G:$G,Month!AX$7,Raw!$E:$E,Month!$A18))))</f>
        <v>18743</v>
      </c>
      <c r="AY18" s="100">
        <f>IF($B18="","",IF($C18="Region",SUMIFS(Raw!$H:$H,Raw!$A:$A,$B$5,Raw!$G:$G,Month!AY$7,Raw!$I:$I,Month!$A18),IF($C18="Provider",SUMIFS(Raw!$H:$H,Raw!$A:$A,$B$5,Raw!$G:$G,Month!AY$7,Raw!$C:$C,Month!$A18),SUMIFS(Raw!$H:$H,Raw!$A:$A,$B$5,Raw!$G:$G,Month!AY$7,Raw!$E:$E,Month!$A18))))</f>
        <v>13661</v>
      </c>
      <c r="AZ18" s="100">
        <f>IF($B18="","",IF($C18="Region",SUMIFS(Raw!$H:$H,Raw!$A:$A,$B$5,Raw!$G:$G,Month!AZ$7,Raw!$I:$I,Month!$A18),IF($C18="Provider",SUMIFS(Raw!$H:$H,Raw!$A:$A,$B$5,Raw!$G:$G,Month!AZ$7,Raw!$C:$C,Month!$A18),SUMIFS(Raw!$H:$H,Raw!$A:$A,$B$5,Raw!$G:$G,Month!AZ$7,Raw!$E:$E,Month!$A18))))</f>
        <v>976</v>
      </c>
      <c r="BA18" s="100">
        <f>IF($B18="","",IF($C18="Region",SUMIFS(Raw!$H:$H,Raw!$A:$A,$B$5,Raw!$G:$G,Month!BA$7,Raw!$I:$I,Month!$A18),IF($C18="Provider",SUMIFS(Raw!$H:$H,Raw!$A:$A,$B$5,Raw!$G:$G,Month!BA$7,Raw!$C:$C,Month!$A18),SUMIFS(Raw!$H:$H,Raw!$A:$A,$B$5,Raw!$G:$G,Month!BA$7,Raw!$E:$E,Month!$A18))))</f>
        <v>5587</v>
      </c>
      <c r="BB18" s="100">
        <f>IF($B18="","",IF($C18="Region",SUMIFS(Raw!$H:$H,Raw!$A:$A,$B$5,Raw!$G:$G,Month!BB$7,Raw!$I:$I,Month!$A18),IF($C18="Provider",SUMIFS(Raw!$H:$H,Raw!$A:$A,$B$5,Raw!$G:$G,Month!BB$7,Raw!$C:$C,Month!$A18),SUMIFS(Raw!$H:$H,Raw!$A:$A,$B$5,Raw!$G:$G,Month!BB$7,Raw!$E:$E,Month!$A18))))</f>
        <v>23404969</v>
      </c>
      <c r="BC18" s="100">
        <f>IF($B18="","",IF($C18="Region",SUMIFS(Raw!$H:$H,Raw!$A:$A,$B$5,Raw!$G:$G,Month!BC$7,Raw!$I:$I,Month!$A18),IF($C18="Provider",SUMIFS(Raw!$H:$H,Raw!$A:$A,$B$5,Raw!$G:$G,Month!BC$7,Raw!$C:$C,Month!$A18),SUMIFS(Raw!$H:$H,Raw!$A:$A,$B$5,Raw!$G:$G,Month!BC$7,Raw!$E:$E,Month!$A18))))</f>
        <v>5423</v>
      </c>
      <c r="BD18" s="100">
        <f>IF($B18="","",IF($C18="Region",SUMIFS(Raw!$H:$H,Raw!$A:$A,$B$5,Raw!$G:$G,Month!BD$7,Raw!$I:$I,Month!$A18),IF($C18="Provider",SUMIFS(Raw!$H:$H,Raw!$A:$A,$B$5,Raw!$G:$G,Month!BD$7,Raw!$C:$C,Month!$A18),SUMIFS(Raw!$H:$H,Raw!$A:$A,$B$5,Raw!$G:$G,Month!BD$7,Raw!$E:$E,Month!$A18))))</f>
        <v>42056</v>
      </c>
      <c r="BE18" s="100">
        <f>IF($B18="","",IF($C18="Region",SUMIFS(Raw!$H:$H,Raw!$A:$A,$B$5,Raw!$G:$G,Month!BE$7,Raw!$I:$I,Month!$A18),IF($C18="Provider",SUMIFS(Raw!$H:$H,Raw!$A:$A,$B$5,Raw!$G:$G,Month!BE$7,Raw!$C:$C,Month!$A18),SUMIFS(Raw!$H:$H,Raw!$A:$A,$B$5,Raw!$G:$G,Month!BE$7,Raw!$E:$E,Month!$A18))))</f>
        <v>7430</v>
      </c>
      <c r="BF18" s="100">
        <f>IF($B18="","",IF($C18="Region",SUMIFS(Raw!$H:$H,Raw!$A:$A,$B$5,Raw!$G:$G,Month!BF$7,Raw!$I:$I,Month!$A18),IF($C18="Provider",SUMIFS(Raw!$H:$H,Raw!$A:$A,$B$5,Raw!$G:$G,Month!BF$7,Raw!$C:$C,Month!$A18),SUMIFS(Raw!$H:$H,Raw!$A:$A,$B$5,Raw!$G:$G,Month!BF$7,Raw!$E:$E,Month!$A18))))</f>
        <v>100128</v>
      </c>
      <c r="BG18" s="100">
        <f>IF($B18="","",IF($C18="Region",SUMIFS(Raw!$H:$H,Raw!$A:$A,$B$5,Raw!$G:$G,Month!BG$7,Raw!$I:$I,Month!$A18),IF($C18="Provider",SUMIFS(Raw!$H:$H,Raw!$A:$A,$B$5,Raw!$G:$G,Month!BG$7,Raw!$C:$C,Month!$A18),SUMIFS(Raw!$H:$H,Raw!$A:$A,$B$5,Raw!$G:$G,Month!BG$7,Raw!$E:$E,Month!$A18))))</f>
        <v>95</v>
      </c>
      <c r="BH18" s="100">
        <f>IF($B18="","",IF($C18="Region",SUMIFS(Raw!$H:$H,Raw!$A:$A,$B$5,Raw!$G:$G,Month!BH$7,Raw!$I:$I,Month!$A18),IF($C18="Provider",SUMIFS(Raw!$H:$H,Raw!$A:$A,$B$5,Raw!$G:$G,Month!BH$7,Raw!$C:$C,Month!$A18),SUMIFS(Raw!$H:$H,Raw!$A:$A,$B$5,Raw!$G:$G,Month!BH$7,Raw!$E:$E,Month!$A18))))</f>
        <v>80715</v>
      </c>
      <c r="BI18" s="100">
        <f>IF($B18="","",IF($C18="Region",SUMIFS(Raw!$H:$H,Raw!$A:$A,$B$5,Raw!$G:$G,Month!BI$7,Raw!$I:$I,Month!$A18),IF($C18="Provider",SUMIFS(Raw!$H:$H,Raw!$A:$A,$B$5,Raw!$G:$G,Month!BI$7,Raw!$C:$C,Month!$A18),SUMIFS(Raw!$H:$H,Raw!$A:$A,$B$5,Raw!$G:$G,Month!BI$7,Raw!$E:$E,Month!$A18))))</f>
        <v>27244</v>
      </c>
      <c r="BJ18" s="100">
        <f>IF($B18="","",IF($C18="Region",SUMIFS(Raw!$H:$H,Raw!$A:$A,$B$5,Raw!$G:$G,Month!BJ$7,Raw!$I:$I,Month!$A18),IF($C18="Provider",SUMIFS(Raw!$H:$H,Raw!$A:$A,$B$5,Raw!$G:$G,Month!BJ$7,Raw!$C:$C,Month!$A18),SUMIFS(Raw!$H:$H,Raw!$A:$A,$B$5,Raw!$G:$G,Month!BJ$7,Raw!$E:$E,Month!$A18))))</f>
        <v>19422</v>
      </c>
      <c r="BK18" s="100">
        <f>IF($B18="","",IF($C18="Region",SUMIFS(Raw!$H:$H,Raw!$A:$A,$B$5,Raw!$G:$G,Month!BK$7,Raw!$I:$I,Month!$A18),IF($C18="Provider",SUMIFS(Raw!$H:$H,Raw!$A:$A,$B$5,Raw!$G:$G,Month!BK$7,Raw!$C:$C,Month!$A18),SUMIFS(Raw!$H:$H,Raw!$A:$A,$B$5,Raw!$G:$G,Month!BK$7,Raw!$E:$E,Month!$A18))))</f>
        <v>8990</v>
      </c>
      <c r="BL18" s="100">
        <f>IF($B18="","",IF($C18="Region",SUMIFS(Raw!$H:$H,Raw!$A:$A,$B$5,Raw!$G:$G,Month!BL$7,Raw!$I:$I,Month!$A18),IF($C18="Provider",SUMIFS(Raw!$H:$H,Raw!$A:$A,$B$5,Raw!$G:$G,Month!BL$7,Raw!$C:$C,Month!$A18),SUMIFS(Raw!$H:$H,Raw!$A:$A,$B$5,Raw!$G:$G,Month!BL$7,Raw!$E:$E,Month!$A18))))</f>
        <v>28109</v>
      </c>
      <c r="BM18" s="100">
        <f>IF($B18="","",IF($C18="Region",SUMIFS(Raw!$H:$H,Raw!$A:$A,$B$5,Raw!$G:$G,Month!BM$7,Raw!$I:$I,Month!$A18),IF($C18="Provider",SUMIFS(Raw!$H:$H,Raw!$A:$A,$B$5,Raw!$G:$G,Month!BM$7,Raw!$C:$C,Month!$A18),SUMIFS(Raw!$H:$H,Raw!$A:$A,$B$5,Raw!$G:$G,Month!BM$7,Raw!$E:$E,Month!$A18))))</f>
        <v>9692</v>
      </c>
      <c r="BN18" s="100">
        <f>IF($B18="","",IF($C18="Region",SUMIFS(Raw!$H:$H,Raw!$A:$A,$B$5,Raw!$G:$G,Month!BN$7,Raw!$I:$I,Month!$A18),IF($C18="Provider",SUMIFS(Raw!$H:$H,Raw!$A:$A,$B$5,Raw!$G:$G,Month!BN$7,Raw!$C:$C,Month!$A18),SUMIFS(Raw!$H:$H,Raw!$A:$A,$B$5,Raw!$G:$G,Month!BN$7,Raw!$E:$E,Month!$A18))))</f>
        <v>5511</v>
      </c>
      <c r="BO18" s="100">
        <f>IF($B18="","",IF($C18="Region",SUMIFS(Raw!$H:$H,Raw!$A:$A,$B$5,Raw!$G:$G,Month!BO$7,Raw!$I:$I,Month!$A18),IF($C18="Provider",SUMIFS(Raw!$H:$H,Raw!$A:$A,$B$5,Raw!$G:$G,Month!BO$7,Raw!$C:$C,Month!$A18),SUMIFS(Raw!$H:$H,Raw!$A:$A,$B$5,Raw!$G:$G,Month!BO$7,Raw!$E:$E,Month!$A18))))</f>
        <v>2069</v>
      </c>
      <c r="BP18" s="100">
        <f>IF($B18="","",IF($C18="Region",SUMIFS(Raw!$H:$H,Raw!$A:$A,$B$5,Raw!$G:$G,Month!BP$7,Raw!$I:$I,Month!$A18),IF($C18="Provider",SUMIFS(Raw!$H:$H,Raw!$A:$A,$B$5,Raw!$G:$G,Month!BP$7,Raw!$C:$C,Month!$A18),SUMIFS(Raw!$H:$H,Raw!$A:$A,$B$5,Raw!$G:$G,Month!BP$7,Raw!$E:$E,Month!$A18))))</f>
        <v>11046</v>
      </c>
      <c r="BQ18" s="100">
        <f>IF($B18="","",IF($C18="Region",SUMIFS(Raw!$H:$H,Raw!$A:$A,$B$5,Raw!$G:$G,Month!BQ$7,Raw!$I:$I,Month!$A18),IF($C18="Provider",SUMIFS(Raw!$H:$H,Raw!$A:$A,$B$5,Raw!$G:$G,Month!BQ$7,Raw!$C:$C,Month!$A18),SUMIFS(Raw!$H:$H,Raw!$A:$A,$B$5,Raw!$G:$G,Month!BQ$7,Raw!$E:$E,Month!$A18))))</f>
        <v>3479</v>
      </c>
      <c r="BR18" s="100">
        <f>IF($B18="","",IF($C18="Region",SUMIFS(Raw!$H:$H,Raw!$A:$A,$B$5,Raw!$G:$G,Month!BR$7,Raw!$I:$I,Month!$A18),IF($C18="Provider",SUMIFS(Raw!$H:$H,Raw!$A:$A,$B$5,Raw!$G:$G,Month!BR$7,Raw!$C:$C,Month!$A18),SUMIFS(Raw!$H:$H,Raw!$A:$A,$B$5,Raw!$G:$G,Month!BR$7,Raw!$E:$E,Month!$A18))))</f>
        <v>37</v>
      </c>
      <c r="BS18" s="100">
        <f>IF($B18="","",IF($C18="Region",SUMIFS(Raw!$H:$H,Raw!$A:$A,$B$5,Raw!$G:$G,Month!BS$7,Raw!$I:$I,Month!$A18),IF($C18="Provider",SUMIFS(Raw!$H:$H,Raw!$A:$A,$B$5,Raw!$G:$G,Month!BS$7,Raw!$C:$C,Month!$A18),SUMIFS(Raw!$H:$H,Raw!$A:$A,$B$5,Raw!$G:$G,Month!BS$7,Raw!$E:$E,Month!$A18))))</f>
        <v>0</v>
      </c>
      <c r="BT18" s="100">
        <f>IF($B18="","",IF($C18="Region",SUMIFS(Raw!$H:$H,Raw!$A:$A,$B$5,Raw!$G:$G,Month!BT$7,Raw!$I:$I,Month!$A18),IF($C18="Provider",SUMIFS(Raw!$H:$H,Raw!$A:$A,$B$5,Raw!$G:$G,Month!BT$7,Raw!$C:$C,Month!$A18),SUMIFS(Raw!$H:$H,Raw!$A:$A,$B$5,Raw!$G:$G,Month!BT$7,Raw!$E:$E,Month!$A18))))</f>
        <v>0</v>
      </c>
      <c r="BU18" s="100">
        <f>IF($B18="","",IF($C18="Region",SUMIFS(Raw!$H:$H,Raw!$A:$A,$B$5,Raw!$G:$G,Month!BU$7,Raw!$I:$I,Month!$A18),IF($C18="Provider",SUMIFS(Raw!$H:$H,Raw!$A:$A,$B$5,Raw!$G:$G,Month!BU$7,Raw!$C:$C,Month!$A18),SUMIFS(Raw!$H:$H,Raw!$A:$A,$B$5,Raw!$G:$G,Month!BU$7,Raw!$E:$E,Month!$A18))))</f>
        <v>0</v>
      </c>
      <c r="BV18" s="100">
        <f>IF($B18="","",IF($C18="Region",SUMIFS(Raw!$H:$H,Raw!$A:$A,$B$5,Raw!$G:$G,Month!BV$7,Raw!$I:$I,Month!$A18),IF($C18="Provider",SUMIFS(Raw!$H:$H,Raw!$A:$A,$B$5,Raw!$G:$G,Month!BV$7,Raw!$C:$C,Month!$A18),SUMIFS(Raw!$H:$H,Raw!$A:$A,$B$5,Raw!$G:$G,Month!BV$7,Raw!$E:$E,Month!$A18))))</f>
        <v>3014</v>
      </c>
      <c r="BW18" s="100">
        <f>IF($B18="","",IF($C18="Region",SUMIFS(Raw!$H:$H,Raw!$A:$A,$B$5,Raw!$G:$G,Month!BW$7,Raw!$I:$I,Month!$A18),IF($C18="Provider",SUMIFS(Raw!$H:$H,Raw!$A:$A,$B$5,Raw!$G:$G,Month!BW$7,Raw!$C:$C,Month!$A18),SUMIFS(Raw!$H:$H,Raw!$A:$A,$B$5,Raw!$G:$G,Month!BW$7,Raw!$E:$E,Month!$A18))))</f>
        <v>3051</v>
      </c>
      <c r="BX18" s="100">
        <f>IF($B18="","",IF($C18="Region",SUMIFS(Raw!$H:$H,Raw!$A:$A,$B$5,Raw!$G:$G,Month!BX$7,Raw!$I:$I,Month!$A18),IF($C18="Provider",SUMIFS(Raw!$H:$H,Raw!$A:$A,$B$5,Raw!$G:$G,Month!BX$7,Raw!$C:$C,Month!$A18),SUMIFS(Raw!$H:$H,Raw!$A:$A,$B$5,Raw!$G:$G,Month!BX$7,Raw!$E:$E,Month!$A18))))</f>
        <v>4908</v>
      </c>
      <c r="BY18" s="100">
        <f>IF($B18="","",IF($C18="Region",SUMIFS(Raw!$H:$H,Raw!$A:$A,$B$5,Raw!$G:$G,Month!BY$7,Raw!$I:$I,Month!$A18),IF($C18="Provider",SUMIFS(Raw!$H:$H,Raw!$A:$A,$B$5,Raw!$G:$G,Month!BY$7,Raw!$C:$C,Month!$A18),SUMIFS(Raw!$H:$H,Raw!$A:$A,$B$5,Raw!$G:$G,Month!BY$7,Raw!$E:$E,Month!$A18))))</f>
        <v>3934</v>
      </c>
      <c r="BZ18" s="100">
        <f>IF($B18="","",IF($C18="Region",SUMIFS(Raw!$H:$H,Raw!$A:$A,$B$5,Raw!$G:$G,Month!BZ$7,Raw!$I:$I,Month!$A18),IF($C18="Provider",SUMIFS(Raw!$H:$H,Raw!$A:$A,$B$5,Raw!$G:$G,Month!BZ$7,Raw!$C:$C,Month!$A18),SUMIFS(Raw!$H:$H,Raw!$A:$A,$B$5,Raw!$G:$G,Month!BZ$7,Raw!$E:$E,Month!$A18))))</f>
        <v>8669</v>
      </c>
      <c r="CA18" s="100">
        <f>IF($B18="","",IF($C18="Region",SUMIFS(Raw!$H:$H,Raw!$A:$A,$B$5,Raw!$G:$G,Month!CA$7,Raw!$I:$I,Month!$A18),IF($C18="Provider",SUMIFS(Raw!$H:$H,Raw!$A:$A,$B$5,Raw!$G:$G,Month!CA$7,Raw!$C:$C,Month!$A18),SUMIFS(Raw!$H:$H,Raw!$A:$A,$B$5,Raw!$G:$G,Month!CA$7,Raw!$E:$E,Month!$A18))))</f>
        <v>7215</v>
      </c>
      <c r="CB18" s="100">
        <f>IF($B18="","",IF($C18="Region",SUMIFS(Raw!$H:$H,Raw!$A:$A,$B$5,Raw!$G:$G,Month!CB$7,Raw!$I:$I,Month!$A18),IF($C18="Provider",SUMIFS(Raw!$H:$H,Raw!$A:$A,$B$5,Raw!$G:$G,Month!CB$7,Raw!$C:$C,Month!$A18),SUMIFS(Raw!$H:$H,Raw!$A:$A,$B$5,Raw!$G:$G,Month!CB$7,Raw!$E:$E,Month!$A18))))</f>
        <v>5032</v>
      </c>
      <c r="CC18" s="100">
        <f>IF($B18="","",IF($C18="Region",SUMIFS(Raw!$H:$H,Raw!$A:$A,$B$5,Raw!$G:$G,Month!CC$7,Raw!$I:$I,Month!$A18),IF($C18="Provider",SUMIFS(Raw!$H:$H,Raw!$A:$A,$B$5,Raw!$G:$G,Month!CC$7,Raw!$C:$C,Month!$A18),SUMIFS(Raw!$H:$H,Raw!$A:$A,$B$5,Raw!$G:$G,Month!CC$7,Raw!$E:$E,Month!$A18))))</f>
        <v>4383</v>
      </c>
      <c r="CD18" s="100">
        <f>IF($B18="","",IF($C18="Region",SUMIFS(Raw!$H:$H,Raw!$A:$A,$B$5,Raw!$G:$G,Month!CD$7,Raw!$I:$I,Month!$A18),IF($C18="Provider",SUMIFS(Raw!$H:$H,Raw!$A:$A,$B$5,Raw!$G:$G,Month!CD$7,Raw!$C:$C,Month!$A18),SUMIFS(Raw!$H:$H,Raw!$A:$A,$B$5,Raw!$G:$G,Month!CD$7,Raw!$E:$E,Month!$A18))))</f>
        <v>829</v>
      </c>
      <c r="CE18" s="100">
        <f>IF($B18="","",IF($C18="Region",SUMIFS(Raw!$H:$H,Raw!$A:$A,$B$5,Raw!$G:$G,Month!CE$7,Raw!$I:$I,Month!$A18),IF($C18="Provider",SUMIFS(Raw!$H:$H,Raw!$A:$A,$B$5,Raw!$G:$G,Month!CE$7,Raw!$C:$C,Month!$A18),SUMIFS(Raw!$H:$H,Raw!$A:$A,$B$5,Raw!$G:$G,Month!CE$7,Raw!$E:$E,Month!$A18))))</f>
        <v>685</v>
      </c>
      <c r="CF18" s="100">
        <f>IF($B18="","",IF($C18="Region",SUMIFS(Raw!$H:$H,Raw!$A:$A,$B$5,Raw!$G:$G,Month!CF$7,Raw!$I:$I,Month!$A18),IF($C18="Provider",SUMIFS(Raw!$H:$H,Raw!$A:$A,$B$5,Raw!$G:$G,Month!CF$7,Raw!$C:$C,Month!$A18),SUMIFS(Raw!$H:$H,Raw!$A:$A,$B$5,Raw!$G:$G,Month!CF$7,Raw!$E:$E,Month!$A18))))</f>
        <v>48</v>
      </c>
      <c r="CG18" s="100">
        <f>IF($B18="","",IF($C18="Region",SUMIFS(Raw!$H:$H,Raw!$A:$A,$B$5,Raw!$G:$G,Month!CG$7,Raw!$I:$I,Month!$A18),IF($C18="Provider",SUMIFS(Raw!$H:$H,Raw!$A:$A,$B$5,Raw!$G:$G,Month!CG$7,Raw!$C:$C,Month!$A18),SUMIFS(Raw!$H:$H,Raw!$A:$A,$B$5,Raw!$G:$G,Month!CG$7,Raw!$E:$E,Month!$A18))))</f>
        <v>37</v>
      </c>
      <c r="CH18" s="100">
        <f>IF($B18="","",IF($C18="Region",SUMIFS(Raw!$H:$H,Raw!$A:$A,$B$5,Raw!$G:$G,Month!CH$7,Raw!$I:$I,Month!$A18),IF($C18="Provider",SUMIFS(Raw!$H:$H,Raw!$A:$A,$B$5,Raw!$G:$G,Month!CH$7,Raw!$C:$C,Month!$A18),SUMIFS(Raw!$H:$H,Raw!$A:$A,$B$5,Raw!$G:$G,Month!CH$7,Raw!$E:$E,Month!$A18))))</f>
        <v>1024</v>
      </c>
      <c r="CI18" s="100">
        <f>IF($B18="","",IF($C18="Region",SUMIFS(Raw!$H:$H,Raw!$A:$A,$B$5,Raw!$G:$G,Month!CI$7,Raw!$I:$I,Month!$A18),IF($C18="Provider",SUMIFS(Raw!$H:$H,Raw!$A:$A,$B$5,Raw!$G:$G,Month!CI$7,Raw!$C:$C,Month!$A18),SUMIFS(Raw!$H:$H,Raw!$A:$A,$B$5,Raw!$G:$G,Month!CI$7,Raw!$E:$E,Month!$A18))))</f>
        <v>906</v>
      </c>
      <c r="CJ18" s="100">
        <f>IF($B18="","",IF($C18="Region",SUMIFS(Raw!$H:$H,Raw!$A:$A,$B$5,Raw!$G:$G,Month!CJ$7,Raw!$I:$I,Month!$A18),IF($C18="Provider",SUMIFS(Raw!$H:$H,Raw!$A:$A,$B$5,Raw!$G:$G,Month!CJ$7,Raw!$C:$C,Month!$A18),SUMIFS(Raw!$H:$H,Raw!$A:$A,$B$5,Raw!$G:$G,Month!CJ$7,Raw!$E:$E,Month!$A18))))</f>
        <v>1098</v>
      </c>
      <c r="CK18" s="100">
        <f>IF($B18="","",IF($C18="Region",SUMIFS(Raw!$H:$H,Raw!$A:$A,$B$5,Raw!$G:$G,Month!CK$7,Raw!$I:$I,Month!$A18),IF($C18="Provider",SUMIFS(Raw!$H:$H,Raw!$A:$A,$B$5,Raw!$G:$G,Month!CK$7,Raw!$C:$C,Month!$A18),SUMIFS(Raw!$H:$H,Raw!$A:$A,$B$5,Raw!$G:$G,Month!CK$7,Raw!$E:$E,Month!$A18))))</f>
        <v>552</v>
      </c>
      <c r="CL18" s="100">
        <f>IF($B18="","",IF($C18="Region",SUMIFS(Raw!$H:$H,Raw!$A:$A,$B$5,Raw!$G:$G,Month!CL$7,Raw!$I:$I,Month!$A18),IF($C18="Provider",SUMIFS(Raw!$H:$H,Raw!$A:$A,$B$5,Raw!$G:$G,Month!CL$7,Raw!$C:$C,Month!$A18),SUMIFS(Raw!$H:$H,Raw!$A:$A,$B$5,Raw!$G:$G,Month!CL$7,Raw!$E:$E,Month!$A18))))</f>
        <v>658</v>
      </c>
      <c r="CM18" s="100">
        <f>IF($B18="","",IF($C18="Region",SUMIFS(Raw!$H:$H,Raw!$A:$A,$B$5,Raw!$G:$G,Month!CM$7,Raw!$I:$I,Month!$A18),IF($C18="Provider",SUMIFS(Raw!$H:$H,Raw!$A:$A,$B$5,Raw!$G:$G,Month!CM$7,Raw!$C:$C,Month!$A18),SUMIFS(Raw!$H:$H,Raw!$A:$A,$B$5,Raw!$G:$G,Month!CM$7,Raw!$E:$E,Month!$A18))))</f>
        <v>421</v>
      </c>
    </row>
    <row r="19" spans="1:91" x14ac:dyDescent="0.25">
      <c r="A19" s="18" t="str">
        <f>IF(Refs!A12="","",Refs!A12)</f>
        <v/>
      </c>
      <c r="B19" s="3" t="str">
        <f>IF(Refs!B12="","",Refs!B12)</f>
        <v>-----------</v>
      </c>
      <c r="C19" s="9" t="str">
        <f>IF(Refs!D12="","",Refs!D12)</f>
        <v/>
      </c>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row>
    <row r="20" spans="1:91" ht="19.5" customHeight="1" x14ac:dyDescent="0.25">
      <c r="A20" s="18" t="str">
        <f>IF(Refs!A13="","",Refs!A13)</f>
        <v>111AA1</v>
      </c>
      <c r="B20" s="3" t="str">
        <f>IF(Refs!B13="","",Refs!B13)</f>
        <v>North East</v>
      </c>
      <c r="C20" s="9" t="str">
        <f>IF(Refs!D13="","",Refs!D13)</f>
        <v>Area</v>
      </c>
      <c r="D20" s="100">
        <f>IF($B20="","",IF($C20="Region",SUMIFS(Raw!$H:$H,Raw!$A:$A,$B$5,Raw!$G:$G,Month!D$7,Raw!$I:$I,Month!$A20),IF($C20="Provider",SUMIFS(Raw!$H:$H,Raw!$A:$A,$B$5,Raw!$G:$G,Month!D$7,Raw!$C:$C,Month!$A20),SUMIFS(Raw!$H:$H,Raw!$A:$A,$B$5,Raw!$G:$G,Month!D$7,Raw!$E:$E,Month!$A20))))</f>
        <v>93007</v>
      </c>
      <c r="E20" s="100">
        <f>IF($B20="","",IF($C20="Region",SUMIFS(Raw!$H:$H,Raw!$A:$A,$B$5,Raw!$G:$G,Month!E$7,Raw!$I:$I,Month!$A20),IF($C20="Provider",SUMIFS(Raw!$H:$H,Raw!$A:$A,$B$5,Raw!$G:$G,Month!E$7,Raw!$C:$C,Month!$A20),SUMIFS(Raw!$H:$H,Raw!$A:$A,$B$5,Raw!$G:$G,Month!E$7,Raw!$E:$E,Month!$A20))))</f>
        <v>93007</v>
      </c>
      <c r="F20" s="100">
        <f>IF($B20="","",IF($C20="Region",SUMIFS(Raw!$H:$H,Raw!$A:$A,$B$5,Raw!$G:$G,Month!F$7,Raw!$I:$I,Month!$A20),IF($C20="Provider",SUMIFS(Raw!$H:$H,Raw!$A:$A,$B$5,Raw!$G:$G,Month!F$7,Raw!$C:$C,Month!$A20),SUMIFS(Raw!$H:$H,Raw!$A:$A,$B$5,Raw!$G:$G,Month!F$7,Raw!$E:$E,Month!$A20))))</f>
        <v>82234</v>
      </c>
      <c r="G20" s="100">
        <f>IF($B20="","",IF($C20="Region",SUMIFS(Raw!$H:$H,Raw!$A:$A,$B$5,Raw!$G:$G,Month!G$7,Raw!$I:$I,Month!$A20),IF($C20="Provider",SUMIFS(Raw!$H:$H,Raw!$A:$A,$B$5,Raw!$G:$G,Month!G$7,Raw!$C:$C,Month!$A20),SUMIFS(Raw!$H:$H,Raw!$A:$A,$B$5,Raw!$G:$G,Month!G$7,Raw!$E:$E,Month!$A20))))</f>
        <v>73893</v>
      </c>
      <c r="H20" s="100">
        <f>IF($B20="","",IF($C20="Region",SUMIFS(Raw!$H:$H,Raw!$A:$A,$B$5,Raw!$G:$G,Month!H$7,Raw!$I:$I,Month!$A20),IF($C20="Provider",SUMIFS(Raw!$H:$H,Raw!$A:$A,$B$5,Raw!$G:$G,Month!H$7,Raw!$C:$C,Month!$A20),SUMIFS(Raw!$H:$H,Raw!$A:$A,$B$5,Raw!$G:$G,Month!H$7,Raw!$E:$E,Month!$A20))))</f>
        <v>1830</v>
      </c>
      <c r="I20" s="100">
        <f>IF($B20="","",IF($C20="Region",SUMIFS(Raw!$H:$H,Raw!$A:$A,$B$5,Raw!$G:$G,Month!I$7,Raw!$I:$I,Month!$A20),IF($C20="Provider",SUMIFS(Raw!$H:$H,Raw!$A:$A,$B$5,Raw!$G:$G,Month!I$7,Raw!$C:$C,Month!$A20),SUMIFS(Raw!$H:$H,Raw!$A:$A,$B$5,Raw!$G:$G,Month!I$7,Raw!$E:$E,Month!$A20))))</f>
        <v>1904682</v>
      </c>
      <c r="J20" s="100">
        <f>IF($B20="","",IF($C20="Region",SUMIFS(Raw!$H:$H,Raw!$A:$A,$B$5,Raw!$G:$G,Month!J$7,Raw!$I:$I,Month!$A20),IF($C20="Provider",SUMIFS(Raw!$H:$H,Raw!$A:$A,$B$5,Raw!$G:$G,Month!J$7,Raw!$C:$C,Month!$A20),SUMIFS(Raw!$H:$H,Raw!$A:$A,$B$5,Raw!$G:$G,Month!J$7,Raw!$E:$E,Month!$A20))))</f>
        <v>174</v>
      </c>
      <c r="K20" s="100">
        <f>IF($B20="","",IF($C20="Region",SUMIFS(Raw!$H:$H,Raw!$A:$A,$B$5,Raw!$G:$G,Month!K$7,Raw!$I:$I,Month!$A20),IF($C20="Provider",SUMIFS(Raw!$H:$H,Raw!$A:$A,$B$5,Raw!$G:$G,Month!K$7,Raw!$C:$C,Month!$A20),SUMIFS(Raw!$H:$H,Raw!$A:$A,$B$5,Raw!$G:$G,Month!K$7,Raw!$E:$E,Month!$A20))))</f>
        <v>399</v>
      </c>
      <c r="L20" s="100">
        <f>IF($B20="","",IF($C20="Region",SUMIFS(Raw!$H:$H,Raw!$A:$A,$B$5,Raw!$G:$G,Month!L$7,Raw!$I:$I,Month!$A20),IF($C20="Provider",SUMIFS(Raw!$H:$H,Raw!$A:$A,$B$5,Raw!$G:$G,Month!L$7,Raw!$C:$C,Month!$A20),SUMIFS(Raw!$H:$H,Raw!$A:$A,$B$5,Raw!$G:$G,Month!L$7,Raw!$E:$E,Month!$A20))))</f>
        <v>0</v>
      </c>
      <c r="M20" s="100">
        <f>IF($B20="","",IF($C20="Region",SUMIFS(Raw!$H:$H,Raw!$A:$A,$B$5,Raw!$G:$G,Month!M$7,Raw!$I:$I,Month!$A20),IF($C20="Provider",SUMIFS(Raw!$H:$H,Raw!$A:$A,$B$5,Raw!$G:$G,Month!M$7,Raw!$C:$C,Month!$A20),SUMIFS(Raw!$H:$H,Raw!$A:$A,$B$5,Raw!$G:$G,Month!M$7,Raw!$E:$E,Month!$A20))))</f>
        <v>9499</v>
      </c>
      <c r="N20" s="100">
        <f>IF($B20="","",IF($C20="Region",SUMIFS(Raw!$H:$H,Raw!$A:$A,$B$5,Raw!$G:$G,Month!N$7,Raw!$I:$I,Month!$A20),IF($C20="Provider",SUMIFS(Raw!$H:$H,Raw!$A:$A,$B$5,Raw!$G:$G,Month!N$7,Raw!$C:$C,Month!$A20),SUMIFS(Raw!$H:$H,Raw!$A:$A,$B$5,Raw!$G:$G,Month!N$7,Raw!$E:$E,Month!$A20))))</f>
        <v>40654537</v>
      </c>
      <c r="O20" s="100">
        <f>IF($B20="","",IF($C20="Region",SUMIFS(Raw!$H:$H,Raw!$A:$A,$B$5,Raw!$G:$G,Month!O$7,Raw!$I:$I,Month!$A20),IF($C20="Provider",SUMIFS(Raw!$H:$H,Raw!$A:$A,$B$5,Raw!$G:$G,Month!O$7,Raw!$C:$C,Month!$A20),SUMIFS(Raw!$H:$H,Raw!$A:$A,$B$5,Raw!$G:$G,Month!O$7,Raw!$E:$E,Month!$A20))))</f>
        <v>79568</v>
      </c>
      <c r="P20" s="100">
        <f>IF($B20="","",IF($C20="Region",SUMIFS(Raw!$H:$H,Raw!$A:$A,$B$5,Raw!$G:$G,Month!P$7,Raw!$I:$I,Month!$A20),IF($C20="Provider",SUMIFS(Raw!$H:$H,Raw!$A:$A,$B$5,Raw!$G:$G,Month!P$7,Raw!$C:$C,Month!$A20),SUMIFS(Raw!$H:$H,Raw!$A:$A,$B$5,Raw!$G:$G,Month!P$7,Raw!$E:$E,Month!$A20))))</f>
        <v>0</v>
      </c>
      <c r="Q20" s="100">
        <f>IF($B20="","",IF($C20="Region",SUMIFS(Raw!$H:$H,Raw!$A:$A,$B$5,Raw!$G:$G,Month!Q$7,Raw!$I:$I,Month!$A20),IF($C20="Provider",SUMIFS(Raw!$H:$H,Raw!$A:$A,$B$5,Raw!$G:$G,Month!Q$7,Raw!$C:$C,Month!$A20),SUMIFS(Raw!$H:$H,Raw!$A:$A,$B$5,Raw!$G:$G,Month!Q$7,Raw!$E:$E,Month!$A20))))</f>
        <v>60093</v>
      </c>
      <c r="R20" s="100">
        <f>IF($B20="","",IF($C20="Region",SUMIFS(Raw!$H:$H,Raw!$A:$A,$B$5,Raw!$G:$G,Month!R$7,Raw!$I:$I,Month!$A20),IF($C20="Provider",SUMIFS(Raw!$H:$H,Raw!$A:$A,$B$5,Raw!$G:$G,Month!R$7,Raw!$C:$C,Month!$A20),SUMIFS(Raw!$H:$H,Raw!$A:$A,$B$5,Raw!$G:$G,Month!R$7,Raw!$E:$E,Month!$A20))))</f>
        <v>11950</v>
      </c>
      <c r="S20" s="100">
        <f>IF($B20="","",IF($C20="Region",SUMIFS(Raw!$H:$H,Raw!$A:$A,$B$5,Raw!$G:$G,Month!S$7,Raw!$I:$I,Month!$A20),IF($C20="Provider",SUMIFS(Raw!$H:$H,Raw!$A:$A,$B$5,Raw!$G:$G,Month!S$7,Raw!$C:$C,Month!$A20),SUMIFS(Raw!$H:$H,Raw!$A:$A,$B$5,Raw!$G:$G,Month!S$7,Raw!$E:$E,Month!$A20))))</f>
        <v>7521</v>
      </c>
      <c r="T20" s="100">
        <f>IF($B20="","",IF($C20="Region",SUMIFS(Raw!$H:$H,Raw!$A:$A,$B$5,Raw!$G:$G,Month!T$7,Raw!$I:$I,Month!$A20),IF($C20="Provider",SUMIFS(Raw!$H:$H,Raw!$A:$A,$B$5,Raw!$G:$G,Month!T$7,Raw!$C:$C,Month!$A20),SUMIFS(Raw!$H:$H,Raw!$A:$A,$B$5,Raw!$G:$G,Month!T$7,Raw!$E:$E,Month!$A20))))</f>
        <v>4</v>
      </c>
      <c r="U20" s="100">
        <f>IF($B20="","",IF($C20="Region",SUMIFS(Raw!$H:$H,Raw!$A:$A,$B$5,Raw!$G:$G,Month!U$7,Raw!$I:$I,Month!$A20),IF($C20="Provider",SUMIFS(Raw!$H:$H,Raw!$A:$A,$B$5,Raw!$G:$G,Month!U$7,Raw!$C:$C,Month!$A20),SUMIFS(Raw!$H:$H,Raw!$A:$A,$B$5,Raw!$G:$G,Month!U$7,Raw!$E:$E,Month!$A20))))</f>
        <v>27113</v>
      </c>
      <c r="V20" s="100">
        <f>IF($B20="","",IF($C20="Region",SUMIFS(Raw!$H:$H,Raw!$A:$A,$B$5,Raw!$G:$G,Month!V$7,Raw!$I:$I,Month!$A20),IF($C20="Provider",SUMIFS(Raw!$H:$H,Raw!$A:$A,$B$5,Raw!$G:$G,Month!V$7,Raw!$C:$C,Month!$A20),SUMIFS(Raw!$H:$H,Raw!$A:$A,$B$5,Raw!$G:$G,Month!V$7,Raw!$E:$E,Month!$A20))))</f>
        <v>177</v>
      </c>
      <c r="W20" s="100">
        <f>IF($B20="","",IF($C20="Region",SUMIFS(Raw!$H:$H,Raw!$A:$A,$B$5,Raw!$G:$G,Month!W$7,Raw!$I:$I,Month!$A20),IF($C20="Provider",SUMIFS(Raw!$H:$H,Raw!$A:$A,$B$5,Raw!$G:$G,Month!W$7,Raw!$C:$C,Month!$A20),SUMIFS(Raw!$H:$H,Raw!$A:$A,$B$5,Raw!$G:$G,Month!W$7,Raw!$E:$E,Month!$A20))))</f>
        <v>8276</v>
      </c>
      <c r="X20" s="100">
        <f>IF($B20="","",IF($C20="Region",SUMIFS(Raw!$H:$H,Raw!$A:$A,$B$5,Raw!$G:$G,Month!X$7,Raw!$I:$I,Month!$A20),IF($C20="Provider",SUMIFS(Raw!$H:$H,Raw!$A:$A,$B$5,Raw!$G:$G,Month!X$7,Raw!$C:$C,Month!$A20),SUMIFS(Raw!$H:$H,Raw!$A:$A,$B$5,Raw!$G:$G,Month!X$7,Raw!$E:$E,Month!$A20))))</f>
        <v>2781</v>
      </c>
      <c r="Y20" s="100">
        <f>IF($B20="","",IF($C20="Region",SUMIFS(Raw!$H:$H,Raw!$A:$A,$B$5,Raw!$G:$G,Month!Y$7,Raw!$I:$I,Month!$A20),IF($C20="Provider",SUMIFS(Raw!$H:$H,Raw!$A:$A,$B$5,Raw!$G:$G,Month!Y$7,Raw!$C:$C,Month!$A20),SUMIFS(Raw!$H:$H,Raw!$A:$A,$B$5,Raw!$G:$G,Month!Y$7,Raw!$E:$E,Month!$A20))))</f>
        <v>3845</v>
      </c>
      <c r="Z20" s="100">
        <f>IF($B20="","",IF($C20="Region",SUMIFS(Raw!$H:$H,Raw!$A:$A,$B$5,Raw!$G:$G,Month!Z$7,Raw!$I:$I,Month!$A20),IF($C20="Provider",SUMIFS(Raw!$H:$H,Raw!$A:$A,$B$5,Raw!$G:$G,Month!Z$7,Raw!$C:$C,Month!$A20),SUMIFS(Raw!$H:$H,Raw!$A:$A,$B$5,Raw!$G:$G,Month!Z$7,Raw!$E:$E,Month!$A20))))</f>
        <v>14061</v>
      </c>
      <c r="AA20" s="100">
        <f>IF($B20="","",IF($C20="Region",SUMIFS(Raw!$H:$H,Raw!$A:$A,$B$5,Raw!$G:$G,Month!AA$7,Raw!$I:$I,Month!$A20),IF($C20="Provider",SUMIFS(Raw!$H:$H,Raw!$A:$A,$B$5,Raw!$G:$G,Month!AA$7,Raw!$C:$C,Month!$A20),SUMIFS(Raw!$H:$H,Raw!$A:$A,$B$5,Raw!$G:$G,Month!AA$7,Raw!$E:$E,Month!$A20))))</f>
        <v>2990</v>
      </c>
      <c r="AB20" s="100">
        <f>IF($B20="","",IF($C20="Region",SUMIFS(Raw!$H:$H,Raw!$A:$A,$B$5,Raw!$G:$G,Month!AB$7,Raw!$I:$I,Month!$A20),IF($C20="Provider",SUMIFS(Raw!$H:$H,Raw!$A:$A,$B$5,Raw!$G:$G,Month!AB$7,Raw!$C:$C,Month!$A20),SUMIFS(Raw!$H:$H,Raw!$A:$A,$B$5,Raw!$G:$G,Month!AB$7,Raw!$E:$E,Month!$A20))))</f>
        <v>1574</v>
      </c>
      <c r="AC20" s="100">
        <f>IF($B20="","",IF($C20="Region",SUMIFS(Raw!$H:$H,Raw!$A:$A,$B$5,Raw!$G:$G,Month!AC$7,Raw!$I:$I,Month!$A20),IF($C20="Provider",SUMIFS(Raw!$H:$H,Raw!$A:$A,$B$5,Raw!$G:$G,Month!AC$7,Raw!$C:$C,Month!$A20),SUMIFS(Raw!$H:$H,Raw!$A:$A,$B$5,Raw!$G:$G,Month!AC$7,Raw!$E:$E,Month!$A20))))</f>
        <v>6006</v>
      </c>
      <c r="AD20" s="100">
        <f>IF($B20="","",IF($C20="Region",SUMIFS(Raw!$H:$H,Raw!$A:$A,$B$5,Raw!$G:$G,Month!AD$7,Raw!$I:$I,Month!$A20),IF($C20="Provider",SUMIFS(Raw!$H:$H,Raw!$A:$A,$B$5,Raw!$G:$G,Month!AD$7,Raw!$C:$C,Month!$A20),SUMIFS(Raw!$H:$H,Raw!$A:$A,$B$5,Raw!$G:$G,Month!AD$7,Raw!$E:$E,Month!$A20))))</f>
        <v>21227</v>
      </c>
      <c r="AE20" s="100">
        <f>IF($B20="","",IF($C20="Region",SUMIFS(Raw!$H:$H,Raw!$A:$A,$B$5,Raw!$G:$G,Month!AE$7,Raw!$I:$I,Month!$A20),IF($C20="Provider",SUMIFS(Raw!$H:$H,Raw!$A:$A,$B$5,Raw!$G:$G,Month!AE$7,Raw!$C:$C,Month!$A20),SUMIFS(Raw!$H:$H,Raw!$A:$A,$B$5,Raw!$G:$G,Month!AE$7,Raw!$E:$E,Month!$A20))))</f>
        <v>79568</v>
      </c>
      <c r="AF20" s="100">
        <f>IF($B20="","",IF($C20="Region",SUMIFS(Raw!$H:$H,Raw!$A:$A,$B$5,Raw!$G:$G,Month!AF$7,Raw!$I:$I,Month!$A20),IF($C20="Provider",SUMIFS(Raw!$H:$H,Raw!$A:$A,$B$5,Raw!$G:$G,Month!AF$7,Raw!$C:$C,Month!$A20),SUMIFS(Raw!$H:$H,Raw!$A:$A,$B$5,Raw!$G:$G,Month!AF$7,Raw!$E:$E,Month!$A20))))</f>
        <v>11973</v>
      </c>
      <c r="AG20" s="100">
        <f>IF($B20="","",IF($C20="Region",SUMIFS(Raw!$H:$H,Raw!$A:$A,$B$5,Raw!$G:$G,Month!AG$7,Raw!$I:$I,Month!$A20),IF($C20="Provider",SUMIFS(Raw!$H:$H,Raw!$A:$A,$B$5,Raw!$G:$G,Month!AG$7,Raw!$C:$C,Month!$A20),SUMIFS(Raw!$H:$H,Raw!$A:$A,$B$5,Raw!$G:$G,Month!AG$7,Raw!$E:$E,Month!$A20))))</f>
        <v>14799</v>
      </c>
      <c r="AH20" s="100">
        <f>IF($B20="","",IF($C20="Region",SUMIFS(Raw!$H:$H,Raw!$A:$A,$B$5,Raw!$G:$G,Month!AH$7,Raw!$I:$I,Month!$A20),IF($C20="Provider",SUMIFS(Raw!$H:$H,Raw!$A:$A,$B$5,Raw!$G:$G,Month!AH$7,Raw!$C:$C,Month!$A20),SUMIFS(Raw!$H:$H,Raw!$A:$A,$B$5,Raw!$G:$G,Month!AH$7,Raw!$E:$E,Month!$A20))))</f>
        <v>6113</v>
      </c>
      <c r="AI20" s="100">
        <f>IF($B20="","",IF($C20="Region",SUMIFS(Raw!$H:$H,Raw!$A:$A,$B$5,Raw!$G:$G,Month!AI$7,Raw!$I:$I,Month!$A20),IF($C20="Provider",SUMIFS(Raw!$H:$H,Raw!$A:$A,$B$5,Raw!$G:$G,Month!AI$7,Raw!$C:$C,Month!$A20),SUMIFS(Raw!$H:$H,Raw!$A:$A,$B$5,Raw!$G:$G,Month!AI$7,Raw!$E:$E,Month!$A20))))</f>
        <v>25</v>
      </c>
      <c r="AJ20" s="100">
        <f>IF($B20="","",IF($C20="Region",SUMIFS(Raw!$H:$H,Raw!$A:$A,$B$5,Raw!$G:$G,Month!AJ$7,Raw!$I:$I,Month!$A20),IF($C20="Provider",SUMIFS(Raw!$H:$H,Raw!$A:$A,$B$5,Raw!$G:$G,Month!AJ$7,Raw!$C:$C,Month!$A20),SUMIFS(Raw!$H:$H,Raw!$A:$A,$B$5,Raw!$G:$G,Month!AJ$7,Raw!$E:$E,Month!$A20))))</f>
        <v>8213</v>
      </c>
      <c r="AK20" s="100">
        <f>IF($B20="","",IF($C20="Region",SUMIFS(Raw!$H:$H,Raw!$A:$A,$B$5,Raw!$G:$G,Month!AK$7,Raw!$I:$I,Month!$A20),IF($C20="Provider",SUMIFS(Raw!$H:$H,Raw!$A:$A,$B$5,Raw!$G:$G,Month!AK$7,Raw!$C:$C,Month!$A20),SUMIFS(Raw!$H:$H,Raw!$A:$A,$B$5,Raw!$G:$G,Month!AK$7,Raw!$E:$E,Month!$A20))))</f>
        <v>416</v>
      </c>
      <c r="AL20" s="100">
        <f>IF($B20="","",IF($C20="Region",SUMIFS(Raw!$H:$H,Raw!$A:$A,$B$5,Raw!$G:$G,Month!AL$7,Raw!$I:$I,Month!$A20),IF($C20="Provider",SUMIFS(Raw!$H:$H,Raw!$A:$A,$B$5,Raw!$G:$G,Month!AL$7,Raw!$C:$C,Month!$A20),SUMIFS(Raw!$H:$H,Raw!$A:$A,$B$5,Raw!$G:$G,Month!AL$7,Raw!$E:$E,Month!$A20))))</f>
        <v>2195</v>
      </c>
      <c r="AM20" s="100">
        <f>IF($B20="","",IF($C20="Region",SUMIFS(Raw!$H:$H,Raw!$A:$A,$B$5,Raw!$G:$G,Month!AM$7,Raw!$I:$I,Month!$A20),IF($C20="Provider",SUMIFS(Raw!$H:$H,Raw!$A:$A,$B$5,Raw!$G:$G,Month!AM$7,Raw!$C:$C,Month!$A20),SUMIFS(Raw!$H:$H,Raw!$A:$A,$B$5,Raw!$G:$G,Month!AM$7,Raw!$E:$E,Month!$A20))))</f>
        <v>108</v>
      </c>
      <c r="AN20" s="100">
        <f>IF($B20="","",IF($C20="Region",SUMIFS(Raw!$H:$H,Raw!$A:$A,$B$5,Raw!$G:$G,Month!AN$7,Raw!$I:$I,Month!$A20),IF($C20="Provider",SUMIFS(Raw!$H:$H,Raw!$A:$A,$B$5,Raw!$G:$G,Month!AN$7,Raw!$C:$C,Month!$A20),SUMIFS(Raw!$H:$H,Raw!$A:$A,$B$5,Raw!$G:$G,Month!AN$7,Raw!$E:$E,Month!$A20))))</f>
        <v>4311</v>
      </c>
      <c r="AO20" s="100">
        <f>IF($B20="","",IF($C20="Region",SUMIFS(Raw!$H:$H,Raw!$A:$A,$B$5,Raw!$G:$G,Month!AO$7,Raw!$I:$I,Month!$A20),IF($C20="Provider",SUMIFS(Raw!$H:$H,Raw!$A:$A,$B$5,Raw!$G:$G,Month!AO$7,Raw!$C:$C,Month!$A20),SUMIFS(Raw!$H:$H,Raw!$A:$A,$B$5,Raw!$G:$G,Month!AO$7,Raw!$E:$E,Month!$A20))))</f>
        <v>2861</v>
      </c>
      <c r="AP20" s="100">
        <f>IF($B20="","",IF($C20="Region",SUMIFS(Raw!$H:$H,Raw!$A:$A,$B$5,Raw!$G:$G,Month!AP$7,Raw!$I:$I,Month!$A20),IF($C20="Provider",SUMIFS(Raw!$H:$H,Raw!$A:$A,$B$5,Raw!$G:$G,Month!AP$7,Raw!$C:$C,Month!$A20),SUMIFS(Raw!$H:$H,Raw!$A:$A,$B$5,Raw!$G:$G,Month!AP$7,Raw!$E:$E,Month!$A20))))</f>
        <v>7545</v>
      </c>
      <c r="AQ20" s="100">
        <f>IF($B20="","",IF($C20="Region",SUMIFS(Raw!$H:$H,Raw!$A:$A,$B$5,Raw!$G:$G,Month!AQ$7,Raw!$I:$I,Month!$A20),IF($C20="Provider",SUMIFS(Raw!$H:$H,Raw!$A:$A,$B$5,Raw!$G:$G,Month!AQ$7,Raw!$C:$C,Month!$A20),SUMIFS(Raw!$H:$H,Raw!$A:$A,$B$5,Raw!$G:$G,Month!AQ$7,Raw!$E:$E,Month!$A20))))</f>
        <v>5904</v>
      </c>
      <c r="AR20" s="100">
        <f>IF($B20="","",IF($C20="Region",SUMIFS(Raw!$H:$H,Raw!$A:$A,$B$5,Raw!$G:$G,Month!AR$7,Raw!$I:$I,Month!$A20),IF($C20="Provider",SUMIFS(Raw!$H:$H,Raw!$A:$A,$B$5,Raw!$G:$G,Month!AR$7,Raw!$C:$C,Month!$A20),SUMIFS(Raw!$H:$H,Raw!$A:$A,$B$5,Raw!$G:$G,Month!AR$7,Raw!$E:$E,Month!$A20))))</f>
        <v>4185</v>
      </c>
      <c r="AS20" s="100">
        <f>IF($B20="","",IF($C20="Region",SUMIFS(Raw!$H:$H,Raw!$A:$A,$B$5,Raw!$G:$G,Month!AS$7,Raw!$I:$I,Month!$A20),IF($C20="Provider",SUMIFS(Raw!$H:$H,Raw!$A:$A,$B$5,Raw!$G:$G,Month!AS$7,Raw!$C:$C,Month!$A20),SUMIFS(Raw!$H:$H,Raw!$A:$A,$B$5,Raw!$G:$G,Month!AS$7,Raw!$E:$E,Month!$A20))))</f>
        <v>1899</v>
      </c>
      <c r="AT20" s="100">
        <f>IF($B20="","",IF($C20="Region",SUMIFS(Raw!$H:$H,Raw!$A:$A,$B$5,Raw!$G:$G,Month!AT$7,Raw!$I:$I,Month!$A20),IF($C20="Provider",SUMIFS(Raw!$H:$H,Raw!$A:$A,$B$5,Raw!$G:$G,Month!AT$7,Raw!$C:$C,Month!$A20),SUMIFS(Raw!$H:$H,Raw!$A:$A,$B$5,Raw!$G:$G,Month!AT$7,Raw!$E:$E,Month!$A20))))</f>
        <v>1171</v>
      </c>
      <c r="AU20" s="100">
        <f>IF($B20="","",IF($C20="Region",SUMIFS(Raw!$H:$H,Raw!$A:$A,$B$5,Raw!$G:$G,Month!AU$7,Raw!$I:$I,Month!$A20),IF($C20="Provider",SUMIFS(Raw!$H:$H,Raw!$A:$A,$B$5,Raw!$G:$G,Month!AU$7,Raw!$C:$C,Month!$A20),SUMIFS(Raw!$H:$H,Raw!$A:$A,$B$5,Raw!$G:$G,Month!AU$7,Raw!$E:$E,Month!$A20))))</f>
        <v>946</v>
      </c>
      <c r="AV20" s="100">
        <f>IF($B20="","",IF($C20="Region",SUMIFS(Raw!$H:$H,Raw!$A:$A,$B$5,Raw!$G:$G,Month!AV$7,Raw!$I:$I,Month!$A20),IF($C20="Provider",SUMIFS(Raw!$H:$H,Raw!$A:$A,$B$5,Raw!$G:$G,Month!AV$7,Raw!$C:$C,Month!$A20),SUMIFS(Raw!$H:$H,Raw!$A:$A,$B$5,Raw!$G:$G,Month!AV$7,Raw!$E:$E,Month!$A20))))</f>
        <v>1789</v>
      </c>
      <c r="AW20" s="100">
        <f>IF($B20="","",IF($C20="Region",SUMIFS(Raw!$H:$H,Raw!$A:$A,$B$5,Raw!$G:$G,Month!AW$7,Raw!$I:$I,Month!$A20),IF($C20="Provider",SUMIFS(Raw!$H:$H,Raw!$A:$A,$B$5,Raw!$G:$G,Month!AW$7,Raw!$C:$C,Month!$A20),SUMIFS(Raw!$H:$H,Raw!$A:$A,$B$5,Raw!$G:$G,Month!AW$7,Raw!$E:$E,Month!$A20))))</f>
        <v>11509394</v>
      </c>
      <c r="AX20" s="100">
        <f>IF($B20="","",IF($C20="Region",SUMIFS(Raw!$H:$H,Raw!$A:$A,$B$5,Raw!$G:$G,Month!AX$7,Raw!$I:$I,Month!$A20),IF($C20="Provider",SUMIFS(Raw!$H:$H,Raw!$A:$A,$B$5,Raw!$G:$G,Month!AX$7,Raw!$C:$C,Month!$A20),SUMIFS(Raw!$H:$H,Raw!$A:$A,$B$5,Raw!$G:$G,Month!AX$7,Raw!$E:$E,Month!$A20))))</f>
        <v>14030</v>
      </c>
      <c r="AY20" s="100">
        <f>IF($B20="","",IF($C20="Region",SUMIFS(Raw!$H:$H,Raw!$A:$A,$B$5,Raw!$G:$G,Month!AY$7,Raw!$I:$I,Month!$A20),IF($C20="Provider",SUMIFS(Raw!$H:$H,Raw!$A:$A,$B$5,Raw!$G:$G,Month!AY$7,Raw!$C:$C,Month!$A20),SUMIFS(Raw!$H:$H,Raw!$A:$A,$B$5,Raw!$G:$G,Month!AY$7,Raw!$E:$E,Month!$A20))))</f>
        <v>2498</v>
      </c>
      <c r="AZ20" s="100">
        <f>IF($B20="","",IF($C20="Region",SUMIFS(Raw!$H:$H,Raw!$A:$A,$B$5,Raw!$G:$G,Month!AZ$7,Raw!$I:$I,Month!$A20),IF($C20="Provider",SUMIFS(Raw!$H:$H,Raw!$A:$A,$B$5,Raw!$G:$G,Month!AZ$7,Raw!$C:$C,Month!$A20),SUMIFS(Raw!$H:$H,Raw!$A:$A,$B$5,Raw!$G:$G,Month!AZ$7,Raw!$E:$E,Month!$A20))))</f>
        <v>142</v>
      </c>
      <c r="BA20" s="100">
        <f>IF($B20="","",IF($C20="Region",SUMIFS(Raw!$H:$H,Raw!$A:$A,$B$5,Raw!$G:$G,Month!BA$7,Raw!$I:$I,Month!$A20),IF($C20="Provider",SUMIFS(Raw!$H:$H,Raw!$A:$A,$B$5,Raw!$G:$G,Month!BA$7,Raw!$C:$C,Month!$A20),SUMIFS(Raw!$H:$H,Raw!$A:$A,$B$5,Raw!$G:$G,Month!BA$7,Raw!$E:$E,Month!$A20))))</f>
        <v>767</v>
      </c>
      <c r="BB20" s="100">
        <f>IF($B20="","",IF($C20="Region",SUMIFS(Raw!$H:$H,Raw!$A:$A,$B$5,Raw!$G:$G,Month!BB$7,Raw!$I:$I,Month!$A20),IF($C20="Provider",SUMIFS(Raw!$H:$H,Raw!$A:$A,$B$5,Raw!$G:$G,Month!BB$7,Raw!$C:$C,Month!$A20),SUMIFS(Raw!$H:$H,Raw!$A:$A,$B$5,Raw!$G:$G,Month!BB$7,Raw!$E:$E,Month!$A20))))</f>
        <v>5377700</v>
      </c>
      <c r="BC20" s="100">
        <f>IF($B20="","",IF($C20="Region",SUMIFS(Raw!$H:$H,Raw!$A:$A,$B$5,Raw!$G:$G,Month!BC$7,Raw!$I:$I,Month!$A20),IF($C20="Provider",SUMIFS(Raw!$H:$H,Raw!$A:$A,$B$5,Raw!$G:$G,Month!BC$7,Raw!$C:$C,Month!$A20),SUMIFS(Raw!$H:$H,Raw!$A:$A,$B$5,Raw!$G:$G,Month!BC$7,Raw!$E:$E,Month!$A20))))</f>
        <v>8404</v>
      </c>
      <c r="BD20" s="100">
        <f>IF($B20="","",IF($C20="Region",SUMIFS(Raw!$H:$H,Raw!$A:$A,$B$5,Raw!$G:$G,Month!BD$7,Raw!$I:$I,Month!$A20),IF($C20="Provider",SUMIFS(Raw!$H:$H,Raw!$A:$A,$B$5,Raw!$G:$G,Month!BD$7,Raw!$C:$C,Month!$A20),SUMIFS(Raw!$H:$H,Raw!$A:$A,$B$5,Raw!$G:$G,Month!BD$7,Raw!$E:$E,Month!$A20))))</f>
        <v>29072</v>
      </c>
      <c r="BE20" s="100">
        <f>IF($B20="","",IF($C20="Region",SUMIFS(Raw!$H:$H,Raw!$A:$A,$B$5,Raw!$G:$G,Month!BE$7,Raw!$I:$I,Month!$A20),IF($C20="Provider",SUMIFS(Raw!$H:$H,Raw!$A:$A,$B$5,Raw!$G:$G,Month!BE$7,Raw!$C:$C,Month!$A20),SUMIFS(Raw!$H:$H,Raw!$A:$A,$B$5,Raw!$G:$G,Month!BE$7,Raw!$E:$E,Month!$A20))))</f>
        <v>911</v>
      </c>
      <c r="BF20" s="100">
        <f>IF($B20="","",IF($C20="Region",SUMIFS(Raw!$H:$H,Raw!$A:$A,$B$5,Raw!$G:$G,Month!BF$7,Raw!$I:$I,Month!$A20),IF($C20="Provider",SUMIFS(Raw!$H:$H,Raw!$A:$A,$B$5,Raw!$G:$G,Month!BF$7,Raw!$C:$C,Month!$A20),SUMIFS(Raw!$H:$H,Raw!$A:$A,$B$5,Raw!$G:$G,Month!BF$7,Raw!$E:$E,Month!$A20))))</f>
        <v>63732</v>
      </c>
      <c r="BG20" s="100">
        <f>IF($B20="","",IF($C20="Region",SUMIFS(Raw!$H:$H,Raw!$A:$A,$B$5,Raw!$G:$G,Month!BG$7,Raw!$I:$I,Month!$A20),IF($C20="Provider",SUMIFS(Raw!$H:$H,Raw!$A:$A,$B$5,Raw!$G:$G,Month!BG$7,Raw!$C:$C,Month!$A20),SUMIFS(Raw!$H:$H,Raw!$A:$A,$B$5,Raw!$G:$G,Month!BG$7,Raw!$E:$E,Month!$A20))))</f>
        <v>22</v>
      </c>
      <c r="BH20" s="100">
        <f>IF($B20="","",IF($C20="Region",SUMIFS(Raw!$H:$H,Raw!$A:$A,$B$5,Raw!$G:$G,Month!BH$7,Raw!$I:$I,Month!$A20),IF($C20="Provider",SUMIFS(Raw!$H:$H,Raw!$A:$A,$B$5,Raw!$G:$G,Month!BH$7,Raw!$C:$C,Month!$A20),SUMIFS(Raw!$H:$H,Raw!$A:$A,$B$5,Raw!$G:$G,Month!BH$7,Raw!$E:$E,Month!$A20))))</f>
        <v>46292</v>
      </c>
      <c r="BI20" s="100">
        <f>IF($B20="","",IF($C20="Region",SUMIFS(Raw!$H:$H,Raw!$A:$A,$B$5,Raw!$G:$G,Month!BI$7,Raw!$I:$I,Month!$A20),IF($C20="Provider",SUMIFS(Raw!$H:$H,Raw!$A:$A,$B$5,Raw!$G:$G,Month!BI$7,Raw!$C:$C,Month!$A20),SUMIFS(Raw!$H:$H,Raw!$A:$A,$B$5,Raw!$G:$G,Month!BI$7,Raw!$E:$E,Month!$A20))))</f>
        <v>17612</v>
      </c>
      <c r="BJ20" s="100">
        <f>IF($B20="","",IF($C20="Region",SUMIFS(Raw!$H:$H,Raw!$A:$A,$B$5,Raw!$G:$G,Month!BJ$7,Raw!$I:$I,Month!$A20),IF($C20="Provider",SUMIFS(Raw!$H:$H,Raw!$A:$A,$B$5,Raw!$G:$G,Month!BJ$7,Raw!$C:$C,Month!$A20),SUMIFS(Raw!$H:$H,Raw!$A:$A,$B$5,Raw!$G:$G,Month!BJ$7,Raw!$E:$E,Month!$A20))))</f>
        <v>9902</v>
      </c>
      <c r="BK20" s="100">
        <f>IF($B20="","",IF($C20="Region",SUMIFS(Raw!$H:$H,Raw!$A:$A,$B$5,Raw!$G:$G,Month!BK$7,Raw!$I:$I,Month!$A20),IF($C20="Provider",SUMIFS(Raw!$H:$H,Raw!$A:$A,$B$5,Raw!$G:$G,Month!BK$7,Raw!$C:$C,Month!$A20),SUMIFS(Raw!$H:$H,Raw!$A:$A,$B$5,Raw!$G:$G,Month!BK$7,Raw!$E:$E,Month!$A20))))</f>
        <v>6439</v>
      </c>
      <c r="BL20" s="100">
        <f>IF($B20="","",IF($C20="Region",SUMIFS(Raw!$H:$H,Raw!$A:$A,$B$5,Raw!$G:$G,Month!BL$7,Raw!$I:$I,Month!$A20),IF($C20="Provider",SUMIFS(Raw!$H:$H,Raw!$A:$A,$B$5,Raw!$G:$G,Month!BL$7,Raw!$C:$C,Month!$A20),SUMIFS(Raw!$H:$H,Raw!$A:$A,$B$5,Raw!$G:$G,Month!BL$7,Raw!$E:$E,Month!$A20))))</f>
        <v>5843</v>
      </c>
      <c r="BM20" s="100">
        <f>IF($B20="","",IF($C20="Region",SUMIFS(Raw!$H:$H,Raw!$A:$A,$B$5,Raw!$G:$G,Month!BM$7,Raw!$I:$I,Month!$A20),IF($C20="Provider",SUMIFS(Raw!$H:$H,Raw!$A:$A,$B$5,Raw!$G:$G,Month!BM$7,Raw!$C:$C,Month!$A20),SUMIFS(Raw!$H:$H,Raw!$A:$A,$B$5,Raw!$G:$G,Month!BM$7,Raw!$E:$E,Month!$A20))))</f>
        <v>1465</v>
      </c>
      <c r="BN20" s="100">
        <f>IF($B20="","",IF($C20="Region",SUMIFS(Raw!$H:$H,Raw!$A:$A,$B$5,Raw!$G:$G,Month!BN$7,Raw!$I:$I,Month!$A20),IF($C20="Provider",SUMIFS(Raw!$H:$H,Raw!$A:$A,$B$5,Raw!$G:$G,Month!BN$7,Raw!$C:$C,Month!$A20),SUMIFS(Raw!$H:$H,Raw!$A:$A,$B$5,Raw!$G:$G,Month!BN$7,Raw!$E:$E,Month!$A20))))</f>
        <v>16141</v>
      </c>
      <c r="BO20" s="100">
        <f>IF($B20="","",IF($C20="Region",SUMIFS(Raw!$H:$H,Raw!$A:$A,$B$5,Raw!$G:$G,Month!BO$7,Raw!$I:$I,Month!$A20),IF($C20="Provider",SUMIFS(Raw!$H:$H,Raw!$A:$A,$B$5,Raw!$G:$G,Month!BO$7,Raw!$C:$C,Month!$A20),SUMIFS(Raw!$H:$H,Raw!$A:$A,$B$5,Raw!$G:$G,Month!BO$7,Raw!$E:$E,Month!$A20))))</f>
        <v>8370</v>
      </c>
      <c r="BP20" s="100">
        <f>IF($B20="","",IF($C20="Region",SUMIFS(Raw!$H:$H,Raw!$A:$A,$B$5,Raw!$G:$G,Month!BP$7,Raw!$I:$I,Month!$A20),IF($C20="Provider",SUMIFS(Raw!$H:$H,Raw!$A:$A,$B$5,Raw!$G:$G,Month!BP$7,Raw!$C:$C,Month!$A20),SUMIFS(Raw!$H:$H,Raw!$A:$A,$B$5,Raw!$G:$G,Month!BP$7,Raw!$E:$E,Month!$A20))))</f>
        <v>6585</v>
      </c>
      <c r="BQ20" s="100">
        <f>IF($B20="","",IF($C20="Region",SUMIFS(Raw!$H:$H,Raw!$A:$A,$B$5,Raw!$G:$G,Month!BQ$7,Raw!$I:$I,Month!$A20),IF($C20="Provider",SUMIFS(Raw!$H:$H,Raw!$A:$A,$B$5,Raw!$G:$G,Month!BQ$7,Raw!$C:$C,Month!$A20),SUMIFS(Raw!$H:$H,Raw!$A:$A,$B$5,Raw!$G:$G,Month!BQ$7,Raw!$E:$E,Month!$A20))))</f>
        <v>542</v>
      </c>
      <c r="BR20" s="100">
        <f>IF($B20="","",IF($C20="Region",SUMIFS(Raw!$H:$H,Raw!$A:$A,$B$5,Raw!$G:$G,Month!BR$7,Raw!$I:$I,Month!$A20),IF($C20="Provider",SUMIFS(Raw!$H:$H,Raw!$A:$A,$B$5,Raw!$G:$G,Month!BR$7,Raw!$C:$C,Month!$A20),SUMIFS(Raw!$H:$H,Raw!$A:$A,$B$5,Raw!$G:$G,Month!BR$7,Raw!$E:$E,Month!$A20))))</f>
        <v>87</v>
      </c>
      <c r="BS20" s="100">
        <f>IF($B20="","",IF($C20="Region",SUMIFS(Raw!$H:$H,Raw!$A:$A,$B$5,Raw!$G:$G,Month!BS$7,Raw!$I:$I,Month!$A20),IF($C20="Provider",SUMIFS(Raw!$H:$H,Raw!$A:$A,$B$5,Raw!$G:$G,Month!BS$7,Raw!$C:$C,Month!$A20),SUMIFS(Raw!$H:$H,Raw!$A:$A,$B$5,Raw!$G:$G,Month!BS$7,Raw!$E:$E,Month!$A20))))</f>
        <v>25</v>
      </c>
      <c r="BT20" s="100">
        <f>IF($B20="","",IF($C20="Region",SUMIFS(Raw!$H:$H,Raw!$A:$A,$B$5,Raw!$G:$G,Month!BT$7,Raw!$I:$I,Month!$A20),IF($C20="Provider",SUMIFS(Raw!$H:$H,Raw!$A:$A,$B$5,Raw!$G:$G,Month!BT$7,Raw!$C:$C,Month!$A20),SUMIFS(Raw!$H:$H,Raw!$A:$A,$B$5,Raw!$G:$G,Month!BT$7,Raw!$E:$E,Month!$A20))))</f>
        <v>0</v>
      </c>
      <c r="BU20" s="100">
        <f>IF($B20="","",IF($C20="Region",SUMIFS(Raw!$H:$H,Raw!$A:$A,$B$5,Raw!$G:$G,Month!BU$7,Raw!$I:$I,Month!$A20),IF($C20="Provider",SUMIFS(Raw!$H:$H,Raw!$A:$A,$B$5,Raw!$G:$G,Month!BU$7,Raw!$C:$C,Month!$A20),SUMIFS(Raw!$H:$H,Raw!$A:$A,$B$5,Raw!$G:$G,Month!BU$7,Raw!$E:$E,Month!$A20))))</f>
        <v>0</v>
      </c>
      <c r="BV20" s="100">
        <f>IF($B20="","",IF($C20="Region",SUMIFS(Raw!$H:$H,Raw!$A:$A,$B$5,Raw!$G:$G,Month!BV$7,Raw!$I:$I,Month!$A20),IF($C20="Provider",SUMIFS(Raw!$H:$H,Raw!$A:$A,$B$5,Raw!$G:$G,Month!BV$7,Raw!$C:$C,Month!$A20),SUMIFS(Raw!$H:$H,Raw!$A:$A,$B$5,Raw!$G:$G,Month!BV$7,Raw!$E:$E,Month!$A20))))</f>
        <v>796</v>
      </c>
      <c r="BW20" s="100">
        <f>IF($B20="","",IF($C20="Region",SUMIFS(Raw!$H:$H,Raw!$A:$A,$B$5,Raw!$G:$G,Month!BW$7,Raw!$I:$I,Month!$A20),IF($C20="Provider",SUMIFS(Raw!$H:$H,Raw!$A:$A,$B$5,Raw!$G:$G,Month!BW$7,Raw!$C:$C,Month!$A20),SUMIFS(Raw!$H:$H,Raw!$A:$A,$B$5,Raw!$G:$G,Month!BW$7,Raw!$E:$E,Month!$A20))))</f>
        <v>132</v>
      </c>
      <c r="BX20" s="100">
        <f>IF($B20="","",IF($C20="Region",SUMIFS(Raw!$H:$H,Raw!$A:$A,$B$5,Raw!$G:$G,Month!BX$7,Raw!$I:$I,Month!$A20),IF($C20="Provider",SUMIFS(Raw!$H:$H,Raw!$A:$A,$B$5,Raw!$G:$G,Month!BX$7,Raw!$C:$C,Month!$A20),SUMIFS(Raw!$H:$H,Raw!$A:$A,$B$5,Raw!$G:$G,Month!BX$7,Raw!$E:$E,Month!$A20))))</f>
        <v>61</v>
      </c>
      <c r="BY20" s="100">
        <f>IF($B20="","",IF($C20="Region",SUMIFS(Raw!$H:$H,Raw!$A:$A,$B$5,Raw!$G:$G,Month!BY$7,Raw!$I:$I,Month!$A20),IF($C20="Provider",SUMIFS(Raw!$H:$H,Raw!$A:$A,$B$5,Raw!$G:$G,Month!BY$7,Raw!$C:$C,Month!$A20),SUMIFS(Raw!$H:$H,Raw!$A:$A,$B$5,Raw!$G:$G,Month!BY$7,Raw!$E:$E,Month!$A20))))</f>
        <v>28</v>
      </c>
      <c r="BZ20" s="100">
        <f>IF($B20="","",IF($C20="Region",SUMIFS(Raw!$H:$H,Raw!$A:$A,$B$5,Raw!$G:$G,Month!BZ$7,Raw!$I:$I,Month!$A20),IF($C20="Provider",SUMIFS(Raw!$H:$H,Raw!$A:$A,$B$5,Raw!$G:$G,Month!BZ$7,Raw!$C:$C,Month!$A20),SUMIFS(Raw!$H:$H,Raw!$A:$A,$B$5,Raw!$G:$G,Month!BZ$7,Raw!$E:$E,Month!$A20))))</f>
        <v>0</v>
      </c>
      <c r="CA20" s="100">
        <f>IF($B20="","",IF($C20="Region",SUMIFS(Raw!$H:$H,Raw!$A:$A,$B$5,Raw!$G:$G,Month!CA$7,Raw!$I:$I,Month!$A20),IF($C20="Provider",SUMIFS(Raw!$H:$H,Raw!$A:$A,$B$5,Raw!$G:$G,Month!CA$7,Raw!$C:$C,Month!$A20),SUMIFS(Raw!$H:$H,Raw!$A:$A,$B$5,Raw!$G:$G,Month!CA$7,Raw!$E:$E,Month!$A20))))</f>
        <v>0</v>
      </c>
      <c r="CB20" s="100">
        <f>IF($B20="","",IF($C20="Region",SUMIFS(Raw!$H:$H,Raw!$A:$A,$B$5,Raw!$G:$G,Month!CB$7,Raw!$I:$I,Month!$A20),IF($C20="Provider",SUMIFS(Raw!$H:$H,Raw!$A:$A,$B$5,Raw!$G:$G,Month!CB$7,Raw!$C:$C,Month!$A20),SUMIFS(Raw!$H:$H,Raw!$A:$A,$B$5,Raw!$G:$G,Month!CB$7,Raw!$E:$E,Month!$A20))))</f>
        <v>2903</v>
      </c>
      <c r="CC20" s="100">
        <f>IF($B20="","",IF($C20="Region",SUMIFS(Raw!$H:$H,Raw!$A:$A,$B$5,Raw!$G:$G,Month!CC$7,Raw!$I:$I,Month!$A20),IF($C20="Provider",SUMIFS(Raw!$H:$H,Raw!$A:$A,$B$5,Raw!$G:$G,Month!CC$7,Raw!$C:$C,Month!$A20),SUMIFS(Raw!$H:$H,Raw!$A:$A,$B$5,Raw!$G:$G,Month!CC$7,Raw!$E:$E,Month!$A20))))</f>
        <v>2903</v>
      </c>
      <c r="CD20" s="100">
        <f>IF($B20="","",IF($C20="Region",SUMIFS(Raw!$H:$H,Raw!$A:$A,$B$5,Raw!$G:$G,Month!CD$7,Raw!$I:$I,Month!$A20),IF($C20="Provider",SUMIFS(Raw!$H:$H,Raw!$A:$A,$B$5,Raw!$G:$G,Month!CD$7,Raw!$C:$C,Month!$A20),SUMIFS(Raw!$H:$H,Raw!$A:$A,$B$5,Raw!$G:$G,Month!CD$7,Raw!$E:$E,Month!$A20))))</f>
        <v>1037</v>
      </c>
      <c r="CE20" s="100">
        <f>IF($B20="","",IF($C20="Region",SUMIFS(Raw!$H:$H,Raw!$A:$A,$B$5,Raw!$G:$G,Month!CE$7,Raw!$I:$I,Month!$A20),IF($C20="Provider",SUMIFS(Raw!$H:$H,Raw!$A:$A,$B$5,Raw!$G:$G,Month!CE$7,Raw!$C:$C,Month!$A20),SUMIFS(Raw!$H:$H,Raw!$A:$A,$B$5,Raw!$G:$G,Month!CE$7,Raw!$E:$E,Month!$A20))))</f>
        <v>0</v>
      </c>
      <c r="CF20" s="100">
        <f>IF($B20="","",IF($C20="Region",SUMIFS(Raw!$H:$H,Raw!$A:$A,$B$5,Raw!$G:$G,Month!CF$7,Raw!$I:$I,Month!$A20),IF($C20="Provider",SUMIFS(Raw!$H:$H,Raw!$A:$A,$B$5,Raw!$G:$G,Month!CF$7,Raw!$C:$C,Month!$A20),SUMIFS(Raw!$H:$H,Raw!$A:$A,$B$5,Raw!$G:$G,Month!CF$7,Raw!$E:$E,Month!$A20))))</f>
        <v>0</v>
      </c>
      <c r="CG20" s="100">
        <f>IF($B20="","",IF($C20="Region",SUMIFS(Raw!$H:$H,Raw!$A:$A,$B$5,Raw!$G:$G,Month!CG$7,Raw!$I:$I,Month!$A20),IF($C20="Provider",SUMIFS(Raw!$H:$H,Raw!$A:$A,$B$5,Raw!$G:$G,Month!CG$7,Raw!$C:$C,Month!$A20),SUMIFS(Raw!$H:$H,Raw!$A:$A,$B$5,Raw!$G:$G,Month!CG$7,Raw!$E:$E,Month!$A20))))</f>
        <v>0</v>
      </c>
      <c r="CH20" s="100">
        <f>IF($B20="","",IF($C20="Region",SUMIFS(Raw!$H:$H,Raw!$A:$A,$B$5,Raw!$G:$G,Month!CH$7,Raw!$I:$I,Month!$A20),IF($C20="Provider",SUMIFS(Raw!$H:$H,Raw!$A:$A,$B$5,Raw!$G:$G,Month!CH$7,Raw!$C:$C,Month!$A20),SUMIFS(Raw!$H:$H,Raw!$A:$A,$B$5,Raw!$G:$G,Month!CH$7,Raw!$E:$E,Month!$A20))))</f>
        <v>0</v>
      </c>
      <c r="CI20" s="100">
        <f>IF($B20="","",IF($C20="Region",SUMIFS(Raw!$H:$H,Raw!$A:$A,$B$5,Raw!$G:$G,Month!CI$7,Raw!$I:$I,Month!$A20),IF($C20="Provider",SUMIFS(Raw!$H:$H,Raw!$A:$A,$B$5,Raw!$G:$G,Month!CI$7,Raw!$C:$C,Month!$A20),SUMIFS(Raw!$H:$H,Raw!$A:$A,$B$5,Raw!$G:$G,Month!CI$7,Raw!$E:$E,Month!$A20))))</f>
        <v>0</v>
      </c>
      <c r="CJ20" s="100">
        <f>IF($B20="","",IF($C20="Region",SUMIFS(Raw!$H:$H,Raw!$A:$A,$B$5,Raw!$G:$G,Month!CJ$7,Raw!$I:$I,Month!$A20),IF($C20="Provider",SUMIFS(Raw!$H:$H,Raw!$A:$A,$B$5,Raw!$G:$G,Month!CJ$7,Raw!$C:$C,Month!$A20),SUMIFS(Raw!$H:$H,Raw!$A:$A,$B$5,Raw!$G:$G,Month!CJ$7,Raw!$E:$E,Month!$A20))))</f>
        <v>0</v>
      </c>
      <c r="CK20" s="100">
        <f>IF($B20="","",IF($C20="Region",SUMIFS(Raw!$H:$H,Raw!$A:$A,$B$5,Raw!$G:$G,Month!CK$7,Raw!$I:$I,Month!$A20),IF($C20="Provider",SUMIFS(Raw!$H:$H,Raw!$A:$A,$B$5,Raw!$G:$G,Month!CK$7,Raw!$C:$C,Month!$A20),SUMIFS(Raw!$H:$H,Raw!$A:$A,$B$5,Raw!$G:$G,Month!CK$7,Raw!$E:$E,Month!$A20))))</f>
        <v>0</v>
      </c>
      <c r="CL20" s="100">
        <f>IF($B20="","",IF($C20="Region",SUMIFS(Raw!$H:$H,Raw!$A:$A,$B$5,Raw!$G:$G,Month!CL$7,Raw!$I:$I,Month!$A20),IF($C20="Provider",SUMIFS(Raw!$H:$H,Raw!$A:$A,$B$5,Raw!$G:$G,Month!CL$7,Raw!$C:$C,Month!$A20),SUMIFS(Raw!$H:$H,Raw!$A:$A,$B$5,Raw!$G:$G,Month!CL$7,Raw!$E:$E,Month!$A20))))</f>
        <v>10</v>
      </c>
      <c r="CM20" s="100">
        <f>IF($B20="","",IF($C20="Region",SUMIFS(Raw!$H:$H,Raw!$A:$A,$B$5,Raw!$G:$G,Month!CM$7,Raw!$I:$I,Month!$A20),IF($C20="Provider",SUMIFS(Raw!$H:$H,Raw!$A:$A,$B$5,Raw!$G:$G,Month!CM$7,Raw!$C:$C,Month!$A20),SUMIFS(Raw!$H:$H,Raw!$A:$A,$B$5,Raw!$G:$G,Month!CM$7,Raw!$E:$E,Month!$A20))))</f>
        <v>9</v>
      </c>
    </row>
    <row r="21" spans="1:91" x14ac:dyDescent="0.25">
      <c r="A21" s="18" t="str">
        <f>IF(Refs!A14="","",Refs!A14)</f>
        <v>111AI7</v>
      </c>
      <c r="B21" s="3" t="str">
        <f>IF(Refs!B14="","",Refs!B14)</f>
        <v>Yorkshire and Humber (NECS)</v>
      </c>
      <c r="C21" s="9" t="str">
        <f>IF(Refs!D14="","",Refs!D14)</f>
        <v>Area</v>
      </c>
      <c r="D21" s="100">
        <f>IF($B21="","",IF($C21="Region",SUMIFS(Raw!$H:$H,Raw!$A:$A,$B$5,Raw!$G:$G,Month!D$7,Raw!$I:$I,Month!$A21),IF($C21="Provider",SUMIFS(Raw!$H:$H,Raw!$A:$A,$B$5,Raw!$G:$G,Month!D$7,Raw!$C:$C,Month!$A21),SUMIFS(Raw!$H:$H,Raw!$A:$A,$B$5,Raw!$G:$G,Month!D$7,Raw!$E:$E,Month!$A21))))</f>
        <v>169929</v>
      </c>
      <c r="E21" s="100">
        <f>IF($B21="","",IF($C21="Region",SUMIFS(Raw!$H:$H,Raw!$A:$A,$B$5,Raw!$G:$G,Month!E$7,Raw!$I:$I,Month!$A21),IF($C21="Provider",SUMIFS(Raw!$H:$H,Raw!$A:$A,$B$5,Raw!$G:$G,Month!E$7,Raw!$C:$C,Month!$A21),SUMIFS(Raw!$H:$H,Raw!$A:$A,$B$5,Raw!$G:$G,Month!E$7,Raw!$E:$E,Month!$A21))))</f>
        <v>2403</v>
      </c>
      <c r="F21" s="100">
        <f>IF($B21="","",IF($C21="Region",SUMIFS(Raw!$H:$H,Raw!$A:$A,$B$5,Raw!$G:$G,Month!F$7,Raw!$I:$I,Month!$A21),IF($C21="Provider",SUMIFS(Raw!$H:$H,Raw!$A:$A,$B$5,Raw!$G:$G,Month!F$7,Raw!$C:$C,Month!$A21),SUMIFS(Raw!$H:$H,Raw!$A:$A,$B$5,Raw!$G:$G,Month!F$7,Raw!$E:$E,Month!$A21))))</f>
        <v>148273</v>
      </c>
      <c r="G21" s="100">
        <f>IF($B21="","",IF($C21="Region",SUMIFS(Raw!$H:$H,Raw!$A:$A,$B$5,Raw!$G:$G,Month!G$7,Raw!$I:$I,Month!$A21),IF($C21="Provider",SUMIFS(Raw!$H:$H,Raw!$A:$A,$B$5,Raw!$G:$G,Month!G$7,Raw!$C:$C,Month!$A21),SUMIFS(Raw!$H:$H,Raw!$A:$A,$B$5,Raw!$G:$G,Month!G$7,Raw!$E:$E,Month!$A21))))</f>
        <v>116995</v>
      </c>
      <c r="H21" s="100">
        <f>IF($B21="","",IF($C21="Region",SUMIFS(Raw!$H:$H,Raw!$A:$A,$B$5,Raw!$G:$G,Month!H$7,Raw!$I:$I,Month!$A21),IF($C21="Provider",SUMIFS(Raw!$H:$H,Raw!$A:$A,$B$5,Raw!$G:$G,Month!H$7,Raw!$C:$C,Month!$A21),SUMIFS(Raw!$H:$H,Raw!$A:$A,$B$5,Raw!$G:$G,Month!H$7,Raw!$E:$E,Month!$A21))))</f>
        <v>9105</v>
      </c>
      <c r="I21" s="100">
        <f>IF($B21="","",IF($C21="Region",SUMIFS(Raw!$H:$H,Raw!$A:$A,$B$5,Raw!$G:$G,Month!I$7,Raw!$I:$I,Month!$A21),IF($C21="Provider",SUMIFS(Raw!$H:$H,Raw!$A:$A,$B$5,Raw!$G:$G,Month!I$7,Raw!$C:$C,Month!$A21),SUMIFS(Raw!$H:$H,Raw!$A:$A,$B$5,Raw!$G:$G,Month!I$7,Raw!$E:$E,Month!$A21))))</f>
        <v>16869338</v>
      </c>
      <c r="J21" s="100">
        <f>IF($B21="","",IF($C21="Region",SUMIFS(Raw!$H:$H,Raw!$A:$A,$B$5,Raw!$G:$G,Month!J$7,Raw!$I:$I,Month!$A21),IF($C21="Provider",SUMIFS(Raw!$H:$H,Raw!$A:$A,$B$5,Raw!$G:$G,Month!J$7,Raw!$C:$C,Month!$A21),SUMIFS(Raw!$H:$H,Raw!$A:$A,$B$5,Raw!$G:$G,Month!J$7,Raw!$E:$E,Month!$A21))))</f>
        <v>274</v>
      </c>
      <c r="K21" s="100">
        <f>IF($B21="","",IF($C21="Region",SUMIFS(Raw!$H:$H,Raw!$A:$A,$B$5,Raw!$G:$G,Month!K$7,Raw!$I:$I,Month!$A21),IF($C21="Provider",SUMIFS(Raw!$H:$H,Raw!$A:$A,$B$5,Raw!$G:$G,Month!K$7,Raw!$C:$C,Month!$A21),SUMIFS(Raw!$H:$H,Raw!$A:$A,$B$5,Raw!$G:$G,Month!K$7,Raw!$E:$E,Month!$A21))))</f>
        <v>500</v>
      </c>
      <c r="L21" s="100">
        <f>IF($B21="","",IF($C21="Region",SUMIFS(Raw!$H:$H,Raw!$A:$A,$B$5,Raw!$G:$G,Month!L$7,Raw!$I:$I,Month!$A21),IF($C21="Provider",SUMIFS(Raw!$H:$H,Raw!$A:$A,$B$5,Raw!$G:$G,Month!L$7,Raw!$C:$C,Month!$A21),SUMIFS(Raw!$H:$H,Raw!$A:$A,$B$5,Raw!$G:$G,Month!L$7,Raw!$E:$E,Month!$A21))))</f>
        <v>4150557</v>
      </c>
      <c r="M21" s="100">
        <f>IF($B21="","",IF($C21="Region",SUMIFS(Raw!$H:$H,Raw!$A:$A,$B$5,Raw!$G:$G,Month!M$7,Raw!$I:$I,Month!$A21),IF($C21="Provider",SUMIFS(Raw!$H:$H,Raw!$A:$A,$B$5,Raw!$G:$G,Month!M$7,Raw!$C:$C,Month!$A21),SUMIFS(Raw!$H:$H,Raw!$A:$A,$B$5,Raw!$G:$G,Month!M$7,Raw!$E:$E,Month!$A21))))</f>
        <v>23597</v>
      </c>
      <c r="N21" s="100">
        <f>IF($B21="","",IF($C21="Region",SUMIFS(Raw!$H:$H,Raw!$A:$A,$B$5,Raw!$G:$G,Month!N$7,Raw!$I:$I,Month!$A21),IF($C21="Provider",SUMIFS(Raw!$H:$H,Raw!$A:$A,$B$5,Raw!$G:$G,Month!N$7,Raw!$C:$C,Month!$A21),SUMIFS(Raw!$H:$H,Raw!$A:$A,$B$5,Raw!$G:$G,Month!N$7,Raw!$E:$E,Month!$A21))))</f>
        <v>87390105</v>
      </c>
      <c r="O21" s="100">
        <f>IF($B21="","",IF($C21="Region",SUMIFS(Raw!$H:$H,Raw!$A:$A,$B$5,Raw!$G:$G,Month!O$7,Raw!$I:$I,Month!$A21),IF($C21="Provider",SUMIFS(Raw!$H:$H,Raw!$A:$A,$B$5,Raw!$G:$G,Month!O$7,Raw!$C:$C,Month!$A21),SUMIFS(Raw!$H:$H,Raw!$A:$A,$B$5,Raw!$G:$G,Month!O$7,Raw!$E:$E,Month!$A21))))</f>
        <v>141127</v>
      </c>
      <c r="P21" s="100">
        <f>IF($B21="","",IF($C21="Region",SUMIFS(Raw!$H:$H,Raw!$A:$A,$B$5,Raw!$G:$G,Month!P$7,Raw!$I:$I,Month!$A21),IF($C21="Provider",SUMIFS(Raw!$H:$H,Raw!$A:$A,$B$5,Raw!$G:$G,Month!P$7,Raw!$C:$C,Month!$A21),SUMIFS(Raw!$H:$H,Raw!$A:$A,$B$5,Raw!$G:$G,Month!P$7,Raw!$E:$E,Month!$A21))))</f>
        <v>7385</v>
      </c>
      <c r="Q21" s="100">
        <f>IF($B21="","",IF($C21="Region",SUMIFS(Raw!$H:$H,Raw!$A:$A,$B$5,Raw!$G:$G,Month!Q$7,Raw!$I:$I,Month!$A21),IF($C21="Provider",SUMIFS(Raw!$H:$H,Raw!$A:$A,$B$5,Raw!$G:$G,Month!Q$7,Raw!$C:$C,Month!$A21),SUMIFS(Raw!$H:$H,Raw!$A:$A,$B$5,Raw!$G:$G,Month!Q$7,Raw!$E:$E,Month!$A21))))</f>
        <v>104419</v>
      </c>
      <c r="R21" s="100">
        <f>IF($B21="","",IF($C21="Region",SUMIFS(Raw!$H:$H,Raw!$A:$A,$B$5,Raw!$G:$G,Month!R$7,Raw!$I:$I,Month!$A21),IF($C21="Provider",SUMIFS(Raw!$H:$H,Raw!$A:$A,$B$5,Raw!$G:$G,Month!R$7,Raw!$C:$C,Month!$A21),SUMIFS(Raw!$H:$H,Raw!$A:$A,$B$5,Raw!$G:$G,Month!R$7,Raw!$E:$E,Month!$A21))))</f>
        <v>23613</v>
      </c>
      <c r="S21" s="100">
        <f>IF($B21="","",IF($C21="Region",SUMIFS(Raw!$H:$H,Raw!$A:$A,$B$5,Raw!$G:$G,Month!S$7,Raw!$I:$I,Month!$A21),IF($C21="Provider",SUMIFS(Raw!$H:$H,Raw!$A:$A,$B$5,Raw!$G:$G,Month!S$7,Raw!$C:$C,Month!$A21),SUMIFS(Raw!$H:$H,Raw!$A:$A,$B$5,Raw!$G:$G,Month!S$7,Raw!$E:$E,Month!$A21))))</f>
        <v>5710</v>
      </c>
      <c r="T21" s="100">
        <f>IF($B21="","",IF($C21="Region",SUMIFS(Raw!$H:$H,Raw!$A:$A,$B$5,Raw!$G:$G,Month!T$7,Raw!$I:$I,Month!$A21),IF($C21="Provider",SUMIFS(Raw!$H:$H,Raw!$A:$A,$B$5,Raw!$G:$G,Month!T$7,Raw!$C:$C,Month!$A21),SUMIFS(Raw!$H:$H,Raw!$A:$A,$B$5,Raw!$G:$G,Month!T$7,Raw!$E:$E,Month!$A21))))</f>
        <v>0</v>
      </c>
      <c r="U21" s="100">
        <f>IF($B21="","",IF($C21="Region",SUMIFS(Raw!$H:$H,Raw!$A:$A,$B$5,Raw!$G:$G,Month!U$7,Raw!$I:$I,Month!$A21),IF($C21="Provider",SUMIFS(Raw!$H:$H,Raw!$A:$A,$B$5,Raw!$G:$G,Month!U$7,Raw!$C:$C,Month!$A21),SUMIFS(Raw!$H:$H,Raw!$A:$A,$B$5,Raw!$G:$G,Month!U$7,Raw!$E:$E,Month!$A21))))</f>
        <v>59037</v>
      </c>
      <c r="V21" s="100">
        <f>IF($B21="","",IF($C21="Region",SUMIFS(Raw!$H:$H,Raw!$A:$A,$B$5,Raw!$G:$G,Month!V$7,Raw!$I:$I,Month!$A21),IF($C21="Provider",SUMIFS(Raw!$H:$H,Raw!$A:$A,$B$5,Raw!$G:$G,Month!V$7,Raw!$C:$C,Month!$A21),SUMIFS(Raw!$H:$H,Raw!$A:$A,$B$5,Raw!$G:$G,Month!V$7,Raw!$E:$E,Month!$A21))))</f>
        <v>1261</v>
      </c>
      <c r="W21" s="100">
        <f>IF($B21="","",IF($C21="Region",SUMIFS(Raw!$H:$H,Raw!$A:$A,$B$5,Raw!$G:$G,Month!W$7,Raw!$I:$I,Month!$A21),IF($C21="Provider",SUMIFS(Raw!$H:$H,Raw!$A:$A,$B$5,Raw!$G:$G,Month!W$7,Raw!$C:$C,Month!$A21),SUMIFS(Raw!$H:$H,Raw!$A:$A,$B$5,Raw!$G:$G,Month!W$7,Raw!$E:$E,Month!$A21))))</f>
        <v>17537</v>
      </c>
      <c r="X21" s="100">
        <f>IF($B21="","",IF($C21="Region",SUMIFS(Raw!$H:$H,Raw!$A:$A,$B$5,Raw!$G:$G,Month!X$7,Raw!$I:$I,Month!$A21),IF($C21="Provider",SUMIFS(Raw!$H:$H,Raw!$A:$A,$B$5,Raw!$G:$G,Month!X$7,Raw!$C:$C,Month!$A21),SUMIFS(Raw!$H:$H,Raw!$A:$A,$B$5,Raw!$G:$G,Month!X$7,Raw!$E:$E,Month!$A21))))</f>
        <v>5685</v>
      </c>
      <c r="Y21" s="100">
        <f>IF($B21="","",IF($C21="Region",SUMIFS(Raw!$H:$H,Raw!$A:$A,$B$5,Raw!$G:$G,Month!Y$7,Raw!$I:$I,Month!$A21),IF($C21="Provider",SUMIFS(Raw!$H:$H,Raw!$A:$A,$B$5,Raw!$G:$G,Month!Y$7,Raw!$C:$C,Month!$A21),SUMIFS(Raw!$H:$H,Raw!$A:$A,$B$5,Raw!$G:$G,Month!Y$7,Raw!$E:$E,Month!$A21))))</f>
        <v>5945</v>
      </c>
      <c r="Z21" s="100">
        <f>IF($B21="","",IF($C21="Region",SUMIFS(Raw!$H:$H,Raw!$A:$A,$B$5,Raw!$G:$G,Month!Z$7,Raw!$I:$I,Month!$A21),IF($C21="Provider",SUMIFS(Raw!$H:$H,Raw!$A:$A,$B$5,Raw!$G:$G,Month!Z$7,Raw!$C:$C,Month!$A21),SUMIFS(Raw!$H:$H,Raw!$A:$A,$B$5,Raw!$G:$G,Month!Z$7,Raw!$E:$E,Month!$A21))))</f>
        <v>22878</v>
      </c>
      <c r="AA21" s="100">
        <f>IF($B21="","",IF($C21="Region",SUMIFS(Raw!$H:$H,Raw!$A:$A,$B$5,Raw!$G:$G,Month!AA$7,Raw!$I:$I,Month!$A21),IF($C21="Provider",SUMIFS(Raw!$H:$H,Raw!$A:$A,$B$5,Raw!$G:$G,Month!AA$7,Raw!$C:$C,Month!$A21),SUMIFS(Raw!$H:$H,Raw!$A:$A,$B$5,Raw!$G:$G,Month!AA$7,Raw!$E:$E,Month!$A21))))</f>
        <v>6066</v>
      </c>
      <c r="AB21" s="100">
        <f>IF($B21="","",IF($C21="Region",SUMIFS(Raw!$H:$H,Raw!$A:$A,$B$5,Raw!$G:$G,Month!AB$7,Raw!$I:$I,Month!$A21),IF($C21="Provider",SUMIFS(Raw!$H:$H,Raw!$A:$A,$B$5,Raw!$G:$G,Month!AB$7,Raw!$C:$C,Month!$A21),SUMIFS(Raw!$H:$H,Raw!$A:$A,$B$5,Raw!$G:$G,Month!AB$7,Raw!$E:$E,Month!$A21))))</f>
        <v>2026</v>
      </c>
      <c r="AC21" s="100">
        <f>IF($B21="","",IF($C21="Region",SUMIFS(Raw!$H:$H,Raw!$A:$A,$B$5,Raw!$G:$G,Month!AC$7,Raw!$I:$I,Month!$A21),IF($C21="Provider",SUMIFS(Raw!$H:$H,Raw!$A:$A,$B$5,Raw!$G:$G,Month!AC$7,Raw!$C:$C,Month!$A21),SUMIFS(Raw!$H:$H,Raw!$A:$A,$B$5,Raw!$G:$G,Month!AC$7,Raw!$E:$E,Month!$A21))))</f>
        <v>15681</v>
      </c>
      <c r="AD21" s="100">
        <f>IF($B21="","",IF($C21="Region",SUMIFS(Raw!$H:$H,Raw!$A:$A,$B$5,Raw!$G:$G,Month!AD$7,Raw!$I:$I,Month!$A21),IF($C21="Provider",SUMIFS(Raw!$H:$H,Raw!$A:$A,$B$5,Raw!$G:$G,Month!AD$7,Raw!$C:$C,Month!$A21),SUMIFS(Raw!$H:$H,Raw!$A:$A,$B$5,Raw!$G:$G,Month!AD$7,Raw!$E:$E,Month!$A21))))</f>
        <v>37335</v>
      </c>
      <c r="AE21" s="100">
        <f>IF($B21="","",IF($C21="Region",SUMIFS(Raw!$H:$H,Raw!$A:$A,$B$5,Raw!$G:$G,Month!AE$7,Raw!$I:$I,Month!$A21),IF($C21="Provider",SUMIFS(Raw!$H:$H,Raw!$A:$A,$B$5,Raw!$G:$G,Month!AE$7,Raw!$C:$C,Month!$A21),SUMIFS(Raw!$H:$H,Raw!$A:$A,$B$5,Raw!$G:$G,Month!AE$7,Raw!$E:$E,Month!$A21))))</f>
        <v>141126</v>
      </c>
      <c r="AF21" s="100">
        <f>IF($B21="","",IF($C21="Region",SUMIFS(Raw!$H:$H,Raw!$A:$A,$B$5,Raw!$G:$G,Month!AF$7,Raw!$I:$I,Month!$A21),IF($C21="Provider",SUMIFS(Raw!$H:$H,Raw!$A:$A,$B$5,Raw!$G:$G,Month!AF$7,Raw!$C:$C,Month!$A21),SUMIFS(Raw!$H:$H,Raw!$A:$A,$B$5,Raw!$G:$G,Month!AF$7,Raw!$E:$E,Month!$A21))))</f>
        <v>15740</v>
      </c>
      <c r="AG21" s="100">
        <f>IF($B21="","",IF($C21="Region",SUMIFS(Raw!$H:$H,Raw!$A:$A,$B$5,Raw!$G:$G,Month!AG$7,Raw!$I:$I,Month!$A21),IF($C21="Provider",SUMIFS(Raw!$H:$H,Raw!$A:$A,$B$5,Raw!$G:$G,Month!AG$7,Raw!$C:$C,Month!$A21),SUMIFS(Raw!$H:$H,Raw!$A:$A,$B$5,Raw!$G:$G,Month!AG$7,Raw!$E:$E,Month!$A21))))</f>
        <v>21258</v>
      </c>
      <c r="AH21" s="100">
        <f>IF($B21="","",IF($C21="Region",SUMIFS(Raw!$H:$H,Raw!$A:$A,$B$5,Raw!$G:$G,Month!AH$7,Raw!$I:$I,Month!$A21),IF($C21="Provider",SUMIFS(Raw!$H:$H,Raw!$A:$A,$B$5,Raw!$G:$G,Month!AH$7,Raw!$C:$C,Month!$A21),SUMIFS(Raw!$H:$H,Raw!$A:$A,$B$5,Raw!$G:$G,Month!AH$7,Raw!$E:$E,Month!$A21))))</f>
        <v>16077</v>
      </c>
      <c r="AI21" s="100">
        <f>IF($B21="","",IF($C21="Region",SUMIFS(Raw!$H:$H,Raw!$A:$A,$B$5,Raw!$G:$G,Month!AI$7,Raw!$I:$I,Month!$A21),IF($C21="Provider",SUMIFS(Raw!$H:$H,Raw!$A:$A,$B$5,Raw!$G:$G,Month!AI$7,Raw!$C:$C,Month!$A21),SUMIFS(Raw!$H:$H,Raw!$A:$A,$B$5,Raw!$G:$G,Month!AI$7,Raw!$E:$E,Month!$A21))))</f>
        <v>9</v>
      </c>
      <c r="AJ21" s="100">
        <f>IF($B21="","",IF($C21="Region",SUMIFS(Raw!$H:$H,Raw!$A:$A,$B$5,Raw!$G:$G,Month!AJ$7,Raw!$I:$I,Month!$A21),IF($C21="Provider",SUMIFS(Raw!$H:$H,Raw!$A:$A,$B$5,Raw!$G:$G,Month!AJ$7,Raw!$C:$C,Month!$A21),SUMIFS(Raw!$H:$H,Raw!$A:$A,$B$5,Raw!$G:$G,Month!AJ$7,Raw!$E:$E,Month!$A21))))</f>
        <v>13000</v>
      </c>
      <c r="AK21" s="100">
        <f>IF($B21="","",IF($C21="Region",SUMIFS(Raw!$H:$H,Raw!$A:$A,$B$5,Raw!$G:$G,Month!AK$7,Raw!$I:$I,Month!$A21),IF($C21="Provider",SUMIFS(Raw!$H:$H,Raw!$A:$A,$B$5,Raw!$G:$G,Month!AK$7,Raw!$C:$C,Month!$A21),SUMIFS(Raw!$H:$H,Raw!$A:$A,$B$5,Raw!$G:$G,Month!AK$7,Raw!$E:$E,Month!$A21))))</f>
        <v>532</v>
      </c>
      <c r="AL21" s="100">
        <f>IF($B21="","",IF($C21="Region",SUMIFS(Raw!$H:$H,Raw!$A:$A,$B$5,Raw!$G:$G,Month!AL$7,Raw!$I:$I,Month!$A21),IF($C21="Provider",SUMIFS(Raw!$H:$H,Raw!$A:$A,$B$5,Raw!$G:$G,Month!AL$7,Raw!$C:$C,Month!$A21),SUMIFS(Raw!$H:$H,Raw!$A:$A,$B$5,Raw!$G:$G,Month!AL$7,Raw!$E:$E,Month!$A21))))</f>
        <v>5031</v>
      </c>
      <c r="AM21" s="100">
        <f>IF($B21="","",IF($C21="Region",SUMIFS(Raw!$H:$H,Raw!$A:$A,$B$5,Raw!$G:$G,Month!AM$7,Raw!$I:$I,Month!$A21),IF($C21="Provider",SUMIFS(Raw!$H:$H,Raw!$A:$A,$B$5,Raw!$G:$G,Month!AM$7,Raw!$C:$C,Month!$A21),SUMIFS(Raw!$H:$H,Raw!$A:$A,$B$5,Raw!$G:$G,Month!AM$7,Raw!$E:$E,Month!$A21))))</f>
        <v>2475</v>
      </c>
      <c r="AN21" s="100">
        <f>IF($B21="","",IF($C21="Region",SUMIFS(Raw!$H:$H,Raw!$A:$A,$B$5,Raw!$G:$G,Month!AN$7,Raw!$I:$I,Month!$A21),IF($C21="Provider",SUMIFS(Raw!$H:$H,Raw!$A:$A,$B$5,Raw!$G:$G,Month!AN$7,Raw!$C:$C,Month!$A21),SUMIFS(Raw!$H:$H,Raw!$A:$A,$B$5,Raw!$G:$G,Month!AN$7,Raw!$E:$E,Month!$A21))))</f>
        <v>6501</v>
      </c>
      <c r="AO21" s="100">
        <f>IF($B21="","",IF($C21="Region",SUMIFS(Raw!$H:$H,Raw!$A:$A,$B$5,Raw!$G:$G,Month!AO$7,Raw!$I:$I,Month!$A21),IF($C21="Provider",SUMIFS(Raw!$H:$H,Raw!$A:$A,$B$5,Raw!$G:$G,Month!AO$7,Raw!$C:$C,Month!$A21),SUMIFS(Raw!$H:$H,Raw!$A:$A,$B$5,Raw!$G:$G,Month!AO$7,Raw!$E:$E,Month!$A21))))</f>
        <v>2893</v>
      </c>
      <c r="AP21" s="100">
        <f>IF($B21="","",IF($C21="Region",SUMIFS(Raw!$H:$H,Raw!$A:$A,$B$5,Raw!$G:$G,Month!AP$7,Raw!$I:$I,Month!$A21),IF($C21="Provider",SUMIFS(Raw!$H:$H,Raw!$A:$A,$B$5,Raw!$G:$G,Month!AP$7,Raw!$C:$C,Month!$A21),SUMIFS(Raw!$H:$H,Raw!$A:$A,$B$5,Raw!$G:$G,Month!AP$7,Raw!$E:$E,Month!$A21))))</f>
        <v>21327</v>
      </c>
      <c r="AQ21" s="100">
        <f>IF($B21="","",IF($C21="Region",SUMIFS(Raw!$H:$H,Raw!$A:$A,$B$5,Raw!$G:$G,Month!AQ$7,Raw!$I:$I,Month!$A21),IF($C21="Provider",SUMIFS(Raw!$H:$H,Raw!$A:$A,$B$5,Raw!$G:$G,Month!AQ$7,Raw!$C:$C,Month!$A21),SUMIFS(Raw!$H:$H,Raw!$A:$A,$B$5,Raw!$G:$G,Month!AQ$7,Raw!$E:$E,Month!$A21))))</f>
        <v>12858</v>
      </c>
      <c r="AR21" s="100">
        <f>IF($B21="","",IF($C21="Region",SUMIFS(Raw!$H:$H,Raw!$A:$A,$B$5,Raw!$G:$G,Month!AR$7,Raw!$I:$I,Month!$A21),IF($C21="Provider",SUMIFS(Raw!$H:$H,Raw!$A:$A,$B$5,Raw!$G:$G,Month!AR$7,Raw!$C:$C,Month!$A21),SUMIFS(Raw!$H:$H,Raw!$A:$A,$B$5,Raw!$G:$G,Month!AR$7,Raw!$E:$E,Month!$A21))))</f>
        <v>12827</v>
      </c>
      <c r="AS21" s="100">
        <f>IF($B21="","",IF($C21="Region",SUMIFS(Raw!$H:$H,Raw!$A:$A,$B$5,Raw!$G:$G,Month!AS$7,Raw!$I:$I,Month!$A21),IF($C21="Provider",SUMIFS(Raw!$H:$H,Raw!$A:$A,$B$5,Raw!$G:$G,Month!AS$7,Raw!$C:$C,Month!$A21),SUMIFS(Raw!$H:$H,Raw!$A:$A,$B$5,Raw!$G:$G,Month!AS$7,Raw!$E:$E,Month!$A21))))</f>
        <v>12164</v>
      </c>
      <c r="AT21" s="100">
        <f>IF($B21="","",IF($C21="Region",SUMIFS(Raw!$H:$H,Raw!$A:$A,$B$5,Raw!$G:$G,Month!AT$7,Raw!$I:$I,Month!$A21),IF($C21="Provider",SUMIFS(Raw!$H:$H,Raw!$A:$A,$B$5,Raw!$G:$G,Month!AT$7,Raw!$C:$C,Month!$A21),SUMIFS(Raw!$H:$H,Raw!$A:$A,$B$5,Raw!$G:$G,Month!AT$7,Raw!$E:$E,Month!$A21))))</f>
        <v>497</v>
      </c>
      <c r="AU21" s="100">
        <f>IF($B21="","",IF($C21="Region",SUMIFS(Raw!$H:$H,Raw!$A:$A,$B$5,Raw!$G:$G,Month!AU$7,Raw!$I:$I,Month!$A21),IF($C21="Provider",SUMIFS(Raw!$H:$H,Raw!$A:$A,$B$5,Raw!$G:$G,Month!AU$7,Raw!$C:$C,Month!$A21),SUMIFS(Raw!$H:$H,Raw!$A:$A,$B$5,Raw!$G:$G,Month!AU$7,Raw!$E:$E,Month!$A21))))</f>
        <v>3828</v>
      </c>
      <c r="AV21" s="100">
        <f>IF($B21="","",IF($C21="Region",SUMIFS(Raw!$H:$H,Raw!$A:$A,$B$5,Raw!$G:$G,Month!AV$7,Raw!$I:$I,Month!$A21),IF($C21="Provider",SUMIFS(Raw!$H:$H,Raw!$A:$A,$B$5,Raw!$G:$G,Month!AV$7,Raw!$C:$C,Month!$A21),SUMIFS(Raw!$H:$H,Raw!$A:$A,$B$5,Raw!$G:$G,Month!AV$7,Raw!$E:$E,Month!$A21))))</f>
        <v>2196</v>
      </c>
      <c r="AW21" s="100">
        <f>IF($B21="","",IF($C21="Region",SUMIFS(Raw!$H:$H,Raw!$A:$A,$B$5,Raw!$G:$G,Month!AW$7,Raw!$I:$I,Month!$A21),IF($C21="Provider",SUMIFS(Raw!$H:$H,Raw!$A:$A,$B$5,Raw!$G:$G,Month!AW$7,Raw!$C:$C,Month!$A21),SUMIFS(Raw!$H:$H,Raw!$A:$A,$B$5,Raw!$G:$G,Month!AW$7,Raw!$E:$E,Month!$A21))))</f>
        <v>3304132</v>
      </c>
      <c r="AX21" s="100">
        <f>IF($B21="","",IF($C21="Region",SUMIFS(Raw!$H:$H,Raw!$A:$A,$B$5,Raw!$G:$G,Month!AX$7,Raw!$I:$I,Month!$A21),IF($C21="Provider",SUMIFS(Raw!$H:$H,Raw!$A:$A,$B$5,Raw!$G:$G,Month!AX$7,Raw!$C:$C,Month!$A21),SUMIFS(Raw!$H:$H,Raw!$A:$A,$B$5,Raw!$G:$G,Month!AX$7,Raw!$E:$E,Month!$A21))))</f>
        <v>8354</v>
      </c>
      <c r="AY21" s="100">
        <f>IF($B21="","",IF($C21="Region",SUMIFS(Raw!$H:$H,Raw!$A:$A,$B$5,Raw!$G:$G,Month!AY$7,Raw!$I:$I,Month!$A21),IF($C21="Provider",SUMIFS(Raw!$H:$H,Raw!$A:$A,$B$5,Raw!$G:$G,Month!AY$7,Raw!$C:$C,Month!$A21),SUMIFS(Raw!$H:$H,Raw!$A:$A,$B$5,Raw!$G:$G,Month!AY$7,Raw!$E:$E,Month!$A21))))</f>
        <v>6525</v>
      </c>
      <c r="AZ21" s="100">
        <f>IF($B21="","",IF($C21="Region",SUMIFS(Raw!$H:$H,Raw!$A:$A,$B$5,Raw!$G:$G,Month!AZ$7,Raw!$I:$I,Month!$A21),IF($C21="Provider",SUMIFS(Raw!$H:$H,Raw!$A:$A,$B$5,Raw!$G:$G,Month!AZ$7,Raw!$C:$C,Month!$A21),SUMIFS(Raw!$H:$H,Raw!$A:$A,$B$5,Raw!$G:$G,Month!AZ$7,Raw!$E:$E,Month!$A21))))</f>
        <v>519</v>
      </c>
      <c r="BA21" s="100">
        <f>IF($B21="","",IF($C21="Region",SUMIFS(Raw!$H:$H,Raw!$A:$A,$B$5,Raw!$G:$G,Month!BA$7,Raw!$I:$I,Month!$A21),IF($C21="Provider",SUMIFS(Raw!$H:$H,Raw!$A:$A,$B$5,Raw!$G:$G,Month!BA$7,Raw!$C:$C,Month!$A21),SUMIFS(Raw!$H:$H,Raw!$A:$A,$B$5,Raw!$G:$G,Month!BA$7,Raw!$E:$E,Month!$A21))))</f>
        <v>3102</v>
      </c>
      <c r="BB21" s="100">
        <f>IF($B21="","",IF($C21="Region",SUMIFS(Raw!$H:$H,Raw!$A:$A,$B$5,Raw!$G:$G,Month!BB$7,Raw!$I:$I,Month!$A21),IF($C21="Provider",SUMIFS(Raw!$H:$H,Raw!$A:$A,$B$5,Raw!$G:$G,Month!BB$7,Raw!$C:$C,Month!$A21),SUMIFS(Raw!$H:$H,Raw!$A:$A,$B$5,Raw!$G:$G,Month!BB$7,Raw!$E:$E,Month!$A21))))</f>
        <v>0</v>
      </c>
      <c r="BC21" s="100">
        <f>IF($B21="","",IF($C21="Region",SUMIFS(Raw!$H:$H,Raw!$A:$A,$B$5,Raw!$G:$G,Month!BC$7,Raw!$I:$I,Month!$A21),IF($C21="Provider",SUMIFS(Raw!$H:$H,Raw!$A:$A,$B$5,Raw!$G:$G,Month!BC$7,Raw!$C:$C,Month!$A21),SUMIFS(Raw!$H:$H,Raw!$A:$A,$B$5,Raw!$G:$G,Month!BC$7,Raw!$E:$E,Month!$A21))))</f>
        <v>4778</v>
      </c>
      <c r="BD21" s="100">
        <f>IF($B21="","",IF($C21="Region",SUMIFS(Raw!$H:$H,Raw!$A:$A,$B$5,Raw!$G:$G,Month!BD$7,Raw!$I:$I,Month!$A21),IF($C21="Provider",SUMIFS(Raw!$H:$H,Raw!$A:$A,$B$5,Raw!$G:$G,Month!BD$7,Raw!$C:$C,Month!$A21),SUMIFS(Raw!$H:$H,Raw!$A:$A,$B$5,Raw!$G:$G,Month!BD$7,Raw!$E:$E,Month!$A21))))</f>
        <v>52369</v>
      </c>
      <c r="BE21" s="100">
        <f>IF($B21="","",IF($C21="Region",SUMIFS(Raw!$H:$H,Raw!$A:$A,$B$5,Raw!$G:$G,Month!BE$7,Raw!$I:$I,Month!$A21),IF($C21="Provider",SUMIFS(Raw!$H:$H,Raw!$A:$A,$B$5,Raw!$G:$G,Month!BE$7,Raw!$C:$C,Month!$A21),SUMIFS(Raw!$H:$H,Raw!$A:$A,$B$5,Raw!$G:$G,Month!BE$7,Raw!$E:$E,Month!$A21))))</f>
        <v>2885</v>
      </c>
      <c r="BF21" s="100">
        <f>IF($B21="","",IF($C21="Region",SUMIFS(Raw!$H:$H,Raw!$A:$A,$B$5,Raw!$G:$G,Month!BF$7,Raw!$I:$I,Month!$A21),IF($C21="Provider",SUMIFS(Raw!$H:$H,Raw!$A:$A,$B$5,Raw!$G:$G,Month!BF$7,Raw!$C:$C,Month!$A21),SUMIFS(Raw!$H:$H,Raw!$A:$A,$B$5,Raw!$G:$G,Month!BF$7,Raw!$E:$E,Month!$A21))))</f>
        <v>88555</v>
      </c>
      <c r="BG21" s="100">
        <f>IF($B21="","",IF($C21="Region",SUMIFS(Raw!$H:$H,Raw!$A:$A,$B$5,Raw!$G:$G,Month!BG$7,Raw!$I:$I,Month!$A21),IF($C21="Provider",SUMIFS(Raw!$H:$H,Raw!$A:$A,$B$5,Raw!$G:$G,Month!BG$7,Raw!$C:$C,Month!$A21),SUMIFS(Raw!$H:$H,Raw!$A:$A,$B$5,Raw!$G:$G,Month!BG$7,Raw!$E:$E,Month!$A21))))</f>
        <v>20</v>
      </c>
      <c r="BH21" s="100">
        <f>IF($B21="","",IF($C21="Region",SUMIFS(Raw!$H:$H,Raw!$A:$A,$B$5,Raw!$G:$G,Month!BH$7,Raw!$I:$I,Month!$A21),IF($C21="Provider",SUMIFS(Raw!$H:$H,Raw!$A:$A,$B$5,Raw!$G:$G,Month!BH$7,Raw!$C:$C,Month!$A21),SUMIFS(Raw!$H:$H,Raw!$A:$A,$B$5,Raw!$G:$G,Month!BH$7,Raw!$E:$E,Month!$A21))))</f>
        <v>73051</v>
      </c>
      <c r="BI21" s="100">
        <f>IF($B21="","",IF($C21="Region",SUMIFS(Raw!$H:$H,Raw!$A:$A,$B$5,Raw!$G:$G,Month!BI$7,Raw!$I:$I,Month!$A21),IF($C21="Provider",SUMIFS(Raw!$H:$H,Raw!$A:$A,$B$5,Raw!$G:$G,Month!BI$7,Raw!$C:$C,Month!$A21),SUMIFS(Raw!$H:$H,Raw!$A:$A,$B$5,Raw!$G:$G,Month!BI$7,Raw!$E:$E,Month!$A21))))</f>
        <v>21514</v>
      </c>
      <c r="BJ21" s="100">
        <f>IF($B21="","",IF($C21="Region",SUMIFS(Raw!$H:$H,Raw!$A:$A,$B$5,Raw!$G:$G,Month!BJ$7,Raw!$I:$I,Month!$A21),IF($C21="Provider",SUMIFS(Raw!$H:$H,Raw!$A:$A,$B$5,Raw!$G:$G,Month!BJ$7,Raw!$C:$C,Month!$A21),SUMIFS(Raw!$H:$H,Raw!$A:$A,$B$5,Raw!$G:$G,Month!BJ$7,Raw!$E:$E,Month!$A21))))</f>
        <v>13341</v>
      </c>
      <c r="BK21" s="100">
        <f>IF($B21="","",IF($C21="Region",SUMIFS(Raw!$H:$H,Raw!$A:$A,$B$5,Raw!$G:$G,Month!BK$7,Raw!$I:$I,Month!$A21),IF($C21="Provider",SUMIFS(Raw!$H:$H,Raw!$A:$A,$B$5,Raw!$G:$G,Month!BK$7,Raw!$C:$C,Month!$A21),SUMIFS(Raw!$H:$H,Raw!$A:$A,$B$5,Raw!$G:$G,Month!BK$7,Raw!$E:$E,Month!$A21))))</f>
        <v>4781</v>
      </c>
      <c r="BL21" s="100">
        <f>IF($B21="","",IF($C21="Region",SUMIFS(Raw!$H:$H,Raw!$A:$A,$B$5,Raw!$G:$G,Month!BL$7,Raw!$I:$I,Month!$A21),IF($C21="Provider",SUMIFS(Raw!$H:$H,Raw!$A:$A,$B$5,Raw!$G:$G,Month!BL$7,Raw!$C:$C,Month!$A21),SUMIFS(Raw!$H:$H,Raw!$A:$A,$B$5,Raw!$G:$G,Month!BL$7,Raw!$E:$E,Month!$A21))))</f>
        <v>29866</v>
      </c>
      <c r="BM21" s="100">
        <f>IF($B21="","",IF($C21="Region",SUMIFS(Raw!$H:$H,Raw!$A:$A,$B$5,Raw!$G:$G,Month!BM$7,Raw!$I:$I,Month!$A21),IF($C21="Provider",SUMIFS(Raw!$H:$H,Raw!$A:$A,$B$5,Raw!$G:$G,Month!BM$7,Raw!$C:$C,Month!$A21),SUMIFS(Raw!$H:$H,Raw!$A:$A,$B$5,Raw!$G:$G,Month!BM$7,Raw!$E:$E,Month!$A21))))</f>
        <v>721</v>
      </c>
      <c r="BN21" s="100">
        <f>IF($B21="","",IF($C21="Region",SUMIFS(Raw!$H:$H,Raw!$A:$A,$B$5,Raw!$G:$G,Month!BN$7,Raw!$I:$I,Month!$A21),IF($C21="Provider",SUMIFS(Raw!$H:$H,Raw!$A:$A,$B$5,Raw!$G:$G,Month!BN$7,Raw!$C:$C,Month!$A21),SUMIFS(Raw!$H:$H,Raw!$A:$A,$B$5,Raw!$G:$G,Month!BN$7,Raw!$E:$E,Month!$A21))))</f>
        <v>2932</v>
      </c>
      <c r="BO21" s="100">
        <f>IF($B21="","",IF($C21="Region",SUMIFS(Raw!$H:$H,Raw!$A:$A,$B$5,Raw!$G:$G,Month!BO$7,Raw!$I:$I,Month!$A21),IF($C21="Provider",SUMIFS(Raw!$H:$H,Raw!$A:$A,$B$5,Raw!$G:$G,Month!BO$7,Raw!$C:$C,Month!$A21),SUMIFS(Raw!$H:$H,Raw!$A:$A,$B$5,Raw!$G:$G,Month!BO$7,Raw!$E:$E,Month!$A21))))</f>
        <v>1128</v>
      </c>
      <c r="BP21" s="100">
        <f>IF($B21="","",IF($C21="Region",SUMIFS(Raw!$H:$H,Raw!$A:$A,$B$5,Raw!$G:$G,Month!BP$7,Raw!$I:$I,Month!$A21),IF($C21="Provider",SUMIFS(Raw!$H:$H,Raw!$A:$A,$B$5,Raw!$G:$G,Month!BP$7,Raw!$C:$C,Month!$A21),SUMIFS(Raw!$H:$H,Raw!$A:$A,$B$5,Raw!$G:$G,Month!BP$7,Raw!$E:$E,Month!$A21))))</f>
        <v>16376</v>
      </c>
      <c r="BQ21" s="100">
        <f>IF($B21="","",IF($C21="Region",SUMIFS(Raw!$H:$H,Raw!$A:$A,$B$5,Raw!$G:$G,Month!BQ$7,Raw!$I:$I,Month!$A21),IF($C21="Provider",SUMIFS(Raw!$H:$H,Raw!$A:$A,$B$5,Raw!$G:$G,Month!BQ$7,Raw!$C:$C,Month!$A21),SUMIFS(Raw!$H:$H,Raw!$A:$A,$B$5,Raw!$G:$G,Month!BQ$7,Raw!$E:$E,Month!$A21))))</f>
        <v>22</v>
      </c>
      <c r="BR21" s="100">
        <f>IF($B21="","",IF($C21="Region",SUMIFS(Raw!$H:$H,Raw!$A:$A,$B$5,Raw!$G:$G,Month!BR$7,Raw!$I:$I,Month!$A21),IF($C21="Provider",SUMIFS(Raw!$H:$H,Raw!$A:$A,$B$5,Raw!$G:$G,Month!BR$7,Raw!$C:$C,Month!$A21),SUMIFS(Raw!$H:$H,Raw!$A:$A,$B$5,Raw!$G:$G,Month!BR$7,Raw!$E:$E,Month!$A21))))</f>
        <v>4</v>
      </c>
      <c r="BS21" s="100">
        <f>IF($B21="","",IF($C21="Region",SUMIFS(Raw!$H:$H,Raw!$A:$A,$B$5,Raw!$G:$G,Month!BS$7,Raw!$I:$I,Month!$A21),IF($C21="Provider",SUMIFS(Raw!$H:$H,Raw!$A:$A,$B$5,Raw!$G:$G,Month!BS$7,Raw!$C:$C,Month!$A21),SUMIFS(Raw!$H:$H,Raw!$A:$A,$B$5,Raw!$G:$G,Month!BS$7,Raw!$E:$E,Month!$A21))))</f>
        <v>0</v>
      </c>
      <c r="BT21" s="100">
        <f>IF($B21="","",IF($C21="Region",SUMIFS(Raw!$H:$H,Raw!$A:$A,$B$5,Raw!$G:$G,Month!BT$7,Raw!$I:$I,Month!$A21),IF($C21="Provider",SUMIFS(Raw!$H:$H,Raw!$A:$A,$B$5,Raw!$G:$G,Month!BT$7,Raw!$C:$C,Month!$A21),SUMIFS(Raw!$H:$H,Raw!$A:$A,$B$5,Raw!$G:$G,Month!BT$7,Raw!$E:$E,Month!$A21))))</f>
        <v>0</v>
      </c>
      <c r="BU21" s="100">
        <f>IF($B21="","",IF($C21="Region",SUMIFS(Raw!$H:$H,Raw!$A:$A,$B$5,Raw!$G:$G,Month!BU$7,Raw!$I:$I,Month!$A21),IF($C21="Provider",SUMIFS(Raw!$H:$H,Raw!$A:$A,$B$5,Raw!$G:$G,Month!BU$7,Raw!$C:$C,Month!$A21),SUMIFS(Raw!$H:$H,Raw!$A:$A,$B$5,Raw!$G:$G,Month!BU$7,Raw!$E:$E,Month!$A21))))</f>
        <v>0</v>
      </c>
      <c r="BV21" s="100">
        <f>IF($B21="","",IF($C21="Region",SUMIFS(Raw!$H:$H,Raw!$A:$A,$B$5,Raw!$G:$G,Month!BV$7,Raw!$I:$I,Month!$A21),IF($C21="Provider",SUMIFS(Raw!$H:$H,Raw!$A:$A,$B$5,Raw!$G:$G,Month!BV$7,Raw!$C:$C,Month!$A21),SUMIFS(Raw!$H:$H,Raw!$A:$A,$B$5,Raw!$G:$G,Month!BV$7,Raw!$E:$E,Month!$A21))))</f>
        <v>14862</v>
      </c>
      <c r="BW21" s="100">
        <f>IF($B21="","",IF($C21="Region",SUMIFS(Raw!$H:$H,Raw!$A:$A,$B$5,Raw!$G:$G,Month!BW$7,Raw!$I:$I,Month!$A21),IF($C21="Provider",SUMIFS(Raw!$H:$H,Raw!$A:$A,$B$5,Raw!$G:$G,Month!BW$7,Raw!$C:$C,Month!$A21),SUMIFS(Raw!$H:$H,Raw!$A:$A,$B$5,Raw!$G:$G,Month!BW$7,Raw!$E:$E,Month!$A21))))</f>
        <v>2767</v>
      </c>
      <c r="BX21" s="100">
        <f>IF($B21="","",IF($C21="Region",SUMIFS(Raw!$H:$H,Raw!$A:$A,$B$5,Raw!$G:$G,Month!BX$7,Raw!$I:$I,Month!$A21),IF($C21="Provider",SUMIFS(Raw!$H:$H,Raw!$A:$A,$B$5,Raw!$G:$G,Month!BX$7,Raw!$C:$C,Month!$A21),SUMIFS(Raw!$H:$H,Raw!$A:$A,$B$5,Raw!$G:$G,Month!BX$7,Raw!$E:$E,Month!$A21))))</f>
        <v>3132</v>
      </c>
      <c r="BY21" s="100">
        <f>IF($B21="","",IF($C21="Region",SUMIFS(Raw!$H:$H,Raw!$A:$A,$B$5,Raw!$G:$G,Month!BY$7,Raw!$I:$I,Month!$A21),IF($C21="Provider",SUMIFS(Raw!$H:$H,Raw!$A:$A,$B$5,Raw!$G:$G,Month!BY$7,Raw!$C:$C,Month!$A21),SUMIFS(Raw!$H:$H,Raw!$A:$A,$B$5,Raw!$G:$G,Month!BY$7,Raw!$E:$E,Month!$A21))))</f>
        <v>2574</v>
      </c>
      <c r="BZ21" s="100">
        <f>IF($B21="","",IF($C21="Region",SUMIFS(Raw!$H:$H,Raw!$A:$A,$B$5,Raw!$G:$G,Month!BZ$7,Raw!$I:$I,Month!$A21),IF($C21="Provider",SUMIFS(Raw!$H:$H,Raw!$A:$A,$B$5,Raw!$G:$G,Month!BZ$7,Raw!$C:$C,Month!$A21),SUMIFS(Raw!$H:$H,Raw!$A:$A,$B$5,Raw!$G:$G,Month!BZ$7,Raw!$E:$E,Month!$A21))))</f>
        <v>12013</v>
      </c>
      <c r="CA21" s="100">
        <f>IF($B21="","",IF($C21="Region",SUMIFS(Raw!$H:$H,Raw!$A:$A,$B$5,Raw!$G:$G,Month!CA$7,Raw!$I:$I,Month!$A21),IF($C21="Provider",SUMIFS(Raw!$H:$H,Raw!$A:$A,$B$5,Raw!$G:$G,Month!CA$7,Raw!$C:$C,Month!$A21),SUMIFS(Raw!$H:$H,Raw!$A:$A,$B$5,Raw!$G:$G,Month!CA$7,Raw!$E:$E,Month!$A21))))</f>
        <v>8079</v>
      </c>
      <c r="CB21" s="100">
        <f>IF($B21="","",IF($C21="Region",SUMIFS(Raw!$H:$H,Raw!$A:$A,$B$5,Raw!$G:$G,Month!CB$7,Raw!$I:$I,Month!$A21),IF($C21="Provider",SUMIFS(Raw!$H:$H,Raw!$A:$A,$B$5,Raw!$G:$G,Month!CB$7,Raw!$C:$C,Month!$A21),SUMIFS(Raw!$H:$H,Raw!$A:$A,$B$5,Raw!$G:$G,Month!CB$7,Raw!$E:$E,Month!$A21))))</f>
        <v>535</v>
      </c>
      <c r="CC21" s="100">
        <f>IF($B21="","",IF($C21="Region",SUMIFS(Raw!$H:$H,Raw!$A:$A,$B$5,Raw!$G:$G,Month!CC$7,Raw!$I:$I,Month!$A21),IF($C21="Provider",SUMIFS(Raw!$H:$H,Raw!$A:$A,$B$5,Raw!$G:$G,Month!CC$7,Raw!$C:$C,Month!$A21),SUMIFS(Raw!$H:$H,Raw!$A:$A,$B$5,Raw!$G:$G,Month!CC$7,Raw!$E:$E,Month!$A21))))</f>
        <v>311</v>
      </c>
      <c r="CD21" s="100">
        <f>IF($B21="","",IF($C21="Region",SUMIFS(Raw!$H:$H,Raw!$A:$A,$B$5,Raw!$G:$G,Month!CD$7,Raw!$I:$I,Month!$A21),IF($C21="Provider",SUMIFS(Raw!$H:$H,Raw!$A:$A,$B$5,Raw!$G:$G,Month!CD$7,Raw!$C:$C,Month!$A21),SUMIFS(Raw!$H:$H,Raw!$A:$A,$B$5,Raw!$G:$G,Month!CD$7,Raw!$E:$E,Month!$A21))))</f>
        <v>0</v>
      </c>
      <c r="CE21" s="100">
        <f>IF($B21="","",IF($C21="Region",SUMIFS(Raw!$H:$H,Raw!$A:$A,$B$5,Raw!$G:$G,Month!CE$7,Raw!$I:$I,Month!$A21),IF($C21="Provider",SUMIFS(Raw!$H:$H,Raw!$A:$A,$B$5,Raw!$G:$G,Month!CE$7,Raw!$C:$C,Month!$A21),SUMIFS(Raw!$H:$H,Raw!$A:$A,$B$5,Raw!$G:$G,Month!CE$7,Raw!$E:$E,Month!$A21))))</f>
        <v>0</v>
      </c>
      <c r="CF21" s="100">
        <f>IF($B21="","",IF($C21="Region",SUMIFS(Raw!$H:$H,Raw!$A:$A,$B$5,Raw!$G:$G,Month!CF$7,Raw!$I:$I,Month!$A21),IF($C21="Provider",SUMIFS(Raw!$H:$H,Raw!$A:$A,$B$5,Raw!$G:$G,Month!CF$7,Raw!$C:$C,Month!$A21),SUMIFS(Raw!$H:$H,Raw!$A:$A,$B$5,Raw!$G:$G,Month!CF$7,Raw!$E:$E,Month!$A21))))</f>
        <v>0</v>
      </c>
      <c r="CG21" s="100">
        <f>IF($B21="","",IF($C21="Region",SUMIFS(Raw!$H:$H,Raw!$A:$A,$B$5,Raw!$G:$G,Month!CG$7,Raw!$I:$I,Month!$A21),IF($C21="Provider",SUMIFS(Raw!$H:$H,Raw!$A:$A,$B$5,Raw!$G:$G,Month!CG$7,Raw!$C:$C,Month!$A21),SUMIFS(Raw!$H:$H,Raw!$A:$A,$B$5,Raw!$G:$G,Month!CG$7,Raw!$E:$E,Month!$A21))))</f>
        <v>0</v>
      </c>
      <c r="CH21" s="100">
        <f>IF($B21="","",IF($C21="Region",SUMIFS(Raw!$H:$H,Raw!$A:$A,$B$5,Raw!$G:$G,Month!CH$7,Raw!$I:$I,Month!$A21),IF($C21="Provider",SUMIFS(Raw!$H:$H,Raw!$A:$A,$B$5,Raw!$G:$G,Month!CH$7,Raw!$C:$C,Month!$A21),SUMIFS(Raw!$H:$H,Raw!$A:$A,$B$5,Raw!$G:$G,Month!CH$7,Raw!$E:$E,Month!$A21))))</f>
        <v>0</v>
      </c>
      <c r="CI21" s="100">
        <f>IF($B21="","",IF($C21="Region",SUMIFS(Raw!$H:$H,Raw!$A:$A,$B$5,Raw!$G:$G,Month!CI$7,Raw!$I:$I,Month!$A21),IF($C21="Provider",SUMIFS(Raw!$H:$H,Raw!$A:$A,$B$5,Raw!$G:$G,Month!CI$7,Raw!$C:$C,Month!$A21),SUMIFS(Raw!$H:$H,Raw!$A:$A,$B$5,Raw!$G:$G,Month!CI$7,Raw!$E:$E,Month!$A21))))</f>
        <v>0</v>
      </c>
      <c r="CJ21" s="100">
        <f>IF($B21="","",IF($C21="Region",SUMIFS(Raw!$H:$H,Raw!$A:$A,$B$5,Raw!$G:$G,Month!CJ$7,Raw!$I:$I,Month!$A21),IF($C21="Provider",SUMIFS(Raw!$H:$H,Raw!$A:$A,$B$5,Raw!$G:$G,Month!CJ$7,Raw!$C:$C,Month!$A21),SUMIFS(Raw!$H:$H,Raw!$A:$A,$B$5,Raw!$G:$G,Month!CJ$7,Raw!$E:$E,Month!$A21))))</f>
        <v>12</v>
      </c>
      <c r="CK21" s="100">
        <f>IF($B21="","",IF($C21="Region",SUMIFS(Raw!$H:$H,Raw!$A:$A,$B$5,Raw!$G:$G,Month!CK$7,Raw!$I:$I,Month!$A21),IF($C21="Provider",SUMIFS(Raw!$H:$H,Raw!$A:$A,$B$5,Raw!$G:$G,Month!CK$7,Raw!$C:$C,Month!$A21),SUMIFS(Raw!$H:$H,Raw!$A:$A,$B$5,Raw!$G:$G,Month!CK$7,Raw!$E:$E,Month!$A21))))</f>
        <v>0</v>
      </c>
      <c r="CL21" s="100">
        <f>IF($B21="","",IF($C21="Region",SUMIFS(Raw!$H:$H,Raw!$A:$A,$B$5,Raw!$G:$G,Month!CL$7,Raw!$I:$I,Month!$A21),IF($C21="Provider",SUMIFS(Raw!$H:$H,Raw!$A:$A,$B$5,Raw!$G:$G,Month!CL$7,Raw!$C:$C,Month!$A21),SUMIFS(Raw!$H:$H,Raw!$A:$A,$B$5,Raw!$G:$G,Month!CL$7,Raw!$E:$E,Month!$A21))))</f>
        <v>32</v>
      </c>
      <c r="CM21" s="100">
        <f>IF($B21="","",IF($C21="Region",SUMIFS(Raw!$H:$H,Raw!$A:$A,$B$5,Raw!$G:$G,Month!CM$7,Raw!$I:$I,Month!$A21),IF($C21="Provider",SUMIFS(Raw!$H:$H,Raw!$A:$A,$B$5,Raw!$G:$G,Month!CM$7,Raw!$C:$C,Month!$A21),SUMIFS(Raw!$H:$H,Raw!$A:$A,$B$5,Raw!$G:$G,Month!CM$7,Raw!$E:$E,Month!$A21))))</f>
        <v>0</v>
      </c>
    </row>
    <row r="22" spans="1:91" ht="22.4" customHeight="1" x14ac:dyDescent="0.25">
      <c r="A22" s="18" t="str">
        <f>IF(Refs!A15="","",Refs!A15)</f>
        <v>111AJ3</v>
      </c>
      <c r="B22" s="3" t="str">
        <f>IF(Refs!B15="","",Refs!B15)</f>
        <v>North West including Blackpool (ML CSU)</v>
      </c>
      <c r="C22" s="9" t="str">
        <f>IF(Refs!D15="","",Refs!D15)</f>
        <v>Area</v>
      </c>
      <c r="D22" s="100">
        <f>IF($B22="","",IF($C22="Region",SUMIFS(Raw!$H:$H,Raw!$A:$A,$B$5,Raw!$G:$G,Month!D$7,Raw!$I:$I,Month!$A22),IF($C22="Provider",SUMIFS(Raw!$H:$H,Raw!$A:$A,$B$5,Raw!$G:$G,Month!D$7,Raw!$C:$C,Month!$A22),SUMIFS(Raw!$H:$H,Raw!$A:$A,$B$5,Raw!$G:$G,Month!D$7,Raw!$E:$E,Month!$A22))))</f>
        <v>164526</v>
      </c>
      <c r="E22" s="100">
        <f>IF($B22="","",IF($C22="Region",SUMIFS(Raw!$H:$H,Raw!$A:$A,$B$5,Raw!$G:$G,Month!E$7,Raw!$I:$I,Month!$A22),IF($C22="Provider",SUMIFS(Raw!$H:$H,Raw!$A:$A,$B$5,Raw!$G:$G,Month!E$7,Raw!$C:$C,Month!$A22),SUMIFS(Raw!$H:$H,Raw!$A:$A,$B$5,Raw!$G:$G,Month!E$7,Raw!$E:$E,Month!$A22))))</f>
        <v>164526</v>
      </c>
      <c r="F22" s="100">
        <f>IF($B22="","",IF($C22="Region",SUMIFS(Raw!$H:$H,Raw!$A:$A,$B$5,Raw!$G:$G,Month!F$7,Raw!$I:$I,Month!$A22),IF($C22="Provider",SUMIFS(Raw!$H:$H,Raw!$A:$A,$B$5,Raw!$G:$G,Month!F$7,Raw!$C:$C,Month!$A22),SUMIFS(Raw!$H:$H,Raw!$A:$A,$B$5,Raw!$G:$G,Month!F$7,Raw!$E:$E,Month!$A22))))</f>
        <v>160625</v>
      </c>
      <c r="G22" s="100">
        <f>IF($B22="","",IF($C22="Region",SUMIFS(Raw!$H:$H,Raw!$A:$A,$B$5,Raw!$G:$G,Month!G$7,Raw!$I:$I,Month!$A22),IF($C22="Provider",SUMIFS(Raw!$H:$H,Raw!$A:$A,$B$5,Raw!$G:$G,Month!G$7,Raw!$C:$C,Month!$A22),SUMIFS(Raw!$H:$H,Raw!$A:$A,$B$5,Raw!$G:$G,Month!G$7,Raw!$E:$E,Month!$A22))))</f>
        <v>134214</v>
      </c>
      <c r="H22" s="100">
        <f>IF($B22="","",IF($C22="Region",SUMIFS(Raw!$H:$H,Raw!$A:$A,$B$5,Raw!$G:$G,Month!H$7,Raw!$I:$I,Month!$A22),IF($C22="Provider",SUMIFS(Raw!$H:$H,Raw!$A:$A,$B$5,Raw!$G:$G,Month!H$7,Raw!$C:$C,Month!$A22),SUMIFS(Raw!$H:$H,Raw!$A:$A,$B$5,Raw!$G:$G,Month!H$7,Raw!$E:$E,Month!$A22))))</f>
        <v>3901</v>
      </c>
      <c r="I22" s="100">
        <f>IF($B22="","",IF($C22="Region",SUMIFS(Raw!$H:$H,Raw!$A:$A,$B$5,Raw!$G:$G,Month!I$7,Raw!$I:$I,Month!$A22),IF($C22="Provider",SUMIFS(Raw!$H:$H,Raw!$A:$A,$B$5,Raw!$G:$G,Month!I$7,Raw!$C:$C,Month!$A22),SUMIFS(Raw!$H:$H,Raw!$A:$A,$B$5,Raw!$G:$G,Month!I$7,Raw!$E:$E,Month!$A22))))</f>
        <v>5598934</v>
      </c>
      <c r="J22" s="100">
        <f>IF($B22="","",IF($C22="Region",SUMIFS(Raw!$H:$H,Raw!$A:$A,$B$5,Raw!$G:$G,Month!J$7,Raw!$I:$I,Month!$A22),IF($C22="Provider",SUMIFS(Raw!$H:$H,Raw!$A:$A,$B$5,Raw!$G:$G,Month!J$7,Raw!$C:$C,Month!$A22),SUMIFS(Raw!$H:$H,Raw!$A:$A,$B$5,Raw!$G:$G,Month!J$7,Raw!$E:$E,Month!$A22))))</f>
        <v>217</v>
      </c>
      <c r="K22" s="100">
        <f>IF($B22="","",IF($C22="Region",SUMIFS(Raw!$H:$H,Raw!$A:$A,$B$5,Raw!$G:$G,Month!K$7,Raw!$I:$I,Month!$A22),IF($C22="Provider",SUMIFS(Raw!$H:$H,Raw!$A:$A,$B$5,Raw!$G:$G,Month!K$7,Raw!$C:$C,Month!$A22),SUMIFS(Raw!$H:$H,Raw!$A:$A,$B$5,Raw!$G:$G,Month!K$7,Raw!$E:$E,Month!$A22))))</f>
        <v>464</v>
      </c>
      <c r="L22" s="100">
        <f>IF($B22="","",IF($C22="Region",SUMIFS(Raw!$H:$H,Raw!$A:$A,$B$5,Raw!$G:$G,Month!L$7,Raw!$I:$I,Month!$A22),IF($C22="Provider",SUMIFS(Raw!$H:$H,Raw!$A:$A,$B$5,Raw!$G:$G,Month!L$7,Raw!$C:$C,Month!$A22),SUMIFS(Raw!$H:$H,Raw!$A:$A,$B$5,Raw!$G:$G,Month!L$7,Raw!$E:$E,Month!$A22))))</f>
        <v>446362</v>
      </c>
      <c r="M22" s="100">
        <f>IF($B22="","",IF($C22="Region",SUMIFS(Raw!$H:$H,Raw!$A:$A,$B$5,Raw!$G:$G,Month!M$7,Raw!$I:$I,Month!$A22),IF($C22="Provider",SUMIFS(Raw!$H:$H,Raw!$A:$A,$B$5,Raw!$G:$G,Month!M$7,Raw!$C:$C,Month!$A22),SUMIFS(Raw!$H:$H,Raw!$A:$A,$B$5,Raw!$G:$G,Month!M$7,Raw!$E:$E,Month!$A22))))</f>
        <v>16461</v>
      </c>
      <c r="N22" s="100">
        <f>IF($B22="","",IF($C22="Region",SUMIFS(Raw!$H:$H,Raw!$A:$A,$B$5,Raw!$G:$G,Month!N$7,Raw!$I:$I,Month!$A22),IF($C22="Provider",SUMIFS(Raw!$H:$H,Raw!$A:$A,$B$5,Raw!$G:$G,Month!N$7,Raw!$C:$C,Month!$A22),SUMIFS(Raw!$H:$H,Raw!$A:$A,$B$5,Raw!$G:$G,Month!N$7,Raw!$E:$E,Month!$A22))))</f>
        <v>51836611</v>
      </c>
      <c r="O22" s="100">
        <f>IF($B22="","",IF($C22="Region",SUMIFS(Raw!$H:$H,Raw!$A:$A,$B$5,Raw!$G:$G,Month!O$7,Raw!$I:$I,Month!$A22),IF($C22="Provider",SUMIFS(Raw!$H:$H,Raw!$A:$A,$B$5,Raw!$G:$G,Month!O$7,Raw!$C:$C,Month!$A22),SUMIFS(Raw!$H:$H,Raw!$A:$A,$B$5,Raw!$G:$G,Month!O$7,Raw!$E:$E,Month!$A22))))</f>
        <v>153256</v>
      </c>
      <c r="P22" s="100">
        <f>IF($B22="","",IF($C22="Region",SUMIFS(Raw!$H:$H,Raw!$A:$A,$B$5,Raw!$G:$G,Month!P$7,Raw!$I:$I,Month!$A22),IF($C22="Provider",SUMIFS(Raw!$H:$H,Raw!$A:$A,$B$5,Raw!$G:$G,Month!P$7,Raw!$C:$C,Month!$A22),SUMIFS(Raw!$H:$H,Raw!$A:$A,$B$5,Raw!$G:$G,Month!P$7,Raw!$E:$E,Month!$A22))))</f>
        <v>23593</v>
      </c>
      <c r="Q22" s="100">
        <f>IF($B22="","",IF($C22="Region",SUMIFS(Raw!$H:$H,Raw!$A:$A,$B$5,Raw!$G:$G,Month!Q$7,Raw!$I:$I,Month!$A22),IF($C22="Provider",SUMIFS(Raw!$H:$H,Raw!$A:$A,$B$5,Raw!$G:$G,Month!Q$7,Raw!$C:$C,Month!$A22),SUMIFS(Raw!$H:$H,Raw!$A:$A,$B$5,Raw!$G:$G,Month!Q$7,Raw!$E:$E,Month!$A22))))</f>
        <v>114332</v>
      </c>
      <c r="R22" s="100">
        <f>IF($B22="","",IF($C22="Region",SUMIFS(Raw!$H:$H,Raw!$A:$A,$B$5,Raw!$G:$G,Month!R$7,Raw!$I:$I,Month!$A22),IF($C22="Provider",SUMIFS(Raw!$H:$H,Raw!$A:$A,$B$5,Raw!$G:$G,Month!R$7,Raw!$C:$C,Month!$A22),SUMIFS(Raw!$H:$H,Raw!$A:$A,$B$5,Raw!$G:$G,Month!R$7,Raw!$E:$E,Month!$A22))))</f>
        <v>10511</v>
      </c>
      <c r="S22" s="100">
        <f>IF($B22="","",IF($C22="Region",SUMIFS(Raw!$H:$H,Raw!$A:$A,$B$5,Raw!$G:$G,Month!S$7,Raw!$I:$I,Month!$A22),IF($C22="Provider",SUMIFS(Raw!$H:$H,Raw!$A:$A,$B$5,Raw!$G:$G,Month!S$7,Raw!$C:$C,Month!$A22),SUMIFS(Raw!$H:$H,Raw!$A:$A,$B$5,Raw!$G:$G,Month!S$7,Raw!$E:$E,Month!$A22))))</f>
        <v>4820</v>
      </c>
      <c r="T22" s="100">
        <f>IF($B22="","",IF($C22="Region",SUMIFS(Raw!$H:$H,Raw!$A:$A,$B$5,Raw!$G:$G,Month!T$7,Raw!$I:$I,Month!$A22),IF($C22="Provider",SUMIFS(Raw!$H:$H,Raw!$A:$A,$B$5,Raw!$G:$G,Month!T$7,Raw!$C:$C,Month!$A22),SUMIFS(Raw!$H:$H,Raw!$A:$A,$B$5,Raw!$G:$G,Month!T$7,Raw!$E:$E,Month!$A22))))</f>
        <v>0</v>
      </c>
      <c r="U22" s="100">
        <f>IF($B22="","",IF($C22="Region",SUMIFS(Raw!$H:$H,Raw!$A:$A,$B$5,Raw!$G:$G,Month!U$7,Raw!$I:$I,Month!$A22),IF($C22="Provider",SUMIFS(Raw!$H:$H,Raw!$A:$A,$B$5,Raw!$G:$G,Month!U$7,Raw!$C:$C,Month!$A22),SUMIFS(Raw!$H:$H,Raw!$A:$A,$B$5,Raw!$G:$G,Month!U$7,Raw!$E:$E,Month!$A22))))</f>
        <v>63406</v>
      </c>
      <c r="V22" s="100">
        <f>IF($B22="","",IF($C22="Region",SUMIFS(Raw!$H:$H,Raw!$A:$A,$B$5,Raw!$G:$G,Month!V$7,Raw!$I:$I,Month!$A22),IF($C22="Provider",SUMIFS(Raw!$H:$H,Raw!$A:$A,$B$5,Raw!$G:$G,Month!V$7,Raw!$C:$C,Month!$A22),SUMIFS(Raw!$H:$H,Raw!$A:$A,$B$5,Raw!$G:$G,Month!V$7,Raw!$E:$E,Month!$A22))))</f>
        <v>279</v>
      </c>
      <c r="W22" s="100">
        <f>IF($B22="","",IF($C22="Region",SUMIFS(Raw!$H:$H,Raw!$A:$A,$B$5,Raw!$G:$G,Month!W$7,Raw!$I:$I,Month!$A22),IF($C22="Provider",SUMIFS(Raw!$H:$H,Raw!$A:$A,$B$5,Raw!$G:$G,Month!W$7,Raw!$C:$C,Month!$A22),SUMIFS(Raw!$H:$H,Raw!$A:$A,$B$5,Raw!$G:$G,Month!W$7,Raw!$E:$E,Month!$A22))))</f>
        <v>13289</v>
      </c>
      <c r="X22" s="100">
        <f>IF($B22="","",IF($C22="Region",SUMIFS(Raw!$H:$H,Raw!$A:$A,$B$5,Raw!$G:$G,Month!X$7,Raw!$I:$I,Month!$A22),IF($C22="Provider",SUMIFS(Raw!$H:$H,Raw!$A:$A,$B$5,Raw!$G:$G,Month!X$7,Raw!$C:$C,Month!$A22),SUMIFS(Raw!$H:$H,Raw!$A:$A,$B$5,Raw!$G:$G,Month!X$7,Raw!$E:$E,Month!$A22))))</f>
        <v>6671</v>
      </c>
      <c r="Y22" s="100">
        <f>IF($B22="","",IF($C22="Region",SUMIFS(Raw!$H:$H,Raw!$A:$A,$B$5,Raw!$G:$G,Month!Y$7,Raw!$I:$I,Month!$A22),IF($C22="Provider",SUMIFS(Raw!$H:$H,Raw!$A:$A,$B$5,Raw!$G:$G,Month!Y$7,Raw!$C:$C,Month!$A22),SUMIFS(Raw!$H:$H,Raw!$A:$A,$B$5,Raw!$G:$G,Month!Y$7,Raw!$E:$E,Month!$A22))))</f>
        <v>2323</v>
      </c>
      <c r="Z22" s="100">
        <f>IF($B22="","",IF($C22="Region",SUMIFS(Raw!$H:$H,Raw!$A:$A,$B$5,Raw!$G:$G,Month!Z$7,Raw!$I:$I,Month!$A22),IF($C22="Provider",SUMIFS(Raw!$H:$H,Raw!$A:$A,$B$5,Raw!$G:$G,Month!Z$7,Raw!$C:$C,Month!$A22),SUMIFS(Raw!$H:$H,Raw!$A:$A,$B$5,Raw!$G:$G,Month!Z$7,Raw!$E:$E,Month!$A22))))</f>
        <v>8941</v>
      </c>
      <c r="AA22" s="100">
        <f>IF($B22="","",IF($C22="Region",SUMIFS(Raw!$H:$H,Raw!$A:$A,$B$5,Raw!$G:$G,Month!AA$7,Raw!$I:$I,Month!$A22),IF($C22="Provider",SUMIFS(Raw!$H:$H,Raw!$A:$A,$B$5,Raw!$G:$G,Month!AA$7,Raw!$C:$C,Month!$A22),SUMIFS(Raw!$H:$H,Raw!$A:$A,$B$5,Raw!$G:$G,Month!AA$7,Raw!$E:$E,Month!$A22))))</f>
        <v>710</v>
      </c>
      <c r="AB22" s="100">
        <f>IF($B22="","",IF($C22="Region",SUMIFS(Raw!$H:$H,Raw!$A:$A,$B$5,Raw!$G:$G,Month!AB$7,Raw!$I:$I,Month!$A22),IF($C22="Provider",SUMIFS(Raw!$H:$H,Raw!$A:$A,$B$5,Raw!$G:$G,Month!AB$7,Raw!$C:$C,Month!$A22),SUMIFS(Raw!$H:$H,Raw!$A:$A,$B$5,Raw!$G:$G,Month!AB$7,Raw!$E:$E,Month!$A22))))</f>
        <v>296</v>
      </c>
      <c r="AC22" s="100">
        <f>IF($B22="","",IF($C22="Region",SUMIFS(Raw!$H:$H,Raw!$A:$A,$B$5,Raw!$G:$G,Month!AC$7,Raw!$I:$I,Month!$A22),IF($C22="Provider",SUMIFS(Raw!$H:$H,Raw!$A:$A,$B$5,Raw!$G:$G,Month!AC$7,Raw!$C:$C,Month!$A22),SUMIFS(Raw!$H:$H,Raw!$A:$A,$B$5,Raw!$G:$G,Month!AC$7,Raw!$E:$E,Month!$A22))))</f>
        <v>0</v>
      </c>
      <c r="AD22" s="100">
        <f>IF($B22="","",IF($C22="Region",SUMIFS(Raw!$H:$H,Raw!$A:$A,$B$5,Raw!$G:$G,Month!AD$7,Raw!$I:$I,Month!$A22),IF($C22="Provider",SUMIFS(Raw!$H:$H,Raw!$A:$A,$B$5,Raw!$G:$G,Month!AD$7,Raw!$C:$C,Month!$A22),SUMIFS(Raw!$H:$H,Raw!$A:$A,$B$5,Raw!$G:$G,Month!AD$7,Raw!$E:$E,Month!$A22))))</f>
        <v>0</v>
      </c>
      <c r="AE22" s="100">
        <f>IF($B22="","",IF($C22="Region",SUMIFS(Raw!$H:$H,Raw!$A:$A,$B$5,Raw!$G:$G,Month!AE$7,Raw!$I:$I,Month!$A22),IF($C22="Provider",SUMIFS(Raw!$H:$H,Raw!$A:$A,$B$5,Raw!$G:$G,Month!AE$7,Raw!$C:$C,Month!$A22),SUMIFS(Raw!$H:$H,Raw!$A:$A,$B$5,Raw!$G:$G,Month!AE$7,Raw!$E:$E,Month!$A22))))</f>
        <v>163146</v>
      </c>
      <c r="AF22" s="100">
        <f>IF($B22="","",IF($C22="Region",SUMIFS(Raw!$H:$H,Raw!$A:$A,$B$5,Raw!$G:$G,Month!AF$7,Raw!$I:$I,Month!$A22),IF($C22="Provider",SUMIFS(Raw!$H:$H,Raw!$A:$A,$B$5,Raw!$G:$G,Month!AF$7,Raw!$C:$C,Month!$A22),SUMIFS(Raw!$H:$H,Raw!$A:$A,$B$5,Raw!$G:$G,Month!AF$7,Raw!$E:$E,Month!$A22))))</f>
        <v>18068</v>
      </c>
      <c r="AG22" s="100">
        <f>IF($B22="","",IF($C22="Region",SUMIFS(Raw!$H:$H,Raw!$A:$A,$B$5,Raw!$G:$G,Month!AG$7,Raw!$I:$I,Month!$A22),IF($C22="Provider",SUMIFS(Raw!$H:$H,Raw!$A:$A,$B$5,Raw!$G:$G,Month!AG$7,Raw!$C:$C,Month!$A22),SUMIFS(Raw!$H:$H,Raw!$A:$A,$B$5,Raw!$G:$G,Month!AG$7,Raw!$E:$E,Month!$A22))))</f>
        <v>26504</v>
      </c>
      <c r="AH22" s="100">
        <f>IF($B22="","",IF($C22="Region",SUMIFS(Raw!$H:$H,Raw!$A:$A,$B$5,Raw!$G:$G,Month!AH$7,Raw!$I:$I,Month!$A22),IF($C22="Provider",SUMIFS(Raw!$H:$H,Raw!$A:$A,$B$5,Raw!$G:$G,Month!AH$7,Raw!$C:$C,Month!$A22),SUMIFS(Raw!$H:$H,Raw!$A:$A,$B$5,Raw!$G:$G,Month!AH$7,Raw!$E:$E,Month!$A22))))</f>
        <v>9560</v>
      </c>
      <c r="AI22" s="100">
        <f>IF($B22="","",IF($C22="Region",SUMIFS(Raw!$H:$H,Raw!$A:$A,$B$5,Raw!$G:$G,Month!AI$7,Raw!$I:$I,Month!$A22),IF($C22="Provider",SUMIFS(Raw!$H:$H,Raw!$A:$A,$B$5,Raw!$G:$G,Month!AI$7,Raw!$C:$C,Month!$A22),SUMIFS(Raw!$H:$H,Raw!$A:$A,$B$5,Raw!$G:$G,Month!AI$7,Raw!$E:$E,Month!$A22))))</f>
        <v>120</v>
      </c>
      <c r="AJ22" s="100">
        <f>IF($B22="","",IF($C22="Region",SUMIFS(Raw!$H:$H,Raw!$A:$A,$B$5,Raw!$G:$G,Month!AJ$7,Raw!$I:$I,Month!$A22),IF($C22="Provider",SUMIFS(Raw!$H:$H,Raw!$A:$A,$B$5,Raw!$G:$G,Month!AJ$7,Raw!$C:$C,Month!$A22),SUMIFS(Raw!$H:$H,Raw!$A:$A,$B$5,Raw!$G:$G,Month!AJ$7,Raw!$E:$E,Month!$A22))))</f>
        <v>2924</v>
      </c>
      <c r="AK22" s="100">
        <f>IF($B22="","",IF($C22="Region",SUMIFS(Raw!$H:$H,Raw!$A:$A,$B$5,Raw!$G:$G,Month!AK$7,Raw!$I:$I,Month!$A22),IF($C22="Provider",SUMIFS(Raw!$H:$H,Raw!$A:$A,$B$5,Raw!$G:$G,Month!AK$7,Raw!$C:$C,Month!$A22),SUMIFS(Raw!$H:$H,Raw!$A:$A,$B$5,Raw!$G:$G,Month!AK$7,Raw!$E:$E,Month!$A22))))</f>
        <v>702</v>
      </c>
      <c r="AL22" s="100">
        <f>IF($B22="","",IF($C22="Region",SUMIFS(Raw!$H:$H,Raw!$A:$A,$B$5,Raw!$G:$G,Month!AL$7,Raw!$I:$I,Month!$A22),IF($C22="Provider",SUMIFS(Raw!$H:$H,Raw!$A:$A,$B$5,Raw!$G:$G,Month!AL$7,Raw!$C:$C,Month!$A22),SUMIFS(Raw!$H:$H,Raw!$A:$A,$B$5,Raw!$G:$G,Month!AL$7,Raw!$E:$E,Month!$A22))))</f>
        <v>10132</v>
      </c>
      <c r="AM22" s="100">
        <f>IF($B22="","",IF($C22="Region",SUMIFS(Raw!$H:$H,Raw!$A:$A,$B$5,Raw!$G:$G,Month!AM$7,Raw!$I:$I,Month!$A22),IF($C22="Provider",SUMIFS(Raw!$H:$H,Raw!$A:$A,$B$5,Raw!$G:$G,Month!AM$7,Raw!$C:$C,Month!$A22),SUMIFS(Raw!$H:$H,Raw!$A:$A,$B$5,Raw!$G:$G,Month!AM$7,Raw!$E:$E,Month!$A22))))</f>
        <v>2489</v>
      </c>
      <c r="AN22" s="100">
        <f>IF($B22="","",IF($C22="Region",SUMIFS(Raw!$H:$H,Raw!$A:$A,$B$5,Raw!$G:$G,Month!AN$7,Raw!$I:$I,Month!$A22),IF($C22="Provider",SUMIFS(Raw!$H:$H,Raw!$A:$A,$B$5,Raw!$G:$G,Month!AN$7,Raw!$C:$C,Month!$A22),SUMIFS(Raw!$H:$H,Raw!$A:$A,$B$5,Raw!$G:$G,Month!AN$7,Raw!$E:$E,Month!$A22))))</f>
        <v>10791</v>
      </c>
      <c r="AO22" s="100">
        <f>IF($B22="","",IF($C22="Region",SUMIFS(Raw!$H:$H,Raw!$A:$A,$B$5,Raw!$G:$G,Month!AO$7,Raw!$I:$I,Month!$A22),IF($C22="Provider",SUMIFS(Raw!$H:$H,Raw!$A:$A,$B$5,Raw!$G:$G,Month!AO$7,Raw!$C:$C,Month!$A22),SUMIFS(Raw!$H:$H,Raw!$A:$A,$B$5,Raw!$G:$G,Month!AO$7,Raw!$E:$E,Month!$A22))))</f>
        <v>2172</v>
      </c>
      <c r="AP22" s="100">
        <f>IF($B22="","",IF($C22="Region",SUMIFS(Raw!$H:$H,Raw!$A:$A,$B$5,Raw!$G:$G,Month!AP$7,Raw!$I:$I,Month!$A22),IF($C22="Provider",SUMIFS(Raw!$H:$H,Raw!$A:$A,$B$5,Raw!$G:$G,Month!AP$7,Raw!$C:$C,Month!$A22),SUMIFS(Raw!$H:$H,Raw!$A:$A,$B$5,Raw!$G:$G,Month!AP$7,Raw!$E:$E,Month!$A22))))</f>
        <v>34683</v>
      </c>
      <c r="AQ22" s="100">
        <f>IF($B22="","",IF($C22="Region",SUMIFS(Raw!$H:$H,Raw!$A:$A,$B$5,Raw!$G:$G,Month!AQ$7,Raw!$I:$I,Month!$A22),IF($C22="Provider",SUMIFS(Raw!$H:$H,Raw!$A:$A,$B$5,Raw!$G:$G,Month!AQ$7,Raw!$C:$C,Month!$A22),SUMIFS(Raw!$H:$H,Raw!$A:$A,$B$5,Raw!$G:$G,Month!AQ$7,Raw!$E:$E,Month!$A22))))</f>
        <v>5555</v>
      </c>
      <c r="AR22" s="100">
        <f>IF($B22="","",IF($C22="Region",SUMIFS(Raw!$H:$H,Raw!$A:$A,$B$5,Raw!$G:$G,Month!AR$7,Raw!$I:$I,Month!$A22),IF($C22="Provider",SUMIFS(Raw!$H:$H,Raw!$A:$A,$B$5,Raw!$G:$G,Month!AR$7,Raw!$C:$C,Month!$A22),SUMIFS(Raw!$H:$H,Raw!$A:$A,$B$5,Raw!$G:$G,Month!AR$7,Raw!$E:$E,Month!$A22))))</f>
        <v>4231</v>
      </c>
      <c r="AS22" s="100">
        <f>IF($B22="","",IF($C22="Region",SUMIFS(Raw!$H:$H,Raw!$A:$A,$B$5,Raw!$G:$G,Month!AS$7,Raw!$I:$I,Month!$A22),IF($C22="Provider",SUMIFS(Raw!$H:$H,Raw!$A:$A,$B$5,Raw!$G:$G,Month!AS$7,Raw!$C:$C,Month!$A22),SUMIFS(Raw!$H:$H,Raw!$A:$A,$B$5,Raw!$G:$G,Month!AS$7,Raw!$E:$E,Month!$A22))))</f>
        <v>2620</v>
      </c>
      <c r="AT22" s="100">
        <f>IF($B22="","",IF($C22="Region",SUMIFS(Raw!$H:$H,Raw!$A:$A,$B$5,Raw!$G:$G,Month!AT$7,Raw!$I:$I,Month!$A22),IF($C22="Provider",SUMIFS(Raw!$H:$H,Raw!$A:$A,$B$5,Raw!$G:$G,Month!AT$7,Raw!$C:$C,Month!$A22),SUMIFS(Raw!$H:$H,Raw!$A:$A,$B$5,Raw!$G:$G,Month!AT$7,Raw!$E:$E,Month!$A22))))</f>
        <v>1408</v>
      </c>
      <c r="AU22" s="100">
        <f>IF($B22="","",IF($C22="Region",SUMIFS(Raw!$H:$H,Raw!$A:$A,$B$5,Raw!$G:$G,Month!AU$7,Raw!$I:$I,Month!$A22),IF($C22="Provider",SUMIFS(Raw!$H:$H,Raw!$A:$A,$B$5,Raw!$G:$G,Month!AU$7,Raw!$C:$C,Month!$A22),SUMIFS(Raw!$H:$H,Raw!$A:$A,$B$5,Raw!$G:$G,Month!AU$7,Raw!$E:$E,Month!$A22))))</f>
        <v>132</v>
      </c>
      <c r="AV22" s="100">
        <f>IF($B22="","",IF($C22="Region",SUMIFS(Raw!$H:$H,Raw!$A:$A,$B$5,Raw!$G:$G,Month!AV$7,Raw!$I:$I,Month!$A22),IF($C22="Provider",SUMIFS(Raw!$H:$H,Raw!$A:$A,$B$5,Raw!$G:$G,Month!AV$7,Raw!$C:$C,Month!$A22),SUMIFS(Raw!$H:$H,Raw!$A:$A,$B$5,Raw!$G:$G,Month!AV$7,Raw!$E:$E,Month!$A22))))</f>
        <v>267</v>
      </c>
      <c r="AW22" s="100">
        <f>IF($B22="","",IF($C22="Region",SUMIFS(Raw!$H:$H,Raw!$A:$A,$B$5,Raw!$G:$G,Month!AW$7,Raw!$I:$I,Month!$A22),IF($C22="Provider",SUMIFS(Raw!$H:$H,Raw!$A:$A,$B$5,Raw!$G:$G,Month!AW$7,Raw!$C:$C,Month!$A22),SUMIFS(Raw!$H:$H,Raw!$A:$A,$B$5,Raw!$G:$G,Month!AW$7,Raw!$E:$E,Month!$A22))))</f>
        <v>0</v>
      </c>
      <c r="AX22" s="100">
        <f>IF($B22="","",IF($C22="Region",SUMIFS(Raw!$H:$H,Raw!$A:$A,$B$5,Raw!$G:$G,Month!AX$7,Raw!$I:$I,Month!$A22),IF($C22="Provider",SUMIFS(Raw!$H:$H,Raw!$A:$A,$B$5,Raw!$G:$G,Month!AX$7,Raw!$C:$C,Month!$A22),SUMIFS(Raw!$H:$H,Raw!$A:$A,$B$5,Raw!$G:$G,Month!AX$7,Raw!$E:$E,Month!$A22))))</f>
        <v>20877</v>
      </c>
      <c r="AY22" s="100">
        <f>IF($B22="","",IF($C22="Region",SUMIFS(Raw!$H:$H,Raw!$A:$A,$B$5,Raw!$G:$G,Month!AY$7,Raw!$I:$I,Month!$A22),IF($C22="Provider",SUMIFS(Raw!$H:$H,Raw!$A:$A,$B$5,Raw!$G:$G,Month!AY$7,Raw!$C:$C,Month!$A22),SUMIFS(Raw!$H:$H,Raw!$A:$A,$B$5,Raw!$G:$G,Month!AY$7,Raw!$E:$E,Month!$A22))))</f>
        <v>6391</v>
      </c>
      <c r="AZ22" s="100">
        <f>IF($B22="","",IF($C22="Region",SUMIFS(Raw!$H:$H,Raw!$A:$A,$B$5,Raw!$G:$G,Month!AZ$7,Raw!$I:$I,Month!$A22),IF($C22="Provider",SUMIFS(Raw!$H:$H,Raw!$A:$A,$B$5,Raw!$G:$G,Month!AZ$7,Raw!$C:$C,Month!$A22),SUMIFS(Raw!$H:$H,Raw!$A:$A,$B$5,Raw!$G:$G,Month!AZ$7,Raw!$E:$E,Month!$A22))))</f>
        <v>43</v>
      </c>
      <c r="BA22" s="100">
        <f>IF($B22="","",IF($C22="Region",SUMIFS(Raw!$H:$H,Raw!$A:$A,$B$5,Raw!$G:$G,Month!BA$7,Raw!$I:$I,Month!$A22),IF($C22="Provider",SUMIFS(Raw!$H:$H,Raw!$A:$A,$B$5,Raw!$G:$G,Month!BA$7,Raw!$C:$C,Month!$A22),SUMIFS(Raw!$H:$H,Raw!$A:$A,$B$5,Raw!$G:$G,Month!BA$7,Raw!$E:$E,Month!$A22))))</f>
        <v>1771</v>
      </c>
      <c r="BB22" s="100">
        <f>IF($B22="","",IF($C22="Region",SUMIFS(Raw!$H:$H,Raw!$A:$A,$B$5,Raw!$G:$G,Month!BB$7,Raw!$I:$I,Month!$A22),IF($C22="Provider",SUMIFS(Raw!$H:$H,Raw!$A:$A,$B$5,Raw!$G:$G,Month!BB$7,Raw!$C:$C,Month!$A22),SUMIFS(Raw!$H:$H,Raw!$A:$A,$B$5,Raw!$G:$G,Month!BB$7,Raw!$E:$E,Month!$A22))))</f>
        <v>1410300</v>
      </c>
      <c r="BC22" s="100">
        <f>IF($B22="","",IF($C22="Region",SUMIFS(Raw!$H:$H,Raw!$A:$A,$B$5,Raw!$G:$G,Month!BC$7,Raw!$I:$I,Month!$A22),IF($C22="Provider",SUMIFS(Raw!$H:$H,Raw!$A:$A,$B$5,Raw!$G:$G,Month!BC$7,Raw!$C:$C,Month!$A22),SUMIFS(Raw!$H:$H,Raw!$A:$A,$B$5,Raw!$G:$G,Month!BC$7,Raw!$E:$E,Month!$A22))))</f>
        <v>12804</v>
      </c>
      <c r="BD22" s="100">
        <f>IF($B22="","",IF($C22="Region",SUMIFS(Raw!$H:$H,Raw!$A:$A,$B$5,Raw!$G:$G,Month!BD$7,Raw!$I:$I,Month!$A22),IF($C22="Provider",SUMIFS(Raw!$H:$H,Raw!$A:$A,$B$5,Raw!$G:$G,Month!BD$7,Raw!$C:$C,Month!$A22),SUMIFS(Raw!$H:$H,Raw!$A:$A,$B$5,Raw!$G:$G,Month!BD$7,Raw!$E:$E,Month!$A22))))</f>
        <v>67538</v>
      </c>
      <c r="BE22" s="100">
        <f>IF($B22="","",IF($C22="Region",SUMIFS(Raw!$H:$H,Raw!$A:$A,$B$5,Raw!$G:$G,Month!BE$7,Raw!$I:$I,Month!$A22),IF($C22="Provider",SUMIFS(Raw!$H:$H,Raw!$A:$A,$B$5,Raw!$G:$G,Month!BE$7,Raw!$C:$C,Month!$A22),SUMIFS(Raw!$H:$H,Raw!$A:$A,$B$5,Raw!$G:$G,Month!BE$7,Raw!$E:$E,Month!$A22))))</f>
        <v>6842</v>
      </c>
      <c r="BF22" s="100">
        <f>IF($B22="","",IF($C22="Region",SUMIFS(Raw!$H:$H,Raw!$A:$A,$B$5,Raw!$G:$G,Month!BF$7,Raw!$I:$I,Month!$A22),IF($C22="Provider",SUMIFS(Raw!$H:$H,Raw!$A:$A,$B$5,Raw!$G:$G,Month!BF$7,Raw!$C:$C,Month!$A22),SUMIFS(Raw!$H:$H,Raw!$A:$A,$B$5,Raw!$G:$G,Month!BF$7,Raw!$E:$E,Month!$A22))))</f>
        <v>103013</v>
      </c>
      <c r="BG22" s="100">
        <f>IF($B22="","",IF($C22="Region",SUMIFS(Raw!$H:$H,Raw!$A:$A,$B$5,Raw!$G:$G,Month!BG$7,Raw!$I:$I,Month!$A22),IF($C22="Provider",SUMIFS(Raw!$H:$H,Raw!$A:$A,$B$5,Raw!$G:$G,Month!BG$7,Raw!$C:$C,Month!$A22),SUMIFS(Raw!$H:$H,Raw!$A:$A,$B$5,Raw!$G:$G,Month!BG$7,Raw!$E:$E,Month!$A22))))</f>
        <v>20</v>
      </c>
      <c r="BH22" s="100">
        <f>IF($B22="","",IF($C22="Region",SUMIFS(Raw!$H:$H,Raw!$A:$A,$B$5,Raw!$G:$G,Month!BH$7,Raw!$I:$I,Month!$A22),IF($C22="Provider",SUMIFS(Raw!$H:$H,Raw!$A:$A,$B$5,Raw!$G:$G,Month!BH$7,Raw!$C:$C,Month!$A22),SUMIFS(Raw!$H:$H,Raw!$A:$A,$B$5,Raw!$G:$G,Month!BH$7,Raw!$E:$E,Month!$A22))))</f>
        <v>76994</v>
      </c>
      <c r="BI22" s="100">
        <f>IF($B22="","",IF($C22="Region",SUMIFS(Raw!$H:$H,Raw!$A:$A,$B$5,Raw!$G:$G,Month!BI$7,Raw!$I:$I,Month!$A22),IF($C22="Provider",SUMIFS(Raw!$H:$H,Raw!$A:$A,$B$5,Raw!$G:$G,Month!BI$7,Raw!$C:$C,Month!$A22),SUMIFS(Raw!$H:$H,Raw!$A:$A,$B$5,Raw!$G:$G,Month!BI$7,Raw!$E:$E,Month!$A22))))</f>
        <v>18654</v>
      </c>
      <c r="BJ22" s="100">
        <f>IF($B22="","",IF($C22="Region",SUMIFS(Raw!$H:$H,Raw!$A:$A,$B$5,Raw!$G:$G,Month!BJ$7,Raw!$I:$I,Month!$A22),IF($C22="Provider",SUMIFS(Raw!$H:$H,Raw!$A:$A,$B$5,Raw!$G:$G,Month!BJ$7,Raw!$C:$C,Month!$A22),SUMIFS(Raw!$H:$H,Raw!$A:$A,$B$5,Raw!$G:$G,Month!BJ$7,Raw!$E:$E,Month!$A22))))</f>
        <v>12413</v>
      </c>
      <c r="BK22" s="100">
        <f>IF($B22="","",IF($C22="Region",SUMIFS(Raw!$H:$H,Raw!$A:$A,$B$5,Raw!$G:$G,Month!BK$7,Raw!$I:$I,Month!$A22),IF($C22="Provider",SUMIFS(Raw!$H:$H,Raw!$A:$A,$B$5,Raw!$G:$G,Month!BK$7,Raw!$C:$C,Month!$A22),SUMIFS(Raw!$H:$H,Raw!$A:$A,$B$5,Raw!$G:$G,Month!BK$7,Raw!$E:$E,Month!$A22))))</f>
        <v>9394</v>
      </c>
      <c r="BL22" s="100">
        <f>IF($B22="","",IF($C22="Region",SUMIFS(Raw!$H:$H,Raw!$A:$A,$B$5,Raw!$G:$G,Month!BL$7,Raw!$I:$I,Month!$A22),IF($C22="Provider",SUMIFS(Raw!$H:$H,Raw!$A:$A,$B$5,Raw!$G:$G,Month!BL$7,Raw!$C:$C,Month!$A22),SUMIFS(Raw!$H:$H,Raw!$A:$A,$B$5,Raw!$G:$G,Month!BL$7,Raw!$E:$E,Month!$A22))))</f>
        <v>14819</v>
      </c>
      <c r="BM22" s="100">
        <f>IF($B22="","",IF($C22="Region",SUMIFS(Raw!$H:$H,Raw!$A:$A,$B$5,Raw!$G:$G,Month!BM$7,Raw!$I:$I,Month!$A22),IF($C22="Provider",SUMIFS(Raw!$H:$H,Raw!$A:$A,$B$5,Raw!$G:$G,Month!BM$7,Raw!$C:$C,Month!$A22),SUMIFS(Raw!$H:$H,Raw!$A:$A,$B$5,Raw!$G:$G,Month!BM$7,Raw!$E:$E,Month!$A22))))</f>
        <v>6135</v>
      </c>
      <c r="BN22" s="100">
        <f>IF($B22="","",IF($C22="Region",SUMIFS(Raw!$H:$H,Raw!$A:$A,$B$5,Raw!$G:$G,Month!BN$7,Raw!$I:$I,Month!$A22),IF($C22="Provider",SUMIFS(Raw!$H:$H,Raw!$A:$A,$B$5,Raw!$G:$G,Month!BN$7,Raw!$C:$C,Month!$A22),SUMIFS(Raw!$H:$H,Raw!$A:$A,$B$5,Raw!$G:$G,Month!BN$7,Raw!$E:$E,Month!$A22))))</f>
        <v>4105</v>
      </c>
      <c r="BO22" s="100">
        <f>IF($B22="","",IF($C22="Region",SUMIFS(Raw!$H:$H,Raw!$A:$A,$B$5,Raw!$G:$G,Month!BO$7,Raw!$I:$I,Month!$A22),IF($C22="Provider",SUMIFS(Raw!$H:$H,Raw!$A:$A,$B$5,Raw!$G:$G,Month!BO$7,Raw!$C:$C,Month!$A22),SUMIFS(Raw!$H:$H,Raw!$A:$A,$B$5,Raw!$G:$G,Month!BO$7,Raw!$E:$E,Month!$A22))))</f>
        <v>2387</v>
      </c>
      <c r="BP22" s="100">
        <f>IF($B22="","",IF($C22="Region",SUMIFS(Raw!$H:$H,Raw!$A:$A,$B$5,Raw!$G:$G,Month!BP$7,Raw!$I:$I,Month!$A22),IF($C22="Provider",SUMIFS(Raw!$H:$H,Raw!$A:$A,$B$5,Raw!$G:$G,Month!BP$7,Raw!$C:$C,Month!$A22),SUMIFS(Raw!$H:$H,Raw!$A:$A,$B$5,Raw!$G:$G,Month!BP$7,Raw!$E:$E,Month!$A22))))</f>
        <v>7379</v>
      </c>
      <c r="BQ22" s="100">
        <f>IF($B22="","",IF($C22="Region",SUMIFS(Raw!$H:$H,Raw!$A:$A,$B$5,Raw!$G:$G,Month!BQ$7,Raw!$I:$I,Month!$A22),IF($C22="Provider",SUMIFS(Raw!$H:$H,Raw!$A:$A,$B$5,Raw!$G:$G,Month!BQ$7,Raw!$C:$C,Month!$A22),SUMIFS(Raw!$H:$H,Raw!$A:$A,$B$5,Raw!$G:$G,Month!BQ$7,Raw!$E:$E,Month!$A22))))</f>
        <v>6116</v>
      </c>
      <c r="BR22" s="100">
        <f>IF($B22="","",IF($C22="Region",SUMIFS(Raw!$H:$H,Raw!$A:$A,$B$5,Raw!$G:$G,Month!BR$7,Raw!$I:$I,Month!$A22),IF($C22="Provider",SUMIFS(Raw!$H:$H,Raw!$A:$A,$B$5,Raw!$G:$G,Month!BR$7,Raw!$C:$C,Month!$A22),SUMIFS(Raw!$H:$H,Raw!$A:$A,$B$5,Raw!$G:$G,Month!BR$7,Raw!$E:$E,Month!$A22))))</f>
        <v>72</v>
      </c>
      <c r="BS22" s="100">
        <f>IF($B22="","",IF($C22="Region",SUMIFS(Raw!$H:$H,Raw!$A:$A,$B$5,Raw!$G:$G,Month!BS$7,Raw!$I:$I,Month!$A22),IF($C22="Provider",SUMIFS(Raw!$H:$H,Raw!$A:$A,$B$5,Raw!$G:$G,Month!BS$7,Raw!$C:$C,Month!$A22),SUMIFS(Raw!$H:$H,Raw!$A:$A,$B$5,Raw!$G:$G,Month!BS$7,Raw!$E:$E,Month!$A22))))</f>
        <v>53</v>
      </c>
      <c r="BT22" s="100">
        <f>IF($B22="","",IF($C22="Region",SUMIFS(Raw!$H:$H,Raw!$A:$A,$B$5,Raw!$G:$G,Month!BT$7,Raw!$I:$I,Month!$A22),IF($C22="Provider",SUMIFS(Raw!$H:$H,Raw!$A:$A,$B$5,Raw!$G:$G,Month!BT$7,Raw!$C:$C,Month!$A22),SUMIFS(Raw!$H:$H,Raw!$A:$A,$B$5,Raw!$G:$G,Month!BT$7,Raw!$E:$E,Month!$A22))))</f>
        <v>5234</v>
      </c>
      <c r="BU22" s="100">
        <f>IF($B22="","",IF($C22="Region",SUMIFS(Raw!$H:$H,Raw!$A:$A,$B$5,Raw!$G:$G,Month!BU$7,Raw!$I:$I,Month!$A22),IF($C22="Provider",SUMIFS(Raw!$H:$H,Raw!$A:$A,$B$5,Raw!$G:$G,Month!BU$7,Raw!$C:$C,Month!$A22),SUMIFS(Raw!$H:$H,Raw!$A:$A,$B$5,Raw!$G:$G,Month!BU$7,Raw!$E:$E,Month!$A22))))</f>
        <v>0</v>
      </c>
      <c r="BV22" s="100">
        <f>IF($B22="","",IF($C22="Region",SUMIFS(Raw!$H:$H,Raw!$A:$A,$B$5,Raw!$G:$G,Month!BV$7,Raw!$I:$I,Month!$A22),IF($C22="Provider",SUMIFS(Raw!$H:$H,Raw!$A:$A,$B$5,Raw!$G:$G,Month!BV$7,Raw!$C:$C,Month!$A22),SUMIFS(Raw!$H:$H,Raw!$A:$A,$B$5,Raw!$G:$G,Month!BV$7,Raw!$E:$E,Month!$A22))))</f>
        <v>3003</v>
      </c>
      <c r="BW22" s="100">
        <f>IF($B22="","",IF($C22="Region",SUMIFS(Raw!$H:$H,Raw!$A:$A,$B$5,Raw!$G:$G,Month!BW$7,Raw!$I:$I,Month!$A22),IF($C22="Provider",SUMIFS(Raw!$H:$H,Raw!$A:$A,$B$5,Raw!$G:$G,Month!BW$7,Raw!$C:$C,Month!$A22),SUMIFS(Raw!$H:$H,Raw!$A:$A,$B$5,Raw!$G:$G,Month!BW$7,Raw!$E:$E,Month!$A22))))</f>
        <v>335</v>
      </c>
      <c r="BX22" s="100">
        <f>IF($B22="","",IF($C22="Region",SUMIFS(Raw!$H:$H,Raw!$A:$A,$B$5,Raw!$G:$G,Month!BX$7,Raw!$I:$I,Month!$A22),IF($C22="Provider",SUMIFS(Raw!$H:$H,Raw!$A:$A,$B$5,Raw!$G:$G,Month!BX$7,Raw!$C:$C,Month!$A22),SUMIFS(Raw!$H:$H,Raw!$A:$A,$B$5,Raw!$G:$G,Month!BX$7,Raw!$E:$E,Month!$A22))))</f>
        <v>1432</v>
      </c>
      <c r="BY22" s="100">
        <f>IF($B22="","",IF($C22="Region",SUMIFS(Raw!$H:$H,Raw!$A:$A,$B$5,Raw!$G:$G,Month!BY$7,Raw!$I:$I,Month!$A22),IF($C22="Provider",SUMIFS(Raw!$H:$H,Raw!$A:$A,$B$5,Raw!$G:$G,Month!BY$7,Raw!$C:$C,Month!$A22),SUMIFS(Raw!$H:$H,Raw!$A:$A,$B$5,Raw!$G:$G,Month!BY$7,Raw!$E:$E,Month!$A22))))</f>
        <v>955</v>
      </c>
      <c r="BZ22" s="100">
        <f>IF($B22="","",IF($C22="Region",SUMIFS(Raw!$H:$H,Raw!$A:$A,$B$5,Raw!$G:$G,Month!BZ$7,Raw!$I:$I,Month!$A22),IF($C22="Provider",SUMIFS(Raw!$H:$H,Raw!$A:$A,$B$5,Raw!$G:$G,Month!BZ$7,Raw!$C:$C,Month!$A22),SUMIFS(Raw!$H:$H,Raw!$A:$A,$B$5,Raw!$G:$G,Month!BZ$7,Raw!$E:$E,Month!$A22))))</f>
        <v>6996</v>
      </c>
      <c r="CA22" s="100">
        <f>IF($B22="","",IF($C22="Region",SUMIFS(Raw!$H:$H,Raw!$A:$A,$B$5,Raw!$G:$G,Month!CA$7,Raw!$I:$I,Month!$A22),IF($C22="Provider",SUMIFS(Raw!$H:$H,Raw!$A:$A,$B$5,Raw!$G:$G,Month!CA$7,Raw!$C:$C,Month!$A22),SUMIFS(Raw!$H:$H,Raw!$A:$A,$B$5,Raw!$G:$G,Month!CA$7,Raw!$E:$E,Month!$A22))))</f>
        <v>3325</v>
      </c>
      <c r="CB22" s="100">
        <f>IF($B22="","",IF($C22="Region",SUMIFS(Raw!$H:$H,Raw!$A:$A,$B$5,Raw!$G:$G,Month!CB$7,Raw!$I:$I,Month!$A22),IF($C22="Provider",SUMIFS(Raw!$H:$H,Raw!$A:$A,$B$5,Raw!$G:$G,Month!CB$7,Raw!$C:$C,Month!$A22),SUMIFS(Raw!$H:$H,Raw!$A:$A,$B$5,Raw!$G:$G,Month!CB$7,Raw!$E:$E,Month!$A22))))</f>
        <v>6402</v>
      </c>
      <c r="CC22" s="100">
        <f>IF($B22="","",IF($C22="Region",SUMIFS(Raw!$H:$H,Raw!$A:$A,$B$5,Raw!$G:$G,Month!CC$7,Raw!$I:$I,Month!$A22),IF($C22="Provider",SUMIFS(Raw!$H:$H,Raw!$A:$A,$B$5,Raw!$G:$G,Month!CC$7,Raw!$C:$C,Month!$A22),SUMIFS(Raw!$H:$H,Raw!$A:$A,$B$5,Raw!$G:$G,Month!CC$7,Raw!$E:$E,Month!$A22))))</f>
        <v>5956</v>
      </c>
      <c r="CD22" s="100">
        <f>IF($B22="","",IF($C22="Region",SUMIFS(Raw!$H:$H,Raw!$A:$A,$B$5,Raw!$G:$G,Month!CD$7,Raw!$I:$I,Month!$A22),IF($C22="Provider",SUMIFS(Raw!$H:$H,Raw!$A:$A,$B$5,Raw!$G:$G,Month!CD$7,Raw!$C:$C,Month!$A22),SUMIFS(Raw!$H:$H,Raw!$A:$A,$B$5,Raw!$G:$G,Month!CD$7,Raw!$E:$E,Month!$A22))))</f>
        <v>3959</v>
      </c>
      <c r="CE22" s="100">
        <f>IF($B22="","",IF($C22="Region",SUMIFS(Raw!$H:$H,Raw!$A:$A,$B$5,Raw!$G:$G,Month!CE$7,Raw!$I:$I,Month!$A22),IF($C22="Provider",SUMIFS(Raw!$H:$H,Raw!$A:$A,$B$5,Raw!$G:$G,Month!CE$7,Raw!$C:$C,Month!$A22),SUMIFS(Raw!$H:$H,Raw!$A:$A,$B$5,Raw!$G:$G,Month!CE$7,Raw!$E:$E,Month!$A22))))</f>
        <v>3351</v>
      </c>
      <c r="CF22" s="100">
        <f>IF($B22="","",IF($C22="Region",SUMIFS(Raw!$H:$H,Raw!$A:$A,$B$5,Raw!$G:$G,Month!CF$7,Raw!$I:$I,Month!$A22),IF($C22="Provider",SUMIFS(Raw!$H:$H,Raw!$A:$A,$B$5,Raw!$G:$G,Month!CF$7,Raw!$C:$C,Month!$A22),SUMIFS(Raw!$H:$H,Raw!$A:$A,$B$5,Raw!$G:$G,Month!CF$7,Raw!$E:$E,Month!$A22))))</f>
        <v>837</v>
      </c>
      <c r="CG22" s="100">
        <f>IF($B22="","",IF($C22="Region",SUMIFS(Raw!$H:$H,Raw!$A:$A,$B$5,Raw!$G:$G,Month!CG$7,Raw!$I:$I,Month!$A22),IF($C22="Provider",SUMIFS(Raw!$H:$H,Raw!$A:$A,$B$5,Raw!$G:$G,Month!CG$7,Raw!$C:$C,Month!$A22),SUMIFS(Raw!$H:$H,Raw!$A:$A,$B$5,Raw!$G:$G,Month!CG$7,Raw!$E:$E,Month!$A22))))</f>
        <v>810</v>
      </c>
      <c r="CH22" s="100">
        <f>IF($B22="","",IF($C22="Region",SUMIFS(Raw!$H:$H,Raw!$A:$A,$B$5,Raw!$G:$G,Month!CH$7,Raw!$I:$I,Month!$A22),IF($C22="Provider",SUMIFS(Raw!$H:$H,Raw!$A:$A,$B$5,Raw!$G:$G,Month!CH$7,Raw!$C:$C,Month!$A22),SUMIFS(Raw!$H:$H,Raw!$A:$A,$B$5,Raw!$G:$G,Month!CH$7,Raw!$E:$E,Month!$A22))))</f>
        <v>0</v>
      </c>
      <c r="CI22" s="100">
        <f>IF($B22="","",IF($C22="Region",SUMIFS(Raw!$H:$H,Raw!$A:$A,$B$5,Raw!$G:$G,Month!CI$7,Raw!$I:$I,Month!$A22),IF($C22="Provider",SUMIFS(Raw!$H:$H,Raw!$A:$A,$B$5,Raw!$G:$G,Month!CI$7,Raw!$C:$C,Month!$A22),SUMIFS(Raw!$H:$H,Raw!$A:$A,$B$5,Raw!$G:$G,Month!CI$7,Raw!$E:$E,Month!$A22))))</f>
        <v>0</v>
      </c>
      <c r="CJ22" s="100">
        <f>IF($B22="","",IF($C22="Region",SUMIFS(Raw!$H:$H,Raw!$A:$A,$B$5,Raw!$G:$G,Month!CJ$7,Raw!$I:$I,Month!$A22),IF($C22="Provider",SUMIFS(Raw!$H:$H,Raw!$A:$A,$B$5,Raw!$G:$G,Month!CJ$7,Raw!$C:$C,Month!$A22),SUMIFS(Raw!$H:$H,Raw!$A:$A,$B$5,Raw!$G:$G,Month!CJ$7,Raw!$E:$E,Month!$A22))))</f>
        <v>431</v>
      </c>
      <c r="CK22" s="100">
        <f>IF($B22="","",IF($C22="Region",SUMIFS(Raw!$H:$H,Raw!$A:$A,$B$5,Raw!$G:$G,Month!CK$7,Raw!$I:$I,Month!$A22),IF($C22="Provider",SUMIFS(Raw!$H:$H,Raw!$A:$A,$B$5,Raw!$G:$G,Month!CK$7,Raw!$C:$C,Month!$A22),SUMIFS(Raw!$H:$H,Raw!$A:$A,$B$5,Raw!$G:$G,Month!CK$7,Raw!$E:$E,Month!$A22))))</f>
        <v>129</v>
      </c>
      <c r="CL22" s="100">
        <f>IF($B22="","",IF($C22="Region",SUMIFS(Raw!$H:$H,Raw!$A:$A,$B$5,Raw!$G:$G,Month!CL$7,Raw!$I:$I,Month!$A22),IF($C22="Provider",SUMIFS(Raw!$H:$H,Raw!$A:$A,$B$5,Raw!$G:$G,Month!CL$7,Raw!$C:$C,Month!$A22),SUMIFS(Raw!$H:$H,Raw!$A:$A,$B$5,Raw!$G:$G,Month!CL$7,Raw!$E:$E,Month!$A22))))</f>
        <v>548</v>
      </c>
      <c r="CM22" s="100">
        <f>IF($B22="","",IF($C22="Region",SUMIFS(Raw!$H:$H,Raw!$A:$A,$B$5,Raw!$G:$G,Month!CM$7,Raw!$I:$I,Month!$A22),IF($C22="Provider",SUMIFS(Raw!$H:$H,Raw!$A:$A,$B$5,Raw!$G:$G,Month!CM$7,Raw!$C:$C,Month!$A22),SUMIFS(Raw!$H:$H,Raw!$A:$A,$B$5,Raw!$G:$G,Month!CM$7,Raw!$E:$E,Month!$A22))))</f>
        <v>53</v>
      </c>
    </row>
    <row r="23" spans="1:91" ht="23.15" customHeight="1" x14ac:dyDescent="0.25">
      <c r="A23" s="18" t="str">
        <f>IF(Refs!A16="","",Refs!A16)</f>
        <v>111AL7</v>
      </c>
      <c r="B23" s="3" t="str">
        <f>IF(Refs!B16="","",Refs!B16)</f>
        <v>Midlands</v>
      </c>
      <c r="C23" s="9" t="str">
        <f>IF(Refs!D16="","",Refs!D16)</f>
        <v>Area</v>
      </c>
      <c r="D23" s="100">
        <f>IF($B23="","",IF($C23="Region",SUMIFS(Raw!$H:$H,Raw!$A:$A,$B$5,Raw!$G:$G,Month!D$7,Raw!$I:$I,Month!$A23),IF($C23="Provider",SUMIFS(Raw!$H:$H,Raw!$A:$A,$B$5,Raw!$G:$G,Month!D$7,Raw!$C:$C,Month!$A23),SUMIFS(Raw!$H:$H,Raw!$A:$A,$B$5,Raw!$G:$G,Month!D$7,Raw!$E:$E,Month!$A23))))</f>
        <v>293569</v>
      </c>
      <c r="E23" s="100">
        <f>IF($B23="","",IF($C23="Region",SUMIFS(Raw!$H:$H,Raw!$A:$A,$B$5,Raw!$G:$G,Month!E$7,Raw!$I:$I,Month!$A23),IF($C23="Provider",SUMIFS(Raw!$H:$H,Raw!$A:$A,$B$5,Raw!$G:$G,Month!E$7,Raw!$C:$C,Month!$A23),SUMIFS(Raw!$H:$H,Raw!$A:$A,$B$5,Raw!$G:$G,Month!E$7,Raw!$E:$E,Month!$A23))))</f>
        <v>293569</v>
      </c>
      <c r="F23" s="100">
        <f>IF($B23="","",IF($C23="Region",SUMIFS(Raw!$H:$H,Raw!$A:$A,$B$5,Raw!$G:$G,Month!F$7,Raw!$I:$I,Month!$A23),IF($C23="Provider",SUMIFS(Raw!$H:$H,Raw!$A:$A,$B$5,Raw!$G:$G,Month!F$7,Raw!$C:$C,Month!$A23),SUMIFS(Raw!$H:$H,Raw!$A:$A,$B$5,Raw!$G:$G,Month!F$7,Raw!$E:$E,Month!$A23))))</f>
        <v>291152</v>
      </c>
      <c r="G23" s="100">
        <f>IF($B23="","",IF($C23="Region",SUMIFS(Raw!$H:$H,Raw!$A:$A,$B$5,Raw!$G:$G,Month!G$7,Raw!$I:$I,Month!$A23),IF($C23="Provider",SUMIFS(Raw!$H:$H,Raw!$A:$A,$B$5,Raw!$G:$G,Month!G$7,Raw!$C:$C,Month!$A23),SUMIFS(Raw!$H:$H,Raw!$A:$A,$B$5,Raw!$G:$G,Month!G$7,Raw!$E:$E,Month!$A23))))</f>
        <v>276416</v>
      </c>
      <c r="H23" s="100">
        <f>IF($B23="","",IF($C23="Region",SUMIFS(Raw!$H:$H,Raw!$A:$A,$B$5,Raw!$G:$G,Month!H$7,Raw!$I:$I,Month!$A23),IF($C23="Provider",SUMIFS(Raw!$H:$H,Raw!$A:$A,$B$5,Raw!$G:$G,Month!H$7,Raw!$C:$C,Month!$A23),SUMIFS(Raw!$H:$H,Raw!$A:$A,$B$5,Raw!$G:$G,Month!H$7,Raw!$E:$E,Month!$A23))))</f>
        <v>2417</v>
      </c>
      <c r="I23" s="100">
        <f>IF($B23="","",IF($C23="Region",SUMIFS(Raw!$H:$H,Raw!$A:$A,$B$5,Raw!$G:$G,Month!I$7,Raw!$I:$I,Month!$A23),IF($C23="Provider",SUMIFS(Raw!$H:$H,Raw!$A:$A,$B$5,Raw!$G:$G,Month!I$7,Raw!$C:$C,Month!$A23),SUMIFS(Raw!$H:$H,Raw!$A:$A,$B$5,Raw!$G:$G,Month!I$7,Raw!$E:$E,Month!$A23))))</f>
        <v>3589232</v>
      </c>
      <c r="J23" s="100">
        <f>IF($B23="","",IF($C23="Region",SUMIFS(Raw!$H:$H,Raw!$A:$A,$B$5,Raw!$G:$G,Month!J$7,Raw!$I:$I,Month!$A23),IF($C23="Provider",SUMIFS(Raw!$H:$H,Raw!$A:$A,$B$5,Raw!$G:$G,Month!J$7,Raw!$C:$C,Month!$A23),SUMIFS(Raw!$H:$H,Raw!$A:$A,$B$5,Raw!$G:$G,Month!J$7,Raw!$E:$E,Month!$A23))))</f>
        <v>113</v>
      </c>
      <c r="K23" s="100">
        <f>IF($B23="","",IF($C23="Region",SUMIFS(Raw!$H:$H,Raw!$A:$A,$B$5,Raw!$G:$G,Month!K$7,Raw!$I:$I,Month!$A23),IF($C23="Provider",SUMIFS(Raw!$H:$H,Raw!$A:$A,$B$5,Raw!$G:$G,Month!K$7,Raw!$C:$C,Month!$A23),SUMIFS(Raw!$H:$H,Raw!$A:$A,$B$5,Raw!$G:$G,Month!K$7,Raw!$E:$E,Month!$A23))))</f>
        <v>212</v>
      </c>
      <c r="L23" s="100">
        <f>IF($B23="","",IF($C23="Region",SUMIFS(Raw!$H:$H,Raw!$A:$A,$B$5,Raw!$G:$G,Month!L$7,Raw!$I:$I,Month!$A23),IF($C23="Provider",SUMIFS(Raw!$H:$H,Raw!$A:$A,$B$5,Raw!$G:$G,Month!L$7,Raw!$C:$C,Month!$A23),SUMIFS(Raw!$H:$H,Raw!$A:$A,$B$5,Raw!$G:$G,Month!L$7,Raw!$E:$E,Month!$A23))))</f>
        <v>230187</v>
      </c>
      <c r="M23" s="100">
        <f>IF($B23="","",IF($C23="Region",SUMIFS(Raw!$H:$H,Raw!$A:$A,$B$5,Raw!$G:$G,Month!M$7,Raw!$I:$I,Month!$A23),IF($C23="Provider",SUMIFS(Raw!$H:$H,Raw!$A:$A,$B$5,Raw!$G:$G,Month!M$7,Raw!$C:$C,Month!$A23),SUMIFS(Raw!$H:$H,Raw!$A:$A,$B$5,Raw!$G:$G,Month!M$7,Raw!$E:$E,Month!$A23))))</f>
        <v>74888</v>
      </c>
      <c r="N23" s="100">
        <f>IF($B23="","",IF($C23="Region",SUMIFS(Raw!$H:$H,Raw!$A:$A,$B$5,Raw!$G:$G,Month!N$7,Raw!$I:$I,Month!$A23),IF($C23="Provider",SUMIFS(Raw!$H:$H,Raw!$A:$A,$B$5,Raw!$G:$G,Month!N$7,Raw!$C:$C,Month!$A23),SUMIFS(Raw!$H:$H,Raw!$A:$A,$B$5,Raw!$G:$G,Month!N$7,Raw!$E:$E,Month!$A23))))</f>
        <v>137729638</v>
      </c>
      <c r="O23" s="100">
        <f>IF($B23="","",IF($C23="Region",SUMIFS(Raw!$H:$H,Raw!$A:$A,$B$5,Raw!$G:$G,Month!O$7,Raw!$I:$I,Month!$A23),IF($C23="Provider",SUMIFS(Raw!$H:$H,Raw!$A:$A,$B$5,Raw!$G:$G,Month!O$7,Raw!$C:$C,Month!$A23),SUMIFS(Raw!$H:$H,Raw!$A:$A,$B$5,Raw!$G:$G,Month!O$7,Raw!$E:$E,Month!$A23))))</f>
        <v>269488</v>
      </c>
      <c r="P23" s="100">
        <f>IF($B23="","",IF($C23="Region",SUMIFS(Raw!$H:$H,Raw!$A:$A,$B$5,Raw!$G:$G,Month!P$7,Raw!$I:$I,Month!$A23),IF($C23="Provider",SUMIFS(Raw!$H:$H,Raw!$A:$A,$B$5,Raw!$G:$G,Month!P$7,Raw!$C:$C,Month!$A23),SUMIFS(Raw!$H:$H,Raw!$A:$A,$B$5,Raw!$G:$G,Month!P$7,Raw!$E:$E,Month!$A23))))</f>
        <v>1527</v>
      </c>
      <c r="Q23" s="100">
        <f>IF($B23="","",IF($C23="Region",SUMIFS(Raw!$H:$H,Raw!$A:$A,$B$5,Raw!$G:$G,Month!Q$7,Raw!$I:$I,Month!$A23),IF($C23="Provider",SUMIFS(Raw!$H:$H,Raw!$A:$A,$B$5,Raw!$G:$G,Month!Q$7,Raw!$C:$C,Month!$A23),SUMIFS(Raw!$H:$H,Raw!$A:$A,$B$5,Raw!$G:$G,Month!Q$7,Raw!$E:$E,Month!$A23))))</f>
        <v>180032</v>
      </c>
      <c r="R23" s="100">
        <f>IF($B23="","",IF($C23="Region",SUMIFS(Raw!$H:$H,Raw!$A:$A,$B$5,Raw!$G:$G,Month!R$7,Raw!$I:$I,Month!$A23),IF($C23="Provider",SUMIFS(Raw!$H:$H,Raw!$A:$A,$B$5,Raw!$G:$G,Month!R$7,Raw!$C:$C,Month!$A23),SUMIFS(Raw!$H:$H,Raw!$A:$A,$B$5,Raw!$G:$G,Month!R$7,Raw!$E:$E,Month!$A23))))</f>
        <v>74568</v>
      </c>
      <c r="S23" s="100">
        <f>IF($B23="","",IF($C23="Region",SUMIFS(Raw!$H:$H,Raw!$A:$A,$B$5,Raw!$G:$G,Month!S$7,Raw!$I:$I,Month!$A23),IF($C23="Provider",SUMIFS(Raw!$H:$H,Raw!$A:$A,$B$5,Raw!$G:$G,Month!S$7,Raw!$C:$C,Month!$A23),SUMIFS(Raw!$H:$H,Raw!$A:$A,$B$5,Raw!$G:$G,Month!S$7,Raw!$E:$E,Month!$A23))))</f>
        <v>12695</v>
      </c>
      <c r="T23" s="100">
        <f>IF($B23="","",IF($C23="Region",SUMIFS(Raw!$H:$H,Raw!$A:$A,$B$5,Raw!$G:$G,Month!T$7,Raw!$I:$I,Month!$A23),IF($C23="Provider",SUMIFS(Raw!$H:$H,Raw!$A:$A,$B$5,Raw!$G:$G,Month!T$7,Raw!$C:$C,Month!$A23),SUMIFS(Raw!$H:$H,Raw!$A:$A,$B$5,Raw!$G:$G,Month!T$7,Raw!$E:$E,Month!$A23))))</f>
        <v>666</v>
      </c>
      <c r="U23" s="100">
        <f>IF($B23="","",IF($C23="Region",SUMIFS(Raw!$H:$H,Raw!$A:$A,$B$5,Raw!$G:$G,Month!U$7,Raw!$I:$I,Month!$A23),IF($C23="Provider",SUMIFS(Raw!$H:$H,Raw!$A:$A,$B$5,Raw!$G:$G,Month!U$7,Raw!$C:$C,Month!$A23),SUMIFS(Raw!$H:$H,Raw!$A:$A,$B$5,Raw!$G:$G,Month!U$7,Raw!$E:$E,Month!$A23))))</f>
        <v>87929</v>
      </c>
      <c r="V23" s="100">
        <f>IF($B23="","",IF($C23="Region",SUMIFS(Raw!$H:$H,Raw!$A:$A,$B$5,Raw!$G:$G,Month!V$7,Raw!$I:$I,Month!$A23),IF($C23="Provider",SUMIFS(Raw!$H:$H,Raw!$A:$A,$B$5,Raw!$G:$G,Month!V$7,Raw!$C:$C,Month!$A23),SUMIFS(Raw!$H:$H,Raw!$A:$A,$B$5,Raw!$G:$G,Month!V$7,Raw!$E:$E,Month!$A23))))</f>
        <v>5938</v>
      </c>
      <c r="W23" s="100">
        <f>IF($B23="","",IF($C23="Region",SUMIFS(Raw!$H:$H,Raw!$A:$A,$B$5,Raw!$G:$G,Month!W$7,Raw!$I:$I,Month!$A23),IF($C23="Provider",SUMIFS(Raw!$H:$H,Raw!$A:$A,$B$5,Raw!$G:$G,Month!W$7,Raw!$C:$C,Month!$A23),SUMIFS(Raw!$H:$H,Raw!$A:$A,$B$5,Raw!$G:$G,Month!W$7,Raw!$E:$E,Month!$A23))))</f>
        <v>65507</v>
      </c>
      <c r="X23" s="100">
        <f>IF($B23="","",IF($C23="Region",SUMIFS(Raw!$H:$H,Raw!$A:$A,$B$5,Raw!$G:$G,Month!X$7,Raw!$I:$I,Month!$A23),IF($C23="Provider",SUMIFS(Raw!$H:$H,Raw!$A:$A,$B$5,Raw!$G:$G,Month!X$7,Raw!$C:$C,Month!$A23),SUMIFS(Raw!$H:$H,Raw!$A:$A,$B$5,Raw!$G:$G,Month!X$7,Raw!$E:$E,Month!$A23))))</f>
        <v>29227</v>
      </c>
      <c r="Y23" s="100">
        <f>IF($B23="","",IF($C23="Region",SUMIFS(Raw!$H:$H,Raw!$A:$A,$B$5,Raw!$G:$G,Month!Y$7,Raw!$I:$I,Month!$A23),IF($C23="Provider",SUMIFS(Raw!$H:$H,Raw!$A:$A,$B$5,Raw!$G:$G,Month!Y$7,Raw!$C:$C,Month!$A23),SUMIFS(Raw!$H:$H,Raw!$A:$A,$B$5,Raw!$G:$G,Month!Y$7,Raw!$E:$E,Month!$A23))))</f>
        <v>2107</v>
      </c>
      <c r="Z23" s="100">
        <f>IF($B23="","",IF($C23="Region",SUMIFS(Raw!$H:$H,Raw!$A:$A,$B$5,Raw!$G:$G,Month!Z$7,Raw!$I:$I,Month!$A23),IF($C23="Provider",SUMIFS(Raw!$H:$H,Raw!$A:$A,$B$5,Raw!$G:$G,Month!Z$7,Raw!$C:$C,Month!$A23),SUMIFS(Raw!$H:$H,Raw!$A:$A,$B$5,Raw!$G:$G,Month!Z$7,Raw!$E:$E,Month!$A23))))</f>
        <v>5880</v>
      </c>
      <c r="AA23" s="100">
        <f>IF($B23="","",IF($C23="Region",SUMIFS(Raw!$H:$H,Raw!$A:$A,$B$5,Raw!$G:$G,Month!AA$7,Raw!$I:$I,Month!$A23),IF($C23="Provider",SUMIFS(Raw!$H:$H,Raw!$A:$A,$B$5,Raw!$G:$G,Month!AA$7,Raw!$C:$C,Month!$A23),SUMIFS(Raw!$H:$H,Raw!$A:$A,$B$5,Raw!$G:$G,Month!AA$7,Raw!$E:$E,Month!$A23))))</f>
        <v>9381</v>
      </c>
      <c r="AB23" s="100">
        <f>IF($B23="","",IF($C23="Region",SUMIFS(Raw!$H:$H,Raw!$A:$A,$B$5,Raw!$G:$G,Month!AB$7,Raw!$I:$I,Month!$A23),IF($C23="Provider",SUMIFS(Raw!$H:$H,Raw!$A:$A,$B$5,Raw!$G:$G,Month!AB$7,Raw!$C:$C,Month!$A23),SUMIFS(Raw!$H:$H,Raw!$A:$A,$B$5,Raw!$G:$G,Month!AB$7,Raw!$E:$E,Month!$A23))))</f>
        <v>2880</v>
      </c>
      <c r="AC23" s="100">
        <f>IF($B23="","",IF($C23="Region",SUMIFS(Raw!$H:$H,Raw!$A:$A,$B$5,Raw!$G:$G,Month!AC$7,Raw!$I:$I,Month!$A23),IF($C23="Provider",SUMIFS(Raw!$H:$H,Raw!$A:$A,$B$5,Raw!$G:$G,Month!AC$7,Raw!$C:$C,Month!$A23),SUMIFS(Raw!$H:$H,Raw!$A:$A,$B$5,Raw!$G:$G,Month!AC$7,Raw!$E:$E,Month!$A23))))</f>
        <v>4256</v>
      </c>
      <c r="AD23" s="100">
        <f>IF($B23="","",IF($C23="Region",SUMIFS(Raw!$H:$H,Raw!$A:$A,$B$5,Raw!$G:$G,Month!AD$7,Raw!$I:$I,Month!$A23),IF($C23="Provider",SUMIFS(Raw!$H:$H,Raw!$A:$A,$B$5,Raw!$G:$G,Month!AD$7,Raw!$C:$C,Month!$A23),SUMIFS(Raw!$H:$H,Raw!$A:$A,$B$5,Raw!$G:$G,Month!AD$7,Raw!$E:$E,Month!$A23))))</f>
        <v>12406</v>
      </c>
      <c r="AE23" s="100">
        <f>IF($B23="","",IF($C23="Region",SUMIFS(Raw!$H:$H,Raw!$A:$A,$B$5,Raw!$G:$G,Month!AE$7,Raw!$I:$I,Month!$A23),IF($C23="Provider",SUMIFS(Raw!$H:$H,Raw!$A:$A,$B$5,Raw!$G:$G,Month!AE$7,Raw!$C:$C,Month!$A23),SUMIFS(Raw!$H:$H,Raw!$A:$A,$B$5,Raw!$G:$G,Month!AE$7,Raw!$E:$E,Month!$A23))))</f>
        <v>269488</v>
      </c>
      <c r="AF23" s="100">
        <f>IF($B23="","",IF($C23="Region",SUMIFS(Raw!$H:$H,Raw!$A:$A,$B$5,Raw!$G:$G,Month!AF$7,Raw!$I:$I,Month!$A23),IF($C23="Provider",SUMIFS(Raw!$H:$H,Raw!$A:$A,$B$5,Raw!$G:$G,Month!AF$7,Raw!$C:$C,Month!$A23),SUMIFS(Raw!$H:$H,Raw!$A:$A,$B$5,Raw!$G:$G,Month!AF$7,Raw!$E:$E,Month!$A23))))</f>
        <v>35279</v>
      </c>
      <c r="AG23" s="100">
        <f>IF($B23="","",IF($C23="Region",SUMIFS(Raw!$H:$H,Raw!$A:$A,$B$5,Raw!$G:$G,Month!AG$7,Raw!$I:$I,Month!$A23),IF($C23="Provider",SUMIFS(Raw!$H:$H,Raw!$A:$A,$B$5,Raw!$G:$G,Month!AG$7,Raw!$C:$C,Month!$A23),SUMIFS(Raw!$H:$H,Raw!$A:$A,$B$5,Raw!$G:$G,Month!AG$7,Raw!$E:$E,Month!$A23))))</f>
        <v>36926</v>
      </c>
      <c r="AH23" s="100">
        <f>IF($B23="","",IF($C23="Region",SUMIFS(Raw!$H:$H,Raw!$A:$A,$B$5,Raw!$G:$G,Month!AH$7,Raw!$I:$I,Month!$A23),IF($C23="Provider",SUMIFS(Raw!$H:$H,Raw!$A:$A,$B$5,Raw!$G:$G,Month!AH$7,Raw!$C:$C,Month!$A23),SUMIFS(Raw!$H:$H,Raw!$A:$A,$B$5,Raw!$G:$G,Month!AH$7,Raw!$E:$E,Month!$A23))))</f>
        <v>23700</v>
      </c>
      <c r="AI23" s="100">
        <f>IF($B23="","",IF($C23="Region",SUMIFS(Raw!$H:$H,Raw!$A:$A,$B$5,Raw!$G:$G,Month!AI$7,Raw!$I:$I,Month!$A23),IF($C23="Provider",SUMIFS(Raw!$H:$H,Raw!$A:$A,$B$5,Raw!$G:$G,Month!AI$7,Raw!$C:$C,Month!$A23),SUMIFS(Raw!$H:$H,Raw!$A:$A,$B$5,Raw!$G:$G,Month!AI$7,Raw!$E:$E,Month!$A23))))</f>
        <v>98</v>
      </c>
      <c r="AJ23" s="100">
        <f>IF($B23="","",IF($C23="Region",SUMIFS(Raw!$H:$H,Raw!$A:$A,$B$5,Raw!$G:$G,Month!AJ$7,Raw!$I:$I,Month!$A23),IF($C23="Provider",SUMIFS(Raw!$H:$H,Raw!$A:$A,$B$5,Raw!$G:$G,Month!AJ$7,Raw!$C:$C,Month!$A23),SUMIFS(Raw!$H:$H,Raw!$A:$A,$B$5,Raw!$G:$G,Month!AJ$7,Raw!$E:$E,Month!$A23))))</f>
        <v>16331</v>
      </c>
      <c r="AK23" s="100">
        <f>IF($B23="","",IF($C23="Region",SUMIFS(Raw!$H:$H,Raw!$A:$A,$B$5,Raw!$G:$G,Month!AK$7,Raw!$I:$I,Month!$A23),IF($C23="Provider",SUMIFS(Raw!$H:$H,Raw!$A:$A,$B$5,Raw!$G:$G,Month!AK$7,Raw!$C:$C,Month!$A23),SUMIFS(Raw!$H:$H,Raw!$A:$A,$B$5,Raw!$G:$G,Month!AK$7,Raw!$E:$E,Month!$A23))))</f>
        <v>1124</v>
      </c>
      <c r="AL23" s="100">
        <f>IF($B23="","",IF($C23="Region",SUMIFS(Raw!$H:$H,Raw!$A:$A,$B$5,Raw!$G:$G,Month!AL$7,Raw!$I:$I,Month!$A23),IF($C23="Provider",SUMIFS(Raw!$H:$H,Raw!$A:$A,$B$5,Raw!$G:$G,Month!AL$7,Raw!$C:$C,Month!$A23),SUMIFS(Raw!$H:$H,Raw!$A:$A,$B$5,Raw!$G:$G,Month!AL$7,Raw!$E:$E,Month!$A23))))</f>
        <v>9175</v>
      </c>
      <c r="AM23" s="100">
        <f>IF($B23="","",IF($C23="Region",SUMIFS(Raw!$H:$H,Raw!$A:$A,$B$5,Raw!$G:$G,Month!AM$7,Raw!$I:$I,Month!$A23),IF($C23="Provider",SUMIFS(Raw!$H:$H,Raw!$A:$A,$B$5,Raw!$G:$G,Month!AM$7,Raw!$C:$C,Month!$A23),SUMIFS(Raw!$H:$H,Raw!$A:$A,$B$5,Raw!$G:$G,Month!AM$7,Raw!$E:$E,Month!$A23))))</f>
        <v>1446</v>
      </c>
      <c r="AN23" s="100">
        <f>IF($B23="","",IF($C23="Region",SUMIFS(Raw!$H:$H,Raw!$A:$A,$B$5,Raw!$G:$G,Month!AN$7,Raw!$I:$I,Month!$A23),IF($C23="Provider",SUMIFS(Raw!$H:$H,Raw!$A:$A,$B$5,Raw!$G:$G,Month!AN$7,Raw!$C:$C,Month!$A23),SUMIFS(Raw!$H:$H,Raw!$A:$A,$B$5,Raw!$G:$G,Month!AN$7,Raw!$E:$E,Month!$A23))))</f>
        <v>12481</v>
      </c>
      <c r="AO23" s="100">
        <f>IF($B23="","",IF($C23="Region",SUMIFS(Raw!$H:$H,Raw!$A:$A,$B$5,Raw!$G:$G,Month!AO$7,Raw!$I:$I,Month!$A23),IF($C23="Provider",SUMIFS(Raw!$H:$H,Raw!$A:$A,$B$5,Raw!$G:$G,Month!AO$7,Raw!$C:$C,Month!$A23),SUMIFS(Raw!$H:$H,Raw!$A:$A,$B$5,Raw!$G:$G,Month!AO$7,Raw!$E:$E,Month!$A23))))</f>
        <v>6242</v>
      </c>
      <c r="AP23" s="100">
        <f>IF($B23="","",IF($C23="Region",SUMIFS(Raw!$H:$H,Raw!$A:$A,$B$5,Raw!$G:$G,Month!AP$7,Raw!$I:$I,Month!$A23),IF($C23="Provider",SUMIFS(Raw!$H:$H,Raw!$A:$A,$B$5,Raw!$G:$G,Month!AP$7,Raw!$C:$C,Month!$A23),SUMIFS(Raw!$H:$H,Raw!$A:$A,$B$5,Raw!$G:$G,Month!AP$7,Raw!$E:$E,Month!$A23))))</f>
        <v>31182</v>
      </c>
      <c r="AQ23" s="100">
        <f>IF($B23="","",IF($C23="Region",SUMIFS(Raw!$H:$H,Raw!$A:$A,$B$5,Raw!$G:$G,Month!AQ$7,Raw!$I:$I,Month!$A23),IF($C23="Provider",SUMIFS(Raw!$H:$H,Raw!$A:$A,$B$5,Raw!$G:$G,Month!AQ$7,Raw!$C:$C,Month!$A23),SUMIFS(Raw!$H:$H,Raw!$A:$A,$B$5,Raw!$G:$G,Month!AQ$7,Raw!$E:$E,Month!$A23))))</f>
        <v>25507</v>
      </c>
      <c r="AR23" s="100">
        <f>IF($B23="","",IF($C23="Region",SUMIFS(Raw!$H:$H,Raw!$A:$A,$B$5,Raw!$G:$G,Month!AR$7,Raw!$I:$I,Month!$A23),IF($C23="Provider",SUMIFS(Raw!$H:$H,Raw!$A:$A,$B$5,Raw!$G:$G,Month!AR$7,Raw!$C:$C,Month!$A23),SUMIFS(Raw!$H:$H,Raw!$A:$A,$B$5,Raw!$G:$G,Month!AR$7,Raw!$E:$E,Month!$A23))))</f>
        <v>21750</v>
      </c>
      <c r="AS23" s="100">
        <f>IF($B23="","",IF($C23="Region",SUMIFS(Raw!$H:$H,Raw!$A:$A,$B$5,Raw!$G:$G,Month!AS$7,Raw!$I:$I,Month!$A23),IF($C23="Provider",SUMIFS(Raw!$H:$H,Raw!$A:$A,$B$5,Raw!$G:$G,Month!AS$7,Raw!$C:$C,Month!$A23),SUMIFS(Raw!$H:$H,Raw!$A:$A,$B$5,Raw!$G:$G,Month!AS$7,Raw!$E:$E,Month!$A23))))</f>
        <v>11298</v>
      </c>
      <c r="AT23" s="100">
        <f>IF($B23="","",IF($C23="Region",SUMIFS(Raw!$H:$H,Raw!$A:$A,$B$5,Raw!$G:$G,Month!AT$7,Raw!$I:$I,Month!$A23),IF($C23="Provider",SUMIFS(Raw!$H:$H,Raw!$A:$A,$B$5,Raw!$G:$G,Month!AT$7,Raw!$C:$C,Month!$A23),SUMIFS(Raw!$H:$H,Raw!$A:$A,$B$5,Raw!$G:$G,Month!AT$7,Raw!$E:$E,Month!$A23))))</f>
        <v>10268</v>
      </c>
      <c r="AU23" s="100">
        <f>IF($B23="","",IF($C23="Region",SUMIFS(Raw!$H:$H,Raw!$A:$A,$B$5,Raw!$G:$G,Month!AU$7,Raw!$I:$I,Month!$A23),IF($C23="Provider",SUMIFS(Raw!$H:$H,Raw!$A:$A,$B$5,Raw!$G:$G,Month!AU$7,Raw!$C:$C,Month!$A23),SUMIFS(Raw!$H:$H,Raw!$A:$A,$B$5,Raw!$G:$G,Month!AU$7,Raw!$E:$E,Month!$A23))))</f>
        <v>1784</v>
      </c>
      <c r="AV23" s="100">
        <f>IF($B23="","",IF($C23="Region",SUMIFS(Raw!$H:$H,Raw!$A:$A,$B$5,Raw!$G:$G,Month!AV$7,Raw!$I:$I,Month!$A23),IF($C23="Provider",SUMIFS(Raw!$H:$H,Raw!$A:$A,$B$5,Raw!$G:$G,Month!AV$7,Raw!$C:$C,Month!$A23),SUMIFS(Raw!$H:$H,Raw!$A:$A,$B$5,Raw!$G:$G,Month!AV$7,Raw!$E:$E,Month!$A23))))</f>
        <v>14050</v>
      </c>
      <c r="AW23" s="100">
        <f>IF($B23="","",IF($C23="Region",SUMIFS(Raw!$H:$H,Raw!$A:$A,$B$5,Raw!$G:$G,Month!AW$7,Raw!$I:$I,Month!$A23),IF($C23="Provider",SUMIFS(Raw!$H:$H,Raw!$A:$A,$B$5,Raw!$G:$G,Month!AW$7,Raw!$C:$C,Month!$A23),SUMIFS(Raw!$H:$H,Raw!$A:$A,$B$5,Raw!$G:$G,Month!AW$7,Raw!$E:$E,Month!$A23))))</f>
        <v>32390325</v>
      </c>
      <c r="AX23" s="100">
        <f>IF($B23="","",IF($C23="Region",SUMIFS(Raw!$H:$H,Raw!$A:$A,$B$5,Raw!$G:$G,Month!AX$7,Raw!$I:$I,Month!$A23),IF($C23="Provider",SUMIFS(Raw!$H:$H,Raw!$A:$A,$B$5,Raw!$G:$G,Month!AX$7,Raw!$C:$C,Month!$A23),SUMIFS(Raw!$H:$H,Raw!$A:$A,$B$5,Raw!$G:$G,Month!AX$7,Raw!$E:$E,Month!$A23))))</f>
        <v>29511</v>
      </c>
      <c r="AY23" s="100">
        <f>IF($B23="","",IF($C23="Region",SUMIFS(Raw!$H:$H,Raw!$A:$A,$B$5,Raw!$G:$G,Month!AY$7,Raw!$I:$I,Month!$A23),IF($C23="Provider",SUMIFS(Raw!$H:$H,Raw!$A:$A,$B$5,Raw!$G:$G,Month!AY$7,Raw!$C:$C,Month!$A23),SUMIFS(Raw!$H:$H,Raw!$A:$A,$B$5,Raw!$G:$G,Month!AY$7,Raw!$E:$E,Month!$A23))))</f>
        <v>12031</v>
      </c>
      <c r="AZ23" s="100">
        <f>IF($B23="","",IF($C23="Region",SUMIFS(Raw!$H:$H,Raw!$A:$A,$B$5,Raw!$G:$G,Month!AZ$7,Raw!$I:$I,Month!$A23),IF($C23="Provider",SUMIFS(Raw!$H:$H,Raw!$A:$A,$B$5,Raw!$G:$G,Month!AZ$7,Raw!$C:$C,Month!$A23),SUMIFS(Raw!$H:$H,Raw!$A:$A,$B$5,Raw!$G:$G,Month!AZ$7,Raw!$E:$E,Month!$A23))))</f>
        <v>1518</v>
      </c>
      <c r="BA23" s="100">
        <f>IF($B23="","",IF($C23="Region",SUMIFS(Raw!$H:$H,Raw!$A:$A,$B$5,Raw!$G:$G,Month!BA$7,Raw!$I:$I,Month!$A23),IF($C23="Provider",SUMIFS(Raw!$H:$H,Raw!$A:$A,$B$5,Raw!$G:$G,Month!BA$7,Raw!$C:$C,Month!$A23),SUMIFS(Raw!$H:$H,Raw!$A:$A,$B$5,Raw!$G:$G,Month!BA$7,Raw!$E:$E,Month!$A23))))</f>
        <v>5917</v>
      </c>
      <c r="BB23" s="100">
        <f>IF($B23="","",IF($C23="Region",SUMIFS(Raw!$H:$H,Raw!$A:$A,$B$5,Raw!$G:$G,Month!BB$7,Raw!$I:$I,Month!$A23),IF($C23="Provider",SUMIFS(Raw!$H:$H,Raw!$A:$A,$B$5,Raw!$G:$G,Month!BB$7,Raw!$C:$C,Month!$A23),SUMIFS(Raw!$H:$H,Raw!$A:$A,$B$5,Raw!$G:$G,Month!BB$7,Raw!$E:$E,Month!$A23))))</f>
        <v>18910030</v>
      </c>
      <c r="BC23" s="100">
        <f>IF($B23="","",IF($C23="Region",SUMIFS(Raw!$H:$H,Raw!$A:$A,$B$5,Raw!$G:$G,Month!BC$7,Raw!$I:$I,Month!$A23),IF($C23="Provider",SUMIFS(Raw!$H:$H,Raw!$A:$A,$B$5,Raw!$G:$G,Month!BC$7,Raw!$C:$C,Month!$A23),SUMIFS(Raw!$H:$H,Raw!$A:$A,$B$5,Raw!$G:$G,Month!BC$7,Raw!$E:$E,Month!$A23))))</f>
        <v>12722</v>
      </c>
      <c r="BD23" s="100">
        <f>IF($B23="","",IF($C23="Region",SUMIFS(Raw!$H:$H,Raw!$A:$A,$B$5,Raw!$G:$G,Month!BD$7,Raw!$I:$I,Month!$A23),IF($C23="Provider",SUMIFS(Raw!$H:$H,Raw!$A:$A,$B$5,Raw!$G:$G,Month!BD$7,Raw!$C:$C,Month!$A23),SUMIFS(Raw!$H:$H,Raw!$A:$A,$B$5,Raw!$G:$G,Month!BD$7,Raw!$E:$E,Month!$A23))))</f>
        <v>122601</v>
      </c>
      <c r="BE23" s="100">
        <f>IF($B23="","",IF($C23="Region",SUMIFS(Raw!$H:$H,Raw!$A:$A,$B$5,Raw!$G:$G,Month!BE$7,Raw!$I:$I,Month!$A23),IF($C23="Provider",SUMIFS(Raw!$H:$H,Raw!$A:$A,$B$5,Raw!$G:$G,Month!BE$7,Raw!$C:$C,Month!$A23),SUMIFS(Raw!$H:$H,Raw!$A:$A,$B$5,Raw!$G:$G,Month!BE$7,Raw!$E:$E,Month!$A23))))</f>
        <v>2845</v>
      </c>
      <c r="BF23" s="100">
        <f>IF($B23="","",IF($C23="Region",SUMIFS(Raw!$H:$H,Raw!$A:$A,$B$5,Raw!$G:$G,Month!BF$7,Raw!$I:$I,Month!$A23),IF($C23="Provider",SUMIFS(Raw!$H:$H,Raw!$A:$A,$B$5,Raw!$G:$G,Month!BF$7,Raw!$C:$C,Month!$A23),SUMIFS(Raw!$H:$H,Raw!$A:$A,$B$5,Raw!$G:$G,Month!BF$7,Raw!$E:$E,Month!$A23))))</f>
        <v>198022</v>
      </c>
      <c r="BG23" s="100">
        <f>IF($B23="","",IF($C23="Region",SUMIFS(Raw!$H:$H,Raw!$A:$A,$B$5,Raw!$G:$G,Month!BG$7,Raw!$I:$I,Month!$A23),IF($C23="Provider",SUMIFS(Raw!$H:$H,Raw!$A:$A,$B$5,Raw!$G:$G,Month!BG$7,Raw!$C:$C,Month!$A23),SUMIFS(Raw!$H:$H,Raw!$A:$A,$B$5,Raw!$G:$G,Month!BG$7,Raw!$E:$E,Month!$A23))))</f>
        <v>235</v>
      </c>
      <c r="BH23" s="100">
        <f>IF($B23="","",IF($C23="Region",SUMIFS(Raw!$H:$H,Raw!$A:$A,$B$5,Raw!$G:$G,Month!BH$7,Raw!$I:$I,Month!$A23),IF($C23="Provider",SUMIFS(Raw!$H:$H,Raw!$A:$A,$B$5,Raw!$G:$G,Month!BH$7,Raw!$C:$C,Month!$A23),SUMIFS(Raw!$H:$H,Raw!$A:$A,$B$5,Raw!$G:$G,Month!BH$7,Raw!$E:$E,Month!$A23))))</f>
        <v>142104</v>
      </c>
      <c r="BI23" s="100">
        <f>IF($B23="","",IF($C23="Region",SUMIFS(Raw!$H:$H,Raw!$A:$A,$B$5,Raw!$G:$G,Month!BI$7,Raw!$I:$I,Month!$A23),IF($C23="Provider",SUMIFS(Raw!$H:$H,Raw!$A:$A,$B$5,Raw!$G:$G,Month!BI$7,Raw!$C:$C,Month!$A23),SUMIFS(Raw!$H:$H,Raw!$A:$A,$B$5,Raw!$G:$G,Month!BI$7,Raw!$E:$E,Month!$A23))))</f>
        <v>40405</v>
      </c>
      <c r="BJ23" s="100">
        <f>IF($B23="","",IF($C23="Region",SUMIFS(Raw!$H:$H,Raw!$A:$A,$B$5,Raw!$G:$G,Month!BJ$7,Raw!$I:$I,Month!$A23),IF($C23="Provider",SUMIFS(Raw!$H:$H,Raw!$A:$A,$B$5,Raw!$G:$G,Month!BJ$7,Raw!$C:$C,Month!$A23),SUMIFS(Raw!$H:$H,Raw!$A:$A,$B$5,Raw!$G:$G,Month!BJ$7,Raw!$E:$E,Month!$A23))))</f>
        <v>42954</v>
      </c>
      <c r="BK23" s="100">
        <f>IF($B23="","",IF($C23="Region",SUMIFS(Raw!$H:$H,Raw!$A:$A,$B$5,Raw!$G:$G,Month!BK$7,Raw!$I:$I,Month!$A23),IF($C23="Provider",SUMIFS(Raw!$H:$H,Raw!$A:$A,$B$5,Raw!$G:$G,Month!BK$7,Raw!$C:$C,Month!$A23),SUMIFS(Raw!$H:$H,Raw!$A:$A,$B$5,Raw!$G:$G,Month!BK$7,Raw!$E:$E,Month!$A23))))</f>
        <v>20923</v>
      </c>
      <c r="BL23" s="100">
        <f>IF($B23="","",IF($C23="Region",SUMIFS(Raw!$H:$H,Raw!$A:$A,$B$5,Raw!$G:$G,Month!BL$7,Raw!$I:$I,Month!$A23),IF($C23="Provider",SUMIFS(Raw!$H:$H,Raw!$A:$A,$B$5,Raw!$G:$G,Month!BL$7,Raw!$C:$C,Month!$A23),SUMIFS(Raw!$H:$H,Raw!$A:$A,$B$5,Raw!$G:$G,Month!BL$7,Raw!$E:$E,Month!$A23))))</f>
        <v>61174</v>
      </c>
      <c r="BM23" s="100">
        <f>IF($B23="","",IF($C23="Region",SUMIFS(Raw!$H:$H,Raw!$A:$A,$B$5,Raw!$G:$G,Month!BM$7,Raw!$I:$I,Month!$A23),IF($C23="Provider",SUMIFS(Raw!$H:$H,Raw!$A:$A,$B$5,Raw!$G:$G,Month!BM$7,Raw!$C:$C,Month!$A23),SUMIFS(Raw!$H:$H,Raw!$A:$A,$B$5,Raw!$G:$G,Month!BM$7,Raw!$E:$E,Month!$A23))))</f>
        <v>6729</v>
      </c>
      <c r="BN23" s="100">
        <f>IF($B23="","",IF($C23="Region",SUMIFS(Raw!$H:$H,Raw!$A:$A,$B$5,Raw!$G:$G,Month!BN$7,Raw!$I:$I,Month!$A23),IF($C23="Provider",SUMIFS(Raw!$H:$H,Raw!$A:$A,$B$5,Raw!$G:$G,Month!BN$7,Raw!$C:$C,Month!$A23),SUMIFS(Raw!$H:$H,Raw!$A:$A,$B$5,Raw!$G:$G,Month!BN$7,Raw!$E:$E,Month!$A23))))</f>
        <v>21666</v>
      </c>
      <c r="BO23" s="100">
        <f>IF($B23="","",IF($C23="Region",SUMIFS(Raw!$H:$H,Raw!$A:$A,$B$5,Raw!$G:$G,Month!BO$7,Raw!$I:$I,Month!$A23),IF($C23="Provider",SUMIFS(Raw!$H:$H,Raw!$A:$A,$B$5,Raw!$G:$G,Month!BO$7,Raw!$C:$C,Month!$A23),SUMIFS(Raw!$H:$H,Raw!$A:$A,$B$5,Raw!$G:$G,Month!BO$7,Raw!$E:$E,Month!$A23))))</f>
        <v>8482</v>
      </c>
      <c r="BP23" s="100">
        <f>IF($B23="","",IF($C23="Region",SUMIFS(Raw!$H:$H,Raw!$A:$A,$B$5,Raw!$G:$G,Month!BP$7,Raw!$I:$I,Month!$A23),IF($C23="Provider",SUMIFS(Raw!$H:$H,Raw!$A:$A,$B$5,Raw!$G:$G,Month!BP$7,Raw!$C:$C,Month!$A23),SUMIFS(Raw!$H:$H,Raw!$A:$A,$B$5,Raw!$G:$G,Month!BP$7,Raw!$E:$E,Month!$A23))))</f>
        <v>24821</v>
      </c>
      <c r="BQ23" s="100">
        <f>IF($B23="","",IF($C23="Region",SUMIFS(Raw!$H:$H,Raw!$A:$A,$B$5,Raw!$G:$G,Month!BQ$7,Raw!$I:$I,Month!$A23),IF($C23="Provider",SUMIFS(Raw!$H:$H,Raw!$A:$A,$B$5,Raw!$G:$G,Month!BQ$7,Raw!$C:$C,Month!$A23),SUMIFS(Raw!$H:$H,Raw!$A:$A,$B$5,Raw!$G:$G,Month!BQ$7,Raw!$E:$E,Month!$A23))))</f>
        <v>1720</v>
      </c>
      <c r="BR23" s="100">
        <f>IF($B23="","",IF($C23="Region",SUMIFS(Raw!$H:$H,Raw!$A:$A,$B$5,Raw!$G:$G,Month!BR$7,Raw!$I:$I,Month!$A23),IF($C23="Provider",SUMIFS(Raw!$H:$H,Raw!$A:$A,$B$5,Raw!$G:$G,Month!BR$7,Raw!$C:$C,Month!$A23),SUMIFS(Raw!$H:$H,Raw!$A:$A,$B$5,Raw!$G:$G,Month!BR$7,Raw!$E:$E,Month!$A23))))</f>
        <v>169</v>
      </c>
      <c r="BS23" s="100">
        <f>IF($B23="","",IF($C23="Region",SUMIFS(Raw!$H:$H,Raw!$A:$A,$B$5,Raw!$G:$G,Month!BS$7,Raw!$I:$I,Month!$A23),IF($C23="Provider",SUMIFS(Raw!$H:$H,Raw!$A:$A,$B$5,Raw!$G:$G,Month!BS$7,Raw!$C:$C,Month!$A23),SUMIFS(Raw!$H:$H,Raw!$A:$A,$B$5,Raw!$G:$G,Month!BS$7,Raw!$E:$E,Month!$A23))))</f>
        <v>1</v>
      </c>
      <c r="BT23" s="100">
        <f>IF($B23="","",IF($C23="Region",SUMIFS(Raw!$H:$H,Raw!$A:$A,$B$5,Raw!$G:$G,Month!BT$7,Raw!$I:$I,Month!$A23),IF($C23="Provider",SUMIFS(Raw!$H:$H,Raw!$A:$A,$B$5,Raw!$G:$G,Month!BT$7,Raw!$C:$C,Month!$A23),SUMIFS(Raw!$H:$H,Raw!$A:$A,$B$5,Raw!$G:$G,Month!BT$7,Raw!$E:$E,Month!$A23))))</f>
        <v>0</v>
      </c>
      <c r="BU23" s="100">
        <f>IF($B23="","",IF($C23="Region",SUMIFS(Raw!$H:$H,Raw!$A:$A,$B$5,Raw!$G:$G,Month!BU$7,Raw!$I:$I,Month!$A23),IF($C23="Provider",SUMIFS(Raw!$H:$H,Raw!$A:$A,$B$5,Raw!$G:$G,Month!BU$7,Raw!$C:$C,Month!$A23),SUMIFS(Raw!$H:$H,Raw!$A:$A,$B$5,Raw!$G:$G,Month!BU$7,Raw!$E:$E,Month!$A23))))</f>
        <v>0</v>
      </c>
      <c r="BV23" s="100">
        <f>IF($B23="","",IF($C23="Region",SUMIFS(Raw!$H:$H,Raw!$A:$A,$B$5,Raw!$G:$G,Month!BV$7,Raw!$I:$I,Month!$A23),IF($C23="Provider",SUMIFS(Raw!$H:$H,Raw!$A:$A,$B$5,Raw!$G:$G,Month!BV$7,Raw!$C:$C,Month!$A23),SUMIFS(Raw!$H:$H,Raw!$A:$A,$B$5,Raw!$G:$G,Month!BV$7,Raw!$E:$E,Month!$A23))))</f>
        <v>2550</v>
      </c>
      <c r="BW23" s="100">
        <f>IF($B23="","",IF($C23="Region",SUMIFS(Raw!$H:$H,Raw!$A:$A,$B$5,Raw!$G:$G,Month!BW$7,Raw!$I:$I,Month!$A23),IF($C23="Provider",SUMIFS(Raw!$H:$H,Raw!$A:$A,$B$5,Raw!$G:$G,Month!BW$7,Raw!$C:$C,Month!$A23),SUMIFS(Raw!$H:$H,Raw!$A:$A,$B$5,Raw!$G:$G,Month!BW$7,Raw!$E:$E,Month!$A23))))</f>
        <v>277</v>
      </c>
      <c r="BX23" s="100">
        <f>IF($B23="","",IF($C23="Region",SUMIFS(Raw!$H:$H,Raw!$A:$A,$B$5,Raw!$G:$G,Month!BX$7,Raw!$I:$I,Month!$A23),IF($C23="Provider",SUMIFS(Raw!$H:$H,Raw!$A:$A,$B$5,Raw!$G:$G,Month!BX$7,Raw!$C:$C,Month!$A23),SUMIFS(Raw!$H:$H,Raw!$A:$A,$B$5,Raw!$G:$G,Month!BX$7,Raw!$E:$E,Month!$A23))))</f>
        <v>0</v>
      </c>
      <c r="BY23" s="100">
        <f>IF($B23="","",IF($C23="Region",SUMIFS(Raw!$H:$H,Raw!$A:$A,$B$5,Raw!$G:$G,Month!BY$7,Raw!$I:$I,Month!$A23),IF($C23="Provider",SUMIFS(Raw!$H:$H,Raw!$A:$A,$B$5,Raw!$G:$G,Month!BY$7,Raw!$C:$C,Month!$A23),SUMIFS(Raw!$H:$H,Raw!$A:$A,$B$5,Raw!$G:$G,Month!BY$7,Raw!$E:$E,Month!$A23))))</f>
        <v>0</v>
      </c>
      <c r="BZ23" s="100">
        <f>IF($B23="","",IF($C23="Region",SUMIFS(Raw!$H:$H,Raw!$A:$A,$B$5,Raw!$G:$G,Month!BZ$7,Raw!$I:$I,Month!$A23),IF($C23="Provider",SUMIFS(Raw!$H:$H,Raw!$A:$A,$B$5,Raw!$G:$G,Month!BZ$7,Raw!$C:$C,Month!$A23),SUMIFS(Raw!$H:$H,Raw!$A:$A,$B$5,Raw!$G:$G,Month!BZ$7,Raw!$E:$E,Month!$A23))))</f>
        <v>0</v>
      </c>
      <c r="CA23" s="100">
        <f>IF($B23="","",IF($C23="Region",SUMIFS(Raw!$H:$H,Raw!$A:$A,$B$5,Raw!$G:$G,Month!CA$7,Raw!$I:$I,Month!$A23),IF($C23="Provider",SUMIFS(Raw!$H:$H,Raw!$A:$A,$B$5,Raw!$G:$G,Month!CA$7,Raw!$C:$C,Month!$A23),SUMIFS(Raw!$H:$H,Raw!$A:$A,$B$5,Raw!$G:$G,Month!CA$7,Raw!$E:$E,Month!$A23))))</f>
        <v>0</v>
      </c>
      <c r="CB23" s="100">
        <f>IF($B23="","",IF($C23="Region",SUMIFS(Raw!$H:$H,Raw!$A:$A,$B$5,Raw!$G:$G,Month!CB$7,Raw!$I:$I,Month!$A23),IF($C23="Provider",SUMIFS(Raw!$H:$H,Raw!$A:$A,$B$5,Raw!$G:$G,Month!CB$7,Raw!$C:$C,Month!$A23),SUMIFS(Raw!$H:$H,Raw!$A:$A,$B$5,Raw!$G:$G,Month!CB$7,Raw!$E:$E,Month!$A23))))</f>
        <v>3344</v>
      </c>
      <c r="CC23" s="100">
        <f>IF($B23="","",IF($C23="Region",SUMIFS(Raw!$H:$H,Raw!$A:$A,$B$5,Raw!$G:$G,Month!CC$7,Raw!$I:$I,Month!$A23),IF($C23="Provider",SUMIFS(Raw!$H:$H,Raw!$A:$A,$B$5,Raw!$G:$G,Month!CC$7,Raw!$C:$C,Month!$A23),SUMIFS(Raw!$H:$H,Raw!$A:$A,$B$5,Raw!$G:$G,Month!CC$7,Raw!$E:$E,Month!$A23))))</f>
        <v>3142</v>
      </c>
      <c r="CD23" s="100">
        <f>IF($B23="","",IF($C23="Region",SUMIFS(Raw!$H:$H,Raw!$A:$A,$B$5,Raw!$G:$G,Month!CD$7,Raw!$I:$I,Month!$A23),IF($C23="Provider",SUMIFS(Raw!$H:$H,Raw!$A:$A,$B$5,Raw!$G:$G,Month!CD$7,Raw!$C:$C,Month!$A23),SUMIFS(Raw!$H:$H,Raw!$A:$A,$B$5,Raw!$G:$G,Month!CD$7,Raw!$E:$E,Month!$A23))))</f>
        <v>34</v>
      </c>
      <c r="CE23" s="100">
        <f>IF($B23="","",IF($C23="Region",SUMIFS(Raw!$H:$H,Raw!$A:$A,$B$5,Raw!$G:$G,Month!CE$7,Raw!$I:$I,Month!$A23),IF($C23="Provider",SUMIFS(Raw!$H:$H,Raw!$A:$A,$B$5,Raw!$G:$G,Month!CE$7,Raw!$C:$C,Month!$A23),SUMIFS(Raw!$H:$H,Raw!$A:$A,$B$5,Raw!$G:$G,Month!CE$7,Raw!$E:$E,Month!$A23))))</f>
        <v>24</v>
      </c>
      <c r="CF23" s="100">
        <f>IF($B23="","",IF($C23="Region",SUMIFS(Raw!$H:$H,Raw!$A:$A,$B$5,Raw!$G:$G,Month!CF$7,Raw!$I:$I,Month!$A23),IF($C23="Provider",SUMIFS(Raw!$H:$H,Raw!$A:$A,$B$5,Raw!$G:$G,Month!CF$7,Raw!$C:$C,Month!$A23),SUMIFS(Raw!$H:$H,Raw!$A:$A,$B$5,Raw!$G:$G,Month!CF$7,Raw!$E:$E,Month!$A23))))</f>
        <v>0</v>
      </c>
      <c r="CG23" s="100">
        <f>IF($B23="","",IF($C23="Region",SUMIFS(Raw!$H:$H,Raw!$A:$A,$B$5,Raw!$G:$G,Month!CG$7,Raw!$I:$I,Month!$A23),IF($C23="Provider",SUMIFS(Raw!$H:$H,Raw!$A:$A,$B$5,Raw!$G:$G,Month!CG$7,Raw!$C:$C,Month!$A23),SUMIFS(Raw!$H:$H,Raw!$A:$A,$B$5,Raw!$G:$G,Month!CG$7,Raw!$E:$E,Month!$A23))))</f>
        <v>0</v>
      </c>
      <c r="CH23" s="100">
        <f>IF($B23="","",IF($C23="Region",SUMIFS(Raw!$H:$H,Raw!$A:$A,$B$5,Raw!$G:$G,Month!CH$7,Raw!$I:$I,Month!$A23),IF($C23="Provider",SUMIFS(Raw!$H:$H,Raw!$A:$A,$B$5,Raw!$G:$G,Month!CH$7,Raw!$C:$C,Month!$A23),SUMIFS(Raw!$H:$H,Raw!$A:$A,$B$5,Raw!$G:$G,Month!CH$7,Raw!$E:$E,Month!$A23))))</f>
        <v>1883</v>
      </c>
      <c r="CI23" s="100">
        <f>IF($B23="","",IF($C23="Region",SUMIFS(Raw!$H:$H,Raw!$A:$A,$B$5,Raw!$G:$G,Month!CI$7,Raw!$I:$I,Month!$A23),IF($C23="Provider",SUMIFS(Raw!$H:$H,Raw!$A:$A,$B$5,Raw!$G:$G,Month!CI$7,Raw!$C:$C,Month!$A23),SUMIFS(Raw!$H:$H,Raw!$A:$A,$B$5,Raw!$G:$G,Month!CI$7,Raw!$E:$E,Month!$A23))))</f>
        <v>1883</v>
      </c>
      <c r="CJ23" s="100">
        <f>IF($B23="","",IF($C23="Region",SUMIFS(Raw!$H:$H,Raw!$A:$A,$B$5,Raw!$G:$G,Month!CJ$7,Raw!$I:$I,Month!$A23),IF($C23="Provider",SUMIFS(Raw!$H:$H,Raw!$A:$A,$B$5,Raw!$G:$G,Month!CJ$7,Raw!$C:$C,Month!$A23),SUMIFS(Raw!$H:$H,Raw!$A:$A,$B$5,Raw!$G:$G,Month!CJ$7,Raw!$E:$E,Month!$A23))))</f>
        <v>2</v>
      </c>
      <c r="CK23" s="100">
        <f>IF($B23="","",IF($C23="Region",SUMIFS(Raw!$H:$H,Raw!$A:$A,$B$5,Raw!$G:$G,Month!CK$7,Raw!$I:$I,Month!$A23),IF($C23="Provider",SUMIFS(Raw!$H:$H,Raw!$A:$A,$B$5,Raw!$G:$G,Month!CK$7,Raw!$C:$C,Month!$A23),SUMIFS(Raw!$H:$H,Raw!$A:$A,$B$5,Raw!$G:$G,Month!CK$7,Raw!$E:$E,Month!$A23))))</f>
        <v>2</v>
      </c>
      <c r="CL23" s="100">
        <f>IF($B23="","",IF($C23="Region",SUMIFS(Raw!$H:$H,Raw!$A:$A,$B$5,Raw!$G:$G,Month!CL$7,Raw!$I:$I,Month!$A23),IF($C23="Provider",SUMIFS(Raw!$H:$H,Raw!$A:$A,$B$5,Raw!$G:$G,Month!CL$7,Raw!$C:$C,Month!$A23),SUMIFS(Raw!$H:$H,Raw!$A:$A,$B$5,Raw!$G:$G,Month!CL$7,Raw!$E:$E,Month!$A23))))</f>
        <v>2</v>
      </c>
      <c r="CM23" s="100">
        <f>IF($B23="","",IF($C23="Region",SUMIFS(Raw!$H:$H,Raw!$A:$A,$B$5,Raw!$G:$G,Month!CM$7,Raw!$I:$I,Month!$A23),IF($C23="Provider",SUMIFS(Raw!$H:$H,Raw!$A:$A,$B$5,Raw!$G:$G,Month!CM$7,Raw!$C:$C,Month!$A23),SUMIFS(Raw!$H:$H,Raw!$A:$A,$B$5,Raw!$G:$G,Month!CM$7,Raw!$E:$E,Month!$A23))))</f>
        <v>0</v>
      </c>
    </row>
    <row r="24" spans="1:91" ht="22" customHeight="1" x14ac:dyDescent="0.25">
      <c r="A24" s="18" t="str">
        <f>IF(Refs!A17="","",Refs!A17)</f>
        <v>111AC5</v>
      </c>
      <c r="B24" s="3" t="str">
        <f>IF(Refs!B17="","",Refs!B17)</f>
        <v>Cambridgeshire and Peterborough</v>
      </c>
      <c r="C24" s="9" t="str">
        <f>IF(Refs!D17="","",Refs!D17)</f>
        <v>Area</v>
      </c>
      <c r="D24" s="100">
        <f>IF($B24="","",IF($C24="Region",SUMIFS(Raw!$H:$H,Raw!$A:$A,$B$5,Raw!$G:$G,Month!D$7,Raw!$I:$I,Month!$A24),IF($C24="Provider",SUMIFS(Raw!$H:$H,Raw!$A:$A,$B$5,Raw!$G:$G,Month!D$7,Raw!$C:$C,Month!$A24),SUMIFS(Raw!$H:$H,Raw!$A:$A,$B$5,Raw!$G:$G,Month!D$7,Raw!$E:$E,Month!$A24))))</f>
        <v>30299</v>
      </c>
      <c r="E24" s="100">
        <f>IF($B24="","",IF($C24="Region",SUMIFS(Raw!$H:$H,Raw!$A:$A,$B$5,Raw!$G:$G,Month!E$7,Raw!$I:$I,Month!$A24),IF($C24="Provider",SUMIFS(Raw!$H:$H,Raw!$A:$A,$B$5,Raw!$G:$G,Month!E$7,Raw!$C:$C,Month!$A24),SUMIFS(Raw!$H:$H,Raw!$A:$A,$B$5,Raw!$G:$G,Month!E$7,Raw!$E:$E,Month!$A24))))</f>
        <v>30266</v>
      </c>
      <c r="F24" s="100">
        <f>IF($B24="","",IF($C24="Region",SUMIFS(Raw!$H:$H,Raw!$A:$A,$B$5,Raw!$G:$G,Month!F$7,Raw!$I:$I,Month!$A24),IF($C24="Provider",SUMIFS(Raw!$H:$H,Raw!$A:$A,$B$5,Raw!$G:$G,Month!F$7,Raw!$C:$C,Month!$A24),SUMIFS(Raw!$H:$H,Raw!$A:$A,$B$5,Raw!$G:$G,Month!F$7,Raw!$E:$E,Month!$A24))))</f>
        <v>27174</v>
      </c>
      <c r="G24" s="100">
        <f>IF($B24="","",IF($C24="Region",SUMIFS(Raw!$H:$H,Raw!$A:$A,$B$5,Raw!$G:$G,Month!G$7,Raw!$I:$I,Month!$A24),IF($C24="Provider",SUMIFS(Raw!$H:$H,Raw!$A:$A,$B$5,Raw!$G:$G,Month!G$7,Raw!$C:$C,Month!$A24),SUMIFS(Raw!$H:$H,Raw!$A:$A,$B$5,Raw!$G:$G,Month!G$7,Raw!$E:$E,Month!$A24))))</f>
        <v>20675</v>
      </c>
      <c r="H24" s="100">
        <f>IF($B24="","",IF($C24="Region",SUMIFS(Raw!$H:$H,Raw!$A:$A,$B$5,Raw!$G:$G,Month!H$7,Raw!$I:$I,Month!$A24),IF($C24="Provider",SUMIFS(Raw!$H:$H,Raw!$A:$A,$B$5,Raw!$G:$G,Month!H$7,Raw!$C:$C,Month!$A24),SUMIFS(Raw!$H:$H,Raw!$A:$A,$B$5,Raw!$G:$G,Month!H$7,Raw!$E:$E,Month!$A24))))</f>
        <v>1200</v>
      </c>
      <c r="I24" s="100">
        <f>IF($B24="","",IF($C24="Region",SUMIFS(Raw!$H:$H,Raw!$A:$A,$B$5,Raw!$G:$G,Month!I$7,Raw!$I:$I,Month!$A24),IF($C24="Provider",SUMIFS(Raw!$H:$H,Raw!$A:$A,$B$5,Raw!$G:$G,Month!I$7,Raw!$C:$C,Month!$A24),SUMIFS(Raw!$H:$H,Raw!$A:$A,$B$5,Raw!$G:$G,Month!I$7,Raw!$E:$E,Month!$A24))))</f>
        <v>1680005</v>
      </c>
      <c r="J24" s="100">
        <f>IF($B24="","",IF($C24="Region",SUMIFS(Raw!$H:$H,Raw!$A:$A,$B$5,Raw!$G:$G,Month!J$7,Raw!$I:$I,Month!$A24),IF($C24="Provider",SUMIFS(Raw!$H:$H,Raw!$A:$A,$B$5,Raw!$G:$G,Month!J$7,Raw!$C:$C,Month!$A24),SUMIFS(Raw!$H:$H,Raw!$A:$A,$B$5,Raw!$G:$G,Month!J$7,Raw!$E:$E,Month!$A24))))</f>
        <v>310</v>
      </c>
      <c r="K24" s="100">
        <f>IF($B24="","",IF($C24="Region",SUMIFS(Raw!$H:$H,Raw!$A:$A,$B$5,Raw!$G:$G,Month!K$7,Raw!$I:$I,Month!$A24),IF($C24="Provider",SUMIFS(Raw!$H:$H,Raw!$A:$A,$B$5,Raw!$G:$G,Month!K$7,Raw!$C:$C,Month!$A24),SUMIFS(Raw!$H:$H,Raw!$A:$A,$B$5,Raw!$G:$G,Month!K$7,Raw!$E:$E,Month!$A24))))</f>
        <v>610</v>
      </c>
      <c r="L24" s="100">
        <f>IF($B24="","",IF($C24="Region",SUMIFS(Raw!$H:$H,Raw!$A:$A,$B$5,Raw!$G:$G,Month!L$7,Raw!$I:$I,Month!$A24),IF($C24="Provider",SUMIFS(Raw!$H:$H,Raw!$A:$A,$B$5,Raw!$G:$G,Month!L$7,Raw!$C:$C,Month!$A24),SUMIFS(Raw!$H:$H,Raw!$A:$A,$B$5,Raw!$G:$G,Month!L$7,Raw!$E:$E,Month!$A24))))</f>
        <v>159654</v>
      </c>
      <c r="M24" s="100">
        <f>IF($B24="","",IF($C24="Region",SUMIFS(Raw!$H:$H,Raw!$A:$A,$B$5,Raw!$G:$G,Month!M$7,Raw!$I:$I,Month!$A24),IF($C24="Provider",SUMIFS(Raw!$H:$H,Raw!$A:$A,$B$5,Raw!$G:$G,Month!M$7,Raw!$C:$C,Month!$A24),SUMIFS(Raw!$H:$H,Raw!$A:$A,$B$5,Raw!$G:$G,Month!M$7,Raw!$E:$E,Month!$A24))))</f>
        <v>10950</v>
      </c>
      <c r="N24" s="100">
        <f>IF($B24="","",IF($C24="Region",SUMIFS(Raw!$H:$H,Raw!$A:$A,$B$5,Raw!$G:$G,Month!N$7,Raw!$I:$I,Month!$A24),IF($C24="Provider",SUMIFS(Raw!$H:$H,Raw!$A:$A,$B$5,Raw!$G:$G,Month!N$7,Raw!$C:$C,Month!$A24),SUMIFS(Raw!$H:$H,Raw!$A:$A,$B$5,Raw!$G:$G,Month!N$7,Raw!$E:$E,Month!$A24))))</f>
        <v>161086290</v>
      </c>
      <c r="O24" s="100">
        <f>IF($B24="","",IF($C24="Region",SUMIFS(Raw!$H:$H,Raw!$A:$A,$B$5,Raw!$G:$G,Month!O$7,Raw!$I:$I,Month!$A24),IF($C24="Provider",SUMIFS(Raw!$H:$H,Raw!$A:$A,$B$5,Raw!$G:$G,Month!O$7,Raw!$C:$C,Month!$A24),SUMIFS(Raw!$H:$H,Raw!$A:$A,$B$5,Raw!$G:$G,Month!O$7,Raw!$E:$E,Month!$A24))))</f>
        <v>22918</v>
      </c>
      <c r="P24" s="100">
        <f>IF($B24="","",IF($C24="Region",SUMIFS(Raw!$H:$H,Raw!$A:$A,$B$5,Raw!$G:$G,Month!P$7,Raw!$I:$I,Month!$A24),IF($C24="Provider",SUMIFS(Raw!$H:$H,Raw!$A:$A,$B$5,Raw!$G:$G,Month!P$7,Raw!$C:$C,Month!$A24),SUMIFS(Raw!$H:$H,Raw!$A:$A,$B$5,Raw!$G:$G,Month!P$7,Raw!$E:$E,Month!$A24))))</f>
        <v>289</v>
      </c>
      <c r="Q24" s="100">
        <f>IF($B24="","",IF($C24="Region",SUMIFS(Raw!$H:$H,Raw!$A:$A,$B$5,Raw!$G:$G,Month!Q$7,Raw!$I:$I,Month!$A24),IF($C24="Provider",SUMIFS(Raw!$H:$H,Raw!$A:$A,$B$5,Raw!$G:$G,Month!Q$7,Raw!$C:$C,Month!$A24),SUMIFS(Raw!$H:$H,Raw!$A:$A,$B$5,Raw!$G:$G,Month!Q$7,Raw!$E:$E,Month!$A24))))</f>
        <v>11230</v>
      </c>
      <c r="R24" s="100">
        <f>IF($B24="","",IF($C24="Region",SUMIFS(Raw!$H:$H,Raw!$A:$A,$B$5,Raw!$G:$G,Month!R$7,Raw!$I:$I,Month!$A24),IF($C24="Provider",SUMIFS(Raw!$H:$H,Raw!$A:$A,$B$5,Raw!$G:$G,Month!R$7,Raw!$C:$C,Month!$A24),SUMIFS(Raw!$H:$H,Raw!$A:$A,$B$5,Raw!$G:$G,Month!R$7,Raw!$E:$E,Month!$A24))))</f>
        <v>6319</v>
      </c>
      <c r="S24" s="100">
        <f>IF($B24="","",IF($C24="Region",SUMIFS(Raw!$H:$H,Raw!$A:$A,$B$5,Raw!$G:$G,Month!S$7,Raw!$I:$I,Month!$A24),IF($C24="Provider",SUMIFS(Raw!$H:$H,Raw!$A:$A,$B$5,Raw!$G:$G,Month!S$7,Raw!$C:$C,Month!$A24),SUMIFS(Raw!$H:$H,Raw!$A:$A,$B$5,Raw!$G:$G,Month!S$7,Raw!$E:$E,Month!$A24))))</f>
        <v>5080</v>
      </c>
      <c r="T24" s="100">
        <f>IF($B24="","",IF($C24="Region",SUMIFS(Raw!$H:$H,Raw!$A:$A,$B$5,Raw!$G:$G,Month!T$7,Raw!$I:$I,Month!$A24),IF($C24="Provider",SUMIFS(Raw!$H:$H,Raw!$A:$A,$B$5,Raw!$G:$G,Month!T$7,Raw!$C:$C,Month!$A24),SUMIFS(Raw!$H:$H,Raw!$A:$A,$B$5,Raw!$G:$G,Month!T$7,Raw!$E:$E,Month!$A24))))</f>
        <v>0</v>
      </c>
      <c r="U24" s="100">
        <f>IF($B24="","",IF($C24="Region",SUMIFS(Raw!$H:$H,Raw!$A:$A,$B$5,Raw!$G:$G,Month!U$7,Raw!$I:$I,Month!$A24),IF($C24="Provider",SUMIFS(Raw!$H:$H,Raw!$A:$A,$B$5,Raw!$G:$G,Month!U$7,Raw!$C:$C,Month!$A24),SUMIFS(Raw!$H:$H,Raw!$A:$A,$B$5,Raw!$G:$G,Month!U$7,Raw!$E:$E,Month!$A24))))</f>
        <v>11399</v>
      </c>
      <c r="V24" s="100">
        <f>IF($B24="","",IF($C24="Region",SUMIFS(Raw!$H:$H,Raw!$A:$A,$B$5,Raw!$G:$G,Month!V$7,Raw!$I:$I,Month!$A24),IF($C24="Provider",SUMIFS(Raw!$H:$H,Raw!$A:$A,$B$5,Raw!$G:$G,Month!V$7,Raw!$C:$C,Month!$A24),SUMIFS(Raw!$H:$H,Raw!$A:$A,$B$5,Raw!$G:$G,Month!V$7,Raw!$E:$E,Month!$A24))))</f>
        <v>0</v>
      </c>
      <c r="W24" s="100">
        <f>IF($B24="","",IF($C24="Region",SUMIFS(Raw!$H:$H,Raw!$A:$A,$B$5,Raw!$G:$G,Month!W$7,Raw!$I:$I,Month!$A24),IF($C24="Provider",SUMIFS(Raw!$H:$H,Raw!$A:$A,$B$5,Raw!$G:$G,Month!W$7,Raw!$C:$C,Month!$A24),SUMIFS(Raw!$H:$H,Raw!$A:$A,$B$5,Raw!$G:$G,Month!W$7,Raw!$E:$E,Month!$A24))))</f>
        <v>6126</v>
      </c>
      <c r="X24" s="100">
        <f>IF($B24="","",IF($C24="Region",SUMIFS(Raw!$H:$H,Raw!$A:$A,$B$5,Raw!$G:$G,Month!X$7,Raw!$I:$I,Month!$A24),IF($C24="Provider",SUMIFS(Raw!$H:$H,Raw!$A:$A,$B$5,Raw!$G:$G,Month!X$7,Raw!$C:$C,Month!$A24),SUMIFS(Raw!$H:$H,Raw!$A:$A,$B$5,Raw!$G:$G,Month!X$7,Raw!$E:$E,Month!$A24))))</f>
        <v>1154</v>
      </c>
      <c r="Y24" s="100">
        <f>IF($B24="","",IF($C24="Region",SUMIFS(Raw!$H:$H,Raw!$A:$A,$B$5,Raw!$G:$G,Month!Y$7,Raw!$I:$I,Month!$A24),IF($C24="Provider",SUMIFS(Raw!$H:$H,Raw!$A:$A,$B$5,Raw!$G:$G,Month!Y$7,Raw!$C:$C,Month!$A24),SUMIFS(Raw!$H:$H,Raw!$A:$A,$B$5,Raw!$G:$G,Month!Y$7,Raw!$E:$E,Month!$A24))))</f>
        <v>1938</v>
      </c>
      <c r="Z24" s="100">
        <f>IF($B24="","",IF($C24="Region",SUMIFS(Raw!$H:$H,Raw!$A:$A,$B$5,Raw!$G:$G,Month!Z$7,Raw!$I:$I,Month!$A24),IF($C24="Provider",SUMIFS(Raw!$H:$H,Raw!$A:$A,$B$5,Raw!$G:$G,Month!Z$7,Raw!$C:$C,Month!$A24),SUMIFS(Raw!$H:$H,Raw!$A:$A,$B$5,Raw!$G:$G,Month!Z$7,Raw!$E:$E,Month!$A24))))</f>
        <v>52765</v>
      </c>
      <c r="AA24" s="100">
        <f>IF($B24="","",IF($C24="Region",SUMIFS(Raw!$H:$H,Raw!$A:$A,$B$5,Raw!$G:$G,Month!AA$7,Raw!$I:$I,Month!$A24),IF($C24="Provider",SUMIFS(Raw!$H:$H,Raw!$A:$A,$B$5,Raw!$G:$G,Month!AA$7,Raw!$C:$C,Month!$A24),SUMIFS(Raw!$H:$H,Raw!$A:$A,$B$5,Raw!$G:$G,Month!AA$7,Raw!$E:$E,Month!$A24))))</f>
        <v>5325</v>
      </c>
      <c r="AB24" s="100">
        <f>IF($B24="","",IF($C24="Region",SUMIFS(Raw!$H:$H,Raw!$A:$A,$B$5,Raw!$G:$G,Month!AB$7,Raw!$I:$I,Month!$A24),IF($C24="Provider",SUMIFS(Raw!$H:$H,Raw!$A:$A,$B$5,Raw!$G:$G,Month!AB$7,Raw!$C:$C,Month!$A24),SUMIFS(Raw!$H:$H,Raw!$A:$A,$B$5,Raw!$G:$G,Month!AB$7,Raw!$E:$E,Month!$A24))))</f>
        <v>3177</v>
      </c>
      <c r="AC24" s="100">
        <f>IF($B24="","",IF($C24="Region",SUMIFS(Raw!$H:$H,Raw!$A:$A,$B$5,Raw!$G:$G,Month!AC$7,Raw!$I:$I,Month!$A24),IF($C24="Provider",SUMIFS(Raw!$H:$H,Raw!$A:$A,$B$5,Raw!$G:$G,Month!AC$7,Raw!$C:$C,Month!$A24),SUMIFS(Raw!$H:$H,Raw!$A:$A,$B$5,Raw!$G:$G,Month!AC$7,Raw!$E:$E,Month!$A24))))</f>
        <v>7718</v>
      </c>
      <c r="AD24" s="100">
        <f>IF($B24="","",IF($C24="Region",SUMIFS(Raw!$H:$H,Raw!$A:$A,$B$5,Raw!$G:$G,Month!AD$7,Raw!$I:$I,Month!$A24),IF($C24="Provider",SUMIFS(Raw!$H:$H,Raw!$A:$A,$B$5,Raw!$G:$G,Month!AD$7,Raw!$C:$C,Month!$A24),SUMIFS(Raw!$H:$H,Raw!$A:$A,$B$5,Raw!$G:$G,Month!AD$7,Raw!$E:$E,Month!$A24))))</f>
        <v>52819</v>
      </c>
      <c r="AE24" s="100">
        <f>IF($B24="","",IF($C24="Region",SUMIFS(Raw!$H:$H,Raw!$A:$A,$B$5,Raw!$G:$G,Month!AE$7,Raw!$I:$I,Month!$A24),IF($C24="Provider",SUMIFS(Raw!$H:$H,Raw!$A:$A,$B$5,Raw!$G:$G,Month!AE$7,Raw!$C:$C,Month!$A24),SUMIFS(Raw!$H:$H,Raw!$A:$A,$B$5,Raw!$G:$G,Month!AE$7,Raw!$E:$E,Month!$A24))))</f>
        <v>22918</v>
      </c>
      <c r="AF24" s="100">
        <f>IF($B24="","",IF($C24="Region",SUMIFS(Raw!$H:$H,Raw!$A:$A,$B$5,Raw!$G:$G,Month!AF$7,Raw!$I:$I,Month!$A24),IF($C24="Provider",SUMIFS(Raw!$H:$H,Raw!$A:$A,$B$5,Raw!$G:$G,Month!AF$7,Raw!$C:$C,Month!$A24),SUMIFS(Raw!$H:$H,Raw!$A:$A,$B$5,Raw!$G:$G,Month!AF$7,Raw!$E:$E,Month!$A24))))</f>
        <v>3061</v>
      </c>
      <c r="AG24" s="100">
        <f>IF($B24="","",IF($C24="Region",SUMIFS(Raw!$H:$H,Raw!$A:$A,$B$5,Raw!$G:$G,Month!AG$7,Raw!$I:$I,Month!$A24),IF($C24="Provider",SUMIFS(Raw!$H:$H,Raw!$A:$A,$B$5,Raw!$G:$G,Month!AG$7,Raw!$C:$C,Month!$A24),SUMIFS(Raw!$H:$H,Raw!$A:$A,$B$5,Raw!$G:$G,Month!AG$7,Raw!$E:$E,Month!$A24))))</f>
        <v>1783</v>
      </c>
      <c r="AH24" s="100">
        <f>IF($B24="","",IF($C24="Region",SUMIFS(Raw!$H:$H,Raw!$A:$A,$B$5,Raw!$G:$G,Month!AH$7,Raw!$I:$I,Month!$A24),IF($C24="Provider",SUMIFS(Raw!$H:$H,Raw!$A:$A,$B$5,Raw!$G:$G,Month!AH$7,Raw!$C:$C,Month!$A24),SUMIFS(Raw!$H:$H,Raw!$A:$A,$B$5,Raw!$G:$G,Month!AH$7,Raw!$E:$E,Month!$A24))))</f>
        <v>79</v>
      </c>
      <c r="AI24" s="100">
        <f>IF($B24="","",IF($C24="Region",SUMIFS(Raw!$H:$H,Raw!$A:$A,$B$5,Raw!$G:$G,Month!AI$7,Raw!$I:$I,Month!$A24),IF($C24="Provider",SUMIFS(Raw!$H:$H,Raw!$A:$A,$B$5,Raw!$G:$G,Month!AI$7,Raw!$C:$C,Month!$A24),SUMIFS(Raw!$H:$H,Raw!$A:$A,$B$5,Raw!$G:$G,Month!AI$7,Raw!$E:$E,Month!$A24))))</f>
        <v>4</v>
      </c>
      <c r="AJ24" s="100">
        <f>IF($B24="","",IF($C24="Region",SUMIFS(Raw!$H:$H,Raw!$A:$A,$B$5,Raw!$G:$G,Month!AJ$7,Raw!$I:$I,Month!$A24),IF($C24="Provider",SUMIFS(Raw!$H:$H,Raw!$A:$A,$B$5,Raw!$G:$G,Month!AJ$7,Raw!$C:$C,Month!$A24),SUMIFS(Raw!$H:$H,Raw!$A:$A,$B$5,Raw!$G:$G,Month!AJ$7,Raw!$E:$E,Month!$A24))))</f>
        <v>1326</v>
      </c>
      <c r="AK24" s="100">
        <f>IF($B24="","",IF($C24="Region",SUMIFS(Raw!$H:$H,Raw!$A:$A,$B$5,Raw!$G:$G,Month!AK$7,Raw!$I:$I,Month!$A24),IF($C24="Provider",SUMIFS(Raw!$H:$H,Raw!$A:$A,$B$5,Raw!$G:$G,Month!AK$7,Raw!$C:$C,Month!$A24),SUMIFS(Raw!$H:$H,Raw!$A:$A,$B$5,Raw!$G:$G,Month!AK$7,Raw!$E:$E,Month!$A24))))</f>
        <v>132</v>
      </c>
      <c r="AL24" s="100">
        <f>IF($B24="","",IF($C24="Region",SUMIFS(Raw!$H:$H,Raw!$A:$A,$B$5,Raw!$G:$G,Month!AL$7,Raw!$I:$I,Month!$A24),IF($C24="Provider",SUMIFS(Raw!$H:$H,Raw!$A:$A,$B$5,Raw!$G:$G,Month!AL$7,Raw!$C:$C,Month!$A24),SUMIFS(Raw!$H:$H,Raw!$A:$A,$B$5,Raw!$G:$G,Month!AL$7,Raw!$E:$E,Month!$A24))))</f>
        <v>736</v>
      </c>
      <c r="AM24" s="100">
        <f>IF($B24="","",IF($C24="Region",SUMIFS(Raw!$H:$H,Raw!$A:$A,$B$5,Raw!$G:$G,Month!AM$7,Raw!$I:$I,Month!$A24),IF($C24="Provider",SUMIFS(Raw!$H:$H,Raw!$A:$A,$B$5,Raw!$G:$G,Month!AM$7,Raw!$C:$C,Month!$A24),SUMIFS(Raw!$H:$H,Raw!$A:$A,$B$5,Raw!$G:$G,Month!AM$7,Raw!$E:$E,Month!$A24))))</f>
        <v>34</v>
      </c>
      <c r="AN24" s="100">
        <f>IF($B24="","",IF($C24="Region",SUMIFS(Raw!$H:$H,Raw!$A:$A,$B$5,Raw!$G:$G,Month!AN$7,Raw!$I:$I,Month!$A24),IF($C24="Provider",SUMIFS(Raw!$H:$H,Raw!$A:$A,$B$5,Raw!$G:$G,Month!AN$7,Raw!$C:$C,Month!$A24),SUMIFS(Raw!$H:$H,Raw!$A:$A,$B$5,Raw!$G:$G,Month!AN$7,Raw!$E:$E,Month!$A24))))</f>
        <v>2756</v>
      </c>
      <c r="AO24" s="100">
        <f>IF($B24="","",IF($C24="Region",SUMIFS(Raw!$H:$H,Raw!$A:$A,$B$5,Raw!$G:$G,Month!AO$7,Raw!$I:$I,Month!$A24),IF($C24="Provider",SUMIFS(Raw!$H:$H,Raw!$A:$A,$B$5,Raw!$G:$G,Month!AO$7,Raw!$C:$C,Month!$A24),SUMIFS(Raw!$H:$H,Raw!$A:$A,$B$5,Raw!$G:$G,Month!AO$7,Raw!$E:$E,Month!$A24))))</f>
        <v>2241</v>
      </c>
      <c r="AP24" s="100">
        <f>IF($B24="","",IF($C24="Region",SUMIFS(Raw!$H:$H,Raw!$A:$A,$B$5,Raw!$G:$G,Month!AP$7,Raw!$I:$I,Month!$A24),IF($C24="Provider",SUMIFS(Raw!$H:$H,Raw!$A:$A,$B$5,Raw!$G:$G,Month!AP$7,Raw!$C:$C,Month!$A24),SUMIFS(Raw!$H:$H,Raw!$A:$A,$B$5,Raw!$G:$G,Month!AP$7,Raw!$E:$E,Month!$A24))))</f>
        <v>2606</v>
      </c>
      <c r="AQ24" s="100">
        <f>IF($B24="","",IF($C24="Region",SUMIFS(Raw!$H:$H,Raw!$A:$A,$B$5,Raw!$G:$G,Month!AQ$7,Raw!$I:$I,Month!$A24),IF($C24="Provider",SUMIFS(Raw!$H:$H,Raw!$A:$A,$B$5,Raw!$G:$G,Month!AQ$7,Raw!$C:$C,Month!$A24),SUMIFS(Raw!$H:$H,Raw!$A:$A,$B$5,Raw!$G:$G,Month!AQ$7,Raw!$E:$E,Month!$A24))))</f>
        <v>3043</v>
      </c>
      <c r="AR24" s="100">
        <f>IF($B24="","",IF($C24="Region",SUMIFS(Raw!$H:$H,Raw!$A:$A,$B$5,Raw!$G:$G,Month!AR$7,Raw!$I:$I,Month!$A24),IF($C24="Provider",SUMIFS(Raw!$H:$H,Raw!$A:$A,$B$5,Raw!$G:$G,Month!AR$7,Raw!$C:$C,Month!$A24),SUMIFS(Raw!$H:$H,Raw!$A:$A,$B$5,Raw!$G:$G,Month!AR$7,Raw!$E:$E,Month!$A24))))</f>
        <v>2016</v>
      </c>
      <c r="AS24" s="100">
        <f>IF($B24="","",IF($C24="Region",SUMIFS(Raw!$H:$H,Raw!$A:$A,$B$5,Raw!$G:$G,Month!AS$7,Raw!$I:$I,Month!$A24),IF($C24="Provider",SUMIFS(Raw!$H:$H,Raw!$A:$A,$B$5,Raw!$G:$G,Month!AS$7,Raw!$C:$C,Month!$A24),SUMIFS(Raw!$H:$H,Raw!$A:$A,$B$5,Raw!$G:$G,Month!AS$7,Raw!$E:$E,Month!$A24))))</f>
        <v>388</v>
      </c>
      <c r="AT24" s="100">
        <f>IF($B24="","",IF($C24="Region",SUMIFS(Raw!$H:$H,Raw!$A:$A,$B$5,Raw!$G:$G,Month!AT$7,Raw!$I:$I,Month!$A24),IF($C24="Provider",SUMIFS(Raw!$H:$H,Raw!$A:$A,$B$5,Raw!$G:$G,Month!AT$7,Raw!$C:$C,Month!$A24),SUMIFS(Raw!$H:$H,Raw!$A:$A,$B$5,Raw!$G:$G,Month!AT$7,Raw!$E:$E,Month!$A24))))</f>
        <v>210</v>
      </c>
      <c r="AU24" s="100">
        <f>IF($B24="","",IF($C24="Region",SUMIFS(Raw!$H:$H,Raw!$A:$A,$B$5,Raw!$G:$G,Month!AU$7,Raw!$I:$I,Month!$A24),IF($C24="Provider",SUMIFS(Raw!$H:$H,Raw!$A:$A,$B$5,Raw!$G:$G,Month!AU$7,Raw!$C:$C,Month!$A24),SUMIFS(Raw!$H:$H,Raw!$A:$A,$B$5,Raw!$G:$G,Month!AU$7,Raw!$E:$E,Month!$A24))))</f>
        <v>100</v>
      </c>
      <c r="AV24" s="100">
        <f>IF($B24="","",IF($C24="Region",SUMIFS(Raw!$H:$H,Raw!$A:$A,$B$5,Raw!$G:$G,Month!AV$7,Raw!$I:$I,Month!$A24),IF($C24="Provider",SUMIFS(Raw!$H:$H,Raw!$A:$A,$B$5,Raw!$G:$G,Month!AV$7,Raw!$C:$C,Month!$A24),SUMIFS(Raw!$H:$H,Raw!$A:$A,$B$5,Raw!$G:$G,Month!AV$7,Raw!$E:$E,Month!$A24))))</f>
        <v>1913</v>
      </c>
      <c r="AW24" s="100">
        <f>IF($B24="","",IF($C24="Region",SUMIFS(Raw!$H:$H,Raw!$A:$A,$B$5,Raw!$G:$G,Month!AW$7,Raw!$I:$I,Month!$A24),IF($C24="Provider",SUMIFS(Raw!$H:$H,Raw!$A:$A,$B$5,Raw!$G:$G,Month!AW$7,Raw!$C:$C,Month!$A24),SUMIFS(Raw!$H:$H,Raw!$A:$A,$B$5,Raw!$G:$G,Month!AW$7,Raw!$E:$E,Month!$A24))))</f>
        <v>21560220</v>
      </c>
      <c r="AX24" s="100">
        <f>IF($B24="","",IF($C24="Region",SUMIFS(Raw!$H:$H,Raw!$A:$A,$B$5,Raw!$G:$G,Month!AX$7,Raw!$I:$I,Month!$A24),IF($C24="Provider",SUMIFS(Raw!$H:$H,Raw!$A:$A,$B$5,Raw!$G:$G,Month!AX$7,Raw!$C:$C,Month!$A24),SUMIFS(Raw!$H:$H,Raw!$A:$A,$B$5,Raw!$G:$G,Month!AX$7,Raw!$E:$E,Month!$A24))))</f>
        <v>2882</v>
      </c>
      <c r="AY24" s="100">
        <f>IF($B24="","",IF($C24="Region",SUMIFS(Raw!$H:$H,Raw!$A:$A,$B$5,Raw!$G:$G,Month!AY$7,Raw!$I:$I,Month!$A24),IF($C24="Provider",SUMIFS(Raw!$H:$H,Raw!$A:$A,$B$5,Raw!$G:$G,Month!AY$7,Raw!$C:$C,Month!$A24),SUMIFS(Raw!$H:$H,Raw!$A:$A,$B$5,Raw!$G:$G,Month!AY$7,Raw!$E:$E,Month!$A24))))</f>
        <v>2049</v>
      </c>
      <c r="AZ24" s="100">
        <f>IF($B24="","",IF($C24="Region",SUMIFS(Raw!$H:$H,Raw!$A:$A,$B$5,Raw!$G:$G,Month!AZ$7,Raw!$I:$I,Month!$A24),IF($C24="Provider",SUMIFS(Raw!$H:$H,Raw!$A:$A,$B$5,Raw!$G:$G,Month!AZ$7,Raw!$C:$C,Month!$A24),SUMIFS(Raw!$H:$H,Raw!$A:$A,$B$5,Raw!$G:$G,Month!AZ$7,Raw!$E:$E,Month!$A24))))</f>
        <v>119</v>
      </c>
      <c r="BA24" s="100">
        <f>IF($B24="","",IF($C24="Region",SUMIFS(Raw!$H:$H,Raw!$A:$A,$B$5,Raw!$G:$G,Month!BA$7,Raw!$I:$I,Month!$A24),IF($C24="Provider",SUMIFS(Raw!$H:$H,Raw!$A:$A,$B$5,Raw!$G:$G,Month!BA$7,Raw!$C:$C,Month!$A24),SUMIFS(Raw!$H:$H,Raw!$A:$A,$B$5,Raw!$G:$G,Month!BA$7,Raw!$E:$E,Month!$A24))))</f>
        <v>1930</v>
      </c>
      <c r="BB24" s="100">
        <f>IF($B24="","",IF($C24="Region",SUMIFS(Raw!$H:$H,Raw!$A:$A,$B$5,Raw!$G:$G,Month!BB$7,Raw!$I:$I,Month!$A24),IF($C24="Provider",SUMIFS(Raw!$H:$H,Raw!$A:$A,$B$5,Raw!$G:$G,Month!BB$7,Raw!$C:$C,Month!$A24),SUMIFS(Raw!$H:$H,Raw!$A:$A,$B$5,Raw!$G:$G,Month!BB$7,Raw!$E:$E,Month!$A24))))</f>
        <v>24539643</v>
      </c>
      <c r="BC24" s="100">
        <f>IF($B24="","",IF($C24="Region",SUMIFS(Raw!$H:$H,Raw!$A:$A,$B$5,Raw!$G:$G,Month!BC$7,Raw!$I:$I,Month!$A24),IF($C24="Provider",SUMIFS(Raw!$H:$H,Raw!$A:$A,$B$5,Raw!$G:$G,Month!BC$7,Raw!$C:$C,Month!$A24),SUMIFS(Raw!$H:$H,Raw!$A:$A,$B$5,Raw!$G:$G,Month!BC$7,Raw!$E:$E,Month!$A24))))</f>
        <v>737</v>
      </c>
      <c r="BD24" s="100">
        <f>IF($B24="","",IF($C24="Region",SUMIFS(Raw!$H:$H,Raw!$A:$A,$B$5,Raw!$G:$G,Month!BD$7,Raw!$I:$I,Month!$A24),IF($C24="Provider",SUMIFS(Raw!$H:$H,Raw!$A:$A,$B$5,Raw!$G:$G,Month!BD$7,Raw!$C:$C,Month!$A24),SUMIFS(Raw!$H:$H,Raw!$A:$A,$B$5,Raw!$G:$G,Month!BD$7,Raw!$E:$E,Month!$A24))))</f>
        <v>9134</v>
      </c>
      <c r="BE24" s="100">
        <f>IF($B24="","",IF($C24="Region",SUMIFS(Raw!$H:$H,Raw!$A:$A,$B$5,Raw!$G:$G,Month!BE$7,Raw!$I:$I,Month!$A24),IF($C24="Provider",SUMIFS(Raw!$H:$H,Raw!$A:$A,$B$5,Raw!$G:$G,Month!BE$7,Raw!$C:$C,Month!$A24),SUMIFS(Raw!$H:$H,Raw!$A:$A,$B$5,Raw!$G:$G,Month!BE$7,Raw!$E:$E,Month!$A24))))</f>
        <v>1346</v>
      </c>
      <c r="BF24" s="100">
        <f>IF($B24="","",IF($C24="Region",SUMIFS(Raw!$H:$H,Raw!$A:$A,$B$5,Raw!$G:$G,Month!BF$7,Raw!$I:$I,Month!$A24),IF($C24="Provider",SUMIFS(Raw!$H:$H,Raw!$A:$A,$B$5,Raw!$G:$G,Month!BF$7,Raw!$C:$C,Month!$A24),SUMIFS(Raw!$H:$H,Raw!$A:$A,$B$5,Raw!$G:$G,Month!BF$7,Raw!$E:$E,Month!$A24))))</f>
        <v>18564</v>
      </c>
      <c r="BG24" s="100">
        <f>IF($B24="","",IF($C24="Region",SUMIFS(Raw!$H:$H,Raw!$A:$A,$B$5,Raw!$G:$G,Month!BG$7,Raw!$I:$I,Month!$A24),IF($C24="Provider",SUMIFS(Raw!$H:$H,Raw!$A:$A,$B$5,Raw!$G:$G,Month!BG$7,Raw!$C:$C,Month!$A24),SUMIFS(Raw!$H:$H,Raw!$A:$A,$B$5,Raw!$G:$G,Month!BG$7,Raw!$E:$E,Month!$A24))))</f>
        <v>11</v>
      </c>
      <c r="BH24" s="100">
        <f>IF($B24="","",IF($C24="Region",SUMIFS(Raw!$H:$H,Raw!$A:$A,$B$5,Raw!$G:$G,Month!BH$7,Raw!$I:$I,Month!$A24),IF($C24="Provider",SUMIFS(Raw!$H:$H,Raw!$A:$A,$B$5,Raw!$G:$G,Month!BH$7,Raw!$C:$C,Month!$A24),SUMIFS(Raw!$H:$H,Raw!$A:$A,$B$5,Raw!$G:$G,Month!BH$7,Raw!$E:$E,Month!$A24))))</f>
        <v>12930</v>
      </c>
      <c r="BI24" s="100">
        <f>IF($B24="","",IF($C24="Region",SUMIFS(Raw!$H:$H,Raw!$A:$A,$B$5,Raw!$G:$G,Month!BI$7,Raw!$I:$I,Month!$A24),IF($C24="Provider",SUMIFS(Raw!$H:$H,Raw!$A:$A,$B$5,Raw!$G:$G,Month!BI$7,Raw!$C:$C,Month!$A24),SUMIFS(Raw!$H:$H,Raw!$A:$A,$B$5,Raw!$G:$G,Month!BI$7,Raw!$E:$E,Month!$A24))))</f>
        <v>5246</v>
      </c>
      <c r="BJ24" s="100">
        <f>IF($B24="","",IF($C24="Region",SUMIFS(Raw!$H:$H,Raw!$A:$A,$B$5,Raw!$G:$G,Month!BJ$7,Raw!$I:$I,Month!$A24),IF($C24="Provider",SUMIFS(Raw!$H:$H,Raw!$A:$A,$B$5,Raw!$G:$G,Month!BJ$7,Raw!$C:$C,Month!$A24),SUMIFS(Raw!$H:$H,Raw!$A:$A,$B$5,Raw!$G:$G,Month!BJ$7,Raw!$E:$E,Month!$A24))))</f>
        <v>3330</v>
      </c>
      <c r="BK24" s="100">
        <f>IF($B24="","",IF($C24="Region",SUMIFS(Raw!$H:$H,Raw!$A:$A,$B$5,Raw!$G:$G,Month!BK$7,Raw!$I:$I,Month!$A24),IF($C24="Provider",SUMIFS(Raw!$H:$H,Raw!$A:$A,$B$5,Raw!$G:$G,Month!BK$7,Raw!$C:$C,Month!$A24),SUMIFS(Raw!$H:$H,Raw!$A:$A,$B$5,Raw!$G:$G,Month!BK$7,Raw!$E:$E,Month!$A24))))</f>
        <v>1288</v>
      </c>
      <c r="BL24" s="100">
        <f>IF($B24="","",IF($C24="Region",SUMIFS(Raw!$H:$H,Raw!$A:$A,$B$5,Raw!$G:$G,Month!BL$7,Raw!$I:$I,Month!$A24),IF($C24="Provider",SUMIFS(Raw!$H:$H,Raw!$A:$A,$B$5,Raw!$G:$G,Month!BL$7,Raw!$C:$C,Month!$A24),SUMIFS(Raw!$H:$H,Raw!$A:$A,$B$5,Raw!$G:$G,Month!BL$7,Raw!$E:$E,Month!$A24))))</f>
        <v>2787</v>
      </c>
      <c r="BM24" s="100">
        <f>IF($B24="","",IF($C24="Region",SUMIFS(Raw!$H:$H,Raw!$A:$A,$B$5,Raw!$G:$G,Month!BM$7,Raw!$I:$I,Month!$A24),IF($C24="Provider",SUMIFS(Raw!$H:$H,Raw!$A:$A,$B$5,Raw!$G:$G,Month!BM$7,Raw!$C:$C,Month!$A24),SUMIFS(Raw!$H:$H,Raw!$A:$A,$B$5,Raw!$G:$G,Month!BM$7,Raw!$E:$E,Month!$A24))))</f>
        <v>2613</v>
      </c>
      <c r="BN24" s="100">
        <f>IF($B24="","",IF($C24="Region",SUMIFS(Raw!$H:$H,Raw!$A:$A,$B$5,Raw!$G:$G,Month!BN$7,Raw!$I:$I,Month!$A24),IF($C24="Provider",SUMIFS(Raw!$H:$H,Raw!$A:$A,$B$5,Raw!$G:$G,Month!BN$7,Raw!$C:$C,Month!$A24),SUMIFS(Raw!$H:$H,Raw!$A:$A,$B$5,Raw!$G:$G,Month!BN$7,Raw!$E:$E,Month!$A24))))</f>
        <v>870</v>
      </c>
      <c r="BO24" s="100">
        <f>IF($B24="","",IF($C24="Region",SUMIFS(Raw!$H:$H,Raw!$A:$A,$B$5,Raw!$G:$G,Month!BO$7,Raw!$I:$I,Month!$A24),IF($C24="Provider",SUMIFS(Raw!$H:$H,Raw!$A:$A,$B$5,Raw!$G:$G,Month!BO$7,Raw!$C:$C,Month!$A24),SUMIFS(Raw!$H:$H,Raw!$A:$A,$B$5,Raw!$G:$G,Month!BO$7,Raw!$E:$E,Month!$A24))))</f>
        <v>703</v>
      </c>
      <c r="BP24" s="100">
        <f>IF($B24="","",IF($C24="Region",SUMIFS(Raw!$H:$H,Raw!$A:$A,$B$5,Raw!$G:$G,Month!BP$7,Raw!$I:$I,Month!$A24),IF($C24="Provider",SUMIFS(Raw!$H:$H,Raw!$A:$A,$B$5,Raw!$G:$G,Month!BP$7,Raw!$C:$C,Month!$A24),SUMIFS(Raw!$H:$H,Raw!$A:$A,$B$5,Raw!$G:$G,Month!BP$7,Raw!$E:$E,Month!$A24))))</f>
        <v>1273</v>
      </c>
      <c r="BQ24" s="100">
        <f>IF($B24="","",IF($C24="Region",SUMIFS(Raw!$H:$H,Raw!$A:$A,$B$5,Raw!$G:$G,Month!BQ$7,Raw!$I:$I,Month!$A24),IF($C24="Provider",SUMIFS(Raw!$H:$H,Raw!$A:$A,$B$5,Raw!$G:$G,Month!BQ$7,Raw!$C:$C,Month!$A24),SUMIFS(Raw!$H:$H,Raw!$A:$A,$B$5,Raw!$G:$G,Month!BQ$7,Raw!$E:$E,Month!$A24))))</f>
        <v>467</v>
      </c>
      <c r="BR24" s="100">
        <f>IF($B24="","",IF($C24="Region",SUMIFS(Raw!$H:$H,Raw!$A:$A,$B$5,Raw!$G:$G,Month!BR$7,Raw!$I:$I,Month!$A24),IF($C24="Provider",SUMIFS(Raw!$H:$H,Raw!$A:$A,$B$5,Raw!$G:$G,Month!BR$7,Raw!$C:$C,Month!$A24),SUMIFS(Raw!$H:$H,Raw!$A:$A,$B$5,Raw!$G:$G,Month!BR$7,Raw!$E:$E,Month!$A24))))</f>
        <v>1</v>
      </c>
      <c r="BS24" s="100">
        <f>IF($B24="","",IF($C24="Region",SUMIFS(Raw!$H:$H,Raw!$A:$A,$B$5,Raw!$G:$G,Month!BS$7,Raw!$I:$I,Month!$A24),IF($C24="Provider",SUMIFS(Raw!$H:$H,Raw!$A:$A,$B$5,Raw!$G:$G,Month!BS$7,Raw!$C:$C,Month!$A24),SUMIFS(Raw!$H:$H,Raw!$A:$A,$B$5,Raw!$G:$G,Month!BS$7,Raw!$E:$E,Month!$A24))))</f>
        <v>0</v>
      </c>
      <c r="BT24" s="100">
        <f>IF($B24="","",IF($C24="Region",SUMIFS(Raw!$H:$H,Raw!$A:$A,$B$5,Raw!$G:$G,Month!BT$7,Raw!$I:$I,Month!$A24),IF($C24="Provider",SUMIFS(Raw!$H:$H,Raw!$A:$A,$B$5,Raw!$G:$G,Month!BT$7,Raw!$C:$C,Month!$A24),SUMIFS(Raw!$H:$H,Raw!$A:$A,$B$5,Raw!$G:$G,Month!BT$7,Raw!$E:$E,Month!$A24))))</f>
        <v>0</v>
      </c>
      <c r="BU24" s="100">
        <f>IF($B24="","",IF($C24="Region",SUMIFS(Raw!$H:$H,Raw!$A:$A,$B$5,Raw!$G:$G,Month!BU$7,Raw!$I:$I,Month!$A24),IF($C24="Provider",SUMIFS(Raw!$H:$H,Raw!$A:$A,$B$5,Raw!$G:$G,Month!BU$7,Raw!$C:$C,Month!$A24),SUMIFS(Raw!$H:$H,Raw!$A:$A,$B$5,Raw!$G:$G,Month!BU$7,Raw!$E:$E,Month!$A24))))</f>
        <v>0</v>
      </c>
      <c r="BV24" s="100">
        <f>IF($B24="","",IF($C24="Region",SUMIFS(Raw!$H:$H,Raw!$A:$A,$B$5,Raw!$G:$G,Month!BV$7,Raw!$I:$I,Month!$A24),IF($C24="Provider",SUMIFS(Raw!$H:$H,Raw!$A:$A,$B$5,Raw!$G:$G,Month!BV$7,Raw!$C:$C,Month!$A24),SUMIFS(Raw!$H:$H,Raw!$A:$A,$B$5,Raw!$G:$G,Month!BV$7,Raw!$E:$E,Month!$A24))))</f>
        <v>175</v>
      </c>
      <c r="BW24" s="100">
        <f>IF($B24="","",IF($C24="Region",SUMIFS(Raw!$H:$H,Raw!$A:$A,$B$5,Raw!$G:$G,Month!BW$7,Raw!$I:$I,Month!$A24),IF($C24="Provider",SUMIFS(Raw!$H:$H,Raw!$A:$A,$B$5,Raw!$G:$G,Month!BW$7,Raw!$C:$C,Month!$A24),SUMIFS(Raw!$H:$H,Raw!$A:$A,$B$5,Raw!$G:$G,Month!BW$7,Raw!$E:$E,Month!$A24))))</f>
        <v>292</v>
      </c>
      <c r="BX24" s="100">
        <f>IF($B24="","",IF($C24="Region",SUMIFS(Raw!$H:$H,Raw!$A:$A,$B$5,Raw!$G:$G,Month!BX$7,Raw!$I:$I,Month!$A24),IF($C24="Provider",SUMIFS(Raw!$H:$H,Raw!$A:$A,$B$5,Raw!$G:$G,Month!BX$7,Raw!$C:$C,Month!$A24),SUMIFS(Raw!$H:$H,Raw!$A:$A,$B$5,Raw!$G:$G,Month!BX$7,Raw!$E:$E,Month!$A24))))</f>
        <v>561</v>
      </c>
      <c r="BY24" s="100">
        <f>IF($B24="","",IF($C24="Region",SUMIFS(Raw!$H:$H,Raw!$A:$A,$B$5,Raw!$G:$G,Month!BY$7,Raw!$I:$I,Month!$A24),IF($C24="Provider",SUMIFS(Raw!$H:$H,Raw!$A:$A,$B$5,Raw!$G:$G,Month!BY$7,Raw!$C:$C,Month!$A24),SUMIFS(Raw!$H:$H,Raw!$A:$A,$B$5,Raw!$G:$G,Month!BY$7,Raw!$E:$E,Month!$A24))))</f>
        <v>492</v>
      </c>
      <c r="BZ24" s="100">
        <f>IF($B24="","",IF($C24="Region",SUMIFS(Raw!$H:$H,Raw!$A:$A,$B$5,Raw!$G:$G,Month!BZ$7,Raw!$I:$I,Month!$A24),IF($C24="Provider",SUMIFS(Raw!$H:$H,Raw!$A:$A,$B$5,Raw!$G:$G,Month!BZ$7,Raw!$C:$C,Month!$A24),SUMIFS(Raw!$H:$H,Raw!$A:$A,$B$5,Raw!$G:$G,Month!BZ$7,Raw!$E:$E,Month!$A24))))</f>
        <v>2163</v>
      </c>
      <c r="CA24" s="100">
        <f>IF($B24="","",IF($C24="Region",SUMIFS(Raw!$H:$H,Raw!$A:$A,$B$5,Raw!$G:$G,Month!CA$7,Raw!$I:$I,Month!$A24),IF($C24="Provider",SUMIFS(Raw!$H:$H,Raw!$A:$A,$B$5,Raw!$G:$G,Month!CA$7,Raw!$C:$C,Month!$A24),SUMIFS(Raw!$H:$H,Raw!$A:$A,$B$5,Raw!$G:$G,Month!CA$7,Raw!$E:$E,Month!$A24))))</f>
        <v>1956</v>
      </c>
      <c r="CB24" s="100">
        <f>IF($B24="","",IF($C24="Region",SUMIFS(Raw!$H:$H,Raw!$A:$A,$B$5,Raw!$G:$G,Month!CB$7,Raw!$I:$I,Month!$A24),IF($C24="Provider",SUMIFS(Raw!$H:$H,Raw!$A:$A,$B$5,Raw!$G:$G,Month!CB$7,Raw!$C:$C,Month!$A24),SUMIFS(Raw!$H:$H,Raw!$A:$A,$B$5,Raw!$G:$G,Month!CB$7,Raw!$E:$E,Month!$A24))))</f>
        <v>800</v>
      </c>
      <c r="CC24" s="100">
        <f>IF($B24="","",IF($C24="Region",SUMIFS(Raw!$H:$H,Raw!$A:$A,$B$5,Raw!$G:$G,Month!CC$7,Raw!$I:$I,Month!$A24),IF($C24="Provider",SUMIFS(Raw!$H:$H,Raw!$A:$A,$B$5,Raw!$G:$G,Month!CC$7,Raw!$C:$C,Month!$A24),SUMIFS(Raw!$H:$H,Raw!$A:$A,$B$5,Raw!$G:$G,Month!CC$7,Raw!$E:$E,Month!$A24))))</f>
        <v>799</v>
      </c>
      <c r="CD24" s="100">
        <f>IF($B24="","",IF($C24="Region",SUMIFS(Raw!$H:$H,Raw!$A:$A,$B$5,Raw!$G:$G,Month!CD$7,Raw!$I:$I,Month!$A24),IF($C24="Provider",SUMIFS(Raw!$H:$H,Raw!$A:$A,$B$5,Raw!$G:$G,Month!CD$7,Raw!$C:$C,Month!$A24),SUMIFS(Raw!$H:$H,Raw!$A:$A,$B$5,Raw!$G:$G,Month!CD$7,Raw!$E:$E,Month!$A24))))</f>
        <v>217</v>
      </c>
      <c r="CE24" s="100">
        <f>IF($B24="","",IF($C24="Region",SUMIFS(Raw!$H:$H,Raw!$A:$A,$B$5,Raw!$G:$G,Month!CE$7,Raw!$I:$I,Month!$A24),IF($C24="Provider",SUMIFS(Raw!$H:$H,Raw!$A:$A,$B$5,Raw!$G:$G,Month!CE$7,Raw!$C:$C,Month!$A24),SUMIFS(Raw!$H:$H,Raw!$A:$A,$B$5,Raw!$G:$G,Month!CE$7,Raw!$E:$E,Month!$A24))))</f>
        <v>188</v>
      </c>
      <c r="CF24" s="100">
        <f>IF($B24="","",IF($C24="Region",SUMIFS(Raw!$H:$H,Raw!$A:$A,$B$5,Raw!$G:$G,Month!CF$7,Raw!$I:$I,Month!$A24),IF($C24="Provider",SUMIFS(Raw!$H:$H,Raw!$A:$A,$B$5,Raw!$G:$G,Month!CF$7,Raw!$C:$C,Month!$A24),SUMIFS(Raw!$H:$H,Raw!$A:$A,$B$5,Raw!$G:$G,Month!CF$7,Raw!$E:$E,Month!$A24))))</f>
        <v>8</v>
      </c>
      <c r="CG24" s="100">
        <f>IF($B24="","",IF($C24="Region",SUMIFS(Raw!$H:$H,Raw!$A:$A,$B$5,Raw!$G:$G,Month!CG$7,Raw!$I:$I,Month!$A24),IF($C24="Provider",SUMIFS(Raw!$H:$H,Raw!$A:$A,$B$5,Raw!$G:$G,Month!CG$7,Raw!$C:$C,Month!$A24),SUMIFS(Raw!$H:$H,Raw!$A:$A,$B$5,Raw!$G:$G,Month!CG$7,Raw!$E:$E,Month!$A24))))</f>
        <v>7</v>
      </c>
      <c r="CH24" s="100">
        <f>IF($B24="","",IF($C24="Region",SUMIFS(Raw!$H:$H,Raw!$A:$A,$B$5,Raw!$G:$G,Month!CH$7,Raw!$I:$I,Month!$A24),IF($C24="Provider",SUMIFS(Raw!$H:$H,Raw!$A:$A,$B$5,Raw!$G:$G,Month!CH$7,Raw!$C:$C,Month!$A24),SUMIFS(Raw!$H:$H,Raw!$A:$A,$B$5,Raw!$G:$G,Month!CH$7,Raw!$E:$E,Month!$A24))))</f>
        <v>182</v>
      </c>
      <c r="CI24" s="100">
        <f>IF($B24="","",IF($C24="Region",SUMIFS(Raw!$H:$H,Raw!$A:$A,$B$5,Raw!$G:$G,Month!CI$7,Raw!$I:$I,Month!$A24),IF($C24="Provider",SUMIFS(Raw!$H:$H,Raw!$A:$A,$B$5,Raw!$G:$G,Month!CI$7,Raw!$C:$C,Month!$A24),SUMIFS(Raw!$H:$H,Raw!$A:$A,$B$5,Raw!$G:$G,Month!CI$7,Raw!$E:$E,Month!$A24))))</f>
        <v>182</v>
      </c>
      <c r="CJ24" s="100">
        <f>IF($B24="","",IF($C24="Region",SUMIFS(Raw!$H:$H,Raw!$A:$A,$B$5,Raw!$G:$G,Month!CJ$7,Raw!$I:$I,Month!$A24),IF($C24="Provider",SUMIFS(Raw!$H:$H,Raw!$A:$A,$B$5,Raw!$G:$G,Month!CJ$7,Raw!$C:$C,Month!$A24),SUMIFS(Raw!$H:$H,Raw!$A:$A,$B$5,Raw!$G:$G,Month!CJ$7,Raw!$E:$E,Month!$A24))))</f>
        <v>8</v>
      </c>
      <c r="CK24" s="100">
        <f>IF($B24="","",IF($C24="Region",SUMIFS(Raw!$H:$H,Raw!$A:$A,$B$5,Raw!$G:$G,Month!CK$7,Raw!$I:$I,Month!$A24),IF($C24="Provider",SUMIFS(Raw!$H:$H,Raw!$A:$A,$B$5,Raw!$G:$G,Month!CK$7,Raw!$C:$C,Month!$A24),SUMIFS(Raw!$H:$H,Raw!$A:$A,$B$5,Raw!$G:$G,Month!CK$7,Raw!$E:$E,Month!$A24))))</f>
        <v>1</v>
      </c>
      <c r="CL24" s="100">
        <f>IF($B24="","",IF($C24="Region",SUMIFS(Raw!$H:$H,Raw!$A:$A,$B$5,Raw!$G:$G,Month!CL$7,Raw!$I:$I,Month!$A24),IF($C24="Provider",SUMIFS(Raw!$H:$H,Raw!$A:$A,$B$5,Raw!$G:$G,Month!CL$7,Raw!$C:$C,Month!$A24),SUMIFS(Raw!$H:$H,Raw!$A:$A,$B$5,Raw!$G:$G,Month!CL$7,Raw!$E:$E,Month!$A24))))</f>
        <v>33</v>
      </c>
      <c r="CM24" s="100">
        <f>IF($B24="","",IF($C24="Region",SUMIFS(Raw!$H:$H,Raw!$A:$A,$B$5,Raw!$G:$G,Month!CM$7,Raw!$I:$I,Month!$A24),IF($C24="Provider",SUMIFS(Raw!$H:$H,Raw!$A:$A,$B$5,Raw!$G:$G,Month!CM$7,Raw!$C:$C,Month!$A24),SUMIFS(Raw!$H:$H,Raw!$A:$A,$B$5,Raw!$G:$G,Month!CM$7,Raw!$E:$E,Month!$A24))))</f>
        <v>25</v>
      </c>
    </row>
    <row r="25" spans="1:91" x14ac:dyDescent="0.25">
      <c r="A25" s="18" t="str">
        <f>IF(Refs!A18="","",Refs!A18)</f>
        <v>111AG7</v>
      </c>
      <c r="B25" s="3" t="str">
        <f>IF(Refs!B18="","",Refs!B18)</f>
        <v>Luton and Bedfordshire</v>
      </c>
      <c r="C25" s="9" t="str">
        <f>IF(Refs!D18="","",Refs!D18)</f>
        <v>Area</v>
      </c>
      <c r="D25" s="100">
        <f>IF($B25="","",IF($C25="Region",SUMIFS(Raw!$H:$H,Raw!$A:$A,$B$5,Raw!$G:$G,Month!D$7,Raw!$I:$I,Month!$A25),IF($C25="Provider",SUMIFS(Raw!$H:$H,Raw!$A:$A,$B$5,Raw!$G:$G,Month!D$7,Raw!$C:$C,Month!$A25),SUMIFS(Raw!$H:$H,Raw!$A:$A,$B$5,Raw!$G:$G,Month!D$7,Raw!$E:$E,Month!$A25))))</f>
        <v>22570</v>
      </c>
      <c r="E25" s="100">
        <f>IF($B25="","",IF($C25="Region",SUMIFS(Raw!$H:$H,Raw!$A:$A,$B$5,Raw!$G:$G,Month!E$7,Raw!$I:$I,Month!$A25),IF($C25="Provider",SUMIFS(Raw!$H:$H,Raw!$A:$A,$B$5,Raw!$G:$G,Month!E$7,Raw!$C:$C,Month!$A25),SUMIFS(Raw!$H:$H,Raw!$A:$A,$B$5,Raw!$G:$G,Month!E$7,Raw!$E:$E,Month!$A25))))</f>
        <v>22541</v>
      </c>
      <c r="F25" s="100">
        <f>IF($B25="","",IF($C25="Region",SUMIFS(Raw!$H:$H,Raw!$A:$A,$B$5,Raw!$G:$G,Month!F$7,Raw!$I:$I,Month!$A25),IF($C25="Provider",SUMIFS(Raw!$H:$H,Raw!$A:$A,$B$5,Raw!$G:$G,Month!F$7,Raw!$C:$C,Month!$A25),SUMIFS(Raw!$H:$H,Raw!$A:$A,$B$5,Raw!$G:$G,Month!F$7,Raw!$E:$E,Month!$A25))))</f>
        <v>20332</v>
      </c>
      <c r="G25" s="100">
        <f>IF($B25="","",IF($C25="Region",SUMIFS(Raw!$H:$H,Raw!$A:$A,$B$5,Raw!$G:$G,Month!G$7,Raw!$I:$I,Month!$A25),IF($C25="Provider",SUMIFS(Raw!$H:$H,Raw!$A:$A,$B$5,Raw!$G:$G,Month!G$7,Raw!$C:$C,Month!$A25),SUMIFS(Raw!$H:$H,Raw!$A:$A,$B$5,Raw!$G:$G,Month!G$7,Raw!$E:$E,Month!$A25))))</f>
        <v>15551</v>
      </c>
      <c r="H25" s="100">
        <f>IF($B25="","",IF($C25="Region",SUMIFS(Raw!$H:$H,Raw!$A:$A,$B$5,Raw!$G:$G,Month!H$7,Raw!$I:$I,Month!$A25),IF($C25="Provider",SUMIFS(Raw!$H:$H,Raw!$A:$A,$B$5,Raw!$G:$G,Month!H$7,Raw!$C:$C,Month!$A25),SUMIFS(Raw!$H:$H,Raw!$A:$A,$B$5,Raw!$G:$G,Month!H$7,Raw!$E:$E,Month!$A25))))</f>
        <v>809</v>
      </c>
      <c r="I25" s="100">
        <f>IF($B25="","",IF($C25="Region",SUMIFS(Raw!$H:$H,Raw!$A:$A,$B$5,Raw!$G:$G,Month!I$7,Raw!$I:$I,Month!$A25),IF($C25="Provider",SUMIFS(Raw!$H:$H,Raw!$A:$A,$B$5,Raw!$G:$G,Month!I$7,Raw!$C:$C,Month!$A25),SUMIFS(Raw!$H:$H,Raw!$A:$A,$B$5,Raw!$G:$G,Month!I$7,Raw!$E:$E,Month!$A25))))</f>
        <v>1218202</v>
      </c>
      <c r="J25" s="100">
        <f>IF($B25="","",IF($C25="Region",SUMIFS(Raw!$H:$H,Raw!$A:$A,$B$5,Raw!$G:$G,Month!J$7,Raw!$I:$I,Month!$A25),IF($C25="Provider",SUMIFS(Raw!$H:$H,Raw!$A:$A,$B$5,Raw!$G:$G,Month!J$7,Raw!$C:$C,Month!$A25),SUMIFS(Raw!$H:$H,Raw!$A:$A,$B$5,Raw!$G:$G,Month!J$7,Raw!$E:$E,Month!$A25))))</f>
        <v>327</v>
      </c>
      <c r="K25" s="100">
        <f>IF($B25="","",IF($C25="Region",SUMIFS(Raw!$H:$H,Raw!$A:$A,$B$5,Raw!$G:$G,Month!K$7,Raw!$I:$I,Month!$A25),IF($C25="Provider",SUMIFS(Raw!$H:$H,Raw!$A:$A,$B$5,Raw!$G:$G,Month!K$7,Raw!$C:$C,Month!$A25),SUMIFS(Raw!$H:$H,Raw!$A:$A,$B$5,Raw!$G:$G,Month!K$7,Raw!$E:$E,Month!$A25))))</f>
        <v>718</v>
      </c>
      <c r="L25" s="100">
        <f>IF($B25="","",IF($C25="Region",SUMIFS(Raw!$H:$H,Raw!$A:$A,$B$5,Raw!$G:$G,Month!L$7,Raw!$I:$I,Month!$A25),IF($C25="Provider",SUMIFS(Raw!$H:$H,Raw!$A:$A,$B$5,Raw!$G:$G,Month!L$7,Raw!$C:$C,Month!$A25),SUMIFS(Raw!$H:$H,Raw!$A:$A,$B$5,Raw!$G:$G,Month!L$7,Raw!$E:$E,Month!$A25))))</f>
        <v>112838</v>
      </c>
      <c r="M25" s="100">
        <f>IF($B25="","",IF($C25="Region",SUMIFS(Raw!$H:$H,Raw!$A:$A,$B$5,Raw!$G:$G,Month!M$7,Raw!$I:$I,Month!$A25),IF($C25="Provider",SUMIFS(Raw!$H:$H,Raw!$A:$A,$B$5,Raw!$G:$G,Month!M$7,Raw!$C:$C,Month!$A25),SUMIFS(Raw!$H:$H,Raw!$A:$A,$B$5,Raw!$G:$G,Month!M$7,Raw!$E:$E,Month!$A25))))</f>
        <v>7685</v>
      </c>
      <c r="N25" s="100">
        <f>IF($B25="","",IF($C25="Region",SUMIFS(Raw!$H:$H,Raw!$A:$A,$B$5,Raw!$G:$G,Month!N$7,Raw!$I:$I,Month!$A25),IF($C25="Provider",SUMIFS(Raw!$H:$H,Raw!$A:$A,$B$5,Raw!$G:$G,Month!N$7,Raw!$C:$C,Month!$A25),SUMIFS(Raw!$H:$H,Raw!$A:$A,$B$5,Raw!$G:$G,Month!N$7,Raw!$E:$E,Month!$A25))))</f>
        <v>114421082</v>
      </c>
      <c r="O25" s="100">
        <f>IF($B25="","",IF($C25="Region",SUMIFS(Raw!$H:$H,Raw!$A:$A,$B$5,Raw!$G:$G,Month!O$7,Raw!$I:$I,Month!$A25),IF($C25="Provider",SUMIFS(Raw!$H:$H,Raw!$A:$A,$B$5,Raw!$G:$G,Month!O$7,Raw!$C:$C,Month!$A25),SUMIFS(Raw!$H:$H,Raw!$A:$A,$B$5,Raw!$G:$G,Month!O$7,Raw!$E:$E,Month!$A25))))</f>
        <v>18322</v>
      </c>
      <c r="P25" s="100">
        <f>IF($B25="","",IF($C25="Region",SUMIFS(Raw!$H:$H,Raw!$A:$A,$B$5,Raw!$G:$G,Month!P$7,Raw!$I:$I,Month!$A25),IF($C25="Provider",SUMIFS(Raw!$H:$H,Raw!$A:$A,$B$5,Raw!$G:$G,Month!P$7,Raw!$C:$C,Month!$A25),SUMIFS(Raw!$H:$H,Raw!$A:$A,$B$5,Raw!$G:$G,Month!P$7,Raw!$E:$E,Month!$A25))))</f>
        <v>263</v>
      </c>
      <c r="Q25" s="100">
        <f>IF($B25="","",IF($C25="Region",SUMIFS(Raw!$H:$H,Raw!$A:$A,$B$5,Raw!$G:$G,Month!Q$7,Raw!$I:$I,Month!$A25),IF($C25="Provider",SUMIFS(Raw!$H:$H,Raw!$A:$A,$B$5,Raw!$G:$G,Month!Q$7,Raw!$C:$C,Month!$A25),SUMIFS(Raw!$H:$H,Raw!$A:$A,$B$5,Raw!$G:$G,Month!Q$7,Raw!$E:$E,Month!$A25))))</f>
        <v>10124</v>
      </c>
      <c r="R25" s="100">
        <f>IF($B25="","",IF($C25="Region",SUMIFS(Raw!$H:$H,Raw!$A:$A,$B$5,Raw!$G:$G,Month!R$7,Raw!$I:$I,Month!$A25),IF($C25="Provider",SUMIFS(Raw!$H:$H,Raw!$A:$A,$B$5,Raw!$G:$G,Month!R$7,Raw!$C:$C,Month!$A25),SUMIFS(Raw!$H:$H,Raw!$A:$A,$B$5,Raw!$G:$G,Month!R$7,Raw!$E:$E,Month!$A25))))</f>
        <v>4462</v>
      </c>
      <c r="S25" s="100">
        <f>IF($B25="","",IF($C25="Region",SUMIFS(Raw!$H:$H,Raw!$A:$A,$B$5,Raw!$G:$G,Month!S$7,Raw!$I:$I,Month!$A25),IF($C25="Provider",SUMIFS(Raw!$H:$H,Raw!$A:$A,$B$5,Raw!$G:$G,Month!S$7,Raw!$C:$C,Month!$A25),SUMIFS(Raw!$H:$H,Raw!$A:$A,$B$5,Raw!$G:$G,Month!S$7,Raw!$E:$E,Month!$A25))))</f>
        <v>3473</v>
      </c>
      <c r="T25" s="100">
        <f>IF($B25="","",IF($C25="Region",SUMIFS(Raw!$H:$H,Raw!$A:$A,$B$5,Raw!$G:$G,Month!T$7,Raw!$I:$I,Month!$A25),IF($C25="Provider",SUMIFS(Raw!$H:$H,Raw!$A:$A,$B$5,Raw!$G:$G,Month!T$7,Raw!$C:$C,Month!$A25),SUMIFS(Raw!$H:$H,Raw!$A:$A,$B$5,Raw!$G:$G,Month!T$7,Raw!$E:$E,Month!$A25))))</f>
        <v>0</v>
      </c>
      <c r="U25" s="100">
        <f>IF($B25="","",IF($C25="Region",SUMIFS(Raw!$H:$H,Raw!$A:$A,$B$5,Raw!$G:$G,Month!U$7,Raw!$I:$I,Month!$A25),IF($C25="Provider",SUMIFS(Raw!$H:$H,Raw!$A:$A,$B$5,Raw!$G:$G,Month!U$7,Raw!$C:$C,Month!$A25),SUMIFS(Raw!$H:$H,Raw!$A:$A,$B$5,Raw!$G:$G,Month!U$7,Raw!$E:$E,Month!$A25))))</f>
        <v>7935</v>
      </c>
      <c r="V25" s="100">
        <f>IF($B25="","",IF($C25="Region",SUMIFS(Raw!$H:$H,Raw!$A:$A,$B$5,Raw!$G:$G,Month!V$7,Raw!$I:$I,Month!$A25),IF($C25="Provider",SUMIFS(Raw!$H:$H,Raw!$A:$A,$B$5,Raw!$G:$G,Month!V$7,Raw!$C:$C,Month!$A25),SUMIFS(Raw!$H:$H,Raw!$A:$A,$B$5,Raw!$G:$G,Month!V$7,Raw!$E:$E,Month!$A25))))</f>
        <v>0</v>
      </c>
      <c r="W25" s="100">
        <f>IF($B25="","",IF($C25="Region",SUMIFS(Raw!$H:$H,Raw!$A:$A,$B$5,Raw!$G:$G,Month!W$7,Raw!$I:$I,Month!$A25),IF($C25="Provider",SUMIFS(Raw!$H:$H,Raw!$A:$A,$B$5,Raw!$G:$G,Month!W$7,Raw!$C:$C,Month!$A25),SUMIFS(Raw!$H:$H,Raw!$A:$A,$B$5,Raw!$G:$G,Month!W$7,Raw!$E:$E,Month!$A25))))</f>
        <v>4232</v>
      </c>
      <c r="X25" s="100">
        <f>IF($B25="","",IF($C25="Region",SUMIFS(Raw!$H:$H,Raw!$A:$A,$B$5,Raw!$G:$G,Month!X$7,Raw!$I:$I,Month!$A25),IF($C25="Provider",SUMIFS(Raw!$H:$H,Raw!$A:$A,$B$5,Raw!$G:$G,Month!X$7,Raw!$C:$C,Month!$A25),SUMIFS(Raw!$H:$H,Raw!$A:$A,$B$5,Raw!$G:$G,Month!X$7,Raw!$E:$E,Month!$A25))))</f>
        <v>766</v>
      </c>
      <c r="Y25" s="100">
        <f>IF($B25="","",IF($C25="Region",SUMIFS(Raw!$H:$H,Raw!$A:$A,$B$5,Raw!$G:$G,Month!Y$7,Raw!$I:$I,Month!$A25),IF($C25="Provider",SUMIFS(Raw!$H:$H,Raw!$A:$A,$B$5,Raw!$G:$G,Month!Y$7,Raw!$C:$C,Month!$A25),SUMIFS(Raw!$H:$H,Raw!$A:$A,$B$5,Raw!$G:$G,Month!Y$7,Raw!$E:$E,Month!$A25))))</f>
        <v>2175</v>
      </c>
      <c r="Z25" s="100">
        <f>IF($B25="","",IF($C25="Region",SUMIFS(Raw!$H:$H,Raw!$A:$A,$B$5,Raw!$G:$G,Month!Z$7,Raw!$I:$I,Month!$A25),IF($C25="Provider",SUMIFS(Raw!$H:$H,Raw!$A:$A,$B$5,Raw!$G:$G,Month!Z$7,Raw!$C:$C,Month!$A25),SUMIFS(Raw!$H:$H,Raw!$A:$A,$B$5,Raw!$G:$G,Month!Z$7,Raw!$E:$E,Month!$A25))))</f>
        <v>52080</v>
      </c>
      <c r="AA25" s="100">
        <f>IF($B25="","",IF($C25="Region",SUMIFS(Raw!$H:$H,Raw!$A:$A,$B$5,Raw!$G:$G,Month!AA$7,Raw!$I:$I,Month!$A25),IF($C25="Provider",SUMIFS(Raw!$H:$H,Raw!$A:$A,$B$5,Raw!$G:$G,Month!AA$7,Raw!$C:$C,Month!$A25),SUMIFS(Raw!$H:$H,Raw!$A:$A,$B$5,Raw!$G:$G,Month!AA$7,Raw!$E:$E,Month!$A25))))</f>
        <v>3366</v>
      </c>
      <c r="AB25" s="100">
        <f>IF($B25="","",IF($C25="Region",SUMIFS(Raw!$H:$H,Raw!$A:$A,$B$5,Raw!$G:$G,Month!AB$7,Raw!$I:$I,Month!$A25),IF($C25="Provider",SUMIFS(Raw!$H:$H,Raw!$A:$A,$B$5,Raw!$G:$G,Month!AB$7,Raw!$C:$C,Month!$A25),SUMIFS(Raw!$H:$H,Raw!$A:$A,$B$5,Raw!$G:$G,Month!AB$7,Raw!$E:$E,Month!$A25))))</f>
        <v>1796</v>
      </c>
      <c r="AC25" s="100">
        <f>IF($B25="","",IF($C25="Region",SUMIFS(Raw!$H:$H,Raw!$A:$A,$B$5,Raw!$G:$G,Month!AC$7,Raw!$I:$I,Month!$A25),IF($C25="Provider",SUMIFS(Raw!$H:$H,Raw!$A:$A,$B$5,Raw!$G:$G,Month!AC$7,Raw!$C:$C,Month!$A25),SUMIFS(Raw!$H:$H,Raw!$A:$A,$B$5,Raw!$G:$G,Month!AC$7,Raw!$E:$E,Month!$A25))))</f>
        <v>7613</v>
      </c>
      <c r="AD25" s="100">
        <f>IF($B25="","",IF($C25="Region",SUMIFS(Raw!$H:$H,Raw!$A:$A,$B$5,Raw!$G:$G,Month!AD$7,Raw!$I:$I,Month!$A25),IF($C25="Provider",SUMIFS(Raw!$H:$H,Raw!$A:$A,$B$5,Raw!$G:$G,Month!AD$7,Raw!$C:$C,Month!$A25),SUMIFS(Raw!$H:$H,Raw!$A:$A,$B$5,Raw!$G:$G,Month!AD$7,Raw!$E:$E,Month!$A25))))</f>
        <v>52171</v>
      </c>
      <c r="AE25" s="100">
        <f>IF($B25="","",IF($C25="Region",SUMIFS(Raw!$H:$H,Raw!$A:$A,$B$5,Raw!$G:$G,Month!AE$7,Raw!$I:$I,Month!$A25),IF($C25="Provider",SUMIFS(Raw!$H:$H,Raw!$A:$A,$B$5,Raw!$G:$G,Month!AE$7,Raw!$C:$C,Month!$A25),SUMIFS(Raw!$H:$H,Raw!$A:$A,$B$5,Raw!$G:$G,Month!AE$7,Raw!$E:$E,Month!$A25))))</f>
        <v>18322</v>
      </c>
      <c r="AF25" s="100">
        <f>IF($B25="","",IF($C25="Region",SUMIFS(Raw!$H:$H,Raw!$A:$A,$B$5,Raw!$G:$G,Month!AF$7,Raw!$I:$I,Month!$A25),IF($C25="Provider",SUMIFS(Raw!$H:$H,Raw!$A:$A,$B$5,Raw!$G:$G,Month!AF$7,Raw!$C:$C,Month!$A25),SUMIFS(Raw!$H:$H,Raw!$A:$A,$B$5,Raw!$G:$G,Month!AF$7,Raw!$E:$E,Month!$A25))))</f>
        <v>2245</v>
      </c>
      <c r="AG25" s="100">
        <f>IF($B25="","",IF($C25="Region",SUMIFS(Raw!$H:$H,Raw!$A:$A,$B$5,Raw!$G:$G,Month!AG$7,Raw!$I:$I,Month!$A25),IF($C25="Provider",SUMIFS(Raw!$H:$H,Raw!$A:$A,$B$5,Raw!$G:$G,Month!AG$7,Raw!$C:$C,Month!$A25),SUMIFS(Raw!$H:$H,Raw!$A:$A,$B$5,Raw!$G:$G,Month!AG$7,Raw!$E:$E,Month!$A25))))</f>
        <v>1502</v>
      </c>
      <c r="AH25" s="100">
        <f>IF($B25="","",IF($C25="Region",SUMIFS(Raw!$H:$H,Raw!$A:$A,$B$5,Raw!$G:$G,Month!AH$7,Raw!$I:$I,Month!$A25),IF($C25="Provider",SUMIFS(Raw!$H:$H,Raw!$A:$A,$B$5,Raw!$G:$G,Month!AH$7,Raw!$C:$C,Month!$A25),SUMIFS(Raw!$H:$H,Raw!$A:$A,$B$5,Raw!$G:$G,Month!AH$7,Raw!$E:$E,Month!$A25))))</f>
        <v>65</v>
      </c>
      <c r="AI25" s="100">
        <f>IF($B25="","",IF($C25="Region",SUMIFS(Raw!$H:$H,Raw!$A:$A,$B$5,Raw!$G:$G,Month!AI$7,Raw!$I:$I,Month!$A25),IF($C25="Provider",SUMIFS(Raw!$H:$H,Raw!$A:$A,$B$5,Raw!$G:$G,Month!AI$7,Raw!$C:$C,Month!$A25),SUMIFS(Raw!$H:$H,Raw!$A:$A,$B$5,Raw!$G:$G,Month!AI$7,Raw!$E:$E,Month!$A25))))</f>
        <v>7</v>
      </c>
      <c r="AJ25" s="100">
        <f>IF($B25="","",IF($C25="Region",SUMIFS(Raw!$H:$H,Raw!$A:$A,$B$5,Raw!$G:$G,Month!AJ$7,Raw!$I:$I,Month!$A25),IF($C25="Provider",SUMIFS(Raw!$H:$H,Raw!$A:$A,$B$5,Raw!$G:$G,Month!AJ$7,Raw!$C:$C,Month!$A25),SUMIFS(Raw!$H:$H,Raw!$A:$A,$B$5,Raw!$G:$G,Month!AJ$7,Raw!$E:$E,Month!$A25))))</f>
        <v>944</v>
      </c>
      <c r="AK25" s="100">
        <f>IF($B25="","",IF($C25="Region",SUMIFS(Raw!$H:$H,Raw!$A:$A,$B$5,Raw!$G:$G,Month!AK$7,Raw!$I:$I,Month!$A25),IF($C25="Provider",SUMIFS(Raw!$H:$H,Raw!$A:$A,$B$5,Raw!$G:$G,Month!AK$7,Raw!$C:$C,Month!$A25),SUMIFS(Raw!$H:$H,Raw!$A:$A,$B$5,Raw!$G:$G,Month!AK$7,Raw!$E:$E,Month!$A25))))</f>
        <v>98</v>
      </c>
      <c r="AL25" s="100">
        <f>IF($B25="","",IF($C25="Region",SUMIFS(Raw!$H:$H,Raw!$A:$A,$B$5,Raw!$G:$G,Month!AL$7,Raw!$I:$I,Month!$A25),IF($C25="Provider",SUMIFS(Raw!$H:$H,Raw!$A:$A,$B$5,Raw!$G:$G,Month!AL$7,Raw!$C:$C,Month!$A25),SUMIFS(Raw!$H:$H,Raw!$A:$A,$B$5,Raw!$G:$G,Month!AL$7,Raw!$E:$E,Month!$A25))))</f>
        <v>681</v>
      </c>
      <c r="AM25" s="100">
        <f>IF($B25="","",IF($C25="Region",SUMIFS(Raw!$H:$H,Raw!$A:$A,$B$5,Raw!$G:$G,Month!AM$7,Raw!$I:$I,Month!$A25),IF($C25="Provider",SUMIFS(Raw!$H:$H,Raw!$A:$A,$B$5,Raw!$G:$G,Month!AM$7,Raw!$C:$C,Month!$A25),SUMIFS(Raw!$H:$H,Raw!$A:$A,$B$5,Raw!$G:$G,Month!AM$7,Raw!$E:$E,Month!$A25))))</f>
        <v>37</v>
      </c>
      <c r="AN25" s="100">
        <f>IF($B25="","",IF($C25="Region",SUMIFS(Raw!$H:$H,Raw!$A:$A,$B$5,Raw!$G:$G,Month!AN$7,Raw!$I:$I,Month!$A25),IF($C25="Provider",SUMIFS(Raw!$H:$H,Raw!$A:$A,$B$5,Raw!$G:$G,Month!AN$7,Raw!$C:$C,Month!$A25),SUMIFS(Raw!$H:$H,Raw!$A:$A,$B$5,Raw!$G:$G,Month!AN$7,Raw!$E:$E,Month!$A25))))</f>
        <v>1977</v>
      </c>
      <c r="AO25" s="100">
        <f>IF($B25="","",IF($C25="Region",SUMIFS(Raw!$H:$H,Raw!$A:$A,$B$5,Raw!$G:$G,Month!AO$7,Raw!$I:$I,Month!$A25),IF($C25="Provider",SUMIFS(Raw!$H:$H,Raw!$A:$A,$B$5,Raw!$G:$G,Month!AO$7,Raw!$C:$C,Month!$A25),SUMIFS(Raw!$H:$H,Raw!$A:$A,$B$5,Raw!$G:$G,Month!AO$7,Raw!$E:$E,Month!$A25))))</f>
        <v>1561</v>
      </c>
      <c r="AP25" s="100">
        <f>IF($B25="","",IF($C25="Region",SUMIFS(Raw!$H:$H,Raw!$A:$A,$B$5,Raw!$G:$G,Month!AP$7,Raw!$I:$I,Month!$A25),IF($C25="Provider",SUMIFS(Raw!$H:$H,Raw!$A:$A,$B$5,Raw!$G:$G,Month!AP$7,Raw!$C:$C,Month!$A25),SUMIFS(Raw!$H:$H,Raw!$A:$A,$B$5,Raw!$G:$G,Month!AP$7,Raw!$E:$E,Month!$A25))))</f>
        <v>1715</v>
      </c>
      <c r="AQ25" s="100">
        <f>IF($B25="","",IF($C25="Region",SUMIFS(Raw!$H:$H,Raw!$A:$A,$B$5,Raw!$G:$G,Month!AQ$7,Raw!$I:$I,Month!$A25),IF($C25="Provider",SUMIFS(Raw!$H:$H,Raw!$A:$A,$B$5,Raw!$G:$G,Month!AQ$7,Raw!$C:$C,Month!$A25),SUMIFS(Raw!$H:$H,Raw!$A:$A,$B$5,Raw!$G:$G,Month!AQ$7,Raw!$E:$E,Month!$A25))))</f>
        <v>2265</v>
      </c>
      <c r="AR25" s="100">
        <f>IF($B25="","",IF($C25="Region",SUMIFS(Raw!$H:$H,Raw!$A:$A,$B$5,Raw!$G:$G,Month!AR$7,Raw!$I:$I,Month!$A25),IF($C25="Provider",SUMIFS(Raw!$H:$H,Raw!$A:$A,$B$5,Raw!$G:$G,Month!AR$7,Raw!$C:$C,Month!$A25),SUMIFS(Raw!$H:$H,Raw!$A:$A,$B$5,Raw!$G:$G,Month!AR$7,Raw!$E:$E,Month!$A25))))</f>
        <v>1472</v>
      </c>
      <c r="AS25" s="100">
        <f>IF($B25="","",IF($C25="Region",SUMIFS(Raw!$H:$H,Raw!$A:$A,$B$5,Raw!$G:$G,Month!AS$7,Raw!$I:$I,Month!$A25),IF($C25="Provider",SUMIFS(Raw!$H:$H,Raw!$A:$A,$B$5,Raw!$G:$G,Month!AS$7,Raw!$C:$C,Month!$A25),SUMIFS(Raw!$H:$H,Raw!$A:$A,$B$5,Raw!$G:$G,Month!AS$7,Raw!$E:$E,Month!$A25))))</f>
        <v>268</v>
      </c>
      <c r="AT25" s="100">
        <f>IF($B25="","",IF($C25="Region",SUMIFS(Raw!$H:$H,Raw!$A:$A,$B$5,Raw!$G:$G,Month!AT$7,Raw!$I:$I,Month!$A25),IF($C25="Provider",SUMIFS(Raw!$H:$H,Raw!$A:$A,$B$5,Raw!$G:$G,Month!AT$7,Raw!$C:$C,Month!$A25),SUMIFS(Raw!$H:$H,Raw!$A:$A,$B$5,Raw!$G:$G,Month!AT$7,Raw!$E:$E,Month!$A25))))</f>
        <v>132</v>
      </c>
      <c r="AU25" s="100">
        <f>IF($B25="","",IF($C25="Region",SUMIFS(Raw!$H:$H,Raw!$A:$A,$B$5,Raw!$G:$G,Month!AU$7,Raw!$I:$I,Month!$A25),IF($C25="Provider",SUMIFS(Raw!$H:$H,Raw!$A:$A,$B$5,Raw!$G:$G,Month!AU$7,Raw!$C:$C,Month!$A25),SUMIFS(Raw!$H:$H,Raw!$A:$A,$B$5,Raw!$G:$G,Month!AU$7,Raw!$E:$E,Month!$A25))))</f>
        <v>73</v>
      </c>
      <c r="AV25" s="100">
        <f>IF($B25="","",IF($C25="Region",SUMIFS(Raw!$H:$H,Raw!$A:$A,$B$5,Raw!$G:$G,Month!AV$7,Raw!$I:$I,Month!$A25),IF($C25="Provider",SUMIFS(Raw!$H:$H,Raw!$A:$A,$B$5,Raw!$G:$G,Month!AV$7,Raw!$C:$C,Month!$A25),SUMIFS(Raw!$H:$H,Raw!$A:$A,$B$5,Raw!$G:$G,Month!AV$7,Raw!$E:$E,Month!$A25))))</f>
        <v>1397</v>
      </c>
      <c r="AW25" s="100">
        <f>IF($B25="","",IF($C25="Region",SUMIFS(Raw!$H:$H,Raw!$A:$A,$B$5,Raw!$G:$G,Month!AW$7,Raw!$I:$I,Month!$A25),IF($C25="Provider",SUMIFS(Raw!$H:$H,Raw!$A:$A,$B$5,Raw!$G:$G,Month!AW$7,Raw!$C:$C,Month!$A25),SUMIFS(Raw!$H:$H,Raw!$A:$A,$B$5,Raw!$G:$G,Month!AW$7,Raw!$E:$E,Month!$A25))))</f>
        <v>16749897</v>
      </c>
      <c r="AX25" s="100">
        <f>IF($B25="","",IF($C25="Region",SUMIFS(Raw!$H:$H,Raw!$A:$A,$B$5,Raw!$G:$G,Month!AX$7,Raw!$I:$I,Month!$A25),IF($C25="Provider",SUMIFS(Raw!$H:$H,Raw!$A:$A,$B$5,Raw!$G:$G,Month!AX$7,Raw!$C:$C,Month!$A25),SUMIFS(Raw!$H:$H,Raw!$A:$A,$B$5,Raw!$G:$G,Month!AX$7,Raw!$E:$E,Month!$A25))))</f>
        <v>2308</v>
      </c>
      <c r="AY25" s="100">
        <f>IF($B25="","",IF($C25="Region",SUMIFS(Raw!$H:$H,Raw!$A:$A,$B$5,Raw!$G:$G,Month!AY$7,Raw!$I:$I,Month!$A25),IF($C25="Provider",SUMIFS(Raw!$H:$H,Raw!$A:$A,$B$5,Raw!$G:$G,Month!AY$7,Raw!$C:$C,Month!$A25),SUMIFS(Raw!$H:$H,Raw!$A:$A,$B$5,Raw!$G:$G,Month!AY$7,Raw!$E:$E,Month!$A25))))</f>
        <v>1500</v>
      </c>
      <c r="AZ25" s="100">
        <f>IF($B25="","",IF($C25="Region",SUMIFS(Raw!$H:$H,Raw!$A:$A,$B$5,Raw!$G:$G,Month!AZ$7,Raw!$I:$I,Month!$A25),IF($C25="Provider",SUMIFS(Raw!$H:$H,Raw!$A:$A,$B$5,Raw!$G:$G,Month!AZ$7,Raw!$C:$C,Month!$A25),SUMIFS(Raw!$H:$H,Raw!$A:$A,$B$5,Raw!$G:$G,Month!AZ$7,Raw!$E:$E,Month!$A25))))</f>
        <v>67</v>
      </c>
      <c r="BA25" s="100">
        <f>IF($B25="","",IF($C25="Region",SUMIFS(Raw!$H:$H,Raw!$A:$A,$B$5,Raw!$G:$G,Month!BA$7,Raw!$I:$I,Month!$A25),IF($C25="Provider",SUMIFS(Raw!$H:$H,Raw!$A:$A,$B$5,Raw!$G:$G,Month!BA$7,Raw!$C:$C,Month!$A25),SUMIFS(Raw!$H:$H,Raw!$A:$A,$B$5,Raw!$G:$G,Month!BA$7,Raw!$E:$E,Month!$A25))))</f>
        <v>1433</v>
      </c>
      <c r="BB25" s="100">
        <f>IF($B25="","",IF($C25="Region",SUMIFS(Raw!$H:$H,Raw!$A:$A,$B$5,Raw!$G:$G,Month!BB$7,Raw!$I:$I,Month!$A25),IF($C25="Provider",SUMIFS(Raw!$H:$H,Raw!$A:$A,$B$5,Raw!$G:$G,Month!BB$7,Raw!$C:$C,Month!$A25),SUMIFS(Raw!$H:$H,Raw!$A:$A,$B$5,Raw!$G:$G,Month!BB$7,Raw!$E:$E,Month!$A25))))</f>
        <v>18164503</v>
      </c>
      <c r="BC25" s="100">
        <f>IF($B25="","",IF($C25="Region",SUMIFS(Raw!$H:$H,Raw!$A:$A,$B$5,Raw!$G:$G,Month!BC$7,Raw!$I:$I,Month!$A25),IF($C25="Provider",SUMIFS(Raw!$H:$H,Raw!$A:$A,$B$5,Raw!$G:$G,Month!BC$7,Raw!$C:$C,Month!$A25),SUMIFS(Raw!$H:$H,Raw!$A:$A,$B$5,Raw!$G:$G,Month!BC$7,Raw!$E:$E,Month!$A25))))</f>
        <v>508</v>
      </c>
      <c r="BD25" s="100">
        <f>IF($B25="","",IF($C25="Region",SUMIFS(Raw!$H:$H,Raw!$A:$A,$B$5,Raw!$G:$G,Month!BD$7,Raw!$I:$I,Month!$A25),IF($C25="Provider",SUMIFS(Raw!$H:$H,Raw!$A:$A,$B$5,Raw!$G:$G,Month!BD$7,Raw!$C:$C,Month!$A25),SUMIFS(Raw!$H:$H,Raw!$A:$A,$B$5,Raw!$G:$G,Month!BD$7,Raw!$E:$E,Month!$A25))))</f>
        <v>8233</v>
      </c>
      <c r="BE25" s="100">
        <f>IF($B25="","",IF($C25="Region",SUMIFS(Raw!$H:$H,Raw!$A:$A,$B$5,Raw!$G:$G,Month!BE$7,Raw!$I:$I,Month!$A25),IF($C25="Provider",SUMIFS(Raw!$H:$H,Raw!$A:$A,$B$5,Raw!$G:$G,Month!BE$7,Raw!$C:$C,Month!$A25),SUMIFS(Raw!$H:$H,Raw!$A:$A,$B$5,Raw!$G:$G,Month!BE$7,Raw!$E:$E,Month!$A25))))</f>
        <v>883</v>
      </c>
      <c r="BF25" s="100">
        <f>IF($B25="","",IF($C25="Region",SUMIFS(Raw!$H:$H,Raw!$A:$A,$B$5,Raw!$G:$G,Month!BF$7,Raw!$I:$I,Month!$A25),IF($C25="Provider",SUMIFS(Raw!$H:$H,Raw!$A:$A,$B$5,Raw!$G:$G,Month!BF$7,Raw!$C:$C,Month!$A25),SUMIFS(Raw!$H:$H,Raw!$A:$A,$B$5,Raw!$G:$G,Month!BF$7,Raw!$E:$E,Month!$A25))))</f>
        <v>15254</v>
      </c>
      <c r="BG25" s="100">
        <f>IF($B25="","",IF($C25="Region",SUMIFS(Raw!$H:$H,Raw!$A:$A,$B$5,Raw!$G:$G,Month!BG$7,Raw!$I:$I,Month!$A25),IF($C25="Provider",SUMIFS(Raw!$H:$H,Raw!$A:$A,$B$5,Raw!$G:$G,Month!BG$7,Raw!$C:$C,Month!$A25),SUMIFS(Raw!$H:$H,Raw!$A:$A,$B$5,Raw!$G:$G,Month!BG$7,Raw!$E:$E,Month!$A25))))</f>
        <v>4</v>
      </c>
      <c r="BH25" s="100">
        <f>IF($B25="","",IF($C25="Region",SUMIFS(Raw!$H:$H,Raw!$A:$A,$B$5,Raw!$G:$G,Month!BH$7,Raw!$I:$I,Month!$A25),IF($C25="Provider",SUMIFS(Raw!$H:$H,Raw!$A:$A,$B$5,Raw!$G:$G,Month!BH$7,Raw!$C:$C,Month!$A25),SUMIFS(Raw!$H:$H,Raw!$A:$A,$B$5,Raw!$G:$G,Month!BH$7,Raw!$E:$E,Month!$A25))))</f>
        <v>9811</v>
      </c>
      <c r="BI25" s="100">
        <f>IF($B25="","",IF($C25="Region",SUMIFS(Raw!$H:$H,Raw!$A:$A,$B$5,Raw!$G:$G,Month!BI$7,Raw!$I:$I,Month!$A25),IF($C25="Provider",SUMIFS(Raw!$H:$H,Raw!$A:$A,$B$5,Raw!$G:$G,Month!BI$7,Raw!$C:$C,Month!$A25),SUMIFS(Raw!$H:$H,Raw!$A:$A,$B$5,Raw!$G:$G,Month!BI$7,Raw!$E:$E,Month!$A25))))</f>
        <v>4518</v>
      </c>
      <c r="BJ25" s="100">
        <f>IF($B25="","",IF($C25="Region",SUMIFS(Raw!$H:$H,Raw!$A:$A,$B$5,Raw!$G:$G,Month!BJ$7,Raw!$I:$I,Month!$A25),IF($C25="Provider",SUMIFS(Raw!$H:$H,Raw!$A:$A,$B$5,Raw!$G:$G,Month!BJ$7,Raw!$C:$C,Month!$A25),SUMIFS(Raw!$H:$H,Raw!$A:$A,$B$5,Raw!$G:$G,Month!BJ$7,Raw!$E:$E,Month!$A25))))</f>
        <v>3070</v>
      </c>
      <c r="BK25" s="100">
        <f>IF($B25="","",IF($C25="Region",SUMIFS(Raw!$H:$H,Raw!$A:$A,$B$5,Raw!$G:$G,Month!BK$7,Raw!$I:$I,Month!$A25),IF($C25="Provider",SUMIFS(Raw!$H:$H,Raw!$A:$A,$B$5,Raw!$G:$G,Month!BK$7,Raw!$C:$C,Month!$A25),SUMIFS(Raw!$H:$H,Raw!$A:$A,$B$5,Raw!$G:$G,Month!BK$7,Raw!$E:$E,Month!$A25))))</f>
        <v>1896</v>
      </c>
      <c r="BL25" s="100">
        <f>IF($B25="","",IF($C25="Region",SUMIFS(Raw!$H:$H,Raw!$A:$A,$B$5,Raw!$G:$G,Month!BL$7,Raw!$I:$I,Month!$A25),IF($C25="Provider",SUMIFS(Raw!$H:$H,Raw!$A:$A,$B$5,Raw!$G:$G,Month!BL$7,Raw!$C:$C,Month!$A25),SUMIFS(Raw!$H:$H,Raw!$A:$A,$B$5,Raw!$G:$G,Month!BL$7,Raw!$E:$E,Month!$A25))))</f>
        <v>1475</v>
      </c>
      <c r="BM25" s="100">
        <f>IF($B25="","",IF($C25="Region",SUMIFS(Raw!$H:$H,Raw!$A:$A,$B$5,Raw!$G:$G,Month!BM$7,Raw!$I:$I,Month!$A25),IF($C25="Provider",SUMIFS(Raw!$H:$H,Raw!$A:$A,$B$5,Raw!$G:$G,Month!BM$7,Raw!$C:$C,Month!$A25),SUMIFS(Raw!$H:$H,Raw!$A:$A,$B$5,Raw!$G:$G,Month!BM$7,Raw!$E:$E,Month!$A25))))</f>
        <v>1371</v>
      </c>
      <c r="BN25" s="100">
        <f>IF($B25="","",IF($C25="Region",SUMIFS(Raw!$H:$H,Raw!$A:$A,$B$5,Raw!$G:$G,Month!BN$7,Raw!$I:$I,Month!$A25),IF($C25="Provider",SUMIFS(Raw!$H:$H,Raw!$A:$A,$B$5,Raw!$G:$G,Month!BN$7,Raw!$C:$C,Month!$A25),SUMIFS(Raw!$H:$H,Raw!$A:$A,$B$5,Raw!$G:$G,Month!BN$7,Raw!$E:$E,Month!$A25))))</f>
        <v>2195</v>
      </c>
      <c r="BO25" s="100">
        <f>IF($B25="","",IF($C25="Region",SUMIFS(Raw!$H:$H,Raw!$A:$A,$B$5,Raw!$G:$G,Month!BO$7,Raw!$I:$I,Month!$A25),IF($C25="Provider",SUMIFS(Raw!$H:$H,Raw!$A:$A,$B$5,Raw!$G:$G,Month!BO$7,Raw!$C:$C,Month!$A25),SUMIFS(Raw!$H:$H,Raw!$A:$A,$B$5,Raw!$G:$G,Month!BO$7,Raw!$E:$E,Month!$A25))))</f>
        <v>1073</v>
      </c>
      <c r="BP25" s="100">
        <f>IF($B25="","",IF($C25="Region",SUMIFS(Raw!$H:$H,Raw!$A:$A,$B$5,Raw!$G:$G,Month!BP$7,Raw!$I:$I,Month!$A25),IF($C25="Provider",SUMIFS(Raw!$H:$H,Raw!$A:$A,$B$5,Raw!$G:$G,Month!BP$7,Raw!$C:$C,Month!$A25),SUMIFS(Raw!$H:$H,Raw!$A:$A,$B$5,Raw!$G:$G,Month!BP$7,Raw!$E:$E,Month!$A25))))</f>
        <v>1206</v>
      </c>
      <c r="BQ25" s="100">
        <f>IF($B25="","",IF($C25="Region",SUMIFS(Raw!$H:$H,Raw!$A:$A,$B$5,Raw!$G:$G,Month!BQ$7,Raw!$I:$I,Month!$A25),IF($C25="Provider",SUMIFS(Raw!$H:$H,Raw!$A:$A,$B$5,Raw!$G:$G,Month!BQ$7,Raw!$C:$C,Month!$A25),SUMIFS(Raw!$H:$H,Raw!$A:$A,$B$5,Raw!$G:$G,Month!BQ$7,Raw!$E:$E,Month!$A25))))</f>
        <v>7</v>
      </c>
      <c r="BR25" s="100">
        <f>IF($B25="","",IF($C25="Region",SUMIFS(Raw!$H:$H,Raw!$A:$A,$B$5,Raw!$G:$G,Month!BR$7,Raw!$I:$I,Month!$A25),IF($C25="Provider",SUMIFS(Raw!$H:$H,Raw!$A:$A,$B$5,Raw!$G:$G,Month!BR$7,Raw!$C:$C,Month!$A25),SUMIFS(Raw!$H:$H,Raw!$A:$A,$B$5,Raw!$G:$G,Month!BR$7,Raw!$E:$E,Month!$A25))))</f>
        <v>2</v>
      </c>
      <c r="BS25" s="100">
        <f>IF($B25="","",IF($C25="Region",SUMIFS(Raw!$H:$H,Raw!$A:$A,$B$5,Raw!$G:$G,Month!BS$7,Raw!$I:$I,Month!$A25),IF($C25="Provider",SUMIFS(Raw!$H:$H,Raw!$A:$A,$B$5,Raw!$G:$G,Month!BS$7,Raw!$C:$C,Month!$A25),SUMIFS(Raw!$H:$H,Raw!$A:$A,$B$5,Raw!$G:$G,Month!BS$7,Raw!$E:$E,Month!$A25))))</f>
        <v>0</v>
      </c>
      <c r="BT25" s="100">
        <f>IF($B25="","",IF($C25="Region",SUMIFS(Raw!$H:$H,Raw!$A:$A,$B$5,Raw!$G:$G,Month!BT$7,Raw!$I:$I,Month!$A25),IF($C25="Provider",SUMIFS(Raw!$H:$H,Raw!$A:$A,$B$5,Raw!$G:$G,Month!BT$7,Raw!$C:$C,Month!$A25),SUMIFS(Raw!$H:$H,Raw!$A:$A,$B$5,Raw!$G:$G,Month!BT$7,Raw!$E:$E,Month!$A25))))</f>
        <v>0</v>
      </c>
      <c r="BU25" s="100">
        <f>IF($B25="","",IF($C25="Region",SUMIFS(Raw!$H:$H,Raw!$A:$A,$B$5,Raw!$G:$G,Month!BU$7,Raw!$I:$I,Month!$A25),IF($C25="Provider",SUMIFS(Raw!$H:$H,Raw!$A:$A,$B$5,Raw!$G:$G,Month!BU$7,Raw!$C:$C,Month!$A25),SUMIFS(Raw!$H:$H,Raw!$A:$A,$B$5,Raw!$G:$G,Month!BU$7,Raw!$E:$E,Month!$A25))))</f>
        <v>0</v>
      </c>
      <c r="BV25" s="100">
        <f>IF($B25="","",IF($C25="Region",SUMIFS(Raw!$H:$H,Raw!$A:$A,$B$5,Raw!$G:$G,Month!BV$7,Raw!$I:$I,Month!$A25),IF($C25="Provider",SUMIFS(Raw!$H:$H,Raw!$A:$A,$B$5,Raw!$G:$G,Month!BV$7,Raw!$C:$C,Month!$A25),SUMIFS(Raw!$H:$H,Raw!$A:$A,$B$5,Raw!$G:$G,Month!BV$7,Raw!$E:$E,Month!$A25))))</f>
        <v>171</v>
      </c>
      <c r="BW25" s="100">
        <f>IF($B25="","",IF($C25="Region",SUMIFS(Raw!$H:$H,Raw!$A:$A,$B$5,Raw!$G:$G,Month!BW$7,Raw!$I:$I,Month!$A25),IF($C25="Provider",SUMIFS(Raw!$H:$H,Raw!$A:$A,$B$5,Raw!$G:$G,Month!BW$7,Raw!$C:$C,Month!$A25),SUMIFS(Raw!$H:$H,Raw!$A:$A,$B$5,Raw!$G:$G,Month!BW$7,Raw!$E:$E,Month!$A25))))</f>
        <v>199</v>
      </c>
      <c r="BX25" s="100">
        <f>IF($B25="","",IF($C25="Region",SUMIFS(Raw!$H:$H,Raw!$A:$A,$B$5,Raw!$G:$G,Month!BX$7,Raw!$I:$I,Month!$A25),IF($C25="Provider",SUMIFS(Raw!$H:$H,Raw!$A:$A,$B$5,Raw!$G:$G,Month!BX$7,Raw!$C:$C,Month!$A25),SUMIFS(Raw!$H:$H,Raw!$A:$A,$B$5,Raw!$G:$G,Month!BX$7,Raw!$E:$E,Month!$A25))))</f>
        <v>347</v>
      </c>
      <c r="BY25" s="100">
        <f>IF($B25="","",IF($C25="Region",SUMIFS(Raw!$H:$H,Raw!$A:$A,$B$5,Raw!$G:$G,Month!BY$7,Raw!$I:$I,Month!$A25),IF($C25="Provider",SUMIFS(Raw!$H:$H,Raw!$A:$A,$B$5,Raw!$G:$G,Month!BY$7,Raw!$C:$C,Month!$A25),SUMIFS(Raw!$H:$H,Raw!$A:$A,$B$5,Raw!$G:$G,Month!BY$7,Raw!$E:$E,Month!$A25))))</f>
        <v>321</v>
      </c>
      <c r="BZ25" s="100">
        <f>IF($B25="","",IF($C25="Region",SUMIFS(Raw!$H:$H,Raw!$A:$A,$B$5,Raw!$G:$G,Month!BZ$7,Raw!$I:$I,Month!$A25),IF($C25="Provider",SUMIFS(Raw!$H:$H,Raw!$A:$A,$B$5,Raw!$G:$G,Month!BZ$7,Raw!$C:$C,Month!$A25),SUMIFS(Raw!$H:$H,Raw!$A:$A,$B$5,Raw!$G:$G,Month!BZ$7,Raw!$E:$E,Month!$A25))))</f>
        <v>1037</v>
      </c>
      <c r="CA25" s="100">
        <f>IF($B25="","",IF($C25="Region",SUMIFS(Raw!$H:$H,Raw!$A:$A,$B$5,Raw!$G:$G,Month!CA$7,Raw!$I:$I,Month!$A25),IF($C25="Provider",SUMIFS(Raw!$H:$H,Raw!$A:$A,$B$5,Raw!$G:$G,Month!CA$7,Raw!$C:$C,Month!$A25),SUMIFS(Raw!$H:$H,Raw!$A:$A,$B$5,Raw!$G:$G,Month!CA$7,Raw!$E:$E,Month!$A25))))</f>
        <v>942</v>
      </c>
      <c r="CB25" s="100">
        <f>IF($B25="","",IF($C25="Region",SUMIFS(Raw!$H:$H,Raw!$A:$A,$B$5,Raw!$G:$G,Month!CB$7,Raw!$I:$I,Month!$A25),IF($C25="Provider",SUMIFS(Raw!$H:$H,Raw!$A:$A,$B$5,Raw!$G:$G,Month!CB$7,Raw!$C:$C,Month!$A25),SUMIFS(Raw!$H:$H,Raw!$A:$A,$B$5,Raw!$G:$G,Month!CB$7,Raw!$E:$E,Month!$A25))))</f>
        <v>655</v>
      </c>
      <c r="CC25" s="100">
        <f>IF($B25="","",IF($C25="Region",SUMIFS(Raw!$H:$H,Raw!$A:$A,$B$5,Raw!$G:$G,Month!CC$7,Raw!$I:$I,Month!$A25),IF($C25="Provider",SUMIFS(Raw!$H:$H,Raw!$A:$A,$B$5,Raw!$G:$G,Month!CC$7,Raw!$C:$C,Month!$A25),SUMIFS(Raw!$H:$H,Raw!$A:$A,$B$5,Raw!$G:$G,Month!CC$7,Raw!$E:$E,Month!$A25))))</f>
        <v>652</v>
      </c>
      <c r="CD25" s="100">
        <f>IF($B25="","",IF($C25="Region",SUMIFS(Raw!$H:$H,Raw!$A:$A,$B$5,Raw!$G:$G,Month!CD$7,Raw!$I:$I,Month!$A25),IF($C25="Provider",SUMIFS(Raw!$H:$H,Raw!$A:$A,$B$5,Raw!$G:$G,Month!CD$7,Raw!$C:$C,Month!$A25),SUMIFS(Raw!$H:$H,Raw!$A:$A,$B$5,Raw!$G:$G,Month!CD$7,Raw!$E:$E,Month!$A25))))</f>
        <v>128</v>
      </c>
      <c r="CE25" s="100">
        <f>IF($B25="","",IF($C25="Region",SUMIFS(Raw!$H:$H,Raw!$A:$A,$B$5,Raw!$G:$G,Month!CE$7,Raw!$I:$I,Month!$A25),IF($C25="Provider",SUMIFS(Raw!$H:$H,Raw!$A:$A,$B$5,Raw!$G:$G,Month!CE$7,Raw!$C:$C,Month!$A25),SUMIFS(Raw!$H:$H,Raw!$A:$A,$B$5,Raw!$G:$G,Month!CE$7,Raw!$E:$E,Month!$A25))))</f>
        <v>120</v>
      </c>
      <c r="CF25" s="100">
        <f>IF($B25="","",IF($C25="Region",SUMIFS(Raw!$H:$H,Raw!$A:$A,$B$5,Raw!$G:$G,Month!CF$7,Raw!$I:$I,Month!$A25),IF($C25="Provider",SUMIFS(Raw!$H:$H,Raw!$A:$A,$B$5,Raw!$G:$G,Month!CF$7,Raw!$C:$C,Month!$A25),SUMIFS(Raw!$H:$H,Raw!$A:$A,$B$5,Raw!$G:$G,Month!CF$7,Raw!$E:$E,Month!$A25))))</f>
        <v>4</v>
      </c>
      <c r="CG25" s="100">
        <f>IF($B25="","",IF($C25="Region",SUMIFS(Raw!$H:$H,Raw!$A:$A,$B$5,Raw!$G:$G,Month!CG$7,Raw!$I:$I,Month!$A25),IF($C25="Provider",SUMIFS(Raw!$H:$H,Raw!$A:$A,$B$5,Raw!$G:$G,Month!CG$7,Raw!$C:$C,Month!$A25),SUMIFS(Raw!$H:$H,Raw!$A:$A,$B$5,Raw!$G:$G,Month!CG$7,Raw!$E:$E,Month!$A25))))</f>
        <v>4</v>
      </c>
      <c r="CH25" s="100">
        <f>IF($B25="","",IF($C25="Region",SUMIFS(Raw!$H:$H,Raw!$A:$A,$B$5,Raw!$G:$G,Month!CH$7,Raw!$I:$I,Month!$A25),IF($C25="Provider",SUMIFS(Raw!$H:$H,Raw!$A:$A,$B$5,Raw!$G:$G,Month!CH$7,Raw!$C:$C,Month!$A25),SUMIFS(Raw!$H:$H,Raw!$A:$A,$B$5,Raw!$G:$G,Month!CH$7,Raw!$E:$E,Month!$A25))))</f>
        <v>145</v>
      </c>
      <c r="CI25" s="100">
        <f>IF($B25="","",IF($C25="Region",SUMIFS(Raw!$H:$H,Raw!$A:$A,$B$5,Raw!$G:$G,Month!CI$7,Raw!$I:$I,Month!$A25),IF($C25="Provider",SUMIFS(Raw!$H:$H,Raw!$A:$A,$B$5,Raw!$G:$G,Month!CI$7,Raw!$C:$C,Month!$A25),SUMIFS(Raw!$H:$H,Raw!$A:$A,$B$5,Raw!$G:$G,Month!CI$7,Raw!$E:$E,Month!$A25))))</f>
        <v>145</v>
      </c>
      <c r="CJ25" s="100">
        <f>IF($B25="","",IF($C25="Region",SUMIFS(Raw!$H:$H,Raw!$A:$A,$B$5,Raw!$G:$G,Month!CJ$7,Raw!$I:$I,Month!$A25),IF($C25="Provider",SUMIFS(Raw!$H:$H,Raw!$A:$A,$B$5,Raw!$G:$G,Month!CJ$7,Raw!$C:$C,Month!$A25),SUMIFS(Raw!$H:$H,Raw!$A:$A,$B$5,Raw!$G:$G,Month!CJ$7,Raw!$E:$E,Month!$A25))))</f>
        <v>8</v>
      </c>
      <c r="CK25" s="100">
        <f>IF($B25="","",IF($C25="Region",SUMIFS(Raw!$H:$H,Raw!$A:$A,$B$5,Raw!$G:$G,Month!CK$7,Raw!$I:$I,Month!$A25),IF($C25="Provider",SUMIFS(Raw!$H:$H,Raw!$A:$A,$B$5,Raw!$G:$G,Month!CK$7,Raw!$C:$C,Month!$A25),SUMIFS(Raw!$H:$H,Raw!$A:$A,$B$5,Raw!$G:$G,Month!CK$7,Raw!$E:$E,Month!$A25))))</f>
        <v>1</v>
      </c>
      <c r="CL25" s="100">
        <f>IF($B25="","",IF($C25="Region",SUMIFS(Raw!$H:$H,Raw!$A:$A,$B$5,Raw!$G:$G,Month!CL$7,Raw!$I:$I,Month!$A25),IF($C25="Provider",SUMIFS(Raw!$H:$H,Raw!$A:$A,$B$5,Raw!$G:$G,Month!CL$7,Raw!$C:$C,Month!$A25),SUMIFS(Raw!$H:$H,Raw!$A:$A,$B$5,Raw!$G:$G,Month!CL$7,Raw!$E:$E,Month!$A25))))</f>
        <v>40</v>
      </c>
      <c r="CM25" s="100">
        <f>IF($B25="","",IF($C25="Region",SUMIFS(Raw!$H:$H,Raw!$A:$A,$B$5,Raw!$G:$G,Month!CM$7,Raw!$I:$I,Month!$A25),IF($C25="Provider",SUMIFS(Raw!$H:$H,Raw!$A:$A,$B$5,Raw!$G:$G,Month!CM$7,Raw!$C:$C,Month!$A25),SUMIFS(Raw!$H:$H,Raw!$A:$A,$B$5,Raw!$G:$G,Month!CM$7,Raw!$E:$E,Month!$A25))))</f>
        <v>25</v>
      </c>
    </row>
    <row r="26" spans="1:91" x14ac:dyDescent="0.25">
      <c r="A26" s="18" t="str">
        <f>IF(Refs!A19="","",Refs!A19)</f>
        <v>111AH4</v>
      </c>
      <c r="B26" s="3" t="str">
        <f>IF(Refs!B19="","",Refs!B19)</f>
        <v>Mid and South Essex</v>
      </c>
      <c r="C26" s="9" t="str">
        <f>IF(Refs!D19="","",Refs!D19)</f>
        <v>Area</v>
      </c>
      <c r="D26" s="100">
        <f>IF($B26="","",IF($C26="Region",SUMIFS(Raw!$H:$H,Raw!$A:$A,$B$5,Raw!$G:$G,Month!D$7,Raw!$I:$I,Month!$A26),IF($C26="Provider",SUMIFS(Raw!$H:$H,Raw!$A:$A,$B$5,Raw!$G:$G,Month!D$7,Raw!$C:$C,Month!$A26),SUMIFS(Raw!$H:$H,Raw!$A:$A,$B$5,Raw!$G:$G,Month!D$7,Raw!$E:$E,Month!$A26))))</f>
        <v>30716</v>
      </c>
      <c r="E26" s="100">
        <f>IF($B26="","",IF($C26="Region",SUMIFS(Raw!$H:$H,Raw!$A:$A,$B$5,Raw!$G:$G,Month!E$7,Raw!$I:$I,Month!$A26),IF($C26="Provider",SUMIFS(Raw!$H:$H,Raw!$A:$A,$B$5,Raw!$G:$G,Month!E$7,Raw!$C:$C,Month!$A26),SUMIFS(Raw!$H:$H,Raw!$A:$A,$B$5,Raw!$G:$G,Month!E$7,Raw!$E:$E,Month!$A26))))</f>
        <v>28269</v>
      </c>
      <c r="F26" s="100">
        <f>IF($B26="","",IF($C26="Region",SUMIFS(Raw!$H:$H,Raw!$A:$A,$B$5,Raw!$G:$G,Month!F$7,Raw!$I:$I,Month!$A26),IF($C26="Provider",SUMIFS(Raw!$H:$H,Raw!$A:$A,$B$5,Raw!$G:$G,Month!F$7,Raw!$C:$C,Month!$A26),SUMIFS(Raw!$H:$H,Raw!$A:$A,$B$5,Raw!$G:$G,Month!F$7,Raw!$E:$E,Month!$A26))))</f>
        <v>29280</v>
      </c>
      <c r="G26" s="100">
        <f>IF($B26="","",IF($C26="Region",SUMIFS(Raw!$H:$H,Raw!$A:$A,$B$5,Raw!$G:$G,Month!G$7,Raw!$I:$I,Month!$A26),IF($C26="Provider",SUMIFS(Raw!$H:$H,Raw!$A:$A,$B$5,Raw!$G:$G,Month!G$7,Raw!$C:$C,Month!$A26),SUMIFS(Raw!$H:$H,Raw!$A:$A,$B$5,Raw!$G:$G,Month!G$7,Raw!$E:$E,Month!$A26))))</f>
        <v>26081</v>
      </c>
      <c r="H26" s="100">
        <f>IF($B26="","",IF($C26="Region",SUMIFS(Raw!$H:$H,Raw!$A:$A,$B$5,Raw!$G:$G,Month!H$7,Raw!$I:$I,Month!$A26),IF($C26="Provider",SUMIFS(Raw!$H:$H,Raw!$A:$A,$B$5,Raw!$G:$G,Month!H$7,Raw!$C:$C,Month!$A26),SUMIFS(Raw!$H:$H,Raw!$A:$A,$B$5,Raw!$G:$G,Month!H$7,Raw!$E:$E,Month!$A26))))</f>
        <v>529</v>
      </c>
      <c r="I26" s="100">
        <f>IF($B26="","",IF($C26="Region",SUMIFS(Raw!$H:$H,Raw!$A:$A,$B$5,Raw!$G:$G,Month!I$7,Raw!$I:$I,Month!$A26),IF($C26="Provider",SUMIFS(Raw!$H:$H,Raw!$A:$A,$B$5,Raw!$G:$G,Month!I$7,Raw!$C:$C,Month!$A26),SUMIFS(Raw!$H:$H,Raw!$A:$A,$B$5,Raw!$G:$G,Month!I$7,Raw!$E:$E,Month!$A26))))</f>
        <v>706203</v>
      </c>
      <c r="J26" s="100">
        <f>IF($B26="","",IF($C26="Region",SUMIFS(Raw!$H:$H,Raw!$A:$A,$B$5,Raw!$G:$G,Month!J$7,Raw!$I:$I,Month!$A26),IF($C26="Provider",SUMIFS(Raw!$H:$H,Raw!$A:$A,$B$5,Raw!$G:$G,Month!J$7,Raw!$C:$C,Month!$A26),SUMIFS(Raw!$H:$H,Raw!$A:$A,$B$5,Raw!$G:$G,Month!J$7,Raw!$E:$E,Month!$A26))))</f>
        <v>320</v>
      </c>
      <c r="K26" s="100">
        <f>IF($B26="","",IF($C26="Region",SUMIFS(Raw!$H:$H,Raw!$A:$A,$B$5,Raw!$G:$G,Month!K$7,Raw!$I:$I,Month!$A26),IF($C26="Provider",SUMIFS(Raw!$H:$H,Raw!$A:$A,$B$5,Raw!$G:$G,Month!K$7,Raw!$C:$C,Month!$A26),SUMIFS(Raw!$H:$H,Raw!$A:$A,$B$5,Raw!$G:$G,Month!K$7,Raw!$E:$E,Month!$A26))))</f>
        <v>320</v>
      </c>
      <c r="L26" s="100">
        <f>IF($B26="","",IF($C26="Region",SUMIFS(Raw!$H:$H,Raw!$A:$A,$B$5,Raw!$G:$G,Month!L$7,Raw!$I:$I,Month!$A26),IF($C26="Provider",SUMIFS(Raw!$H:$H,Raw!$A:$A,$B$5,Raw!$G:$G,Month!L$7,Raw!$C:$C,Month!$A26),SUMIFS(Raw!$H:$H,Raw!$A:$A,$B$5,Raw!$G:$G,Month!L$7,Raw!$E:$E,Month!$A26))))</f>
        <v>30734</v>
      </c>
      <c r="M26" s="100">
        <f>IF($B26="","",IF($C26="Region",SUMIFS(Raw!$H:$H,Raw!$A:$A,$B$5,Raw!$G:$G,Month!M$7,Raw!$I:$I,Month!$A26),IF($C26="Provider",SUMIFS(Raw!$H:$H,Raw!$A:$A,$B$5,Raw!$G:$G,Month!M$7,Raw!$C:$C,Month!$A26),SUMIFS(Raw!$H:$H,Raw!$A:$A,$B$5,Raw!$G:$G,Month!M$7,Raw!$E:$E,Month!$A26))))</f>
        <v>13608</v>
      </c>
      <c r="N26" s="100">
        <f>IF($B26="","",IF($C26="Region",SUMIFS(Raw!$H:$H,Raw!$A:$A,$B$5,Raw!$G:$G,Month!N$7,Raw!$I:$I,Month!$A26),IF($C26="Provider",SUMIFS(Raw!$H:$H,Raw!$A:$A,$B$5,Raw!$G:$G,Month!N$7,Raw!$C:$C,Month!$A26),SUMIFS(Raw!$H:$H,Raw!$A:$A,$B$5,Raw!$G:$G,Month!N$7,Raw!$E:$E,Month!$A26))))</f>
        <v>50021827</v>
      </c>
      <c r="O26" s="100">
        <f>IF($B26="","",IF($C26="Region",SUMIFS(Raw!$H:$H,Raw!$A:$A,$B$5,Raw!$G:$G,Month!O$7,Raw!$I:$I,Month!$A26),IF($C26="Provider",SUMIFS(Raw!$H:$H,Raw!$A:$A,$B$5,Raw!$G:$G,Month!O$7,Raw!$C:$C,Month!$A26),SUMIFS(Raw!$H:$H,Raw!$A:$A,$B$5,Raw!$G:$G,Month!O$7,Raw!$E:$E,Month!$A26))))</f>
        <v>27788</v>
      </c>
      <c r="P26" s="100">
        <f>IF($B26="","",IF($C26="Region",SUMIFS(Raw!$H:$H,Raw!$A:$A,$B$5,Raw!$G:$G,Month!P$7,Raw!$I:$I,Month!$A26),IF($C26="Provider",SUMIFS(Raw!$H:$H,Raw!$A:$A,$B$5,Raw!$G:$G,Month!P$7,Raw!$C:$C,Month!$A26),SUMIFS(Raw!$H:$H,Raw!$A:$A,$B$5,Raw!$G:$G,Month!P$7,Raw!$E:$E,Month!$A26))))</f>
        <v>55</v>
      </c>
      <c r="Q26" s="100">
        <f>IF($B26="","",IF($C26="Region",SUMIFS(Raw!$H:$H,Raw!$A:$A,$B$5,Raw!$G:$G,Month!Q$7,Raw!$I:$I,Month!$A26),IF($C26="Provider",SUMIFS(Raw!$H:$H,Raw!$A:$A,$B$5,Raw!$G:$G,Month!Q$7,Raw!$C:$C,Month!$A26),SUMIFS(Raw!$H:$H,Raw!$A:$A,$B$5,Raw!$G:$G,Month!Q$7,Raw!$E:$E,Month!$A26))))</f>
        <v>14109</v>
      </c>
      <c r="R26" s="100">
        <f>IF($B26="","",IF($C26="Region",SUMIFS(Raw!$H:$H,Raw!$A:$A,$B$5,Raw!$G:$G,Month!R$7,Raw!$I:$I,Month!$A26),IF($C26="Provider",SUMIFS(Raw!$H:$H,Raw!$A:$A,$B$5,Raw!$G:$G,Month!R$7,Raw!$C:$C,Month!$A26),SUMIFS(Raw!$H:$H,Raw!$A:$A,$B$5,Raw!$G:$G,Month!R$7,Raw!$E:$E,Month!$A26))))</f>
        <v>9275</v>
      </c>
      <c r="S26" s="100">
        <f>IF($B26="","",IF($C26="Region",SUMIFS(Raw!$H:$H,Raw!$A:$A,$B$5,Raw!$G:$G,Month!S$7,Raw!$I:$I,Month!$A26),IF($C26="Provider",SUMIFS(Raw!$H:$H,Raw!$A:$A,$B$5,Raw!$G:$G,Month!S$7,Raw!$C:$C,Month!$A26),SUMIFS(Raw!$H:$H,Raw!$A:$A,$B$5,Raw!$G:$G,Month!S$7,Raw!$E:$E,Month!$A26))))</f>
        <v>4335</v>
      </c>
      <c r="T26" s="100">
        <f>IF($B26="","",IF($C26="Region",SUMIFS(Raw!$H:$H,Raw!$A:$A,$B$5,Raw!$G:$G,Month!T$7,Raw!$I:$I,Month!$A26),IF($C26="Provider",SUMIFS(Raw!$H:$H,Raw!$A:$A,$B$5,Raw!$G:$G,Month!T$7,Raw!$C:$C,Month!$A26),SUMIFS(Raw!$H:$H,Raw!$A:$A,$B$5,Raw!$G:$G,Month!T$7,Raw!$E:$E,Month!$A26))))</f>
        <v>14</v>
      </c>
      <c r="U26" s="100">
        <f>IF($B26="","",IF($C26="Region",SUMIFS(Raw!$H:$H,Raw!$A:$A,$B$5,Raw!$G:$G,Month!U$7,Raw!$I:$I,Month!$A26),IF($C26="Provider",SUMIFS(Raw!$H:$H,Raw!$A:$A,$B$5,Raw!$G:$G,Month!U$7,Raw!$C:$C,Month!$A26),SUMIFS(Raw!$H:$H,Raw!$A:$A,$B$5,Raw!$G:$G,Month!U$7,Raw!$E:$E,Month!$A26))))</f>
        <v>16599</v>
      </c>
      <c r="V26" s="100">
        <f>IF($B26="","",IF($C26="Region",SUMIFS(Raw!$H:$H,Raw!$A:$A,$B$5,Raw!$G:$G,Month!V$7,Raw!$I:$I,Month!$A26),IF($C26="Provider",SUMIFS(Raw!$H:$H,Raw!$A:$A,$B$5,Raw!$G:$G,Month!V$7,Raw!$C:$C,Month!$A26),SUMIFS(Raw!$H:$H,Raw!$A:$A,$B$5,Raw!$G:$G,Month!V$7,Raw!$E:$E,Month!$A26))))</f>
        <v>100</v>
      </c>
      <c r="W26" s="100">
        <f>IF($B26="","",IF($C26="Region",SUMIFS(Raw!$H:$H,Raw!$A:$A,$B$5,Raw!$G:$G,Month!W$7,Raw!$I:$I,Month!$A26),IF($C26="Provider",SUMIFS(Raw!$H:$H,Raw!$A:$A,$B$5,Raw!$G:$G,Month!W$7,Raw!$C:$C,Month!$A26),SUMIFS(Raw!$H:$H,Raw!$A:$A,$B$5,Raw!$G:$G,Month!W$7,Raw!$E:$E,Month!$A26))))</f>
        <v>8471</v>
      </c>
      <c r="X26" s="100">
        <f>IF($B26="","",IF($C26="Region",SUMIFS(Raw!$H:$H,Raw!$A:$A,$B$5,Raw!$G:$G,Month!X$7,Raw!$I:$I,Month!$A26),IF($C26="Provider",SUMIFS(Raw!$H:$H,Raw!$A:$A,$B$5,Raw!$G:$G,Month!X$7,Raw!$C:$C,Month!$A26),SUMIFS(Raw!$H:$H,Raw!$A:$A,$B$5,Raw!$G:$G,Month!X$7,Raw!$E:$E,Month!$A26))))</f>
        <v>1799</v>
      </c>
      <c r="Y26" s="100">
        <f>IF($B26="","",IF($C26="Region",SUMIFS(Raw!$H:$H,Raw!$A:$A,$B$5,Raw!$G:$G,Month!Y$7,Raw!$I:$I,Month!$A26),IF($C26="Provider",SUMIFS(Raw!$H:$H,Raw!$A:$A,$B$5,Raw!$G:$G,Month!Y$7,Raw!$C:$C,Month!$A26),SUMIFS(Raw!$H:$H,Raw!$A:$A,$B$5,Raw!$G:$G,Month!Y$7,Raw!$E:$E,Month!$A26))))</f>
        <v>5829</v>
      </c>
      <c r="Z26" s="100">
        <f>IF($B26="","",IF($C26="Region",SUMIFS(Raw!$H:$H,Raw!$A:$A,$B$5,Raw!$G:$G,Month!Z$7,Raw!$I:$I,Month!$A26),IF($C26="Provider",SUMIFS(Raw!$H:$H,Raw!$A:$A,$B$5,Raw!$G:$G,Month!Z$7,Raw!$C:$C,Month!$A26),SUMIFS(Raw!$H:$H,Raw!$A:$A,$B$5,Raw!$G:$G,Month!Z$7,Raw!$E:$E,Month!$A26))))</f>
        <v>40927</v>
      </c>
      <c r="AA26" s="100">
        <f>IF($B26="","",IF($C26="Region",SUMIFS(Raw!$H:$H,Raw!$A:$A,$B$5,Raw!$G:$G,Month!AA$7,Raw!$I:$I,Month!$A26),IF($C26="Provider",SUMIFS(Raw!$H:$H,Raw!$A:$A,$B$5,Raw!$G:$G,Month!AA$7,Raw!$C:$C,Month!$A26),SUMIFS(Raw!$H:$H,Raw!$A:$A,$B$5,Raw!$G:$G,Month!AA$7,Raw!$E:$E,Month!$A26))))</f>
        <v>1412</v>
      </c>
      <c r="AB26" s="100">
        <f>IF($B26="","",IF($C26="Region",SUMIFS(Raw!$H:$H,Raw!$A:$A,$B$5,Raw!$G:$G,Month!AB$7,Raw!$I:$I,Month!$A26),IF($C26="Provider",SUMIFS(Raw!$H:$H,Raw!$A:$A,$B$5,Raw!$G:$G,Month!AB$7,Raw!$C:$C,Month!$A26),SUMIFS(Raw!$H:$H,Raw!$A:$A,$B$5,Raw!$G:$G,Month!AB$7,Raw!$E:$E,Month!$A26))))</f>
        <v>378</v>
      </c>
      <c r="AC26" s="100">
        <f>IF($B26="","",IF($C26="Region",SUMIFS(Raw!$H:$H,Raw!$A:$A,$B$5,Raw!$G:$G,Month!AC$7,Raw!$I:$I,Month!$A26),IF($C26="Provider",SUMIFS(Raw!$H:$H,Raw!$A:$A,$B$5,Raw!$G:$G,Month!AC$7,Raw!$C:$C,Month!$A26),SUMIFS(Raw!$H:$H,Raw!$A:$A,$B$5,Raw!$G:$G,Month!AC$7,Raw!$E:$E,Month!$A26))))</f>
        <v>8853</v>
      </c>
      <c r="AD26" s="100">
        <f>IF($B26="","",IF($C26="Region",SUMIFS(Raw!$H:$H,Raw!$A:$A,$B$5,Raw!$G:$G,Month!AD$7,Raw!$I:$I,Month!$A26),IF($C26="Provider",SUMIFS(Raw!$H:$H,Raw!$A:$A,$B$5,Raw!$G:$G,Month!AD$7,Raw!$C:$C,Month!$A26),SUMIFS(Raw!$H:$H,Raw!$A:$A,$B$5,Raw!$G:$G,Month!AD$7,Raw!$E:$E,Month!$A26))))</f>
        <v>1187154</v>
      </c>
      <c r="AE26" s="100">
        <f>IF($B26="","",IF($C26="Region",SUMIFS(Raw!$H:$H,Raw!$A:$A,$B$5,Raw!$G:$G,Month!AE$7,Raw!$I:$I,Month!$A26),IF($C26="Provider",SUMIFS(Raw!$H:$H,Raw!$A:$A,$B$5,Raw!$G:$G,Month!AE$7,Raw!$C:$C,Month!$A26),SUMIFS(Raw!$H:$H,Raw!$A:$A,$B$5,Raw!$G:$G,Month!AE$7,Raw!$E:$E,Month!$A26))))</f>
        <v>27788</v>
      </c>
      <c r="AF26" s="100">
        <f>IF($B26="","",IF($C26="Region",SUMIFS(Raw!$H:$H,Raw!$A:$A,$B$5,Raw!$G:$G,Month!AF$7,Raw!$I:$I,Month!$A26),IF($C26="Provider",SUMIFS(Raw!$H:$H,Raw!$A:$A,$B$5,Raw!$G:$G,Month!AF$7,Raw!$C:$C,Month!$A26),SUMIFS(Raw!$H:$H,Raw!$A:$A,$B$5,Raw!$G:$G,Month!AF$7,Raw!$E:$E,Month!$A26))))</f>
        <v>3598</v>
      </c>
      <c r="AG26" s="100">
        <f>IF($B26="","",IF($C26="Region",SUMIFS(Raw!$H:$H,Raw!$A:$A,$B$5,Raw!$G:$G,Month!AG$7,Raw!$I:$I,Month!$A26),IF($C26="Provider",SUMIFS(Raw!$H:$H,Raw!$A:$A,$B$5,Raw!$G:$G,Month!AG$7,Raw!$C:$C,Month!$A26),SUMIFS(Raw!$H:$H,Raw!$A:$A,$B$5,Raw!$G:$G,Month!AG$7,Raw!$E:$E,Month!$A26))))</f>
        <v>2610</v>
      </c>
      <c r="AH26" s="100">
        <f>IF($B26="","",IF($C26="Region",SUMIFS(Raw!$H:$H,Raw!$A:$A,$B$5,Raw!$G:$G,Month!AH$7,Raw!$I:$I,Month!$A26),IF($C26="Provider",SUMIFS(Raw!$H:$H,Raw!$A:$A,$B$5,Raw!$G:$G,Month!AH$7,Raw!$C:$C,Month!$A26),SUMIFS(Raw!$H:$H,Raw!$A:$A,$B$5,Raw!$G:$G,Month!AH$7,Raw!$E:$E,Month!$A26))))</f>
        <v>1995</v>
      </c>
      <c r="AI26" s="100">
        <f>IF($B26="","",IF($C26="Region",SUMIFS(Raw!$H:$H,Raw!$A:$A,$B$5,Raw!$G:$G,Month!AI$7,Raw!$I:$I,Month!$A26),IF($C26="Provider",SUMIFS(Raw!$H:$H,Raw!$A:$A,$B$5,Raw!$G:$G,Month!AI$7,Raw!$C:$C,Month!$A26),SUMIFS(Raw!$H:$H,Raw!$A:$A,$B$5,Raw!$G:$G,Month!AI$7,Raw!$E:$E,Month!$A26))))</f>
        <v>18</v>
      </c>
      <c r="AJ26" s="100">
        <f>IF($B26="","",IF($C26="Region",SUMIFS(Raw!$H:$H,Raw!$A:$A,$B$5,Raw!$G:$G,Month!AJ$7,Raw!$I:$I,Month!$A26),IF($C26="Provider",SUMIFS(Raw!$H:$H,Raw!$A:$A,$B$5,Raw!$G:$G,Month!AJ$7,Raw!$C:$C,Month!$A26),SUMIFS(Raw!$H:$H,Raw!$A:$A,$B$5,Raw!$G:$G,Month!AJ$7,Raw!$E:$E,Month!$A26))))</f>
        <v>1343</v>
      </c>
      <c r="AK26" s="100">
        <f>IF($B26="","",IF($C26="Region",SUMIFS(Raw!$H:$H,Raw!$A:$A,$B$5,Raw!$G:$G,Month!AK$7,Raw!$I:$I,Month!$A26),IF($C26="Provider",SUMIFS(Raw!$H:$H,Raw!$A:$A,$B$5,Raw!$G:$G,Month!AK$7,Raw!$C:$C,Month!$A26),SUMIFS(Raw!$H:$H,Raw!$A:$A,$B$5,Raw!$G:$G,Month!AK$7,Raw!$E:$E,Month!$A26))))</f>
        <v>127</v>
      </c>
      <c r="AL26" s="100">
        <f>IF($B26="","",IF($C26="Region",SUMIFS(Raw!$H:$H,Raw!$A:$A,$B$5,Raw!$G:$G,Month!AL$7,Raw!$I:$I,Month!$A26),IF($C26="Provider",SUMIFS(Raw!$H:$H,Raw!$A:$A,$B$5,Raw!$G:$G,Month!AL$7,Raw!$C:$C,Month!$A26),SUMIFS(Raw!$H:$H,Raw!$A:$A,$B$5,Raw!$G:$G,Month!AL$7,Raw!$E:$E,Month!$A26))))</f>
        <v>802</v>
      </c>
      <c r="AM26" s="100">
        <f>IF($B26="","",IF($C26="Region",SUMIFS(Raw!$H:$H,Raw!$A:$A,$B$5,Raw!$G:$G,Month!AM$7,Raw!$I:$I,Month!$A26),IF($C26="Provider",SUMIFS(Raw!$H:$H,Raw!$A:$A,$B$5,Raw!$G:$G,Month!AM$7,Raw!$C:$C,Month!$A26),SUMIFS(Raw!$H:$H,Raw!$A:$A,$B$5,Raw!$G:$G,Month!AM$7,Raw!$E:$E,Month!$A26))))</f>
        <v>42</v>
      </c>
      <c r="AN26" s="100">
        <f>IF($B26="","",IF($C26="Region",SUMIFS(Raw!$H:$H,Raw!$A:$A,$B$5,Raw!$G:$G,Month!AN$7,Raw!$I:$I,Month!$A26),IF($C26="Provider",SUMIFS(Raw!$H:$H,Raw!$A:$A,$B$5,Raw!$G:$G,Month!AN$7,Raw!$C:$C,Month!$A26),SUMIFS(Raw!$H:$H,Raw!$A:$A,$B$5,Raw!$G:$G,Month!AN$7,Raw!$E:$E,Month!$A26))))</f>
        <v>2182</v>
      </c>
      <c r="AO26" s="100">
        <f>IF($B26="","",IF($C26="Region",SUMIFS(Raw!$H:$H,Raw!$A:$A,$B$5,Raw!$G:$G,Month!AO$7,Raw!$I:$I,Month!$A26),IF($C26="Provider",SUMIFS(Raw!$H:$H,Raw!$A:$A,$B$5,Raw!$G:$G,Month!AO$7,Raw!$C:$C,Month!$A26),SUMIFS(Raw!$H:$H,Raw!$A:$A,$B$5,Raw!$G:$G,Month!AO$7,Raw!$E:$E,Month!$A26))))</f>
        <v>1688</v>
      </c>
      <c r="AP26" s="100">
        <f>IF($B26="","",IF($C26="Region",SUMIFS(Raw!$H:$H,Raw!$A:$A,$B$5,Raw!$G:$G,Month!AP$7,Raw!$I:$I,Month!$A26),IF($C26="Provider",SUMIFS(Raw!$H:$H,Raw!$A:$A,$B$5,Raw!$G:$G,Month!AP$7,Raw!$C:$C,Month!$A26),SUMIFS(Raw!$H:$H,Raw!$A:$A,$B$5,Raw!$G:$G,Month!AP$7,Raw!$E:$E,Month!$A26))))</f>
        <v>5395</v>
      </c>
      <c r="AQ26" s="100">
        <f>IF($B26="","",IF($C26="Region",SUMIFS(Raw!$H:$H,Raw!$A:$A,$B$5,Raw!$G:$G,Month!AQ$7,Raw!$I:$I,Month!$A26),IF($C26="Provider",SUMIFS(Raw!$H:$H,Raw!$A:$A,$B$5,Raw!$G:$G,Month!AQ$7,Raw!$C:$C,Month!$A26),SUMIFS(Raw!$H:$H,Raw!$A:$A,$B$5,Raw!$G:$G,Month!AQ$7,Raw!$E:$E,Month!$A26))))</f>
        <v>2919</v>
      </c>
      <c r="AR26" s="100">
        <f>IF($B26="","",IF($C26="Region",SUMIFS(Raw!$H:$H,Raw!$A:$A,$B$5,Raw!$G:$G,Month!AR$7,Raw!$I:$I,Month!$A26),IF($C26="Provider",SUMIFS(Raw!$H:$H,Raw!$A:$A,$B$5,Raw!$G:$G,Month!AR$7,Raw!$C:$C,Month!$A26),SUMIFS(Raw!$H:$H,Raw!$A:$A,$B$5,Raw!$G:$G,Month!AR$7,Raw!$E:$E,Month!$A26))))</f>
        <v>2826</v>
      </c>
      <c r="AS26" s="100">
        <f>IF($B26="","",IF($C26="Region",SUMIFS(Raw!$H:$H,Raw!$A:$A,$B$5,Raw!$G:$G,Month!AS$7,Raw!$I:$I,Month!$A26),IF($C26="Provider",SUMIFS(Raw!$H:$H,Raw!$A:$A,$B$5,Raw!$G:$G,Month!AS$7,Raw!$C:$C,Month!$A26),SUMIFS(Raw!$H:$H,Raw!$A:$A,$B$5,Raw!$G:$G,Month!AS$7,Raw!$E:$E,Month!$A26))))</f>
        <v>815</v>
      </c>
      <c r="AT26" s="100">
        <f>IF($B26="","",IF($C26="Region",SUMIFS(Raw!$H:$H,Raw!$A:$A,$B$5,Raw!$G:$G,Month!AT$7,Raw!$I:$I,Month!$A26),IF($C26="Provider",SUMIFS(Raw!$H:$H,Raw!$A:$A,$B$5,Raw!$G:$G,Month!AT$7,Raw!$C:$C,Month!$A26),SUMIFS(Raw!$H:$H,Raw!$A:$A,$B$5,Raw!$G:$G,Month!AT$7,Raw!$E:$E,Month!$A26))))</f>
        <v>1685</v>
      </c>
      <c r="AU26" s="100">
        <f>IF($B26="","",IF($C26="Region",SUMIFS(Raw!$H:$H,Raw!$A:$A,$B$5,Raw!$G:$G,Month!AU$7,Raw!$I:$I,Month!$A26),IF($C26="Provider",SUMIFS(Raw!$H:$H,Raw!$A:$A,$B$5,Raw!$G:$G,Month!AU$7,Raw!$C:$C,Month!$A26),SUMIFS(Raw!$H:$H,Raw!$A:$A,$B$5,Raw!$G:$G,Month!AU$7,Raw!$E:$E,Month!$A26))))</f>
        <v>229</v>
      </c>
      <c r="AV26" s="100">
        <f>IF($B26="","",IF($C26="Region",SUMIFS(Raw!$H:$H,Raw!$A:$A,$B$5,Raw!$G:$G,Month!AV$7,Raw!$I:$I,Month!$A26),IF($C26="Provider",SUMIFS(Raw!$H:$H,Raw!$A:$A,$B$5,Raw!$G:$G,Month!AV$7,Raw!$C:$C,Month!$A26),SUMIFS(Raw!$H:$H,Raw!$A:$A,$B$5,Raw!$G:$G,Month!AV$7,Raw!$E:$E,Month!$A26))))</f>
        <v>1720</v>
      </c>
      <c r="AW26" s="100">
        <f>IF($B26="","",IF($C26="Region",SUMIFS(Raw!$H:$H,Raw!$A:$A,$B$5,Raw!$G:$G,Month!AW$7,Raw!$I:$I,Month!$A26),IF($C26="Provider",SUMIFS(Raw!$H:$H,Raw!$A:$A,$B$5,Raw!$G:$G,Month!AW$7,Raw!$C:$C,Month!$A26),SUMIFS(Raw!$H:$H,Raw!$A:$A,$B$5,Raw!$G:$G,Month!AW$7,Raw!$E:$E,Month!$A26))))</f>
        <v>8100046</v>
      </c>
      <c r="AX26" s="100">
        <f>IF($B26="","",IF($C26="Region",SUMIFS(Raw!$H:$H,Raw!$A:$A,$B$5,Raw!$G:$G,Month!AX$7,Raw!$I:$I,Month!$A26),IF($C26="Provider",SUMIFS(Raw!$H:$H,Raw!$A:$A,$B$5,Raw!$G:$G,Month!AX$7,Raw!$C:$C,Month!$A26),SUMIFS(Raw!$H:$H,Raw!$A:$A,$B$5,Raw!$G:$G,Month!AX$7,Raw!$E:$E,Month!$A26))))</f>
        <v>2560</v>
      </c>
      <c r="AY26" s="100">
        <f>IF($B26="","",IF($C26="Region",SUMIFS(Raw!$H:$H,Raw!$A:$A,$B$5,Raw!$G:$G,Month!AY$7,Raw!$I:$I,Month!$A26),IF($C26="Provider",SUMIFS(Raw!$H:$H,Raw!$A:$A,$B$5,Raw!$G:$G,Month!AY$7,Raw!$C:$C,Month!$A26),SUMIFS(Raw!$H:$H,Raw!$A:$A,$B$5,Raw!$G:$G,Month!AY$7,Raw!$E:$E,Month!$A26))))</f>
        <v>2261</v>
      </c>
      <c r="AZ26" s="100">
        <f>IF($B26="","",IF($C26="Region",SUMIFS(Raw!$H:$H,Raw!$A:$A,$B$5,Raw!$G:$G,Month!AZ$7,Raw!$I:$I,Month!$A26),IF($C26="Provider",SUMIFS(Raw!$H:$H,Raw!$A:$A,$B$5,Raw!$G:$G,Month!AZ$7,Raw!$C:$C,Month!$A26),SUMIFS(Raw!$H:$H,Raw!$A:$A,$B$5,Raw!$G:$G,Month!AZ$7,Raw!$E:$E,Month!$A26))))</f>
        <v>94</v>
      </c>
      <c r="BA26" s="100">
        <f>IF($B26="","",IF($C26="Region",SUMIFS(Raw!$H:$H,Raw!$A:$A,$B$5,Raw!$G:$G,Month!BA$7,Raw!$I:$I,Month!$A26),IF($C26="Provider",SUMIFS(Raw!$H:$H,Raw!$A:$A,$B$5,Raw!$G:$G,Month!BA$7,Raw!$C:$C,Month!$A26),SUMIFS(Raw!$H:$H,Raw!$A:$A,$B$5,Raw!$G:$G,Month!BA$7,Raw!$E:$E,Month!$A26))))</f>
        <v>1229</v>
      </c>
      <c r="BB26" s="100">
        <f>IF($B26="","",IF($C26="Region",SUMIFS(Raw!$H:$H,Raw!$A:$A,$B$5,Raw!$G:$G,Month!BB$7,Raw!$I:$I,Month!$A26),IF($C26="Provider",SUMIFS(Raw!$H:$H,Raw!$A:$A,$B$5,Raw!$G:$G,Month!BB$7,Raw!$C:$C,Month!$A26),SUMIFS(Raw!$H:$H,Raw!$A:$A,$B$5,Raw!$G:$G,Month!BB$7,Raw!$E:$E,Month!$A26))))</f>
        <v>5008851</v>
      </c>
      <c r="BC26" s="100">
        <f>IF($B26="","",IF($C26="Region",SUMIFS(Raw!$H:$H,Raw!$A:$A,$B$5,Raw!$G:$G,Month!BC$7,Raw!$I:$I,Month!$A26),IF($C26="Provider",SUMIFS(Raw!$H:$H,Raw!$A:$A,$B$5,Raw!$G:$G,Month!BC$7,Raw!$C:$C,Month!$A26),SUMIFS(Raw!$H:$H,Raw!$A:$A,$B$5,Raw!$G:$G,Month!BC$7,Raw!$E:$E,Month!$A26))))</f>
        <v>419</v>
      </c>
      <c r="BD26" s="100">
        <f>IF($B26="","",IF($C26="Region",SUMIFS(Raw!$H:$H,Raw!$A:$A,$B$5,Raw!$G:$G,Month!BD$7,Raw!$I:$I,Month!$A26),IF($C26="Provider",SUMIFS(Raw!$H:$H,Raw!$A:$A,$B$5,Raw!$G:$G,Month!BD$7,Raw!$C:$C,Month!$A26),SUMIFS(Raw!$H:$H,Raw!$A:$A,$B$5,Raw!$G:$G,Month!BD$7,Raw!$E:$E,Month!$A26))))</f>
        <v>11461</v>
      </c>
      <c r="BE26" s="100">
        <f>IF($B26="","",IF($C26="Region",SUMIFS(Raw!$H:$H,Raw!$A:$A,$B$5,Raw!$G:$G,Month!BE$7,Raw!$I:$I,Month!$A26),IF($C26="Provider",SUMIFS(Raw!$H:$H,Raw!$A:$A,$B$5,Raw!$G:$G,Month!BE$7,Raw!$C:$C,Month!$A26),SUMIFS(Raw!$H:$H,Raw!$A:$A,$B$5,Raw!$G:$G,Month!BE$7,Raw!$E:$E,Month!$A26))))</f>
        <v>210</v>
      </c>
      <c r="BF26" s="100">
        <f>IF($B26="","",IF($C26="Region",SUMIFS(Raw!$H:$H,Raw!$A:$A,$B$5,Raw!$G:$G,Month!BF$7,Raw!$I:$I,Month!$A26),IF($C26="Provider",SUMIFS(Raw!$H:$H,Raw!$A:$A,$B$5,Raw!$G:$G,Month!BF$7,Raw!$C:$C,Month!$A26),SUMIFS(Raw!$H:$H,Raw!$A:$A,$B$5,Raw!$G:$G,Month!BF$7,Raw!$E:$E,Month!$A26))))</f>
        <v>12182</v>
      </c>
      <c r="BG26" s="100">
        <f>IF($B26="","",IF($C26="Region",SUMIFS(Raw!$H:$H,Raw!$A:$A,$B$5,Raw!$G:$G,Month!BG$7,Raw!$I:$I,Month!$A26),IF($C26="Provider",SUMIFS(Raw!$H:$H,Raw!$A:$A,$B$5,Raw!$G:$G,Month!BG$7,Raw!$C:$C,Month!$A26),SUMIFS(Raw!$H:$H,Raw!$A:$A,$B$5,Raw!$G:$G,Month!BG$7,Raw!$E:$E,Month!$A26))))</f>
        <v>10</v>
      </c>
      <c r="BH26" s="100">
        <f>IF($B26="","",IF($C26="Region",SUMIFS(Raw!$H:$H,Raw!$A:$A,$B$5,Raw!$G:$G,Month!BH$7,Raw!$I:$I,Month!$A26),IF($C26="Provider",SUMIFS(Raw!$H:$H,Raw!$A:$A,$B$5,Raw!$G:$G,Month!BH$7,Raw!$C:$C,Month!$A26),SUMIFS(Raw!$H:$H,Raw!$A:$A,$B$5,Raw!$G:$G,Month!BH$7,Raw!$E:$E,Month!$A26))))</f>
        <v>10068</v>
      </c>
      <c r="BI26" s="100">
        <f>IF($B26="","",IF($C26="Region",SUMIFS(Raw!$H:$H,Raw!$A:$A,$B$5,Raw!$G:$G,Month!BI$7,Raw!$I:$I,Month!$A26),IF($C26="Provider",SUMIFS(Raw!$H:$H,Raw!$A:$A,$B$5,Raw!$G:$G,Month!BI$7,Raw!$C:$C,Month!$A26),SUMIFS(Raw!$H:$H,Raw!$A:$A,$B$5,Raw!$G:$G,Month!BI$7,Raw!$E:$E,Month!$A26))))</f>
        <v>2001</v>
      </c>
      <c r="BJ26" s="100">
        <f>IF($B26="","",IF($C26="Region",SUMIFS(Raw!$H:$H,Raw!$A:$A,$B$5,Raw!$G:$G,Month!BJ$7,Raw!$I:$I,Month!$A26),IF($C26="Provider",SUMIFS(Raw!$H:$H,Raw!$A:$A,$B$5,Raw!$G:$G,Month!BJ$7,Raw!$C:$C,Month!$A26),SUMIFS(Raw!$H:$H,Raw!$A:$A,$B$5,Raw!$G:$G,Month!BJ$7,Raw!$E:$E,Month!$A26))))</f>
        <v>4282</v>
      </c>
      <c r="BK26" s="100">
        <f>IF($B26="","",IF($C26="Region",SUMIFS(Raw!$H:$H,Raw!$A:$A,$B$5,Raw!$G:$G,Month!BK$7,Raw!$I:$I,Month!$A26),IF($C26="Provider",SUMIFS(Raw!$H:$H,Raw!$A:$A,$B$5,Raw!$G:$G,Month!BK$7,Raw!$C:$C,Month!$A26),SUMIFS(Raw!$H:$H,Raw!$A:$A,$B$5,Raw!$G:$G,Month!BK$7,Raw!$E:$E,Month!$A26))))</f>
        <v>897</v>
      </c>
      <c r="BL26" s="100">
        <f>IF($B26="","",IF($C26="Region",SUMIFS(Raw!$H:$H,Raw!$A:$A,$B$5,Raw!$G:$G,Month!BL$7,Raw!$I:$I,Month!$A26),IF($C26="Provider",SUMIFS(Raw!$H:$H,Raw!$A:$A,$B$5,Raw!$G:$G,Month!BL$7,Raw!$C:$C,Month!$A26),SUMIFS(Raw!$H:$H,Raw!$A:$A,$B$5,Raw!$G:$G,Month!BL$7,Raw!$E:$E,Month!$A26))))</f>
        <v>1809</v>
      </c>
      <c r="BM26" s="100">
        <f>IF($B26="","",IF($C26="Region",SUMIFS(Raw!$H:$H,Raw!$A:$A,$B$5,Raw!$G:$G,Month!BM$7,Raw!$I:$I,Month!$A26),IF($C26="Provider",SUMIFS(Raw!$H:$H,Raw!$A:$A,$B$5,Raw!$G:$G,Month!BM$7,Raw!$C:$C,Month!$A26),SUMIFS(Raw!$H:$H,Raw!$A:$A,$B$5,Raw!$G:$G,Month!BM$7,Raw!$E:$E,Month!$A26))))</f>
        <v>1048</v>
      </c>
      <c r="BN26" s="100">
        <f>IF($B26="","",IF($C26="Region",SUMIFS(Raw!$H:$H,Raw!$A:$A,$B$5,Raw!$G:$G,Month!BN$7,Raw!$I:$I,Month!$A26),IF($C26="Provider",SUMIFS(Raw!$H:$H,Raw!$A:$A,$B$5,Raw!$G:$G,Month!BN$7,Raw!$C:$C,Month!$A26),SUMIFS(Raw!$H:$H,Raw!$A:$A,$B$5,Raw!$G:$G,Month!BN$7,Raw!$E:$E,Month!$A26))))</f>
        <v>49</v>
      </c>
      <c r="BO26" s="100">
        <f>IF($B26="","",IF($C26="Region",SUMIFS(Raw!$H:$H,Raw!$A:$A,$B$5,Raw!$G:$G,Month!BO$7,Raw!$I:$I,Month!$A26),IF($C26="Provider",SUMIFS(Raw!$H:$H,Raw!$A:$A,$B$5,Raw!$G:$G,Month!BO$7,Raw!$C:$C,Month!$A26),SUMIFS(Raw!$H:$H,Raw!$A:$A,$B$5,Raw!$G:$G,Month!BO$7,Raw!$E:$E,Month!$A26))))</f>
        <v>13</v>
      </c>
      <c r="BP26" s="100">
        <f>IF($B26="","",IF($C26="Region",SUMIFS(Raw!$H:$H,Raw!$A:$A,$B$5,Raw!$G:$G,Month!BP$7,Raw!$I:$I,Month!$A26),IF($C26="Provider",SUMIFS(Raw!$H:$H,Raw!$A:$A,$B$5,Raw!$G:$G,Month!BP$7,Raw!$C:$C,Month!$A26),SUMIFS(Raw!$H:$H,Raw!$A:$A,$B$5,Raw!$G:$G,Month!BP$7,Raw!$E:$E,Month!$A26))))</f>
        <v>2191</v>
      </c>
      <c r="BQ26" s="100">
        <f>IF($B26="","",IF($C26="Region",SUMIFS(Raw!$H:$H,Raw!$A:$A,$B$5,Raw!$G:$G,Month!BQ$7,Raw!$I:$I,Month!$A26),IF($C26="Provider",SUMIFS(Raw!$H:$H,Raw!$A:$A,$B$5,Raw!$G:$G,Month!BQ$7,Raw!$C:$C,Month!$A26),SUMIFS(Raw!$H:$H,Raw!$A:$A,$B$5,Raw!$G:$G,Month!BQ$7,Raw!$E:$E,Month!$A26))))</f>
        <v>34</v>
      </c>
      <c r="BR26" s="100">
        <f>IF($B26="","",IF($C26="Region",SUMIFS(Raw!$H:$H,Raw!$A:$A,$B$5,Raw!$G:$G,Month!BR$7,Raw!$I:$I,Month!$A26),IF($C26="Provider",SUMIFS(Raw!$H:$H,Raw!$A:$A,$B$5,Raw!$G:$G,Month!BR$7,Raw!$C:$C,Month!$A26),SUMIFS(Raw!$H:$H,Raw!$A:$A,$B$5,Raw!$G:$G,Month!BR$7,Raw!$E:$E,Month!$A26))))</f>
        <v>35</v>
      </c>
      <c r="BS26" s="100">
        <f>IF($B26="","",IF($C26="Region",SUMIFS(Raw!$H:$H,Raw!$A:$A,$B$5,Raw!$G:$G,Month!BS$7,Raw!$I:$I,Month!$A26),IF($C26="Provider",SUMIFS(Raw!$H:$H,Raw!$A:$A,$B$5,Raw!$G:$G,Month!BS$7,Raw!$C:$C,Month!$A26),SUMIFS(Raw!$H:$H,Raw!$A:$A,$B$5,Raw!$G:$G,Month!BS$7,Raw!$E:$E,Month!$A26))))</f>
        <v>0</v>
      </c>
      <c r="BT26" s="100">
        <f>IF($B26="","",IF($C26="Region",SUMIFS(Raw!$H:$H,Raw!$A:$A,$B$5,Raw!$G:$G,Month!BT$7,Raw!$I:$I,Month!$A26),IF($C26="Provider",SUMIFS(Raw!$H:$H,Raw!$A:$A,$B$5,Raw!$G:$G,Month!BT$7,Raw!$C:$C,Month!$A26),SUMIFS(Raw!$H:$H,Raw!$A:$A,$B$5,Raw!$G:$G,Month!BT$7,Raw!$E:$E,Month!$A26))))</f>
        <v>0</v>
      </c>
      <c r="BU26" s="100">
        <f>IF($B26="","",IF($C26="Region",SUMIFS(Raw!$H:$H,Raw!$A:$A,$B$5,Raw!$G:$G,Month!BU$7,Raw!$I:$I,Month!$A26),IF($C26="Provider",SUMIFS(Raw!$H:$H,Raw!$A:$A,$B$5,Raw!$G:$G,Month!BU$7,Raw!$C:$C,Month!$A26),SUMIFS(Raw!$H:$H,Raw!$A:$A,$B$5,Raw!$G:$G,Month!BU$7,Raw!$E:$E,Month!$A26))))</f>
        <v>0</v>
      </c>
      <c r="BV26" s="100">
        <f>IF($B26="","",IF($C26="Region",SUMIFS(Raw!$H:$H,Raw!$A:$A,$B$5,Raw!$G:$G,Month!BV$7,Raw!$I:$I,Month!$A26),IF($C26="Provider",SUMIFS(Raw!$H:$H,Raw!$A:$A,$B$5,Raw!$G:$G,Month!BV$7,Raw!$C:$C,Month!$A26),SUMIFS(Raw!$H:$H,Raw!$A:$A,$B$5,Raw!$G:$G,Month!BV$7,Raw!$E:$E,Month!$A26))))</f>
        <v>9</v>
      </c>
      <c r="BW26" s="100">
        <f>IF($B26="","",IF($C26="Region",SUMIFS(Raw!$H:$H,Raw!$A:$A,$B$5,Raw!$G:$G,Month!BW$7,Raw!$I:$I,Month!$A26),IF($C26="Provider",SUMIFS(Raw!$H:$H,Raw!$A:$A,$B$5,Raw!$G:$G,Month!BW$7,Raw!$C:$C,Month!$A26),SUMIFS(Raw!$H:$H,Raw!$A:$A,$B$5,Raw!$G:$G,Month!BW$7,Raw!$E:$E,Month!$A26))))</f>
        <v>650</v>
      </c>
      <c r="BX26" s="100">
        <f>IF($B26="","",IF($C26="Region",SUMIFS(Raw!$H:$H,Raw!$A:$A,$B$5,Raw!$G:$G,Month!BX$7,Raw!$I:$I,Month!$A26),IF($C26="Provider",SUMIFS(Raw!$H:$H,Raw!$A:$A,$B$5,Raw!$G:$G,Month!BX$7,Raw!$C:$C,Month!$A26),SUMIFS(Raw!$H:$H,Raw!$A:$A,$B$5,Raw!$G:$G,Month!BX$7,Raw!$E:$E,Month!$A26))))</f>
        <v>411</v>
      </c>
      <c r="BY26" s="100">
        <f>IF($B26="","",IF($C26="Region",SUMIFS(Raw!$H:$H,Raw!$A:$A,$B$5,Raw!$G:$G,Month!BY$7,Raw!$I:$I,Month!$A26),IF($C26="Provider",SUMIFS(Raw!$H:$H,Raw!$A:$A,$B$5,Raw!$G:$G,Month!BY$7,Raw!$C:$C,Month!$A26),SUMIFS(Raw!$H:$H,Raw!$A:$A,$B$5,Raw!$G:$G,Month!BY$7,Raw!$E:$E,Month!$A26))))</f>
        <v>246</v>
      </c>
      <c r="BZ26" s="100">
        <f>IF($B26="","",IF($C26="Region",SUMIFS(Raw!$H:$H,Raw!$A:$A,$B$5,Raw!$G:$G,Month!BZ$7,Raw!$I:$I,Month!$A26),IF($C26="Provider",SUMIFS(Raw!$H:$H,Raw!$A:$A,$B$5,Raw!$G:$G,Month!BZ$7,Raw!$C:$C,Month!$A26),SUMIFS(Raw!$H:$H,Raw!$A:$A,$B$5,Raw!$G:$G,Month!BZ$7,Raw!$E:$E,Month!$A26))))</f>
        <v>3010</v>
      </c>
      <c r="CA26" s="100">
        <f>IF($B26="","",IF($C26="Region",SUMIFS(Raw!$H:$H,Raw!$A:$A,$B$5,Raw!$G:$G,Month!CA$7,Raw!$I:$I,Month!$A26),IF($C26="Provider",SUMIFS(Raw!$H:$H,Raw!$A:$A,$B$5,Raw!$G:$G,Month!CA$7,Raw!$C:$C,Month!$A26),SUMIFS(Raw!$H:$H,Raw!$A:$A,$B$5,Raw!$G:$G,Month!CA$7,Raw!$E:$E,Month!$A26))))</f>
        <v>2300</v>
      </c>
      <c r="CB26" s="100">
        <f>IF($B26="","",IF($C26="Region",SUMIFS(Raw!$H:$H,Raw!$A:$A,$B$5,Raw!$G:$G,Month!CB$7,Raw!$I:$I,Month!$A26),IF($C26="Provider",SUMIFS(Raw!$H:$H,Raw!$A:$A,$B$5,Raw!$G:$G,Month!CB$7,Raw!$C:$C,Month!$A26),SUMIFS(Raw!$H:$H,Raw!$A:$A,$B$5,Raw!$G:$G,Month!CB$7,Raw!$E:$E,Month!$A26))))</f>
        <v>157</v>
      </c>
      <c r="CC26" s="100">
        <f>IF($B26="","",IF($C26="Region",SUMIFS(Raw!$H:$H,Raw!$A:$A,$B$5,Raw!$G:$G,Month!CC$7,Raw!$I:$I,Month!$A26),IF($C26="Provider",SUMIFS(Raw!$H:$H,Raw!$A:$A,$B$5,Raw!$G:$G,Month!CC$7,Raw!$C:$C,Month!$A26),SUMIFS(Raw!$H:$H,Raw!$A:$A,$B$5,Raw!$G:$G,Month!CC$7,Raw!$E:$E,Month!$A26))))</f>
        <v>157</v>
      </c>
      <c r="CD26" s="100">
        <f>IF($B26="","",IF($C26="Region",SUMIFS(Raw!$H:$H,Raw!$A:$A,$B$5,Raw!$G:$G,Month!CD$7,Raw!$I:$I,Month!$A26),IF($C26="Provider",SUMIFS(Raw!$H:$H,Raw!$A:$A,$B$5,Raw!$G:$G,Month!CD$7,Raw!$C:$C,Month!$A26),SUMIFS(Raw!$H:$H,Raw!$A:$A,$B$5,Raw!$G:$G,Month!CD$7,Raw!$E:$E,Month!$A26))))</f>
        <v>24</v>
      </c>
      <c r="CE26" s="100">
        <f>IF($B26="","",IF($C26="Region",SUMIFS(Raw!$H:$H,Raw!$A:$A,$B$5,Raw!$G:$G,Month!CE$7,Raw!$I:$I,Month!$A26),IF($C26="Provider",SUMIFS(Raw!$H:$H,Raw!$A:$A,$B$5,Raw!$G:$G,Month!CE$7,Raw!$C:$C,Month!$A26),SUMIFS(Raw!$H:$H,Raw!$A:$A,$B$5,Raw!$G:$G,Month!CE$7,Raw!$E:$E,Month!$A26))))</f>
        <v>17</v>
      </c>
      <c r="CF26" s="100">
        <f>IF($B26="","",IF($C26="Region",SUMIFS(Raw!$H:$H,Raw!$A:$A,$B$5,Raw!$G:$G,Month!CF$7,Raw!$I:$I,Month!$A26),IF($C26="Provider",SUMIFS(Raw!$H:$H,Raw!$A:$A,$B$5,Raw!$G:$G,Month!CF$7,Raw!$C:$C,Month!$A26),SUMIFS(Raw!$H:$H,Raw!$A:$A,$B$5,Raw!$G:$G,Month!CF$7,Raw!$E:$E,Month!$A26))))</f>
        <v>0</v>
      </c>
      <c r="CG26" s="100">
        <f>IF($B26="","",IF($C26="Region",SUMIFS(Raw!$H:$H,Raw!$A:$A,$B$5,Raw!$G:$G,Month!CG$7,Raw!$I:$I,Month!$A26),IF($C26="Provider",SUMIFS(Raw!$H:$H,Raw!$A:$A,$B$5,Raw!$G:$G,Month!CG$7,Raw!$C:$C,Month!$A26),SUMIFS(Raw!$H:$H,Raw!$A:$A,$B$5,Raw!$G:$G,Month!CG$7,Raw!$E:$E,Month!$A26))))</f>
        <v>0</v>
      </c>
      <c r="CH26" s="100">
        <f>IF($B26="","",IF($C26="Region",SUMIFS(Raw!$H:$H,Raw!$A:$A,$B$5,Raw!$G:$G,Month!CH$7,Raw!$I:$I,Month!$A26),IF($C26="Provider",SUMIFS(Raw!$H:$H,Raw!$A:$A,$B$5,Raw!$G:$G,Month!CH$7,Raw!$C:$C,Month!$A26),SUMIFS(Raw!$H:$H,Raw!$A:$A,$B$5,Raw!$G:$G,Month!CH$7,Raw!$E:$E,Month!$A26))))</f>
        <v>0</v>
      </c>
      <c r="CI26" s="100">
        <f>IF($B26="","",IF($C26="Region",SUMIFS(Raw!$H:$H,Raw!$A:$A,$B$5,Raw!$G:$G,Month!CI$7,Raw!$I:$I,Month!$A26),IF($C26="Provider",SUMIFS(Raw!$H:$H,Raw!$A:$A,$B$5,Raw!$G:$G,Month!CI$7,Raw!$C:$C,Month!$A26),SUMIFS(Raw!$H:$H,Raw!$A:$A,$B$5,Raw!$G:$G,Month!CI$7,Raw!$E:$E,Month!$A26))))</f>
        <v>0</v>
      </c>
      <c r="CJ26" s="100">
        <f>IF($B26="","",IF($C26="Region",SUMIFS(Raw!$H:$H,Raw!$A:$A,$B$5,Raw!$G:$G,Month!CJ$7,Raw!$I:$I,Month!$A26),IF($C26="Provider",SUMIFS(Raw!$H:$H,Raw!$A:$A,$B$5,Raw!$G:$G,Month!CJ$7,Raw!$C:$C,Month!$A26),SUMIFS(Raw!$H:$H,Raw!$A:$A,$B$5,Raw!$G:$G,Month!CJ$7,Raw!$E:$E,Month!$A26))))</f>
        <v>57</v>
      </c>
      <c r="CK26" s="100">
        <f>IF($B26="","",IF($C26="Region",SUMIFS(Raw!$H:$H,Raw!$A:$A,$B$5,Raw!$G:$G,Month!CK$7,Raw!$I:$I,Month!$A26),IF($C26="Provider",SUMIFS(Raw!$H:$H,Raw!$A:$A,$B$5,Raw!$G:$G,Month!CK$7,Raw!$C:$C,Month!$A26),SUMIFS(Raw!$H:$H,Raw!$A:$A,$B$5,Raw!$G:$G,Month!CK$7,Raw!$E:$E,Month!$A26))))</f>
        <v>1</v>
      </c>
      <c r="CL26" s="100">
        <f>IF($B26="","",IF($C26="Region",SUMIFS(Raw!$H:$H,Raw!$A:$A,$B$5,Raw!$G:$G,Month!CL$7,Raw!$I:$I,Month!$A26),IF($C26="Provider",SUMIFS(Raw!$H:$H,Raw!$A:$A,$B$5,Raw!$G:$G,Month!CL$7,Raw!$C:$C,Month!$A26),SUMIFS(Raw!$H:$H,Raw!$A:$A,$B$5,Raw!$G:$G,Month!CL$7,Raw!$E:$E,Month!$A26))))</f>
        <v>102</v>
      </c>
      <c r="CM26" s="100">
        <f>IF($B26="","",IF($C26="Region",SUMIFS(Raw!$H:$H,Raw!$A:$A,$B$5,Raw!$G:$G,Month!CM$7,Raw!$I:$I,Month!$A26),IF($C26="Provider",SUMIFS(Raw!$H:$H,Raw!$A:$A,$B$5,Raw!$G:$G,Month!CM$7,Raw!$C:$C,Month!$A26),SUMIFS(Raw!$H:$H,Raw!$A:$A,$B$5,Raw!$G:$G,Month!CM$7,Raw!$E:$E,Month!$A26))))</f>
        <v>30</v>
      </c>
    </row>
    <row r="27" spans="1:91" x14ac:dyDescent="0.25">
      <c r="A27" s="18" t="str">
        <f>IF(Refs!A20="","",Refs!A20)</f>
        <v>111AC7</v>
      </c>
      <c r="B27" s="3" t="str">
        <f>IF(Refs!B20="","",Refs!B20)</f>
        <v>Milton Keynes</v>
      </c>
      <c r="C27" s="9" t="str">
        <f>IF(Refs!D20="","",Refs!D20)</f>
        <v>Area</v>
      </c>
      <c r="D27" s="100">
        <f>IF($B27="","",IF($C27="Region",SUMIFS(Raw!$H:$H,Raw!$A:$A,$B$5,Raw!$G:$G,Month!D$7,Raw!$I:$I,Month!$A27),IF($C27="Provider",SUMIFS(Raw!$H:$H,Raw!$A:$A,$B$5,Raw!$G:$G,Month!D$7,Raw!$C:$C,Month!$A27),SUMIFS(Raw!$H:$H,Raw!$A:$A,$B$5,Raw!$G:$G,Month!D$7,Raw!$E:$E,Month!$A27))))</f>
        <v>7413</v>
      </c>
      <c r="E27" s="100">
        <f>IF($B27="","",IF($C27="Region",SUMIFS(Raw!$H:$H,Raw!$A:$A,$B$5,Raw!$G:$G,Month!E$7,Raw!$I:$I,Month!$A27),IF($C27="Provider",SUMIFS(Raw!$H:$H,Raw!$A:$A,$B$5,Raw!$G:$G,Month!E$7,Raw!$C:$C,Month!$A27),SUMIFS(Raw!$H:$H,Raw!$A:$A,$B$5,Raw!$G:$G,Month!E$7,Raw!$E:$E,Month!$A27))))</f>
        <v>7413</v>
      </c>
      <c r="F27" s="100">
        <f>IF($B27="","",IF($C27="Region",SUMIFS(Raw!$H:$H,Raw!$A:$A,$B$5,Raw!$G:$G,Month!F$7,Raw!$I:$I,Month!$A27),IF($C27="Provider",SUMIFS(Raw!$H:$H,Raw!$A:$A,$B$5,Raw!$G:$G,Month!F$7,Raw!$C:$C,Month!$A27),SUMIFS(Raw!$H:$H,Raw!$A:$A,$B$5,Raw!$G:$G,Month!F$7,Raw!$E:$E,Month!$A27))))</f>
        <v>7355</v>
      </c>
      <c r="G27" s="100">
        <f>IF($B27="","",IF($C27="Region",SUMIFS(Raw!$H:$H,Raw!$A:$A,$B$5,Raw!$G:$G,Month!G$7,Raw!$I:$I,Month!$A27),IF($C27="Provider",SUMIFS(Raw!$H:$H,Raw!$A:$A,$B$5,Raw!$G:$G,Month!G$7,Raw!$C:$C,Month!$A27),SUMIFS(Raw!$H:$H,Raw!$A:$A,$B$5,Raw!$G:$G,Month!G$7,Raw!$E:$E,Month!$A27))))</f>
        <v>7031</v>
      </c>
      <c r="H27" s="100">
        <f>IF($B27="","",IF($C27="Region",SUMIFS(Raw!$H:$H,Raw!$A:$A,$B$5,Raw!$G:$G,Month!H$7,Raw!$I:$I,Month!$A27),IF($C27="Provider",SUMIFS(Raw!$H:$H,Raw!$A:$A,$B$5,Raw!$G:$G,Month!H$7,Raw!$C:$C,Month!$A27),SUMIFS(Raw!$H:$H,Raw!$A:$A,$B$5,Raw!$G:$G,Month!H$7,Raw!$E:$E,Month!$A27))))</f>
        <v>58</v>
      </c>
      <c r="I27" s="100">
        <f>IF($B27="","",IF($C27="Region",SUMIFS(Raw!$H:$H,Raw!$A:$A,$B$5,Raw!$G:$G,Month!I$7,Raw!$I:$I,Month!$A27),IF($C27="Provider",SUMIFS(Raw!$H:$H,Raw!$A:$A,$B$5,Raw!$G:$G,Month!I$7,Raw!$C:$C,Month!$A27),SUMIFS(Raw!$H:$H,Raw!$A:$A,$B$5,Raw!$G:$G,Month!I$7,Raw!$E:$E,Month!$A27))))</f>
        <v>70946</v>
      </c>
      <c r="J27" s="100">
        <f>IF($B27="","",IF($C27="Region",SUMIFS(Raw!$H:$H,Raw!$A:$A,$B$5,Raw!$G:$G,Month!J$7,Raw!$I:$I,Month!$A27),IF($C27="Provider",SUMIFS(Raw!$H:$H,Raw!$A:$A,$B$5,Raw!$G:$G,Month!J$7,Raw!$C:$C,Month!$A27),SUMIFS(Raw!$H:$H,Raw!$A:$A,$B$5,Raw!$G:$G,Month!J$7,Raw!$E:$E,Month!$A27))))</f>
        <v>50</v>
      </c>
      <c r="K27" s="100">
        <f>IF($B27="","",IF($C27="Region",SUMIFS(Raw!$H:$H,Raw!$A:$A,$B$5,Raw!$G:$G,Month!K$7,Raw!$I:$I,Month!$A27),IF($C27="Provider",SUMIFS(Raw!$H:$H,Raw!$A:$A,$B$5,Raw!$G:$G,Month!K$7,Raw!$C:$C,Month!$A27),SUMIFS(Raw!$H:$H,Raw!$A:$A,$B$5,Raw!$G:$G,Month!K$7,Raw!$E:$E,Month!$A27))))</f>
        <v>153</v>
      </c>
      <c r="L27" s="100">
        <f>IF($B27="","",IF($C27="Region",SUMIFS(Raw!$H:$H,Raw!$A:$A,$B$5,Raw!$G:$G,Month!L$7,Raw!$I:$I,Month!$A27),IF($C27="Provider",SUMIFS(Raw!$H:$H,Raw!$A:$A,$B$5,Raw!$G:$G,Month!L$7,Raw!$C:$C,Month!$A27),SUMIFS(Raw!$H:$H,Raw!$A:$A,$B$5,Raw!$G:$G,Month!L$7,Raw!$E:$E,Month!$A27))))</f>
        <v>5089</v>
      </c>
      <c r="M27" s="100">
        <f>IF($B27="","",IF($C27="Region",SUMIFS(Raw!$H:$H,Raw!$A:$A,$B$5,Raw!$G:$G,Month!M$7,Raw!$I:$I,Month!$A27),IF($C27="Provider",SUMIFS(Raw!$H:$H,Raw!$A:$A,$B$5,Raw!$G:$G,Month!M$7,Raw!$C:$C,Month!$A27),SUMIFS(Raw!$H:$H,Raw!$A:$A,$B$5,Raw!$G:$G,Month!M$7,Raw!$E:$E,Month!$A27))))</f>
        <v>1778</v>
      </c>
      <c r="N27" s="100">
        <f>IF($B27="","",IF($C27="Region",SUMIFS(Raw!$H:$H,Raw!$A:$A,$B$5,Raw!$G:$G,Month!N$7,Raw!$I:$I,Month!$A27),IF($C27="Provider",SUMIFS(Raw!$H:$H,Raw!$A:$A,$B$5,Raw!$G:$G,Month!N$7,Raw!$C:$C,Month!$A27),SUMIFS(Raw!$H:$H,Raw!$A:$A,$B$5,Raw!$G:$G,Month!N$7,Raw!$E:$E,Month!$A27))))</f>
        <v>3374089</v>
      </c>
      <c r="O27" s="100">
        <f>IF($B27="","",IF($C27="Region",SUMIFS(Raw!$H:$H,Raw!$A:$A,$B$5,Raw!$G:$G,Month!O$7,Raw!$I:$I,Month!$A27),IF($C27="Provider",SUMIFS(Raw!$H:$H,Raw!$A:$A,$B$5,Raw!$G:$G,Month!O$7,Raw!$C:$C,Month!$A27),SUMIFS(Raw!$H:$H,Raw!$A:$A,$B$5,Raw!$G:$G,Month!O$7,Raw!$E:$E,Month!$A27))))</f>
        <v>6887</v>
      </c>
      <c r="P27" s="100">
        <f>IF($B27="","",IF($C27="Region",SUMIFS(Raw!$H:$H,Raw!$A:$A,$B$5,Raw!$G:$G,Month!P$7,Raw!$I:$I,Month!$A27),IF($C27="Provider",SUMIFS(Raw!$H:$H,Raw!$A:$A,$B$5,Raw!$G:$G,Month!P$7,Raw!$C:$C,Month!$A27),SUMIFS(Raw!$H:$H,Raw!$A:$A,$B$5,Raw!$G:$G,Month!P$7,Raw!$E:$E,Month!$A27))))</f>
        <v>19</v>
      </c>
      <c r="Q27" s="100">
        <f>IF($B27="","",IF($C27="Region",SUMIFS(Raw!$H:$H,Raw!$A:$A,$B$5,Raw!$G:$G,Month!Q$7,Raw!$I:$I,Month!$A27),IF($C27="Provider",SUMIFS(Raw!$H:$H,Raw!$A:$A,$B$5,Raw!$G:$G,Month!Q$7,Raw!$C:$C,Month!$A27),SUMIFS(Raw!$H:$H,Raw!$A:$A,$B$5,Raw!$G:$G,Month!Q$7,Raw!$E:$E,Month!$A27))))</f>
        <v>3906</v>
      </c>
      <c r="R27" s="100">
        <f>IF($B27="","",IF($C27="Region",SUMIFS(Raw!$H:$H,Raw!$A:$A,$B$5,Raw!$G:$G,Month!R$7,Raw!$I:$I,Month!$A27),IF($C27="Provider",SUMIFS(Raw!$H:$H,Raw!$A:$A,$B$5,Raw!$G:$G,Month!R$7,Raw!$C:$C,Month!$A27),SUMIFS(Raw!$H:$H,Raw!$A:$A,$B$5,Raw!$G:$G,Month!R$7,Raw!$E:$E,Month!$A27))))</f>
        <v>1481</v>
      </c>
      <c r="S27" s="100">
        <f>IF($B27="","",IF($C27="Region",SUMIFS(Raw!$H:$H,Raw!$A:$A,$B$5,Raw!$G:$G,Month!S$7,Raw!$I:$I,Month!$A27),IF($C27="Provider",SUMIFS(Raw!$H:$H,Raw!$A:$A,$B$5,Raw!$G:$G,Month!S$7,Raw!$C:$C,Month!$A27),SUMIFS(Raw!$H:$H,Raw!$A:$A,$B$5,Raw!$G:$G,Month!S$7,Raw!$E:$E,Month!$A27))))</f>
        <v>1280</v>
      </c>
      <c r="T27" s="100">
        <f>IF($B27="","",IF($C27="Region",SUMIFS(Raw!$H:$H,Raw!$A:$A,$B$5,Raw!$G:$G,Month!T$7,Raw!$I:$I,Month!$A27),IF($C27="Provider",SUMIFS(Raw!$H:$H,Raw!$A:$A,$B$5,Raw!$G:$G,Month!T$7,Raw!$C:$C,Month!$A27),SUMIFS(Raw!$H:$H,Raw!$A:$A,$B$5,Raw!$G:$G,Month!T$7,Raw!$E:$E,Month!$A27))))</f>
        <v>201</v>
      </c>
      <c r="U27" s="100">
        <f>IF($B27="","",IF($C27="Region",SUMIFS(Raw!$H:$H,Raw!$A:$A,$B$5,Raw!$G:$G,Month!U$7,Raw!$I:$I,Month!$A27),IF($C27="Provider",SUMIFS(Raw!$H:$H,Raw!$A:$A,$B$5,Raw!$G:$G,Month!U$7,Raw!$C:$C,Month!$A27),SUMIFS(Raw!$H:$H,Raw!$A:$A,$B$5,Raw!$G:$G,Month!U$7,Raw!$E:$E,Month!$A27))))</f>
        <v>2962</v>
      </c>
      <c r="V27" s="100">
        <f>IF($B27="","",IF($C27="Region",SUMIFS(Raw!$H:$H,Raw!$A:$A,$B$5,Raw!$G:$G,Month!V$7,Raw!$I:$I,Month!$A27),IF($C27="Provider",SUMIFS(Raw!$H:$H,Raw!$A:$A,$B$5,Raw!$G:$G,Month!V$7,Raw!$C:$C,Month!$A27),SUMIFS(Raw!$H:$H,Raw!$A:$A,$B$5,Raw!$G:$G,Month!V$7,Raw!$E:$E,Month!$A27))))</f>
        <v>164</v>
      </c>
      <c r="W27" s="100">
        <f>IF($B27="","",IF($C27="Region",SUMIFS(Raw!$H:$H,Raw!$A:$A,$B$5,Raw!$G:$G,Month!W$7,Raw!$I:$I,Month!$A27),IF($C27="Provider",SUMIFS(Raw!$H:$H,Raw!$A:$A,$B$5,Raw!$G:$G,Month!W$7,Raw!$C:$C,Month!$A27),SUMIFS(Raw!$H:$H,Raw!$A:$A,$B$5,Raw!$G:$G,Month!W$7,Raw!$E:$E,Month!$A27))))</f>
        <v>1602</v>
      </c>
      <c r="X27" s="100">
        <f>IF($B27="","",IF($C27="Region",SUMIFS(Raw!$H:$H,Raw!$A:$A,$B$5,Raw!$G:$G,Month!X$7,Raw!$I:$I,Month!$A27),IF($C27="Provider",SUMIFS(Raw!$H:$H,Raw!$A:$A,$B$5,Raw!$G:$G,Month!X$7,Raw!$C:$C,Month!$A27),SUMIFS(Raw!$H:$H,Raw!$A:$A,$B$5,Raw!$G:$G,Month!X$7,Raw!$E:$E,Month!$A27))))</f>
        <v>853</v>
      </c>
      <c r="Y27" s="100">
        <f>IF($B27="","",IF($C27="Region",SUMIFS(Raw!$H:$H,Raw!$A:$A,$B$5,Raw!$G:$G,Month!Y$7,Raw!$I:$I,Month!$A27),IF($C27="Provider",SUMIFS(Raw!$H:$H,Raw!$A:$A,$B$5,Raw!$G:$G,Month!Y$7,Raw!$C:$C,Month!$A27),SUMIFS(Raw!$H:$H,Raw!$A:$A,$B$5,Raw!$G:$G,Month!Y$7,Raw!$E:$E,Month!$A27))))</f>
        <v>1700</v>
      </c>
      <c r="Z27" s="100">
        <f>IF($B27="","",IF($C27="Region",SUMIFS(Raw!$H:$H,Raw!$A:$A,$B$5,Raw!$G:$G,Month!Z$7,Raw!$I:$I,Month!$A27),IF($C27="Provider",SUMIFS(Raw!$H:$H,Raw!$A:$A,$B$5,Raw!$G:$G,Month!Z$7,Raw!$C:$C,Month!$A27),SUMIFS(Raw!$H:$H,Raw!$A:$A,$B$5,Raw!$G:$G,Month!Z$7,Raw!$E:$E,Month!$A27))))</f>
        <v>4871</v>
      </c>
      <c r="AA27" s="100">
        <f>IF($B27="","",IF($C27="Region",SUMIFS(Raw!$H:$H,Raw!$A:$A,$B$5,Raw!$G:$G,Month!AA$7,Raw!$I:$I,Month!$A27),IF($C27="Provider",SUMIFS(Raw!$H:$H,Raw!$A:$A,$B$5,Raw!$G:$G,Month!AA$7,Raw!$C:$C,Month!$A27),SUMIFS(Raw!$H:$H,Raw!$A:$A,$B$5,Raw!$G:$G,Month!AA$7,Raw!$E:$E,Month!$A27))))</f>
        <v>176</v>
      </c>
      <c r="AB27" s="100">
        <f>IF($B27="","",IF($C27="Region",SUMIFS(Raw!$H:$H,Raw!$A:$A,$B$5,Raw!$G:$G,Month!AB$7,Raw!$I:$I,Month!$A27),IF($C27="Provider",SUMIFS(Raw!$H:$H,Raw!$A:$A,$B$5,Raw!$G:$G,Month!AB$7,Raw!$C:$C,Month!$A27),SUMIFS(Raw!$H:$H,Raw!$A:$A,$B$5,Raw!$G:$G,Month!AB$7,Raw!$E:$E,Month!$A27))))</f>
        <v>96</v>
      </c>
      <c r="AC27" s="100">
        <f>IF($B27="","",IF($C27="Region",SUMIFS(Raw!$H:$H,Raw!$A:$A,$B$5,Raw!$G:$G,Month!AC$7,Raw!$I:$I,Month!$A27),IF($C27="Provider",SUMIFS(Raw!$H:$H,Raw!$A:$A,$B$5,Raw!$G:$G,Month!AC$7,Raw!$C:$C,Month!$A27),SUMIFS(Raw!$H:$H,Raw!$A:$A,$B$5,Raw!$G:$G,Month!AC$7,Raw!$E:$E,Month!$A27))))</f>
        <v>3415</v>
      </c>
      <c r="AD27" s="100">
        <f>IF($B27="","",IF($C27="Region",SUMIFS(Raw!$H:$H,Raw!$A:$A,$B$5,Raw!$G:$G,Month!AD$7,Raw!$I:$I,Month!$A27),IF($C27="Provider",SUMIFS(Raw!$H:$H,Raw!$A:$A,$B$5,Raw!$G:$G,Month!AD$7,Raw!$C:$C,Month!$A27),SUMIFS(Raw!$H:$H,Raw!$A:$A,$B$5,Raw!$G:$G,Month!AD$7,Raw!$E:$E,Month!$A27))))</f>
        <v>12325</v>
      </c>
      <c r="AE27" s="100">
        <f>IF($B27="","",IF($C27="Region",SUMIFS(Raw!$H:$H,Raw!$A:$A,$B$5,Raw!$G:$G,Month!AE$7,Raw!$I:$I,Month!$A27),IF($C27="Provider",SUMIFS(Raw!$H:$H,Raw!$A:$A,$B$5,Raw!$G:$G,Month!AE$7,Raw!$C:$C,Month!$A27),SUMIFS(Raw!$H:$H,Raw!$A:$A,$B$5,Raw!$G:$G,Month!AE$7,Raw!$E:$E,Month!$A27))))</f>
        <v>6887</v>
      </c>
      <c r="AF27" s="100">
        <f>IF($B27="","",IF($C27="Region",SUMIFS(Raw!$H:$H,Raw!$A:$A,$B$5,Raw!$G:$G,Month!AF$7,Raw!$I:$I,Month!$A27),IF($C27="Provider",SUMIFS(Raw!$H:$H,Raw!$A:$A,$B$5,Raw!$G:$G,Month!AF$7,Raw!$C:$C,Month!$A27),SUMIFS(Raw!$H:$H,Raw!$A:$A,$B$5,Raw!$G:$G,Month!AF$7,Raw!$E:$E,Month!$A27))))</f>
        <v>851</v>
      </c>
      <c r="AG27" s="100">
        <f>IF($B27="","",IF($C27="Region",SUMIFS(Raw!$H:$H,Raw!$A:$A,$B$5,Raw!$G:$G,Month!AG$7,Raw!$I:$I,Month!$A27),IF($C27="Provider",SUMIFS(Raw!$H:$H,Raw!$A:$A,$B$5,Raw!$G:$G,Month!AG$7,Raw!$C:$C,Month!$A27),SUMIFS(Raw!$H:$H,Raw!$A:$A,$B$5,Raw!$G:$G,Month!AG$7,Raw!$E:$E,Month!$A27))))</f>
        <v>1043</v>
      </c>
      <c r="AH27" s="100">
        <f>IF($B27="","",IF($C27="Region",SUMIFS(Raw!$H:$H,Raw!$A:$A,$B$5,Raw!$G:$G,Month!AH$7,Raw!$I:$I,Month!$A27),IF($C27="Provider",SUMIFS(Raw!$H:$H,Raw!$A:$A,$B$5,Raw!$G:$G,Month!AH$7,Raw!$C:$C,Month!$A27),SUMIFS(Raw!$H:$H,Raw!$A:$A,$B$5,Raw!$G:$G,Month!AH$7,Raw!$E:$E,Month!$A27))))</f>
        <v>361</v>
      </c>
      <c r="AI27" s="100">
        <f>IF($B27="","",IF($C27="Region",SUMIFS(Raw!$H:$H,Raw!$A:$A,$B$5,Raw!$G:$G,Month!AI$7,Raw!$I:$I,Month!$A27),IF($C27="Provider",SUMIFS(Raw!$H:$H,Raw!$A:$A,$B$5,Raw!$G:$G,Month!AI$7,Raw!$C:$C,Month!$A27),SUMIFS(Raw!$H:$H,Raw!$A:$A,$B$5,Raw!$G:$G,Month!AI$7,Raw!$E:$E,Month!$A27))))</f>
        <v>2</v>
      </c>
      <c r="AJ27" s="100">
        <f>IF($B27="","",IF($C27="Region",SUMIFS(Raw!$H:$H,Raw!$A:$A,$B$5,Raw!$G:$G,Month!AJ$7,Raw!$I:$I,Month!$A27),IF($C27="Provider",SUMIFS(Raw!$H:$H,Raw!$A:$A,$B$5,Raw!$G:$G,Month!AJ$7,Raw!$C:$C,Month!$A27),SUMIFS(Raw!$H:$H,Raw!$A:$A,$B$5,Raw!$G:$G,Month!AJ$7,Raw!$E:$E,Month!$A27))))</f>
        <v>392</v>
      </c>
      <c r="AK27" s="100">
        <f>IF($B27="","",IF($C27="Region",SUMIFS(Raw!$H:$H,Raw!$A:$A,$B$5,Raw!$G:$G,Month!AK$7,Raw!$I:$I,Month!$A27),IF($C27="Provider",SUMIFS(Raw!$H:$H,Raw!$A:$A,$B$5,Raw!$G:$G,Month!AK$7,Raw!$C:$C,Month!$A27),SUMIFS(Raw!$H:$H,Raw!$A:$A,$B$5,Raw!$G:$G,Month!AK$7,Raw!$E:$E,Month!$A27))))</f>
        <v>39</v>
      </c>
      <c r="AL27" s="100">
        <f>IF($B27="","",IF($C27="Region",SUMIFS(Raw!$H:$H,Raw!$A:$A,$B$5,Raw!$G:$G,Month!AL$7,Raw!$I:$I,Month!$A27),IF($C27="Provider",SUMIFS(Raw!$H:$H,Raw!$A:$A,$B$5,Raw!$G:$G,Month!AL$7,Raw!$C:$C,Month!$A27),SUMIFS(Raw!$H:$H,Raw!$A:$A,$B$5,Raw!$G:$G,Month!AL$7,Raw!$E:$E,Month!$A27))))</f>
        <v>359</v>
      </c>
      <c r="AM27" s="100">
        <f>IF($B27="","",IF($C27="Region",SUMIFS(Raw!$H:$H,Raw!$A:$A,$B$5,Raw!$G:$G,Month!AM$7,Raw!$I:$I,Month!$A27),IF($C27="Provider",SUMIFS(Raw!$H:$H,Raw!$A:$A,$B$5,Raw!$G:$G,Month!AM$7,Raw!$C:$C,Month!$A27),SUMIFS(Raw!$H:$H,Raw!$A:$A,$B$5,Raw!$G:$G,Month!AM$7,Raw!$E:$E,Month!$A27))))</f>
        <v>54</v>
      </c>
      <c r="AN27" s="100">
        <f>IF($B27="","",IF($C27="Region",SUMIFS(Raw!$H:$H,Raw!$A:$A,$B$5,Raw!$G:$G,Month!AN$7,Raw!$I:$I,Month!$A27),IF($C27="Provider",SUMIFS(Raw!$H:$H,Raw!$A:$A,$B$5,Raw!$G:$G,Month!AN$7,Raw!$C:$C,Month!$A27),SUMIFS(Raw!$H:$H,Raw!$A:$A,$B$5,Raw!$G:$G,Month!AN$7,Raw!$E:$E,Month!$A27))))</f>
        <v>479</v>
      </c>
      <c r="AO27" s="100">
        <f>IF($B27="","",IF($C27="Region",SUMIFS(Raw!$H:$H,Raw!$A:$A,$B$5,Raw!$G:$G,Month!AO$7,Raw!$I:$I,Month!$A27),IF($C27="Provider",SUMIFS(Raw!$H:$H,Raw!$A:$A,$B$5,Raw!$G:$G,Month!AO$7,Raw!$C:$C,Month!$A27),SUMIFS(Raw!$H:$H,Raw!$A:$A,$B$5,Raw!$G:$G,Month!AO$7,Raw!$E:$E,Month!$A27))))</f>
        <v>297</v>
      </c>
      <c r="AP27" s="100">
        <f>IF($B27="","",IF($C27="Region",SUMIFS(Raw!$H:$H,Raw!$A:$A,$B$5,Raw!$G:$G,Month!AP$7,Raw!$I:$I,Month!$A27),IF($C27="Provider",SUMIFS(Raw!$H:$H,Raw!$A:$A,$B$5,Raw!$G:$G,Month!AP$7,Raw!$C:$C,Month!$A27),SUMIFS(Raw!$H:$H,Raw!$A:$A,$B$5,Raw!$G:$G,Month!AP$7,Raw!$E:$E,Month!$A27))))</f>
        <v>977</v>
      </c>
      <c r="AQ27" s="100">
        <f>IF($B27="","",IF($C27="Region",SUMIFS(Raw!$H:$H,Raw!$A:$A,$B$5,Raw!$G:$G,Month!AQ$7,Raw!$I:$I,Month!$A27),IF($C27="Provider",SUMIFS(Raw!$H:$H,Raw!$A:$A,$B$5,Raw!$G:$G,Month!AQ$7,Raw!$C:$C,Month!$A27),SUMIFS(Raw!$H:$H,Raw!$A:$A,$B$5,Raw!$G:$G,Month!AQ$7,Raw!$E:$E,Month!$A27))))</f>
        <v>701</v>
      </c>
      <c r="AR27" s="100">
        <f>IF($B27="","",IF($C27="Region",SUMIFS(Raw!$H:$H,Raw!$A:$A,$B$5,Raw!$G:$G,Month!AR$7,Raw!$I:$I,Month!$A27),IF($C27="Provider",SUMIFS(Raw!$H:$H,Raw!$A:$A,$B$5,Raw!$G:$G,Month!AR$7,Raw!$C:$C,Month!$A27),SUMIFS(Raw!$H:$H,Raw!$A:$A,$B$5,Raw!$G:$G,Month!AR$7,Raw!$E:$E,Month!$A27))))</f>
        <v>610</v>
      </c>
      <c r="AS27" s="100">
        <f>IF($B27="","",IF($C27="Region",SUMIFS(Raw!$H:$H,Raw!$A:$A,$B$5,Raw!$G:$G,Month!AS$7,Raw!$I:$I,Month!$A27),IF($C27="Provider",SUMIFS(Raw!$H:$H,Raw!$A:$A,$B$5,Raw!$G:$G,Month!AS$7,Raw!$C:$C,Month!$A27),SUMIFS(Raw!$H:$H,Raw!$A:$A,$B$5,Raw!$G:$G,Month!AS$7,Raw!$E:$E,Month!$A27))))</f>
        <v>318</v>
      </c>
      <c r="AT27" s="100">
        <f>IF($B27="","",IF($C27="Region",SUMIFS(Raw!$H:$H,Raw!$A:$A,$B$5,Raw!$G:$G,Month!AT$7,Raw!$I:$I,Month!$A27),IF($C27="Provider",SUMIFS(Raw!$H:$H,Raw!$A:$A,$B$5,Raw!$G:$G,Month!AT$7,Raw!$C:$C,Month!$A27),SUMIFS(Raw!$H:$H,Raw!$A:$A,$B$5,Raw!$G:$G,Month!AT$7,Raw!$E:$E,Month!$A27))))</f>
        <v>262</v>
      </c>
      <c r="AU27" s="100">
        <f>IF($B27="","",IF($C27="Region",SUMIFS(Raw!$H:$H,Raw!$A:$A,$B$5,Raw!$G:$G,Month!AU$7,Raw!$I:$I,Month!$A27),IF($C27="Provider",SUMIFS(Raw!$H:$H,Raw!$A:$A,$B$5,Raw!$G:$G,Month!AU$7,Raw!$C:$C,Month!$A27),SUMIFS(Raw!$H:$H,Raw!$A:$A,$B$5,Raw!$G:$G,Month!AU$7,Raw!$E:$E,Month!$A27))))</f>
        <v>41</v>
      </c>
      <c r="AV27" s="100">
        <f>IF($B27="","",IF($C27="Region",SUMIFS(Raw!$H:$H,Raw!$A:$A,$B$5,Raw!$G:$G,Month!AV$7,Raw!$I:$I,Month!$A27),IF($C27="Provider",SUMIFS(Raw!$H:$H,Raw!$A:$A,$B$5,Raw!$G:$G,Month!AV$7,Raw!$C:$C,Month!$A27),SUMIFS(Raw!$H:$H,Raw!$A:$A,$B$5,Raw!$G:$G,Month!AV$7,Raw!$E:$E,Month!$A27))))</f>
        <v>409</v>
      </c>
      <c r="AW27" s="100">
        <f>IF($B27="","",IF($C27="Region",SUMIFS(Raw!$H:$H,Raw!$A:$A,$B$5,Raw!$G:$G,Month!AW$7,Raw!$I:$I,Month!$A27),IF($C27="Provider",SUMIFS(Raw!$H:$H,Raw!$A:$A,$B$5,Raw!$G:$G,Month!AW$7,Raw!$C:$C,Month!$A27),SUMIFS(Raw!$H:$H,Raw!$A:$A,$B$5,Raw!$G:$G,Month!AW$7,Raw!$E:$E,Month!$A27))))</f>
        <v>830796</v>
      </c>
      <c r="AX27" s="100">
        <f>IF($B27="","",IF($C27="Region",SUMIFS(Raw!$H:$H,Raw!$A:$A,$B$5,Raw!$G:$G,Month!AX$7,Raw!$I:$I,Month!$A27),IF($C27="Provider",SUMIFS(Raw!$H:$H,Raw!$A:$A,$B$5,Raw!$G:$G,Month!AX$7,Raw!$C:$C,Month!$A27),SUMIFS(Raw!$H:$H,Raw!$A:$A,$B$5,Raw!$G:$G,Month!AX$7,Raw!$E:$E,Month!$A27))))</f>
        <v>889</v>
      </c>
      <c r="AY27" s="100">
        <f>IF($B27="","",IF($C27="Region",SUMIFS(Raw!$H:$H,Raw!$A:$A,$B$5,Raw!$G:$G,Month!AY$7,Raw!$I:$I,Month!$A27),IF($C27="Provider",SUMIFS(Raw!$H:$H,Raw!$A:$A,$B$5,Raw!$G:$G,Month!AY$7,Raw!$C:$C,Month!$A27),SUMIFS(Raw!$H:$H,Raw!$A:$A,$B$5,Raw!$G:$G,Month!AY$7,Raw!$E:$E,Month!$A27))))</f>
        <v>434</v>
      </c>
      <c r="AZ27" s="100">
        <f>IF($B27="","",IF($C27="Region",SUMIFS(Raw!$H:$H,Raw!$A:$A,$B$5,Raw!$G:$G,Month!AZ$7,Raw!$I:$I,Month!$A27),IF($C27="Provider",SUMIFS(Raw!$H:$H,Raw!$A:$A,$B$5,Raw!$G:$G,Month!AZ$7,Raw!$C:$C,Month!$A27),SUMIFS(Raw!$H:$H,Raw!$A:$A,$B$5,Raw!$G:$G,Month!AZ$7,Raw!$E:$E,Month!$A27))))</f>
        <v>51</v>
      </c>
      <c r="BA27" s="100">
        <f>IF($B27="","",IF($C27="Region",SUMIFS(Raw!$H:$H,Raw!$A:$A,$B$5,Raw!$G:$G,Month!BA$7,Raw!$I:$I,Month!$A27),IF($C27="Provider",SUMIFS(Raw!$H:$H,Raw!$A:$A,$B$5,Raw!$G:$G,Month!BA$7,Raw!$C:$C,Month!$A27),SUMIFS(Raw!$H:$H,Raw!$A:$A,$B$5,Raw!$G:$G,Month!BA$7,Raw!$E:$E,Month!$A27))))</f>
        <v>272</v>
      </c>
      <c r="BB27" s="100">
        <f>IF($B27="","",IF($C27="Region",SUMIFS(Raw!$H:$H,Raw!$A:$A,$B$5,Raw!$G:$G,Month!BB$7,Raw!$I:$I,Month!$A27),IF($C27="Provider",SUMIFS(Raw!$H:$H,Raw!$A:$A,$B$5,Raw!$G:$G,Month!BB$7,Raw!$C:$C,Month!$A27),SUMIFS(Raw!$H:$H,Raw!$A:$A,$B$5,Raw!$G:$G,Month!BB$7,Raw!$E:$E,Month!$A27))))</f>
        <v>455105</v>
      </c>
      <c r="BC27" s="100">
        <f>IF($B27="","",IF($C27="Region",SUMIFS(Raw!$H:$H,Raw!$A:$A,$B$5,Raw!$G:$G,Month!BC$7,Raw!$I:$I,Month!$A27),IF($C27="Provider",SUMIFS(Raw!$H:$H,Raw!$A:$A,$B$5,Raw!$G:$G,Month!BC$7,Raw!$C:$C,Month!$A27),SUMIFS(Raw!$H:$H,Raw!$A:$A,$B$5,Raw!$G:$G,Month!BC$7,Raw!$E:$E,Month!$A27))))</f>
        <v>840</v>
      </c>
      <c r="BD27" s="100">
        <f>IF($B27="","",IF($C27="Region",SUMIFS(Raw!$H:$H,Raw!$A:$A,$B$5,Raw!$G:$G,Month!BD$7,Raw!$I:$I,Month!$A27),IF($C27="Provider",SUMIFS(Raw!$H:$H,Raw!$A:$A,$B$5,Raw!$G:$G,Month!BD$7,Raw!$C:$C,Month!$A27),SUMIFS(Raw!$H:$H,Raw!$A:$A,$B$5,Raw!$G:$G,Month!BD$7,Raw!$E:$E,Month!$A27))))</f>
        <v>2508</v>
      </c>
      <c r="BE27" s="100">
        <f>IF($B27="","",IF($C27="Region",SUMIFS(Raw!$H:$H,Raw!$A:$A,$B$5,Raw!$G:$G,Month!BE$7,Raw!$I:$I,Month!$A27),IF($C27="Provider",SUMIFS(Raw!$H:$H,Raw!$A:$A,$B$5,Raw!$G:$G,Month!BE$7,Raw!$C:$C,Month!$A27),SUMIFS(Raw!$H:$H,Raw!$A:$A,$B$5,Raw!$G:$G,Month!BE$7,Raw!$E:$E,Month!$A27))))</f>
        <v>183</v>
      </c>
      <c r="BF27" s="100">
        <f>IF($B27="","",IF($C27="Region",SUMIFS(Raw!$H:$H,Raw!$A:$A,$B$5,Raw!$G:$G,Month!BF$7,Raw!$I:$I,Month!$A27),IF($C27="Provider",SUMIFS(Raw!$H:$H,Raw!$A:$A,$B$5,Raw!$G:$G,Month!BF$7,Raw!$C:$C,Month!$A27),SUMIFS(Raw!$H:$H,Raw!$A:$A,$B$5,Raw!$G:$G,Month!BF$7,Raw!$E:$E,Month!$A27))))</f>
        <v>5221</v>
      </c>
      <c r="BG27" s="100">
        <f>IF($B27="","",IF($C27="Region",SUMIFS(Raw!$H:$H,Raw!$A:$A,$B$5,Raw!$G:$G,Month!BG$7,Raw!$I:$I,Month!$A27),IF($C27="Provider",SUMIFS(Raw!$H:$H,Raw!$A:$A,$B$5,Raw!$G:$G,Month!BG$7,Raw!$C:$C,Month!$A27),SUMIFS(Raw!$H:$H,Raw!$A:$A,$B$5,Raw!$G:$G,Month!BG$7,Raw!$E:$E,Month!$A27))))</f>
        <v>3</v>
      </c>
      <c r="BH27" s="100">
        <f>IF($B27="","",IF($C27="Region",SUMIFS(Raw!$H:$H,Raw!$A:$A,$B$5,Raw!$G:$G,Month!BH$7,Raw!$I:$I,Month!$A27),IF($C27="Provider",SUMIFS(Raw!$H:$H,Raw!$A:$A,$B$5,Raw!$G:$G,Month!BH$7,Raw!$C:$C,Month!$A27),SUMIFS(Raw!$H:$H,Raw!$A:$A,$B$5,Raw!$G:$G,Month!BH$7,Raw!$E:$E,Month!$A27))))</f>
        <v>3315</v>
      </c>
      <c r="BI27" s="100">
        <f>IF($B27="","",IF($C27="Region",SUMIFS(Raw!$H:$H,Raw!$A:$A,$B$5,Raw!$G:$G,Month!BI$7,Raw!$I:$I,Month!$A27),IF($C27="Provider",SUMIFS(Raw!$H:$H,Raw!$A:$A,$B$5,Raw!$G:$G,Month!BI$7,Raw!$C:$C,Month!$A27),SUMIFS(Raw!$H:$H,Raw!$A:$A,$B$5,Raw!$G:$G,Month!BI$7,Raw!$E:$E,Month!$A27))))</f>
        <v>983</v>
      </c>
      <c r="BJ27" s="100">
        <f>IF($B27="","",IF($C27="Region",SUMIFS(Raw!$H:$H,Raw!$A:$A,$B$5,Raw!$G:$G,Month!BJ$7,Raw!$I:$I,Month!$A27),IF($C27="Provider",SUMIFS(Raw!$H:$H,Raw!$A:$A,$B$5,Raw!$G:$G,Month!BJ$7,Raw!$C:$C,Month!$A27),SUMIFS(Raw!$H:$H,Raw!$A:$A,$B$5,Raw!$G:$G,Month!BJ$7,Raw!$E:$E,Month!$A27))))</f>
        <v>1270</v>
      </c>
      <c r="BK27" s="100">
        <f>IF($B27="","",IF($C27="Region",SUMIFS(Raw!$H:$H,Raw!$A:$A,$B$5,Raw!$G:$G,Month!BK$7,Raw!$I:$I,Month!$A27),IF($C27="Provider",SUMIFS(Raw!$H:$H,Raw!$A:$A,$B$5,Raw!$G:$G,Month!BK$7,Raw!$C:$C,Month!$A27),SUMIFS(Raw!$H:$H,Raw!$A:$A,$B$5,Raw!$G:$G,Month!BK$7,Raw!$E:$E,Month!$A27))))</f>
        <v>635</v>
      </c>
      <c r="BL27" s="100">
        <f>IF($B27="","",IF($C27="Region",SUMIFS(Raw!$H:$H,Raw!$A:$A,$B$5,Raw!$G:$G,Month!BL$7,Raw!$I:$I,Month!$A27),IF($C27="Provider",SUMIFS(Raw!$H:$H,Raw!$A:$A,$B$5,Raw!$G:$G,Month!BL$7,Raw!$C:$C,Month!$A27),SUMIFS(Raw!$H:$H,Raw!$A:$A,$B$5,Raw!$G:$G,Month!BL$7,Raw!$E:$E,Month!$A27))))</f>
        <v>82</v>
      </c>
      <c r="BM27" s="100">
        <f>IF($B27="","",IF($C27="Region",SUMIFS(Raw!$H:$H,Raw!$A:$A,$B$5,Raw!$G:$G,Month!BM$7,Raw!$I:$I,Month!$A27),IF($C27="Provider",SUMIFS(Raw!$H:$H,Raw!$A:$A,$B$5,Raw!$G:$G,Month!BM$7,Raw!$C:$C,Month!$A27),SUMIFS(Raw!$H:$H,Raw!$A:$A,$B$5,Raw!$G:$G,Month!BM$7,Raw!$E:$E,Month!$A27))))</f>
        <v>4</v>
      </c>
      <c r="BN27" s="100">
        <f>IF($B27="","",IF($C27="Region",SUMIFS(Raw!$H:$H,Raw!$A:$A,$B$5,Raw!$G:$G,Month!BN$7,Raw!$I:$I,Month!$A27),IF($C27="Provider",SUMIFS(Raw!$H:$H,Raw!$A:$A,$B$5,Raw!$G:$G,Month!BN$7,Raw!$C:$C,Month!$A27),SUMIFS(Raw!$H:$H,Raw!$A:$A,$B$5,Raw!$G:$G,Month!BN$7,Raw!$E:$E,Month!$A27))))</f>
        <v>851</v>
      </c>
      <c r="BO27" s="100">
        <f>IF($B27="","",IF($C27="Region",SUMIFS(Raw!$H:$H,Raw!$A:$A,$B$5,Raw!$G:$G,Month!BO$7,Raw!$I:$I,Month!$A27),IF($C27="Provider",SUMIFS(Raw!$H:$H,Raw!$A:$A,$B$5,Raw!$G:$G,Month!BO$7,Raw!$C:$C,Month!$A27),SUMIFS(Raw!$H:$H,Raw!$A:$A,$B$5,Raw!$G:$G,Month!BO$7,Raw!$E:$E,Month!$A27))))</f>
        <v>282</v>
      </c>
      <c r="BP27" s="100">
        <f>IF($B27="","",IF($C27="Region",SUMIFS(Raw!$H:$H,Raw!$A:$A,$B$5,Raw!$G:$G,Month!BP$7,Raw!$I:$I,Month!$A27),IF($C27="Provider",SUMIFS(Raw!$H:$H,Raw!$A:$A,$B$5,Raw!$G:$G,Month!BP$7,Raw!$C:$C,Month!$A27),SUMIFS(Raw!$H:$H,Raw!$A:$A,$B$5,Raw!$G:$G,Month!BP$7,Raw!$E:$E,Month!$A27))))</f>
        <v>768</v>
      </c>
      <c r="BQ27" s="100">
        <f>IF($B27="","",IF($C27="Region",SUMIFS(Raw!$H:$H,Raw!$A:$A,$B$5,Raw!$G:$G,Month!BQ$7,Raw!$I:$I,Month!$A27),IF($C27="Provider",SUMIFS(Raw!$H:$H,Raw!$A:$A,$B$5,Raw!$G:$G,Month!BQ$7,Raw!$C:$C,Month!$A27),SUMIFS(Raw!$H:$H,Raw!$A:$A,$B$5,Raw!$G:$G,Month!BQ$7,Raw!$E:$E,Month!$A27))))</f>
        <v>62</v>
      </c>
      <c r="BR27" s="100">
        <f>IF($B27="","",IF($C27="Region",SUMIFS(Raw!$H:$H,Raw!$A:$A,$B$5,Raw!$G:$G,Month!BR$7,Raw!$I:$I,Month!$A27),IF($C27="Provider",SUMIFS(Raw!$H:$H,Raw!$A:$A,$B$5,Raw!$G:$G,Month!BR$7,Raw!$C:$C,Month!$A27),SUMIFS(Raw!$H:$H,Raw!$A:$A,$B$5,Raw!$G:$G,Month!BR$7,Raw!$E:$E,Month!$A27))))</f>
        <v>8</v>
      </c>
      <c r="BS27" s="100">
        <f>IF($B27="","",IF($C27="Region",SUMIFS(Raw!$H:$H,Raw!$A:$A,$B$5,Raw!$G:$G,Month!BS$7,Raw!$I:$I,Month!$A27),IF($C27="Provider",SUMIFS(Raw!$H:$H,Raw!$A:$A,$B$5,Raw!$G:$G,Month!BS$7,Raw!$C:$C,Month!$A27),SUMIFS(Raw!$H:$H,Raw!$A:$A,$B$5,Raw!$G:$G,Month!BS$7,Raw!$E:$E,Month!$A27))))</f>
        <v>0</v>
      </c>
      <c r="BT27" s="100">
        <f>IF($B27="","",IF($C27="Region",SUMIFS(Raw!$H:$H,Raw!$A:$A,$B$5,Raw!$G:$G,Month!BT$7,Raw!$I:$I,Month!$A27),IF($C27="Provider",SUMIFS(Raw!$H:$H,Raw!$A:$A,$B$5,Raw!$G:$G,Month!BT$7,Raw!$C:$C,Month!$A27),SUMIFS(Raw!$H:$H,Raw!$A:$A,$B$5,Raw!$G:$G,Month!BT$7,Raw!$E:$E,Month!$A27))))</f>
        <v>0</v>
      </c>
      <c r="BU27" s="100">
        <f>IF($B27="","",IF($C27="Region",SUMIFS(Raw!$H:$H,Raw!$A:$A,$B$5,Raw!$G:$G,Month!BU$7,Raw!$I:$I,Month!$A27),IF($C27="Provider",SUMIFS(Raw!$H:$H,Raw!$A:$A,$B$5,Raw!$G:$G,Month!BU$7,Raw!$C:$C,Month!$A27),SUMIFS(Raw!$H:$H,Raw!$A:$A,$B$5,Raw!$G:$G,Month!BU$7,Raw!$E:$E,Month!$A27))))</f>
        <v>0</v>
      </c>
      <c r="BV27" s="100">
        <f>IF($B27="","",IF($C27="Region",SUMIFS(Raw!$H:$H,Raw!$A:$A,$B$5,Raw!$G:$G,Month!BV$7,Raw!$I:$I,Month!$A27),IF($C27="Provider",SUMIFS(Raw!$H:$H,Raw!$A:$A,$B$5,Raw!$G:$G,Month!BV$7,Raw!$C:$C,Month!$A27),SUMIFS(Raw!$H:$H,Raw!$A:$A,$B$5,Raw!$G:$G,Month!BV$7,Raw!$E:$E,Month!$A27))))</f>
        <v>0</v>
      </c>
      <c r="BW27" s="100">
        <f>IF($B27="","",IF($C27="Region",SUMIFS(Raw!$H:$H,Raw!$A:$A,$B$5,Raw!$G:$G,Month!BW$7,Raw!$I:$I,Month!$A27),IF($C27="Provider",SUMIFS(Raw!$H:$H,Raw!$A:$A,$B$5,Raw!$G:$G,Month!BW$7,Raw!$C:$C,Month!$A27),SUMIFS(Raw!$H:$H,Raw!$A:$A,$B$5,Raw!$G:$G,Month!BW$7,Raw!$E:$E,Month!$A27))))</f>
        <v>59</v>
      </c>
      <c r="BX27" s="100">
        <f>IF($B27="","",IF($C27="Region",SUMIFS(Raw!$H:$H,Raw!$A:$A,$B$5,Raw!$G:$G,Month!BX$7,Raw!$I:$I,Month!$A27),IF($C27="Provider",SUMIFS(Raw!$H:$H,Raw!$A:$A,$B$5,Raw!$G:$G,Month!BX$7,Raw!$C:$C,Month!$A27),SUMIFS(Raw!$H:$H,Raw!$A:$A,$B$5,Raw!$G:$G,Month!BX$7,Raw!$E:$E,Month!$A27))))</f>
        <v>0</v>
      </c>
      <c r="BY27" s="100">
        <f>IF($B27="","",IF($C27="Region",SUMIFS(Raw!$H:$H,Raw!$A:$A,$B$5,Raw!$G:$G,Month!BY$7,Raw!$I:$I,Month!$A27),IF($C27="Provider",SUMIFS(Raw!$H:$H,Raw!$A:$A,$B$5,Raw!$G:$G,Month!BY$7,Raw!$C:$C,Month!$A27),SUMIFS(Raw!$H:$H,Raw!$A:$A,$B$5,Raw!$G:$G,Month!BY$7,Raw!$E:$E,Month!$A27))))</f>
        <v>0</v>
      </c>
      <c r="BZ27" s="100">
        <f>IF($B27="","",IF($C27="Region",SUMIFS(Raw!$H:$H,Raw!$A:$A,$B$5,Raw!$G:$G,Month!BZ$7,Raw!$I:$I,Month!$A27),IF($C27="Provider",SUMIFS(Raw!$H:$H,Raw!$A:$A,$B$5,Raw!$G:$G,Month!BZ$7,Raw!$C:$C,Month!$A27),SUMIFS(Raw!$H:$H,Raw!$A:$A,$B$5,Raw!$G:$G,Month!BZ$7,Raw!$E:$E,Month!$A27))))</f>
        <v>0</v>
      </c>
      <c r="CA27" s="100">
        <f>IF($B27="","",IF($C27="Region",SUMIFS(Raw!$H:$H,Raw!$A:$A,$B$5,Raw!$G:$G,Month!CA$7,Raw!$I:$I,Month!$A27),IF($C27="Provider",SUMIFS(Raw!$H:$H,Raw!$A:$A,$B$5,Raw!$G:$G,Month!CA$7,Raw!$C:$C,Month!$A27),SUMIFS(Raw!$H:$H,Raw!$A:$A,$B$5,Raw!$G:$G,Month!CA$7,Raw!$E:$E,Month!$A27))))</f>
        <v>0</v>
      </c>
      <c r="CB27" s="100">
        <f>IF($B27="","",IF($C27="Region",SUMIFS(Raw!$H:$H,Raw!$A:$A,$B$5,Raw!$G:$G,Month!CB$7,Raw!$I:$I,Month!$A27),IF($C27="Provider",SUMIFS(Raw!$H:$H,Raw!$A:$A,$B$5,Raw!$G:$G,Month!CB$7,Raw!$C:$C,Month!$A27),SUMIFS(Raw!$H:$H,Raw!$A:$A,$B$5,Raw!$G:$G,Month!CB$7,Raw!$E:$E,Month!$A27))))</f>
        <v>192</v>
      </c>
      <c r="CC27" s="100">
        <f>IF($B27="","",IF($C27="Region",SUMIFS(Raw!$H:$H,Raw!$A:$A,$B$5,Raw!$G:$G,Month!CC$7,Raw!$I:$I,Month!$A27),IF($C27="Provider",SUMIFS(Raw!$H:$H,Raw!$A:$A,$B$5,Raw!$G:$G,Month!CC$7,Raw!$C:$C,Month!$A27),SUMIFS(Raw!$H:$H,Raw!$A:$A,$B$5,Raw!$G:$G,Month!CC$7,Raw!$E:$E,Month!$A27))))</f>
        <v>186</v>
      </c>
      <c r="CD27" s="100">
        <f>IF($B27="","",IF($C27="Region",SUMIFS(Raw!$H:$H,Raw!$A:$A,$B$5,Raw!$G:$G,Month!CD$7,Raw!$I:$I,Month!$A27),IF($C27="Provider",SUMIFS(Raw!$H:$H,Raw!$A:$A,$B$5,Raw!$G:$G,Month!CD$7,Raw!$C:$C,Month!$A27),SUMIFS(Raw!$H:$H,Raw!$A:$A,$B$5,Raw!$G:$G,Month!CD$7,Raw!$E:$E,Month!$A27))))</f>
        <v>21</v>
      </c>
      <c r="CE27" s="100">
        <f>IF($B27="","",IF($C27="Region",SUMIFS(Raw!$H:$H,Raw!$A:$A,$B$5,Raw!$G:$G,Month!CE$7,Raw!$I:$I,Month!$A27),IF($C27="Provider",SUMIFS(Raw!$H:$H,Raw!$A:$A,$B$5,Raw!$G:$G,Month!CE$7,Raw!$C:$C,Month!$A27),SUMIFS(Raw!$H:$H,Raw!$A:$A,$B$5,Raw!$G:$G,Month!CE$7,Raw!$E:$E,Month!$A27))))</f>
        <v>0</v>
      </c>
      <c r="CF27" s="100">
        <f>IF($B27="","",IF($C27="Region",SUMIFS(Raw!$H:$H,Raw!$A:$A,$B$5,Raw!$G:$G,Month!CF$7,Raw!$I:$I,Month!$A27),IF($C27="Provider",SUMIFS(Raw!$H:$H,Raw!$A:$A,$B$5,Raw!$G:$G,Month!CF$7,Raw!$C:$C,Month!$A27),SUMIFS(Raw!$H:$H,Raw!$A:$A,$B$5,Raw!$G:$G,Month!CF$7,Raw!$E:$E,Month!$A27))))</f>
        <v>0</v>
      </c>
      <c r="CG27" s="100">
        <f>IF($B27="","",IF($C27="Region",SUMIFS(Raw!$H:$H,Raw!$A:$A,$B$5,Raw!$G:$G,Month!CG$7,Raw!$I:$I,Month!$A27),IF($C27="Provider",SUMIFS(Raw!$H:$H,Raw!$A:$A,$B$5,Raw!$G:$G,Month!CG$7,Raw!$C:$C,Month!$A27),SUMIFS(Raw!$H:$H,Raw!$A:$A,$B$5,Raw!$G:$G,Month!CG$7,Raw!$E:$E,Month!$A27))))</f>
        <v>0</v>
      </c>
      <c r="CH27" s="100">
        <f>IF($B27="","",IF($C27="Region",SUMIFS(Raw!$H:$H,Raw!$A:$A,$B$5,Raw!$G:$G,Month!CH$7,Raw!$I:$I,Month!$A27),IF($C27="Provider",SUMIFS(Raw!$H:$H,Raw!$A:$A,$B$5,Raw!$G:$G,Month!CH$7,Raw!$C:$C,Month!$A27),SUMIFS(Raw!$H:$H,Raw!$A:$A,$B$5,Raw!$G:$G,Month!CH$7,Raw!$E:$E,Month!$A27))))</f>
        <v>72</v>
      </c>
      <c r="CI27" s="100">
        <f>IF($B27="","",IF($C27="Region",SUMIFS(Raw!$H:$H,Raw!$A:$A,$B$5,Raw!$G:$G,Month!CI$7,Raw!$I:$I,Month!$A27),IF($C27="Provider",SUMIFS(Raw!$H:$H,Raw!$A:$A,$B$5,Raw!$G:$G,Month!CI$7,Raw!$C:$C,Month!$A27),SUMIFS(Raw!$H:$H,Raw!$A:$A,$B$5,Raw!$G:$G,Month!CI$7,Raw!$E:$E,Month!$A27))))</f>
        <v>72</v>
      </c>
      <c r="CJ27" s="100">
        <f>IF($B27="","",IF($C27="Region",SUMIFS(Raw!$H:$H,Raw!$A:$A,$B$5,Raw!$G:$G,Month!CJ$7,Raw!$I:$I,Month!$A27),IF($C27="Provider",SUMIFS(Raw!$H:$H,Raw!$A:$A,$B$5,Raw!$G:$G,Month!CJ$7,Raw!$C:$C,Month!$A27),SUMIFS(Raw!$H:$H,Raw!$A:$A,$B$5,Raw!$G:$G,Month!CJ$7,Raw!$E:$E,Month!$A27))))</f>
        <v>7</v>
      </c>
      <c r="CK27" s="100">
        <f>IF($B27="","",IF($C27="Region",SUMIFS(Raw!$H:$H,Raw!$A:$A,$B$5,Raw!$G:$G,Month!CK$7,Raw!$I:$I,Month!$A27),IF($C27="Provider",SUMIFS(Raw!$H:$H,Raw!$A:$A,$B$5,Raw!$G:$G,Month!CK$7,Raw!$C:$C,Month!$A27),SUMIFS(Raw!$H:$H,Raw!$A:$A,$B$5,Raw!$G:$G,Month!CK$7,Raw!$E:$E,Month!$A27))))</f>
        <v>7</v>
      </c>
      <c r="CL27" s="100">
        <f>IF($B27="","",IF($C27="Region",SUMIFS(Raw!$H:$H,Raw!$A:$A,$B$5,Raw!$G:$G,Month!CL$7,Raw!$I:$I,Month!$A27),IF($C27="Provider",SUMIFS(Raw!$H:$H,Raw!$A:$A,$B$5,Raw!$G:$G,Month!CL$7,Raw!$C:$C,Month!$A27),SUMIFS(Raw!$H:$H,Raw!$A:$A,$B$5,Raw!$G:$G,Month!CL$7,Raw!$E:$E,Month!$A27))))</f>
        <v>14</v>
      </c>
      <c r="CM27" s="100">
        <f>IF($B27="","",IF($C27="Region",SUMIFS(Raw!$H:$H,Raw!$A:$A,$B$5,Raw!$G:$G,Month!CM$7,Raw!$I:$I,Month!$A27),IF($C27="Provider",SUMIFS(Raw!$H:$H,Raw!$A:$A,$B$5,Raw!$G:$G,Month!CM$7,Raw!$C:$C,Month!$A27),SUMIFS(Raw!$H:$H,Raw!$A:$A,$B$5,Raw!$G:$G,Month!CM$7,Raw!$E:$E,Month!$A27))))</f>
        <v>14</v>
      </c>
    </row>
    <row r="28" spans="1:91" x14ac:dyDescent="0.25">
      <c r="A28" s="18" t="str">
        <f>IF(Refs!A21="","",Refs!A21)</f>
        <v>111AG8</v>
      </c>
      <c r="B28" s="3" t="str">
        <f>IF(Refs!B21="","",Refs!B21)</f>
        <v>Norfolk including Great Yarmouth and Waveney</v>
      </c>
      <c r="C28" s="9" t="str">
        <f>IF(Refs!D21="","",Refs!D21)</f>
        <v>Area</v>
      </c>
      <c r="D28" s="100">
        <f>IF($B28="","",IF($C28="Region",SUMIFS(Raw!$H:$H,Raw!$A:$A,$B$5,Raw!$G:$G,Month!D$7,Raw!$I:$I,Month!$A28),IF($C28="Provider",SUMIFS(Raw!$H:$H,Raw!$A:$A,$B$5,Raw!$G:$G,Month!D$7,Raw!$C:$C,Month!$A28),SUMIFS(Raw!$H:$H,Raw!$A:$A,$B$5,Raw!$G:$G,Month!D$7,Raw!$E:$E,Month!$A28))))</f>
        <v>27752</v>
      </c>
      <c r="E28" s="100">
        <f>IF($B28="","",IF($C28="Region",SUMIFS(Raw!$H:$H,Raw!$A:$A,$B$5,Raw!$G:$G,Month!E$7,Raw!$I:$I,Month!$A28),IF($C28="Provider",SUMIFS(Raw!$H:$H,Raw!$A:$A,$B$5,Raw!$G:$G,Month!E$7,Raw!$C:$C,Month!$A28),SUMIFS(Raw!$H:$H,Raw!$A:$A,$B$5,Raw!$G:$G,Month!E$7,Raw!$E:$E,Month!$A28))))</f>
        <v>25339</v>
      </c>
      <c r="F28" s="100">
        <f>IF($B28="","",IF($C28="Region",SUMIFS(Raw!$H:$H,Raw!$A:$A,$B$5,Raw!$G:$G,Month!F$7,Raw!$I:$I,Month!$A28),IF($C28="Provider",SUMIFS(Raw!$H:$H,Raw!$A:$A,$B$5,Raw!$G:$G,Month!F$7,Raw!$C:$C,Month!$A28),SUMIFS(Raw!$H:$H,Raw!$A:$A,$B$5,Raw!$G:$G,Month!F$7,Raw!$E:$E,Month!$A28))))</f>
        <v>26326</v>
      </c>
      <c r="G28" s="100">
        <f>IF($B28="","",IF($C28="Region",SUMIFS(Raw!$H:$H,Raw!$A:$A,$B$5,Raw!$G:$G,Month!G$7,Raw!$I:$I,Month!$A28),IF($C28="Provider",SUMIFS(Raw!$H:$H,Raw!$A:$A,$B$5,Raw!$G:$G,Month!G$7,Raw!$C:$C,Month!$A28),SUMIFS(Raw!$H:$H,Raw!$A:$A,$B$5,Raw!$G:$G,Month!G$7,Raw!$E:$E,Month!$A28))))</f>
        <v>23393</v>
      </c>
      <c r="H28" s="100">
        <f>IF($B28="","",IF($C28="Region",SUMIFS(Raw!$H:$H,Raw!$A:$A,$B$5,Raw!$G:$G,Month!H$7,Raw!$I:$I,Month!$A28),IF($C28="Provider",SUMIFS(Raw!$H:$H,Raw!$A:$A,$B$5,Raw!$G:$G,Month!H$7,Raw!$C:$C,Month!$A28),SUMIFS(Raw!$H:$H,Raw!$A:$A,$B$5,Raw!$G:$G,Month!H$7,Raw!$E:$E,Month!$A28))))</f>
        <v>568</v>
      </c>
      <c r="I28" s="100">
        <f>IF($B28="","",IF($C28="Region",SUMIFS(Raw!$H:$H,Raw!$A:$A,$B$5,Raw!$G:$G,Month!I$7,Raw!$I:$I,Month!$A28),IF($C28="Provider",SUMIFS(Raw!$H:$H,Raw!$A:$A,$B$5,Raw!$G:$G,Month!I$7,Raw!$C:$C,Month!$A28),SUMIFS(Raw!$H:$H,Raw!$A:$A,$B$5,Raw!$G:$G,Month!I$7,Raw!$E:$E,Month!$A28))))</f>
        <v>653587</v>
      </c>
      <c r="J28" s="100">
        <f>IF($B28="","",IF($C28="Region",SUMIFS(Raw!$H:$H,Raw!$A:$A,$B$5,Raw!$G:$G,Month!J$7,Raw!$I:$I,Month!$A28),IF($C28="Provider",SUMIFS(Raw!$H:$H,Raw!$A:$A,$B$5,Raw!$G:$G,Month!J$7,Raw!$C:$C,Month!$A28),SUMIFS(Raw!$H:$H,Raw!$A:$A,$B$5,Raw!$G:$G,Month!J$7,Raw!$E:$E,Month!$A28))))</f>
        <v>320</v>
      </c>
      <c r="K28" s="100">
        <f>IF($B28="","",IF($C28="Region",SUMIFS(Raw!$H:$H,Raw!$A:$A,$B$5,Raw!$G:$G,Month!K$7,Raw!$I:$I,Month!$A28),IF($C28="Provider",SUMIFS(Raw!$H:$H,Raw!$A:$A,$B$5,Raw!$G:$G,Month!K$7,Raw!$C:$C,Month!$A28),SUMIFS(Raw!$H:$H,Raw!$A:$A,$B$5,Raw!$G:$G,Month!K$7,Raw!$E:$E,Month!$A28))))</f>
        <v>320</v>
      </c>
      <c r="L28" s="100">
        <f>IF($B28="","",IF($C28="Region",SUMIFS(Raw!$H:$H,Raw!$A:$A,$B$5,Raw!$G:$G,Month!L$7,Raw!$I:$I,Month!$A28),IF($C28="Provider",SUMIFS(Raw!$H:$H,Raw!$A:$A,$B$5,Raw!$G:$G,Month!L$7,Raw!$C:$C,Month!$A28),SUMIFS(Raw!$H:$H,Raw!$A:$A,$B$5,Raw!$G:$G,Month!L$7,Raw!$E:$E,Month!$A28))))</f>
        <v>26851</v>
      </c>
      <c r="M28" s="100">
        <f>IF($B28="","",IF($C28="Region",SUMIFS(Raw!$H:$H,Raw!$A:$A,$B$5,Raw!$G:$G,Month!M$7,Raw!$I:$I,Month!$A28),IF($C28="Provider",SUMIFS(Raw!$H:$H,Raw!$A:$A,$B$5,Raw!$G:$G,Month!M$7,Raw!$C:$C,Month!$A28),SUMIFS(Raw!$H:$H,Raw!$A:$A,$B$5,Raw!$G:$G,Month!M$7,Raw!$E:$E,Month!$A28))))</f>
        <v>14333</v>
      </c>
      <c r="N28" s="100">
        <f>IF($B28="","",IF($C28="Region",SUMIFS(Raw!$H:$H,Raw!$A:$A,$B$5,Raw!$G:$G,Month!N$7,Raw!$I:$I,Month!$A28),IF($C28="Provider",SUMIFS(Raw!$H:$H,Raw!$A:$A,$B$5,Raw!$G:$G,Month!N$7,Raw!$C:$C,Month!$A28),SUMIFS(Raw!$H:$H,Raw!$A:$A,$B$5,Raw!$G:$G,Month!N$7,Raw!$E:$E,Month!$A28))))</f>
        <v>47017503</v>
      </c>
      <c r="O28" s="100">
        <f>IF($B28="","",IF($C28="Region",SUMIFS(Raw!$H:$H,Raw!$A:$A,$B$5,Raw!$G:$G,Month!O$7,Raw!$I:$I,Month!$A28),IF($C28="Provider",SUMIFS(Raw!$H:$H,Raw!$A:$A,$B$5,Raw!$G:$G,Month!O$7,Raw!$C:$C,Month!$A28),SUMIFS(Raw!$H:$H,Raw!$A:$A,$B$5,Raw!$G:$G,Month!O$7,Raw!$E:$E,Month!$A28))))</f>
        <v>25811</v>
      </c>
      <c r="P28" s="100">
        <f>IF($B28="","",IF($C28="Region",SUMIFS(Raw!$H:$H,Raw!$A:$A,$B$5,Raw!$G:$G,Month!P$7,Raw!$I:$I,Month!$A28),IF($C28="Provider",SUMIFS(Raw!$H:$H,Raw!$A:$A,$B$5,Raw!$G:$G,Month!P$7,Raw!$C:$C,Month!$A28),SUMIFS(Raw!$H:$H,Raw!$A:$A,$B$5,Raw!$G:$G,Month!P$7,Raw!$E:$E,Month!$A28))))</f>
        <v>71</v>
      </c>
      <c r="Q28" s="100">
        <f>IF($B28="","",IF($C28="Region",SUMIFS(Raw!$H:$H,Raw!$A:$A,$B$5,Raw!$G:$G,Month!Q$7,Raw!$I:$I,Month!$A28),IF($C28="Provider",SUMIFS(Raw!$H:$H,Raw!$A:$A,$B$5,Raw!$G:$G,Month!Q$7,Raw!$C:$C,Month!$A28),SUMIFS(Raw!$H:$H,Raw!$A:$A,$B$5,Raw!$G:$G,Month!Q$7,Raw!$E:$E,Month!$A28))))</f>
        <v>11351</v>
      </c>
      <c r="R28" s="100">
        <f>IF($B28="","",IF($C28="Region",SUMIFS(Raw!$H:$H,Raw!$A:$A,$B$5,Raw!$G:$G,Month!R$7,Raw!$I:$I,Month!$A28),IF($C28="Provider",SUMIFS(Raw!$H:$H,Raw!$A:$A,$B$5,Raw!$G:$G,Month!R$7,Raw!$C:$C,Month!$A28),SUMIFS(Raw!$H:$H,Raw!$A:$A,$B$5,Raw!$G:$G,Month!R$7,Raw!$E:$E,Month!$A28))))</f>
        <v>9464</v>
      </c>
      <c r="S28" s="100">
        <f>IF($B28="","",IF($C28="Region",SUMIFS(Raw!$H:$H,Raw!$A:$A,$B$5,Raw!$G:$G,Month!S$7,Raw!$I:$I,Month!$A28),IF($C28="Provider",SUMIFS(Raw!$H:$H,Raw!$A:$A,$B$5,Raw!$G:$G,Month!S$7,Raw!$C:$C,Month!$A28),SUMIFS(Raw!$H:$H,Raw!$A:$A,$B$5,Raw!$G:$G,Month!S$7,Raw!$E:$E,Month!$A28))))</f>
        <v>4867</v>
      </c>
      <c r="T28" s="100">
        <f>IF($B28="","",IF($C28="Region",SUMIFS(Raw!$H:$H,Raw!$A:$A,$B$5,Raw!$G:$G,Month!T$7,Raw!$I:$I,Month!$A28),IF($C28="Provider",SUMIFS(Raw!$H:$H,Raw!$A:$A,$B$5,Raw!$G:$G,Month!T$7,Raw!$C:$C,Month!$A28),SUMIFS(Raw!$H:$H,Raw!$A:$A,$B$5,Raw!$G:$G,Month!T$7,Raw!$E:$E,Month!$A28))))</f>
        <v>58</v>
      </c>
      <c r="U28" s="100">
        <f>IF($B28="","",IF($C28="Region",SUMIFS(Raw!$H:$H,Raw!$A:$A,$B$5,Raw!$G:$G,Month!U$7,Raw!$I:$I,Month!$A28),IF($C28="Provider",SUMIFS(Raw!$H:$H,Raw!$A:$A,$B$5,Raw!$G:$G,Month!U$7,Raw!$C:$C,Month!$A28),SUMIFS(Raw!$H:$H,Raw!$A:$A,$B$5,Raw!$G:$G,Month!U$7,Raw!$E:$E,Month!$A28))))</f>
        <v>14989</v>
      </c>
      <c r="V28" s="100">
        <f>IF($B28="","",IF($C28="Region",SUMIFS(Raw!$H:$H,Raw!$A:$A,$B$5,Raw!$G:$G,Month!V$7,Raw!$I:$I,Month!$A28),IF($C28="Provider",SUMIFS(Raw!$H:$H,Raw!$A:$A,$B$5,Raw!$G:$G,Month!V$7,Raw!$C:$C,Month!$A28),SUMIFS(Raw!$H:$H,Raw!$A:$A,$B$5,Raw!$G:$G,Month!V$7,Raw!$E:$E,Month!$A28))))</f>
        <v>90</v>
      </c>
      <c r="W28" s="100">
        <f>IF($B28="","",IF($C28="Region",SUMIFS(Raw!$H:$H,Raw!$A:$A,$B$5,Raw!$G:$G,Month!W$7,Raw!$I:$I,Month!$A28),IF($C28="Provider",SUMIFS(Raw!$H:$H,Raw!$A:$A,$B$5,Raw!$G:$G,Month!W$7,Raw!$C:$C,Month!$A28),SUMIFS(Raw!$H:$H,Raw!$A:$A,$B$5,Raw!$G:$G,Month!W$7,Raw!$E:$E,Month!$A28))))</f>
        <v>7961</v>
      </c>
      <c r="X28" s="100">
        <f>IF($B28="","",IF($C28="Region",SUMIFS(Raw!$H:$H,Raw!$A:$A,$B$5,Raw!$G:$G,Month!X$7,Raw!$I:$I,Month!$A28),IF($C28="Provider",SUMIFS(Raw!$H:$H,Raw!$A:$A,$B$5,Raw!$G:$G,Month!X$7,Raw!$C:$C,Month!$A28),SUMIFS(Raw!$H:$H,Raw!$A:$A,$B$5,Raw!$G:$G,Month!X$7,Raw!$E:$E,Month!$A28))))</f>
        <v>1447</v>
      </c>
      <c r="Y28" s="100">
        <f>IF($B28="","",IF($C28="Region",SUMIFS(Raw!$H:$H,Raw!$A:$A,$B$5,Raw!$G:$G,Month!Y$7,Raw!$I:$I,Month!$A28),IF($C28="Provider",SUMIFS(Raw!$H:$H,Raw!$A:$A,$B$5,Raw!$G:$G,Month!Y$7,Raw!$C:$C,Month!$A28),SUMIFS(Raw!$H:$H,Raw!$A:$A,$B$5,Raw!$G:$G,Month!Y$7,Raw!$E:$E,Month!$A28))))</f>
        <v>5864</v>
      </c>
      <c r="Z28" s="100">
        <f>IF($B28="","",IF($C28="Region",SUMIFS(Raw!$H:$H,Raw!$A:$A,$B$5,Raw!$G:$G,Month!Z$7,Raw!$I:$I,Month!$A28),IF($C28="Provider",SUMIFS(Raw!$H:$H,Raw!$A:$A,$B$5,Raw!$G:$G,Month!Z$7,Raw!$C:$C,Month!$A28),SUMIFS(Raw!$H:$H,Raw!$A:$A,$B$5,Raw!$G:$G,Month!Z$7,Raw!$E:$E,Month!$A28))))</f>
        <v>40301</v>
      </c>
      <c r="AA28" s="100">
        <f>IF($B28="","",IF($C28="Region",SUMIFS(Raw!$H:$H,Raw!$A:$A,$B$5,Raw!$G:$G,Month!AA$7,Raw!$I:$I,Month!$A28),IF($C28="Provider",SUMIFS(Raw!$H:$H,Raw!$A:$A,$B$5,Raw!$G:$G,Month!AA$7,Raw!$C:$C,Month!$A28),SUMIFS(Raw!$H:$H,Raw!$A:$A,$B$5,Raw!$G:$G,Month!AA$7,Raw!$E:$E,Month!$A28))))</f>
        <v>2384</v>
      </c>
      <c r="AB28" s="100">
        <f>IF($B28="","",IF($C28="Region",SUMIFS(Raw!$H:$H,Raw!$A:$A,$B$5,Raw!$G:$G,Month!AB$7,Raw!$I:$I,Month!$A28),IF($C28="Provider",SUMIFS(Raw!$H:$H,Raw!$A:$A,$B$5,Raw!$G:$G,Month!AB$7,Raw!$C:$C,Month!$A28),SUMIFS(Raw!$H:$H,Raw!$A:$A,$B$5,Raw!$G:$G,Month!AB$7,Raw!$E:$E,Month!$A28))))</f>
        <v>900</v>
      </c>
      <c r="AC28" s="100">
        <f>IF($B28="","",IF($C28="Region",SUMIFS(Raw!$H:$H,Raw!$A:$A,$B$5,Raw!$G:$G,Month!AC$7,Raw!$I:$I,Month!$A28),IF($C28="Provider",SUMIFS(Raw!$H:$H,Raw!$A:$A,$B$5,Raw!$G:$G,Month!AC$7,Raw!$C:$C,Month!$A28),SUMIFS(Raw!$H:$H,Raw!$A:$A,$B$5,Raw!$G:$G,Month!AC$7,Raw!$E:$E,Month!$A28))))</f>
        <v>5176</v>
      </c>
      <c r="AD28" s="100">
        <f>IF($B28="","",IF($C28="Region",SUMIFS(Raw!$H:$H,Raw!$A:$A,$B$5,Raw!$G:$G,Month!AD$7,Raw!$I:$I,Month!$A28),IF($C28="Provider",SUMIFS(Raw!$H:$H,Raw!$A:$A,$B$5,Raw!$G:$G,Month!AD$7,Raw!$C:$C,Month!$A28),SUMIFS(Raw!$H:$H,Raw!$A:$A,$B$5,Raw!$G:$G,Month!AD$7,Raw!$E:$E,Month!$A28))))</f>
        <v>868321</v>
      </c>
      <c r="AE28" s="100">
        <f>IF($B28="","",IF($C28="Region",SUMIFS(Raw!$H:$H,Raw!$A:$A,$B$5,Raw!$G:$G,Month!AE$7,Raw!$I:$I,Month!$A28),IF($C28="Provider",SUMIFS(Raw!$H:$H,Raw!$A:$A,$B$5,Raw!$G:$G,Month!AE$7,Raw!$C:$C,Month!$A28),SUMIFS(Raw!$H:$H,Raw!$A:$A,$B$5,Raw!$G:$G,Month!AE$7,Raw!$E:$E,Month!$A28))))</f>
        <v>25811</v>
      </c>
      <c r="AF28" s="100">
        <f>IF($B28="","",IF($C28="Region",SUMIFS(Raw!$H:$H,Raw!$A:$A,$B$5,Raw!$G:$G,Month!AF$7,Raw!$I:$I,Month!$A28),IF($C28="Provider",SUMIFS(Raw!$H:$H,Raw!$A:$A,$B$5,Raw!$G:$G,Month!AF$7,Raw!$C:$C,Month!$A28),SUMIFS(Raw!$H:$H,Raw!$A:$A,$B$5,Raw!$G:$G,Month!AF$7,Raw!$E:$E,Month!$A28))))</f>
        <v>4055</v>
      </c>
      <c r="AG28" s="100">
        <f>IF($B28="","",IF($C28="Region",SUMIFS(Raw!$H:$H,Raw!$A:$A,$B$5,Raw!$G:$G,Month!AG$7,Raw!$I:$I,Month!$A28),IF($C28="Provider",SUMIFS(Raw!$H:$H,Raw!$A:$A,$B$5,Raw!$G:$G,Month!AG$7,Raw!$C:$C,Month!$A28),SUMIFS(Raw!$H:$H,Raw!$A:$A,$B$5,Raw!$G:$G,Month!AG$7,Raw!$E:$E,Month!$A28))))</f>
        <v>1932</v>
      </c>
      <c r="AH28" s="100">
        <f>IF($B28="","",IF($C28="Region",SUMIFS(Raw!$H:$H,Raw!$A:$A,$B$5,Raw!$G:$G,Month!AH$7,Raw!$I:$I,Month!$A28),IF($C28="Provider",SUMIFS(Raw!$H:$H,Raw!$A:$A,$B$5,Raw!$G:$G,Month!AH$7,Raw!$C:$C,Month!$A28),SUMIFS(Raw!$H:$H,Raw!$A:$A,$B$5,Raw!$G:$G,Month!AH$7,Raw!$E:$E,Month!$A28))))</f>
        <v>1509</v>
      </c>
      <c r="AI28" s="100">
        <f>IF($B28="","",IF($C28="Region",SUMIFS(Raw!$H:$H,Raw!$A:$A,$B$5,Raw!$G:$G,Month!AI$7,Raw!$I:$I,Month!$A28),IF($C28="Provider",SUMIFS(Raw!$H:$H,Raw!$A:$A,$B$5,Raw!$G:$G,Month!AI$7,Raw!$C:$C,Month!$A28),SUMIFS(Raw!$H:$H,Raw!$A:$A,$B$5,Raw!$G:$G,Month!AI$7,Raw!$E:$E,Month!$A28))))</f>
        <v>8</v>
      </c>
      <c r="AJ28" s="100">
        <f>IF($B28="","",IF($C28="Region",SUMIFS(Raw!$H:$H,Raw!$A:$A,$B$5,Raw!$G:$G,Month!AJ$7,Raw!$I:$I,Month!$A28),IF($C28="Provider",SUMIFS(Raw!$H:$H,Raw!$A:$A,$B$5,Raw!$G:$G,Month!AJ$7,Raw!$C:$C,Month!$A28),SUMIFS(Raw!$H:$H,Raw!$A:$A,$B$5,Raw!$G:$G,Month!AJ$7,Raw!$E:$E,Month!$A28))))</f>
        <v>1625</v>
      </c>
      <c r="AK28" s="100">
        <f>IF($B28="","",IF($C28="Region",SUMIFS(Raw!$H:$H,Raw!$A:$A,$B$5,Raw!$G:$G,Month!AK$7,Raw!$I:$I,Month!$A28),IF($C28="Provider",SUMIFS(Raw!$H:$H,Raw!$A:$A,$B$5,Raw!$G:$G,Month!AK$7,Raw!$C:$C,Month!$A28),SUMIFS(Raw!$H:$H,Raw!$A:$A,$B$5,Raw!$G:$G,Month!AK$7,Raw!$E:$E,Month!$A28))))</f>
        <v>103</v>
      </c>
      <c r="AL28" s="100">
        <f>IF($B28="","",IF($C28="Region",SUMIFS(Raw!$H:$H,Raw!$A:$A,$B$5,Raw!$G:$G,Month!AL$7,Raw!$I:$I,Month!$A28),IF($C28="Provider",SUMIFS(Raw!$H:$H,Raw!$A:$A,$B$5,Raw!$G:$G,Month!AL$7,Raw!$C:$C,Month!$A28),SUMIFS(Raw!$H:$H,Raw!$A:$A,$B$5,Raw!$G:$G,Month!AL$7,Raw!$E:$E,Month!$A28))))</f>
        <v>697</v>
      </c>
      <c r="AM28" s="100">
        <f>IF($B28="","",IF($C28="Region",SUMIFS(Raw!$H:$H,Raw!$A:$A,$B$5,Raw!$G:$G,Month!AM$7,Raw!$I:$I,Month!$A28),IF($C28="Provider",SUMIFS(Raw!$H:$H,Raw!$A:$A,$B$5,Raw!$G:$G,Month!AM$7,Raw!$C:$C,Month!$A28),SUMIFS(Raw!$H:$H,Raw!$A:$A,$B$5,Raw!$G:$G,Month!AM$7,Raw!$E:$E,Month!$A28))))</f>
        <v>40</v>
      </c>
      <c r="AN28" s="100">
        <f>IF($B28="","",IF($C28="Region",SUMIFS(Raw!$H:$H,Raw!$A:$A,$B$5,Raw!$G:$G,Month!AN$7,Raw!$I:$I,Month!$A28),IF($C28="Provider",SUMIFS(Raw!$H:$H,Raw!$A:$A,$B$5,Raw!$G:$G,Month!AN$7,Raw!$C:$C,Month!$A28),SUMIFS(Raw!$H:$H,Raw!$A:$A,$B$5,Raw!$G:$G,Month!AN$7,Raw!$E:$E,Month!$A28))))</f>
        <v>2429</v>
      </c>
      <c r="AO28" s="100">
        <f>IF($B28="","",IF($C28="Region",SUMIFS(Raw!$H:$H,Raw!$A:$A,$B$5,Raw!$G:$G,Month!AO$7,Raw!$I:$I,Month!$A28),IF($C28="Provider",SUMIFS(Raw!$H:$H,Raw!$A:$A,$B$5,Raw!$G:$G,Month!AO$7,Raw!$C:$C,Month!$A28),SUMIFS(Raw!$H:$H,Raw!$A:$A,$B$5,Raw!$G:$G,Month!AO$7,Raw!$E:$E,Month!$A28))))</f>
        <v>1918</v>
      </c>
      <c r="AP28" s="100">
        <f>IF($B28="","",IF($C28="Region",SUMIFS(Raw!$H:$H,Raw!$A:$A,$B$5,Raw!$G:$G,Month!AP$7,Raw!$I:$I,Month!$A28),IF($C28="Provider",SUMIFS(Raw!$H:$H,Raw!$A:$A,$B$5,Raw!$G:$G,Month!AP$7,Raw!$C:$C,Month!$A28),SUMIFS(Raw!$H:$H,Raw!$A:$A,$B$5,Raw!$G:$G,Month!AP$7,Raw!$E:$E,Month!$A28))))</f>
        <v>5453</v>
      </c>
      <c r="AQ28" s="100">
        <f>IF($B28="","",IF($C28="Region",SUMIFS(Raw!$H:$H,Raw!$A:$A,$B$5,Raw!$G:$G,Month!AQ$7,Raw!$I:$I,Month!$A28),IF($C28="Provider",SUMIFS(Raw!$H:$H,Raw!$A:$A,$B$5,Raw!$G:$G,Month!AQ$7,Raw!$C:$C,Month!$A28),SUMIFS(Raw!$H:$H,Raw!$A:$A,$B$5,Raw!$G:$G,Month!AQ$7,Raw!$E:$E,Month!$A28))))</f>
        <v>2889</v>
      </c>
      <c r="AR28" s="100">
        <f>IF($B28="","",IF($C28="Region",SUMIFS(Raw!$H:$H,Raw!$A:$A,$B$5,Raw!$G:$G,Month!AR$7,Raw!$I:$I,Month!$A28),IF($C28="Provider",SUMIFS(Raw!$H:$H,Raw!$A:$A,$B$5,Raw!$G:$G,Month!AR$7,Raw!$C:$C,Month!$A28),SUMIFS(Raw!$H:$H,Raw!$A:$A,$B$5,Raw!$G:$G,Month!AR$7,Raw!$E:$E,Month!$A28))))</f>
        <v>2754</v>
      </c>
      <c r="AS28" s="100">
        <f>IF($B28="","",IF($C28="Region",SUMIFS(Raw!$H:$H,Raw!$A:$A,$B$5,Raw!$G:$G,Month!AS$7,Raw!$I:$I,Month!$A28),IF($C28="Provider",SUMIFS(Raw!$H:$H,Raw!$A:$A,$B$5,Raw!$G:$G,Month!AS$7,Raw!$C:$C,Month!$A28),SUMIFS(Raw!$H:$H,Raw!$A:$A,$B$5,Raw!$G:$G,Month!AS$7,Raw!$E:$E,Month!$A28))))</f>
        <v>684</v>
      </c>
      <c r="AT28" s="100">
        <f>IF($B28="","",IF($C28="Region",SUMIFS(Raw!$H:$H,Raw!$A:$A,$B$5,Raw!$G:$G,Month!AT$7,Raw!$I:$I,Month!$A28),IF($C28="Provider",SUMIFS(Raw!$H:$H,Raw!$A:$A,$B$5,Raw!$G:$G,Month!AT$7,Raw!$C:$C,Month!$A28),SUMIFS(Raw!$H:$H,Raw!$A:$A,$B$5,Raw!$G:$G,Month!AT$7,Raw!$E:$E,Month!$A28))))</f>
        <v>1571</v>
      </c>
      <c r="AU28" s="100">
        <f>IF($B28="","",IF($C28="Region",SUMIFS(Raw!$H:$H,Raw!$A:$A,$B$5,Raw!$G:$G,Month!AU$7,Raw!$I:$I,Month!$A28),IF($C28="Provider",SUMIFS(Raw!$H:$H,Raw!$A:$A,$B$5,Raw!$G:$G,Month!AU$7,Raw!$C:$C,Month!$A28),SUMIFS(Raw!$H:$H,Raw!$A:$A,$B$5,Raw!$G:$G,Month!AU$7,Raw!$E:$E,Month!$A28))))</f>
        <v>309</v>
      </c>
      <c r="AV28" s="100">
        <f>IF($B28="","",IF($C28="Region",SUMIFS(Raw!$H:$H,Raw!$A:$A,$B$5,Raw!$G:$G,Month!AV$7,Raw!$I:$I,Month!$A28),IF($C28="Provider",SUMIFS(Raw!$H:$H,Raw!$A:$A,$B$5,Raw!$G:$G,Month!AV$7,Raw!$C:$C,Month!$A28),SUMIFS(Raw!$H:$H,Raw!$A:$A,$B$5,Raw!$G:$G,Month!AV$7,Raw!$E:$E,Month!$A28))))</f>
        <v>1523</v>
      </c>
      <c r="AW28" s="100">
        <f>IF($B28="","",IF($C28="Region",SUMIFS(Raw!$H:$H,Raw!$A:$A,$B$5,Raw!$G:$G,Month!AW$7,Raw!$I:$I,Month!$A28),IF($C28="Provider",SUMIFS(Raw!$H:$H,Raw!$A:$A,$B$5,Raw!$G:$G,Month!AW$7,Raw!$C:$C,Month!$A28),SUMIFS(Raw!$H:$H,Raw!$A:$A,$B$5,Raw!$G:$G,Month!AW$7,Raw!$E:$E,Month!$A28))))</f>
        <v>7679524</v>
      </c>
      <c r="AX28" s="100">
        <f>IF($B28="","",IF($C28="Region",SUMIFS(Raw!$H:$H,Raw!$A:$A,$B$5,Raw!$G:$G,Month!AX$7,Raw!$I:$I,Month!$A28),IF($C28="Provider",SUMIFS(Raw!$H:$H,Raw!$A:$A,$B$5,Raw!$G:$G,Month!AX$7,Raw!$C:$C,Month!$A28),SUMIFS(Raw!$H:$H,Raw!$A:$A,$B$5,Raw!$G:$G,Month!AX$7,Raw!$E:$E,Month!$A28))))</f>
        <v>2065</v>
      </c>
      <c r="AY28" s="100">
        <f>IF($B28="","",IF($C28="Region",SUMIFS(Raw!$H:$H,Raw!$A:$A,$B$5,Raw!$G:$G,Month!AY$7,Raw!$I:$I,Month!$A28),IF($C28="Provider",SUMIFS(Raw!$H:$H,Raw!$A:$A,$B$5,Raw!$G:$G,Month!AY$7,Raw!$C:$C,Month!$A28),SUMIFS(Raw!$H:$H,Raw!$A:$A,$B$5,Raw!$G:$G,Month!AY$7,Raw!$E:$E,Month!$A28))))</f>
        <v>1775</v>
      </c>
      <c r="AZ28" s="100">
        <f>IF($B28="","",IF($C28="Region",SUMIFS(Raw!$H:$H,Raw!$A:$A,$B$5,Raw!$G:$G,Month!AZ$7,Raw!$I:$I,Month!$A28),IF($C28="Provider",SUMIFS(Raw!$H:$H,Raw!$A:$A,$B$5,Raw!$G:$G,Month!AZ$7,Raw!$C:$C,Month!$A28),SUMIFS(Raw!$H:$H,Raw!$A:$A,$B$5,Raw!$G:$G,Month!AZ$7,Raw!$E:$E,Month!$A28))))</f>
        <v>90</v>
      </c>
      <c r="BA28" s="100">
        <f>IF($B28="","",IF($C28="Region",SUMIFS(Raw!$H:$H,Raw!$A:$A,$B$5,Raw!$G:$G,Month!BA$7,Raw!$I:$I,Month!$A28),IF($C28="Provider",SUMIFS(Raw!$H:$H,Raw!$A:$A,$B$5,Raw!$G:$G,Month!BA$7,Raw!$C:$C,Month!$A28),SUMIFS(Raw!$H:$H,Raw!$A:$A,$B$5,Raw!$G:$G,Month!BA$7,Raw!$E:$E,Month!$A28))))</f>
        <v>1123</v>
      </c>
      <c r="BB28" s="100">
        <f>IF($B28="","",IF($C28="Region",SUMIFS(Raw!$H:$H,Raw!$A:$A,$B$5,Raw!$G:$G,Month!BB$7,Raw!$I:$I,Month!$A28),IF($C28="Provider",SUMIFS(Raw!$H:$H,Raw!$A:$A,$B$5,Raw!$G:$G,Month!BB$7,Raw!$C:$C,Month!$A28),SUMIFS(Raw!$H:$H,Raw!$A:$A,$B$5,Raw!$G:$G,Month!BB$7,Raw!$E:$E,Month!$A28))))</f>
        <v>4225356</v>
      </c>
      <c r="BC28" s="100">
        <f>IF($B28="","",IF($C28="Region",SUMIFS(Raw!$H:$H,Raw!$A:$A,$B$5,Raw!$G:$G,Month!BC$7,Raw!$I:$I,Month!$A28),IF($C28="Provider",SUMIFS(Raw!$H:$H,Raw!$A:$A,$B$5,Raw!$G:$G,Month!BC$7,Raw!$C:$C,Month!$A28),SUMIFS(Raw!$H:$H,Raw!$A:$A,$B$5,Raw!$G:$G,Month!BC$7,Raw!$E:$E,Month!$A28))))</f>
        <v>227</v>
      </c>
      <c r="BD28" s="100">
        <f>IF($B28="","",IF($C28="Region",SUMIFS(Raw!$H:$H,Raw!$A:$A,$B$5,Raw!$G:$G,Month!BD$7,Raw!$I:$I,Month!$A28),IF($C28="Provider",SUMIFS(Raw!$H:$H,Raw!$A:$A,$B$5,Raw!$G:$G,Month!BD$7,Raw!$C:$C,Month!$A28),SUMIFS(Raw!$H:$H,Raw!$A:$A,$B$5,Raw!$G:$G,Month!BD$7,Raw!$E:$E,Month!$A28))))</f>
        <v>9193</v>
      </c>
      <c r="BE28" s="100">
        <f>IF($B28="","",IF($C28="Region",SUMIFS(Raw!$H:$H,Raw!$A:$A,$B$5,Raw!$G:$G,Month!BE$7,Raw!$I:$I,Month!$A28),IF($C28="Provider",SUMIFS(Raw!$H:$H,Raw!$A:$A,$B$5,Raw!$G:$G,Month!BE$7,Raw!$C:$C,Month!$A28),SUMIFS(Raw!$H:$H,Raw!$A:$A,$B$5,Raw!$G:$G,Month!BE$7,Raw!$E:$E,Month!$A28))))</f>
        <v>276</v>
      </c>
      <c r="BF28" s="100">
        <f>IF($B28="","",IF($C28="Region",SUMIFS(Raw!$H:$H,Raw!$A:$A,$B$5,Raw!$G:$G,Month!BF$7,Raw!$I:$I,Month!$A28),IF($C28="Provider",SUMIFS(Raw!$H:$H,Raw!$A:$A,$B$5,Raw!$G:$G,Month!BF$7,Raw!$C:$C,Month!$A28),SUMIFS(Raw!$H:$H,Raw!$A:$A,$B$5,Raw!$G:$G,Month!BF$7,Raw!$E:$E,Month!$A28))))</f>
        <v>9338</v>
      </c>
      <c r="BG28" s="100">
        <f>IF($B28="","",IF($C28="Region",SUMIFS(Raw!$H:$H,Raw!$A:$A,$B$5,Raw!$G:$G,Month!BG$7,Raw!$I:$I,Month!$A28),IF($C28="Provider",SUMIFS(Raw!$H:$H,Raw!$A:$A,$B$5,Raw!$G:$G,Month!BG$7,Raw!$C:$C,Month!$A28),SUMIFS(Raw!$H:$H,Raw!$A:$A,$B$5,Raw!$G:$G,Month!BG$7,Raw!$E:$E,Month!$A28))))</f>
        <v>9</v>
      </c>
      <c r="BH28" s="100">
        <f>IF($B28="","",IF($C28="Region",SUMIFS(Raw!$H:$H,Raw!$A:$A,$B$5,Raw!$G:$G,Month!BH$7,Raw!$I:$I,Month!$A28),IF($C28="Provider",SUMIFS(Raw!$H:$H,Raw!$A:$A,$B$5,Raw!$G:$G,Month!BH$7,Raw!$C:$C,Month!$A28),SUMIFS(Raw!$H:$H,Raw!$A:$A,$B$5,Raw!$G:$G,Month!BH$7,Raw!$E:$E,Month!$A28))))</f>
        <v>8308</v>
      </c>
      <c r="BI28" s="100">
        <f>IF($B28="","",IF($C28="Region",SUMIFS(Raw!$H:$H,Raw!$A:$A,$B$5,Raw!$G:$G,Month!BI$7,Raw!$I:$I,Month!$A28),IF($C28="Provider",SUMIFS(Raw!$H:$H,Raw!$A:$A,$B$5,Raw!$G:$G,Month!BI$7,Raw!$C:$C,Month!$A28),SUMIFS(Raw!$H:$H,Raw!$A:$A,$B$5,Raw!$G:$G,Month!BI$7,Raw!$E:$E,Month!$A28))))</f>
        <v>1489</v>
      </c>
      <c r="BJ28" s="100">
        <f>IF($B28="","",IF($C28="Region",SUMIFS(Raw!$H:$H,Raw!$A:$A,$B$5,Raw!$G:$G,Month!BJ$7,Raw!$I:$I,Month!$A28),IF($C28="Provider",SUMIFS(Raw!$H:$H,Raw!$A:$A,$B$5,Raw!$G:$G,Month!BJ$7,Raw!$C:$C,Month!$A28),SUMIFS(Raw!$H:$H,Raw!$A:$A,$B$5,Raw!$G:$G,Month!BJ$7,Raw!$E:$E,Month!$A28))))</f>
        <v>3510</v>
      </c>
      <c r="BK28" s="100">
        <f>IF($B28="","",IF($C28="Region",SUMIFS(Raw!$H:$H,Raw!$A:$A,$B$5,Raw!$G:$G,Month!BK$7,Raw!$I:$I,Month!$A28),IF($C28="Provider",SUMIFS(Raw!$H:$H,Raw!$A:$A,$B$5,Raw!$G:$G,Month!BK$7,Raw!$C:$C,Month!$A28),SUMIFS(Raw!$H:$H,Raw!$A:$A,$B$5,Raw!$G:$G,Month!BK$7,Raw!$E:$E,Month!$A28))))</f>
        <v>1198</v>
      </c>
      <c r="BL28" s="100">
        <f>IF($B28="","",IF($C28="Region",SUMIFS(Raw!$H:$H,Raw!$A:$A,$B$5,Raw!$G:$G,Month!BL$7,Raw!$I:$I,Month!$A28),IF($C28="Provider",SUMIFS(Raw!$H:$H,Raw!$A:$A,$B$5,Raw!$G:$G,Month!BL$7,Raw!$C:$C,Month!$A28),SUMIFS(Raw!$H:$H,Raw!$A:$A,$B$5,Raw!$G:$G,Month!BL$7,Raw!$E:$E,Month!$A28))))</f>
        <v>458</v>
      </c>
      <c r="BM28" s="100">
        <f>IF($B28="","",IF($C28="Region",SUMIFS(Raw!$H:$H,Raw!$A:$A,$B$5,Raw!$G:$G,Month!BM$7,Raw!$I:$I,Month!$A28),IF($C28="Provider",SUMIFS(Raw!$H:$H,Raw!$A:$A,$B$5,Raw!$G:$G,Month!BM$7,Raw!$C:$C,Month!$A28),SUMIFS(Raw!$H:$H,Raw!$A:$A,$B$5,Raw!$G:$G,Month!BM$7,Raw!$E:$E,Month!$A28))))</f>
        <v>231</v>
      </c>
      <c r="BN28" s="100">
        <f>IF($B28="","",IF($C28="Region",SUMIFS(Raw!$H:$H,Raw!$A:$A,$B$5,Raw!$G:$G,Month!BN$7,Raw!$I:$I,Month!$A28),IF($C28="Provider",SUMIFS(Raw!$H:$H,Raw!$A:$A,$B$5,Raw!$G:$G,Month!BN$7,Raw!$C:$C,Month!$A28),SUMIFS(Raw!$H:$H,Raw!$A:$A,$B$5,Raw!$G:$G,Month!BN$7,Raw!$E:$E,Month!$A28))))</f>
        <v>44</v>
      </c>
      <c r="BO28" s="100">
        <f>IF($B28="","",IF($C28="Region",SUMIFS(Raw!$H:$H,Raw!$A:$A,$B$5,Raw!$G:$G,Month!BO$7,Raw!$I:$I,Month!$A28),IF($C28="Provider",SUMIFS(Raw!$H:$H,Raw!$A:$A,$B$5,Raw!$G:$G,Month!BO$7,Raw!$C:$C,Month!$A28),SUMIFS(Raw!$H:$H,Raw!$A:$A,$B$5,Raw!$G:$G,Month!BO$7,Raw!$E:$E,Month!$A28))))</f>
        <v>15</v>
      </c>
      <c r="BP28" s="100">
        <f>IF($B28="","",IF($C28="Region",SUMIFS(Raw!$H:$H,Raw!$A:$A,$B$5,Raw!$G:$G,Month!BP$7,Raw!$I:$I,Month!$A28),IF($C28="Provider",SUMIFS(Raw!$H:$H,Raw!$A:$A,$B$5,Raw!$G:$G,Month!BP$7,Raw!$C:$C,Month!$A28),SUMIFS(Raw!$H:$H,Raw!$A:$A,$B$5,Raw!$G:$G,Month!BP$7,Raw!$E:$E,Month!$A28))))</f>
        <v>1709</v>
      </c>
      <c r="BQ28" s="100">
        <f>IF($B28="","",IF($C28="Region",SUMIFS(Raw!$H:$H,Raw!$A:$A,$B$5,Raw!$G:$G,Month!BQ$7,Raw!$I:$I,Month!$A28),IF($C28="Provider",SUMIFS(Raw!$H:$H,Raw!$A:$A,$B$5,Raw!$G:$G,Month!BQ$7,Raw!$C:$C,Month!$A28),SUMIFS(Raw!$H:$H,Raw!$A:$A,$B$5,Raw!$G:$G,Month!BQ$7,Raw!$E:$E,Month!$A28))))</f>
        <v>43</v>
      </c>
      <c r="BR28" s="100">
        <f>IF($B28="","",IF($C28="Region",SUMIFS(Raw!$H:$H,Raw!$A:$A,$B$5,Raw!$G:$G,Month!BR$7,Raw!$I:$I,Month!$A28),IF($C28="Provider",SUMIFS(Raw!$H:$H,Raw!$A:$A,$B$5,Raw!$G:$G,Month!BR$7,Raw!$C:$C,Month!$A28),SUMIFS(Raw!$H:$H,Raw!$A:$A,$B$5,Raw!$G:$G,Month!BR$7,Raw!$E:$E,Month!$A28))))</f>
        <v>1</v>
      </c>
      <c r="BS28" s="100">
        <f>IF($B28="","",IF($C28="Region",SUMIFS(Raw!$H:$H,Raw!$A:$A,$B$5,Raw!$G:$G,Month!BS$7,Raw!$I:$I,Month!$A28),IF($C28="Provider",SUMIFS(Raw!$H:$H,Raw!$A:$A,$B$5,Raw!$G:$G,Month!BS$7,Raw!$C:$C,Month!$A28),SUMIFS(Raw!$H:$H,Raw!$A:$A,$B$5,Raw!$G:$G,Month!BS$7,Raw!$E:$E,Month!$A28))))</f>
        <v>0</v>
      </c>
      <c r="BT28" s="100">
        <f>IF($B28="","",IF($C28="Region",SUMIFS(Raw!$H:$H,Raw!$A:$A,$B$5,Raw!$G:$G,Month!BT$7,Raw!$I:$I,Month!$A28),IF($C28="Provider",SUMIFS(Raw!$H:$H,Raw!$A:$A,$B$5,Raw!$G:$G,Month!BT$7,Raw!$C:$C,Month!$A28),SUMIFS(Raw!$H:$H,Raw!$A:$A,$B$5,Raw!$G:$G,Month!BT$7,Raw!$E:$E,Month!$A28))))</f>
        <v>0</v>
      </c>
      <c r="BU28" s="100">
        <f>IF($B28="","",IF($C28="Region",SUMIFS(Raw!$H:$H,Raw!$A:$A,$B$5,Raw!$G:$G,Month!BU$7,Raw!$I:$I,Month!$A28),IF($C28="Provider",SUMIFS(Raw!$H:$H,Raw!$A:$A,$B$5,Raw!$G:$G,Month!BU$7,Raw!$C:$C,Month!$A28),SUMIFS(Raw!$H:$H,Raw!$A:$A,$B$5,Raw!$G:$G,Month!BU$7,Raw!$E:$E,Month!$A28))))</f>
        <v>0</v>
      </c>
      <c r="BV28" s="100">
        <f>IF($B28="","",IF($C28="Region",SUMIFS(Raw!$H:$H,Raw!$A:$A,$B$5,Raw!$G:$G,Month!BV$7,Raw!$I:$I,Month!$A28),IF($C28="Provider",SUMIFS(Raw!$H:$H,Raw!$A:$A,$B$5,Raw!$G:$G,Month!BV$7,Raw!$C:$C,Month!$A28),SUMIFS(Raw!$H:$H,Raw!$A:$A,$B$5,Raw!$G:$G,Month!BV$7,Raw!$E:$E,Month!$A28))))</f>
        <v>3</v>
      </c>
      <c r="BW28" s="100">
        <f>IF($B28="","",IF($C28="Region",SUMIFS(Raw!$H:$H,Raw!$A:$A,$B$5,Raw!$G:$G,Month!BW$7,Raw!$I:$I,Month!$A28),IF($C28="Provider",SUMIFS(Raw!$H:$H,Raw!$A:$A,$B$5,Raw!$G:$G,Month!BW$7,Raw!$C:$C,Month!$A28),SUMIFS(Raw!$H:$H,Raw!$A:$A,$B$5,Raw!$G:$G,Month!BW$7,Raw!$E:$E,Month!$A28))))</f>
        <v>618</v>
      </c>
      <c r="BX28" s="100">
        <f>IF($B28="","",IF($C28="Region",SUMIFS(Raw!$H:$H,Raw!$A:$A,$B$5,Raw!$G:$G,Month!BX$7,Raw!$I:$I,Month!$A28),IF($C28="Provider",SUMIFS(Raw!$H:$H,Raw!$A:$A,$B$5,Raw!$G:$G,Month!BX$7,Raw!$C:$C,Month!$A28),SUMIFS(Raw!$H:$H,Raw!$A:$A,$B$5,Raw!$G:$G,Month!BX$7,Raw!$E:$E,Month!$A28))))</f>
        <v>539</v>
      </c>
      <c r="BY28" s="100">
        <f>IF($B28="","",IF($C28="Region",SUMIFS(Raw!$H:$H,Raw!$A:$A,$B$5,Raw!$G:$G,Month!BY$7,Raw!$I:$I,Month!$A28),IF($C28="Provider",SUMIFS(Raw!$H:$H,Raw!$A:$A,$B$5,Raw!$G:$G,Month!BY$7,Raw!$C:$C,Month!$A28),SUMIFS(Raw!$H:$H,Raw!$A:$A,$B$5,Raw!$G:$G,Month!BY$7,Raw!$E:$E,Month!$A28))))</f>
        <v>355</v>
      </c>
      <c r="BZ28" s="100">
        <f>IF($B28="","",IF($C28="Region",SUMIFS(Raw!$H:$H,Raw!$A:$A,$B$5,Raw!$G:$G,Month!BZ$7,Raw!$I:$I,Month!$A28),IF($C28="Provider",SUMIFS(Raw!$H:$H,Raw!$A:$A,$B$5,Raw!$G:$G,Month!BZ$7,Raw!$C:$C,Month!$A28),SUMIFS(Raw!$H:$H,Raw!$A:$A,$B$5,Raw!$G:$G,Month!BZ$7,Raw!$E:$E,Month!$A28))))</f>
        <v>1834</v>
      </c>
      <c r="CA28" s="100">
        <f>IF($B28="","",IF($C28="Region",SUMIFS(Raw!$H:$H,Raw!$A:$A,$B$5,Raw!$G:$G,Month!CA$7,Raw!$I:$I,Month!$A28),IF($C28="Provider",SUMIFS(Raw!$H:$H,Raw!$A:$A,$B$5,Raw!$G:$G,Month!CA$7,Raw!$C:$C,Month!$A28),SUMIFS(Raw!$H:$H,Raw!$A:$A,$B$5,Raw!$G:$G,Month!CA$7,Raw!$E:$E,Month!$A28))))</f>
        <v>1648</v>
      </c>
      <c r="CB28" s="100">
        <f>IF($B28="","",IF($C28="Region",SUMIFS(Raw!$H:$H,Raw!$A:$A,$B$5,Raw!$G:$G,Month!CB$7,Raw!$I:$I,Month!$A28),IF($C28="Provider",SUMIFS(Raw!$H:$H,Raw!$A:$A,$B$5,Raw!$G:$G,Month!CB$7,Raw!$C:$C,Month!$A28),SUMIFS(Raw!$H:$H,Raw!$A:$A,$B$5,Raw!$G:$G,Month!CB$7,Raw!$E:$E,Month!$A28))))</f>
        <v>391</v>
      </c>
      <c r="CC28" s="100">
        <f>IF($B28="","",IF($C28="Region",SUMIFS(Raw!$H:$H,Raw!$A:$A,$B$5,Raw!$G:$G,Month!CC$7,Raw!$I:$I,Month!$A28),IF($C28="Provider",SUMIFS(Raw!$H:$H,Raw!$A:$A,$B$5,Raw!$G:$G,Month!CC$7,Raw!$C:$C,Month!$A28),SUMIFS(Raw!$H:$H,Raw!$A:$A,$B$5,Raw!$G:$G,Month!CC$7,Raw!$E:$E,Month!$A28))))</f>
        <v>391</v>
      </c>
      <c r="CD28" s="100">
        <f>IF($B28="","",IF($C28="Region",SUMIFS(Raw!$H:$H,Raw!$A:$A,$B$5,Raw!$G:$G,Month!CD$7,Raw!$I:$I,Month!$A28),IF($C28="Provider",SUMIFS(Raw!$H:$H,Raw!$A:$A,$B$5,Raw!$G:$G,Month!CD$7,Raw!$C:$C,Month!$A28),SUMIFS(Raw!$H:$H,Raw!$A:$A,$B$5,Raw!$G:$G,Month!CD$7,Raw!$E:$E,Month!$A28))))</f>
        <v>63</v>
      </c>
      <c r="CE28" s="100">
        <f>IF($B28="","",IF($C28="Region",SUMIFS(Raw!$H:$H,Raw!$A:$A,$B$5,Raw!$G:$G,Month!CE$7,Raw!$I:$I,Month!$A28),IF($C28="Provider",SUMIFS(Raw!$H:$H,Raw!$A:$A,$B$5,Raw!$G:$G,Month!CE$7,Raw!$C:$C,Month!$A28),SUMIFS(Raw!$H:$H,Raw!$A:$A,$B$5,Raw!$G:$G,Month!CE$7,Raw!$E:$E,Month!$A28))))</f>
        <v>55</v>
      </c>
      <c r="CF28" s="100">
        <f>IF($B28="","",IF($C28="Region",SUMIFS(Raw!$H:$H,Raw!$A:$A,$B$5,Raw!$G:$G,Month!CF$7,Raw!$I:$I,Month!$A28),IF($C28="Provider",SUMIFS(Raw!$H:$H,Raw!$A:$A,$B$5,Raw!$G:$G,Month!CF$7,Raw!$C:$C,Month!$A28),SUMIFS(Raw!$H:$H,Raw!$A:$A,$B$5,Raw!$G:$G,Month!CF$7,Raw!$E:$E,Month!$A28))))</f>
        <v>2</v>
      </c>
      <c r="CG28" s="100">
        <f>IF($B28="","",IF($C28="Region",SUMIFS(Raw!$H:$H,Raw!$A:$A,$B$5,Raw!$G:$G,Month!CG$7,Raw!$I:$I,Month!$A28),IF($C28="Provider",SUMIFS(Raw!$H:$H,Raw!$A:$A,$B$5,Raw!$G:$G,Month!CG$7,Raw!$C:$C,Month!$A28),SUMIFS(Raw!$H:$H,Raw!$A:$A,$B$5,Raw!$G:$G,Month!CG$7,Raw!$E:$E,Month!$A28))))</f>
        <v>1</v>
      </c>
      <c r="CH28" s="100">
        <f>IF($B28="","",IF($C28="Region",SUMIFS(Raw!$H:$H,Raw!$A:$A,$B$5,Raw!$G:$G,Month!CH$7,Raw!$I:$I,Month!$A28),IF($C28="Provider",SUMIFS(Raw!$H:$H,Raw!$A:$A,$B$5,Raw!$G:$G,Month!CH$7,Raw!$C:$C,Month!$A28),SUMIFS(Raw!$H:$H,Raw!$A:$A,$B$5,Raw!$G:$G,Month!CH$7,Raw!$E:$E,Month!$A28))))</f>
        <v>0</v>
      </c>
      <c r="CI28" s="100">
        <f>IF($B28="","",IF($C28="Region",SUMIFS(Raw!$H:$H,Raw!$A:$A,$B$5,Raw!$G:$G,Month!CI$7,Raw!$I:$I,Month!$A28),IF($C28="Provider",SUMIFS(Raw!$H:$H,Raw!$A:$A,$B$5,Raw!$G:$G,Month!CI$7,Raw!$C:$C,Month!$A28),SUMIFS(Raw!$H:$H,Raw!$A:$A,$B$5,Raw!$G:$G,Month!CI$7,Raw!$E:$E,Month!$A28))))</f>
        <v>0</v>
      </c>
      <c r="CJ28" s="100">
        <f>IF($B28="","",IF($C28="Region",SUMIFS(Raw!$H:$H,Raw!$A:$A,$B$5,Raw!$G:$G,Month!CJ$7,Raw!$I:$I,Month!$A28),IF($C28="Provider",SUMIFS(Raw!$H:$H,Raw!$A:$A,$B$5,Raw!$G:$G,Month!CJ$7,Raw!$C:$C,Month!$A28),SUMIFS(Raw!$H:$H,Raw!$A:$A,$B$5,Raw!$G:$G,Month!CJ$7,Raw!$E:$E,Month!$A28))))</f>
        <v>54</v>
      </c>
      <c r="CK28" s="100">
        <f>IF($B28="","",IF($C28="Region",SUMIFS(Raw!$H:$H,Raw!$A:$A,$B$5,Raw!$G:$G,Month!CK$7,Raw!$I:$I,Month!$A28),IF($C28="Provider",SUMIFS(Raw!$H:$H,Raw!$A:$A,$B$5,Raw!$G:$G,Month!CK$7,Raw!$C:$C,Month!$A28),SUMIFS(Raw!$H:$H,Raw!$A:$A,$B$5,Raw!$G:$G,Month!CK$7,Raw!$E:$E,Month!$A28))))</f>
        <v>3</v>
      </c>
      <c r="CL28" s="100">
        <f>IF($B28="","",IF($C28="Region",SUMIFS(Raw!$H:$H,Raw!$A:$A,$B$5,Raw!$G:$G,Month!CL$7,Raw!$I:$I,Month!$A28),IF($C28="Provider",SUMIFS(Raw!$H:$H,Raw!$A:$A,$B$5,Raw!$G:$G,Month!CL$7,Raw!$C:$C,Month!$A28),SUMIFS(Raw!$H:$H,Raw!$A:$A,$B$5,Raw!$G:$G,Month!CL$7,Raw!$E:$E,Month!$A28))))</f>
        <v>80</v>
      </c>
      <c r="CM28" s="100">
        <f>IF($B28="","",IF($C28="Region",SUMIFS(Raw!$H:$H,Raw!$A:$A,$B$5,Raw!$G:$G,Month!CM$7,Raw!$I:$I,Month!$A28),IF($C28="Provider",SUMIFS(Raw!$H:$H,Raw!$A:$A,$B$5,Raw!$G:$G,Month!CM$7,Raw!$C:$C,Month!$A28),SUMIFS(Raw!$H:$H,Raw!$A:$A,$B$5,Raw!$G:$G,Month!CM$7,Raw!$E:$E,Month!$A28))))</f>
        <v>14</v>
      </c>
    </row>
    <row r="29" spans="1:91" x14ac:dyDescent="0.25">
      <c r="A29" s="18" t="str">
        <f>IF(Refs!A22="","",Refs!A22)</f>
        <v>111AH7</v>
      </c>
      <c r="B29" s="3" t="str">
        <f>IF(Refs!B22="","",Refs!B22)</f>
        <v>North East Essex &amp; Suffolk</v>
      </c>
      <c r="C29" s="9" t="str">
        <f>IF(Refs!D22="","",Refs!D22)</f>
        <v>Area</v>
      </c>
      <c r="D29" s="100">
        <f>IF($B29="","",IF($C29="Region",SUMIFS(Raw!$H:$H,Raw!$A:$A,$B$5,Raw!$G:$G,Month!D$7,Raw!$I:$I,Month!$A29),IF($C29="Provider",SUMIFS(Raw!$H:$H,Raw!$A:$A,$B$5,Raw!$G:$G,Month!D$7,Raw!$C:$C,Month!$A29),SUMIFS(Raw!$H:$H,Raw!$A:$A,$B$5,Raw!$G:$G,Month!D$7,Raw!$E:$E,Month!$A29))))</f>
        <v>29227</v>
      </c>
      <c r="E29" s="100">
        <f>IF($B29="","",IF($C29="Region",SUMIFS(Raw!$H:$H,Raw!$A:$A,$B$5,Raw!$G:$G,Month!E$7,Raw!$I:$I,Month!$A29),IF($C29="Provider",SUMIFS(Raw!$H:$H,Raw!$A:$A,$B$5,Raw!$G:$G,Month!E$7,Raw!$C:$C,Month!$A29),SUMIFS(Raw!$H:$H,Raw!$A:$A,$B$5,Raw!$G:$G,Month!E$7,Raw!$E:$E,Month!$A29))))</f>
        <v>28844</v>
      </c>
      <c r="F29" s="100">
        <f>IF($B29="","",IF($C29="Region",SUMIFS(Raw!$H:$H,Raw!$A:$A,$B$5,Raw!$G:$G,Month!F$7,Raw!$I:$I,Month!$A29),IF($C29="Provider",SUMIFS(Raw!$H:$H,Raw!$A:$A,$B$5,Raw!$G:$G,Month!F$7,Raw!$C:$C,Month!$A29),SUMIFS(Raw!$H:$H,Raw!$A:$A,$B$5,Raw!$G:$G,Month!F$7,Raw!$E:$E,Month!$A29))))</f>
        <v>27593</v>
      </c>
      <c r="G29" s="100">
        <f>IF($B29="","",IF($C29="Region",SUMIFS(Raw!$H:$H,Raw!$A:$A,$B$5,Raw!$G:$G,Month!G$7,Raw!$I:$I,Month!$A29),IF($C29="Provider",SUMIFS(Raw!$H:$H,Raw!$A:$A,$B$5,Raw!$G:$G,Month!G$7,Raw!$C:$C,Month!$A29),SUMIFS(Raw!$H:$H,Raw!$A:$A,$B$5,Raw!$G:$G,Month!G$7,Raw!$E:$E,Month!$A29))))</f>
        <v>26515</v>
      </c>
      <c r="H29" s="100">
        <f>IF($B29="","",IF($C29="Region",SUMIFS(Raw!$H:$H,Raw!$A:$A,$B$5,Raw!$G:$G,Month!H$7,Raw!$I:$I,Month!$A29),IF($C29="Provider",SUMIFS(Raw!$H:$H,Raw!$A:$A,$B$5,Raw!$G:$G,Month!H$7,Raw!$C:$C,Month!$A29),SUMIFS(Raw!$H:$H,Raw!$A:$A,$B$5,Raw!$G:$G,Month!H$7,Raw!$E:$E,Month!$A29))))</f>
        <v>115</v>
      </c>
      <c r="I29" s="100">
        <f>IF($B29="","",IF($C29="Region",SUMIFS(Raw!$H:$H,Raw!$A:$A,$B$5,Raw!$G:$G,Month!I$7,Raw!$I:$I,Month!$A29),IF($C29="Provider",SUMIFS(Raw!$H:$H,Raw!$A:$A,$B$5,Raw!$G:$G,Month!I$7,Raw!$C:$C,Month!$A29),SUMIFS(Raw!$H:$H,Raw!$A:$A,$B$5,Raw!$G:$G,Month!I$7,Raw!$E:$E,Month!$A29))))</f>
        <v>189324</v>
      </c>
      <c r="J29" s="100">
        <f>IF($B29="","",IF($C29="Region",SUMIFS(Raw!$H:$H,Raw!$A:$A,$B$5,Raw!$G:$G,Month!J$7,Raw!$I:$I,Month!$A29),IF($C29="Provider",SUMIFS(Raw!$H:$H,Raw!$A:$A,$B$5,Raw!$G:$G,Month!J$7,Raw!$C:$C,Month!$A29),SUMIFS(Raw!$H:$H,Raw!$A:$A,$B$5,Raw!$G:$G,Month!J$7,Raw!$E:$E,Month!$A29))))</f>
        <v>37</v>
      </c>
      <c r="K29" s="100">
        <f>IF($B29="","",IF($C29="Region",SUMIFS(Raw!$H:$H,Raw!$A:$A,$B$5,Raw!$G:$G,Month!K$7,Raw!$I:$I,Month!$A29),IF($C29="Provider",SUMIFS(Raw!$H:$H,Raw!$A:$A,$B$5,Raw!$G:$G,Month!K$7,Raw!$C:$C,Month!$A29),SUMIFS(Raw!$H:$H,Raw!$A:$A,$B$5,Raw!$G:$G,Month!K$7,Raw!$E:$E,Month!$A29))))</f>
        <v>191</v>
      </c>
      <c r="L29" s="100">
        <f>IF($B29="","",IF($C29="Region",SUMIFS(Raw!$H:$H,Raw!$A:$A,$B$5,Raw!$G:$G,Month!L$7,Raw!$I:$I,Month!$A29),IF($C29="Provider",SUMIFS(Raw!$H:$H,Raw!$A:$A,$B$5,Raw!$G:$G,Month!L$7,Raw!$C:$C,Month!$A29),SUMIFS(Raw!$H:$H,Raw!$A:$A,$B$5,Raw!$G:$G,Month!L$7,Raw!$E:$E,Month!$A29))))</f>
        <v>6181</v>
      </c>
      <c r="M29" s="100">
        <f>IF($B29="","",IF($C29="Region",SUMIFS(Raw!$H:$H,Raw!$A:$A,$B$5,Raw!$G:$G,Month!M$7,Raw!$I:$I,Month!$A29),IF($C29="Provider",SUMIFS(Raw!$H:$H,Raw!$A:$A,$B$5,Raw!$G:$G,Month!M$7,Raw!$C:$C,Month!$A29),SUMIFS(Raw!$H:$H,Raw!$A:$A,$B$5,Raw!$G:$G,Month!M$7,Raw!$E:$E,Month!$A29))))</f>
        <v>9319</v>
      </c>
      <c r="N29" s="100">
        <f>IF($B29="","",IF($C29="Region",SUMIFS(Raw!$H:$H,Raw!$A:$A,$B$5,Raw!$G:$G,Month!N$7,Raw!$I:$I,Month!$A29),IF($C29="Provider",SUMIFS(Raw!$H:$H,Raw!$A:$A,$B$5,Raw!$G:$G,Month!N$7,Raw!$C:$C,Month!$A29),SUMIFS(Raw!$H:$H,Raw!$A:$A,$B$5,Raw!$G:$G,Month!N$7,Raw!$E:$E,Month!$A29))))</f>
        <v>39281540</v>
      </c>
      <c r="O29" s="100">
        <f>IF($B29="","",IF($C29="Region",SUMIFS(Raw!$H:$H,Raw!$A:$A,$B$5,Raw!$G:$G,Month!O$7,Raw!$I:$I,Month!$A29),IF($C29="Provider",SUMIFS(Raw!$H:$H,Raw!$A:$A,$B$5,Raw!$G:$G,Month!O$7,Raw!$C:$C,Month!$A29),SUMIFS(Raw!$H:$H,Raw!$A:$A,$B$5,Raw!$G:$G,Month!O$7,Raw!$E:$E,Month!$A29))))</f>
        <v>24307</v>
      </c>
      <c r="P29" s="100">
        <f>IF($B29="","",IF($C29="Region",SUMIFS(Raw!$H:$H,Raw!$A:$A,$B$5,Raw!$G:$G,Month!P$7,Raw!$I:$I,Month!$A29),IF($C29="Provider",SUMIFS(Raw!$H:$H,Raw!$A:$A,$B$5,Raw!$G:$G,Month!P$7,Raw!$C:$C,Month!$A29),SUMIFS(Raw!$H:$H,Raw!$A:$A,$B$5,Raw!$G:$G,Month!P$7,Raw!$E:$E,Month!$A29))))</f>
        <v>578</v>
      </c>
      <c r="Q29" s="100">
        <f>IF($B29="","",IF($C29="Region",SUMIFS(Raw!$H:$H,Raw!$A:$A,$B$5,Raw!$G:$G,Month!Q$7,Raw!$I:$I,Month!$A29),IF($C29="Provider",SUMIFS(Raw!$H:$H,Raw!$A:$A,$B$5,Raw!$G:$G,Month!Q$7,Raw!$C:$C,Month!$A29),SUMIFS(Raw!$H:$H,Raw!$A:$A,$B$5,Raw!$G:$G,Month!Q$7,Raw!$E:$E,Month!$A29))))</f>
        <v>10351</v>
      </c>
      <c r="R29" s="100">
        <f>IF($B29="","",IF($C29="Region",SUMIFS(Raw!$H:$H,Raw!$A:$A,$B$5,Raw!$G:$G,Month!R$7,Raw!$I:$I,Month!$A29),IF($C29="Provider",SUMIFS(Raw!$H:$H,Raw!$A:$A,$B$5,Raw!$G:$G,Month!R$7,Raw!$C:$C,Month!$A29),SUMIFS(Raw!$H:$H,Raw!$A:$A,$B$5,Raw!$G:$G,Month!R$7,Raw!$E:$E,Month!$A29))))</f>
        <v>8532</v>
      </c>
      <c r="S29" s="100">
        <f>IF($B29="","",IF($C29="Region",SUMIFS(Raw!$H:$H,Raw!$A:$A,$B$5,Raw!$G:$G,Month!S$7,Raw!$I:$I,Month!$A29),IF($C29="Provider",SUMIFS(Raw!$H:$H,Raw!$A:$A,$B$5,Raw!$G:$G,Month!S$7,Raw!$C:$C,Month!$A29),SUMIFS(Raw!$H:$H,Raw!$A:$A,$B$5,Raw!$G:$G,Month!S$7,Raw!$E:$E,Month!$A29))))</f>
        <v>4846</v>
      </c>
      <c r="T29" s="100">
        <f>IF($B29="","",IF($C29="Region",SUMIFS(Raw!$H:$H,Raw!$A:$A,$B$5,Raw!$G:$G,Month!T$7,Raw!$I:$I,Month!$A29),IF($C29="Provider",SUMIFS(Raw!$H:$H,Raw!$A:$A,$B$5,Raw!$G:$G,Month!T$7,Raw!$C:$C,Month!$A29),SUMIFS(Raw!$H:$H,Raw!$A:$A,$B$5,Raw!$G:$G,Month!T$7,Raw!$E:$E,Month!$A29))))</f>
        <v>0</v>
      </c>
      <c r="U29" s="100">
        <f>IF($B29="","",IF($C29="Region",SUMIFS(Raw!$H:$H,Raw!$A:$A,$B$5,Raw!$G:$G,Month!U$7,Raw!$I:$I,Month!$A29),IF($C29="Provider",SUMIFS(Raw!$H:$H,Raw!$A:$A,$B$5,Raw!$G:$G,Month!U$7,Raw!$C:$C,Month!$A29),SUMIFS(Raw!$H:$H,Raw!$A:$A,$B$5,Raw!$G:$G,Month!U$7,Raw!$E:$E,Month!$A29))))</f>
        <v>13378</v>
      </c>
      <c r="V29" s="100">
        <f>IF($B29="","",IF($C29="Region",SUMIFS(Raw!$H:$H,Raw!$A:$A,$B$5,Raw!$G:$G,Month!V$7,Raw!$I:$I,Month!$A29),IF($C29="Provider",SUMIFS(Raw!$H:$H,Raw!$A:$A,$B$5,Raw!$G:$G,Month!V$7,Raw!$C:$C,Month!$A29),SUMIFS(Raw!$H:$H,Raw!$A:$A,$B$5,Raw!$G:$G,Month!V$7,Raw!$E:$E,Month!$A29))))</f>
        <v>170</v>
      </c>
      <c r="W29" s="100">
        <f>IF($B29="","",IF($C29="Region",SUMIFS(Raw!$H:$H,Raw!$A:$A,$B$5,Raw!$G:$G,Month!W$7,Raw!$I:$I,Month!$A29),IF($C29="Provider",SUMIFS(Raw!$H:$H,Raw!$A:$A,$B$5,Raw!$G:$G,Month!W$7,Raw!$C:$C,Month!$A29),SUMIFS(Raw!$H:$H,Raw!$A:$A,$B$5,Raw!$G:$G,Month!W$7,Raw!$E:$E,Month!$A29))))</f>
        <v>8138</v>
      </c>
      <c r="X29" s="100">
        <f>IF($B29="","",IF($C29="Region",SUMIFS(Raw!$H:$H,Raw!$A:$A,$B$5,Raw!$G:$G,Month!X$7,Raw!$I:$I,Month!$A29),IF($C29="Provider",SUMIFS(Raw!$H:$H,Raw!$A:$A,$B$5,Raw!$G:$G,Month!X$7,Raw!$C:$C,Month!$A29),SUMIFS(Raw!$H:$H,Raw!$A:$A,$B$5,Raw!$G:$G,Month!X$7,Raw!$E:$E,Month!$A29))))</f>
        <v>4135</v>
      </c>
      <c r="Y29" s="100">
        <f>IF($B29="","",IF($C29="Region",SUMIFS(Raw!$H:$H,Raw!$A:$A,$B$5,Raw!$G:$G,Month!Y$7,Raw!$I:$I,Month!$A29),IF($C29="Provider",SUMIFS(Raw!$H:$H,Raw!$A:$A,$B$5,Raw!$G:$G,Month!Y$7,Raw!$C:$C,Month!$A29),SUMIFS(Raw!$H:$H,Raw!$A:$A,$B$5,Raw!$G:$G,Month!Y$7,Raw!$E:$E,Month!$A29))))</f>
        <v>2732</v>
      </c>
      <c r="Z29" s="100">
        <f>IF($B29="","",IF($C29="Region",SUMIFS(Raw!$H:$H,Raw!$A:$A,$B$5,Raw!$G:$G,Month!Z$7,Raw!$I:$I,Month!$A29),IF($C29="Provider",SUMIFS(Raw!$H:$H,Raw!$A:$A,$B$5,Raw!$G:$G,Month!Z$7,Raw!$C:$C,Month!$A29),SUMIFS(Raw!$H:$H,Raw!$A:$A,$B$5,Raw!$G:$G,Month!Z$7,Raw!$E:$E,Month!$A29))))</f>
        <v>11272</v>
      </c>
      <c r="AA29" s="100">
        <f>IF($B29="","",IF($C29="Region",SUMIFS(Raw!$H:$H,Raw!$A:$A,$B$5,Raw!$G:$G,Month!AA$7,Raw!$I:$I,Month!$A29),IF($C29="Provider",SUMIFS(Raw!$H:$H,Raw!$A:$A,$B$5,Raw!$G:$G,Month!AA$7,Raw!$C:$C,Month!$A29),SUMIFS(Raw!$H:$H,Raw!$A:$A,$B$5,Raw!$G:$G,Month!AA$7,Raw!$E:$E,Month!$A29))))</f>
        <v>935</v>
      </c>
      <c r="AB29" s="100">
        <f>IF($B29="","",IF($C29="Region",SUMIFS(Raw!$H:$H,Raw!$A:$A,$B$5,Raw!$G:$G,Month!AB$7,Raw!$I:$I,Month!$A29),IF($C29="Provider",SUMIFS(Raw!$H:$H,Raw!$A:$A,$B$5,Raw!$G:$G,Month!AB$7,Raw!$C:$C,Month!$A29),SUMIFS(Raw!$H:$H,Raw!$A:$A,$B$5,Raw!$G:$G,Month!AB$7,Raw!$E:$E,Month!$A29))))</f>
        <v>481</v>
      </c>
      <c r="AC29" s="100">
        <f>IF($B29="","",IF($C29="Region",SUMIFS(Raw!$H:$H,Raw!$A:$A,$B$5,Raw!$G:$G,Month!AC$7,Raw!$I:$I,Month!$A29),IF($C29="Provider",SUMIFS(Raw!$H:$H,Raw!$A:$A,$B$5,Raw!$G:$G,Month!AC$7,Raw!$C:$C,Month!$A29),SUMIFS(Raw!$H:$H,Raw!$A:$A,$B$5,Raw!$G:$G,Month!AC$7,Raw!$E:$E,Month!$A29))))</f>
        <v>6443</v>
      </c>
      <c r="AD29" s="100">
        <f>IF($B29="","",IF($C29="Region",SUMIFS(Raw!$H:$H,Raw!$A:$A,$B$5,Raw!$G:$G,Month!AD$7,Raw!$I:$I,Month!$A29),IF($C29="Provider",SUMIFS(Raw!$H:$H,Raw!$A:$A,$B$5,Raw!$G:$G,Month!AD$7,Raw!$C:$C,Month!$A29),SUMIFS(Raw!$H:$H,Raw!$A:$A,$B$5,Raw!$G:$G,Month!AD$7,Raw!$E:$E,Month!$A29))))</f>
        <v>32314</v>
      </c>
      <c r="AE29" s="100">
        <f>IF($B29="","",IF($C29="Region",SUMIFS(Raw!$H:$H,Raw!$A:$A,$B$5,Raw!$G:$G,Month!AE$7,Raw!$I:$I,Month!$A29),IF($C29="Provider",SUMIFS(Raw!$H:$H,Raw!$A:$A,$B$5,Raw!$G:$G,Month!AE$7,Raw!$C:$C,Month!$A29),SUMIFS(Raw!$H:$H,Raw!$A:$A,$B$5,Raw!$G:$G,Month!AE$7,Raw!$E:$E,Month!$A29))))</f>
        <v>24290</v>
      </c>
      <c r="AF29" s="100">
        <f>IF($B29="","",IF($C29="Region",SUMIFS(Raw!$H:$H,Raw!$A:$A,$B$5,Raw!$G:$G,Month!AF$7,Raw!$I:$I,Month!$A29),IF($C29="Provider",SUMIFS(Raw!$H:$H,Raw!$A:$A,$B$5,Raw!$G:$G,Month!AF$7,Raw!$C:$C,Month!$A29),SUMIFS(Raw!$H:$H,Raw!$A:$A,$B$5,Raw!$G:$G,Month!AF$7,Raw!$E:$E,Month!$A29))))</f>
        <v>3805</v>
      </c>
      <c r="AG29" s="100">
        <f>IF($B29="","",IF($C29="Region",SUMIFS(Raw!$H:$H,Raw!$A:$A,$B$5,Raw!$G:$G,Month!AG$7,Raw!$I:$I,Month!$A29),IF($C29="Provider",SUMIFS(Raw!$H:$H,Raw!$A:$A,$B$5,Raw!$G:$G,Month!AG$7,Raw!$C:$C,Month!$A29),SUMIFS(Raw!$H:$H,Raw!$A:$A,$B$5,Raw!$G:$G,Month!AG$7,Raw!$E:$E,Month!$A29))))</f>
        <v>3523</v>
      </c>
      <c r="AH29" s="100">
        <f>IF($B29="","",IF($C29="Region",SUMIFS(Raw!$H:$H,Raw!$A:$A,$B$5,Raw!$G:$G,Month!AH$7,Raw!$I:$I,Month!$A29),IF($C29="Provider",SUMIFS(Raw!$H:$H,Raw!$A:$A,$B$5,Raw!$G:$G,Month!AH$7,Raw!$C:$C,Month!$A29),SUMIFS(Raw!$H:$H,Raw!$A:$A,$B$5,Raw!$G:$G,Month!AH$7,Raw!$E:$E,Month!$A29))))</f>
        <v>2100</v>
      </c>
      <c r="AI29" s="100">
        <f>IF($B29="","",IF($C29="Region",SUMIFS(Raw!$H:$H,Raw!$A:$A,$B$5,Raw!$G:$G,Month!AI$7,Raw!$I:$I,Month!$A29),IF($C29="Provider",SUMIFS(Raw!$H:$H,Raw!$A:$A,$B$5,Raw!$G:$G,Month!AI$7,Raw!$C:$C,Month!$A29),SUMIFS(Raw!$H:$H,Raw!$A:$A,$B$5,Raw!$G:$G,Month!AI$7,Raw!$E:$E,Month!$A29))))</f>
        <v>18</v>
      </c>
      <c r="AJ29" s="100">
        <f>IF($B29="","",IF($C29="Region",SUMIFS(Raw!$H:$H,Raw!$A:$A,$B$5,Raw!$G:$G,Month!AJ$7,Raw!$I:$I,Month!$A29),IF($C29="Provider",SUMIFS(Raw!$H:$H,Raw!$A:$A,$B$5,Raw!$G:$G,Month!AJ$7,Raw!$C:$C,Month!$A29),SUMIFS(Raw!$H:$H,Raw!$A:$A,$B$5,Raw!$G:$G,Month!AJ$7,Raw!$E:$E,Month!$A29))))</f>
        <v>1785</v>
      </c>
      <c r="AK29" s="100">
        <f>IF($B29="","",IF($C29="Region",SUMIFS(Raw!$H:$H,Raw!$A:$A,$B$5,Raw!$G:$G,Month!AK$7,Raw!$I:$I,Month!$A29),IF($C29="Provider",SUMIFS(Raw!$H:$H,Raw!$A:$A,$B$5,Raw!$G:$G,Month!AK$7,Raw!$C:$C,Month!$A29),SUMIFS(Raw!$H:$H,Raw!$A:$A,$B$5,Raw!$G:$G,Month!AK$7,Raw!$E:$E,Month!$A29))))</f>
        <v>108</v>
      </c>
      <c r="AL29" s="100">
        <f>IF($B29="","",IF($C29="Region",SUMIFS(Raw!$H:$H,Raw!$A:$A,$B$5,Raw!$G:$G,Month!AL$7,Raw!$I:$I,Month!$A29),IF($C29="Provider",SUMIFS(Raw!$H:$H,Raw!$A:$A,$B$5,Raw!$G:$G,Month!AL$7,Raw!$C:$C,Month!$A29),SUMIFS(Raw!$H:$H,Raw!$A:$A,$B$5,Raw!$G:$G,Month!AL$7,Raw!$E:$E,Month!$A29))))</f>
        <v>754</v>
      </c>
      <c r="AM29" s="100">
        <f>IF($B29="","",IF($C29="Region",SUMIFS(Raw!$H:$H,Raw!$A:$A,$B$5,Raw!$G:$G,Month!AM$7,Raw!$I:$I,Month!$A29),IF($C29="Provider",SUMIFS(Raw!$H:$H,Raw!$A:$A,$B$5,Raw!$G:$G,Month!AM$7,Raw!$C:$C,Month!$A29),SUMIFS(Raw!$H:$H,Raw!$A:$A,$B$5,Raw!$G:$G,Month!AM$7,Raw!$E:$E,Month!$A29))))</f>
        <v>62</v>
      </c>
      <c r="AN29" s="100">
        <f>IF($B29="","",IF($C29="Region",SUMIFS(Raw!$H:$H,Raw!$A:$A,$B$5,Raw!$G:$G,Month!AN$7,Raw!$I:$I,Month!$A29),IF($C29="Provider",SUMIFS(Raw!$H:$H,Raw!$A:$A,$B$5,Raw!$G:$G,Month!AN$7,Raw!$C:$C,Month!$A29),SUMIFS(Raw!$H:$H,Raw!$A:$A,$B$5,Raw!$G:$G,Month!AN$7,Raw!$E:$E,Month!$A29))))</f>
        <v>1228</v>
      </c>
      <c r="AO29" s="100">
        <f>IF($B29="","",IF($C29="Region",SUMIFS(Raw!$H:$H,Raw!$A:$A,$B$5,Raw!$G:$G,Month!AO$7,Raw!$I:$I,Month!$A29),IF($C29="Provider",SUMIFS(Raw!$H:$H,Raw!$A:$A,$B$5,Raw!$G:$G,Month!AO$7,Raw!$C:$C,Month!$A29),SUMIFS(Raw!$H:$H,Raw!$A:$A,$B$5,Raw!$G:$G,Month!AO$7,Raw!$E:$E,Month!$A29))))</f>
        <v>723</v>
      </c>
      <c r="AP29" s="100">
        <f>IF($B29="","",IF($C29="Region",SUMIFS(Raw!$H:$H,Raw!$A:$A,$B$5,Raw!$G:$G,Month!AP$7,Raw!$I:$I,Month!$A29),IF($C29="Provider",SUMIFS(Raw!$H:$H,Raw!$A:$A,$B$5,Raw!$G:$G,Month!AP$7,Raw!$C:$C,Month!$A29),SUMIFS(Raw!$H:$H,Raw!$A:$A,$B$5,Raw!$G:$G,Month!AP$7,Raw!$E:$E,Month!$A29))))</f>
        <v>2535</v>
      </c>
      <c r="AQ29" s="100">
        <f>IF($B29="","",IF($C29="Region",SUMIFS(Raw!$H:$H,Raw!$A:$A,$B$5,Raw!$G:$G,Month!AQ$7,Raw!$I:$I,Month!$A29),IF($C29="Provider",SUMIFS(Raw!$H:$H,Raw!$A:$A,$B$5,Raw!$G:$G,Month!AQ$7,Raw!$C:$C,Month!$A29),SUMIFS(Raw!$H:$H,Raw!$A:$A,$B$5,Raw!$G:$G,Month!AQ$7,Raw!$E:$E,Month!$A29))))</f>
        <v>3024</v>
      </c>
      <c r="AR29" s="100">
        <f>IF($B29="","",IF($C29="Region",SUMIFS(Raw!$H:$H,Raw!$A:$A,$B$5,Raw!$G:$G,Month!AR$7,Raw!$I:$I,Month!$A29),IF($C29="Provider",SUMIFS(Raw!$H:$H,Raw!$A:$A,$B$5,Raw!$G:$G,Month!AR$7,Raw!$C:$C,Month!$A29),SUMIFS(Raw!$H:$H,Raw!$A:$A,$B$5,Raw!$G:$G,Month!AR$7,Raw!$E:$E,Month!$A29))))</f>
        <v>2794</v>
      </c>
      <c r="AS29" s="100">
        <f>IF($B29="","",IF($C29="Region",SUMIFS(Raw!$H:$H,Raw!$A:$A,$B$5,Raw!$G:$G,Month!AS$7,Raw!$I:$I,Month!$A29),IF($C29="Provider",SUMIFS(Raw!$H:$H,Raw!$A:$A,$B$5,Raw!$G:$G,Month!AS$7,Raw!$C:$C,Month!$A29),SUMIFS(Raw!$H:$H,Raw!$A:$A,$B$5,Raw!$G:$G,Month!AS$7,Raw!$E:$E,Month!$A29))))</f>
        <v>1752</v>
      </c>
      <c r="AT29" s="100">
        <f>IF($B29="","",IF($C29="Region",SUMIFS(Raw!$H:$H,Raw!$A:$A,$B$5,Raw!$G:$G,Month!AT$7,Raw!$I:$I,Month!$A29),IF($C29="Provider",SUMIFS(Raw!$H:$H,Raw!$A:$A,$B$5,Raw!$G:$G,Month!AT$7,Raw!$C:$C,Month!$A29),SUMIFS(Raw!$H:$H,Raw!$A:$A,$B$5,Raw!$G:$G,Month!AT$7,Raw!$E:$E,Month!$A29))))</f>
        <v>775</v>
      </c>
      <c r="AU29" s="100">
        <f>IF($B29="","",IF($C29="Region",SUMIFS(Raw!$H:$H,Raw!$A:$A,$B$5,Raw!$G:$G,Month!AU$7,Raw!$I:$I,Month!$A29),IF($C29="Provider",SUMIFS(Raw!$H:$H,Raw!$A:$A,$B$5,Raw!$G:$G,Month!AU$7,Raw!$C:$C,Month!$A29),SUMIFS(Raw!$H:$H,Raw!$A:$A,$B$5,Raw!$G:$G,Month!AU$7,Raw!$E:$E,Month!$A29))))</f>
        <v>268</v>
      </c>
      <c r="AV29" s="100">
        <f>IF($B29="","",IF($C29="Region",SUMIFS(Raw!$H:$H,Raw!$A:$A,$B$5,Raw!$G:$G,Month!AV$7,Raw!$I:$I,Month!$A29),IF($C29="Provider",SUMIFS(Raw!$H:$H,Raw!$A:$A,$B$5,Raw!$G:$G,Month!AV$7,Raw!$C:$C,Month!$A29),SUMIFS(Raw!$H:$H,Raw!$A:$A,$B$5,Raw!$G:$G,Month!AV$7,Raw!$E:$E,Month!$A29))))</f>
        <v>1928</v>
      </c>
      <c r="AW29" s="100">
        <f>IF($B29="","",IF($C29="Region",SUMIFS(Raw!$H:$H,Raw!$A:$A,$B$5,Raw!$G:$G,Month!AW$7,Raw!$I:$I,Month!$A29),IF($C29="Provider",SUMIFS(Raw!$H:$H,Raw!$A:$A,$B$5,Raw!$G:$G,Month!AW$7,Raw!$C:$C,Month!$A29),SUMIFS(Raw!$H:$H,Raw!$A:$A,$B$5,Raw!$G:$G,Month!AW$7,Raw!$E:$E,Month!$A29))))</f>
        <v>4485341</v>
      </c>
      <c r="AX29" s="100">
        <f>IF($B29="","",IF($C29="Region",SUMIFS(Raw!$H:$H,Raw!$A:$A,$B$5,Raw!$G:$G,Month!AX$7,Raw!$I:$I,Month!$A29),IF($C29="Provider",SUMIFS(Raw!$H:$H,Raw!$A:$A,$B$5,Raw!$G:$G,Month!AX$7,Raw!$C:$C,Month!$A29),SUMIFS(Raw!$H:$H,Raw!$A:$A,$B$5,Raw!$G:$G,Month!AX$7,Raw!$E:$E,Month!$A29))))</f>
        <v>2606</v>
      </c>
      <c r="AY29" s="100">
        <f>IF($B29="","",IF($C29="Region",SUMIFS(Raw!$H:$H,Raw!$A:$A,$B$5,Raw!$G:$G,Month!AY$7,Raw!$I:$I,Month!$A29),IF($C29="Provider",SUMIFS(Raw!$H:$H,Raw!$A:$A,$B$5,Raw!$G:$G,Month!AY$7,Raw!$C:$C,Month!$A29),SUMIFS(Raw!$H:$H,Raw!$A:$A,$B$5,Raw!$G:$G,Month!AY$7,Raw!$E:$E,Month!$A29))))</f>
        <v>1534</v>
      </c>
      <c r="AZ29" s="100">
        <f>IF($B29="","",IF($C29="Region",SUMIFS(Raw!$H:$H,Raw!$A:$A,$B$5,Raw!$G:$G,Month!AZ$7,Raw!$I:$I,Month!$A29),IF($C29="Provider",SUMIFS(Raw!$H:$H,Raw!$A:$A,$B$5,Raw!$G:$G,Month!AZ$7,Raw!$C:$C,Month!$A29),SUMIFS(Raw!$H:$H,Raw!$A:$A,$B$5,Raw!$G:$G,Month!AZ$7,Raw!$E:$E,Month!$A29))))</f>
        <v>239</v>
      </c>
      <c r="BA29" s="100">
        <f>IF($B29="","",IF($C29="Region",SUMIFS(Raw!$H:$H,Raw!$A:$A,$B$5,Raw!$G:$G,Month!BA$7,Raw!$I:$I,Month!$A29),IF($C29="Provider",SUMIFS(Raw!$H:$H,Raw!$A:$A,$B$5,Raw!$G:$G,Month!BA$7,Raw!$C:$C,Month!$A29),SUMIFS(Raw!$H:$H,Raw!$A:$A,$B$5,Raw!$G:$G,Month!BA$7,Raw!$E:$E,Month!$A29))))</f>
        <v>665</v>
      </c>
      <c r="BB29" s="100">
        <f>IF($B29="","",IF($C29="Region",SUMIFS(Raw!$H:$H,Raw!$A:$A,$B$5,Raw!$G:$G,Month!BB$7,Raw!$I:$I,Month!$A29),IF($C29="Provider",SUMIFS(Raw!$H:$H,Raw!$A:$A,$B$5,Raw!$G:$G,Month!BB$7,Raw!$C:$C,Month!$A29),SUMIFS(Raw!$H:$H,Raw!$A:$A,$B$5,Raw!$G:$G,Month!BB$7,Raw!$E:$E,Month!$A29))))</f>
        <v>2703204</v>
      </c>
      <c r="BC29" s="100">
        <f>IF($B29="","",IF($C29="Region",SUMIFS(Raw!$H:$H,Raw!$A:$A,$B$5,Raw!$G:$G,Month!BC$7,Raw!$I:$I,Month!$A29),IF($C29="Provider",SUMIFS(Raw!$H:$H,Raw!$A:$A,$B$5,Raw!$G:$G,Month!BC$7,Raw!$C:$C,Month!$A29),SUMIFS(Raw!$H:$H,Raw!$A:$A,$B$5,Raw!$G:$G,Month!BC$7,Raw!$E:$E,Month!$A29))))</f>
        <v>1750</v>
      </c>
      <c r="BD29" s="100">
        <f>IF($B29="","",IF($C29="Region",SUMIFS(Raw!$H:$H,Raw!$A:$A,$B$5,Raw!$G:$G,Month!BD$7,Raw!$I:$I,Month!$A29),IF($C29="Provider",SUMIFS(Raw!$H:$H,Raw!$A:$A,$B$5,Raw!$G:$G,Month!BD$7,Raw!$C:$C,Month!$A29),SUMIFS(Raw!$H:$H,Raw!$A:$A,$B$5,Raw!$G:$G,Month!BD$7,Raw!$E:$E,Month!$A29))))</f>
        <v>10186</v>
      </c>
      <c r="BE29" s="100">
        <f>IF($B29="","",IF($C29="Region",SUMIFS(Raw!$H:$H,Raw!$A:$A,$B$5,Raw!$G:$G,Month!BE$7,Raw!$I:$I,Month!$A29),IF($C29="Provider",SUMIFS(Raw!$H:$H,Raw!$A:$A,$B$5,Raw!$G:$G,Month!BE$7,Raw!$C:$C,Month!$A29),SUMIFS(Raw!$H:$H,Raw!$A:$A,$B$5,Raw!$G:$G,Month!BE$7,Raw!$E:$E,Month!$A29))))</f>
        <v>286</v>
      </c>
      <c r="BF29" s="100">
        <f>IF($B29="","",IF($C29="Region",SUMIFS(Raw!$H:$H,Raw!$A:$A,$B$5,Raw!$G:$G,Month!BF$7,Raw!$I:$I,Month!$A29),IF($C29="Provider",SUMIFS(Raw!$H:$H,Raw!$A:$A,$B$5,Raw!$G:$G,Month!BF$7,Raw!$C:$C,Month!$A29),SUMIFS(Raw!$H:$H,Raw!$A:$A,$B$5,Raw!$G:$G,Month!BF$7,Raw!$E:$E,Month!$A29))))</f>
        <v>18558</v>
      </c>
      <c r="BG29" s="100">
        <f>IF($B29="","",IF($C29="Region",SUMIFS(Raw!$H:$H,Raw!$A:$A,$B$5,Raw!$G:$G,Month!BG$7,Raw!$I:$I,Month!$A29),IF($C29="Provider",SUMIFS(Raw!$H:$H,Raw!$A:$A,$B$5,Raw!$G:$G,Month!BG$7,Raw!$C:$C,Month!$A29),SUMIFS(Raw!$H:$H,Raw!$A:$A,$B$5,Raw!$G:$G,Month!BG$7,Raw!$E:$E,Month!$A29))))</f>
        <v>8</v>
      </c>
      <c r="BH29" s="100">
        <f>IF($B29="","",IF($C29="Region",SUMIFS(Raw!$H:$H,Raw!$A:$A,$B$5,Raw!$G:$G,Month!BH$7,Raw!$I:$I,Month!$A29),IF($C29="Provider",SUMIFS(Raw!$H:$H,Raw!$A:$A,$B$5,Raw!$G:$G,Month!BH$7,Raw!$C:$C,Month!$A29),SUMIFS(Raw!$H:$H,Raw!$A:$A,$B$5,Raw!$G:$G,Month!BH$7,Raw!$E:$E,Month!$A29))))</f>
        <v>14997</v>
      </c>
      <c r="BI29" s="100">
        <f>IF($B29="","",IF($C29="Region",SUMIFS(Raw!$H:$H,Raw!$A:$A,$B$5,Raw!$G:$G,Month!BI$7,Raw!$I:$I,Month!$A29),IF($C29="Provider",SUMIFS(Raw!$H:$H,Raw!$A:$A,$B$5,Raw!$G:$G,Month!BI$7,Raw!$C:$C,Month!$A29),SUMIFS(Raw!$H:$H,Raw!$A:$A,$B$5,Raw!$G:$G,Month!BI$7,Raw!$E:$E,Month!$A29))))</f>
        <v>2634</v>
      </c>
      <c r="BJ29" s="100">
        <f>IF($B29="","",IF($C29="Region",SUMIFS(Raw!$H:$H,Raw!$A:$A,$B$5,Raw!$G:$G,Month!BJ$7,Raw!$I:$I,Month!$A29),IF($C29="Provider",SUMIFS(Raw!$H:$H,Raw!$A:$A,$B$5,Raw!$G:$G,Month!BJ$7,Raw!$C:$C,Month!$A29),SUMIFS(Raw!$H:$H,Raw!$A:$A,$B$5,Raw!$G:$G,Month!BJ$7,Raw!$E:$E,Month!$A29))))</f>
        <v>3765</v>
      </c>
      <c r="BK29" s="100">
        <f>IF($B29="","",IF($C29="Region",SUMIFS(Raw!$H:$H,Raw!$A:$A,$B$5,Raw!$G:$G,Month!BK$7,Raw!$I:$I,Month!$A29),IF($C29="Provider",SUMIFS(Raw!$H:$H,Raw!$A:$A,$B$5,Raw!$G:$G,Month!BK$7,Raw!$C:$C,Month!$A29),SUMIFS(Raw!$H:$H,Raw!$A:$A,$B$5,Raw!$G:$G,Month!BK$7,Raw!$E:$E,Month!$A29))))</f>
        <v>1088</v>
      </c>
      <c r="BL29" s="100">
        <f>IF($B29="","",IF($C29="Region",SUMIFS(Raw!$H:$H,Raw!$A:$A,$B$5,Raw!$G:$G,Month!BL$7,Raw!$I:$I,Month!$A29),IF($C29="Provider",SUMIFS(Raw!$H:$H,Raw!$A:$A,$B$5,Raw!$G:$G,Month!BL$7,Raw!$C:$C,Month!$A29),SUMIFS(Raw!$H:$H,Raw!$A:$A,$B$5,Raw!$G:$G,Month!BL$7,Raw!$E:$E,Month!$A29))))</f>
        <v>7022</v>
      </c>
      <c r="BM29" s="100">
        <f>IF($B29="","",IF($C29="Region",SUMIFS(Raw!$H:$H,Raw!$A:$A,$B$5,Raw!$G:$G,Month!BM$7,Raw!$I:$I,Month!$A29),IF($C29="Provider",SUMIFS(Raw!$H:$H,Raw!$A:$A,$B$5,Raw!$G:$G,Month!BM$7,Raw!$C:$C,Month!$A29),SUMIFS(Raw!$H:$H,Raw!$A:$A,$B$5,Raw!$G:$G,Month!BM$7,Raw!$E:$E,Month!$A29))))</f>
        <v>3</v>
      </c>
      <c r="BN29" s="100">
        <f>IF($B29="","",IF($C29="Region",SUMIFS(Raw!$H:$H,Raw!$A:$A,$B$5,Raw!$G:$G,Month!BN$7,Raw!$I:$I,Month!$A29),IF($C29="Provider",SUMIFS(Raw!$H:$H,Raw!$A:$A,$B$5,Raw!$G:$G,Month!BN$7,Raw!$C:$C,Month!$A29),SUMIFS(Raw!$H:$H,Raw!$A:$A,$B$5,Raw!$G:$G,Month!BN$7,Raw!$E:$E,Month!$A29))))</f>
        <v>1193</v>
      </c>
      <c r="BO29" s="100">
        <f>IF($B29="","",IF($C29="Region",SUMIFS(Raw!$H:$H,Raw!$A:$A,$B$5,Raw!$G:$G,Month!BO$7,Raw!$I:$I,Month!$A29),IF($C29="Provider",SUMIFS(Raw!$H:$H,Raw!$A:$A,$B$5,Raw!$G:$G,Month!BO$7,Raw!$C:$C,Month!$A29),SUMIFS(Raw!$H:$H,Raw!$A:$A,$B$5,Raw!$G:$G,Month!BO$7,Raw!$E:$E,Month!$A29))))</f>
        <v>551</v>
      </c>
      <c r="BP29" s="100">
        <f>IF($B29="","",IF($C29="Region",SUMIFS(Raw!$H:$H,Raw!$A:$A,$B$5,Raw!$G:$G,Month!BP$7,Raw!$I:$I,Month!$A29),IF($C29="Provider",SUMIFS(Raw!$H:$H,Raw!$A:$A,$B$5,Raw!$G:$G,Month!BP$7,Raw!$C:$C,Month!$A29),SUMIFS(Raw!$H:$H,Raw!$A:$A,$B$5,Raw!$G:$G,Month!BP$7,Raw!$E:$E,Month!$A29))))</f>
        <v>2522</v>
      </c>
      <c r="BQ29" s="100">
        <f>IF($B29="","",IF($C29="Region",SUMIFS(Raw!$H:$H,Raw!$A:$A,$B$5,Raw!$G:$G,Month!BQ$7,Raw!$I:$I,Month!$A29),IF($C29="Provider",SUMIFS(Raw!$H:$H,Raw!$A:$A,$B$5,Raw!$G:$G,Month!BQ$7,Raw!$C:$C,Month!$A29),SUMIFS(Raw!$H:$H,Raw!$A:$A,$B$5,Raw!$G:$G,Month!BQ$7,Raw!$E:$E,Month!$A29))))</f>
        <v>957</v>
      </c>
      <c r="BR29" s="100">
        <f>IF($B29="","",IF($C29="Region",SUMIFS(Raw!$H:$H,Raw!$A:$A,$B$5,Raw!$G:$G,Month!BR$7,Raw!$I:$I,Month!$A29),IF($C29="Provider",SUMIFS(Raw!$H:$H,Raw!$A:$A,$B$5,Raw!$G:$G,Month!BR$7,Raw!$C:$C,Month!$A29),SUMIFS(Raw!$H:$H,Raw!$A:$A,$B$5,Raw!$G:$G,Month!BR$7,Raw!$E:$E,Month!$A29))))</f>
        <v>56</v>
      </c>
      <c r="BS29" s="100">
        <f>IF($B29="","",IF($C29="Region",SUMIFS(Raw!$H:$H,Raw!$A:$A,$B$5,Raw!$G:$G,Month!BS$7,Raw!$I:$I,Month!$A29),IF($C29="Provider",SUMIFS(Raw!$H:$H,Raw!$A:$A,$B$5,Raw!$G:$G,Month!BS$7,Raw!$C:$C,Month!$A29),SUMIFS(Raw!$H:$H,Raw!$A:$A,$B$5,Raw!$G:$G,Month!BS$7,Raw!$E:$E,Month!$A29))))</f>
        <v>0</v>
      </c>
      <c r="BT29" s="100">
        <f>IF($B29="","",IF($C29="Region",SUMIFS(Raw!$H:$H,Raw!$A:$A,$B$5,Raw!$G:$G,Month!BT$7,Raw!$I:$I,Month!$A29),IF($C29="Provider",SUMIFS(Raw!$H:$H,Raw!$A:$A,$B$5,Raw!$G:$G,Month!BT$7,Raw!$C:$C,Month!$A29),SUMIFS(Raw!$H:$H,Raw!$A:$A,$B$5,Raw!$G:$G,Month!BT$7,Raw!$E:$E,Month!$A29))))</f>
        <v>0</v>
      </c>
      <c r="BU29" s="100">
        <f>IF($B29="","",IF($C29="Region",SUMIFS(Raw!$H:$H,Raw!$A:$A,$B$5,Raw!$G:$G,Month!BU$7,Raw!$I:$I,Month!$A29),IF($C29="Provider",SUMIFS(Raw!$H:$H,Raw!$A:$A,$B$5,Raw!$G:$G,Month!BU$7,Raw!$C:$C,Month!$A29),SUMIFS(Raw!$H:$H,Raw!$A:$A,$B$5,Raw!$G:$G,Month!BU$7,Raw!$E:$E,Month!$A29))))</f>
        <v>0</v>
      </c>
      <c r="BV29" s="100">
        <f>IF($B29="","",IF($C29="Region",SUMIFS(Raw!$H:$H,Raw!$A:$A,$B$5,Raw!$G:$G,Month!BV$7,Raw!$I:$I,Month!$A29),IF($C29="Provider",SUMIFS(Raw!$H:$H,Raw!$A:$A,$B$5,Raw!$G:$G,Month!BV$7,Raw!$C:$C,Month!$A29),SUMIFS(Raw!$H:$H,Raw!$A:$A,$B$5,Raw!$G:$G,Month!BV$7,Raw!$E:$E,Month!$A29))))</f>
        <v>35</v>
      </c>
      <c r="BW29" s="100">
        <f>IF($B29="","",IF($C29="Region",SUMIFS(Raw!$H:$H,Raw!$A:$A,$B$5,Raw!$G:$G,Month!BW$7,Raw!$I:$I,Month!$A29),IF($C29="Provider",SUMIFS(Raw!$H:$H,Raw!$A:$A,$B$5,Raw!$G:$G,Month!BW$7,Raw!$C:$C,Month!$A29),SUMIFS(Raw!$H:$H,Raw!$A:$A,$B$5,Raw!$G:$G,Month!BW$7,Raw!$E:$E,Month!$A29))))</f>
        <v>23</v>
      </c>
      <c r="BX29" s="100">
        <f>IF($B29="","",IF($C29="Region",SUMIFS(Raw!$H:$H,Raw!$A:$A,$B$5,Raw!$G:$G,Month!BX$7,Raw!$I:$I,Month!$A29),IF($C29="Provider",SUMIFS(Raw!$H:$H,Raw!$A:$A,$B$5,Raw!$G:$G,Month!BX$7,Raw!$C:$C,Month!$A29),SUMIFS(Raw!$H:$H,Raw!$A:$A,$B$5,Raw!$G:$G,Month!BX$7,Raw!$E:$E,Month!$A29))))</f>
        <v>356</v>
      </c>
      <c r="BY29" s="100">
        <f>IF($B29="","",IF($C29="Region",SUMIFS(Raw!$H:$H,Raw!$A:$A,$B$5,Raw!$G:$G,Month!BY$7,Raw!$I:$I,Month!$A29),IF($C29="Provider",SUMIFS(Raw!$H:$H,Raw!$A:$A,$B$5,Raw!$G:$G,Month!BY$7,Raw!$C:$C,Month!$A29),SUMIFS(Raw!$H:$H,Raw!$A:$A,$B$5,Raw!$G:$G,Month!BY$7,Raw!$E:$E,Month!$A29))))</f>
        <v>315</v>
      </c>
      <c r="BZ29" s="100">
        <f>IF($B29="","",IF($C29="Region",SUMIFS(Raw!$H:$H,Raw!$A:$A,$B$5,Raw!$G:$G,Month!BZ$7,Raw!$I:$I,Month!$A29),IF($C29="Provider",SUMIFS(Raw!$H:$H,Raw!$A:$A,$B$5,Raw!$G:$G,Month!BZ$7,Raw!$C:$C,Month!$A29),SUMIFS(Raw!$H:$H,Raw!$A:$A,$B$5,Raw!$G:$G,Month!BZ$7,Raw!$E:$E,Month!$A29))))</f>
        <v>910</v>
      </c>
      <c r="CA29" s="100">
        <f>IF($B29="","",IF($C29="Region",SUMIFS(Raw!$H:$H,Raw!$A:$A,$B$5,Raw!$G:$G,Month!CA$7,Raw!$I:$I,Month!$A29),IF($C29="Provider",SUMIFS(Raw!$H:$H,Raw!$A:$A,$B$5,Raw!$G:$G,Month!CA$7,Raw!$C:$C,Month!$A29),SUMIFS(Raw!$H:$H,Raw!$A:$A,$B$5,Raw!$G:$G,Month!CA$7,Raw!$E:$E,Month!$A29))))</f>
        <v>856</v>
      </c>
      <c r="CB29" s="100">
        <f>IF($B29="","",IF($C29="Region",SUMIFS(Raw!$H:$H,Raw!$A:$A,$B$5,Raw!$G:$G,Month!CB$7,Raw!$I:$I,Month!$A29),IF($C29="Provider",SUMIFS(Raw!$H:$H,Raw!$A:$A,$B$5,Raw!$G:$G,Month!CB$7,Raw!$C:$C,Month!$A29),SUMIFS(Raw!$H:$H,Raw!$A:$A,$B$5,Raw!$G:$G,Month!CB$7,Raw!$E:$E,Month!$A29))))</f>
        <v>282</v>
      </c>
      <c r="CC29" s="100">
        <f>IF($B29="","",IF($C29="Region",SUMIFS(Raw!$H:$H,Raw!$A:$A,$B$5,Raw!$G:$G,Month!CC$7,Raw!$I:$I,Month!$A29),IF($C29="Provider",SUMIFS(Raw!$H:$H,Raw!$A:$A,$B$5,Raw!$G:$G,Month!CC$7,Raw!$C:$C,Month!$A29),SUMIFS(Raw!$H:$H,Raw!$A:$A,$B$5,Raw!$G:$G,Month!CC$7,Raw!$E:$E,Month!$A29))))</f>
        <v>269</v>
      </c>
      <c r="CD29" s="100">
        <f>IF($B29="","",IF($C29="Region",SUMIFS(Raw!$H:$H,Raw!$A:$A,$B$5,Raw!$G:$G,Month!CD$7,Raw!$I:$I,Month!$A29),IF($C29="Provider",SUMIFS(Raw!$H:$H,Raw!$A:$A,$B$5,Raw!$G:$G,Month!CD$7,Raw!$C:$C,Month!$A29),SUMIFS(Raw!$H:$H,Raw!$A:$A,$B$5,Raw!$G:$G,Month!CD$7,Raw!$E:$E,Month!$A29))))</f>
        <v>86</v>
      </c>
      <c r="CE29" s="100">
        <f>IF($B29="","",IF($C29="Region",SUMIFS(Raw!$H:$H,Raw!$A:$A,$B$5,Raw!$G:$G,Month!CE$7,Raw!$I:$I,Month!$A29),IF($C29="Provider",SUMIFS(Raw!$H:$H,Raw!$A:$A,$B$5,Raw!$G:$G,Month!CE$7,Raw!$C:$C,Month!$A29),SUMIFS(Raw!$H:$H,Raw!$A:$A,$B$5,Raw!$G:$G,Month!CE$7,Raw!$E:$E,Month!$A29))))</f>
        <v>72</v>
      </c>
      <c r="CF29" s="100">
        <f>IF($B29="","",IF($C29="Region",SUMIFS(Raw!$H:$H,Raw!$A:$A,$B$5,Raw!$G:$G,Month!CF$7,Raw!$I:$I,Month!$A29),IF($C29="Provider",SUMIFS(Raw!$H:$H,Raw!$A:$A,$B$5,Raw!$G:$G,Month!CF$7,Raw!$C:$C,Month!$A29),SUMIFS(Raw!$H:$H,Raw!$A:$A,$B$5,Raw!$G:$G,Month!CF$7,Raw!$E:$E,Month!$A29))))</f>
        <v>1</v>
      </c>
      <c r="CG29" s="100">
        <f>IF($B29="","",IF($C29="Region",SUMIFS(Raw!$H:$H,Raw!$A:$A,$B$5,Raw!$G:$G,Month!CG$7,Raw!$I:$I,Month!$A29),IF($C29="Provider",SUMIFS(Raw!$H:$H,Raw!$A:$A,$B$5,Raw!$G:$G,Month!CG$7,Raw!$C:$C,Month!$A29),SUMIFS(Raw!$H:$H,Raw!$A:$A,$B$5,Raw!$G:$G,Month!CG$7,Raw!$E:$E,Month!$A29))))</f>
        <v>0</v>
      </c>
      <c r="CH29" s="100">
        <f>IF($B29="","",IF($C29="Region",SUMIFS(Raw!$H:$H,Raw!$A:$A,$B$5,Raw!$G:$G,Month!CH$7,Raw!$I:$I,Month!$A29),IF($C29="Provider",SUMIFS(Raw!$H:$H,Raw!$A:$A,$B$5,Raw!$G:$G,Month!CH$7,Raw!$C:$C,Month!$A29),SUMIFS(Raw!$H:$H,Raw!$A:$A,$B$5,Raw!$G:$G,Month!CH$7,Raw!$E:$E,Month!$A29))))</f>
        <v>2</v>
      </c>
      <c r="CI29" s="100">
        <f>IF($B29="","",IF($C29="Region",SUMIFS(Raw!$H:$H,Raw!$A:$A,$B$5,Raw!$G:$G,Month!CI$7,Raw!$I:$I,Month!$A29),IF($C29="Provider",SUMIFS(Raw!$H:$H,Raw!$A:$A,$B$5,Raw!$G:$G,Month!CI$7,Raw!$C:$C,Month!$A29),SUMIFS(Raw!$H:$H,Raw!$A:$A,$B$5,Raw!$G:$G,Month!CI$7,Raw!$E:$E,Month!$A29))))</f>
        <v>2</v>
      </c>
      <c r="CJ29" s="100">
        <f>IF($B29="","",IF($C29="Region",SUMIFS(Raw!$H:$H,Raw!$A:$A,$B$5,Raw!$G:$G,Month!CJ$7,Raw!$I:$I,Month!$A29),IF($C29="Provider",SUMIFS(Raw!$H:$H,Raw!$A:$A,$B$5,Raw!$G:$G,Month!CJ$7,Raw!$C:$C,Month!$A29),SUMIFS(Raw!$H:$H,Raw!$A:$A,$B$5,Raw!$G:$G,Month!CJ$7,Raw!$E:$E,Month!$A29))))</f>
        <v>19</v>
      </c>
      <c r="CK29" s="100">
        <f>IF($B29="","",IF($C29="Region",SUMIFS(Raw!$H:$H,Raw!$A:$A,$B$5,Raw!$G:$G,Month!CK$7,Raw!$I:$I,Month!$A29),IF($C29="Provider",SUMIFS(Raw!$H:$H,Raw!$A:$A,$B$5,Raw!$G:$G,Month!CK$7,Raw!$C:$C,Month!$A29),SUMIFS(Raw!$H:$H,Raw!$A:$A,$B$5,Raw!$G:$G,Month!CK$7,Raw!$E:$E,Month!$A29))))</f>
        <v>8</v>
      </c>
      <c r="CL29" s="100">
        <f>IF($B29="","",IF($C29="Region",SUMIFS(Raw!$H:$H,Raw!$A:$A,$B$5,Raw!$G:$G,Month!CL$7,Raw!$I:$I,Month!$A29),IF($C29="Provider",SUMIFS(Raw!$H:$H,Raw!$A:$A,$B$5,Raw!$G:$G,Month!CL$7,Raw!$C:$C,Month!$A29),SUMIFS(Raw!$H:$H,Raw!$A:$A,$B$5,Raw!$G:$G,Month!CL$7,Raw!$E:$E,Month!$A29))))</f>
        <v>36</v>
      </c>
      <c r="CM29" s="100">
        <f>IF($B29="","",IF($C29="Region",SUMIFS(Raw!$H:$H,Raw!$A:$A,$B$5,Raw!$G:$G,Month!CM$7,Raw!$I:$I,Month!$A29),IF($C29="Provider",SUMIFS(Raw!$H:$H,Raw!$A:$A,$B$5,Raw!$G:$G,Month!CM$7,Raw!$C:$C,Month!$A29),SUMIFS(Raw!$H:$H,Raw!$A:$A,$B$5,Raw!$G:$G,Month!CM$7,Raw!$E:$E,Month!$A29))))</f>
        <v>27</v>
      </c>
    </row>
    <row r="30" spans="1:91" x14ac:dyDescent="0.25">
      <c r="A30" s="18" t="str">
        <f>IF(Refs!A23="","",Refs!A23)</f>
        <v>111AM1</v>
      </c>
      <c r="B30" s="3" t="str">
        <f>IF(Refs!B23="","",Refs!B23)</f>
        <v>West Essex &amp; Hertfordshire</v>
      </c>
      <c r="C30" s="9" t="str">
        <f>IF(Refs!D23="","",Refs!D23)</f>
        <v>Area</v>
      </c>
      <c r="D30" s="100">
        <f>IF($B30="","",IF($C30="Region",SUMIFS(Raw!$H:$H,Raw!$A:$A,$B$5,Raw!$G:$G,Month!D$7,Raw!$I:$I,Month!$A30),IF($C30="Provider",SUMIFS(Raw!$H:$H,Raw!$A:$A,$B$5,Raw!$G:$G,Month!D$7,Raw!$C:$C,Month!$A30),SUMIFS(Raw!$H:$H,Raw!$A:$A,$B$5,Raw!$G:$G,Month!D$7,Raw!$E:$E,Month!$A30))))</f>
        <v>41770</v>
      </c>
      <c r="E30" s="100">
        <f>IF($B30="","",IF($C30="Region",SUMIFS(Raw!$H:$H,Raw!$A:$A,$B$5,Raw!$G:$G,Month!E$7,Raw!$I:$I,Month!$A30),IF($C30="Provider",SUMIFS(Raw!$H:$H,Raw!$A:$A,$B$5,Raw!$G:$G,Month!E$7,Raw!$C:$C,Month!$A30),SUMIFS(Raw!$H:$H,Raw!$A:$A,$B$5,Raw!$G:$G,Month!E$7,Raw!$E:$E,Month!$A30))))</f>
        <v>41727</v>
      </c>
      <c r="F30" s="100">
        <f>IF($B30="","",IF($C30="Region",SUMIFS(Raw!$H:$H,Raw!$A:$A,$B$5,Raw!$G:$G,Month!F$7,Raw!$I:$I,Month!$A30),IF($C30="Provider",SUMIFS(Raw!$H:$H,Raw!$A:$A,$B$5,Raw!$G:$G,Month!F$7,Raw!$C:$C,Month!$A30),SUMIFS(Raw!$H:$H,Raw!$A:$A,$B$5,Raw!$G:$G,Month!F$7,Raw!$E:$E,Month!$A30))))</f>
        <v>37105</v>
      </c>
      <c r="G30" s="100">
        <f>IF($B30="","",IF($C30="Region",SUMIFS(Raw!$H:$H,Raw!$A:$A,$B$5,Raw!$G:$G,Month!G$7,Raw!$I:$I,Month!$A30),IF($C30="Provider",SUMIFS(Raw!$H:$H,Raw!$A:$A,$B$5,Raw!$G:$G,Month!G$7,Raw!$C:$C,Month!$A30),SUMIFS(Raw!$H:$H,Raw!$A:$A,$B$5,Raw!$G:$G,Month!G$7,Raw!$E:$E,Month!$A30))))</f>
        <v>27913</v>
      </c>
      <c r="H30" s="100">
        <f>IF($B30="","",IF($C30="Region",SUMIFS(Raw!$H:$H,Raw!$A:$A,$B$5,Raw!$G:$G,Month!H$7,Raw!$I:$I,Month!$A30),IF($C30="Provider",SUMIFS(Raw!$H:$H,Raw!$A:$A,$B$5,Raw!$G:$G,Month!H$7,Raw!$C:$C,Month!$A30),SUMIFS(Raw!$H:$H,Raw!$A:$A,$B$5,Raw!$G:$G,Month!H$7,Raw!$E:$E,Month!$A30))))</f>
        <v>1487</v>
      </c>
      <c r="I30" s="100">
        <f>IF($B30="","",IF($C30="Region",SUMIFS(Raw!$H:$H,Raw!$A:$A,$B$5,Raw!$G:$G,Month!I$7,Raw!$I:$I,Month!$A30),IF($C30="Provider",SUMIFS(Raw!$H:$H,Raw!$A:$A,$B$5,Raw!$G:$G,Month!I$7,Raw!$C:$C,Month!$A30),SUMIFS(Raw!$H:$H,Raw!$A:$A,$B$5,Raw!$G:$G,Month!I$7,Raw!$E:$E,Month!$A30))))</f>
        <v>2332459</v>
      </c>
      <c r="J30" s="100">
        <f>IF($B30="","",IF($C30="Region",SUMIFS(Raw!$H:$H,Raw!$A:$A,$B$5,Raw!$G:$G,Month!J$7,Raw!$I:$I,Month!$A30),IF($C30="Provider",SUMIFS(Raw!$H:$H,Raw!$A:$A,$B$5,Raw!$G:$G,Month!J$7,Raw!$C:$C,Month!$A30),SUMIFS(Raw!$H:$H,Raw!$A:$A,$B$5,Raw!$G:$G,Month!J$7,Raw!$E:$E,Month!$A30))))</f>
        <v>298</v>
      </c>
      <c r="K30" s="100">
        <f>IF($B30="","",IF($C30="Region",SUMIFS(Raw!$H:$H,Raw!$A:$A,$B$5,Raw!$G:$G,Month!K$7,Raw!$I:$I,Month!$A30),IF($C30="Provider",SUMIFS(Raw!$H:$H,Raw!$A:$A,$B$5,Raw!$G:$G,Month!K$7,Raw!$C:$C,Month!$A30),SUMIFS(Raw!$H:$H,Raw!$A:$A,$B$5,Raw!$G:$G,Month!K$7,Raw!$E:$E,Month!$A30))))</f>
        <v>543</v>
      </c>
      <c r="L30" s="100">
        <f>IF($B30="","",IF($C30="Region",SUMIFS(Raw!$H:$H,Raw!$A:$A,$B$5,Raw!$G:$G,Month!L$7,Raw!$I:$I,Month!$A30),IF($C30="Provider",SUMIFS(Raw!$H:$H,Raw!$A:$A,$B$5,Raw!$G:$G,Month!L$7,Raw!$C:$C,Month!$A30),SUMIFS(Raw!$H:$H,Raw!$A:$A,$B$5,Raw!$G:$G,Month!L$7,Raw!$E:$E,Month!$A30))))</f>
        <v>220513</v>
      </c>
      <c r="M30" s="100">
        <f>IF($B30="","",IF($C30="Region",SUMIFS(Raw!$H:$H,Raw!$A:$A,$B$5,Raw!$G:$G,Month!M$7,Raw!$I:$I,Month!$A30),IF($C30="Provider",SUMIFS(Raw!$H:$H,Raw!$A:$A,$B$5,Raw!$G:$G,Month!M$7,Raw!$C:$C,Month!$A30),SUMIFS(Raw!$H:$H,Raw!$A:$A,$B$5,Raw!$G:$G,Month!M$7,Raw!$E:$E,Month!$A30))))</f>
        <v>16343</v>
      </c>
      <c r="N30" s="100">
        <f>IF($B30="","",IF($C30="Region",SUMIFS(Raw!$H:$H,Raw!$A:$A,$B$5,Raw!$G:$G,Month!N$7,Raw!$I:$I,Month!$A30),IF($C30="Provider",SUMIFS(Raw!$H:$H,Raw!$A:$A,$B$5,Raw!$G:$G,Month!N$7,Raw!$C:$C,Month!$A30),SUMIFS(Raw!$H:$H,Raw!$A:$A,$B$5,Raw!$G:$G,Month!N$7,Raw!$E:$E,Month!$A30))))</f>
        <v>237157986</v>
      </c>
      <c r="O30" s="100">
        <f>IF($B30="","",IF($C30="Region",SUMIFS(Raw!$H:$H,Raw!$A:$A,$B$5,Raw!$G:$G,Month!O$7,Raw!$I:$I,Month!$A30),IF($C30="Provider",SUMIFS(Raw!$H:$H,Raw!$A:$A,$B$5,Raw!$G:$G,Month!O$7,Raw!$C:$C,Month!$A30),SUMIFS(Raw!$H:$H,Raw!$A:$A,$B$5,Raw!$G:$G,Month!O$7,Raw!$E:$E,Month!$A30))))</f>
        <v>33555</v>
      </c>
      <c r="P30" s="100">
        <f>IF($B30="","",IF($C30="Region",SUMIFS(Raw!$H:$H,Raw!$A:$A,$B$5,Raw!$G:$G,Month!P$7,Raw!$I:$I,Month!$A30),IF($C30="Provider",SUMIFS(Raw!$H:$H,Raw!$A:$A,$B$5,Raw!$G:$G,Month!P$7,Raw!$C:$C,Month!$A30),SUMIFS(Raw!$H:$H,Raw!$A:$A,$B$5,Raw!$G:$G,Month!P$7,Raw!$E:$E,Month!$A30))))</f>
        <v>261</v>
      </c>
      <c r="Q30" s="100">
        <f>IF($B30="","",IF($C30="Region",SUMIFS(Raw!$H:$H,Raw!$A:$A,$B$5,Raw!$G:$G,Month!Q$7,Raw!$I:$I,Month!$A30),IF($C30="Provider",SUMIFS(Raw!$H:$H,Raw!$A:$A,$B$5,Raw!$G:$G,Month!Q$7,Raw!$C:$C,Month!$A30),SUMIFS(Raw!$H:$H,Raw!$A:$A,$B$5,Raw!$G:$G,Month!Q$7,Raw!$E:$E,Month!$A30))))</f>
        <v>15366</v>
      </c>
      <c r="R30" s="100">
        <f>IF($B30="","",IF($C30="Region",SUMIFS(Raw!$H:$H,Raw!$A:$A,$B$5,Raw!$G:$G,Month!R$7,Raw!$I:$I,Month!$A30),IF($C30="Provider",SUMIFS(Raw!$H:$H,Raw!$A:$A,$B$5,Raw!$G:$G,Month!R$7,Raw!$C:$C,Month!$A30),SUMIFS(Raw!$H:$H,Raw!$A:$A,$B$5,Raw!$G:$G,Month!R$7,Raw!$E:$E,Month!$A30))))</f>
        <v>8998</v>
      </c>
      <c r="S30" s="100">
        <f>IF($B30="","",IF($C30="Region",SUMIFS(Raw!$H:$H,Raw!$A:$A,$B$5,Raw!$G:$G,Month!S$7,Raw!$I:$I,Month!$A30),IF($C30="Provider",SUMIFS(Raw!$H:$H,Raw!$A:$A,$B$5,Raw!$G:$G,Month!S$7,Raw!$C:$C,Month!$A30),SUMIFS(Raw!$H:$H,Raw!$A:$A,$B$5,Raw!$G:$G,Month!S$7,Raw!$E:$E,Month!$A30))))</f>
        <v>8930</v>
      </c>
      <c r="T30" s="100">
        <f>IF($B30="","",IF($C30="Region",SUMIFS(Raw!$H:$H,Raw!$A:$A,$B$5,Raw!$G:$G,Month!T$7,Raw!$I:$I,Month!$A30),IF($C30="Provider",SUMIFS(Raw!$H:$H,Raw!$A:$A,$B$5,Raw!$G:$G,Month!T$7,Raw!$C:$C,Month!$A30),SUMIFS(Raw!$H:$H,Raw!$A:$A,$B$5,Raw!$G:$G,Month!T$7,Raw!$E:$E,Month!$A30))))</f>
        <v>0</v>
      </c>
      <c r="U30" s="100">
        <f>IF($B30="","",IF($C30="Region",SUMIFS(Raw!$H:$H,Raw!$A:$A,$B$5,Raw!$G:$G,Month!U$7,Raw!$I:$I,Month!$A30),IF($C30="Provider",SUMIFS(Raw!$H:$H,Raw!$A:$A,$B$5,Raw!$G:$G,Month!U$7,Raw!$C:$C,Month!$A30),SUMIFS(Raw!$H:$H,Raw!$A:$A,$B$5,Raw!$G:$G,Month!U$7,Raw!$E:$E,Month!$A30))))</f>
        <v>17928</v>
      </c>
      <c r="V30" s="100">
        <f>IF($B30="","",IF($C30="Region",SUMIFS(Raw!$H:$H,Raw!$A:$A,$B$5,Raw!$G:$G,Month!V$7,Raw!$I:$I,Month!$A30),IF($C30="Provider",SUMIFS(Raw!$H:$H,Raw!$A:$A,$B$5,Raw!$G:$G,Month!V$7,Raw!$C:$C,Month!$A30),SUMIFS(Raw!$H:$H,Raw!$A:$A,$B$5,Raw!$G:$G,Month!V$7,Raw!$E:$E,Month!$A30))))</f>
        <v>0</v>
      </c>
      <c r="W30" s="100">
        <f>IF($B30="","",IF($C30="Region",SUMIFS(Raw!$H:$H,Raw!$A:$A,$B$5,Raw!$G:$G,Month!W$7,Raw!$I:$I,Month!$A30),IF($C30="Provider",SUMIFS(Raw!$H:$H,Raw!$A:$A,$B$5,Raw!$G:$G,Month!W$7,Raw!$C:$C,Month!$A30),SUMIFS(Raw!$H:$H,Raw!$A:$A,$B$5,Raw!$G:$G,Month!W$7,Raw!$E:$E,Month!$A30))))</f>
        <v>8268</v>
      </c>
      <c r="X30" s="100">
        <f>IF($B30="","",IF($C30="Region",SUMIFS(Raw!$H:$H,Raw!$A:$A,$B$5,Raw!$G:$G,Month!X$7,Raw!$I:$I,Month!$A30),IF($C30="Provider",SUMIFS(Raw!$H:$H,Raw!$A:$A,$B$5,Raw!$G:$G,Month!X$7,Raw!$C:$C,Month!$A30),SUMIFS(Raw!$H:$H,Raw!$A:$A,$B$5,Raw!$G:$G,Month!X$7,Raw!$E:$E,Month!$A30))))</f>
        <v>1502</v>
      </c>
      <c r="Y30" s="100">
        <f>IF($B30="","",IF($C30="Region",SUMIFS(Raw!$H:$H,Raw!$A:$A,$B$5,Raw!$G:$G,Month!Y$7,Raw!$I:$I,Month!$A30),IF($C30="Provider",SUMIFS(Raw!$H:$H,Raw!$A:$A,$B$5,Raw!$G:$G,Month!Y$7,Raw!$C:$C,Month!$A30),SUMIFS(Raw!$H:$H,Raw!$A:$A,$B$5,Raw!$G:$G,Month!Y$7,Raw!$E:$E,Month!$A30))))</f>
        <v>2069</v>
      </c>
      <c r="Z30" s="100">
        <f>IF($B30="","",IF($C30="Region",SUMIFS(Raw!$H:$H,Raw!$A:$A,$B$5,Raw!$G:$G,Month!Z$7,Raw!$I:$I,Month!$A30),IF($C30="Provider",SUMIFS(Raw!$H:$H,Raw!$A:$A,$B$5,Raw!$G:$G,Month!Z$7,Raw!$C:$C,Month!$A30),SUMIFS(Raw!$H:$H,Raw!$A:$A,$B$5,Raw!$G:$G,Month!Z$7,Raw!$E:$E,Month!$A30))))</f>
        <v>52860</v>
      </c>
      <c r="AA30" s="100">
        <f>IF($B30="","",IF($C30="Region",SUMIFS(Raw!$H:$H,Raw!$A:$A,$B$5,Raw!$G:$G,Month!AA$7,Raw!$I:$I,Month!$A30),IF($C30="Provider",SUMIFS(Raw!$H:$H,Raw!$A:$A,$B$5,Raw!$G:$G,Month!AA$7,Raw!$C:$C,Month!$A30),SUMIFS(Raw!$H:$H,Raw!$A:$A,$B$5,Raw!$G:$G,Month!AA$7,Raw!$E:$E,Month!$A30))))</f>
        <v>7943</v>
      </c>
      <c r="AB30" s="100">
        <f>IF($B30="","",IF($C30="Region",SUMIFS(Raw!$H:$H,Raw!$A:$A,$B$5,Raw!$G:$G,Month!AB$7,Raw!$I:$I,Month!$A30),IF($C30="Provider",SUMIFS(Raw!$H:$H,Raw!$A:$A,$B$5,Raw!$G:$G,Month!AB$7,Raw!$C:$C,Month!$A30),SUMIFS(Raw!$H:$H,Raw!$A:$A,$B$5,Raw!$G:$G,Month!AB$7,Raw!$E:$E,Month!$A30))))</f>
        <v>4658</v>
      </c>
      <c r="AC30" s="100">
        <f>IF($B30="","",IF($C30="Region",SUMIFS(Raw!$H:$H,Raw!$A:$A,$B$5,Raw!$G:$G,Month!AC$7,Raw!$I:$I,Month!$A30),IF($C30="Provider",SUMIFS(Raw!$H:$H,Raw!$A:$A,$B$5,Raw!$G:$G,Month!AC$7,Raw!$C:$C,Month!$A30),SUMIFS(Raw!$H:$H,Raw!$A:$A,$B$5,Raw!$G:$G,Month!AC$7,Raw!$E:$E,Month!$A30))))</f>
        <v>7967</v>
      </c>
      <c r="AD30" s="100">
        <f>IF($B30="","",IF($C30="Region",SUMIFS(Raw!$H:$H,Raw!$A:$A,$B$5,Raw!$G:$G,Month!AD$7,Raw!$I:$I,Month!$A30),IF($C30="Provider",SUMIFS(Raw!$H:$H,Raw!$A:$A,$B$5,Raw!$G:$G,Month!AD$7,Raw!$C:$C,Month!$A30),SUMIFS(Raw!$H:$H,Raw!$A:$A,$B$5,Raw!$G:$G,Month!AD$7,Raw!$E:$E,Month!$A30))))</f>
        <v>52845</v>
      </c>
      <c r="AE30" s="100">
        <f>IF($B30="","",IF($C30="Region",SUMIFS(Raw!$H:$H,Raw!$A:$A,$B$5,Raw!$G:$G,Month!AE$7,Raw!$I:$I,Month!$A30),IF($C30="Provider",SUMIFS(Raw!$H:$H,Raw!$A:$A,$B$5,Raw!$G:$G,Month!AE$7,Raw!$C:$C,Month!$A30),SUMIFS(Raw!$H:$H,Raw!$A:$A,$B$5,Raw!$G:$G,Month!AE$7,Raw!$E:$E,Month!$A30))))</f>
        <v>33555</v>
      </c>
      <c r="AF30" s="100">
        <f>IF($B30="","",IF($C30="Region",SUMIFS(Raw!$H:$H,Raw!$A:$A,$B$5,Raw!$G:$G,Month!AF$7,Raw!$I:$I,Month!$A30),IF($C30="Provider",SUMIFS(Raw!$H:$H,Raw!$A:$A,$B$5,Raw!$G:$G,Month!AF$7,Raw!$C:$C,Month!$A30),SUMIFS(Raw!$H:$H,Raw!$A:$A,$B$5,Raw!$G:$G,Month!AF$7,Raw!$E:$E,Month!$A30))))</f>
        <v>4188</v>
      </c>
      <c r="AG30" s="100">
        <f>IF($B30="","",IF($C30="Region",SUMIFS(Raw!$H:$H,Raw!$A:$A,$B$5,Raw!$G:$G,Month!AG$7,Raw!$I:$I,Month!$A30),IF($C30="Provider",SUMIFS(Raw!$H:$H,Raw!$A:$A,$B$5,Raw!$G:$G,Month!AG$7,Raw!$C:$C,Month!$A30),SUMIFS(Raw!$H:$H,Raw!$A:$A,$B$5,Raw!$G:$G,Month!AG$7,Raw!$E:$E,Month!$A30))))</f>
        <v>2657</v>
      </c>
      <c r="AH30" s="100">
        <f>IF($B30="","",IF($C30="Region",SUMIFS(Raw!$H:$H,Raw!$A:$A,$B$5,Raw!$G:$G,Month!AH$7,Raw!$I:$I,Month!$A30),IF($C30="Provider",SUMIFS(Raw!$H:$H,Raw!$A:$A,$B$5,Raw!$G:$G,Month!AH$7,Raw!$C:$C,Month!$A30),SUMIFS(Raw!$H:$H,Raw!$A:$A,$B$5,Raw!$G:$G,Month!AH$7,Raw!$E:$E,Month!$A30))))</f>
        <v>141</v>
      </c>
      <c r="AI30" s="100">
        <f>IF($B30="","",IF($C30="Region",SUMIFS(Raw!$H:$H,Raw!$A:$A,$B$5,Raw!$G:$G,Month!AI$7,Raw!$I:$I,Month!$A30),IF($C30="Provider",SUMIFS(Raw!$H:$H,Raw!$A:$A,$B$5,Raw!$G:$G,Month!AI$7,Raw!$C:$C,Month!$A30),SUMIFS(Raw!$H:$H,Raw!$A:$A,$B$5,Raw!$G:$G,Month!AI$7,Raw!$E:$E,Month!$A30))))</f>
        <v>8</v>
      </c>
      <c r="AJ30" s="100">
        <f>IF($B30="","",IF($C30="Region",SUMIFS(Raw!$H:$H,Raw!$A:$A,$B$5,Raw!$G:$G,Month!AJ$7,Raw!$I:$I,Month!$A30),IF($C30="Provider",SUMIFS(Raw!$H:$H,Raw!$A:$A,$B$5,Raw!$G:$G,Month!AJ$7,Raw!$C:$C,Month!$A30),SUMIFS(Raw!$H:$H,Raw!$A:$A,$B$5,Raw!$G:$G,Month!AJ$7,Raw!$E:$E,Month!$A30))))</f>
        <v>1103</v>
      </c>
      <c r="AK30" s="100">
        <f>IF($B30="","",IF($C30="Region",SUMIFS(Raw!$H:$H,Raw!$A:$A,$B$5,Raw!$G:$G,Month!AK$7,Raw!$I:$I,Month!$A30),IF($C30="Provider",SUMIFS(Raw!$H:$H,Raw!$A:$A,$B$5,Raw!$G:$G,Month!AK$7,Raw!$C:$C,Month!$A30),SUMIFS(Raw!$H:$H,Raw!$A:$A,$B$5,Raw!$G:$G,Month!AK$7,Raw!$E:$E,Month!$A30))))</f>
        <v>162</v>
      </c>
      <c r="AL30" s="100">
        <f>IF($B30="","",IF($C30="Region",SUMIFS(Raw!$H:$H,Raw!$A:$A,$B$5,Raw!$G:$G,Month!AL$7,Raw!$I:$I,Month!$A30),IF($C30="Provider",SUMIFS(Raw!$H:$H,Raw!$A:$A,$B$5,Raw!$G:$G,Month!AL$7,Raw!$C:$C,Month!$A30),SUMIFS(Raw!$H:$H,Raw!$A:$A,$B$5,Raw!$G:$G,Month!AL$7,Raw!$E:$E,Month!$A30))))</f>
        <v>1097</v>
      </c>
      <c r="AM30" s="100">
        <f>IF($B30="","",IF($C30="Region",SUMIFS(Raw!$H:$H,Raw!$A:$A,$B$5,Raw!$G:$G,Month!AM$7,Raw!$I:$I,Month!$A30),IF($C30="Provider",SUMIFS(Raw!$H:$H,Raw!$A:$A,$B$5,Raw!$G:$G,Month!AM$7,Raw!$C:$C,Month!$A30),SUMIFS(Raw!$H:$H,Raw!$A:$A,$B$5,Raw!$G:$G,Month!AM$7,Raw!$E:$E,Month!$A30))))</f>
        <v>41</v>
      </c>
      <c r="AN30" s="100">
        <f>IF($B30="","",IF($C30="Region",SUMIFS(Raw!$H:$H,Raw!$A:$A,$B$5,Raw!$G:$G,Month!AN$7,Raw!$I:$I,Month!$A30),IF($C30="Provider",SUMIFS(Raw!$H:$H,Raw!$A:$A,$B$5,Raw!$G:$G,Month!AN$7,Raw!$C:$C,Month!$A30),SUMIFS(Raw!$H:$H,Raw!$A:$A,$B$5,Raw!$G:$G,Month!AN$7,Raw!$E:$E,Month!$A30))))</f>
        <v>4903</v>
      </c>
      <c r="AO30" s="100">
        <f>IF($B30="","",IF($C30="Region",SUMIFS(Raw!$H:$H,Raw!$A:$A,$B$5,Raw!$G:$G,Month!AO$7,Raw!$I:$I,Month!$A30),IF($C30="Provider",SUMIFS(Raw!$H:$H,Raw!$A:$A,$B$5,Raw!$G:$G,Month!AO$7,Raw!$C:$C,Month!$A30),SUMIFS(Raw!$H:$H,Raw!$A:$A,$B$5,Raw!$G:$G,Month!AO$7,Raw!$E:$E,Month!$A30))))</f>
        <v>4152</v>
      </c>
      <c r="AP30" s="100">
        <f>IF($B30="","",IF($C30="Region",SUMIFS(Raw!$H:$H,Raw!$A:$A,$B$5,Raw!$G:$G,Month!AP$7,Raw!$I:$I,Month!$A30),IF($C30="Provider",SUMIFS(Raw!$H:$H,Raw!$A:$A,$B$5,Raw!$G:$G,Month!AP$7,Raw!$C:$C,Month!$A30),SUMIFS(Raw!$H:$H,Raw!$A:$A,$B$5,Raw!$G:$G,Month!AP$7,Raw!$E:$E,Month!$A30))))</f>
        <v>3517</v>
      </c>
      <c r="AQ30" s="100">
        <f>IF($B30="","",IF($C30="Region",SUMIFS(Raw!$H:$H,Raw!$A:$A,$B$5,Raw!$G:$G,Month!AQ$7,Raw!$I:$I,Month!$A30),IF($C30="Provider",SUMIFS(Raw!$H:$H,Raw!$A:$A,$B$5,Raw!$G:$G,Month!AQ$7,Raw!$C:$C,Month!$A30),SUMIFS(Raw!$H:$H,Raw!$A:$A,$B$5,Raw!$G:$G,Month!AQ$7,Raw!$E:$E,Month!$A30))))</f>
        <v>3915</v>
      </c>
      <c r="AR30" s="100">
        <f>IF($B30="","",IF($C30="Region",SUMIFS(Raw!$H:$H,Raw!$A:$A,$B$5,Raw!$G:$G,Month!AR$7,Raw!$I:$I,Month!$A30),IF($C30="Provider",SUMIFS(Raw!$H:$H,Raw!$A:$A,$B$5,Raw!$G:$G,Month!AR$7,Raw!$C:$C,Month!$A30),SUMIFS(Raw!$H:$H,Raw!$A:$A,$B$5,Raw!$G:$G,Month!AR$7,Raw!$E:$E,Month!$A30))))</f>
        <v>2543</v>
      </c>
      <c r="AS30" s="100">
        <f>IF($B30="","",IF($C30="Region",SUMIFS(Raw!$H:$H,Raw!$A:$A,$B$5,Raw!$G:$G,Month!AS$7,Raw!$I:$I,Month!$A30),IF($C30="Provider",SUMIFS(Raw!$H:$H,Raw!$A:$A,$B$5,Raw!$G:$G,Month!AS$7,Raw!$C:$C,Month!$A30),SUMIFS(Raw!$H:$H,Raw!$A:$A,$B$5,Raw!$G:$G,Month!AS$7,Raw!$E:$E,Month!$A30))))</f>
        <v>475</v>
      </c>
      <c r="AT30" s="100">
        <f>IF($B30="","",IF($C30="Region",SUMIFS(Raw!$H:$H,Raw!$A:$A,$B$5,Raw!$G:$G,Month!AT$7,Raw!$I:$I,Month!$A30),IF($C30="Provider",SUMIFS(Raw!$H:$H,Raw!$A:$A,$B$5,Raw!$G:$G,Month!AT$7,Raw!$C:$C,Month!$A30),SUMIFS(Raw!$H:$H,Raw!$A:$A,$B$5,Raw!$G:$G,Month!AT$7,Raw!$E:$E,Month!$A30))))</f>
        <v>272</v>
      </c>
      <c r="AU30" s="100">
        <f>IF($B30="","",IF($C30="Region",SUMIFS(Raw!$H:$H,Raw!$A:$A,$B$5,Raw!$G:$G,Month!AU$7,Raw!$I:$I,Month!$A30),IF($C30="Provider",SUMIFS(Raw!$H:$H,Raw!$A:$A,$B$5,Raw!$G:$G,Month!AU$7,Raw!$C:$C,Month!$A30),SUMIFS(Raw!$H:$H,Raw!$A:$A,$B$5,Raw!$G:$G,Month!AU$7,Raw!$E:$E,Month!$A30))))</f>
        <v>118</v>
      </c>
      <c r="AV30" s="100">
        <f>IF($B30="","",IF($C30="Region",SUMIFS(Raw!$H:$H,Raw!$A:$A,$B$5,Raw!$G:$G,Month!AV$7,Raw!$I:$I,Month!$A30),IF($C30="Provider",SUMIFS(Raw!$H:$H,Raw!$A:$A,$B$5,Raw!$G:$G,Month!AV$7,Raw!$C:$C,Month!$A30),SUMIFS(Raw!$H:$H,Raw!$A:$A,$B$5,Raw!$G:$G,Month!AV$7,Raw!$E:$E,Month!$A30))))</f>
        <v>2418</v>
      </c>
      <c r="AW30" s="100">
        <f>IF($B30="","",IF($C30="Region",SUMIFS(Raw!$H:$H,Raw!$A:$A,$B$5,Raw!$G:$G,Month!AW$7,Raw!$I:$I,Month!$A30),IF($C30="Provider",SUMIFS(Raw!$H:$H,Raw!$A:$A,$B$5,Raw!$G:$G,Month!AW$7,Raw!$C:$C,Month!$A30),SUMIFS(Raw!$H:$H,Raw!$A:$A,$B$5,Raw!$G:$G,Month!AW$7,Raw!$E:$E,Month!$A30))))</f>
        <v>27081867</v>
      </c>
      <c r="AX30" s="100">
        <f>IF($B30="","",IF($C30="Region",SUMIFS(Raw!$H:$H,Raw!$A:$A,$B$5,Raw!$G:$G,Month!AX$7,Raw!$I:$I,Month!$A30),IF($C30="Provider",SUMIFS(Raw!$H:$H,Raw!$A:$A,$B$5,Raw!$G:$G,Month!AX$7,Raw!$C:$C,Month!$A30),SUMIFS(Raw!$H:$H,Raw!$A:$A,$B$5,Raw!$G:$G,Month!AX$7,Raw!$E:$E,Month!$A30))))</f>
        <v>4392</v>
      </c>
      <c r="AY30" s="100">
        <f>IF($B30="","",IF($C30="Region",SUMIFS(Raw!$H:$H,Raw!$A:$A,$B$5,Raw!$G:$G,Month!AY$7,Raw!$I:$I,Month!$A30),IF($C30="Provider",SUMIFS(Raw!$H:$H,Raw!$A:$A,$B$5,Raw!$G:$G,Month!AY$7,Raw!$C:$C,Month!$A30),SUMIFS(Raw!$H:$H,Raw!$A:$A,$B$5,Raw!$G:$G,Month!AY$7,Raw!$E:$E,Month!$A30))))</f>
        <v>2969</v>
      </c>
      <c r="AZ30" s="100">
        <f>IF($B30="","",IF($C30="Region",SUMIFS(Raw!$H:$H,Raw!$A:$A,$B$5,Raw!$G:$G,Month!AZ$7,Raw!$I:$I,Month!$A30),IF($C30="Provider",SUMIFS(Raw!$H:$H,Raw!$A:$A,$B$5,Raw!$G:$G,Month!AZ$7,Raw!$C:$C,Month!$A30),SUMIFS(Raw!$H:$H,Raw!$A:$A,$B$5,Raw!$G:$G,Month!AZ$7,Raw!$E:$E,Month!$A30))))</f>
        <v>160</v>
      </c>
      <c r="BA30" s="100">
        <f>IF($B30="","",IF($C30="Region",SUMIFS(Raw!$H:$H,Raw!$A:$A,$B$5,Raw!$G:$G,Month!BA$7,Raw!$I:$I,Month!$A30),IF($C30="Provider",SUMIFS(Raw!$H:$H,Raw!$A:$A,$B$5,Raw!$G:$G,Month!BA$7,Raw!$C:$C,Month!$A30),SUMIFS(Raw!$H:$H,Raw!$A:$A,$B$5,Raw!$G:$G,Month!BA$7,Raw!$E:$E,Month!$A30))))</f>
        <v>2809</v>
      </c>
      <c r="BB30" s="100">
        <f>IF($B30="","",IF($C30="Region",SUMIFS(Raw!$H:$H,Raw!$A:$A,$B$5,Raw!$G:$G,Month!BB$7,Raw!$I:$I,Month!$A30),IF($C30="Provider",SUMIFS(Raw!$H:$H,Raw!$A:$A,$B$5,Raw!$G:$G,Month!BB$7,Raw!$C:$C,Month!$A30),SUMIFS(Raw!$H:$H,Raw!$A:$A,$B$5,Raw!$G:$G,Month!BB$7,Raw!$E:$E,Month!$A30))))</f>
        <v>35197760</v>
      </c>
      <c r="BC30" s="100">
        <f>IF($B30="","",IF($C30="Region",SUMIFS(Raw!$H:$H,Raw!$A:$A,$B$5,Raw!$G:$G,Month!BC$7,Raw!$I:$I,Month!$A30),IF($C30="Provider",SUMIFS(Raw!$H:$H,Raw!$A:$A,$B$5,Raw!$G:$G,Month!BC$7,Raw!$C:$C,Month!$A30),SUMIFS(Raw!$H:$H,Raw!$A:$A,$B$5,Raw!$G:$G,Month!BC$7,Raw!$E:$E,Month!$A30))))</f>
        <v>1108</v>
      </c>
      <c r="BD30" s="100">
        <f>IF($B30="","",IF($C30="Region",SUMIFS(Raw!$H:$H,Raw!$A:$A,$B$5,Raw!$G:$G,Month!BD$7,Raw!$I:$I,Month!$A30),IF($C30="Provider",SUMIFS(Raw!$H:$H,Raw!$A:$A,$B$5,Raw!$G:$G,Month!BD$7,Raw!$C:$C,Month!$A30),SUMIFS(Raw!$H:$H,Raw!$A:$A,$B$5,Raw!$G:$G,Month!BD$7,Raw!$E:$E,Month!$A30))))</f>
        <v>13648</v>
      </c>
      <c r="BE30" s="100">
        <f>IF($B30="","",IF($C30="Region",SUMIFS(Raw!$H:$H,Raw!$A:$A,$B$5,Raw!$G:$G,Month!BE$7,Raw!$I:$I,Month!$A30),IF($C30="Provider",SUMIFS(Raw!$H:$H,Raw!$A:$A,$B$5,Raw!$G:$G,Month!BE$7,Raw!$C:$C,Month!$A30),SUMIFS(Raw!$H:$H,Raw!$A:$A,$B$5,Raw!$G:$G,Month!BE$7,Raw!$E:$E,Month!$A30))))</f>
        <v>2231</v>
      </c>
      <c r="BF30" s="100">
        <f>IF($B30="","",IF($C30="Region",SUMIFS(Raw!$H:$H,Raw!$A:$A,$B$5,Raw!$G:$G,Month!BF$7,Raw!$I:$I,Month!$A30),IF($C30="Provider",SUMIFS(Raw!$H:$H,Raw!$A:$A,$B$5,Raw!$G:$G,Month!BF$7,Raw!$C:$C,Month!$A30),SUMIFS(Raw!$H:$H,Raw!$A:$A,$B$5,Raw!$G:$G,Month!BF$7,Raw!$E:$E,Month!$A30))))</f>
        <v>27069</v>
      </c>
      <c r="BG30" s="100">
        <f>IF($B30="","",IF($C30="Region",SUMIFS(Raw!$H:$H,Raw!$A:$A,$B$5,Raw!$G:$G,Month!BG$7,Raw!$I:$I,Month!$A30),IF($C30="Provider",SUMIFS(Raw!$H:$H,Raw!$A:$A,$B$5,Raw!$G:$G,Month!BG$7,Raw!$C:$C,Month!$A30),SUMIFS(Raw!$H:$H,Raw!$A:$A,$B$5,Raw!$G:$G,Month!BG$7,Raw!$E:$E,Month!$A30))))</f>
        <v>14</v>
      </c>
      <c r="BH30" s="100">
        <f>IF($B30="","",IF($C30="Region",SUMIFS(Raw!$H:$H,Raw!$A:$A,$B$5,Raw!$G:$G,Month!BH$7,Raw!$I:$I,Month!$A30),IF($C30="Provider",SUMIFS(Raw!$H:$H,Raw!$A:$A,$B$5,Raw!$G:$G,Month!BH$7,Raw!$C:$C,Month!$A30),SUMIFS(Raw!$H:$H,Raw!$A:$A,$B$5,Raw!$G:$G,Month!BH$7,Raw!$E:$E,Month!$A30))))</f>
        <v>21312</v>
      </c>
      <c r="BI30" s="100">
        <f>IF($B30="","",IF($C30="Region",SUMIFS(Raw!$H:$H,Raw!$A:$A,$B$5,Raw!$G:$G,Month!BI$7,Raw!$I:$I,Month!$A30),IF($C30="Provider",SUMIFS(Raw!$H:$H,Raw!$A:$A,$B$5,Raw!$G:$G,Month!BI$7,Raw!$C:$C,Month!$A30),SUMIFS(Raw!$H:$H,Raw!$A:$A,$B$5,Raw!$G:$G,Month!BI$7,Raw!$E:$E,Month!$A30))))</f>
        <v>6670</v>
      </c>
      <c r="BJ30" s="100">
        <f>IF($B30="","",IF($C30="Region",SUMIFS(Raw!$H:$H,Raw!$A:$A,$B$5,Raw!$G:$G,Month!BJ$7,Raw!$I:$I,Month!$A30),IF($C30="Provider",SUMIFS(Raw!$H:$H,Raw!$A:$A,$B$5,Raw!$G:$G,Month!BJ$7,Raw!$C:$C,Month!$A30),SUMIFS(Raw!$H:$H,Raw!$A:$A,$B$5,Raw!$G:$G,Month!BJ$7,Raw!$E:$E,Month!$A30))))</f>
        <v>4706</v>
      </c>
      <c r="BK30" s="100">
        <f>IF($B30="","",IF($C30="Region",SUMIFS(Raw!$H:$H,Raw!$A:$A,$B$5,Raw!$G:$G,Month!BK$7,Raw!$I:$I,Month!$A30),IF($C30="Provider",SUMIFS(Raw!$H:$H,Raw!$A:$A,$B$5,Raw!$G:$G,Month!BK$7,Raw!$C:$C,Month!$A30),SUMIFS(Raw!$H:$H,Raw!$A:$A,$B$5,Raw!$G:$G,Month!BK$7,Raw!$E:$E,Month!$A30))))</f>
        <v>2363</v>
      </c>
      <c r="BL30" s="100">
        <f>IF($B30="","",IF($C30="Region",SUMIFS(Raw!$H:$H,Raw!$A:$A,$B$5,Raw!$G:$G,Month!BL$7,Raw!$I:$I,Month!$A30),IF($C30="Provider",SUMIFS(Raw!$H:$H,Raw!$A:$A,$B$5,Raw!$G:$G,Month!BL$7,Raw!$C:$C,Month!$A30),SUMIFS(Raw!$H:$H,Raw!$A:$A,$B$5,Raw!$G:$G,Month!BL$7,Raw!$E:$E,Month!$A30))))</f>
        <v>3780</v>
      </c>
      <c r="BM30" s="100">
        <f>IF($B30="","",IF($C30="Region",SUMIFS(Raw!$H:$H,Raw!$A:$A,$B$5,Raw!$G:$G,Month!BM$7,Raw!$I:$I,Month!$A30),IF($C30="Provider",SUMIFS(Raw!$H:$H,Raw!$A:$A,$B$5,Raw!$G:$G,Month!BM$7,Raw!$C:$C,Month!$A30),SUMIFS(Raw!$H:$H,Raw!$A:$A,$B$5,Raw!$G:$G,Month!BM$7,Raw!$E:$E,Month!$A30))))</f>
        <v>3195</v>
      </c>
      <c r="BN30" s="100">
        <f>IF($B30="","",IF($C30="Region",SUMIFS(Raw!$H:$H,Raw!$A:$A,$B$5,Raw!$G:$G,Month!BN$7,Raw!$I:$I,Month!$A30),IF($C30="Provider",SUMIFS(Raw!$H:$H,Raw!$A:$A,$B$5,Raw!$G:$G,Month!BN$7,Raw!$C:$C,Month!$A30),SUMIFS(Raw!$H:$H,Raw!$A:$A,$B$5,Raw!$G:$G,Month!BN$7,Raw!$E:$E,Month!$A30))))</f>
        <v>2123</v>
      </c>
      <c r="BO30" s="100">
        <f>IF($B30="","",IF($C30="Region",SUMIFS(Raw!$H:$H,Raw!$A:$A,$B$5,Raw!$G:$G,Month!BO$7,Raw!$I:$I,Month!$A30),IF($C30="Provider",SUMIFS(Raw!$H:$H,Raw!$A:$A,$B$5,Raw!$G:$G,Month!BO$7,Raw!$C:$C,Month!$A30),SUMIFS(Raw!$H:$H,Raw!$A:$A,$B$5,Raw!$G:$G,Month!BO$7,Raw!$E:$E,Month!$A30))))</f>
        <v>886</v>
      </c>
      <c r="BP30" s="100">
        <f>IF($B30="","",IF($C30="Region",SUMIFS(Raw!$H:$H,Raw!$A:$A,$B$5,Raw!$G:$G,Month!BP$7,Raw!$I:$I,Month!$A30),IF($C30="Provider",SUMIFS(Raw!$H:$H,Raw!$A:$A,$B$5,Raw!$G:$G,Month!BP$7,Raw!$C:$C,Month!$A30),SUMIFS(Raw!$H:$H,Raw!$A:$A,$B$5,Raw!$G:$G,Month!BP$7,Raw!$E:$E,Month!$A30))))</f>
        <v>1882</v>
      </c>
      <c r="BQ30" s="100">
        <f>IF($B30="","",IF($C30="Region",SUMIFS(Raw!$H:$H,Raw!$A:$A,$B$5,Raw!$G:$G,Month!BQ$7,Raw!$I:$I,Month!$A30),IF($C30="Provider",SUMIFS(Raw!$H:$H,Raw!$A:$A,$B$5,Raw!$G:$G,Month!BQ$7,Raw!$C:$C,Month!$A30),SUMIFS(Raw!$H:$H,Raw!$A:$A,$B$5,Raw!$G:$G,Month!BQ$7,Raw!$E:$E,Month!$A30))))</f>
        <v>28</v>
      </c>
      <c r="BR30" s="100">
        <f>IF($B30="","",IF($C30="Region",SUMIFS(Raw!$H:$H,Raw!$A:$A,$B$5,Raw!$G:$G,Month!BR$7,Raw!$I:$I,Month!$A30),IF($C30="Provider",SUMIFS(Raw!$H:$H,Raw!$A:$A,$B$5,Raw!$G:$G,Month!BR$7,Raw!$C:$C,Month!$A30),SUMIFS(Raw!$H:$H,Raw!$A:$A,$B$5,Raw!$G:$G,Month!BR$7,Raw!$E:$E,Month!$A30))))</f>
        <v>4</v>
      </c>
      <c r="BS30" s="100">
        <f>IF($B30="","",IF($C30="Region",SUMIFS(Raw!$H:$H,Raw!$A:$A,$B$5,Raw!$G:$G,Month!BS$7,Raw!$I:$I,Month!$A30),IF($C30="Provider",SUMIFS(Raw!$H:$H,Raw!$A:$A,$B$5,Raw!$G:$G,Month!BS$7,Raw!$C:$C,Month!$A30),SUMIFS(Raw!$H:$H,Raw!$A:$A,$B$5,Raw!$G:$G,Month!BS$7,Raw!$E:$E,Month!$A30))))</f>
        <v>0</v>
      </c>
      <c r="BT30" s="100">
        <f>IF($B30="","",IF($C30="Region",SUMIFS(Raw!$H:$H,Raw!$A:$A,$B$5,Raw!$G:$G,Month!BT$7,Raw!$I:$I,Month!$A30),IF($C30="Provider",SUMIFS(Raw!$H:$H,Raw!$A:$A,$B$5,Raw!$G:$G,Month!BT$7,Raw!$C:$C,Month!$A30),SUMIFS(Raw!$H:$H,Raw!$A:$A,$B$5,Raw!$G:$G,Month!BT$7,Raw!$E:$E,Month!$A30))))</f>
        <v>0</v>
      </c>
      <c r="BU30" s="100">
        <f>IF($B30="","",IF($C30="Region",SUMIFS(Raw!$H:$H,Raw!$A:$A,$B$5,Raw!$G:$G,Month!BU$7,Raw!$I:$I,Month!$A30),IF($C30="Provider",SUMIFS(Raw!$H:$H,Raw!$A:$A,$B$5,Raw!$G:$G,Month!BU$7,Raw!$C:$C,Month!$A30),SUMIFS(Raw!$H:$H,Raw!$A:$A,$B$5,Raw!$G:$G,Month!BU$7,Raw!$E:$E,Month!$A30))))</f>
        <v>0</v>
      </c>
      <c r="BV30" s="100">
        <f>IF($B30="","",IF($C30="Region",SUMIFS(Raw!$H:$H,Raw!$A:$A,$B$5,Raw!$G:$G,Month!BV$7,Raw!$I:$I,Month!$A30),IF($C30="Provider",SUMIFS(Raw!$H:$H,Raw!$A:$A,$B$5,Raw!$G:$G,Month!BV$7,Raw!$C:$C,Month!$A30),SUMIFS(Raw!$H:$H,Raw!$A:$A,$B$5,Raw!$G:$G,Month!BV$7,Raw!$E:$E,Month!$A30))))</f>
        <v>198</v>
      </c>
      <c r="BW30" s="100">
        <f>IF($B30="","",IF($C30="Region",SUMIFS(Raw!$H:$H,Raw!$A:$A,$B$5,Raw!$G:$G,Month!BW$7,Raw!$I:$I,Month!$A30),IF($C30="Provider",SUMIFS(Raw!$H:$H,Raw!$A:$A,$B$5,Raw!$G:$G,Month!BW$7,Raw!$C:$C,Month!$A30),SUMIFS(Raw!$H:$H,Raw!$A:$A,$B$5,Raw!$G:$G,Month!BW$7,Raw!$E:$E,Month!$A30))))</f>
        <v>489</v>
      </c>
      <c r="BX30" s="100">
        <f>IF($B30="","",IF($C30="Region",SUMIFS(Raw!$H:$H,Raw!$A:$A,$B$5,Raw!$G:$G,Month!BX$7,Raw!$I:$I,Month!$A30),IF($C30="Provider",SUMIFS(Raw!$H:$H,Raw!$A:$A,$B$5,Raw!$G:$G,Month!BX$7,Raw!$C:$C,Month!$A30),SUMIFS(Raw!$H:$H,Raw!$A:$A,$B$5,Raw!$G:$G,Month!BX$7,Raw!$E:$E,Month!$A30))))</f>
        <v>893</v>
      </c>
      <c r="BY30" s="100">
        <f>IF($B30="","",IF($C30="Region",SUMIFS(Raw!$H:$H,Raw!$A:$A,$B$5,Raw!$G:$G,Month!BY$7,Raw!$I:$I,Month!$A30),IF($C30="Provider",SUMIFS(Raw!$H:$H,Raw!$A:$A,$B$5,Raw!$G:$G,Month!BY$7,Raw!$C:$C,Month!$A30),SUMIFS(Raw!$H:$H,Raw!$A:$A,$B$5,Raw!$G:$G,Month!BY$7,Raw!$E:$E,Month!$A30))))</f>
        <v>826</v>
      </c>
      <c r="BZ30" s="100">
        <f>IF($B30="","",IF($C30="Region",SUMIFS(Raw!$H:$H,Raw!$A:$A,$B$5,Raw!$G:$G,Month!BZ$7,Raw!$I:$I,Month!$A30),IF($C30="Provider",SUMIFS(Raw!$H:$H,Raw!$A:$A,$B$5,Raw!$G:$G,Month!BZ$7,Raw!$C:$C,Month!$A30),SUMIFS(Raw!$H:$H,Raw!$A:$A,$B$5,Raw!$G:$G,Month!BZ$7,Raw!$E:$E,Month!$A30))))</f>
        <v>2462</v>
      </c>
      <c r="CA30" s="100">
        <f>IF($B30="","",IF($C30="Region",SUMIFS(Raw!$H:$H,Raw!$A:$A,$B$5,Raw!$G:$G,Month!CA$7,Raw!$I:$I,Month!$A30),IF($C30="Provider",SUMIFS(Raw!$H:$H,Raw!$A:$A,$B$5,Raw!$G:$G,Month!CA$7,Raw!$C:$C,Month!$A30),SUMIFS(Raw!$H:$H,Raw!$A:$A,$B$5,Raw!$G:$G,Month!CA$7,Raw!$E:$E,Month!$A30))))</f>
        <v>2171</v>
      </c>
      <c r="CB30" s="100">
        <f>IF($B30="","",IF($C30="Region",SUMIFS(Raw!$H:$H,Raw!$A:$A,$B$5,Raw!$G:$G,Month!CB$7,Raw!$I:$I,Month!$A30),IF($C30="Provider",SUMIFS(Raw!$H:$H,Raw!$A:$A,$B$5,Raw!$G:$G,Month!CB$7,Raw!$C:$C,Month!$A30),SUMIFS(Raw!$H:$H,Raw!$A:$A,$B$5,Raw!$G:$G,Month!CB$7,Raw!$E:$E,Month!$A30))))</f>
        <v>1421</v>
      </c>
      <c r="CC30" s="100">
        <f>IF($B30="","",IF($C30="Region",SUMIFS(Raw!$H:$H,Raw!$A:$A,$B$5,Raw!$G:$G,Month!CC$7,Raw!$I:$I,Month!$A30),IF($C30="Provider",SUMIFS(Raw!$H:$H,Raw!$A:$A,$B$5,Raw!$G:$G,Month!CC$7,Raw!$C:$C,Month!$A30),SUMIFS(Raw!$H:$H,Raw!$A:$A,$B$5,Raw!$G:$G,Month!CC$7,Raw!$E:$E,Month!$A30))))</f>
        <v>1411</v>
      </c>
      <c r="CD30" s="100">
        <f>IF($B30="","",IF($C30="Region",SUMIFS(Raw!$H:$H,Raw!$A:$A,$B$5,Raw!$G:$G,Month!CD$7,Raw!$I:$I,Month!$A30),IF($C30="Provider",SUMIFS(Raw!$H:$H,Raw!$A:$A,$B$5,Raw!$G:$G,Month!CD$7,Raw!$C:$C,Month!$A30),SUMIFS(Raw!$H:$H,Raw!$A:$A,$B$5,Raw!$G:$G,Month!CD$7,Raw!$E:$E,Month!$A30))))</f>
        <v>257</v>
      </c>
      <c r="CE30" s="100">
        <f>IF($B30="","",IF($C30="Region",SUMIFS(Raw!$H:$H,Raw!$A:$A,$B$5,Raw!$G:$G,Month!CE$7,Raw!$I:$I,Month!$A30),IF($C30="Provider",SUMIFS(Raw!$H:$H,Raw!$A:$A,$B$5,Raw!$G:$G,Month!CE$7,Raw!$C:$C,Month!$A30),SUMIFS(Raw!$H:$H,Raw!$A:$A,$B$5,Raw!$G:$G,Month!CE$7,Raw!$E:$E,Month!$A30))))</f>
        <v>221</v>
      </c>
      <c r="CF30" s="100">
        <f>IF($B30="","",IF($C30="Region",SUMIFS(Raw!$H:$H,Raw!$A:$A,$B$5,Raw!$G:$G,Month!CF$7,Raw!$I:$I,Month!$A30),IF($C30="Provider",SUMIFS(Raw!$H:$H,Raw!$A:$A,$B$5,Raw!$G:$G,Month!CF$7,Raw!$C:$C,Month!$A30),SUMIFS(Raw!$H:$H,Raw!$A:$A,$B$5,Raw!$G:$G,Month!CF$7,Raw!$E:$E,Month!$A30))))</f>
        <v>7</v>
      </c>
      <c r="CG30" s="100">
        <f>IF($B30="","",IF($C30="Region",SUMIFS(Raw!$H:$H,Raw!$A:$A,$B$5,Raw!$G:$G,Month!CG$7,Raw!$I:$I,Month!$A30),IF($C30="Provider",SUMIFS(Raw!$H:$H,Raw!$A:$A,$B$5,Raw!$G:$G,Month!CG$7,Raw!$C:$C,Month!$A30),SUMIFS(Raw!$H:$H,Raw!$A:$A,$B$5,Raw!$G:$G,Month!CG$7,Raw!$E:$E,Month!$A30))))</f>
        <v>6</v>
      </c>
      <c r="CH30" s="100">
        <f>IF($B30="","",IF($C30="Region",SUMIFS(Raw!$H:$H,Raw!$A:$A,$B$5,Raw!$G:$G,Month!CH$7,Raw!$I:$I,Month!$A30),IF($C30="Provider",SUMIFS(Raw!$H:$H,Raw!$A:$A,$B$5,Raw!$G:$G,Month!CH$7,Raw!$C:$C,Month!$A30),SUMIFS(Raw!$H:$H,Raw!$A:$A,$B$5,Raw!$G:$G,Month!CH$7,Raw!$E:$E,Month!$A30))))</f>
        <v>278</v>
      </c>
      <c r="CI30" s="100">
        <f>IF($B30="","",IF($C30="Region",SUMIFS(Raw!$H:$H,Raw!$A:$A,$B$5,Raw!$G:$G,Month!CI$7,Raw!$I:$I,Month!$A30),IF($C30="Provider",SUMIFS(Raw!$H:$H,Raw!$A:$A,$B$5,Raw!$G:$G,Month!CI$7,Raw!$C:$C,Month!$A30),SUMIFS(Raw!$H:$H,Raw!$A:$A,$B$5,Raw!$G:$G,Month!CI$7,Raw!$E:$E,Month!$A30))))</f>
        <v>278</v>
      </c>
      <c r="CJ30" s="100">
        <f>IF($B30="","",IF($C30="Region",SUMIFS(Raw!$H:$H,Raw!$A:$A,$B$5,Raw!$G:$G,Month!CJ$7,Raw!$I:$I,Month!$A30),IF($C30="Provider",SUMIFS(Raw!$H:$H,Raw!$A:$A,$B$5,Raw!$G:$G,Month!CJ$7,Raw!$C:$C,Month!$A30),SUMIFS(Raw!$H:$H,Raw!$A:$A,$B$5,Raw!$G:$G,Month!CJ$7,Raw!$E:$E,Month!$A30))))</f>
        <v>8</v>
      </c>
      <c r="CK30" s="100">
        <f>IF($B30="","",IF($C30="Region",SUMIFS(Raw!$H:$H,Raw!$A:$A,$B$5,Raw!$G:$G,Month!CK$7,Raw!$I:$I,Month!$A30),IF($C30="Provider",SUMIFS(Raw!$H:$H,Raw!$A:$A,$B$5,Raw!$G:$G,Month!CK$7,Raw!$C:$C,Month!$A30),SUMIFS(Raw!$H:$H,Raw!$A:$A,$B$5,Raw!$G:$G,Month!CK$7,Raw!$E:$E,Month!$A30))))</f>
        <v>4</v>
      </c>
      <c r="CL30" s="100">
        <f>IF($B30="","",IF($C30="Region",SUMIFS(Raw!$H:$H,Raw!$A:$A,$B$5,Raw!$G:$G,Month!CL$7,Raw!$I:$I,Month!$A30),IF($C30="Provider",SUMIFS(Raw!$H:$H,Raw!$A:$A,$B$5,Raw!$G:$G,Month!CL$7,Raw!$C:$C,Month!$A30),SUMIFS(Raw!$H:$H,Raw!$A:$A,$B$5,Raw!$G:$G,Month!CL$7,Raw!$E:$E,Month!$A30))))</f>
        <v>56</v>
      </c>
      <c r="CM30" s="100">
        <f>IF($B30="","",IF($C30="Region",SUMIFS(Raw!$H:$H,Raw!$A:$A,$B$5,Raw!$G:$G,Month!CM$7,Raw!$I:$I,Month!$A30),IF($C30="Provider",SUMIFS(Raw!$H:$H,Raw!$A:$A,$B$5,Raw!$G:$G,Month!CM$7,Raw!$C:$C,Month!$A30),SUMIFS(Raw!$H:$H,Raw!$A:$A,$B$5,Raw!$G:$G,Month!CM$7,Raw!$E:$E,Month!$A30))))</f>
        <v>32</v>
      </c>
    </row>
    <row r="31" spans="1:91" ht="21.65" customHeight="1" x14ac:dyDescent="0.25">
      <c r="A31" s="18" t="str">
        <f>IF(Refs!A24="","",Refs!A24)</f>
        <v>111AL9</v>
      </c>
      <c r="B31" s="3" t="str">
        <f>IF(Refs!B24="","",Refs!B24)</f>
        <v>North Central London (LAS)</v>
      </c>
      <c r="C31" s="9" t="str">
        <f>IF(Refs!D24="","",Refs!D24)</f>
        <v>Area</v>
      </c>
      <c r="D31" s="100">
        <f>IF($B31="","",IF($C31="Region",SUMIFS(Raw!$H:$H,Raw!$A:$A,$B$5,Raw!$G:$G,Month!D$7,Raw!$I:$I,Month!$A31),IF($C31="Provider",SUMIFS(Raw!$H:$H,Raw!$A:$A,$B$5,Raw!$G:$G,Month!D$7,Raw!$C:$C,Month!$A31),SUMIFS(Raw!$H:$H,Raw!$A:$A,$B$5,Raw!$G:$G,Month!D$7,Raw!$E:$E,Month!$A31))))</f>
        <v>36348</v>
      </c>
      <c r="E31" s="100">
        <f>IF($B31="","",IF($C31="Region",SUMIFS(Raw!$H:$H,Raw!$A:$A,$B$5,Raw!$G:$G,Month!E$7,Raw!$I:$I,Month!$A31),IF($C31="Provider",SUMIFS(Raw!$H:$H,Raw!$A:$A,$B$5,Raw!$G:$G,Month!E$7,Raw!$C:$C,Month!$A31),SUMIFS(Raw!$H:$H,Raw!$A:$A,$B$5,Raw!$G:$G,Month!E$7,Raw!$E:$E,Month!$A31))))</f>
        <v>2790</v>
      </c>
      <c r="F31" s="100">
        <f>IF($B31="","",IF($C31="Region",SUMIFS(Raw!$H:$H,Raw!$A:$A,$B$5,Raw!$G:$G,Month!F$7,Raw!$I:$I,Month!$A31),IF($C31="Provider",SUMIFS(Raw!$H:$H,Raw!$A:$A,$B$5,Raw!$G:$G,Month!F$7,Raw!$C:$C,Month!$A31),SUMIFS(Raw!$H:$H,Raw!$A:$A,$B$5,Raw!$G:$G,Month!F$7,Raw!$E:$E,Month!$A31))))</f>
        <v>34230</v>
      </c>
      <c r="G31" s="100">
        <f>IF($B31="","",IF($C31="Region",SUMIFS(Raw!$H:$H,Raw!$A:$A,$B$5,Raw!$G:$G,Month!G$7,Raw!$I:$I,Month!$A31),IF($C31="Provider",SUMIFS(Raw!$H:$H,Raw!$A:$A,$B$5,Raw!$G:$G,Month!G$7,Raw!$C:$C,Month!$A31),SUMIFS(Raw!$H:$H,Raw!$A:$A,$B$5,Raw!$G:$G,Month!G$7,Raw!$E:$E,Month!$A31))))</f>
        <v>29876</v>
      </c>
      <c r="H31" s="100">
        <f>IF($B31="","",IF($C31="Region",SUMIFS(Raw!$H:$H,Raw!$A:$A,$B$5,Raw!$G:$G,Month!H$7,Raw!$I:$I,Month!$A31),IF($C31="Provider",SUMIFS(Raw!$H:$H,Raw!$A:$A,$B$5,Raw!$G:$G,Month!H$7,Raw!$C:$C,Month!$A31),SUMIFS(Raw!$H:$H,Raw!$A:$A,$B$5,Raw!$G:$G,Month!H$7,Raw!$E:$E,Month!$A31))))</f>
        <v>809</v>
      </c>
      <c r="I31" s="100">
        <f>IF($B31="","",IF($C31="Region",SUMIFS(Raw!$H:$H,Raw!$A:$A,$B$5,Raw!$G:$G,Month!I$7,Raw!$I:$I,Month!$A31),IF($C31="Provider",SUMIFS(Raw!$H:$H,Raw!$A:$A,$B$5,Raw!$G:$G,Month!I$7,Raw!$C:$C,Month!$A31),SUMIFS(Raw!$H:$H,Raw!$A:$A,$B$5,Raw!$G:$G,Month!I$7,Raw!$E:$E,Month!$A31))))</f>
        <v>177621</v>
      </c>
      <c r="J31" s="100">
        <f>IF($B31="","",IF($C31="Region",SUMIFS(Raw!$H:$H,Raw!$A:$A,$B$5,Raw!$G:$G,Month!J$7,Raw!$I:$I,Month!$A31),IF($C31="Provider",SUMIFS(Raw!$H:$H,Raw!$A:$A,$B$5,Raw!$G:$G,Month!J$7,Raw!$C:$C,Month!$A31),SUMIFS(Raw!$H:$H,Raw!$A:$A,$B$5,Raw!$G:$G,Month!J$7,Raw!$E:$E,Month!$A31))))</f>
        <v>6</v>
      </c>
      <c r="K31" s="100">
        <f>IF($B31="","",IF($C31="Region",SUMIFS(Raw!$H:$H,Raw!$A:$A,$B$5,Raw!$G:$G,Month!K$7,Raw!$I:$I,Month!$A31),IF($C31="Provider",SUMIFS(Raw!$H:$H,Raw!$A:$A,$B$5,Raw!$G:$G,Month!K$7,Raw!$C:$C,Month!$A31),SUMIFS(Raw!$H:$H,Raw!$A:$A,$B$5,Raw!$G:$G,Month!K$7,Raw!$E:$E,Month!$A31))))</f>
        <v>7</v>
      </c>
      <c r="L31" s="100">
        <f>IF($B31="","",IF($C31="Region",SUMIFS(Raw!$H:$H,Raw!$A:$A,$B$5,Raw!$G:$G,Month!L$7,Raw!$I:$I,Month!$A31),IF($C31="Provider",SUMIFS(Raw!$H:$H,Raw!$A:$A,$B$5,Raw!$G:$G,Month!L$7,Raw!$C:$C,Month!$A31),SUMIFS(Raw!$H:$H,Raw!$A:$A,$B$5,Raw!$G:$G,Month!L$7,Raw!$E:$E,Month!$A31))))</f>
        <v>19747</v>
      </c>
      <c r="M31" s="100">
        <f>IF($B31="","",IF($C31="Region",SUMIFS(Raw!$H:$H,Raw!$A:$A,$B$5,Raw!$G:$G,Month!M$7,Raw!$I:$I,Month!$A31),IF($C31="Provider",SUMIFS(Raw!$H:$H,Raw!$A:$A,$B$5,Raw!$G:$G,Month!M$7,Raw!$C:$C,Month!$A31),SUMIFS(Raw!$H:$H,Raw!$A:$A,$B$5,Raw!$G:$G,Month!M$7,Raw!$E:$E,Month!$A31))))</f>
        <v>7509</v>
      </c>
      <c r="N31" s="100">
        <f>IF($B31="","",IF($C31="Region",SUMIFS(Raw!$H:$H,Raw!$A:$A,$B$5,Raw!$G:$G,Month!N$7,Raw!$I:$I,Month!$A31),IF($C31="Provider",SUMIFS(Raw!$H:$H,Raw!$A:$A,$B$5,Raw!$G:$G,Month!N$7,Raw!$C:$C,Month!$A31),SUMIFS(Raw!$H:$H,Raw!$A:$A,$B$5,Raw!$G:$G,Month!N$7,Raw!$E:$E,Month!$A31))))</f>
        <v>41577298</v>
      </c>
      <c r="O31" s="100">
        <f>IF($B31="","",IF($C31="Region",SUMIFS(Raw!$H:$H,Raw!$A:$A,$B$5,Raw!$G:$G,Month!O$7,Raw!$I:$I,Month!$A31),IF($C31="Provider",SUMIFS(Raw!$H:$H,Raw!$A:$A,$B$5,Raw!$G:$G,Month!O$7,Raw!$C:$C,Month!$A31),SUMIFS(Raw!$H:$H,Raw!$A:$A,$B$5,Raw!$G:$G,Month!O$7,Raw!$E:$E,Month!$A31))))</f>
        <v>29410</v>
      </c>
      <c r="P31" s="100">
        <f>IF($B31="","",IF($C31="Region",SUMIFS(Raw!$H:$H,Raw!$A:$A,$B$5,Raw!$G:$G,Month!P$7,Raw!$I:$I,Month!$A31),IF($C31="Provider",SUMIFS(Raw!$H:$H,Raw!$A:$A,$B$5,Raw!$G:$G,Month!P$7,Raw!$C:$C,Month!$A31),SUMIFS(Raw!$H:$H,Raw!$A:$A,$B$5,Raw!$G:$G,Month!P$7,Raw!$E:$E,Month!$A31))))</f>
        <v>1183</v>
      </c>
      <c r="Q31" s="100">
        <f>IF($B31="","",IF($C31="Region",SUMIFS(Raw!$H:$H,Raw!$A:$A,$B$5,Raw!$G:$G,Month!Q$7,Raw!$I:$I,Month!$A31),IF($C31="Provider",SUMIFS(Raw!$H:$H,Raw!$A:$A,$B$5,Raw!$G:$G,Month!Q$7,Raw!$C:$C,Month!$A31),SUMIFS(Raw!$H:$H,Raw!$A:$A,$B$5,Raw!$G:$G,Month!Q$7,Raw!$E:$E,Month!$A31))))</f>
        <v>11690</v>
      </c>
      <c r="R31" s="100">
        <f>IF($B31="","",IF($C31="Region",SUMIFS(Raw!$H:$H,Raw!$A:$A,$B$5,Raw!$G:$G,Month!R$7,Raw!$I:$I,Month!$A31),IF($C31="Provider",SUMIFS(Raw!$H:$H,Raw!$A:$A,$B$5,Raw!$G:$G,Month!R$7,Raw!$C:$C,Month!$A31),SUMIFS(Raw!$H:$H,Raw!$A:$A,$B$5,Raw!$G:$G,Month!R$7,Raw!$E:$E,Month!$A31))))</f>
        <v>1635</v>
      </c>
      <c r="S31" s="100">
        <f>IF($B31="","",IF($C31="Region",SUMIFS(Raw!$H:$H,Raw!$A:$A,$B$5,Raw!$G:$G,Month!S$7,Raw!$I:$I,Month!$A31),IF($C31="Provider",SUMIFS(Raw!$H:$H,Raw!$A:$A,$B$5,Raw!$G:$G,Month!S$7,Raw!$C:$C,Month!$A31),SUMIFS(Raw!$H:$H,Raw!$A:$A,$B$5,Raw!$G:$G,Month!S$7,Raw!$E:$E,Month!$A31))))</f>
        <v>12704</v>
      </c>
      <c r="T31" s="100">
        <f>IF($B31="","",IF($C31="Region",SUMIFS(Raw!$H:$H,Raw!$A:$A,$B$5,Raw!$G:$G,Month!T$7,Raw!$I:$I,Month!$A31),IF($C31="Provider",SUMIFS(Raw!$H:$H,Raw!$A:$A,$B$5,Raw!$G:$G,Month!T$7,Raw!$C:$C,Month!$A31),SUMIFS(Raw!$H:$H,Raw!$A:$A,$B$5,Raw!$G:$G,Month!T$7,Raw!$E:$E,Month!$A31))))</f>
        <v>2198</v>
      </c>
      <c r="U31" s="100">
        <f>IF($B31="","",IF($C31="Region",SUMIFS(Raw!$H:$H,Raw!$A:$A,$B$5,Raw!$G:$G,Month!U$7,Raw!$I:$I,Month!$A31),IF($C31="Provider",SUMIFS(Raw!$H:$H,Raw!$A:$A,$B$5,Raw!$G:$G,Month!U$7,Raw!$C:$C,Month!$A31),SUMIFS(Raw!$H:$H,Raw!$A:$A,$B$5,Raw!$G:$G,Month!U$7,Raw!$E:$E,Month!$A31))))</f>
        <v>14605</v>
      </c>
      <c r="V31" s="100">
        <f>IF($B31="","",IF($C31="Region",SUMIFS(Raw!$H:$H,Raw!$A:$A,$B$5,Raw!$G:$G,Month!V$7,Raw!$I:$I,Month!$A31),IF($C31="Provider",SUMIFS(Raw!$H:$H,Raw!$A:$A,$B$5,Raw!$G:$G,Month!V$7,Raw!$C:$C,Month!$A31),SUMIFS(Raw!$H:$H,Raw!$A:$A,$B$5,Raw!$G:$G,Month!V$7,Raw!$E:$E,Month!$A31))))</f>
        <v>23</v>
      </c>
      <c r="W31" s="100">
        <f>IF($B31="","",IF($C31="Region",SUMIFS(Raw!$H:$H,Raw!$A:$A,$B$5,Raw!$G:$G,Month!W$7,Raw!$I:$I,Month!$A31),IF($C31="Provider",SUMIFS(Raw!$H:$H,Raw!$A:$A,$B$5,Raw!$G:$G,Month!W$7,Raw!$C:$C,Month!$A31),SUMIFS(Raw!$H:$H,Raw!$A:$A,$B$5,Raw!$G:$G,Month!W$7,Raw!$E:$E,Month!$A31))))</f>
        <v>6019</v>
      </c>
      <c r="X31" s="100">
        <f>IF($B31="","",IF($C31="Region",SUMIFS(Raw!$H:$H,Raw!$A:$A,$B$5,Raw!$G:$G,Month!X$7,Raw!$I:$I,Month!$A31),IF($C31="Provider",SUMIFS(Raw!$H:$H,Raw!$A:$A,$B$5,Raw!$G:$G,Month!X$7,Raw!$C:$C,Month!$A31),SUMIFS(Raw!$H:$H,Raw!$A:$A,$B$5,Raw!$G:$G,Month!X$7,Raw!$E:$E,Month!$A31))))</f>
        <v>2366</v>
      </c>
      <c r="Y31" s="100">
        <f>IF($B31="","",IF($C31="Region",SUMIFS(Raw!$H:$H,Raw!$A:$A,$B$5,Raw!$G:$G,Month!Y$7,Raw!$I:$I,Month!$A31),IF($C31="Provider",SUMIFS(Raw!$H:$H,Raw!$A:$A,$B$5,Raw!$G:$G,Month!Y$7,Raw!$C:$C,Month!$A31),SUMIFS(Raw!$H:$H,Raw!$A:$A,$B$5,Raw!$G:$G,Month!Y$7,Raw!$E:$E,Month!$A31))))</f>
        <v>5789</v>
      </c>
      <c r="Z31" s="100">
        <f>IF($B31="","",IF($C31="Region",SUMIFS(Raw!$H:$H,Raw!$A:$A,$B$5,Raw!$G:$G,Month!Z$7,Raw!$I:$I,Month!$A31),IF($C31="Provider",SUMIFS(Raw!$H:$H,Raw!$A:$A,$B$5,Raw!$G:$G,Month!Z$7,Raw!$C:$C,Month!$A31),SUMIFS(Raw!$H:$H,Raw!$A:$A,$B$5,Raw!$G:$G,Month!Z$7,Raw!$E:$E,Month!$A31))))</f>
        <v>24565</v>
      </c>
      <c r="AA31" s="100">
        <f>IF($B31="","",IF($C31="Region",SUMIFS(Raw!$H:$H,Raw!$A:$A,$B$5,Raw!$G:$G,Month!AA$7,Raw!$I:$I,Month!$A31),IF($C31="Provider",SUMIFS(Raw!$H:$H,Raw!$A:$A,$B$5,Raw!$G:$G,Month!AA$7,Raw!$C:$C,Month!$A31),SUMIFS(Raw!$H:$H,Raw!$A:$A,$B$5,Raw!$G:$G,Month!AA$7,Raw!$E:$E,Month!$A31))))</f>
        <v>1210</v>
      </c>
      <c r="AB31" s="100">
        <f>IF($B31="","",IF($C31="Region",SUMIFS(Raw!$H:$H,Raw!$A:$A,$B$5,Raw!$G:$G,Month!AB$7,Raw!$I:$I,Month!$A31),IF($C31="Provider",SUMIFS(Raw!$H:$H,Raw!$A:$A,$B$5,Raw!$G:$G,Month!AB$7,Raw!$C:$C,Month!$A31),SUMIFS(Raw!$H:$H,Raw!$A:$A,$B$5,Raw!$G:$G,Month!AB$7,Raw!$E:$E,Month!$A31))))</f>
        <v>876</v>
      </c>
      <c r="AC31" s="100">
        <f>IF($B31="","",IF($C31="Region",SUMIFS(Raw!$H:$H,Raw!$A:$A,$B$5,Raw!$G:$G,Month!AC$7,Raw!$I:$I,Month!$A31),IF($C31="Provider",SUMIFS(Raw!$H:$H,Raw!$A:$A,$B$5,Raw!$G:$G,Month!AC$7,Raw!$C:$C,Month!$A31),SUMIFS(Raw!$H:$H,Raw!$A:$A,$B$5,Raw!$G:$G,Month!AC$7,Raw!$E:$E,Month!$A31))))</f>
        <v>4215</v>
      </c>
      <c r="AD31" s="100">
        <f>IF($B31="","",IF($C31="Region",SUMIFS(Raw!$H:$H,Raw!$A:$A,$B$5,Raw!$G:$G,Month!AD$7,Raw!$I:$I,Month!$A31),IF($C31="Provider",SUMIFS(Raw!$H:$H,Raw!$A:$A,$B$5,Raw!$G:$G,Month!AD$7,Raw!$C:$C,Month!$A31),SUMIFS(Raw!$H:$H,Raw!$A:$A,$B$5,Raw!$G:$G,Month!AD$7,Raw!$E:$E,Month!$A31))))</f>
        <v>19877</v>
      </c>
      <c r="AE31" s="100">
        <f>IF($B31="","",IF($C31="Region",SUMIFS(Raw!$H:$H,Raw!$A:$A,$B$5,Raw!$G:$G,Month!AE$7,Raw!$I:$I,Month!$A31),IF($C31="Provider",SUMIFS(Raw!$H:$H,Raw!$A:$A,$B$5,Raw!$G:$G,Month!AE$7,Raw!$C:$C,Month!$A31),SUMIFS(Raw!$H:$H,Raw!$A:$A,$B$5,Raw!$G:$G,Month!AE$7,Raw!$E:$E,Month!$A31))))</f>
        <v>28632</v>
      </c>
      <c r="AF31" s="100">
        <f>IF($B31="","",IF($C31="Region",SUMIFS(Raw!$H:$H,Raw!$A:$A,$B$5,Raw!$G:$G,Month!AF$7,Raw!$I:$I,Month!$A31),IF($C31="Provider",SUMIFS(Raw!$H:$H,Raw!$A:$A,$B$5,Raw!$G:$G,Month!AF$7,Raw!$C:$C,Month!$A31),SUMIFS(Raw!$H:$H,Raw!$A:$A,$B$5,Raw!$G:$G,Month!AF$7,Raw!$E:$E,Month!$A31))))</f>
        <v>3061</v>
      </c>
      <c r="AG31" s="100">
        <f>IF($B31="","",IF($C31="Region",SUMIFS(Raw!$H:$H,Raw!$A:$A,$B$5,Raw!$G:$G,Month!AG$7,Raw!$I:$I,Month!$A31),IF($C31="Provider",SUMIFS(Raw!$H:$H,Raw!$A:$A,$B$5,Raw!$G:$G,Month!AG$7,Raw!$C:$C,Month!$A31),SUMIFS(Raw!$H:$H,Raw!$A:$A,$B$5,Raw!$G:$G,Month!AG$7,Raw!$E:$E,Month!$A31))))</f>
        <v>3884</v>
      </c>
      <c r="AH31" s="100">
        <f>IF($B31="","",IF($C31="Region",SUMIFS(Raw!$H:$H,Raw!$A:$A,$B$5,Raw!$G:$G,Month!AH$7,Raw!$I:$I,Month!$A31),IF($C31="Provider",SUMIFS(Raw!$H:$H,Raw!$A:$A,$B$5,Raw!$G:$G,Month!AH$7,Raw!$C:$C,Month!$A31),SUMIFS(Raw!$H:$H,Raw!$A:$A,$B$5,Raw!$G:$G,Month!AH$7,Raw!$E:$E,Month!$A31))))</f>
        <v>1708</v>
      </c>
      <c r="AI31" s="100">
        <f>IF($B31="","",IF($C31="Region",SUMIFS(Raw!$H:$H,Raw!$A:$A,$B$5,Raw!$G:$G,Month!AI$7,Raw!$I:$I,Month!$A31),IF($C31="Provider",SUMIFS(Raw!$H:$H,Raw!$A:$A,$B$5,Raw!$G:$G,Month!AI$7,Raw!$C:$C,Month!$A31),SUMIFS(Raw!$H:$H,Raw!$A:$A,$B$5,Raw!$G:$G,Month!AI$7,Raw!$E:$E,Month!$A31))))</f>
        <v>51</v>
      </c>
      <c r="AJ31" s="100">
        <f>IF($B31="","",IF($C31="Region",SUMIFS(Raw!$H:$H,Raw!$A:$A,$B$5,Raw!$G:$G,Month!AJ$7,Raw!$I:$I,Month!$A31),IF($C31="Provider",SUMIFS(Raw!$H:$H,Raw!$A:$A,$B$5,Raw!$G:$G,Month!AJ$7,Raw!$C:$C,Month!$A31),SUMIFS(Raw!$H:$H,Raw!$A:$A,$B$5,Raw!$G:$G,Month!AJ$7,Raw!$E:$E,Month!$A31))))</f>
        <v>1301</v>
      </c>
      <c r="AK31" s="100">
        <f>IF($B31="","",IF($C31="Region",SUMIFS(Raw!$H:$H,Raw!$A:$A,$B$5,Raw!$G:$G,Month!AK$7,Raw!$I:$I,Month!$A31),IF($C31="Provider",SUMIFS(Raw!$H:$H,Raw!$A:$A,$B$5,Raw!$G:$G,Month!AK$7,Raw!$C:$C,Month!$A31),SUMIFS(Raw!$H:$H,Raw!$A:$A,$B$5,Raw!$G:$G,Month!AK$7,Raw!$E:$E,Month!$A31))))</f>
        <v>150</v>
      </c>
      <c r="AL31" s="100">
        <f>IF($B31="","",IF($C31="Region",SUMIFS(Raw!$H:$H,Raw!$A:$A,$B$5,Raw!$G:$G,Month!AL$7,Raw!$I:$I,Month!$A31),IF($C31="Provider",SUMIFS(Raw!$H:$H,Raw!$A:$A,$B$5,Raw!$G:$G,Month!AL$7,Raw!$C:$C,Month!$A31),SUMIFS(Raw!$H:$H,Raw!$A:$A,$B$5,Raw!$G:$G,Month!AL$7,Raw!$E:$E,Month!$A31))))</f>
        <v>790</v>
      </c>
      <c r="AM31" s="100">
        <f>IF($B31="","",IF($C31="Region",SUMIFS(Raw!$H:$H,Raw!$A:$A,$B$5,Raw!$G:$G,Month!AM$7,Raw!$I:$I,Month!$A31),IF($C31="Provider",SUMIFS(Raw!$H:$H,Raw!$A:$A,$B$5,Raw!$G:$G,Month!AM$7,Raw!$C:$C,Month!$A31),SUMIFS(Raw!$H:$H,Raw!$A:$A,$B$5,Raw!$G:$G,Month!AM$7,Raw!$E:$E,Month!$A31))))</f>
        <v>41</v>
      </c>
      <c r="AN31" s="100">
        <f>IF($B31="","",IF($C31="Region",SUMIFS(Raw!$H:$H,Raw!$A:$A,$B$5,Raw!$G:$G,Month!AN$7,Raw!$I:$I,Month!$A31),IF($C31="Provider",SUMIFS(Raw!$H:$H,Raw!$A:$A,$B$5,Raw!$G:$G,Month!AN$7,Raw!$C:$C,Month!$A31),SUMIFS(Raw!$H:$H,Raw!$A:$A,$B$5,Raw!$G:$G,Month!AN$7,Raw!$E:$E,Month!$A31))))</f>
        <v>4632</v>
      </c>
      <c r="AO31" s="100">
        <f>IF($B31="","",IF($C31="Region",SUMIFS(Raw!$H:$H,Raw!$A:$A,$B$5,Raw!$G:$G,Month!AO$7,Raw!$I:$I,Month!$A31),IF($C31="Provider",SUMIFS(Raw!$H:$H,Raw!$A:$A,$B$5,Raw!$G:$G,Month!AO$7,Raw!$C:$C,Month!$A31),SUMIFS(Raw!$H:$H,Raw!$A:$A,$B$5,Raw!$G:$G,Month!AO$7,Raw!$E:$E,Month!$A31))))</f>
        <v>3979</v>
      </c>
      <c r="AP31" s="100">
        <f>IF($B31="","",IF($C31="Region",SUMIFS(Raw!$H:$H,Raw!$A:$A,$B$5,Raw!$G:$G,Month!AP$7,Raw!$I:$I,Month!$A31),IF($C31="Provider",SUMIFS(Raw!$H:$H,Raw!$A:$A,$B$5,Raw!$G:$G,Month!AP$7,Raw!$C:$C,Month!$A31),SUMIFS(Raw!$H:$H,Raw!$A:$A,$B$5,Raw!$G:$G,Month!AP$7,Raw!$E:$E,Month!$A31))))</f>
        <v>4574</v>
      </c>
      <c r="AQ31" s="100">
        <f>IF($B31="","",IF($C31="Region",SUMIFS(Raw!$H:$H,Raw!$A:$A,$B$5,Raw!$G:$G,Month!AQ$7,Raw!$I:$I,Month!$A31),IF($C31="Provider",SUMIFS(Raw!$H:$H,Raw!$A:$A,$B$5,Raw!$G:$G,Month!AQ$7,Raw!$C:$C,Month!$A31),SUMIFS(Raw!$H:$H,Raw!$A:$A,$B$5,Raw!$G:$G,Month!AQ$7,Raw!$E:$E,Month!$A31))))</f>
        <v>2851</v>
      </c>
      <c r="AR31" s="100">
        <f>IF($B31="","",IF($C31="Region",SUMIFS(Raw!$H:$H,Raw!$A:$A,$B$5,Raw!$G:$G,Month!AR$7,Raw!$I:$I,Month!$A31),IF($C31="Provider",SUMIFS(Raw!$H:$H,Raw!$A:$A,$B$5,Raw!$G:$G,Month!AR$7,Raw!$C:$C,Month!$A31),SUMIFS(Raw!$H:$H,Raw!$A:$A,$B$5,Raw!$G:$G,Month!AR$7,Raw!$E:$E,Month!$A31))))</f>
        <v>2476</v>
      </c>
      <c r="AS31" s="100">
        <f>IF($B31="","",IF($C31="Region",SUMIFS(Raw!$H:$H,Raw!$A:$A,$B$5,Raw!$G:$G,Month!AS$7,Raw!$I:$I,Month!$A31),IF($C31="Provider",SUMIFS(Raw!$H:$H,Raw!$A:$A,$B$5,Raw!$G:$G,Month!AS$7,Raw!$C:$C,Month!$A31),SUMIFS(Raw!$H:$H,Raw!$A:$A,$B$5,Raw!$G:$G,Month!AS$7,Raw!$E:$E,Month!$A31))))</f>
        <v>209</v>
      </c>
      <c r="AT31" s="100">
        <f>IF($B31="","",IF($C31="Region",SUMIFS(Raw!$H:$H,Raw!$A:$A,$B$5,Raw!$G:$G,Month!AT$7,Raw!$I:$I,Month!$A31),IF($C31="Provider",SUMIFS(Raw!$H:$H,Raw!$A:$A,$B$5,Raw!$G:$G,Month!AT$7,Raw!$C:$C,Month!$A31),SUMIFS(Raw!$H:$H,Raw!$A:$A,$B$5,Raw!$G:$G,Month!AT$7,Raw!$E:$E,Month!$A31))))</f>
        <v>628</v>
      </c>
      <c r="AU31" s="100">
        <f>IF($B31="","",IF($C31="Region",SUMIFS(Raw!$H:$H,Raw!$A:$A,$B$5,Raw!$G:$G,Month!AU$7,Raw!$I:$I,Month!$A31),IF($C31="Provider",SUMIFS(Raw!$H:$H,Raw!$A:$A,$B$5,Raw!$G:$G,Month!AU$7,Raw!$C:$C,Month!$A31),SUMIFS(Raw!$H:$H,Raw!$A:$A,$B$5,Raw!$G:$G,Month!AU$7,Raw!$E:$E,Month!$A31))))</f>
        <v>118</v>
      </c>
      <c r="AV31" s="100">
        <f>IF($B31="","",IF($C31="Region",SUMIFS(Raw!$H:$H,Raw!$A:$A,$B$5,Raw!$G:$G,Month!AV$7,Raw!$I:$I,Month!$A31),IF($C31="Provider",SUMIFS(Raw!$H:$H,Raw!$A:$A,$B$5,Raw!$G:$G,Month!AV$7,Raw!$C:$C,Month!$A31),SUMIFS(Raw!$H:$H,Raw!$A:$A,$B$5,Raw!$G:$G,Month!AV$7,Raw!$E:$E,Month!$A31))))</f>
        <v>2187</v>
      </c>
      <c r="AW31" s="100">
        <f>IF($B31="","",IF($C31="Region",SUMIFS(Raw!$H:$H,Raw!$A:$A,$B$5,Raw!$G:$G,Month!AW$7,Raw!$I:$I,Month!$A31),IF($C31="Provider",SUMIFS(Raw!$H:$H,Raw!$A:$A,$B$5,Raw!$G:$G,Month!AW$7,Raw!$C:$C,Month!$A31),SUMIFS(Raw!$H:$H,Raw!$A:$A,$B$5,Raw!$G:$G,Month!AW$7,Raw!$E:$E,Month!$A31))))</f>
        <v>27810444</v>
      </c>
      <c r="AX31" s="100">
        <f>IF($B31="","",IF($C31="Region",SUMIFS(Raw!$H:$H,Raw!$A:$A,$B$5,Raw!$G:$G,Month!AX$7,Raw!$I:$I,Month!$A31),IF($C31="Provider",SUMIFS(Raw!$H:$H,Raw!$A:$A,$B$5,Raw!$G:$G,Month!AX$7,Raw!$C:$C,Month!$A31),SUMIFS(Raw!$H:$H,Raw!$A:$A,$B$5,Raw!$G:$G,Month!AX$7,Raw!$E:$E,Month!$A31))))</f>
        <v>2882</v>
      </c>
      <c r="AY31" s="100">
        <f>IF($B31="","",IF($C31="Region",SUMIFS(Raw!$H:$H,Raw!$A:$A,$B$5,Raw!$G:$G,Month!AY$7,Raw!$I:$I,Month!$A31),IF($C31="Provider",SUMIFS(Raw!$H:$H,Raw!$A:$A,$B$5,Raw!$G:$G,Month!AY$7,Raw!$C:$C,Month!$A31),SUMIFS(Raw!$H:$H,Raw!$A:$A,$B$5,Raw!$G:$G,Month!AY$7,Raw!$E:$E,Month!$A31))))</f>
        <v>1964</v>
      </c>
      <c r="AZ31" s="100">
        <f>IF($B31="","",IF($C31="Region",SUMIFS(Raw!$H:$H,Raw!$A:$A,$B$5,Raw!$G:$G,Month!AZ$7,Raw!$I:$I,Month!$A31),IF($C31="Provider",SUMIFS(Raw!$H:$H,Raw!$A:$A,$B$5,Raw!$G:$G,Month!AZ$7,Raw!$C:$C,Month!$A31),SUMIFS(Raw!$H:$H,Raw!$A:$A,$B$5,Raw!$G:$G,Month!AZ$7,Raw!$E:$E,Month!$A31))))</f>
        <v>166</v>
      </c>
      <c r="BA31" s="100">
        <f>IF($B31="","",IF($C31="Region",SUMIFS(Raw!$H:$H,Raw!$A:$A,$B$5,Raw!$G:$G,Month!BA$7,Raw!$I:$I,Month!$A31),IF($C31="Provider",SUMIFS(Raw!$H:$H,Raw!$A:$A,$B$5,Raw!$G:$G,Month!BA$7,Raw!$C:$C,Month!$A31),SUMIFS(Raw!$H:$H,Raw!$A:$A,$B$5,Raw!$G:$G,Month!BA$7,Raw!$E:$E,Month!$A31))))</f>
        <v>980</v>
      </c>
      <c r="BB31" s="100">
        <f>IF($B31="","",IF($C31="Region",SUMIFS(Raw!$H:$H,Raw!$A:$A,$B$5,Raw!$G:$G,Month!BB$7,Raw!$I:$I,Month!$A31),IF($C31="Provider",SUMIFS(Raw!$H:$H,Raw!$A:$A,$B$5,Raw!$G:$G,Month!BB$7,Raw!$C:$C,Month!$A31),SUMIFS(Raw!$H:$H,Raw!$A:$A,$B$5,Raw!$G:$G,Month!BB$7,Raw!$E:$E,Month!$A31))))</f>
        <v>6697703</v>
      </c>
      <c r="BC31" s="100">
        <f>IF($B31="","",IF($C31="Region",SUMIFS(Raw!$H:$H,Raw!$A:$A,$B$5,Raw!$G:$G,Month!BC$7,Raw!$I:$I,Month!$A31),IF($C31="Provider",SUMIFS(Raw!$H:$H,Raw!$A:$A,$B$5,Raw!$G:$G,Month!BC$7,Raw!$C:$C,Month!$A31),SUMIFS(Raw!$H:$H,Raw!$A:$A,$B$5,Raw!$G:$G,Month!BC$7,Raw!$E:$E,Month!$A31))))</f>
        <v>1259</v>
      </c>
      <c r="BD31" s="100">
        <f>IF($B31="","",IF($C31="Region",SUMIFS(Raw!$H:$H,Raw!$A:$A,$B$5,Raw!$G:$G,Month!BD$7,Raw!$I:$I,Month!$A31),IF($C31="Provider",SUMIFS(Raw!$H:$H,Raw!$A:$A,$B$5,Raw!$G:$G,Month!BD$7,Raw!$C:$C,Month!$A31),SUMIFS(Raw!$H:$H,Raw!$A:$A,$B$5,Raw!$G:$G,Month!BD$7,Raw!$E:$E,Month!$A31))))</f>
        <v>10069</v>
      </c>
      <c r="BE31" s="100">
        <f>IF($B31="","",IF($C31="Region",SUMIFS(Raw!$H:$H,Raw!$A:$A,$B$5,Raw!$G:$G,Month!BE$7,Raw!$I:$I,Month!$A31),IF($C31="Provider",SUMIFS(Raw!$H:$H,Raw!$A:$A,$B$5,Raw!$G:$G,Month!BE$7,Raw!$C:$C,Month!$A31),SUMIFS(Raw!$H:$H,Raw!$A:$A,$B$5,Raw!$G:$G,Month!BE$7,Raw!$E:$E,Month!$A31))))</f>
        <v>79</v>
      </c>
      <c r="BF31" s="100">
        <f>IF($B31="","",IF($C31="Region",SUMIFS(Raw!$H:$H,Raw!$A:$A,$B$5,Raw!$G:$G,Month!BF$7,Raw!$I:$I,Month!$A31),IF($C31="Provider",SUMIFS(Raw!$H:$H,Raw!$A:$A,$B$5,Raw!$G:$G,Month!BF$7,Raw!$C:$C,Month!$A31),SUMIFS(Raw!$H:$H,Raw!$A:$A,$B$5,Raw!$G:$G,Month!BF$7,Raw!$E:$E,Month!$A31))))</f>
        <v>15534</v>
      </c>
      <c r="BG31" s="100">
        <f>IF($B31="","",IF($C31="Region",SUMIFS(Raw!$H:$H,Raw!$A:$A,$B$5,Raw!$G:$G,Month!BG$7,Raw!$I:$I,Month!$A31),IF($C31="Provider",SUMIFS(Raw!$H:$H,Raw!$A:$A,$B$5,Raw!$G:$G,Month!BG$7,Raw!$C:$C,Month!$A31),SUMIFS(Raw!$H:$H,Raw!$A:$A,$B$5,Raw!$G:$G,Month!BG$7,Raw!$E:$E,Month!$A31))))</f>
        <v>2</v>
      </c>
      <c r="BH31" s="100">
        <f>IF($B31="","",IF($C31="Region",SUMIFS(Raw!$H:$H,Raw!$A:$A,$B$5,Raw!$G:$G,Month!BH$7,Raw!$I:$I,Month!$A31),IF($C31="Provider",SUMIFS(Raw!$H:$H,Raw!$A:$A,$B$5,Raw!$G:$G,Month!BH$7,Raw!$C:$C,Month!$A31),SUMIFS(Raw!$H:$H,Raw!$A:$A,$B$5,Raw!$G:$G,Month!BH$7,Raw!$E:$E,Month!$A31))))</f>
        <v>7884</v>
      </c>
      <c r="BI31" s="100">
        <f>IF($B31="","",IF($C31="Region",SUMIFS(Raw!$H:$H,Raw!$A:$A,$B$5,Raw!$G:$G,Month!BI$7,Raw!$I:$I,Month!$A31),IF($C31="Provider",SUMIFS(Raw!$H:$H,Raw!$A:$A,$B$5,Raw!$G:$G,Month!BI$7,Raw!$C:$C,Month!$A31),SUMIFS(Raw!$H:$H,Raw!$A:$A,$B$5,Raw!$G:$G,Month!BI$7,Raw!$E:$E,Month!$A31))))</f>
        <v>7831</v>
      </c>
      <c r="BJ31" s="100">
        <f>IF($B31="","",IF($C31="Region",SUMIFS(Raw!$H:$H,Raw!$A:$A,$B$5,Raw!$G:$G,Month!BJ$7,Raw!$I:$I,Month!$A31),IF($C31="Provider",SUMIFS(Raw!$H:$H,Raw!$A:$A,$B$5,Raw!$G:$G,Month!BJ$7,Raw!$C:$C,Month!$A31),SUMIFS(Raw!$H:$H,Raw!$A:$A,$B$5,Raw!$G:$G,Month!BJ$7,Raw!$E:$E,Month!$A31))))</f>
        <v>6940</v>
      </c>
      <c r="BK31" s="100">
        <f>IF($B31="","",IF($C31="Region",SUMIFS(Raw!$H:$H,Raw!$A:$A,$B$5,Raw!$G:$G,Month!BK$7,Raw!$I:$I,Month!$A31),IF($C31="Provider",SUMIFS(Raw!$H:$H,Raw!$A:$A,$B$5,Raw!$G:$G,Month!BK$7,Raw!$C:$C,Month!$A31),SUMIFS(Raw!$H:$H,Raw!$A:$A,$B$5,Raw!$G:$G,Month!BK$7,Raw!$E:$E,Month!$A31))))</f>
        <v>5584</v>
      </c>
      <c r="BL31" s="100">
        <f>IF($B31="","",IF($C31="Region",SUMIFS(Raw!$H:$H,Raw!$A:$A,$B$5,Raw!$G:$G,Month!BL$7,Raw!$I:$I,Month!$A31),IF($C31="Provider",SUMIFS(Raw!$H:$H,Raw!$A:$A,$B$5,Raw!$G:$G,Month!BL$7,Raw!$C:$C,Month!$A31),SUMIFS(Raw!$H:$H,Raw!$A:$A,$B$5,Raw!$G:$G,Month!BL$7,Raw!$E:$E,Month!$A31))))</f>
        <v>340</v>
      </c>
      <c r="BM31" s="100">
        <f>IF($B31="","",IF($C31="Region",SUMIFS(Raw!$H:$H,Raw!$A:$A,$B$5,Raw!$G:$G,Month!BM$7,Raw!$I:$I,Month!$A31),IF($C31="Provider",SUMIFS(Raw!$H:$H,Raw!$A:$A,$B$5,Raw!$G:$G,Month!BM$7,Raw!$C:$C,Month!$A31),SUMIFS(Raw!$H:$H,Raw!$A:$A,$B$5,Raw!$G:$G,Month!BM$7,Raw!$E:$E,Month!$A31))))</f>
        <v>133</v>
      </c>
      <c r="BN31" s="100">
        <f>IF($B31="","",IF($C31="Region",SUMIFS(Raw!$H:$H,Raw!$A:$A,$B$5,Raw!$G:$G,Month!BN$7,Raw!$I:$I,Month!$A31),IF($C31="Provider",SUMIFS(Raw!$H:$H,Raw!$A:$A,$B$5,Raw!$G:$G,Month!BN$7,Raw!$C:$C,Month!$A31),SUMIFS(Raw!$H:$H,Raw!$A:$A,$B$5,Raw!$G:$G,Month!BN$7,Raw!$E:$E,Month!$A31))))</f>
        <v>3216</v>
      </c>
      <c r="BO31" s="100">
        <f>IF($B31="","",IF($C31="Region",SUMIFS(Raw!$H:$H,Raw!$A:$A,$B$5,Raw!$G:$G,Month!BO$7,Raw!$I:$I,Month!$A31),IF($C31="Provider",SUMIFS(Raw!$H:$H,Raw!$A:$A,$B$5,Raw!$G:$G,Month!BO$7,Raw!$C:$C,Month!$A31),SUMIFS(Raw!$H:$H,Raw!$A:$A,$B$5,Raw!$G:$G,Month!BO$7,Raw!$E:$E,Month!$A31))))</f>
        <v>61</v>
      </c>
      <c r="BP31" s="100">
        <f>IF($B31="","",IF($C31="Region",SUMIFS(Raw!$H:$H,Raw!$A:$A,$B$5,Raw!$G:$G,Month!BP$7,Raw!$I:$I,Month!$A31),IF($C31="Provider",SUMIFS(Raw!$H:$H,Raw!$A:$A,$B$5,Raw!$G:$G,Month!BP$7,Raw!$C:$C,Month!$A31),SUMIFS(Raw!$H:$H,Raw!$A:$A,$B$5,Raw!$G:$G,Month!BP$7,Raw!$E:$E,Month!$A31))))</f>
        <v>1960</v>
      </c>
      <c r="BQ31" s="100">
        <f>IF($B31="","",IF($C31="Region",SUMIFS(Raw!$H:$H,Raw!$A:$A,$B$5,Raw!$G:$G,Month!BQ$7,Raw!$I:$I,Month!$A31),IF($C31="Provider",SUMIFS(Raw!$H:$H,Raw!$A:$A,$B$5,Raw!$G:$G,Month!BQ$7,Raw!$C:$C,Month!$A31),SUMIFS(Raw!$H:$H,Raw!$A:$A,$B$5,Raw!$G:$G,Month!BQ$7,Raw!$E:$E,Month!$A31))))</f>
        <v>29</v>
      </c>
      <c r="BR31" s="100">
        <f>IF($B31="","",IF($C31="Region",SUMIFS(Raw!$H:$H,Raw!$A:$A,$B$5,Raw!$G:$G,Month!BR$7,Raw!$I:$I,Month!$A31),IF($C31="Provider",SUMIFS(Raw!$H:$H,Raw!$A:$A,$B$5,Raw!$G:$G,Month!BR$7,Raw!$C:$C,Month!$A31),SUMIFS(Raw!$H:$H,Raw!$A:$A,$B$5,Raw!$G:$G,Month!BR$7,Raw!$E:$E,Month!$A31))))</f>
        <v>40</v>
      </c>
      <c r="BS31" s="100">
        <f>IF($B31="","",IF($C31="Region",SUMIFS(Raw!$H:$H,Raw!$A:$A,$B$5,Raw!$G:$G,Month!BS$7,Raw!$I:$I,Month!$A31),IF($C31="Provider",SUMIFS(Raw!$H:$H,Raw!$A:$A,$B$5,Raw!$G:$G,Month!BS$7,Raw!$C:$C,Month!$A31),SUMIFS(Raw!$H:$H,Raw!$A:$A,$B$5,Raw!$G:$G,Month!BS$7,Raw!$E:$E,Month!$A31))))</f>
        <v>5</v>
      </c>
      <c r="BT31" s="100">
        <f>IF($B31="","",IF($C31="Region",SUMIFS(Raw!$H:$H,Raw!$A:$A,$B$5,Raw!$G:$G,Month!BT$7,Raw!$I:$I,Month!$A31),IF($C31="Provider",SUMIFS(Raw!$H:$H,Raw!$A:$A,$B$5,Raw!$G:$G,Month!BT$7,Raw!$C:$C,Month!$A31),SUMIFS(Raw!$H:$H,Raw!$A:$A,$B$5,Raw!$G:$G,Month!BT$7,Raw!$E:$E,Month!$A31))))</f>
        <v>2521</v>
      </c>
      <c r="BU31" s="100">
        <f>IF($B31="","",IF($C31="Region",SUMIFS(Raw!$H:$H,Raw!$A:$A,$B$5,Raw!$G:$G,Month!BU$7,Raw!$I:$I,Month!$A31),IF($C31="Provider",SUMIFS(Raw!$H:$H,Raw!$A:$A,$B$5,Raw!$G:$G,Month!BU$7,Raw!$C:$C,Month!$A31),SUMIFS(Raw!$H:$H,Raw!$A:$A,$B$5,Raw!$G:$G,Month!BU$7,Raw!$E:$E,Month!$A31))))</f>
        <v>1772</v>
      </c>
      <c r="BV31" s="100">
        <f>IF($B31="","",IF($C31="Region",SUMIFS(Raw!$H:$H,Raw!$A:$A,$B$5,Raw!$G:$G,Month!BV$7,Raw!$I:$I,Month!$A31),IF($C31="Provider",SUMIFS(Raw!$H:$H,Raw!$A:$A,$B$5,Raw!$G:$G,Month!BV$7,Raw!$C:$C,Month!$A31),SUMIFS(Raw!$H:$H,Raw!$A:$A,$B$5,Raw!$G:$G,Month!BV$7,Raw!$E:$E,Month!$A31))))</f>
        <v>247</v>
      </c>
      <c r="BW31" s="100">
        <f>IF($B31="","",IF($C31="Region",SUMIFS(Raw!$H:$H,Raw!$A:$A,$B$5,Raw!$G:$G,Month!BW$7,Raw!$I:$I,Month!$A31),IF($C31="Provider",SUMIFS(Raw!$H:$H,Raw!$A:$A,$B$5,Raw!$G:$G,Month!BW$7,Raw!$C:$C,Month!$A31),SUMIFS(Raw!$H:$H,Raw!$A:$A,$B$5,Raw!$G:$G,Month!BW$7,Raw!$E:$E,Month!$A31))))</f>
        <v>112</v>
      </c>
      <c r="BX31" s="100">
        <f>IF($B31="","",IF($C31="Region",SUMIFS(Raw!$H:$H,Raw!$A:$A,$B$5,Raw!$G:$G,Month!BX$7,Raw!$I:$I,Month!$A31),IF($C31="Provider",SUMIFS(Raw!$H:$H,Raw!$A:$A,$B$5,Raw!$G:$G,Month!BX$7,Raw!$C:$C,Month!$A31),SUMIFS(Raw!$H:$H,Raw!$A:$A,$B$5,Raw!$G:$G,Month!BX$7,Raw!$E:$E,Month!$A31))))</f>
        <v>29</v>
      </c>
      <c r="BY31" s="100">
        <f>IF($B31="","",IF($C31="Region",SUMIFS(Raw!$H:$H,Raw!$A:$A,$B$5,Raw!$G:$G,Month!BY$7,Raw!$I:$I,Month!$A31),IF($C31="Provider",SUMIFS(Raw!$H:$H,Raw!$A:$A,$B$5,Raw!$G:$G,Month!BY$7,Raw!$C:$C,Month!$A31),SUMIFS(Raw!$H:$H,Raw!$A:$A,$B$5,Raw!$G:$G,Month!BY$7,Raw!$E:$E,Month!$A31))))</f>
        <v>0</v>
      </c>
      <c r="BZ31" s="100">
        <f>IF($B31="","",IF($C31="Region",SUMIFS(Raw!$H:$H,Raw!$A:$A,$B$5,Raw!$G:$G,Month!BZ$7,Raw!$I:$I,Month!$A31),IF($C31="Provider",SUMIFS(Raw!$H:$H,Raw!$A:$A,$B$5,Raw!$G:$G,Month!BZ$7,Raw!$C:$C,Month!$A31),SUMIFS(Raw!$H:$H,Raw!$A:$A,$B$5,Raw!$G:$G,Month!BZ$7,Raw!$E:$E,Month!$A31))))</f>
        <v>310</v>
      </c>
      <c r="CA31" s="100">
        <f>IF($B31="","",IF($C31="Region",SUMIFS(Raw!$H:$H,Raw!$A:$A,$B$5,Raw!$G:$G,Month!CA$7,Raw!$I:$I,Month!$A31),IF($C31="Provider",SUMIFS(Raw!$H:$H,Raw!$A:$A,$B$5,Raw!$G:$G,Month!CA$7,Raw!$C:$C,Month!$A31),SUMIFS(Raw!$H:$H,Raw!$A:$A,$B$5,Raw!$G:$G,Month!CA$7,Raw!$E:$E,Month!$A31))))</f>
        <v>77</v>
      </c>
      <c r="CB31" s="100">
        <f>IF($B31="","",IF($C31="Region",SUMIFS(Raw!$H:$H,Raw!$A:$A,$B$5,Raw!$G:$G,Month!CB$7,Raw!$I:$I,Month!$A31),IF($C31="Provider",SUMIFS(Raw!$H:$H,Raw!$A:$A,$B$5,Raw!$G:$G,Month!CB$7,Raw!$C:$C,Month!$A31),SUMIFS(Raw!$H:$H,Raw!$A:$A,$B$5,Raw!$G:$G,Month!CB$7,Raw!$E:$E,Month!$A31))))</f>
        <v>1834</v>
      </c>
      <c r="CC31" s="100">
        <f>IF($B31="","",IF($C31="Region",SUMIFS(Raw!$H:$H,Raw!$A:$A,$B$5,Raw!$G:$G,Month!CC$7,Raw!$I:$I,Month!$A31),IF($C31="Provider",SUMIFS(Raw!$H:$H,Raw!$A:$A,$B$5,Raw!$G:$G,Month!CC$7,Raw!$C:$C,Month!$A31),SUMIFS(Raw!$H:$H,Raw!$A:$A,$B$5,Raw!$G:$G,Month!CC$7,Raw!$E:$E,Month!$A31))))</f>
        <v>1600</v>
      </c>
      <c r="CD31" s="100">
        <f>IF($B31="","",IF($C31="Region",SUMIFS(Raw!$H:$H,Raw!$A:$A,$B$5,Raw!$G:$G,Month!CD$7,Raw!$I:$I,Month!$A31),IF($C31="Provider",SUMIFS(Raw!$H:$H,Raw!$A:$A,$B$5,Raw!$G:$G,Month!CD$7,Raw!$C:$C,Month!$A31),SUMIFS(Raw!$H:$H,Raw!$A:$A,$B$5,Raw!$G:$G,Month!CD$7,Raw!$E:$E,Month!$A31))))</f>
        <v>1</v>
      </c>
      <c r="CE31" s="100">
        <f>IF($B31="","",IF($C31="Region",SUMIFS(Raw!$H:$H,Raw!$A:$A,$B$5,Raw!$G:$G,Month!CE$7,Raw!$I:$I,Month!$A31),IF($C31="Provider",SUMIFS(Raw!$H:$H,Raw!$A:$A,$B$5,Raw!$G:$G,Month!CE$7,Raw!$C:$C,Month!$A31),SUMIFS(Raw!$H:$H,Raw!$A:$A,$B$5,Raw!$G:$G,Month!CE$7,Raw!$E:$E,Month!$A31))))</f>
        <v>0</v>
      </c>
      <c r="CF31" s="100">
        <f>IF($B31="","",IF($C31="Region",SUMIFS(Raw!$H:$H,Raw!$A:$A,$B$5,Raw!$G:$G,Month!CF$7,Raw!$I:$I,Month!$A31),IF($C31="Provider",SUMIFS(Raw!$H:$H,Raw!$A:$A,$B$5,Raw!$G:$G,Month!CF$7,Raw!$C:$C,Month!$A31),SUMIFS(Raw!$H:$H,Raw!$A:$A,$B$5,Raw!$G:$G,Month!CF$7,Raw!$E:$E,Month!$A31))))</f>
        <v>0</v>
      </c>
      <c r="CG31" s="100">
        <f>IF($B31="","",IF($C31="Region",SUMIFS(Raw!$H:$H,Raw!$A:$A,$B$5,Raw!$G:$G,Month!CG$7,Raw!$I:$I,Month!$A31),IF($C31="Provider",SUMIFS(Raw!$H:$H,Raw!$A:$A,$B$5,Raw!$G:$G,Month!CG$7,Raw!$C:$C,Month!$A31),SUMIFS(Raw!$H:$H,Raw!$A:$A,$B$5,Raw!$G:$G,Month!CG$7,Raw!$E:$E,Month!$A31))))</f>
        <v>0</v>
      </c>
      <c r="CH31" s="100">
        <f>IF($B31="","",IF($C31="Region",SUMIFS(Raw!$H:$H,Raw!$A:$A,$B$5,Raw!$G:$G,Month!CH$7,Raw!$I:$I,Month!$A31),IF($C31="Provider",SUMIFS(Raw!$H:$H,Raw!$A:$A,$B$5,Raw!$G:$G,Month!CH$7,Raw!$C:$C,Month!$A31),SUMIFS(Raw!$H:$H,Raw!$A:$A,$B$5,Raw!$G:$G,Month!CH$7,Raw!$E:$E,Month!$A31))))</f>
        <v>0</v>
      </c>
      <c r="CI31" s="100">
        <f>IF($B31="","",IF($C31="Region",SUMIFS(Raw!$H:$H,Raw!$A:$A,$B$5,Raw!$G:$G,Month!CI$7,Raw!$I:$I,Month!$A31),IF($C31="Provider",SUMIFS(Raw!$H:$H,Raw!$A:$A,$B$5,Raw!$G:$G,Month!CI$7,Raw!$C:$C,Month!$A31),SUMIFS(Raw!$H:$H,Raw!$A:$A,$B$5,Raw!$G:$G,Month!CI$7,Raw!$E:$E,Month!$A31))))</f>
        <v>0</v>
      </c>
      <c r="CJ31" s="100">
        <f>IF($B31="","",IF($C31="Region",SUMIFS(Raw!$H:$H,Raw!$A:$A,$B$5,Raw!$G:$G,Month!CJ$7,Raw!$I:$I,Month!$A31),IF($C31="Provider",SUMIFS(Raw!$H:$H,Raw!$A:$A,$B$5,Raw!$G:$G,Month!CJ$7,Raw!$C:$C,Month!$A31),SUMIFS(Raw!$H:$H,Raw!$A:$A,$B$5,Raw!$G:$G,Month!CJ$7,Raw!$E:$E,Month!$A31))))</f>
        <v>0</v>
      </c>
      <c r="CK31" s="100">
        <f>IF($B31="","",IF($C31="Region",SUMIFS(Raw!$H:$H,Raw!$A:$A,$B$5,Raw!$G:$G,Month!CK$7,Raw!$I:$I,Month!$A31),IF($C31="Provider",SUMIFS(Raw!$H:$H,Raw!$A:$A,$B$5,Raw!$G:$G,Month!CK$7,Raw!$C:$C,Month!$A31),SUMIFS(Raw!$H:$H,Raw!$A:$A,$B$5,Raw!$G:$G,Month!CK$7,Raw!$E:$E,Month!$A31))))</f>
        <v>0</v>
      </c>
      <c r="CL31" s="100">
        <f>IF($B31="","",IF($C31="Region",SUMIFS(Raw!$H:$H,Raw!$A:$A,$B$5,Raw!$G:$G,Month!CL$7,Raw!$I:$I,Month!$A31),IF($C31="Provider",SUMIFS(Raw!$H:$H,Raw!$A:$A,$B$5,Raw!$G:$G,Month!CL$7,Raw!$C:$C,Month!$A31),SUMIFS(Raw!$H:$H,Raw!$A:$A,$B$5,Raw!$G:$G,Month!CL$7,Raw!$E:$E,Month!$A31))))</f>
        <v>0</v>
      </c>
      <c r="CM31" s="100">
        <f>IF($B31="","",IF($C31="Region",SUMIFS(Raw!$H:$H,Raw!$A:$A,$B$5,Raw!$G:$G,Month!CM$7,Raw!$I:$I,Month!$A31),IF($C31="Provider",SUMIFS(Raw!$H:$H,Raw!$A:$A,$B$5,Raw!$G:$G,Month!CM$7,Raw!$C:$C,Month!$A31),SUMIFS(Raw!$H:$H,Raw!$A:$A,$B$5,Raw!$G:$G,Month!CM$7,Raw!$E:$E,Month!$A31))))</f>
        <v>0</v>
      </c>
    </row>
    <row r="32" spans="1:91" x14ac:dyDescent="0.25">
      <c r="A32" s="18" t="str">
        <f>IF(Refs!A25="","",Refs!A25)</f>
        <v>111AH5</v>
      </c>
      <c r="B32" s="3" t="str">
        <f>IF(Refs!B25="","",Refs!B25)</f>
        <v>North East London</v>
      </c>
      <c r="C32" s="9" t="str">
        <f>IF(Refs!D25="","",Refs!D25)</f>
        <v>Area</v>
      </c>
      <c r="D32" s="100">
        <f>IF($B32="","",IF($C32="Region",SUMIFS(Raw!$H:$H,Raw!$A:$A,$B$5,Raw!$G:$G,Month!D$7,Raw!$I:$I,Month!$A32),IF($C32="Provider",SUMIFS(Raw!$H:$H,Raw!$A:$A,$B$5,Raw!$G:$G,Month!D$7,Raw!$C:$C,Month!$A32),SUMIFS(Raw!$H:$H,Raw!$A:$A,$B$5,Raw!$G:$G,Month!D$7,Raw!$E:$E,Month!$A32))))</f>
        <v>60297</v>
      </c>
      <c r="E32" s="100">
        <f>IF($B32="","",IF($C32="Region",SUMIFS(Raw!$H:$H,Raw!$A:$A,$B$5,Raw!$G:$G,Month!E$7,Raw!$I:$I,Month!$A32),IF($C32="Provider",SUMIFS(Raw!$H:$H,Raw!$A:$A,$B$5,Raw!$G:$G,Month!E$7,Raw!$C:$C,Month!$A32),SUMIFS(Raw!$H:$H,Raw!$A:$A,$B$5,Raw!$G:$G,Month!E$7,Raw!$E:$E,Month!$A32))))</f>
        <v>8954</v>
      </c>
      <c r="F32" s="100">
        <f>IF($B32="","",IF($C32="Region",SUMIFS(Raw!$H:$H,Raw!$A:$A,$B$5,Raw!$G:$G,Month!F$7,Raw!$I:$I,Month!$A32),IF($C32="Provider",SUMIFS(Raw!$H:$H,Raw!$A:$A,$B$5,Raw!$G:$G,Month!F$7,Raw!$C:$C,Month!$A32),SUMIFS(Raw!$H:$H,Raw!$A:$A,$B$5,Raw!$G:$G,Month!F$7,Raw!$E:$E,Month!$A32))))</f>
        <v>57897</v>
      </c>
      <c r="G32" s="100">
        <f>IF($B32="","",IF($C32="Region",SUMIFS(Raw!$H:$H,Raw!$A:$A,$B$5,Raw!$G:$G,Month!G$7,Raw!$I:$I,Month!$A32),IF($C32="Provider",SUMIFS(Raw!$H:$H,Raw!$A:$A,$B$5,Raw!$G:$G,Month!G$7,Raw!$C:$C,Month!$A32),SUMIFS(Raw!$H:$H,Raw!$A:$A,$B$5,Raw!$G:$G,Month!G$7,Raw!$E:$E,Month!$A32))))</f>
        <v>52065</v>
      </c>
      <c r="H32" s="100">
        <f>IF($B32="","",IF($C32="Region",SUMIFS(Raw!$H:$H,Raw!$A:$A,$B$5,Raw!$G:$G,Month!H$7,Raw!$I:$I,Month!$A32),IF($C32="Provider",SUMIFS(Raw!$H:$H,Raw!$A:$A,$B$5,Raw!$G:$G,Month!H$7,Raw!$C:$C,Month!$A32),SUMIFS(Raw!$H:$H,Raw!$A:$A,$B$5,Raw!$G:$G,Month!H$7,Raw!$E:$E,Month!$A32))))</f>
        <v>1013</v>
      </c>
      <c r="I32" s="100">
        <f>IF($B32="","",IF($C32="Region",SUMIFS(Raw!$H:$H,Raw!$A:$A,$B$5,Raw!$G:$G,Month!I$7,Raw!$I:$I,Month!$A32),IF($C32="Provider",SUMIFS(Raw!$H:$H,Raw!$A:$A,$B$5,Raw!$G:$G,Month!I$7,Raw!$C:$C,Month!$A32),SUMIFS(Raw!$H:$H,Raw!$A:$A,$B$5,Raw!$G:$G,Month!I$7,Raw!$E:$E,Month!$A32))))</f>
        <v>343349</v>
      </c>
      <c r="J32" s="100">
        <f>IF($B32="","",IF($C32="Region",SUMIFS(Raw!$H:$H,Raw!$A:$A,$B$5,Raw!$G:$G,Month!J$7,Raw!$I:$I,Month!$A32),IF($C32="Provider",SUMIFS(Raw!$H:$H,Raw!$A:$A,$B$5,Raw!$G:$G,Month!J$7,Raw!$C:$C,Month!$A32),SUMIFS(Raw!$H:$H,Raw!$A:$A,$B$5,Raw!$G:$G,Month!J$7,Raw!$E:$E,Month!$A32))))</f>
        <v>6</v>
      </c>
      <c r="K32" s="100">
        <f>IF($B32="","",IF($C32="Region",SUMIFS(Raw!$H:$H,Raw!$A:$A,$B$5,Raw!$G:$G,Month!K$7,Raw!$I:$I,Month!$A32),IF($C32="Provider",SUMIFS(Raw!$H:$H,Raw!$A:$A,$B$5,Raw!$G:$G,Month!K$7,Raw!$C:$C,Month!$A32),SUMIFS(Raw!$H:$H,Raw!$A:$A,$B$5,Raw!$G:$G,Month!K$7,Raw!$E:$E,Month!$A32))))</f>
        <v>59</v>
      </c>
      <c r="L32" s="100">
        <f>IF($B32="","",IF($C32="Region",SUMIFS(Raw!$H:$H,Raw!$A:$A,$B$5,Raw!$G:$G,Month!L$7,Raw!$I:$I,Month!$A32),IF($C32="Provider",SUMIFS(Raw!$H:$H,Raw!$A:$A,$B$5,Raw!$G:$G,Month!L$7,Raw!$C:$C,Month!$A32),SUMIFS(Raw!$H:$H,Raw!$A:$A,$B$5,Raw!$G:$G,Month!L$7,Raw!$E:$E,Month!$A32))))</f>
        <v>30827</v>
      </c>
      <c r="M32" s="100">
        <f>IF($B32="","",IF($C32="Region",SUMIFS(Raw!$H:$H,Raw!$A:$A,$B$5,Raw!$G:$G,Month!M$7,Raw!$I:$I,Month!$A32),IF($C32="Provider",SUMIFS(Raw!$H:$H,Raw!$A:$A,$B$5,Raw!$G:$G,Month!M$7,Raw!$C:$C,Month!$A32),SUMIFS(Raw!$H:$H,Raw!$A:$A,$B$5,Raw!$G:$G,Month!M$7,Raw!$E:$E,Month!$A32))))</f>
        <v>12257</v>
      </c>
      <c r="N32" s="100">
        <f>IF($B32="","",IF($C32="Region",SUMIFS(Raw!$H:$H,Raw!$A:$A,$B$5,Raw!$G:$G,Month!N$7,Raw!$I:$I,Month!$A32),IF($C32="Provider",SUMIFS(Raw!$H:$H,Raw!$A:$A,$B$5,Raw!$G:$G,Month!N$7,Raw!$C:$C,Month!$A32),SUMIFS(Raw!$H:$H,Raw!$A:$A,$B$5,Raw!$G:$G,Month!N$7,Raw!$E:$E,Month!$A32))))</f>
        <v>106001810</v>
      </c>
      <c r="O32" s="100">
        <f>IF($B32="","",IF($C32="Region",SUMIFS(Raw!$H:$H,Raw!$A:$A,$B$5,Raw!$G:$G,Month!O$7,Raw!$I:$I,Month!$A32),IF($C32="Provider",SUMIFS(Raw!$H:$H,Raw!$A:$A,$B$5,Raw!$G:$G,Month!O$7,Raw!$C:$C,Month!$A32),SUMIFS(Raw!$H:$H,Raw!$A:$A,$B$5,Raw!$G:$G,Month!O$7,Raw!$E:$E,Month!$A32))))</f>
        <v>58637</v>
      </c>
      <c r="P32" s="100">
        <f>IF($B32="","",IF($C32="Region",SUMIFS(Raw!$H:$H,Raw!$A:$A,$B$5,Raw!$G:$G,Month!P$7,Raw!$I:$I,Month!$A32),IF($C32="Provider",SUMIFS(Raw!$H:$H,Raw!$A:$A,$B$5,Raw!$G:$G,Month!P$7,Raw!$C:$C,Month!$A32),SUMIFS(Raw!$H:$H,Raw!$A:$A,$B$5,Raw!$G:$G,Month!P$7,Raw!$E:$E,Month!$A32))))</f>
        <v>3081</v>
      </c>
      <c r="Q32" s="100">
        <f>IF($B32="","",IF($C32="Region",SUMIFS(Raw!$H:$H,Raw!$A:$A,$B$5,Raw!$G:$G,Month!Q$7,Raw!$I:$I,Month!$A32),IF($C32="Provider",SUMIFS(Raw!$H:$H,Raw!$A:$A,$B$5,Raw!$G:$G,Month!Q$7,Raw!$C:$C,Month!$A32),SUMIFS(Raw!$H:$H,Raw!$A:$A,$B$5,Raw!$G:$G,Month!Q$7,Raw!$E:$E,Month!$A32))))</f>
        <v>33107</v>
      </c>
      <c r="R32" s="100">
        <f>IF($B32="","",IF($C32="Region",SUMIFS(Raw!$H:$H,Raw!$A:$A,$B$5,Raw!$G:$G,Month!R$7,Raw!$I:$I,Month!$A32),IF($C32="Provider",SUMIFS(Raw!$H:$H,Raw!$A:$A,$B$5,Raw!$G:$G,Month!R$7,Raw!$C:$C,Month!$A32),SUMIFS(Raw!$H:$H,Raw!$A:$A,$B$5,Raw!$G:$G,Month!R$7,Raw!$E:$E,Month!$A32))))</f>
        <v>8554</v>
      </c>
      <c r="S32" s="100">
        <f>IF($B32="","",IF($C32="Region",SUMIFS(Raw!$H:$H,Raw!$A:$A,$B$5,Raw!$G:$G,Month!S$7,Raw!$I:$I,Month!$A32),IF($C32="Provider",SUMIFS(Raw!$H:$H,Raw!$A:$A,$B$5,Raw!$G:$G,Month!S$7,Raw!$C:$C,Month!$A32),SUMIFS(Raw!$H:$H,Raw!$A:$A,$B$5,Raw!$G:$G,Month!S$7,Raw!$E:$E,Month!$A32))))</f>
        <v>11888</v>
      </c>
      <c r="T32" s="100">
        <f>IF($B32="","",IF($C32="Region",SUMIFS(Raw!$H:$H,Raw!$A:$A,$B$5,Raw!$G:$G,Month!T$7,Raw!$I:$I,Month!$A32),IF($C32="Provider",SUMIFS(Raw!$H:$H,Raw!$A:$A,$B$5,Raw!$G:$G,Month!T$7,Raw!$C:$C,Month!$A32),SUMIFS(Raw!$H:$H,Raw!$A:$A,$B$5,Raw!$G:$G,Month!T$7,Raw!$E:$E,Month!$A32))))</f>
        <v>2007</v>
      </c>
      <c r="U32" s="100">
        <f>IF($B32="","",IF($C32="Region",SUMIFS(Raw!$H:$H,Raw!$A:$A,$B$5,Raw!$G:$G,Month!U$7,Raw!$I:$I,Month!$A32),IF($C32="Provider",SUMIFS(Raw!$H:$H,Raw!$A:$A,$B$5,Raw!$G:$G,Month!U$7,Raw!$C:$C,Month!$A32),SUMIFS(Raw!$H:$H,Raw!$A:$A,$B$5,Raw!$G:$G,Month!U$7,Raw!$E:$E,Month!$A32))))</f>
        <v>20462</v>
      </c>
      <c r="V32" s="100">
        <f>IF($B32="","",IF($C32="Region",SUMIFS(Raw!$H:$H,Raw!$A:$A,$B$5,Raw!$G:$G,Month!V$7,Raw!$I:$I,Month!$A32),IF($C32="Provider",SUMIFS(Raw!$H:$H,Raw!$A:$A,$B$5,Raw!$G:$G,Month!V$7,Raw!$C:$C,Month!$A32),SUMIFS(Raw!$H:$H,Raw!$A:$A,$B$5,Raw!$G:$G,Month!V$7,Raw!$E:$E,Month!$A32))))</f>
        <v>28</v>
      </c>
      <c r="W32" s="100">
        <f>IF($B32="","",IF($C32="Region",SUMIFS(Raw!$H:$H,Raw!$A:$A,$B$5,Raw!$G:$G,Month!W$7,Raw!$I:$I,Month!$A32),IF($C32="Provider",SUMIFS(Raw!$H:$H,Raw!$A:$A,$B$5,Raw!$G:$G,Month!W$7,Raw!$C:$C,Month!$A32),SUMIFS(Raw!$H:$H,Raw!$A:$A,$B$5,Raw!$G:$G,Month!W$7,Raw!$E:$E,Month!$A32))))</f>
        <v>9433</v>
      </c>
      <c r="X32" s="100">
        <f>IF($B32="","",IF($C32="Region",SUMIFS(Raw!$H:$H,Raw!$A:$A,$B$5,Raw!$G:$G,Month!X$7,Raw!$I:$I,Month!$A32),IF($C32="Provider",SUMIFS(Raw!$H:$H,Raw!$A:$A,$B$5,Raw!$G:$G,Month!X$7,Raw!$C:$C,Month!$A32),SUMIFS(Raw!$H:$H,Raw!$A:$A,$B$5,Raw!$G:$G,Month!X$7,Raw!$E:$E,Month!$A32))))</f>
        <v>1934</v>
      </c>
      <c r="Y32" s="100">
        <f>IF($B32="","",IF($C32="Region",SUMIFS(Raw!$H:$H,Raw!$A:$A,$B$5,Raw!$G:$G,Month!Y$7,Raw!$I:$I,Month!$A32),IF($C32="Provider",SUMIFS(Raw!$H:$H,Raw!$A:$A,$B$5,Raw!$G:$G,Month!Y$7,Raw!$C:$C,Month!$A32),SUMIFS(Raw!$H:$H,Raw!$A:$A,$B$5,Raw!$G:$G,Month!Y$7,Raw!$E:$E,Month!$A32))))</f>
        <v>8110</v>
      </c>
      <c r="Z32" s="100">
        <f>IF($B32="","",IF($C32="Region",SUMIFS(Raw!$H:$H,Raw!$A:$A,$B$5,Raw!$G:$G,Month!Z$7,Raw!$I:$I,Month!$A32),IF($C32="Provider",SUMIFS(Raw!$H:$H,Raw!$A:$A,$B$5,Raw!$G:$G,Month!Z$7,Raw!$C:$C,Month!$A32),SUMIFS(Raw!$H:$H,Raw!$A:$A,$B$5,Raw!$G:$G,Month!Z$7,Raw!$E:$E,Month!$A32))))</f>
        <v>25980</v>
      </c>
      <c r="AA32" s="100">
        <f>IF($B32="","",IF($C32="Region",SUMIFS(Raw!$H:$H,Raw!$A:$A,$B$5,Raw!$G:$G,Month!AA$7,Raw!$I:$I,Month!$A32),IF($C32="Provider",SUMIFS(Raw!$H:$H,Raw!$A:$A,$B$5,Raw!$G:$G,Month!AA$7,Raw!$C:$C,Month!$A32),SUMIFS(Raw!$H:$H,Raw!$A:$A,$B$5,Raw!$G:$G,Month!AA$7,Raw!$E:$E,Month!$A32))))</f>
        <v>2351</v>
      </c>
      <c r="AB32" s="100">
        <f>IF($B32="","",IF($C32="Region",SUMIFS(Raw!$H:$H,Raw!$A:$A,$B$5,Raw!$G:$G,Month!AB$7,Raw!$I:$I,Month!$A32),IF($C32="Provider",SUMIFS(Raw!$H:$H,Raw!$A:$A,$B$5,Raw!$G:$G,Month!AB$7,Raw!$C:$C,Month!$A32),SUMIFS(Raw!$H:$H,Raw!$A:$A,$B$5,Raw!$G:$G,Month!AB$7,Raw!$E:$E,Month!$A32))))</f>
        <v>1163</v>
      </c>
      <c r="AC32" s="100">
        <f>IF($B32="","",IF($C32="Region",SUMIFS(Raw!$H:$H,Raw!$A:$A,$B$5,Raw!$G:$G,Month!AC$7,Raw!$I:$I,Month!$A32),IF($C32="Provider",SUMIFS(Raw!$H:$H,Raw!$A:$A,$B$5,Raw!$G:$G,Month!AC$7,Raw!$C:$C,Month!$A32),SUMIFS(Raw!$H:$H,Raw!$A:$A,$B$5,Raw!$G:$G,Month!AC$7,Raw!$E:$E,Month!$A32))))</f>
        <v>12181</v>
      </c>
      <c r="AD32" s="100">
        <f>IF($B32="","",IF($C32="Region",SUMIFS(Raw!$H:$H,Raw!$A:$A,$B$5,Raw!$G:$G,Month!AD$7,Raw!$I:$I,Month!$A32),IF($C32="Provider",SUMIFS(Raw!$H:$H,Raw!$A:$A,$B$5,Raw!$G:$G,Month!AD$7,Raw!$C:$C,Month!$A32),SUMIFS(Raw!$H:$H,Raw!$A:$A,$B$5,Raw!$G:$G,Month!AD$7,Raw!$E:$E,Month!$A32))))</f>
        <v>44939</v>
      </c>
      <c r="AE32" s="100">
        <f>IF($B32="","",IF($C32="Region",SUMIFS(Raw!$H:$H,Raw!$A:$A,$B$5,Raw!$G:$G,Month!AE$7,Raw!$I:$I,Month!$A32),IF($C32="Provider",SUMIFS(Raw!$H:$H,Raw!$A:$A,$B$5,Raw!$G:$G,Month!AE$7,Raw!$C:$C,Month!$A32),SUMIFS(Raw!$H:$H,Raw!$A:$A,$B$5,Raw!$G:$G,Month!AE$7,Raw!$E:$E,Month!$A32))))</f>
        <v>57478</v>
      </c>
      <c r="AF32" s="100">
        <f>IF($B32="","",IF($C32="Region",SUMIFS(Raw!$H:$H,Raw!$A:$A,$B$5,Raw!$G:$G,Month!AF$7,Raw!$I:$I,Month!$A32),IF($C32="Provider",SUMIFS(Raw!$H:$H,Raw!$A:$A,$B$5,Raw!$G:$G,Month!AF$7,Raw!$C:$C,Month!$A32),SUMIFS(Raw!$H:$H,Raw!$A:$A,$B$5,Raw!$G:$G,Month!AF$7,Raw!$E:$E,Month!$A32))))</f>
        <v>4983</v>
      </c>
      <c r="AG32" s="100">
        <f>IF($B32="","",IF($C32="Region",SUMIFS(Raw!$H:$H,Raw!$A:$A,$B$5,Raw!$G:$G,Month!AG$7,Raw!$I:$I,Month!$A32),IF($C32="Provider",SUMIFS(Raw!$H:$H,Raw!$A:$A,$B$5,Raw!$G:$G,Month!AG$7,Raw!$C:$C,Month!$A32),SUMIFS(Raw!$H:$H,Raw!$A:$A,$B$5,Raw!$G:$G,Month!AG$7,Raw!$E:$E,Month!$A32))))</f>
        <v>6832</v>
      </c>
      <c r="AH32" s="100">
        <f>IF($B32="","",IF($C32="Region",SUMIFS(Raw!$H:$H,Raw!$A:$A,$B$5,Raw!$G:$G,Month!AH$7,Raw!$I:$I,Month!$A32),IF($C32="Provider",SUMIFS(Raw!$H:$H,Raw!$A:$A,$B$5,Raw!$G:$G,Month!AH$7,Raw!$C:$C,Month!$A32),SUMIFS(Raw!$H:$H,Raw!$A:$A,$B$5,Raw!$G:$G,Month!AH$7,Raw!$E:$E,Month!$A32))))</f>
        <v>2524</v>
      </c>
      <c r="AI32" s="100">
        <f>IF($B32="","",IF($C32="Region",SUMIFS(Raw!$H:$H,Raw!$A:$A,$B$5,Raw!$G:$G,Month!AI$7,Raw!$I:$I,Month!$A32),IF($C32="Provider",SUMIFS(Raw!$H:$H,Raw!$A:$A,$B$5,Raw!$G:$G,Month!AI$7,Raw!$C:$C,Month!$A32),SUMIFS(Raw!$H:$H,Raw!$A:$A,$B$5,Raw!$G:$G,Month!AI$7,Raw!$E:$E,Month!$A32))))</f>
        <v>54</v>
      </c>
      <c r="AJ32" s="100">
        <f>IF($B32="","",IF($C32="Region",SUMIFS(Raw!$H:$H,Raw!$A:$A,$B$5,Raw!$G:$G,Month!AJ$7,Raw!$I:$I,Month!$A32),IF($C32="Provider",SUMIFS(Raw!$H:$H,Raw!$A:$A,$B$5,Raw!$G:$G,Month!AJ$7,Raw!$C:$C,Month!$A32),SUMIFS(Raw!$H:$H,Raw!$A:$A,$B$5,Raw!$G:$G,Month!AJ$7,Raw!$E:$E,Month!$A32))))</f>
        <v>3692</v>
      </c>
      <c r="AK32" s="100">
        <f>IF($B32="","",IF($C32="Region",SUMIFS(Raw!$H:$H,Raw!$A:$A,$B$5,Raw!$G:$G,Month!AK$7,Raw!$I:$I,Month!$A32),IF($C32="Provider",SUMIFS(Raw!$H:$H,Raw!$A:$A,$B$5,Raw!$G:$G,Month!AK$7,Raw!$C:$C,Month!$A32),SUMIFS(Raw!$H:$H,Raw!$A:$A,$B$5,Raw!$G:$G,Month!AK$7,Raw!$E:$E,Month!$A32))))</f>
        <v>344</v>
      </c>
      <c r="AL32" s="100">
        <f>IF($B32="","",IF($C32="Region",SUMIFS(Raw!$H:$H,Raw!$A:$A,$B$5,Raw!$G:$G,Month!AL$7,Raw!$I:$I,Month!$A32),IF($C32="Provider",SUMIFS(Raw!$H:$H,Raw!$A:$A,$B$5,Raw!$G:$G,Month!AL$7,Raw!$C:$C,Month!$A32),SUMIFS(Raw!$H:$H,Raw!$A:$A,$B$5,Raw!$G:$G,Month!AL$7,Raw!$E:$E,Month!$A32))))</f>
        <v>1331</v>
      </c>
      <c r="AM32" s="100">
        <f>IF($B32="","",IF($C32="Region",SUMIFS(Raw!$H:$H,Raw!$A:$A,$B$5,Raw!$G:$G,Month!AM$7,Raw!$I:$I,Month!$A32),IF($C32="Provider",SUMIFS(Raw!$H:$H,Raw!$A:$A,$B$5,Raw!$G:$G,Month!AM$7,Raw!$C:$C,Month!$A32),SUMIFS(Raw!$H:$H,Raw!$A:$A,$B$5,Raw!$G:$G,Month!AM$7,Raw!$E:$E,Month!$A32))))</f>
        <v>99</v>
      </c>
      <c r="AN32" s="100">
        <f>IF($B32="","",IF($C32="Region",SUMIFS(Raw!$H:$H,Raw!$A:$A,$B$5,Raw!$G:$G,Month!AN$7,Raw!$I:$I,Month!$A32),IF($C32="Provider",SUMIFS(Raw!$H:$H,Raw!$A:$A,$B$5,Raw!$G:$G,Month!AN$7,Raw!$C:$C,Month!$A32),SUMIFS(Raw!$H:$H,Raw!$A:$A,$B$5,Raw!$G:$G,Month!AN$7,Raw!$E:$E,Month!$A32))))</f>
        <v>5295</v>
      </c>
      <c r="AO32" s="100">
        <f>IF($B32="","",IF($C32="Region",SUMIFS(Raw!$H:$H,Raw!$A:$A,$B$5,Raw!$G:$G,Month!AO$7,Raw!$I:$I,Month!$A32),IF($C32="Provider",SUMIFS(Raw!$H:$H,Raw!$A:$A,$B$5,Raw!$G:$G,Month!AO$7,Raw!$C:$C,Month!$A32),SUMIFS(Raw!$H:$H,Raw!$A:$A,$B$5,Raw!$G:$G,Month!AO$7,Raw!$E:$E,Month!$A32))))</f>
        <v>3993</v>
      </c>
      <c r="AP32" s="100">
        <f>IF($B32="","",IF($C32="Region",SUMIFS(Raw!$H:$H,Raw!$A:$A,$B$5,Raw!$G:$G,Month!AP$7,Raw!$I:$I,Month!$A32),IF($C32="Provider",SUMIFS(Raw!$H:$H,Raw!$A:$A,$B$5,Raw!$G:$G,Month!AP$7,Raw!$C:$C,Month!$A32),SUMIFS(Raw!$H:$H,Raw!$A:$A,$B$5,Raw!$G:$G,Month!AP$7,Raw!$E:$E,Month!$A32))))</f>
        <v>11763</v>
      </c>
      <c r="AQ32" s="100">
        <f>IF($B32="","",IF($C32="Region",SUMIFS(Raw!$H:$H,Raw!$A:$A,$B$5,Raw!$G:$G,Month!AQ$7,Raw!$I:$I,Month!$A32),IF($C32="Provider",SUMIFS(Raw!$H:$H,Raw!$A:$A,$B$5,Raw!$G:$G,Month!AQ$7,Raw!$C:$C,Month!$A32),SUMIFS(Raw!$H:$H,Raw!$A:$A,$B$5,Raw!$G:$G,Month!AQ$7,Raw!$E:$E,Month!$A32))))</f>
        <v>5714</v>
      </c>
      <c r="AR32" s="100">
        <f>IF($B32="","",IF($C32="Region",SUMIFS(Raw!$H:$H,Raw!$A:$A,$B$5,Raw!$G:$G,Month!AR$7,Raw!$I:$I,Month!$A32),IF($C32="Provider",SUMIFS(Raw!$H:$H,Raw!$A:$A,$B$5,Raw!$G:$G,Month!AR$7,Raw!$C:$C,Month!$A32),SUMIFS(Raw!$H:$H,Raw!$A:$A,$B$5,Raw!$G:$G,Month!AR$7,Raw!$E:$E,Month!$A32))))</f>
        <v>5029</v>
      </c>
      <c r="AS32" s="100">
        <f>IF($B32="","",IF($C32="Region",SUMIFS(Raw!$H:$H,Raw!$A:$A,$B$5,Raw!$G:$G,Month!AS$7,Raw!$I:$I,Month!$A32),IF($C32="Provider",SUMIFS(Raw!$H:$H,Raw!$A:$A,$B$5,Raw!$G:$G,Month!AS$7,Raw!$C:$C,Month!$A32),SUMIFS(Raw!$H:$H,Raw!$A:$A,$B$5,Raw!$G:$G,Month!AS$7,Raw!$E:$E,Month!$A32))))</f>
        <v>530</v>
      </c>
      <c r="AT32" s="100">
        <f>IF($B32="","",IF($C32="Region",SUMIFS(Raw!$H:$H,Raw!$A:$A,$B$5,Raw!$G:$G,Month!AT$7,Raw!$I:$I,Month!$A32),IF($C32="Provider",SUMIFS(Raw!$H:$H,Raw!$A:$A,$B$5,Raw!$G:$G,Month!AT$7,Raw!$C:$C,Month!$A32),SUMIFS(Raw!$H:$H,Raw!$A:$A,$B$5,Raw!$G:$G,Month!AT$7,Raw!$E:$E,Month!$A32))))</f>
        <v>1373</v>
      </c>
      <c r="AU32" s="100">
        <f>IF($B32="","",IF($C32="Region",SUMIFS(Raw!$H:$H,Raw!$A:$A,$B$5,Raw!$G:$G,Month!AU$7,Raw!$I:$I,Month!$A32),IF($C32="Provider",SUMIFS(Raw!$H:$H,Raw!$A:$A,$B$5,Raw!$G:$G,Month!AU$7,Raw!$C:$C,Month!$A32),SUMIFS(Raw!$H:$H,Raw!$A:$A,$B$5,Raw!$G:$G,Month!AU$7,Raw!$E:$E,Month!$A32))))</f>
        <v>174</v>
      </c>
      <c r="AV32" s="100">
        <f>IF($B32="","",IF($C32="Region",SUMIFS(Raw!$H:$H,Raw!$A:$A,$B$5,Raw!$G:$G,Month!AV$7,Raw!$I:$I,Month!$A32),IF($C32="Provider",SUMIFS(Raw!$H:$H,Raw!$A:$A,$B$5,Raw!$G:$G,Month!AV$7,Raw!$C:$C,Month!$A32),SUMIFS(Raw!$H:$H,Raw!$A:$A,$B$5,Raw!$G:$G,Month!AV$7,Raw!$E:$E,Month!$A32))))</f>
        <v>4518</v>
      </c>
      <c r="AW32" s="100">
        <f>IF($B32="","",IF($C32="Region",SUMIFS(Raw!$H:$H,Raw!$A:$A,$B$5,Raw!$G:$G,Month!AW$7,Raw!$I:$I,Month!$A32),IF($C32="Provider",SUMIFS(Raw!$H:$H,Raw!$A:$A,$B$5,Raw!$G:$G,Month!AW$7,Raw!$C:$C,Month!$A32),SUMIFS(Raw!$H:$H,Raw!$A:$A,$B$5,Raw!$G:$G,Month!AW$7,Raw!$E:$E,Month!$A32))))</f>
        <v>49664747</v>
      </c>
      <c r="AX32" s="100">
        <f>IF($B32="","",IF($C32="Region",SUMIFS(Raw!$H:$H,Raw!$A:$A,$B$5,Raw!$G:$G,Month!AX$7,Raw!$I:$I,Month!$A32),IF($C32="Provider",SUMIFS(Raw!$H:$H,Raw!$A:$A,$B$5,Raw!$G:$G,Month!AX$7,Raw!$C:$C,Month!$A32),SUMIFS(Raw!$H:$H,Raw!$A:$A,$B$5,Raw!$G:$G,Month!AX$7,Raw!$E:$E,Month!$A32))))</f>
        <v>6725</v>
      </c>
      <c r="AY32" s="100">
        <f>IF($B32="","",IF($C32="Region",SUMIFS(Raw!$H:$H,Raw!$A:$A,$B$5,Raw!$G:$G,Month!AY$7,Raw!$I:$I,Month!$A32),IF($C32="Provider",SUMIFS(Raw!$H:$H,Raw!$A:$A,$B$5,Raw!$G:$G,Month!AY$7,Raw!$C:$C,Month!$A32),SUMIFS(Raw!$H:$H,Raw!$A:$A,$B$5,Raw!$G:$G,Month!AY$7,Raw!$E:$E,Month!$A32))))</f>
        <v>3044</v>
      </c>
      <c r="AZ32" s="100">
        <f>IF($B32="","",IF($C32="Region",SUMIFS(Raw!$H:$H,Raw!$A:$A,$B$5,Raw!$G:$G,Month!AZ$7,Raw!$I:$I,Month!$A32),IF($C32="Provider",SUMIFS(Raw!$H:$H,Raw!$A:$A,$B$5,Raw!$G:$G,Month!AZ$7,Raw!$C:$C,Month!$A32),SUMIFS(Raw!$H:$H,Raw!$A:$A,$B$5,Raw!$G:$G,Month!AZ$7,Raw!$E:$E,Month!$A32))))</f>
        <v>141</v>
      </c>
      <c r="BA32" s="100">
        <f>IF($B32="","",IF($C32="Region",SUMIFS(Raw!$H:$H,Raw!$A:$A,$B$5,Raw!$G:$G,Month!BA$7,Raw!$I:$I,Month!$A32),IF($C32="Provider",SUMIFS(Raw!$H:$H,Raw!$A:$A,$B$5,Raw!$G:$G,Month!BA$7,Raw!$C:$C,Month!$A32),SUMIFS(Raw!$H:$H,Raw!$A:$A,$B$5,Raw!$G:$G,Month!BA$7,Raw!$E:$E,Month!$A32))))</f>
        <v>2134</v>
      </c>
      <c r="BB32" s="100">
        <f>IF($B32="","",IF($C32="Region",SUMIFS(Raw!$H:$H,Raw!$A:$A,$B$5,Raw!$G:$G,Month!BB$7,Raw!$I:$I,Month!$A32),IF($C32="Provider",SUMIFS(Raw!$H:$H,Raw!$A:$A,$B$5,Raw!$G:$G,Month!BB$7,Raw!$C:$C,Month!$A32),SUMIFS(Raw!$H:$H,Raw!$A:$A,$B$5,Raw!$G:$G,Month!BB$7,Raw!$E:$E,Month!$A32))))</f>
        <v>29543896</v>
      </c>
      <c r="BC32" s="100">
        <f>IF($B32="","",IF($C32="Region",SUMIFS(Raw!$H:$H,Raw!$A:$A,$B$5,Raw!$G:$G,Month!BC$7,Raw!$I:$I,Month!$A32),IF($C32="Provider",SUMIFS(Raw!$H:$H,Raw!$A:$A,$B$5,Raw!$G:$G,Month!BC$7,Raw!$C:$C,Month!$A32),SUMIFS(Raw!$H:$H,Raw!$A:$A,$B$5,Raw!$G:$G,Month!BC$7,Raw!$E:$E,Month!$A32))))</f>
        <v>3111</v>
      </c>
      <c r="BD32" s="100">
        <f>IF($B32="","",IF($C32="Region",SUMIFS(Raw!$H:$H,Raw!$A:$A,$B$5,Raw!$G:$G,Month!BD$7,Raw!$I:$I,Month!$A32),IF($C32="Provider",SUMIFS(Raw!$H:$H,Raw!$A:$A,$B$5,Raw!$G:$G,Month!BD$7,Raw!$C:$C,Month!$A32),SUMIFS(Raw!$H:$H,Raw!$A:$A,$B$5,Raw!$G:$G,Month!BD$7,Raw!$E:$E,Month!$A32))))</f>
        <v>22839</v>
      </c>
      <c r="BE32" s="100">
        <f>IF($B32="","",IF($C32="Region",SUMIFS(Raw!$H:$H,Raw!$A:$A,$B$5,Raw!$G:$G,Month!BE$7,Raw!$I:$I,Month!$A32),IF($C32="Provider",SUMIFS(Raw!$H:$H,Raw!$A:$A,$B$5,Raw!$G:$G,Month!BE$7,Raw!$C:$C,Month!$A32),SUMIFS(Raw!$H:$H,Raw!$A:$A,$B$5,Raw!$G:$G,Month!BE$7,Raw!$E:$E,Month!$A32))))</f>
        <v>246</v>
      </c>
      <c r="BF32" s="100">
        <f>IF($B32="","",IF($C32="Region",SUMIFS(Raw!$H:$H,Raw!$A:$A,$B$5,Raw!$G:$G,Month!BF$7,Raw!$I:$I,Month!$A32),IF($C32="Provider",SUMIFS(Raw!$H:$H,Raw!$A:$A,$B$5,Raw!$G:$G,Month!BF$7,Raw!$C:$C,Month!$A32),SUMIFS(Raw!$H:$H,Raw!$A:$A,$B$5,Raw!$G:$G,Month!BF$7,Raw!$E:$E,Month!$A32))))</f>
        <v>32898</v>
      </c>
      <c r="BG32" s="100">
        <f>IF($B32="","",IF($C32="Region",SUMIFS(Raw!$H:$H,Raw!$A:$A,$B$5,Raw!$G:$G,Month!BG$7,Raw!$I:$I,Month!$A32),IF($C32="Provider",SUMIFS(Raw!$H:$H,Raw!$A:$A,$B$5,Raw!$G:$G,Month!BG$7,Raw!$C:$C,Month!$A32),SUMIFS(Raw!$H:$H,Raw!$A:$A,$B$5,Raw!$G:$G,Month!BG$7,Raw!$E:$E,Month!$A32))))</f>
        <v>6</v>
      </c>
      <c r="BH32" s="100">
        <f>IF($B32="","",IF($C32="Region",SUMIFS(Raw!$H:$H,Raw!$A:$A,$B$5,Raw!$G:$G,Month!BH$7,Raw!$I:$I,Month!$A32),IF($C32="Provider",SUMIFS(Raw!$H:$H,Raw!$A:$A,$B$5,Raw!$G:$G,Month!BH$7,Raw!$C:$C,Month!$A32),SUMIFS(Raw!$H:$H,Raw!$A:$A,$B$5,Raw!$G:$G,Month!BH$7,Raw!$E:$E,Month!$A32))))</f>
        <v>19175</v>
      </c>
      <c r="BI32" s="100">
        <f>IF($B32="","",IF($C32="Region",SUMIFS(Raw!$H:$H,Raw!$A:$A,$B$5,Raw!$G:$G,Month!BI$7,Raw!$I:$I,Month!$A32),IF($C32="Provider",SUMIFS(Raw!$H:$H,Raw!$A:$A,$B$5,Raw!$G:$G,Month!BI$7,Raw!$C:$C,Month!$A32),SUMIFS(Raw!$H:$H,Raw!$A:$A,$B$5,Raw!$G:$G,Month!BI$7,Raw!$E:$E,Month!$A32))))</f>
        <v>21981</v>
      </c>
      <c r="BJ32" s="100">
        <f>IF($B32="","",IF($C32="Region",SUMIFS(Raw!$H:$H,Raw!$A:$A,$B$5,Raw!$G:$G,Month!BJ$7,Raw!$I:$I,Month!$A32),IF($C32="Provider",SUMIFS(Raw!$H:$H,Raw!$A:$A,$B$5,Raw!$G:$G,Month!BJ$7,Raw!$C:$C,Month!$A32),SUMIFS(Raw!$H:$H,Raw!$A:$A,$B$5,Raw!$G:$G,Month!BJ$7,Raw!$E:$E,Month!$A32))))</f>
        <v>12457</v>
      </c>
      <c r="BK32" s="100">
        <f>IF($B32="","",IF($C32="Region",SUMIFS(Raw!$H:$H,Raw!$A:$A,$B$5,Raw!$G:$G,Month!BK$7,Raw!$I:$I,Month!$A32),IF($C32="Provider",SUMIFS(Raw!$H:$H,Raw!$A:$A,$B$5,Raw!$G:$G,Month!BK$7,Raw!$C:$C,Month!$A32),SUMIFS(Raw!$H:$H,Raw!$A:$A,$B$5,Raw!$G:$G,Month!BK$7,Raw!$E:$E,Month!$A32))))</f>
        <v>10516</v>
      </c>
      <c r="BL32" s="100">
        <f>IF($B32="","",IF($C32="Region",SUMIFS(Raw!$H:$H,Raw!$A:$A,$B$5,Raw!$G:$G,Month!BL$7,Raw!$I:$I,Month!$A32),IF($C32="Provider",SUMIFS(Raw!$H:$H,Raw!$A:$A,$B$5,Raw!$G:$G,Month!BL$7,Raw!$C:$C,Month!$A32),SUMIFS(Raw!$H:$H,Raw!$A:$A,$B$5,Raw!$G:$G,Month!BL$7,Raw!$E:$E,Month!$A32))))</f>
        <v>3446</v>
      </c>
      <c r="BM32" s="100">
        <f>IF($B32="","",IF($C32="Region",SUMIFS(Raw!$H:$H,Raw!$A:$A,$B$5,Raw!$G:$G,Month!BM$7,Raw!$I:$I,Month!$A32),IF($C32="Provider",SUMIFS(Raw!$H:$H,Raw!$A:$A,$B$5,Raw!$G:$G,Month!BM$7,Raw!$C:$C,Month!$A32),SUMIFS(Raw!$H:$H,Raw!$A:$A,$B$5,Raw!$G:$G,Month!BM$7,Raw!$E:$E,Month!$A32))))</f>
        <v>3125</v>
      </c>
      <c r="BN32" s="100">
        <f>IF($B32="","",IF($C32="Region",SUMIFS(Raw!$H:$H,Raw!$A:$A,$B$5,Raw!$G:$G,Month!BN$7,Raw!$I:$I,Month!$A32),IF($C32="Provider",SUMIFS(Raw!$H:$H,Raw!$A:$A,$B$5,Raw!$G:$G,Month!BN$7,Raw!$C:$C,Month!$A32),SUMIFS(Raw!$H:$H,Raw!$A:$A,$B$5,Raw!$G:$G,Month!BN$7,Raw!$E:$E,Month!$A32))))</f>
        <v>6388</v>
      </c>
      <c r="BO32" s="100">
        <f>IF($B32="","",IF($C32="Region",SUMIFS(Raw!$H:$H,Raw!$A:$A,$B$5,Raw!$G:$G,Month!BO$7,Raw!$I:$I,Month!$A32),IF($C32="Provider",SUMIFS(Raw!$H:$H,Raw!$A:$A,$B$5,Raw!$G:$G,Month!BO$7,Raw!$C:$C,Month!$A32),SUMIFS(Raw!$H:$H,Raw!$A:$A,$B$5,Raw!$G:$G,Month!BO$7,Raw!$E:$E,Month!$A32))))</f>
        <v>2840</v>
      </c>
      <c r="BP32" s="100">
        <f>IF($B32="","",IF($C32="Region",SUMIFS(Raw!$H:$H,Raw!$A:$A,$B$5,Raw!$G:$G,Month!BP$7,Raw!$I:$I,Month!$A32),IF($C32="Provider",SUMIFS(Raw!$H:$H,Raw!$A:$A,$B$5,Raw!$G:$G,Month!BP$7,Raw!$C:$C,Month!$A32),SUMIFS(Raw!$H:$H,Raw!$A:$A,$B$5,Raw!$G:$G,Month!BP$7,Raw!$E:$E,Month!$A32))))</f>
        <v>2666</v>
      </c>
      <c r="BQ32" s="100">
        <f>IF($B32="","",IF($C32="Region",SUMIFS(Raw!$H:$H,Raw!$A:$A,$B$5,Raw!$G:$G,Month!BQ$7,Raw!$I:$I,Month!$A32),IF($C32="Provider",SUMIFS(Raw!$H:$H,Raw!$A:$A,$B$5,Raw!$G:$G,Month!BQ$7,Raw!$C:$C,Month!$A32),SUMIFS(Raw!$H:$H,Raw!$A:$A,$B$5,Raw!$G:$G,Month!BQ$7,Raw!$E:$E,Month!$A32))))</f>
        <v>216</v>
      </c>
      <c r="BR32" s="100">
        <f>IF($B32="","",IF($C32="Region",SUMIFS(Raw!$H:$H,Raw!$A:$A,$B$5,Raw!$G:$G,Month!BR$7,Raw!$I:$I,Month!$A32),IF($C32="Provider",SUMIFS(Raw!$H:$H,Raw!$A:$A,$B$5,Raw!$G:$G,Month!BR$7,Raw!$C:$C,Month!$A32),SUMIFS(Raw!$H:$H,Raw!$A:$A,$B$5,Raw!$G:$G,Month!BR$7,Raw!$E:$E,Month!$A32))))</f>
        <v>26</v>
      </c>
      <c r="BS32" s="100">
        <f>IF($B32="","",IF($C32="Region",SUMIFS(Raw!$H:$H,Raw!$A:$A,$B$5,Raw!$G:$G,Month!BS$7,Raw!$I:$I,Month!$A32),IF($C32="Provider",SUMIFS(Raw!$H:$H,Raw!$A:$A,$B$5,Raw!$G:$G,Month!BS$7,Raw!$C:$C,Month!$A32),SUMIFS(Raw!$H:$H,Raw!$A:$A,$B$5,Raw!$G:$G,Month!BS$7,Raw!$E:$E,Month!$A32))))</f>
        <v>0</v>
      </c>
      <c r="BT32" s="100">
        <f>IF($B32="","",IF($C32="Region",SUMIFS(Raw!$H:$H,Raw!$A:$A,$B$5,Raw!$G:$G,Month!BT$7,Raw!$I:$I,Month!$A32),IF($C32="Provider",SUMIFS(Raw!$H:$H,Raw!$A:$A,$B$5,Raw!$G:$G,Month!BT$7,Raw!$C:$C,Month!$A32),SUMIFS(Raw!$H:$H,Raw!$A:$A,$B$5,Raw!$G:$G,Month!BT$7,Raw!$E:$E,Month!$A32))))</f>
        <v>5424</v>
      </c>
      <c r="BU32" s="100">
        <f>IF($B32="","",IF($C32="Region",SUMIFS(Raw!$H:$H,Raw!$A:$A,$B$5,Raw!$G:$G,Month!BU$7,Raw!$I:$I,Month!$A32),IF($C32="Provider",SUMIFS(Raw!$H:$H,Raw!$A:$A,$B$5,Raw!$G:$G,Month!BU$7,Raw!$C:$C,Month!$A32),SUMIFS(Raw!$H:$H,Raw!$A:$A,$B$5,Raw!$G:$G,Month!BU$7,Raw!$E:$E,Month!$A32))))</f>
        <v>3914</v>
      </c>
      <c r="BV32" s="100">
        <f>IF($B32="","",IF($C32="Region",SUMIFS(Raw!$H:$H,Raw!$A:$A,$B$5,Raw!$G:$G,Month!BV$7,Raw!$I:$I,Month!$A32),IF($C32="Provider",SUMIFS(Raw!$H:$H,Raw!$A:$A,$B$5,Raw!$G:$G,Month!BV$7,Raw!$C:$C,Month!$A32),SUMIFS(Raw!$H:$H,Raw!$A:$A,$B$5,Raw!$G:$G,Month!BV$7,Raw!$E:$E,Month!$A32))))</f>
        <v>1370</v>
      </c>
      <c r="BW32" s="100">
        <f>IF($B32="","",IF($C32="Region",SUMIFS(Raw!$H:$H,Raw!$A:$A,$B$5,Raw!$G:$G,Month!BW$7,Raw!$I:$I,Month!$A32),IF($C32="Provider",SUMIFS(Raw!$H:$H,Raw!$A:$A,$B$5,Raw!$G:$G,Month!BW$7,Raw!$C:$C,Month!$A32),SUMIFS(Raw!$H:$H,Raw!$A:$A,$B$5,Raw!$G:$G,Month!BW$7,Raw!$E:$E,Month!$A32))))</f>
        <v>243</v>
      </c>
      <c r="BX32" s="100">
        <f>IF($B32="","",IF($C32="Region",SUMIFS(Raw!$H:$H,Raw!$A:$A,$B$5,Raw!$G:$G,Month!BX$7,Raw!$I:$I,Month!$A32),IF($C32="Provider",SUMIFS(Raw!$H:$H,Raw!$A:$A,$B$5,Raw!$G:$G,Month!BX$7,Raw!$C:$C,Month!$A32),SUMIFS(Raw!$H:$H,Raw!$A:$A,$B$5,Raw!$G:$G,Month!BX$7,Raw!$E:$E,Month!$A32))))</f>
        <v>476</v>
      </c>
      <c r="BY32" s="100">
        <f>IF($B32="","",IF($C32="Region",SUMIFS(Raw!$H:$H,Raw!$A:$A,$B$5,Raw!$G:$G,Month!BY$7,Raw!$I:$I,Month!$A32),IF($C32="Provider",SUMIFS(Raw!$H:$H,Raw!$A:$A,$B$5,Raw!$G:$G,Month!BY$7,Raw!$C:$C,Month!$A32),SUMIFS(Raw!$H:$H,Raw!$A:$A,$B$5,Raw!$G:$G,Month!BY$7,Raw!$E:$E,Month!$A32))))</f>
        <v>86</v>
      </c>
      <c r="BZ32" s="100">
        <f>IF($B32="","",IF($C32="Region",SUMIFS(Raw!$H:$H,Raw!$A:$A,$B$5,Raw!$G:$G,Month!BZ$7,Raw!$I:$I,Month!$A32),IF($C32="Provider",SUMIFS(Raw!$H:$H,Raw!$A:$A,$B$5,Raw!$G:$G,Month!BZ$7,Raw!$C:$C,Month!$A32),SUMIFS(Raw!$H:$H,Raw!$A:$A,$B$5,Raw!$G:$G,Month!BZ$7,Raw!$E:$E,Month!$A32))))</f>
        <v>2874</v>
      </c>
      <c r="CA32" s="100">
        <f>IF($B32="","",IF($C32="Region",SUMIFS(Raw!$H:$H,Raw!$A:$A,$B$5,Raw!$G:$G,Month!CA$7,Raw!$I:$I,Month!$A32),IF($C32="Provider",SUMIFS(Raw!$H:$H,Raw!$A:$A,$B$5,Raw!$G:$G,Month!CA$7,Raw!$C:$C,Month!$A32),SUMIFS(Raw!$H:$H,Raw!$A:$A,$B$5,Raw!$G:$G,Month!CA$7,Raw!$E:$E,Month!$A32))))</f>
        <v>2124</v>
      </c>
      <c r="CB32" s="100">
        <f>IF($B32="","",IF($C32="Region",SUMIFS(Raw!$H:$H,Raw!$A:$A,$B$5,Raw!$G:$G,Month!CB$7,Raw!$I:$I,Month!$A32),IF($C32="Provider",SUMIFS(Raw!$H:$H,Raw!$A:$A,$B$5,Raw!$G:$G,Month!CB$7,Raw!$C:$C,Month!$A32),SUMIFS(Raw!$H:$H,Raw!$A:$A,$B$5,Raw!$G:$G,Month!CB$7,Raw!$E:$E,Month!$A32))))</f>
        <v>1713</v>
      </c>
      <c r="CC32" s="100">
        <f>IF($B32="","",IF($C32="Region",SUMIFS(Raw!$H:$H,Raw!$A:$A,$B$5,Raw!$G:$G,Month!CC$7,Raw!$I:$I,Month!$A32),IF($C32="Provider",SUMIFS(Raw!$H:$H,Raw!$A:$A,$B$5,Raw!$G:$G,Month!CC$7,Raw!$C:$C,Month!$A32),SUMIFS(Raw!$H:$H,Raw!$A:$A,$B$5,Raw!$G:$G,Month!CC$7,Raw!$E:$E,Month!$A32))))</f>
        <v>1236</v>
      </c>
      <c r="CD32" s="100">
        <f>IF($B32="","",IF($C32="Region",SUMIFS(Raw!$H:$H,Raw!$A:$A,$B$5,Raw!$G:$G,Month!CD$7,Raw!$I:$I,Month!$A32),IF($C32="Provider",SUMIFS(Raw!$H:$H,Raw!$A:$A,$B$5,Raw!$G:$G,Month!CD$7,Raw!$C:$C,Month!$A32),SUMIFS(Raw!$H:$H,Raw!$A:$A,$B$5,Raw!$G:$G,Month!CD$7,Raw!$E:$E,Month!$A32))))</f>
        <v>96</v>
      </c>
      <c r="CE32" s="100">
        <f>IF($B32="","",IF($C32="Region",SUMIFS(Raw!$H:$H,Raw!$A:$A,$B$5,Raw!$G:$G,Month!CE$7,Raw!$I:$I,Month!$A32),IF($C32="Provider",SUMIFS(Raw!$H:$H,Raw!$A:$A,$B$5,Raw!$G:$G,Month!CE$7,Raw!$C:$C,Month!$A32),SUMIFS(Raw!$H:$H,Raw!$A:$A,$B$5,Raw!$G:$G,Month!CE$7,Raw!$E:$E,Month!$A32))))</f>
        <v>37</v>
      </c>
      <c r="CF32" s="100">
        <f>IF($B32="","",IF($C32="Region",SUMIFS(Raw!$H:$H,Raw!$A:$A,$B$5,Raw!$G:$G,Month!CF$7,Raw!$I:$I,Month!$A32),IF($C32="Provider",SUMIFS(Raw!$H:$H,Raw!$A:$A,$B$5,Raw!$G:$G,Month!CF$7,Raw!$C:$C,Month!$A32),SUMIFS(Raw!$H:$H,Raw!$A:$A,$B$5,Raw!$G:$G,Month!CF$7,Raw!$E:$E,Month!$A32))))</f>
        <v>0</v>
      </c>
      <c r="CG32" s="100">
        <f>IF($B32="","",IF($C32="Region",SUMIFS(Raw!$H:$H,Raw!$A:$A,$B$5,Raw!$G:$G,Month!CG$7,Raw!$I:$I,Month!$A32),IF($C32="Provider",SUMIFS(Raw!$H:$H,Raw!$A:$A,$B$5,Raw!$G:$G,Month!CG$7,Raw!$C:$C,Month!$A32),SUMIFS(Raw!$H:$H,Raw!$A:$A,$B$5,Raw!$G:$G,Month!CG$7,Raw!$E:$E,Month!$A32))))</f>
        <v>0</v>
      </c>
      <c r="CH32" s="100">
        <f>IF($B32="","",IF($C32="Region",SUMIFS(Raw!$H:$H,Raw!$A:$A,$B$5,Raw!$G:$G,Month!CH$7,Raw!$I:$I,Month!$A32),IF($C32="Provider",SUMIFS(Raw!$H:$H,Raw!$A:$A,$B$5,Raw!$G:$G,Month!CH$7,Raw!$C:$C,Month!$A32),SUMIFS(Raw!$H:$H,Raw!$A:$A,$B$5,Raw!$G:$G,Month!CH$7,Raw!$E:$E,Month!$A32))))</f>
        <v>102</v>
      </c>
      <c r="CI32" s="100">
        <f>IF($B32="","",IF($C32="Region",SUMIFS(Raw!$H:$H,Raw!$A:$A,$B$5,Raw!$G:$G,Month!CI$7,Raw!$I:$I,Month!$A32),IF($C32="Provider",SUMIFS(Raw!$H:$H,Raw!$A:$A,$B$5,Raw!$G:$G,Month!CI$7,Raw!$C:$C,Month!$A32),SUMIFS(Raw!$H:$H,Raw!$A:$A,$B$5,Raw!$G:$G,Month!CI$7,Raw!$E:$E,Month!$A32))))</f>
        <v>66</v>
      </c>
      <c r="CJ32" s="100">
        <f>IF($B32="","",IF($C32="Region",SUMIFS(Raw!$H:$H,Raw!$A:$A,$B$5,Raw!$G:$G,Month!CJ$7,Raw!$I:$I,Month!$A32),IF($C32="Provider",SUMIFS(Raw!$H:$H,Raw!$A:$A,$B$5,Raw!$G:$G,Month!CJ$7,Raw!$C:$C,Month!$A32),SUMIFS(Raw!$H:$H,Raw!$A:$A,$B$5,Raw!$G:$G,Month!CJ$7,Raw!$E:$E,Month!$A32))))</f>
        <v>84</v>
      </c>
      <c r="CK32" s="100">
        <f>IF($B32="","",IF($C32="Region",SUMIFS(Raw!$H:$H,Raw!$A:$A,$B$5,Raw!$G:$G,Month!CK$7,Raw!$I:$I,Month!$A32),IF($C32="Provider",SUMIFS(Raw!$H:$H,Raw!$A:$A,$B$5,Raw!$G:$G,Month!CK$7,Raw!$C:$C,Month!$A32),SUMIFS(Raw!$H:$H,Raw!$A:$A,$B$5,Raw!$G:$G,Month!CK$7,Raw!$E:$E,Month!$A32))))</f>
        <v>1</v>
      </c>
      <c r="CL32" s="100">
        <f>IF($B32="","",IF($C32="Region",SUMIFS(Raw!$H:$H,Raw!$A:$A,$B$5,Raw!$G:$G,Month!CL$7,Raw!$I:$I,Month!$A32),IF($C32="Provider",SUMIFS(Raw!$H:$H,Raw!$A:$A,$B$5,Raw!$G:$G,Month!CL$7,Raw!$C:$C,Month!$A32),SUMIFS(Raw!$H:$H,Raw!$A:$A,$B$5,Raw!$G:$G,Month!CL$7,Raw!$E:$E,Month!$A32))))</f>
        <v>57</v>
      </c>
      <c r="CM32" s="100">
        <f>IF($B32="","",IF($C32="Region",SUMIFS(Raw!$H:$H,Raw!$A:$A,$B$5,Raw!$G:$G,Month!CM$7,Raw!$I:$I,Month!$A32),IF($C32="Provider",SUMIFS(Raw!$H:$H,Raw!$A:$A,$B$5,Raw!$G:$G,Month!CM$7,Raw!$C:$C,Month!$A32),SUMIFS(Raw!$H:$H,Raw!$A:$A,$B$5,Raw!$G:$G,Month!CM$7,Raw!$E:$E,Month!$A32))))</f>
        <v>15</v>
      </c>
    </row>
    <row r="33" spans="1:91" x14ac:dyDescent="0.25">
      <c r="A33" s="18" t="str">
        <f>IF(Refs!A26="","",Refs!A26)</f>
        <v>111AJ1</v>
      </c>
      <c r="B33" s="3" t="str">
        <f>IF(Refs!B26="","",Refs!B26)</f>
        <v>North West London</v>
      </c>
      <c r="C33" s="9" t="str">
        <f>IF(Refs!D26="","",Refs!D26)</f>
        <v>Area</v>
      </c>
      <c r="D33" s="100">
        <f>IF($B33="","",IF($C33="Region",SUMIFS(Raw!$H:$H,Raw!$A:$A,$B$5,Raw!$G:$G,Month!D$7,Raw!$I:$I,Month!$A33),IF($C33="Provider",SUMIFS(Raw!$H:$H,Raw!$A:$A,$B$5,Raw!$G:$G,Month!D$7,Raw!$C:$C,Month!$A33),SUMIFS(Raw!$H:$H,Raw!$A:$A,$B$5,Raw!$G:$G,Month!D$7,Raw!$E:$E,Month!$A33))))</f>
        <v>50091</v>
      </c>
      <c r="E33" s="100">
        <f>IF($B33="","",IF($C33="Region",SUMIFS(Raw!$H:$H,Raw!$A:$A,$B$5,Raw!$G:$G,Month!E$7,Raw!$I:$I,Month!$A33),IF($C33="Provider",SUMIFS(Raw!$H:$H,Raw!$A:$A,$B$5,Raw!$G:$G,Month!E$7,Raw!$C:$C,Month!$A33),SUMIFS(Raw!$H:$H,Raw!$A:$A,$B$5,Raw!$G:$G,Month!E$7,Raw!$E:$E,Month!$A33))))</f>
        <v>3933</v>
      </c>
      <c r="F33" s="100">
        <f>IF($B33="","",IF($C33="Region",SUMIFS(Raw!$H:$H,Raw!$A:$A,$B$5,Raw!$G:$G,Month!F$7,Raw!$I:$I,Month!$A33),IF($C33="Provider",SUMIFS(Raw!$H:$H,Raw!$A:$A,$B$5,Raw!$G:$G,Month!F$7,Raw!$C:$C,Month!$A33),SUMIFS(Raw!$H:$H,Raw!$A:$A,$B$5,Raw!$G:$G,Month!F$7,Raw!$E:$E,Month!$A33))))</f>
        <v>47706</v>
      </c>
      <c r="G33" s="100">
        <f>IF($B33="","",IF($C33="Region",SUMIFS(Raw!$H:$H,Raw!$A:$A,$B$5,Raw!$G:$G,Month!G$7,Raw!$I:$I,Month!$A33),IF($C33="Provider",SUMIFS(Raw!$H:$H,Raw!$A:$A,$B$5,Raw!$G:$G,Month!G$7,Raw!$C:$C,Month!$A33),SUMIFS(Raw!$H:$H,Raw!$A:$A,$B$5,Raw!$G:$G,Month!G$7,Raw!$E:$E,Month!$A33))))</f>
        <v>43828</v>
      </c>
      <c r="H33" s="100">
        <f>IF($B33="","",IF($C33="Region",SUMIFS(Raw!$H:$H,Raw!$A:$A,$B$5,Raw!$G:$G,Month!H$7,Raw!$I:$I,Month!$A33),IF($C33="Provider",SUMIFS(Raw!$H:$H,Raw!$A:$A,$B$5,Raw!$G:$G,Month!H$7,Raw!$C:$C,Month!$A33),SUMIFS(Raw!$H:$H,Raw!$A:$A,$B$5,Raw!$G:$G,Month!H$7,Raw!$E:$E,Month!$A33))))</f>
        <v>627</v>
      </c>
      <c r="I33" s="100">
        <f>IF($B33="","",IF($C33="Region",SUMIFS(Raw!$H:$H,Raw!$A:$A,$B$5,Raw!$G:$G,Month!I$7,Raw!$I:$I,Month!$A33),IF($C33="Provider",SUMIFS(Raw!$H:$H,Raw!$A:$A,$B$5,Raw!$G:$G,Month!I$7,Raw!$C:$C,Month!$A33),SUMIFS(Raw!$H:$H,Raw!$A:$A,$B$5,Raw!$G:$G,Month!I$7,Raw!$E:$E,Month!$A33))))</f>
        <v>284263</v>
      </c>
      <c r="J33" s="100">
        <f>IF($B33="","",IF($C33="Region",SUMIFS(Raw!$H:$H,Raw!$A:$A,$B$5,Raw!$G:$G,Month!J$7,Raw!$I:$I,Month!$A33),IF($C33="Provider",SUMIFS(Raw!$H:$H,Raw!$A:$A,$B$5,Raw!$G:$G,Month!J$7,Raw!$C:$C,Month!$A33),SUMIFS(Raw!$H:$H,Raw!$A:$A,$B$5,Raw!$G:$G,Month!J$7,Raw!$E:$E,Month!$A33))))</f>
        <v>6</v>
      </c>
      <c r="K33" s="100">
        <f>IF($B33="","",IF($C33="Region",SUMIFS(Raw!$H:$H,Raw!$A:$A,$B$5,Raw!$G:$G,Month!K$7,Raw!$I:$I,Month!$A33),IF($C33="Provider",SUMIFS(Raw!$H:$H,Raw!$A:$A,$B$5,Raw!$G:$G,Month!K$7,Raw!$C:$C,Month!$A33),SUMIFS(Raw!$H:$H,Raw!$A:$A,$B$5,Raw!$G:$G,Month!K$7,Raw!$E:$E,Month!$A33))))</f>
        <v>103</v>
      </c>
      <c r="L33" s="100">
        <f>IF($B33="","",IF($C33="Region",SUMIFS(Raw!$H:$H,Raw!$A:$A,$B$5,Raw!$G:$G,Month!L$7,Raw!$I:$I,Month!$A33),IF($C33="Provider",SUMIFS(Raw!$H:$H,Raw!$A:$A,$B$5,Raw!$G:$G,Month!L$7,Raw!$C:$C,Month!$A33),SUMIFS(Raw!$H:$H,Raw!$A:$A,$B$5,Raw!$G:$G,Month!L$7,Raw!$E:$E,Month!$A33))))</f>
        <v>24999</v>
      </c>
      <c r="M33" s="100">
        <f>IF($B33="","",IF($C33="Region",SUMIFS(Raw!$H:$H,Raw!$A:$A,$B$5,Raw!$G:$G,Month!M$7,Raw!$I:$I,Month!$A33),IF($C33="Provider",SUMIFS(Raw!$H:$H,Raw!$A:$A,$B$5,Raw!$G:$G,Month!M$7,Raw!$C:$C,Month!$A33),SUMIFS(Raw!$H:$H,Raw!$A:$A,$B$5,Raw!$G:$G,Month!M$7,Raw!$E:$E,Month!$A33))))</f>
        <v>14981</v>
      </c>
      <c r="N33" s="100">
        <f>IF($B33="","",IF($C33="Region",SUMIFS(Raw!$H:$H,Raw!$A:$A,$B$5,Raw!$G:$G,Month!N$7,Raw!$I:$I,Month!$A33),IF($C33="Provider",SUMIFS(Raw!$H:$H,Raw!$A:$A,$B$5,Raw!$G:$G,Month!N$7,Raw!$C:$C,Month!$A33),SUMIFS(Raw!$H:$H,Raw!$A:$A,$B$5,Raw!$G:$G,Month!N$7,Raw!$E:$E,Month!$A33))))</f>
        <v>74649862</v>
      </c>
      <c r="O33" s="100">
        <f>IF($B33="","",IF($C33="Region",SUMIFS(Raw!$H:$H,Raw!$A:$A,$B$5,Raw!$G:$G,Month!O$7,Raw!$I:$I,Month!$A33),IF($C33="Provider",SUMIFS(Raw!$H:$H,Raw!$A:$A,$B$5,Raw!$G:$G,Month!O$7,Raw!$C:$C,Month!$A33),SUMIFS(Raw!$H:$H,Raw!$A:$A,$B$5,Raw!$G:$G,Month!O$7,Raw!$E:$E,Month!$A33))))</f>
        <v>47584</v>
      </c>
      <c r="P33" s="100">
        <f>IF($B33="","",IF($C33="Region",SUMIFS(Raw!$H:$H,Raw!$A:$A,$B$5,Raw!$G:$G,Month!P$7,Raw!$I:$I,Month!$A33),IF($C33="Provider",SUMIFS(Raw!$H:$H,Raw!$A:$A,$B$5,Raw!$G:$G,Month!P$7,Raw!$C:$C,Month!$A33),SUMIFS(Raw!$H:$H,Raw!$A:$A,$B$5,Raw!$G:$G,Month!P$7,Raw!$E:$E,Month!$A33))))</f>
        <v>1142</v>
      </c>
      <c r="Q33" s="100">
        <f>IF($B33="","",IF($C33="Region",SUMIFS(Raw!$H:$H,Raw!$A:$A,$B$5,Raw!$G:$G,Month!Q$7,Raw!$I:$I,Month!$A33),IF($C33="Provider",SUMIFS(Raw!$H:$H,Raw!$A:$A,$B$5,Raw!$G:$G,Month!Q$7,Raw!$C:$C,Month!$A33),SUMIFS(Raw!$H:$H,Raw!$A:$A,$B$5,Raw!$G:$G,Month!Q$7,Raw!$E:$E,Month!$A33))))</f>
        <v>23255</v>
      </c>
      <c r="R33" s="100">
        <f>IF($B33="","",IF($C33="Region",SUMIFS(Raw!$H:$H,Raw!$A:$A,$B$5,Raw!$G:$G,Month!R$7,Raw!$I:$I,Month!$A33),IF($C33="Provider",SUMIFS(Raw!$H:$H,Raw!$A:$A,$B$5,Raw!$G:$G,Month!R$7,Raw!$C:$C,Month!$A33),SUMIFS(Raw!$H:$H,Raw!$A:$A,$B$5,Raw!$G:$G,Month!R$7,Raw!$E:$E,Month!$A33))))</f>
        <v>3290</v>
      </c>
      <c r="S33" s="100">
        <f>IF($B33="","",IF($C33="Region",SUMIFS(Raw!$H:$H,Raw!$A:$A,$B$5,Raw!$G:$G,Month!S$7,Raw!$I:$I,Month!$A33),IF($C33="Provider",SUMIFS(Raw!$H:$H,Raw!$A:$A,$B$5,Raw!$G:$G,Month!S$7,Raw!$C:$C,Month!$A33),SUMIFS(Raw!$H:$H,Raw!$A:$A,$B$5,Raw!$G:$G,Month!S$7,Raw!$E:$E,Month!$A33))))</f>
        <v>16998</v>
      </c>
      <c r="T33" s="100">
        <f>IF($B33="","",IF($C33="Region",SUMIFS(Raw!$H:$H,Raw!$A:$A,$B$5,Raw!$G:$G,Month!T$7,Raw!$I:$I,Month!$A33),IF($C33="Provider",SUMIFS(Raw!$H:$H,Raw!$A:$A,$B$5,Raw!$G:$G,Month!T$7,Raw!$C:$C,Month!$A33),SUMIFS(Raw!$H:$H,Raw!$A:$A,$B$5,Raw!$G:$G,Month!T$7,Raw!$E:$E,Month!$A33))))</f>
        <v>2899</v>
      </c>
      <c r="U33" s="100">
        <f>IF($B33="","",IF($C33="Region",SUMIFS(Raw!$H:$H,Raw!$A:$A,$B$5,Raw!$G:$G,Month!U$7,Raw!$I:$I,Month!$A33),IF($C33="Provider",SUMIFS(Raw!$H:$H,Raw!$A:$A,$B$5,Raw!$G:$G,Month!U$7,Raw!$C:$C,Month!$A33),SUMIFS(Raw!$H:$H,Raw!$A:$A,$B$5,Raw!$G:$G,Month!U$7,Raw!$E:$E,Month!$A33))))</f>
        <v>20304</v>
      </c>
      <c r="V33" s="100">
        <f>IF($B33="","",IF($C33="Region",SUMIFS(Raw!$H:$H,Raw!$A:$A,$B$5,Raw!$G:$G,Month!V$7,Raw!$I:$I,Month!$A33),IF($C33="Provider",SUMIFS(Raw!$H:$H,Raw!$A:$A,$B$5,Raw!$G:$G,Month!V$7,Raw!$C:$C,Month!$A33),SUMIFS(Raw!$H:$H,Raw!$A:$A,$B$5,Raw!$G:$G,Month!V$7,Raw!$E:$E,Month!$A33))))</f>
        <v>17</v>
      </c>
      <c r="W33" s="100">
        <f>IF($B33="","",IF($C33="Region",SUMIFS(Raw!$H:$H,Raw!$A:$A,$B$5,Raw!$G:$G,Month!W$7,Raw!$I:$I,Month!$A33),IF($C33="Provider",SUMIFS(Raw!$H:$H,Raw!$A:$A,$B$5,Raw!$G:$G,Month!W$7,Raw!$C:$C,Month!$A33),SUMIFS(Raw!$H:$H,Raw!$A:$A,$B$5,Raw!$G:$G,Month!W$7,Raw!$E:$E,Month!$A33))))</f>
        <v>12263</v>
      </c>
      <c r="X33" s="100">
        <f>IF($B33="","",IF($C33="Region",SUMIFS(Raw!$H:$H,Raw!$A:$A,$B$5,Raw!$G:$G,Month!X$7,Raw!$I:$I,Month!$A33),IF($C33="Provider",SUMIFS(Raw!$H:$H,Raw!$A:$A,$B$5,Raw!$G:$G,Month!X$7,Raw!$C:$C,Month!$A33),SUMIFS(Raw!$H:$H,Raw!$A:$A,$B$5,Raw!$G:$G,Month!X$7,Raw!$E:$E,Month!$A33))))</f>
        <v>4983</v>
      </c>
      <c r="Y33" s="100">
        <f>IF($B33="","",IF($C33="Region",SUMIFS(Raw!$H:$H,Raw!$A:$A,$B$5,Raw!$G:$G,Month!Y$7,Raw!$I:$I,Month!$A33),IF($C33="Provider",SUMIFS(Raw!$H:$H,Raw!$A:$A,$B$5,Raw!$G:$G,Month!Y$7,Raw!$C:$C,Month!$A33),SUMIFS(Raw!$H:$H,Raw!$A:$A,$B$5,Raw!$G:$G,Month!Y$7,Raw!$E:$E,Month!$A33))))</f>
        <v>5406</v>
      </c>
      <c r="Z33" s="100">
        <f>IF($B33="","",IF($C33="Region",SUMIFS(Raw!$H:$H,Raw!$A:$A,$B$5,Raw!$G:$G,Month!Z$7,Raw!$I:$I,Month!$A33),IF($C33="Provider",SUMIFS(Raw!$H:$H,Raw!$A:$A,$B$5,Raw!$G:$G,Month!Z$7,Raw!$C:$C,Month!$A33),SUMIFS(Raw!$H:$H,Raw!$A:$A,$B$5,Raw!$G:$G,Month!Z$7,Raw!$E:$E,Month!$A33))))</f>
        <v>22685</v>
      </c>
      <c r="AA33" s="100">
        <f>IF($B33="","",IF($C33="Region",SUMIFS(Raw!$H:$H,Raw!$A:$A,$B$5,Raw!$G:$G,Month!AA$7,Raw!$I:$I,Month!$A33),IF($C33="Provider",SUMIFS(Raw!$H:$H,Raw!$A:$A,$B$5,Raw!$G:$G,Month!AA$7,Raw!$C:$C,Month!$A33),SUMIFS(Raw!$H:$H,Raw!$A:$A,$B$5,Raw!$G:$G,Month!AA$7,Raw!$E:$E,Month!$A33))))</f>
        <v>1334</v>
      </c>
      <c r="AB33" s="100">
        <f>IF($B33="","",IF($C33="Region",SUMIFS(Raw!$H:$H,Raw!$A:$A,$B$5,Raw!$G:$G,Month!AB$7,Raw!$I:$I,Month!$A33),IF($C33="Provider",SUMIFS(Raw!$H:$H,Raw!$A:$A,$B$5,Raw!$G:$G,Month!AB$7,Raw!$C:$C,Month!$A33),SUMIFS(Raw!$H:$H,Raw!$A:$A,$B$5,Raw!$G:$G,Month!AB$7,Raw!$E:$E,Month!$A33))))</f>
        <v>946</v>
      </c>
      <c r="AC33" s="100">
        <f>IF($B33="","",IF($C33="Region",SUMIFS(Raw!$H:$H,Raw!$A:$A,$B$5,Raw!$G:$G,Month!AC$7,Raw!$I:$I,Month!$A33),IF($C33="Provider",SUMIFS(Raw!$H:$H,Raw!$A:$A,$B$5,Raw!$G:$G,Month!AC$7,Raw!$C:$C,Month!$A33),SUMIFS(Raw!$H:$H,Raw!$A:$A,$B$5,Raw!$G:$G,Month!AC$7,Raw!$E:$E,Month!$A33))))</f>
        <v>4117</v>
      </c>
      <c r="AD33" s="100">
        <f>IF($B33="","",IF($C33="Region",SUMIFS(Raw!$H:$H,Raw!$A:$A,$B$5,Raw!$G:$G,Month!AD$7,Raw!$I:$I,Month!$A33),IF($C33="Provider",SUMIFS(Raw!$H:$H,Raw!$A:$A,$B$5,Raw!$G:$G,Month!AD$7,Raw!$C:$C,Month!$A33),SUMIFS(Raw!$H:$H,Raw!$A:$A,$B$5,Raw!$G:$G,Month!AD$7,Raw!$E:$E,Month!$A33))))</f>
        <v>17343</v>
      </c>
      <c r="AE33" s="100">
        <f>IF($B33="","",IF($C33="Region",SUMIFS(Raw!$H:$H,Raw!$A:$A,$B$5,Raw!$G:$G,Month!AE$7,Raw!$I:$I,Month!$A33),IF($C33="Provider",SUMIFS(Raw!$H:$H,Raw!$A:$A,$B$5,Raw!$G:$G,Month!AE$7,Raw!$C:$C,Month!$A33),SUMIFS(Raw!$H:$H,Raw!$A:$A,$B$5,Raw!$G:$G,Month!AE$7,Raw!$E:$E,Month!$A33))))</f>
        <v>46121</v>
      </c>
      <c r="AF33" s="100">
        <f>IF($B33="","",IF($C33="Region",SUMIFS(Raw!$H:$H,Raw!$A:$A,$B$5,Raw!$G:$G,Month!AF$7,Raw!$I:$I,Month!$A33),IF($C33="Provider",SUMIFS(Raw!$H:$H,Raw!$A:$A,$B$5,Raw!$G:$G,Month!AF$7,Raw!$C:$C,Month!$A33),SUMIFS(Raw!$H:$H,Raw!$A:$A,$B$5,Raw!$G:$G,Month!AF$7,Raw!$E:$E,Month!$A33))))</f>
        <v>4804</v>
      </c>
      <c r="AG33" s="100">
        <f>IF($B33="","",IF($C33="Region",SUMIFS(Raw!$H:$H,Raw!$A:$A,$B$5,Raw!$G:$G,Month!AG$7,Raw!$I:$I,Month!$A33),IF($C33="Provider",SUMIFS(Raw!$H:$H,Raw!$A:$A,$B$5,Raw!$G:$G,Month!AG$7,Raw!$C:$C,Month!$A33),SUMIFS(Raw!$H:$H,Raw!$A:$A,$B$5,Raw!$G:$G,Month!AG$7,Raw!$E:$E,Month!$A33))))</f>
        <v>6171</v>
      </c>
      <c r="AH33" s="100">
        <f>IF($B33="","",IF($C33="Region",SUMIFS(Raw!$H:$H,Raw!$A:$A,$B$5,Raw!$G:$G,Month!AH$7,Raw!$I:$I,Month!$A33),IF($C33="Provider",SUMIFS(Raw!$H:$H,Raw!$A:$A,$B$5,Raw!$G:$G,Month!AH$7,Raw!$C:$C,Month!$A33),SUMIFS(Raw!$H:$H,Raw!$A:$A,$B$5,Raw!$G:$G,Month!AH$7,Raw!$E:$E,Month!$A33))))</f>
        <v>1869</v>
      </c>
      <c r="AI33" s="100">
        <f>IF($B33="","",IF($C33="Region",SUMIFS(Raw!$H:$H,Raw!$A:$A,$B$5,Raw!$G:$G,Month!AI$7,Raw!$I:$I,Month!$A33),IF($C33="Provider",SUMIFS(Raw!$H:$H,Raw!$A:$A,$B$5,Raw!$G:$G,Month!AI$7,Raw!$C:$C,Month!$A33),SUMIFS(Raw!$H:$H,Raw!$A:$A,$B$5,Raw!$G:$G,Month!AI$7,Raw!$E:$E,Month!$A33))))</f>
        <v>59</v>
      </c>
      <c r="AJ33" s="100">
        <f>IF($B33="","",IF($C33="Region",SUMIFS(Raw!$H:$H,Raw!$A:$A,$B$5,Raw!$G:$G,Month!AJ$7,Raw!$I:$I,Month!$A33),IF($C33="Provider",SUMIFS(Raw!$H:$H,Raw!$A:$A,$B$5,Raw!$G:$G,Month!AJ$7,Raw!$C:$C,Month!$A33),SUMIFS(Raw!$H:$H,Raw!$A:$A,$B$5,Raw!$G:$G,Month!AJ$7,Raw!$E:$E,Month!$A33))))</f>
        <v>2907</v>
      </c>
      <c r="AK33" s="100">
        <f>IF($B33="","",IF($C33="Region",SUMIFS(Raw!$H:$H,Raw!$A:$A,$B$5,Raw!$G:$G,Month!AK$7,Raw!$I:$I,Month!$A33),IF($C33="Provider",SUMIFS(Raw!$H:$H,Raw!$A:$A,$B$5,Raw!$G:$G,Month!AK$7,Raw!$C:$C,Month!$A33),SUMIFS(Raw!$H:$H,Raw!$A:$A,$B$5,Raw!$G:$G,Month!AK$7,Raw!$E:$E,Month!$A33))))</f>
        <v>245</v>
      </c>
      <c r="AL33" s="100">
        <f>IF($B33="","",IF($C33="Region",SUMIFS(Raw!$H:$H,Raw!$A:$A,$B$5,Raw!$G:$G,Month!AL$7,Raw!$I:$I,Month!$A33),IF($C33="Provider",SUMIFS(Raw!$H:$H,Raw!$A:$A,$B$5,Raw!$G:$G,Month!AL$7,Raw!$C:$C,Month!$A33),SUMIFS(Raw!$H:$H,Raw!$A:$A,$B$5,Raw!$G:$G,Month!AL$7,Raw!$E:$E,Month!$A33))))</f>
        <v>1215</v>
      </c>
      <c r="AM33" s="100">
        <f>IF($B33="","",IF($C33="Region",SUMIFS(Raw!$H:$H,Raw!$A:$A,$B$5,Raw!$G:$G,Month!AM$7,Raw!$I:$I,Month!$A33),IF($C33="Provider",SUMIFS(Raw!$H:$H,Raw!$A:$A,$B$5,Raw!$G:$G,Month!AM$7,Raw!$C:$C,Month!$A33),SUMIFS(Raw!$H:$H,Raw!$A:$A,$B$5,Raw!$G:$G,Month!AM$7,Raw!$E:$E,Month!$A33))))</f>
        <v>84</v>
      </c>
      <c r="AN33" s="100">
        <f>IF($B33="","",IF($C33="Region",SUMIFS(Raw!$H:$H,Raw!$A:$A,$B$5,Raw!$G:$G,Month!AN$7,Raw!$I:$I,Month!$A33),IF($C33="Provider",SUMIFS(Raw!$H:$H,Raw!$A:$A,$B$5,Raw!$G:$G,Month!AN$7,Raw!$C:$C,Month!$A33),SUMIFS(Raw!$H:$H,Raw!$A:$A,$B$5,Raw!$G:$G,Month!AN$7,Raw!$E:$E,Month!$A33))))</f>
        <v>5317</v>
      </c>
      <c r="AO33" s="100">
        <f>IF($B33="","",IF($C33="Region",SUMIFS(Raw!$H:$H,Raw!$A:$A,$B$5,Raw!$G:$G,Month!AO$7,Raw!$I:$I,Month!$A33),IF($C33="Provider",SUMIFS(Raw!$H:$H,Raw!$A:$A,$B$5,Raw!$G:$G,Month!AO$7,Raw!$C:$C,Month!$A33),SUMIFS(Raw!$H:$H,Raw!$A:$A,$B$5,Raw!$G:$G,Month!AO$7,Raw!$E:$E,Month!$A33))))</f>
        <v>4282</v>
      </c>
      <c r="AP33" s="100">
        <f>IF($B33="","",IF($C33="Region",SUMIFS(Raw!$H:$H,Raw!$A:$A,$B$5,Raw!$G:$G,Month!AP$7,Raw!$I:$I,Month!$A33),IF($C33="Provider",SUMIFS(Raw!$H:$H,Raw!$A:$A,$B$5,Raw!$G:$G,Month!AP$7,Raw!$C:$C,Month!$A33),SUMIFS(Raw!$H:$H,Raw!$A:$A,$B$5,Raw!$G:$G,Month!AP$7,Raw!$E:$E,Month!$A33))))</f>
        <v>7026</v>
      </c>
      <c r="AQ33" s="100">
        <f>IF($B33="","",IF($C33="Region",SUMIFS(Raw!$H:$H,Raw!$A:$A,$B$5,Raw!$G:$G,Month!AQ$7,Raw!$I:$I,Month!$A33),IF($C33="Provider",SUMIFS(Raw!$H:$H,Raw!$A:$A,$B$5,Raw!$G:$G,Month!AQ$7,Raw!$C:$C,Month!$A33),SUMIFS(Raw!$H:$H,Raw!$A:$A,$B$5,Raw!$G:$G,Month!AQ$7,Raw!$E:$E,Month!$A33))))</f>
        <v>5348</v>
      </c>
      <c r="AR33" s="100">
        <f>IF($B33="","",IF($C33="Region",SUMIFS(Raw!$H:$H,Raw!$A:$A,$B$5,Raw!$G:$G,Month!AR$7,Raw!$I:$I,Month!$A33),IF($C33="Provider",SUMIFS(Raw!$H:$H,Raw!$A:$A,$B$5,Raw!$G:$G,Month!AR$7,Raw!$C:$C,Month!$A33),SUMIFS(Raw!$H:$H,Raw!$A:$A,$B$5,Raw!$G:$G,Month!AR$7,Raw!$E:$E,Month!$A33))))</f>
        <v>4674</v>
      </c>
      <c r="AS33" s="100">
        <f>IF($B33="","",IF($C33="Region",SUMIFS(Raw!$H:$H,Raw!$A:$A,$B$5,Raw!$G:$G,Month!AS$7,Raw!$I:$I,Month!$A33),IF($C33="Provider",SUMIFS(Raw!$H:$H,Raw!$A:$A,$B$5,Raw!$G:$G,Month!AS$7,Raw!$C:$C,Month!$A33),SUMIFS(Raw!$H:$H,Raw!$A:$A,$B$5,Raw!$G:$G,Month!AS$7,Raw!$E:$E,Month!$A33))))</f>
        <v>516</v>
      </c>
      <c r="AT33" s="100">
        <f>IF($B33="","",IF($C33="Region",SUMIFS(Raw!$H:$H,Raw!$A:$A,$B$5,Raw!$G:$G,Month!AT$7,Raw!$I:$I,Month!$A33),IF($C33="Provider",SUMIFS(Raw!$H:$H,Raw!$A:$A,$B$5,Raw!$G:$G,Month!AT$7,Raw!$C:$C,Month!$A33),SUMIFS(Raw!$H:$H,Raw!$A:$A,$B$5,Raw!$G:$G,Month!AT$7,Raw!$E:$E,Month!$A33))))</f>
        <v>1174</v>
      </c>
      <c r="AU33" s="100">
        <f>IF($B33="","",IF($C33="Region",SUMIFS(Raw!$H:$H,Raw!$A:$A,$B$5,Raw!$G:$G,Month!AU$7,Raw!$I:$I,Month!$A33),IF($C33="Provider",SUMIFS(Raw!$H:$H,Raw!$A:$A,$B$5,Raw!$G:$G,Month!AU$7,Raw!$C:$C,Month!$A33),SUMIFS(Raw!$H:$H,Raw!$A:$A,$B$5,Raw!$G:$G,Month!AU$7,Raw!$E:$E,Month!$A33))))</f>
        <v>205</v>
      </c>
      <c r="AV33" s="100">
        <f>IF($B33="","",IF($C33="Region",SUMIFS(Raw!$H:$H,Raw!$A:$A,$B$5,Raw!$G:$G,Month!AV$7,Raw!$I:$I,Month!$A33),IF($C33="Provider",SUMIFS(Raw!$H:$H,Raw!$A:$A,$B$5,Raw!$G:$G,Month!AV$7,Raw!$C:$C,Month!$A33),SUMIFS(Raw!$H:$H,Raw!$A:$A,$B$5,Raw!$G:$G,Month!AV$7,Raw!$E:$E,Month!$A33))))</f>
        <v>4145</v>
      </c>
      <c r="AW33" s="100">
        <f>IF($B33="","",IF($C33="Region",SUMIFS(Raw!$H:$H,Raw!$A:$A,$B$5,Raw!$G:$G,Month!AW$7,Raw!$I:$I,Month!$A33),IF($C33="Provider",SUMIFS(Raw!$H:$H,Raw!$A:$A,$B$5,Raw!$G:$G,Month!AW$7,Raw!$C:$C,Month!$A33),SUMIFS(Raw!$H:$H,Raw!$A:$A,$B$5,Raw!$G:$G,Month!AW$7,Raw!$E:$E,Month!$A33))))</f>
        <v>50446482</v>
      </c>
      <c r="AX33" s="100">
        <f>IF($B33="","",IF($C33="Region",SUMIFS(Raw!$H:$H,Raw!$A:$A,$B$5,Raw!$G:$G,Month!AX$7,Raw!$I:$I,Month!$A33),IF($C33="Provider",SUMIFS(Raw!$H:$H,Raw!$A:$A,$B$5,Raw!$G:$G,Month!AX$7,Raw!$C:$C,Month!$A33),SUMIFS(Raw!$H:$H,Raw!$A:$A,$B$5,Raw!$G:$G,Month!AX$7,Raw!$E:$E,Month!$A33))))</f>
        <v>5035</v>
      </c>
      <c r="AY33" s="100">
        <f>IF($B33="","",IF($C33="Region",SUMIFS(Raw!$H:$H,Raw!$A:$A,$B$5,Raw!$G:$G,Month!AY$7,Raw!$I:$I,Month!$A33),IF($C33="Provider",SUMIFS(Raw!$H:$H,Raw!$A:$A,$B$5,Raw!$G:$G,Month!AY$7,Raw!$C:$C,Month!$A33),SUMIFS(Raw!$H:$H,Raw!$A:$A,$B$5,Raw!$G:$G,Month!AY$7,Raw!$E:$E,Month!$A33))))</f>
        <v>3359</v>
      </c>
      <c r="AZ33" s="100">
        <f>IF($B33="","",IF($C33="Region",SUMIFS(Raw!$H:$H,Raw!$A:$A,$B$5,Raw!$G:$G,Month!AZ$7,Raw!$I:$I,Month!$A33),IF($C33="Provider",SUMIFS(Raw!$H:$H,Raw!$A:$A,$B$5,Raw!$G:$G,Month!AZ$7,Raw!$C:$C,Month!$A33),SUMIFS(Raw!$H:$H,Raw!$A:$A,$B$5,Raw!$G:$G,Month!AZ$7,Raw!$E:$E,Month!$A33))))</f>
        <v>185</v>
      </c>
      <c r="BA33" s="100">
        <f>IF($B33="","",IF($C33="Region",SUMIFS(Raw!$H:$H,Raw!$A:$A,$B$5,Raw!$G:$G,Month!BA$7,Raw!$I:$I,Month!$A33),IF($C33="Provider",SUMIFS(Raw!$H:$H,Raw!$A:$A,$B$5,Raw!$G:$G,Month!BA$7,Raw!$C:$C,Month!$A33),SUMIFS(Raw!$H:$H,Raw!$A:$A,$B$5,Raw!$G:$G,Month!BA$7,Raw!$E:$E,Month!$A33))))</f>
        <v>1643</v>
      </c>
      <c r="BB33" s="100">
        <f>IF($B33="","",IF($C33="Region",SUMIFS(Raw!$H:$H,Raw!$A:$A,$B$5,Raw!$G:$G,Month!BB$7,Raw!$I:$I,Month!$A33),IF($C33="Provider",SUMIFS(Raw!$H:$H,Raw!$A:$A,$B$5,Raw!$G:$G,Month!BB$7,Raw!$C:$C,Month!$A33),SUMIFS(Raw!$H:$H,Raw!$A:$A,$B$5,Raw!$G:$G,Month!BB$7,Raw!$E:$E,Month!$A33))))</f>
        <v>14203365</v>
      </c>
      <c r="BC33" s="100">
        <f>IF($B33="","",IF($C33="Region",SUMIFS(Raw!$H:$H,Raw!$A:$A,$B$5,Raw!$G:$G,Month!BC$7,Raw!$I:$I,Month!$A33),IF($C33="Provider",SUMIFS(Raw!$H:$H,Raw!$A:$A,$B$5,Raw!$G:$G,Month!BC$7,Raw!$C:$C,Month!$A33),SUMIFS(Raw!$H:$H,Raw!$A:$A,$B$5,Raw!$G:$G,Month!BC$7,Raw!$E:$E,Month!$A33))))</f>
        <v>2676</v>
      </c>
      <c r="BD33" s="100">
        <f>IF($B33="","",IF($C33="Region",SUMIFS(Raw!$H:$H,Raw!$A:$A,$B$5,Raw!$G:$G,Month!BD$7,Raw!$I:$I,Month!$A33),IF($C33="Provider",SUMIFS(Raw!$H:$H,Raw!$A:$A,$B$5,Raw!$G:$G,Month!BD$7,Raw!$C:$C,Month!$A33),SUMIFS(Raw!$H:$H,Raw!$A:$A,$B$5,Raw!$G:$G,Month!BD$7,Raw!$E:$E,Month!$A33))))</f>
        <v>17925</v>
      </c>
      <c r="BE33" s="100">
        <f>IF($B33="","",IF($C33="Region",SUMIFS(Raw!$H:$H,Raw!$A:$A,$B$5,Raw!$G:$G,Month!BE$7,Raw!$I:$I,Month!$A33),IF($C33="Provider",SUMIFS(Raw!$H:$H,Raw!$A:$A,$B$5,Raw!$G:$G,Month!BE$7,Raw!$C:$C,Month!$A33),SUMIFS(Raw!$H:$H,Raw!$A:$A,$B$5,Raw!$G:$G,Month!BE$7,Raw!$E:$E,Month!$A33))))</f>
        <v>368</v>
      </c>
      <c r="BF33" s="100">
        <f>IF($B33="","",IF($C33="Region",SUMIFS(Raw!$H:$H,Raw!$A:$A,$B$5,Raw!$G:$G,Month!BF$7,Raw!$I:$I,Month!$A33),IF($C33="Provider",SUMIFS(Raw!$H:$H,Raw!$A:$A,$B$5,Raw!$G:$G,Month!BF$7,Raw!$C:$C,Month!$A33),SUMIFS(Raw!$H:$H,Raw!$A:$A,$B$5,Raw!$G:$G,Month!BF$7,Raw!$E:$E,Month!$A33))))</f>
        <v>35958</v>
      </c>
      <c r="BG33" s="100">
        <f>IF($B33="","",IF($C33="Region",SUMIFS(Raw!$H:$H,Raw!$A:$A,$B$5,Raw!$G:$G,Month!BG$7,Raw!$I:$I,Month!$A33),IF($C33="Provider",SUMIFS(Raw!$H:$H,Raw!$A:$A,$B$5,Raw!$G:$G,Month!BG$7,Raw!$C:$C,Month!$A33),SUMIFS(Raw!$H:$H,Raw!$A:$A,$B$5,Raw!$G:$G,Month!BG$7,Raw!$E:$E,Month!$A33))))</f>
        <v>2</v>
      </c>
      <c r="BH33" s="100">
        <f>IF($B33="","",IF($C33="Region",SUMIFS(Raw!$H:$H,Raw!$A:$A,$B$5,Raw!$G:$G,Month!BH$7,Raw!$I:$I,Month!$A33),IF($C33="Provider",SUMIFS(Raw!$H:$H,Raw!$A:$A,$B$5,Raw!$G:$G,Month!BH$7,Raw!$C:$C,Month!$A33),SUMIFS(Raw!$H:$H,Raw!$A:$A,$B$5,Raw!$G:$G,Month!BH$7,Raw!$E:$E,Month!$A33))))</f>
        <v>17459</v>
      </c>
      <c r="BI33" s="100">
        <f>IF($B33="","",IF($C33="Region",SUMIFS(Raw!$H:$H,Raw!$A:$A,$B$5,Raw!$G:$G,Month!BI$7,Raw!$I:$I,Month!$A33),IF($C33="Provider",SUMIFS(Raw!$H:$H,Raw!$A:$A,$B$5,Raw!$G:$G,Month!BI$7,Raw!$C:$C,Month!$A33),SUMIFS(Raw!$H:$H,Raw!$A:$A,$B$5,Raw!$G:$G,Month!BI$7,Raw!$E:$E,Month!$A33))))</f>
        <v>8692</v>
      </c>
      <c r="BJ33" s="100">
        <f>IF($B33="","",IF($C33="Region",SUMIFS(Raw!$H:$H,Raw!$A:$A,$B$5,Raw!$G:$G,Month!BJ$7,Raw!$I:$I,Month!$A33),IF($C33="Provider",SUMIFS(Raw!$H:$H,Raw!$A:$A,$B$5,Raw!$G:$G,Month!BJ$7,Raw!$C:$C,Month!$A33),SUMIFS(Raw!$H:$H,Raw!$A:$A,$B$5,Raw!$G:$G,Month!BJ$7,Raw!$E:$E,Month!$A33))))</f>
        <v>7536</v>
      </c>
      <c r="BK33" s="100">
        <f>IF($B33="","",IF($C33="Region",SUMIFS(Raw!$H:$H,Raw!$A:$A,$B$5,Raw!$G:$G,Month!BK$7,Raw!$I:$I,Month!$A33),IF($C33="Provider",SUMIFS(Raw!$H:$H,Raw!$A:$A,$B$5,Raw!$G:$G,Month!BK$7,Raw!$C:$C,Month!$A33),SUMIFS(Raw!$H:$H,Raw!$A:$A,$B$5,Raw!$G:$G,Month!BK$7,Raw!$E:$E,Month!$A33))))</f>
        <v>5807</v>
      </c>
      <c r="BL33" s="100">
        <f>IF($B33="","",IF($C33="Region",SUMIFS(Raw!$H:$H,Raw!$A:$A,$B$5,Raw!$G:$G,Month!BL$7,Raw!$I:$I,Month!$A33),IF($C33="Provider",SUMIFS(Raw!$H:$H,Raw!$A:$A,$B$5,Raw!$G:$G,Month!BL$7,Raw!$C:$C,Month!$A33),SUMIFS(Raw!$H:$H,Raw!$A:$A,$B$5,Raw!$G:$G,Month!BL$7,Raw!$E:$E,Month!$A33))))</f>
        <v>7435</v>
      </c>
      <c r="BM33" s="100">
        <f>IF($B33="","",IF($C33="Region",SUMIFS(Raw!$H:$H,Raw!$A:$A,$B$5,Raw!$G:$G,Month!BM$7,Raw!$I:$I,Month!$A33),IF($C33="Provider",SUMIFS(Raw!$H:$H,Raw!$A:$A,$B$5,Raw!$G:$G,Month!BM$7,Raw!$C:$C,Month!$A33),SUMIFS(Raw!$H:$H,Raw!$A:$A,$B$5,Raw!$G:$G,Month!BM$7,Raw!$E:$E,Month!$A33))))</f>
        <v>525</v>
      </c>
      <c r="BN33" s="100">
        <f>IF($B33="","",IF($C33="Region",SUMIFS(Raw!$H:$H,Raw!$A:$A,$B$5,Raw!$G:$G,Month!BN$7,Raw!$I:$I,Month!$A33),IF($C33="Provider",SUMIFS(Raw!$H:$H,Raw!$A:$A,$B$5,Raw!$G:$G,Month!BN$7,Raw!$C:$C,Month!$A33),SUMIFS(Raw!$H:$H,Raw!$A:$A,$B$5,Raw!$G:$G,Month!BN$7,Raw!$E:$E,Month!$A33))))</f>
        <v>5111</v>
      </c>
      <c r="BO33" s="100">
        <f>IF($B33="","",IF($C33="Region",SUMIFS(Raw!$H:$H,Raw!$A:$A,$B$5,Raw!$G:$G,Month!BO$7,Raw!$I:$I,Month!$A33),IF($C33="Provider",SUMIFS(Raw!$H:$H,Raw!$A:$A,$B$5,Raw!$G:$G,Month!BO$7,Raw!$C:$C,Month!$A33),SUMIFS(Raw!$H:$H,Raw!$A:$A,$B$5,Raw!$G:$G,Month!BO$7,Raw!$E:$E,Month!$A33))))</f>
        <v>368</v>
      </c>
      <c r="BP33" s="100">
        <f>IF($B33="","",IF($C33="Region",SUMIFS(Raw!$H:$H,Raw!$A:$A,$B$5,Raw!$G:$G,Month!BP$7,Raw!$I:$I,Month!$A33),IF($C33="Provider",SUMIFS(Raw!$H:$H,Raw!$A:$A,$B$5,Raw!$G:$G,Month!BP$7,Raw!$C:$C,Month!$A33),SUMIFS(Raw!$H:$H,Raw!$A:$A,$B$5,Raw!$G:$G,Month!BP$7,Raw!$E:$E,Month!$A33))))</f>
        <v>2081</v>
      </c>
      <c r="BQ33" s="100">
        <f>IF($B33="","",IF($C33="Region",SUMIFS(Raw!$H:$H,Raw!$A:$A,$B$5,Raw!$G:$G,Month!BQ$7,Raw!$I:$I,Month!$A33),IF($C33="Provider",SUMIFS(Raw!$H:$H,Raw!$A:$A,$B$5,Raw!$G:$G,Month!BQ$7,Raw!$C:$C,Month!$A33),SUMIFS(Raw!$H:$H,Raw!$A:$A,$B$5,Raw!$G:$G,Month!BQ$7,Raw!$E:$E,Month!$A33))))</f>
        <v>49</v>
      </c>
      <c r="BR33" s="100">
        <f>IF($B33="","",IF($C33="Region",SUMIFS(Raw!$H:$H,Raw!$A:$A,$B$5,Raw!$G:$G,Month!BR$7,Raw!$I:$I,Month!$A33),IF($C33="Provider",SUMIFS(Raw!$H:$H,Raw!$A:$A,$B$5,Raw!$G:$G,Month!BR$7,Raw!$C:$C,Month!$A33),SUMIFS(Raw!$H:$H,Raw!$A:$A,$B$5,Raw!$G:$G,Month!BR$7,Raw!$E:$E,Month!$A33))))</f>
        <v>75</v>
      </c>
      <c r="BS33" s="100">
        <f>IF($B33="","",IF($C33="Region",SUMIFS(Raw!$H:$H,Raw!$A:$A,$B$5,Raw!$G:$G,Month!BS$7,Raw!$I:$I,Month!$A33),IF($C33="Provider",SUMIFS(Raw!$H:$H,Raw!$A:$A,$B$5,Raw!$G:$G,Month!BS$7,Raw!$C:$C,Month!$A33),SUMIFS(Raw!$H:$H,Raw!$A:$A,$B$5,Raw!$G:$G,Month!BS$7,Raw!$E:$E,Month!$A33))))</f>
        <v>33</v>
      </c>
      <c r="BT33" s="100">
        <f>IF($B33="","",IF($C33="Region",SUMIFS(Raw!$H:$H,Raw!$A:$A,$B$5,Raw!$G:$G,Month!BT$7,Raw!$I:$I,Month!$A33),IF($C33="Provider",SUMIFS(Raw!$H:$H,Raw!$A:$A,$B$5,Raw!$G:$G,Month!BT$7,Raw!$C:$C,Month!$A33),SUMIFS(Raw!$H:$H,Raw!$A:$A,$B$5,Raw!$G:$G,Month!BT$7,Raw!$E:$E,Month!$A33))))</f>
        <v>2192</v>
      </c>
      <c r="BU33" s="100">
        <f>IF($B33="","",IF($C33="Region",SUMIFS(Raw!$H:$H,Raw!$A:$A,$B$5,Raw!$G:$G,Month!BU$7,Raw!$I:$I,Month!$A33),IF($C33="Provider",SUMIFS(Raw!$H:$H,Raw!$A:$A,$B$5,Raw!$G:$G,Month!BU$7,Raw!$C:$C,Month!$A33),SUMIFS(Raw!$H:$H,Raw!$A:$A,$B$5,Raw!$G:$G,Month!BU$7,Raw!$E:$E,Month!$A33))))</f>
        <v>1542</v>
      </c>
      <c r="BV33" s="100">
        <f>IF($B33="","",IF($C33="Region",SUMIFS(Raw!$H:$H,Raw!$A:$A,$B$5,Raw!$G:$G,Month!BV$7,Raw!$I:$I,Month!$A33),IF($C33="Provider",SUMIFS(Raw!$H:$H,Raw!$A:$A,$B$5,Raw!$G:$G,Month!BV$7,Raw!$C:$C,Month!$A33),SUMIFS(Raw!$H:$H,Raw!$A:$A,$B$5,Raw!$G:$G,Month!BV$7,Raw!$E:$E,Month!$A33))))</f>
        <v>368</v>
      </c>
      <c r="BW33" s="100">
        <f>IF($B33="","",IF($C33="Region",SUMIFS(Raw!$H:$H,Raw!$A:$A,$B$5,Raw!$G:$G,Month!BW$7,Raw!$I:$I,Month!$A33),IF($C33="Provider",SUMIFS(Raw!$H:$H,Raw!$A:$A,$B$5,Raw!$G:$G,Month!BW$7,Raw!$C:$C,Month!$A33),SUMIFS(Raw!$H:$H,Raw!$A:$A,$B$5,Raw!$G:$G,Month!BW$7,Raw!$E:$E,Month!$A33))))</f>
        <v>98</v>
      </c>
      <c r="BX33" s="100">
        <f>IF($B33="","",IF($C33="Region",SUMIFS(Raw!$H:$H,Raw!$A:$A,$B$5,Raw!$G:$G,Month!BX$7,Raw!$I:$I,Month!$A33),IF($C33="Provider",SUMIFS(Raw!$H:$H,Raw!$A:$A,$B$5,Raw!$G:$G,Month!BX$7,Raw!$C:$C,Month!$A33),SUMIFS(Raw!$H:$H,Raw!$A:$A,$B$5,Raw!$G:$G,Month!BX$7,Raw!$E:$E,Month!$A33))))</f>
        <v>201</v>
      </c>
      <c r="BY33" s="100">
        <f>IF($B33="","",IF($C33="Region",SUMIFS(Raw!$H:$H,Raw!$A:$A,$B$5,Raw!$G:$G,Month!BY$7,Raw!$I:$I,Month!$A33),IF($C33="Provider",SUMIFS(Raw!$H:$H,Raw!$A:$A,$B$5,Raw!$G:$G,Month!BY$7,Raw!$C:$C,Month!$A33),SUMIFS(Raw!$H:$H,Raw!$A:$A,$B$5,Raw!$G:$G,Month!BY$7,Raw!$E:$E,Month!$A33))))</f>
        <v>1</v>
      </c>
      <c r="BZ33" s="100">
        <f>IF($B33="","",IF($C33="Region",SUMIFS(Raw!$H:$H,Raw!$A:$A,$B$5,Raw!$G:$G,Month!BZ$7,Raw!$I:$I,Month!$A33),IF($C33="Provider",SUMIFS(Raw!$H:$H,Raw!$A:$A,$B$5,Raw!$G:$G,Month!BZ$7,Raw!$C:$C,Month!$A33),SUMIFS(Raw!$H:$H,Raw!$A:$A,$B$5,Raw!$G:$G,Month!BZ$7,Raw!$E:$E,Month!$A33))))</f>
        <v>7202</v>
      </c>
      <c r="CA33" s="100">
        <f>IF($B33="","",IF($C33="Region",SUMIFS(Raw!$H:$H,Raw!$A:$A,$B$5,Raw!$G:$G,Month!CA$7,Raw!$I:$I,Month!$A33),IF($C33="Provider",SUMIFS(Raw!$H:$H,Raw!$A:$A,$B$5,Raw!$G:$G,Month!CA$7,Raw!$C:$C,Month!$A33),SUMIFS(Raw!$H:$H,Raw!$A:$A,$B$5,Raw!$G:$G,Month!CA$7,Raw!$E:$E,Month!$A33))))</f>
        <v>374</v>
      </c>
      <c r="CB33" s="100">
        <f>IF($B33="","",IF($C33="Region",SUMIFS(Raw!$H:$H,Raw!$A:$A,$B$5,Raw!$G:$G,Month!CB$7,Raw!$I:$I,Month!$A33),IF($C33="Provider",SUMIFS(Raw!$H:$H,Raw!$A:$A,$B$5,Raw!$G:$G,Month!CB$7,Raw!$C:$C,Month!$A33),SUMIFS(Raw!$H:$H,Raw!$A:$A,$B$5,Raw!$G:$G,Month!CB$7,Raw!$E:$E,Month!$A33))))</f>
        <v>1947</v>
      </c>
      <c r="CC33" s="100">
        <f>IF($B33="","",IF($C33="Region",SUMIFS(Raw!$H:$H,Raw!$A:$A,$B$5,Raw!$G:$G,Month!CC$7,Raw!$I:$I,Month!$A33),IF($C33="Provider",SUMIFS(Raw!$H:$H,Raw!$A:$A,$B$5,Raw!$G:$G,Month!CC$7,Raw!$C:$C,Month!$A33),SUMIFS(Raw!$H:$H,Raw!$A:$A,$B$5,Raw!$G:$G,Month!CC$7,Raw!$E:$E,Month!$A33))))</f>
        <v>1641</v>
      </c>
      <c r="CD33" s="100">
        <f>IF($B33="","",IF($C33="Region",SUMIFS(Raw!$H:$H,Raw!$A:$A,$B$5,Raw!$G:$G,Month!CD$7,Raw!$I:$I,Month!$A33),IF($C33="Provider",SUMIFS(Raw!$H:$H,Raw!$A:$A,$B$5,Raw!$G:$G,Month!CD$7,Raw!$C:$C,Month!$A33),SUMIFS(Raw!$H:$H,Raw!$A:$A,$B$5,Raw!$G:$G,Month!CD$7,Raw!$E:$E,Month!$A33))))</f>
        <v>32</v>
      </c>
      <c r="CE33" s="100">
        <f>IF($B33="","",IF($C33="Region",SUMIFS(Raw!$H:$H,Raw!$A:$A,$B$5,Raw!$G:$G,Month!CE$7,Raw!$I:$I,Month!$A33),IF($C33="Provider",SUMIFS(Raw!$H:$H,Raw!$A:$A,$B$5,Raw!$G:$G,Month!CE$7,Raw!$C:$C,Month!$A33),SUMIFS(Raw!$H:$H,Raw!$A:$A,$B$5,Raw!$G:$G,Month!CE$7,Raw!$E:$E,Month!$A33))))</f>
        <v>0</v>
      </c>
      <c r="CF33" s="100">
        <f>IF($B33="","",IF($C33="Region",SUMIFS(Raw!$H:$H,Raw!$A:$A,$B$5,Raw!$G:$G,Month!CF$7,Raw!$I:$I,Month!$A33),IF($C33="Provider",SUMIFS(Raw!$H:$H,Raw!$A:$A,$B$5,Raw!$G:$G,Month!CF$7,Raw!$C:$C,Month!$A33),SUMIFS(Raw!$H:$H,Raw!$A:$A,$B$5,Raw!$G:$G,Month!CF$7,Raw!$E:$E,Month!$A33))))</f>
        <v>0</v>
      </c>
      <c r="CG33" s="100">
        <f>IF($B33="","",IF($C33="Region",SUMIFS(Raw!$H:$H,Raw!$A:$A,$B$5,Raw!$G:$G,Month!CG$7,Raw!$I:$I,Month!$A33),IF($C33="Provider",SUMIFS(Raw!$H:$H,Raw!$A:$A,$B$5,Raw!$G:$G,Month!CG$7,Raw!$C:$C,Month!$A33),SUMIFS(Raw!$H:$H,Raw!$A:$A,$B$5,Raw!$G:$G,Month!CG$7,Raw!$E:$E,Month!$A33))))</f>
        <v>0</v>
      </c>
      <c r="CH33" s="100">
        <f>IF($B33="","",IF($C33="Region",SUMIFS(Raw!$H:$H,Raw!$A:$A,$B$5,Raw!$G:$G,Month!CH$7,Raw!$I:$I,Month!$A33),IF($C33="Provider",SUMIFS(Raw!$H:$H,Raw!$A:$A,$B$5,Raw!$G:$G,Month!CH$7,Raw!$C:$C,Month!$A33),SUMIFS(Raw!$H:$H,Raw!$A:$A,$B$5,Raw!$G:$G,Month!CH$7,Raw!$E:$E,Month!$A33))))</f>
        <v>0</v>
      </c>
      <c r="CI33" s="100">
        <f>IF($B33="","",IF($C33="Region",SUMIFS(Raw!$H:$H,Raw!$A:$A,$B$5,Raw!$G:$G,Month!CI$7,Raw!$I:$I,Month!$A33),IF($C33="Provider",SUMIFS(Raw!$H:$H,Raw!$A:$A,$B$5,Raw!$G:$G,Month!CI$7,Raw!$C:$C,Month!$A33),SUMIFS(Raw!$H:$H,Raw!$A:$A,$B$5,Raw!$G:$G,Month!CI$7,Raw!$E:$E,Month!$A33))))</f>
        <v>0</v>
      </c>
      <c r="CJ33" s="100">
        <f>IF($B33="","",IF($C33="Region",SUMIFS(Raw!$H:$H,Raw!$A:$A,$B$5,Raw!$G:$G,Month!CJ$7,Raw!$I:$I,Month!$A33),IF($C33="Provider",SUMIFS(Raw!$H:$H,Raw!$A:$A,$B$5,Raw!$G:$G,Month!CJ$7,Raw!$C:$C,Month!$A33),SUMIFS(Raw!$H:$H,Raw!$A:$A,$B$5,Raw!$G:$G,Month!CJ$7,Raw!$E:$E,Month!$A33))))</f>
        <v>0</v>
      </c>
      <c r="CK33" s="100">
        <f>IF($B33="","",IF($C33="Region",SUMIFS(Raw!$H:$H,Raw!$A:$A,$B$5,Raw!$G:$G,Month!CK$7,Raw!$I:$I,Month!$A33),IF($C33="Provider",SUMIFS(Raw!$H:$H,Raw!$A:$A,$B$5,Raw!$G:$G,Month!CK$7,Raw!$C:$C,Month!$A33),SUMIFS(Raw!$H:$H,Raw!$A:$A,$B$5,Raw!$G:$G,Month!CK$7,Raw!$E:$E,Month!$A33))))</f>
        <v>0</v>
      </c>
      <c r="CL33" s="100">
        <f>IF($B33="","",IF($C33="Region",SUMIFS(Raw!$H:$H,Raw!$A:$A,$B$5,Raw!$G:$G,Month!CL$7,Raw!$I:$I,Month!$A33),IF($C33="Provider",SUMIFS(Raw!$H:$H,Raw!$A:$A,$B$5,Raw!$G:$G,Month!CL$7,Raw!$C:$C,Month!$A33),SUMIFS(Raw!$H:$H,Raw!$A:$A,$B$5,Raw!$G:$G,Month!CL$7,Raw!$E:$E,Month!$A33))))</f>
        <v>0</v>
      </c>
      <c r="CM33" s="100">
        <f>IF($B33="","",IF($C33="Region",SUMIFS(Raw!$H:$H,Raw!$A:$A,$B$5,Raw!$G:$G,Month!CM$7,Raw!$I:$I,Month!$A33),IF($C33="Provider",SUMIFS(Raw!$H:$H,Raw!$A:$A,$B$5,Raw!$G:$G,Month!CM$7,Raw!$C:$C,Month!$A33),SUMIFS(Raw!$H:$H,Raw!$A:$A,$B$5,Raw!$G:$G,Month!CM$7,Raw!$E:$E,Month!$A33))))</f>
        <v>0</v>
      </c>
    </row>
    <row r="34" spans="1:91" x14ac:dyDescent="0.25">
      <c r="A34" s="18" t="str">
        <f>IF(Refs!A27="","",Refs!A27)</f>
        <v>111AD7</v>
      </c>
      <c r="B34" s="3" t="str">
        <f>IF(Refs!B27="","",Refs!B27)</f>
        <v>South East London</v>
      </c>
      <c r="C34" s="9" t="str">
        <f>IF(Refs!D27="","",Refs!D27)</f>
        <v>Area</v>
      </c>
      <c r="D34" s="100">
        <f>IF($B34="","",IF($C34="Region",SUMIFS(Raw!$H:$H,Raw!$A:$A,$B$5,Raw!$G:$G,Month!D$7,Raw!$I:$I,Month!$A34),IF($C34="Provider",SUMIFS(Raw!$H:$H,Raw!$A:$A,$B$5,Raw!$G:$G,Month!D$7,Raw!$C:$C,Month!$A34),SUMIFS(Raw!$H:$H,Raw!$A:$A,$B$5,Raw!$G:$G,Month!D$7,Raw!$E:$E,Month!$A34))))</f>
        <v>44802</v>
      </c>
      <c r="E34" s="100">
        <f>IF($B34="","",IF($C34="Region",SUMIFS(Raw!$H:$H,Raw!$A:$A,$B$5,Raw!$G:$G,Month!E$7,Raw!$I:$I,Month!$A34),IF($C34="Provider",SUMIFS(Raw!$H:$H,Raw!$A:$A,$B$5,Raw!$G:$G,Month!E$7,Raw!$C:$C,Month!$A34),SUMIFS(Raw!$H:$H,Raw!$A:$A,$B$5,Raw!$G:$G,Month!E$7,Raw!$E:$E,Month!$A34))))</f>
        <v>5940</v>
      </c>
      <c r="F34" s="100">
        <f>IF($B34="","",IF($C34="Region",SUMIFS(Raw!$H:$H,Raw!$A:$A,$B$5,Raw!$G:$G,Month!F$7,Raw!$I:$I,Month!$A34),IF($C34="Provider",SUMIFS(Raw!$H:$H,Raw!$A:$A,$B$5,Raw!$G:$G,Month!F$7,Raw!$C:$C,Month!$A34),SUMIFS(Raw!$H:$H,Raw!$A:$A,$B$5,Raw!$G:$G,Month!F$7,Raw!$E:$E,Month!$A34))))</f>
        <v>43033</v>
      </c>
      <c r="G34" s="100">
        <f>IF($B34="","",IF($C34="Region",SUMIFS(Raw!$H:$H,Raw!$A:$A,$B$5,Raw!$G:$G,Month!G$7,Raw!$I:$I,Month!$A34),IF($C34="Provider",SUMIFS(Raw!$H:$H,Raw!$A:$A,$B$5,Raw!$G:$G,Month!G$7,Raw!$C:$C,Month!$A34),SUMIFS(Raw!$H:$H,Raw!$A:$A,$B$5,Raw!$G:$G,Month!G$7,Raw!$E:$E,Month!$A34))))</f>
        <v>38822</v>
      </c>
      <c r="H34" s="100">
        <f>IF($B34="","",IF($C34="Region",SUMIFS(Raw!$H:$H,Raw!$A:$A,$B$5,Raw!$G:$G,Month!H$7,Raw!$I:$I,Month!$A34),IF($C34="Provider",SUMIFS(Raw!$H:$H,Raw!$A:$A,$B$5,Raw!$G:$G,Month!H$7,Raw!$C:$C,Month!$A34),SUMIFS(Raw!$H:$H,Raw!$A:$A,$B$5,Raw!$G:$G,Month!H$7,Raw!$E:$E,Month!$A34))))</f>
        <v>688</v>
      </c>
      <c r="I34" s="100">
        <f>IF($B34="","",IF($C34="Region",SUMIFS(Raw!$H:$H,Raw!$A:$A,$B$5,Raw!$G:$G,Month!I$7,Raw!$I:$I,Month!$A34),IF($C34="Provider",SUMIFS(Raw!$H:$H,Raw!$A:$A,$B$5,Raw!$G:$G,Month!I$7,Raw!$C:$C,Month!$A34),SUMIFS(Raw!$H:$H,Raw!$A:$A,$B$5,Raw!$G:$G,Month!I$7,Raw!$E:$E,Month!$A34))))</f>
        <v>246455</v>
      </c>
      <c r="J34" s="100">
        <f>IF($B34="","",IF($C34="Region",SUMIFS(Raw!$H:$H,Raw!$A:$A,$B$5,Raw!$G:$G,Month!J$7,Raw!$I:$I,Month!$A34),IF($C34="Provider",SUMIFS(Raw!$H:$H,Raw!$A:$A,$B$5,Raw!$G:$G,Month!J$7,Raw!$C:$C,Month!$A34),SUMIFS(Raw!$H:$H,Raw!$A:$A,$B$5,Raw!$G:$G,Month!J$7,Raw!$E:$E,Month!$A34))))</f>
        <v>5</v>
      </c>
      <c r="K34" s="100">
        <f>IF($B34="","",IF($C34="Region",SUMIFS(Raw!$H:$H,Raw!$A:$A,$B$5,Raw!$G:$G,Month!K$7,Raw!$I:$I,Month!$A34),IF($C34="Provider",SUMIFS(Raw!$H:$H,Raw!$A:$A,$B$5,Raw!$G:$G,Month!K$7,Raw!$C:$C,Month!$A34),SUMIFS(Raw!$H:$H,Raw!$A:$A,$B$5,Raw!$G:$G,Month!K$7,Raw!$E:$E,Month!$A34))))</f>
        <v>52</v>
      </c>
      <c r="L34" s="100">
        <f>IF($B34="","",IF($C34="Region",SUMIFS(Raw!$H:$H,Raw!$A:$A,$B$5,Raw!$G:$G,Month!L$7,Raw!$I:$I,Month!$A34),IF($C34="Provider",SUMIFS(Raw!$H:$H,Raw!$A:$A,$B$5,Raw!$G:$G,Month!L$7,Raw!$C:$C,Month!$A34),SUMIFS(Raw!$H:$H,Raw!$A:$A,$B$5,Raw!$G:$G,Month!L$7,Raw!$E:$E,Month!$A34))))</f>
        <v>22148</v>
      </c>
      <c r="M34" s="100">
        <f>IF($B34="","",IF($C34="Region",SUMIFS(Raw!$H:$H,Raw!$A:$A,$B$5,Raw!$G:$G,Month!M$7,Raw!$I:$I,Month!$A34),IF($C34="Provider",SUMIFS(Raw!$H:$H,Raw!$A:$A,$B$5,Raw!$G:$G,Month!M$7,Raw!$C:$C,Month!$A34),SUMIFS(Raw!$H:$H,Raw!$A:$A,$B$5,Raw!$G:$G,Month!M$7,Raw!$E:$E,Month!$A34))))</f>
        <v>8775</v>
      </c>
      <c r="N34" s="100">
        <f>IF($B34="","",IF($C34="Region",SUMIFS(Raw!$H:$H,Raw!$A:$A,$B$5,Raw!$G:$G,Month!N$7,Raw!$I:$I,Month!$A34),IF($C34="Provider",SUMIFS(Raw!$H:$H,Raw!$A:$A,$B$5,Raw!$G:$G,Month!N$7,Raw!$C:$C,Month!$A34),SUMIFS(Raw!$H:$H,Raw!$A:$A,$B$5,Raw!$G:$G,Month!N$7,Raw!$E:$E,Month!$A34))))</f>
        <v>78117311</v>
      </c>
      <c r="O34" s="100">
        <f>IF($B34="","",IF($C34="Region",SUMIFS(Raw!$H:$H,Raw!$A:$A,$B$5,Raw!$G:$G,Month!O$7,Raw!$I:$I,Month!$A34),IF($C34="Provider",SUMIFS(Raw!$H:$H,Raw!$A:$A,$B$5,Raw!$G:$G,Month!O$7,Raw!$C:$C,Month!$A34),SUMIFS(Raw!$H:$H,Raw!$A:$A,$B$5,Raw!$G:$G,Month!O$7,Raw!$E:$E,Month!$A34))))</f>
        <v>38378</v>
      </c>
      <c r="P34" s="100">
        <f>IF($B34="","",IF($C34="Region",SUMIFS(Raw!$H:$H,Raw!$A:$A,$B$5,Raw!$G:$G,Month!P$7,Raw!$I:$I,Month!$A34),IF($C34="Provider",SUMIFS(Raw!$H:$H,Raw!$A:$A,$B$5,Raw!$G:$G,Month!P$7,Raw!$C:$C,Month!$A34),SUMIFS(Raw!$H:$H,Raw!$A:$A,$B$5,Raw!$G:$G,Month!P$7,Raw!$E:$E,Month!$A34))))</f>
        <v>1405</v>
      </c>
      <c r="Q34" s="100">
        <f>IF($B34="","",IF($C34="Region",SUMIFS(Raw!$H:$H,Raw!$A:$A,$B$5,Raw!$G:$G,Month!Q$7,Raw!$I:$I,Month!$A34),IF($C34="Provider",SUMIFS(Raw!$H:$H,Raw!$A:$A,$B$5,Raw!$G:$G,Month!Q$7,Raw!$C:$C,Month!$A34),SUMIFS(Raw!$H:$H,Raw!$A:$A,$B$5,Raw!$G:$G,Month!Q$7,Raw!$E:$E,Month!$A34))))</f>
        <v>19607</v>
      </c>
      <c r="R34" s="100">
        <f>IF($B34="","",IF($C34="Region",SUMIFS(Raw!$H:$H,Raw!$A:$A,$B$5,Raw!$G:$G,Month!R$7,Raw!$I:$I,Month!$A34),IF($C34="Provider",SUMIFS(Raw!$H:$H,Raw!$A:$A,$B$5,Raw!$G:$G,Month!R$7,Raw!$C:$C,Month!$A34),SUMIFS(Raw!$H:$H,Raw!$A:$A,$B$5,Raw!$G:$G,Month!R$7,Raw!$E:$E,Month!$A34))))</f>
        <v>6595</v>
      </c>
      <c r="S34" s="100">
        <f>IF($B34="","",IF($C34="Region",SUMIFS(Raw!$H:$H,Raw!$A:$A,$B$5,Raw!$G:$G,Month!S$7,Raw!$I:$I,Month!$A34),IF($C34="Provider",SUMIFS(Raw!$H:$H,Raw!$A:$A,$B$5,Raw!$G:$G,Month!S$7,Raw!$C:$C,Month!$A34),SUMIFS(Raw!$H:$H,Raw!$A:$A,$B$5,Raw!$G:$G,Month!S$7,Raw!$E:$E,Month!$A34))))</f>
        <v>9164</v>
      </c>
      <c r="T34" s="100">
        <f>IF($B34="","",IF($C34="Region",SUMIFS(Raw!$H:$H,Raw!$A:$A,$B$5,Raw!$G:$G,Month!T$7,Raw!$I:$I,Month!$A34),IF($C34="Provider",SUMIFS(Raw!$H:$H,Raw!$A:$A,$B$5,Raw!$G:$G,Month!T$7,Raw!$C:$C,Month!$A34),SUMIFS(Raw!$H:$H,Raw!$A:$A,$B$5,Raw!$G:$G,Month!T$7,Raw!$E:$E,Month!$A34))))</f>
        <v>1607</v>
      </c>
      <c r="U34" s="100">
        <f>IF($B34="","",IF($C34="Region",SUMIFS(Raw!$H:$H,Raw!$A:$A,$B$5,Raw!$G:$G,Month!U$7,Raw!$I:$I,Month!$A34),IF($C34="Provider",SUMIFS(Raw!$H:$H,Raw!$A:$A,$B$5,Raw!$G:$G,Month!U$7,Raw!$C:$C,Month!$A34),SUMIFS(Raw!$H:$H,Raw!$A:$A,$B$5,Raw!$G:$G,Month!U$7,Raw!$E:$E,Month!$A34))))</f>
        <v>15778</v>
      </c>
      <c r="V34" s="100">
        <f>IF($B34="","",IF($C34="Region",SUMIFS(Raw!$H:$H,Raw!$A:$A,$B$5,Raw!$G:$G,Month!V$7,Raw!$I:$I,Month!$A34),IF($C34="Provider",SUMIFS(Raw!$H:$H,Raw!$A:$A,$B$5,Raw!$G:$G,Month!V$7,Raw!$C:$C,Month!$A34),SUMIFS(Raw!$H:$H,Raw!$A:$A,$B$5,Raw!$G:$G,Month!V$7,Raw!$E:$E,Month!$A34))))</f>
        <v>21</v>
      </c>
      <c r="W34" s="100">
        <f>IF($B34="","",IF($C34="Region",SUMIFS(Raw!$H:$H,Raw!$A:$A,$B$5,Raw!$G:$G,Month!W$7,Raw!$I:$I,Month!$A34),IF($C34="Provider",SUMIFS(Raw!$H:$H,Raw!$A:$A,$B$5,Raw!$G:$G,Month!W$7,Raw!$C:$C,Month!$A34),SUMIFS(Raw!$H:$H,Raw!$A:$A,$B$5,Raw!$G:$G,Month!W$7,Raw!$E:$E,Month!$A34))))</f>
        <v>6772</v>
      </c>
      <c r="X34" s="100">
        <f>IF($B34="","",IF($C34="Region",SUMIFS(Raw!$H:$H,Raw!$A:$A,$B$5,Raw!$G:$G,Month!X$7,Raw!$I:$I,Month!$A34),IF($C34="Provider",SUMIFS(Raw!$H:$H,Raw!$A:$A,$B$5,Raw!$G:$G,Month!X$7,Raw!$C:$C,Month!$A34),SUMIFS(Raw!$H:$H,Raw!$A:$A,$B$5,Raw!$G:$G,Month!X$7,Raw!$E:$E,Month!$A34))))</f>
        <v>1338</v>
      </c>
      <c r="Y34" s="100">
        <f>IF($B34="","",IF($C34="Region",SUMIFS(Raw!$H:$H,Raw!$A:$A,$B$5,Raw!$G:$G,Month!Y$7,Raw!$I:$I,Month!$A34),IF($C34="Provider",SUMIFS(Raw!$H:$H,Raw!$A:$A,$B$5,Raw!$G:$G,Month!Y$7,Raw!$C:$C,Month!$A34),SUMIFS(Raw!$H:$H,Raw!$A:$A,$B$5,Raw!$G:$G,Month!Y$7,Raw!$E:$E,Month!$A34))))</f>
        <v>8348</v>
      </c>
      <c r="Z34" s="100">
        <f>IF($B34="","",IF($C34="Region",SUMIFS(Raw!$H:$H,Raw!$A:$A,$B$5,Raw!$G:$G,Month!Z$7,Raw!$I:$I,Month!$A34),IF($C34="Provider",SUMIFS(Raw!$H:$H,Raw!$A:$A,$B$5,Raw!$G:$G,Month!Z$7,Raw!$C:$C,Month!$A34),SUMIFS(Raw!$H:$H,Raw!$A:$A,$B$5,Raw!$G:$G,Month!Z$7,Raw!$E:$E,Month!$A34))))</f>
        <v>27123</v>
      </c>
      <c r="AA34" s="100">
        <f>IF($B34="","",IF($C34="Region",SUMIFS(Raw!$H:$H,Raw!$A:$A,$B$5,Raw!$G:$G,Month!AA$7,Raw!$I:$I,Month!$A34),IF($C34="Provider",SUMIFS(Raw!$H:$H,Raw!$A:$A,$B$5,Raw!$G:$G,Month!AA$7,Raw!$C:$C,Month!$A34),SUMIFS(Raw!$H:$H,Raw!$A:$A,$B$5,Raw!$G:$G,Month!AA$7,Raw!$E:$E,Month!$A34))))</f>
        <v>1793</v>
      </c>
      <c r="AB34" s="100">
        <f>IF($B34="","",IF($C34="Region",SUMIFS(Raw!$H:$H,Raw!$A:$A,$B$5,Raw!$G:$G,Month!AB$7,Raw!$I:$I,Month!$A34),IF($C34="Provider",SUMIFS(Raw!$H:$H,Raw!$A:$A,$B$5,Raw!$G:$G,Month!AB$7,Raw!$C:$C,Month!$A34),SUMIFS(Raw!$H:$H,Raw!$A:$A,$B$5,Raw!$G:$G,Month!AB$7,Raw!$E:$E,Month!$A34))))</f>
        <v>906</v>
      </c>
      <c r="AC34" s="100">
        <f>IF($B34="","",IF($C34="Region",SUMIFS(Raw!$H:$H,Raw!$A:$A,$B$5,Raw!$G:$G,Month!AC$7,Raw!$I:$I,Month!$A34),IF($C34="Provider",SUMIFS(Raw!$H:$H,Raw!$A:$A,$B$5,Raw!$G:$G,Month!AC$7,Raw!$C:$C,Month!$A34),SUMIFS(Raw!$H:$H,Raw!$A:$A,$B$5,Raw!$G:$G,Month!AC$7,Raw!$E:$E,Month!$A34))))</f>
        <v>11563</v>
      </c>
      <c r="AD34" s="100">
        <f>IF($B34="","",IF($C34="Region",SUMIFS(Raw!$H:$H,Raw!$A:$A,$B$5,Raw!$G:$G,Month!AD$7,Raw!$I:$I,Month!$A34),IF($C34="Provider",SUMIFS(Raw!$H:$H,Raw!$A:$A,$B$5,Raw!$G:$G,Month!AD$7,Raw!$C:$C,Month!$A34),SUMIFS(Raw!$H:$H,Raw!$A:$A,$B$5,Raw!$G:$G,Month!AD$7,Raw!$E:$E,Month!$A34))))</f>
        <v>45791</v>
      </c>
      <c r="AE34" s="100">
        <f>IF($B34="","",IF($C34="Region",SUMIFS(Raw!$H:$H,Raw!$A:$A,$B$5,Raw!$G:$G,Month!AE$7,Raw!$I:$I,Month!$A34),IF($C34="Provider",SUMIFS(Raw!$H:$H,Raw!$A:$A,$B$5,Raw!$G:$G,Month!AE$7,Raw!$C:$C,Month!$A34),SUMIFS(Raw!$H:$H,Raw!$A:$A,$B$5,Raw!$G:$G,Month!AE$7,Raw!$E:$E,Month!$A34))))</f>
        <v>37362</v>
      </c>
      <c r="AF34" s="100">
        <f>IF($B34="","",IF($C34="Region",SUMIFS(Raw!$H:$H,Raw!$A:$A,$B$5,Raw!$G:$G,Month!AF$7,Raw!$I:$I,Month!$A34),IF($C34="Provider",SUMIFS(Raw!$H:$H,Raw!$A:$A,$B$5,Raw!$G:$G,Month!AF$7,Raw!$C:$C,Month!$A34),SUMIFS(Raw!$H:$H,Raw!$A:$A,$B$5,Raw!$G:$G,Month!AF$7,Raw!$E:$E,Month!$A34))))</f>
        <v>3685</v>
      </c>
      <c r="AG34" s="100">
        <f>IF($B34="","",IF($C34="Region",SUMIFS(Raw!$H:$H,Raw!$A:$A,$B$5,Raw!$G:$G,Month!AG$7,Raw!$I:$I,Month!$A34),IF($C34="Provider",SUMIFS(Raw!$H:$H,Raw!$A:$A,$B$5,Raw!$G:$G,Month!AG$7,Raw!$C:$C,Month!$A34),SUMIFS(Raw!$H:$H,Raw!$A:$A,$B$5,Raw!$G:$G,Month!AG$7,Raw!$E:$E,Month!$A34))))</f>
        <v>4378</v>
      </c>
      <c r="AH34" s="100">
        <f>IF($B34="","",IF($C34="Region",SUMIFS(Raw!$H:$H,Raw!$A:$A,$B$5,Raw!$G:$G,Month!AH$7,Raw!$I:$I,Month!$A34),IF($C34="Provider",SUMIFS(Raw!$H:$H,Raw!$A:$A,$B$5,Raw!$G:$G,Month!AH$7,Raw!$C:$C,Month!$A34),SUMIFS(Raw!$H:$H,Raw!$A:$A,$B$5,Raw!$G:$G,Month!AH$7,Raw!$E:$E,Month!$A34))))</f>
        <v>3675</v>
      </c>
      <c r="AI34" s="100">
        <f>IF($B34="","",IF($C34="Region",SUMIFS(Raw!$H:$H,Raw!$A:$A,$B$5,Raw!$G:$G,Month!AI$7,Raw!$I:$I,Month!$A34),IF($C34="Provider",SUMIFS(Raw!$H:$H,Raw!$A:$A,$B$5,Raw!$G:$G,Month!AI$7,Raw!$C:$C,Month!$A34),SUMIFS(Raw!$H:$H,Raw!$A:$A,$B$5,Raw!$G:$G,Month!AI$7,Raw!$E:$E,Month!$A34))))</f>
        <v>39</v>
      </c>
      <c r="AJ34" s="100">
        <f>IF($B34="","",IF($C34="Region",SUMIFS(Raw!$H:$H,Raw!$A:$A,$B$5,Raw!$G:$G,Month!AJ$7,Raw!$I:$I,Month!$A34),IF($C34="Provider",SUMIFS(Raw!$H:$H,Raw!$A:$A,$B$5,Raw!$G:$G,Month!AJ$7,Raw!$C:$C,Month!$A34),SUMIFS(Raw!$H:$H,Raw!$A:$A,$B$5,Raw!$G:$G,Month!AJ$7,Raw!$E:$E,Month!$A34))))</f>
        <v>1751</v>
      </c>
      <c r="AK34" s="100">
        <f>IF($B34="","",IF($C34="Region",SUMIFS(Raw!$H:$H,Raw!$A:$A,$B$5,Raw!$G:$G,Month!AK$7,Raw!$I:$I,Month!$A34),IF($C34="Provider",SUMIFS(Raw!$H:$H,Raw!$A:$A,$B$5,Raw!$G:$G,Month!AK$7,Raw!$C:$C,Month!$A34),SUMIFS(Raw!$H:$H,Raw!$A:$A,$B$5,Raw!$G:$G,Month!AK$7,Raw!$E:$E,Month!$A34))))</f>
        <v>148</v>
      </c>
      <c r="AL34" s="100">
        <f>IF($B34="","",IF($C34="Region",SUMIFS(Raw!$H:$H,Raw!$A:$A,$B$5,Raw!$G:$G,Month!AL$7,Raw!$I:$I,Month!$A34),IF($C34="Provider",SUMIFS(Raw!$H:$H,Raw!$A:$A,$B$5,Raw!$G:$G,Month!AL$7,Raw!$C:$C,Month!$A34),SUMIFS(Raw!$H:$H,Raw!$A:$A,$B$5,Raw!$G:$G,Month!AL$7,Raw!$E:$E,Month!$A34))))</f>
        <v>1060</v>
      </c>
      <c r="AM34" s="100">
        <f>IF($B34="","",IF($C34="Region",SUMIFS(Raw!$H:$H,Raw!$A:$A,$B$5,Raw!$G:$G,Month!AM$7,Raw!$I:$I,Month!$A34),IF($C34="Provider",SUMIFS(Raw!$H:$H,Raw!$A:$A,$B$5,Raw!$G:$G,Month!AM$7,Raw!$C:$C,Month!$A34),SUMIFS(Raw!$H:$H,Raw!$A:$A,$B$5,Raw!$G:$G,Month!AM$7,Raw!$E:$E,Month!$A34))))</f>
        <v>66</v>
      </c>
      <c r="AN34" s="100">
        <f>IF($B34="","",IF($C34="Region",SUMIFS(Raw!$H:$H,Raw!$A:$A,$B$5,Raw!$G:$G,Month!AN$7,Raw!$I:$I,Month!$A34),IF($C34="Provider",SUMIFS(Raw!$H:$H,Raw!$A:$A,$B$5,Raw!$G:$G,Month!AN$7,Raw!$C:$C,Month!$A34),SUMIFS(Raw!$H:$H,Raw!$A:$A,$B$5,Raw!$G:$G,Month!AN$7,Raw!$E:$E,Month!$A34))))</f>
        <v>4186</v>
      </c>
      <c r="AO34" s="100">
        <f>IF($B34="","",IF($C34="Region",SUMIFS(Raw!$H:$H,Raw!$A:$A,$B$5,Raw!$G:$G,Month!AO$7,Raw!$I:$I,Month!$A34),IF($C34="Provider",SUMIFS(Raw!$H:$H,Raw!$A:$A,$B$5,Raw!$G:$G,Month!AO$7,Raw!$C:$C,Month!$A34),SUMIFS(Raw!$H:$H,Raw!$A:$A,$B$5,Raw!$G:$G,Month!AO$7,Raw!$E:$E,Month!$A34))))</f>
        <v>3319</v>
      </c>
      <c r="AP34" s="100">
        <f>IF($B34="","",IF($C34="Region",SUMIFS(Raw!$H:$H,Raw!$A:$A,$B$5,Raw!$G:$G,Month!AP$7,Raw!$I:$I,Month!$A34),IF($C34="Provider",SUMIFS(Raw!$H:$H,Raw!$A:$A,$B$5,Raw!$G:$G,Month!AP$7,Raw!$C:$C,Month!$A34),SUMIFS(Raw!$H:$H,Raw!$A:$A,$B$5,Raw!$G:$G,Month!AP$7,Raw!$E:$E,Month!$A34))))</f>
        <v>7734</v>
      </c>
      <c r="AQ34" s="100">
        <f>IF($B34="","",IF($C34="Region",SUMIFS(Raw!$H:$H,Raw!$A:$A,$B$5,Raw!$G:$G,Month!AQ$7,Raw!$I:$I,Month!$A34),IF($C34="Provider",SUMIFS(Raw!$H:$H,Raw!$A:$A,$B$5,Raw!$G:$G,Month!AQ$7,Raw!$C:$C,Month!$A34),SUMIFS(Raw!$H:$H,Raw!$A:$A,$B$5,Raw!$G:$G,Month!AQ$7,Raw!$E:$E,Month!$A34))))</f>
        <v>3875</v>
      </c>
      <c r="AR34" s="100">
        <f>IF($B34="","",IF($C34="Region",SUMIFS(Raw!$H:$H,Raw!$A:$A,$B$5,Raw!$G:$G,Month!AR$7,Raw!$I:$I,Month!$A34),IF($C34="Provider",SUMIFS(Raw!$H:$H,Raw!$A:$A,$B$5,Raw!$G:$G,Month!AR$7,Raw!$C:$C,Month!$A34),SUMIFS(Raw!$H:$H,Raw!$A:$A,$B$5,Raw!$G:$G,Month!AR$7,Raw!$E:$E,Month!$A34))))</f>
        <v>3491</v>
      </c>
      <c r="AS34" s="100">
        <f>IF($B34="","",IF($C34="Region",SUMIFS(Raw!$H:$H,Raw!$A:$A,$B$5,Raw!$G:$G,Month!AS$7,Raw!$I:$I,Month!$A34),IF($C34="Provider",SUMIFS(Raw!$H:$H,Raw!$A:$A,$B$5,Raw!$G:$G,Month!AS$7,Raw!$C:$C,Month!$A34),SUMIFS(Raw!$H:$H,Raw!$A:$A,$B$5,Raw!$G:$G,Month!AS$7,Raw!$E:$E,Month!$A34))))</f>
        <v>384</v>
      </c>
      <c r="AT34" s="100">
        <f>IF($B34="","",IF($C34="Region",SUMIFS(Raw!$H:$H,Raw!$A:$A,$B$5,Raw!$G:$G,Month!AT$7,Raw!$I:$I,Month!$A34),IF($C34="Provider",SUMIFS(Raw!$H:$H,Raw!$A:$A,$B$5,Raw!$G:$G,Month!AT$7,Raw!$C:$C,Month!$A34),SUMIFS(Raw!$H:$H,Raw!$A:$A,$B$5,Raw!$G:$G,Month!AT$7,Raw!$E:$E,Month!$A34))))</f>
        <v>976</v>
      </c>
      <c r="AU34" s="100">
        <f>IF($B34="","",IF($C34="Region",SUMIFS(Raw!$H:$H,Raw!$A:$A,$B$5,Raw!$G:$G,Month!AU$7,Raw!$I:$I,Month!$A34),IF($C34="Provider",SUMIFS(Raw!$H:$H,Raw!$A:$A,$B$5,Raw!$G:$G,Month!AU$7,Raw!$C:$C,Month!$A34),SUMIFS(Raw!$H:$H,Raw!$A:$A,$B$5,Raw!$G:$G,Month!AU$7,Raw!$E:$E,Month!$A34))))</f>
        <v>150</v>
      </c>
      <c r="AV34" s="100">
        <f>IF($B34="","",IF($C34="Region",SUMIFS(Raw!$H:$H,Raw!$A:$A,$B$5,Raw!$G:$G,Month!AV$7,Raw!$I:$I,Month!$A34),IF($C34="Provider",SUMIFS(Raw!$H:$H,Raw!$A:$A,$B$5,Raw!$G:$G,Month!AV$7,Raw!$C:$C,Month!$A34),SUMIFS(Raw!$H:$H,Raw!$A:$A,$B$5,Raw!$G:$G,Month!AV$7,Raw!$E:$E,Month!$A34))))</f>
        <v>3054</v>
      </c>
      <c r="AW34" s="100">
        <f>IF($B34="","",IF($C34="Region",SUMIFS(Raw!$H:$H,Raw!$A:$A,$B$5,Raw!$G:$G,Month!AW$7,Raw!$I:$I,Month!$A34),IF($C34="Provider",SUMIFS(Raw!$H:$H,Raw!$A:$A,$B$5,Raw!$G:$G,Month!AW$7,Raw!$C:$C,Month!$A34),SUMIFS(Raw!$H:$H,Raw!$A:$A,$B$5,Raw!$G:$G,Month!AW$7,Raw!$E:$E,Month!$A34))))</f>
        <v>33736403</v>
      </c>
      <c r="AX34" s="100">
        <f>IF($B34="","",IF($C34="Region",SUMIFS(Raw!$H:$H,Raw!$A:$A,$B$5,Raw!$G:$G,Month!AX$7,Raw!$I:$I,Month!$A34),IF($C34="Provider",SUMIFS(Raw!$H:$H,Raw!$A:$A,$B$5,Raw!$G:$G,Month!AX$7,Raw!$C:$C,Month!$A34),SUMIFS(Raw!$H:$H,Raw!$A:$A,$B$5,Raw!$G:$G,Month!AX$7,Raw!$E:$E,Month!$A34))))</f>
        <v>4633</v>
      </c>
      <c r="AY34" s="100">
        <f>IF($B34="","",IF($C34="Region",SUMIFS(Raw!$H:$H,Raw!$A:$A,$B$5,Raw!$G:$G,Month!AY$7,Raw!$I:$I,Month!$A34),IF($C34="Provider",SUMIFS(Raw!$H:$H,Raw!$A:$A,$B$5,Raw!$G:$G,Month!AY$7,Raw!$C:$C,Month!$A34),SUMIFS(Raw!$H:$H,Raw!$A:$A,$B$5,Raw!$G:$G,Month!AY$7,Raw!$E:$E,Month!$A34))))</f>
        <v>2237</v>
      </c>
      <c r="AZ34" s="100">
        <f>IF($B34="","",IF($C34="Region",SUMIFS(Raw!$H:$H,Raw!$A:$A,$B$5,Raw!$G:$G,Month!AZ$7,Raw!$I:$I,Month!$A34),IF($C34="Provider",SUMIFS(Raw!$H:$H,Raw!$A:$A,$B$5,Raw!$G:$G,Month!AZ$7,Raw!$C:$C,Month!$A34),SUMIFS(Raw!$H:$H,Raw!$A:$A,$B$5,Raw!$G:$G,Month!AZ$7,Raw!$E:$E,Month!$A34))))</f>
        <v>117</v>
      </c>
      <c r="BA34" s="100">
        <f>IF($B34="","",IF($C34="Region",SUMIFS(Raw!$H:$H,Raw!$A:$A,$B$5,Raw!$G:$G,Month!BA$7,Raw!$I:$I,Month!$A34),IF($C34="Provider",SUMIFS(Raw!$H:$H,Raw!$A:$A,$B$5,Raw!$G:$G,Month!BA$7,Raw!$C:$C,Month!$A34),SUMIFS(Raw!$H:$H,Raw!$A:$A,$B$5,Raw!$G:$G,Month!BA$7,Raw!$E:$E,Month!$A34))))</f>
        <v>1549</v>
      </c>
      <c r="BB34" s="100">
        <f>IF($B34="","",IF($C34="Region",SUMIFS(Raw!$H:$H,Raw!$A:$A,$B$5,Raw!$G:$G,Month!BB$7,Raw!$I:$I,Month!$A34),IF($C34="Provider",SUMIFS(Raw!$H:$H,Raw!$A:$A,$B$5,Raw!$G:$G,Month!BB$7,Raw!$C:$C,Month!$A34),SUMIFS(Raw!$H:$H,Raw!$A:$A,$B$5,Raw!$G:$G,Month!BB$7,Raw!$E:$E,Month!$A34))))</f>
        <v>21667173</v>
      </c>
      <c r="BC34" s="100">
        <f>IF($B34="","",IF($C34="Region",SUMIFS(Raw!$H:$H,Raw!$A:$A,$B$5,Raw!$G:$G,Month!BC$7,Raw!$I:$I,Month!$A34),IF($C34="Provider",SUMIFS(Raw!$H:$H,Raw!$A:$A,$B$5,Raw!$G:$G,Month!BC$7,Raw!$C:$C,Month!$A34),SUMIFS(Raw!$H:$H,Raw!$A:$A,$B$5,Raw!$G:$G,Month!BC$7,Raw!$E:$E,Month!$A34))))</f>
        <v>842</v>
      </c>
      <c r="BD34" s="100">
        <f>IF($B34="","",IF($C34="Region",SUMIFS(Raw!$H:$H,Raw!$A:$A,$B$5,Raw!$G:$G,Month!BD$7,Raw!$I:$I,Month!$A34),IF($C34="Provider",SUMIFS(Raw!$H:$H,Raw!$A:$A,$B$5,Raw!$G:$G,Month!BD$7,Raw!$C:$C,Month!$A34),SUMIFS(Raw!$H:$H,Raw!$A:$A,$B$5,Raw!$G:$G,Month!BD$7,Raw!$E:$E,Month!$A34))))</f>
        <v>14134</v>
      </c>
      <c r="BE34" s="100">
        <f>IF($B34="","",IF($C34="Region",SUMIFS(Raw!$H:$H,Raw!$A:$A,$B$5,Raw!$G:$G,Month!BE$7,Raw!$I:$I,Month!$A34),IF($C34="Provider",SUMIFS(Raw!$H:$H,Raw!$A:$A,$B$5,Raw!$G:$G,Month!BE$7,Raw!$C:$C,Month!$A34),SUMIFS(Raw!$H:$H,Raw!$A:$A,$B$5,Raw!$G:$G,Month!BE$7,Raw!$E:$E,Month!$A34))))</f>
        <v>181</v>
      </c>
      <c r="BF34" s="100">
        <f>IF($B34="","",IF($C34="Region",SUMIFS(Raw!$H:$H,Raw!$A:$A,$B$5,Raw!$G:$G,Month!BF$7,Raw!$I:$I,Month!$A34),IF($C34="Provider",SUMIFS(Raw!$H:$H,Raw!$A:$A,$B$5,Raw!$G:$G,Month!BF$7,Raw!$C:$C,Month!$A34),SUMIFS(Raw!$H:$H,Raw!$A:$A,$B$5,Raw!$G:$G,Month!BF$7,Raw!$E:$E,Month!$A34))))</f>
        <v>19948</v>
      </c>
      <c r="BG34" s="100">
        <f>IF($B34="","",IF($C34="Region",SUMIFS(Raw!$H:$H,Raw!$A:$A,$B$5,Raw!$G:$G,Month!BG$7,Raw!$I:$I,Month!$A34),IF($C34="Provider",SUMIFS(Raw!$H:$H,Raw!$A:$A,$B$5,Raw!$G:$G,Month!BG$7,Raw!$C:$C,Month!$A34),SUMIFS(Raw!$H:$H,Raw!$A:$A,$B$5,Raw!$G:$G,Month!BG$7,Raw!$E:$E,Month!$A34))))</f>
        <v>1</v>
      </c>
      <c r="BH34" s="100">
        <f>IF($B34="","",IF($C34="Region",SUMIFS(Raw!$H:$H,Raw!$A:$A,$B$5,Raw!$G:$G,Month!BH$7,Raw!$I:$I,Month!$A34),IF($C34="Provider",SUMIFS(Raw!$H:$H,Raw!$A:$A,$B$5,Raw!$G:$G,Month!BH$7,Raw!$C:$C,Month!$A34),SUMIFS(Raw!$H:$H,Raw!$A:$A,$B$5,Raw!$G:$G,Month!BH$7,Raw!$E:$E,Month!$A34))))</f>
        <v>12625</v>
      </c>
      <c r="BI34" s="100">
        <f>IF($B34="","",IF($C34="Region",SUMIFS(Raw!$H:$H,Raw!$A:$A,$B$5,Raw!$G:$G,Month!BI$7,Raw!$I:$I,Month!$A34),IF($C34="Provider",SUMIFS(Raw!$H:$H,Raw!$A:$A,$B$5,Raw!$G:$G,Month!BI$7,Raw!$C:$C,Month!$A34),SUMIFS(Raw!$H:$H,Raw!$A:$A,$B$5,Raw!$G:$G,Month!BI$7,Raw!$E:$E,Month!$A34))))</f>
        <v>13233</v>
      </c>
      <c r="BJ34" s="100">
        <f>IF($B34="","",IF($C34="Region",SUMIFS(Raw!$H:$H,Raw!$A:$A,$B$5,Raw!$G:$G,Month!BJ$7,Raw!$I:$I,Month!$A34),IF($C34="Provider",SUMIFS(Raw!$H:$H,Raw!$A:$A,$B$5,Raw!$G:$G,Month!BJ$7,Raw!$C:$C,Month!$A34),SUMIFS(Raw!$H:$H,Raw!$A:$A,$B$5,Raw!$G:$G,Month!BJ$7,Raw!$E:$E,Month!$A34))))</f>
        <v>6733</v>
      </c>
      <c r="BK34" s="100">
        <f>IF($B34="","",IF($C34="Region",SUMIFS(Raw!$H:$H,Raw!$A:$A,$B$5,Raw!$G:$G,Month!BK$7,Raw!$I:$I,Month!$A34),IF($C34="Provider",SUMIFS(Raw!$H:$H,Raw!$A:$A,$B$5,Raw!$G:$G,Month!BK$7,Raw!$C:$C,Month!$A34),SUMIFS(Raw!$H:$H,Raw!$A:$A,$B$5,Raw!$G:$G,Month!BK$7,Raw!$E:$E,Month!$A34))))</f>
        <v>5157</v>
      </c>
      <c r="BL34" s="100">
        <f>IF($B34="","",IF($C34="Region",SUMIFS(Raw!$H:$H,Raw!$A:$A,$B$5,Raw!$G:$G,Month!BL$7,Raw!$I:$I,Month!$A34),IF($C34="Provider",SUMIFS(Raw!$H:$H,Raw!$A:$A,$B$5,Raw!$G:$G,Month!BL$7,Raw!$C:$C,Month!$A34),SUMIFS(Raw!$H:$H,Raw!$A:$A,$B$5,Raw!$G:$G,Month!BL$7,Raw!$E:$E,Month!$A34))))</f>
        <v>4554</v>
      </c>
      <c r="BM34" s="100">
        <f>IF($B34="","",IF($C34="Region",SUMIFS(Raw!$H:$H,Raw!$A:$A,$B$5,Raw!$G:$G,Month!BM$7,Raw!$I:$I,Month!$A34),IF($C34="Provider",SUMIFS(Raw!$H:$H,Raw!$A:$A,$B$5,Raw!$G:$G,Month!BM$7,Raw!$C:$C,Month!$A34),SUMIFS(Raw!$H:$H,Raw!$A:$A,$B$5,Raw!$G:$G,Month!BM$7,Raw!$E:$E,Month!$A34))))</f>
        <v>4016</v>
      </c>
      <c r="BN34" s="100">
        <f>IF($B34="","",IF($C34="Region",SUMIFS(Raw!$H:$H,Raw!$A:$A,$B$5,Raw!$G:$G,Month!BN$7,Raw!$I:$I,Month!$A34),IF($C34="Provider",SUMIFS(Raw!$H:$H,Raw!$A:$A,$B$5,Raw!$G:$G,Month!BN$7,Raw!$C:$C,Month!$A34),SUMIFS(Raw!$H:$H,Raw!$A:$A,$B$5,Raw!$G:$G,Month!BN$7,Raw!$E:$E,Month!$A34))))</f>
        <v>1263</v>
      </c>
      <c r="BO34" s="100">
        <f>IF($B34="","",IF($C34="Region",SUMIFS(Raw!$H:$H,Raw!$A:$A,$B$5,Raw!$G:$G,Month!BO$7,Raw!$I:$I,Month!$A34),IF($C34="Provider",SUMIFS(Raw!$H:$H,Raw!$A:$A,$B$5,Raw!$G:$G,Month!BO$7,Raw!$C:$C,Month!$A34),SUMIFS(Raw!$H:$H,Raw!$A:$A,$B$5,Raw!$G:$G,Month!BO$7,Raw!$E:$E,Month!$A34))))</f>
        <v>384</v>
      </c>
      <c r="BP34" s="100">
        <f>IF($B34="","",IF($C34="Region",SUMIFS(Raw!$H:$H,Raw!$A:$A,$B$5,Raw!$G:$G,Month!BP$7,Raw!$I:$I,Month!$A34),IF($C34="Provider",SUMIFS(Raw!$H:$H,Raw!$A:$A,$B$5,Raw!$G:$G,Month!BP$7,Raw!$C:$C,Month!$A34),SUMIFS(Raw!$H:$H,Raw!$A:$A,$B$5,Raw!$G:$G,Month!BP$7,Raw!$E:$E,Month!$A34))))</f>
        <v>4527</v>
      </c>
      <c r="BQ34" s="100">
        <f>IF($B34="","",IF($C34="Region",SUMIFS(Raw!$H:$H,Raw!$A:$A,$B$5,Raw!$G:$G,Month!BQ$7,Raw!$I:$I,Month!$A34),IF($C34="Provider",SUMIFS(Raw!$H:$H,Raw!$A:$A,$B$5,Raw!$G:$G,Month!BQ$7,Raw!$C:$C,Month!$A34),SUMIFS(Raw!$H:$H,Raw!$A:$A,$B$5,Raw!$G:$G,Month!BQ$7,Raw!$E:$E,Month!$A34))))</f>
        <v>1717</v>
      </c>
      <c r="BR34" s="100">
        <f>IF($B34="","",IF($C34="Region",SUMIFS(Raw!$H:$H,Raw!$A:$A,$B$5,Raw!$G:$G,Month!BR$7,Raw!$I:$I,Month!$A34),IF($C34="Provider",SUMIFS(Raw!$H:$H,Raw!$A:$A,$B$5,Raw!$G:$G,Month!BR$7,Raw!$C:$C,Month!$A34),SUMIFS(Raw!$H:$H,Raw!$A:$A,$B$5,Raw!$G:$G,Month!BR$7,Raw!$E:$E,Month!$A34))))</f>
        <v>28</v>
      </c>
      <c r="BS34" s="100">
        <f>IF($B34="","",IF($C34="Region",SUMIFS(Raw!$H:$H,Raw!$A:$A,$B$5,Raw!$G:$G,Month!BS$7,Raw!$I:$I,Month!$A34),IF($C34="Provider",SUMIFS(Raw!$H:$H,Raw!$A:$A,$B$5,Raw!$G:$G,Month!BS$7,Raw!$C:$C,Month!$A34),SUMIFS(Raw!$H:$H,Raw!$A:$A,$B$5,Raw!$G:$G,Month!BS$7,Raw!$E:$E,Month!$A34))))</f>
        <v>0</v>
      </c>
      <c r="BT34" s="100">
        <f>IF($B34="","",IF($C34="Region",SUMIFS(Raw!$H:$H,Raw!$A:$A,$B$5,Raw!$G:$G,Month!BT$7,Raw!$I:$I,Month!$A34),IF($C34="Provider",SUMIFS(Raw!$H:$H,Raw!$A:$A,$B$5,Raw!$G:$G,Month!BT$7,Raw!$C:$C,Month!$A34),SUMIFS(Raw!$H:$H,Raw!$A:$A,$B$5,Raw!$G:$G,Month!BT$7,Raw!$E:$E,Month!$A34))))</f>
        <v>2669</v>
      </c>
      <c r="BU34" s="100">
        <f>IF($B34="","",IF($C34="Region",SUMIFS(Raw!$H:$H,Raw!$A:$A,$B$5,Raw!$G:$G,Month!BU$7,Raw!$I:$I,Month!$A34),IF($C34="Provider",SUMIFS(Raw!$H:$H,Raw!$A:$A,$B$5,Raw!$G:$G,Month!BU$7,Raw!$C:$C,Month!$A34),SUMIFS(Raw!$H:$H,Raw!$A:$A,$B$5,Raw!$G:$G,Month!BU$7,Raw!$E:$E,Month!$A34))))</f>
        <v>1814</v>
      </c>
      <c r="BV34" s="100">
        <f>IF($B34="","",IF($C34="Region",SUMIFS(Raw!$H:$H,Raw!$A:$A,$B$5,Raw!$G:$G,Month!BV$7,Raw!$I:$I,Month!$A34),IF($C34="Provider",SUMIFS(Raw!$H:$H,Raw!$A:$A,$B$5,Raw!$G:$G,Month!BV$7,Raw!$C:$C,Month!$A34),SUMIFS(Raw!$H:$H,Raw!$A:$A,$B$5,Raw!$G:$G,Month!BV$7,Raw!$E:$E,Month!$A34))))</f>
        <v>145</v>
      </c>
      <c r="BW34" s="100">
        <f>IF($B34="","",IF($C34="Region",SUMIFS(Raw!$H:$H,Raw!$A:$A,$B$5,Raw!$G:$G,Month!BW$7,Raw!$I:$I,Month!$A34),IF($C34="Provider",SUMIFS(Raw!$H:$H,Raw!$A:$A,$B$5,Raw!$G:$G,Month!BW$7,Raw!$C:$C,Month!$A34),SUMIFS(Raw!$H:$H,Raw!$A:$A,$B$5,Raw!$G:$G,Month!BW$7,Raw!$E:$E,Month!$A34))))</f>
        <v>90</v>
      </c>
      <c r="BX34" s="100">
        <f>IF($B34="","",IF($C34="Region",SUMIFS(Raw!$H:$H,Raw!$A:$A,$B$5,Raw!$G:$G,Month!BX$7,Raw!$I:$I,Month!$A34),IF($C34="Provider",SUMIFS(Raw!$H:$H,Raw!$A:$A,$B$5,Raw!$G:$G,Month!BX$7,Raw!$C:$C,Month!$A34),SUMIFS(Raw!$H:$H,Raw!$A:$A,$B$5,Raw!$G:$G,Month!BX$7,Raw!$E:$E,Month!$A34))))</f>
        <v>268</v>
      </c>
      <c r="BY34" s="100">
        <f>IF($B34="","",IF($C34="Region",SUMIFS(Raw!$H:$H,Raw!$A:$A,$B$5,Raw!$G:$G,Month!BY$7,Raw!$I:$I,Month!$A34),IF($C34="Provider",SUMIFS(Raw!$H:$H,Raw!$A:$A,$B$5,Raw!$G:$G,Month!BY$7,Raw!$C:$C,Month!$A34),SUMIFS(Raw!$H:$H,Raw!$A:$A,$B$5,Raw!$G:$G,Month!BY$7,Raw!$E:$E,Month!$A34))))</f>
        <v>233</v>
      </c>
      <c r="BZ34" s="100">
        <f>IF($B34="","",IF($C34="Region",SUMIFS(Raw!$H:$H,Raw!$A:$A,$B$5,Raw!$G:$G,Month!BZ$7,Raw!$I:$I,Month!$A34),IF($C34="Provider",SUMIFS(Raw!$H:$H,Raw!$A:$A,$B$5,Raw!$G:$G,Month!BZ$7,Raw!$C:$C,Month!$A34),SUMIFS(Raw!$H:$H,Raw!$A:$A,$B$5,Raw!$G:$G,Month!BZ$7,Raw!$E:$E,Month!$A34))))</f>
        <v>2573</v>
      </c>
      <c r="CA34" s="100">
        <f>IF($B34="","",IF($C34="Region",SUMIFS(Raw!$H:$H,Raw!$A:$A,$B$5,Raw!$G:$G,Month!CA$7,Raw!$I:$I,Month!$A34),IF($C34="Provider",SUMIFS(Raw!$H:$H,Raw!$A:$A,$B$5,Raw!$G:$G,Month!CA$7,Raw!$C:$C,Month!$A34),SUMIFS(Raw!$H:$H,Raw!$A:$A,$B$5,Raw!$G:$G,Month!CA$7,Raw!$E:$E,Month!$A34))))</f>
        <v>2290</v>
      </c>
      <c r="CB34" s="100">
        <f>IF($B34="","",IF($C34="Region",SUMIFS(Raw!$H:$H,Raw!$A:$A,$B$5,Raw!$G:$G,Month!CB$7,Raw!$I:$I,Month!$A34),IF($C34="Provider",SUMIFS(Raw!$H:$H,Raw!$A:$A,$B$5,Raw!$G:$G,Month!CB$7,Raw!$C:$C,Month!$A34),SUMIFS(Raw!$H:$H,Raw!$A:$A,$B$5,Raw!$G:$G,Month!CB$7,Raw!$E:$E,Month!$A34))))</f>
        <v>1331</v>
      </c>
      <c r="CC34" s="100">
        <f>IF($B34="","",IF($C34="Region",SUMIFS(Raw!$H:$H,Raw!$A:$A,$B$5,Raw!$G:$G,Month!CC$7,Raw!$I:$I,Month!$A34),IF($C34="Provider",SUMIFS(Raw!$H:$H,Raw!$A:$A,$B$5,Raw!$G:$G,Month!CC$7,Raw!$C:$C,Month!$A34),SUMIFS(Raw!$H:$H,Raw!$A:$A,$B$5,Raw!$G:$G,Month!CC$7,Raw!$E:$E,Month!$A34))))</f>
        <v>926</v>
      </c>
      <c r="CD34" s="100">
        <f>IF($B34="","",IF($C34="Region",SUMIFS(Raw!$H:$H,Raw!$A:$A,$B$5,Raw!$G:$G,Month!CD$7,Raw!$I:$I,Month!$A34),IF($C34="Provider",SUMIFS(Raw!$H:$H,Raw!$A:$A,$B$5,Raw!$G:$G,Month!CD$7,Raw!$C:$C,Month!$A34),SUMIFS(Raw!$H:$H,Raw!$A:$A,$B$5,Raw!$G:$G,Month!CD$7,Raw!$E:$E,Month!$A34))))</f>
        <v>131</v>
      </c>
      <c r="CE34" s="100">
        <f>IF($B34="","",IF($C34="Region",SUMIFS(Raw!$H:$H,Raw!$A:$A,$B$5,Raw!$G:$G,Month!CE$7,Raw!$I:$I,Month!$A34),IF($C34="Provider",SUMIFS(Raw!$H:$H,Raw!$A:$A,$B$5,Raw!$G:$G,Month!CE$7,Raw!$C:$C,Month!$A34),SUMIFS(Raw!$H:$H,Raw!$A:$A,$B$5,Raw!$G:$G,Month!CE$7,Raw!$E:$E,Month!$A34))))</f>
        <v>61</v>
      </c>
      <c r="CF34" s="100">
        <f>IF($B34="","",IF($C34="Region",SUMIFS(Raw!$H:$H,Raw!$A:$A,$B$5,Raw!$G:$G,Month!CF$7,Raw!$I:$I,Month!$A34),IF($C34="Provider",SUMIFS(Raw!$H:$H,Raw!$A:$A,$B$5,Raw!$G:$G,Month!CF$7,Raw!$C:$C,Month!$A34),SUMIFS(Raw!$H:$H,Raw!$A:$A,$B$5,Raw!$G:$G,Month!CF$7,Raw!$E:$E,Month!$A34))))</f>
        <v>5</v>
      </c>
      <c r="CG34" s="100">
        <f>IF($B34="","",IF($C34="Region",SUMIFS(Raw!$H:$H,Raw!$A:$A,$B$5,Raw!$G:$G,Month!CG$7,Raw!$I:$I,Month!$A34),IF($C34="Provider",SUMIFS(Raw!$H:$H,Raw!$A:$A,$B$5,Raw!$G:$G,Month!CG$7,Raw!$C:$C,Month!$A34),SUMIFS(Raw!$H:$H,Raw!$A:$A,$B$5,Raw!$G:$G,Month!CG$7,Raw!$E:$E,Month!$A34))))</f>
        <v>3</v>
      </c>
      <c r="CH34" s="100">
        <f>IF($B34="","",IF($C34="Region",SUMIFS(Raw!$H:$H,Raw!$A:$A,$B$5,Raw!$G:$G,Month!CH$7,Raw!$I:$I,Month!$A34),IF($C34="Provider",SUMIFS(Raw!$H:$H,Raw!$A:$A,$B$5,Raw!$G:$G,Month!CH$7,Raw!$C:$C,Month!$A34),SUMIFS(Raw!$H:$H,Raw!$A:$A,$B$5,Raw!$G:$G,Month!CH$7,Raw!$E:$E,Month!$A34))))</f>
        <v>84</v>
      </c>
      <c r="CI34" s="100">
        <f>IF($B34="","",IF($C34="Region",SUMIFS(Raw!$H:$H,Raw!$A:$A,$B$5,Raw!$G:$G,Month!CI$7,Raw!$I:$I,Month!$A34),IF($C34="Provider",SUMIFS(Raw!$H:$H,Raw!$A:$A,$B$5,Raw!$G:$G,Month!CI$7,Raw!$C:$C,Month!$A34),SUMIFS(Raw!$H:$H,Raw!$A:$A,$B$5,Raw!$G:$G,Month!CI$7,Raw!$E:$E,Month!$A34))))</f>
        <v>55</v>
      </c>
      <c r="CJ34" s="100">
        <f>IF($B34="","",IF($C34="Region",SUMIFS(Raw!$H:$H,Raw!$A:$A,$B$5,Raw!$G:$G,Month!CJ$7,Raw!$I:$I,Month!$A34),IF($C34="Provider",SUMIFS(Raw!$H:$H,Raw!$A:$A,$B$5,Raw!$G:$G,Month!CJ$7,Raw!$C:$C,Month!$A34),SUMIFS(Raw!$H:$H,Raw!$A:$A,$B$5,Raw!$G:$G,Month!CJ$7,Raw!$E:$E,Month!$A34))))</f>
        <v>83</v>
      </c>
      <c r="CK34" s="100">
        <f>IF($B34="","",IF($C34="Region",SUMIFS(Raw!$H:$H,Raw!$A:$A,$B$5,Raw!$G:$G,Month!CK$7,Raw!$I:$I,Month!$A34),IF($C34="Provider",SUMIFS(Raw!$H:$H,Raw!$A:$A,$B$5,Raw!$G:$G,Month!CK$7,Raw!$C:$C,Month!$A34),SUMIFS(Raw!$H:$H,Raw!$A:$A,$B$5,Raw!$G:$G,Month!CK$7,Raw!$E:$E,Month!$A34))))</f>
        <v>2</v>
      </c>
      <c r="CL34" s="100">
        <f>IF($B34="","",IF($C34="Region",SUMIFS(Raw!$H:$H,Raw!$A:$A,$B$5,Raw!$G:$G,Month!CL$7,Raw!$I:$I,Month!$A34),IF($C34="Provider",SUMIFS(Raw!$H:$H,Raw!$A:$A,$B$5,Raw!$G:$G,Month!CL$7,Raw!$C:$C,Month!$A34),SUMIFS(Raw!$H:$H,Raw!$A:$A,$B$5,Raw!$G:$G,Month!CL$7,Raw!$E:$E,Month!$A34))))</f>
        <v>30</v>
      </c>
      <c r="CM34" s="100">
        <f>IF($B34="","",IF($C34="Region",SUMIFS(Raw!$H:$H,Raw!$A:$A,$B$5,Raw!$G:$G,Month!CM$7,Raw!$I:$I,Month!$A34),IF($C34="Provider",SUMIFS(Raw!$H:$H,Raw!$A:$A,$B$5,Raw!$G:$G,Month!CM$7,Raw!$C:$C,Month!$A34),SUMIFS(Raw!$H:$H,Raw!$A:$A,$B$5,Raw!$G:$G,Month!CM$7,Raw!$E:$E,Month!$A34))))</f>
        <v>6</v>
      </c>
    </row>
    <row r="35" spans="1:91" x14ac:dyDescent="0.25">
      <c r="A35" s="18" t="str">
        <f>IF(Refs!A28="","",Refs!A28)</f>
        <v>111AK9</v>
      </c>
      <c r="B35" s="3" t="str">
        <f>IF(Refs!B28="","",Refs!B28)</f>
        <v>South West London (PPG)</v>
      </c>
      <c r="C35" s="9" t="str">
        <f>IF(Refs!D28="","",Refs!D28)</f>
        <v>Area</v>
      </c>
      <c r="D35" s="100">
        <f>IF($B35="","",IF($C35="Region",SUMIFS(Raw!$H:$H,Raw!$A:$A,$B$5,Raw!$G:$G,Month!D$7,Raw!$I:$I,Month!$A35),IF($C35="Provider",SUMIFS(Raw!$H:$H,Raw!$A:$A,$B$5,Raw!$G:$G,Month!D$7,Raw!$C:$C,Month!$A35),SUMIFS(Raw!$H:$H,Raw!$A:$A,$B$5,Raw!$G:$G,Month!D$7,Raw!$E:$E,Month!$A35))))</f>
        <v>34623</v>
      </c>
      <c r="E35" s="100">
        <f>IF($B35="","",IF($C35="Region",SUMIFS(Raw!$H:$H,Raw!$A:$A,$B$5,Raw!$G:$G,Month!E$7,Raw!$I:$I,Month!$A35),IF($C35="Provider",SUMIFS(Raw!$H:$H,Raw!$A:$A,$B$5,Raw!$G:$G,Month!E$7,Raw!$C:$C,Month!$A35),SUMIFS(Raw!$H:$H,Raw!$A:$A,$B$5,Raw!$G:$G,Month!E$7,Raw!$E:$E,Month!$A35))))</f>
        <v>28692</v>
      </c>
      <c r="F35" s="100">
        <f>IF($B35="","",IF($C35="Region",SUMIFS(Raw!$H:$H,Raw!$A:$A,$B$5,Raw!$G:$G,Month!F$7,Raw!$I:$I,Month!$A35),IF($C35="Provider",SUMIFS(Raw!$H:$H,Raw!$A:$A,$B$5,Raw!$G:$G,Month!F$7,Raw!$C:$C,Month!$A35),SUMIFS(Raw!$H:$H,Raw!$A:$A,$B$5,Raw!$G:$G,Month!F$7,Raw!$E:$E,Month!$A35))))</f>
        <v>33839</v>
      </c>
      <c r="G35" s="100">
        <f>IF($B35="","",IF($C35="Region",SUMIFS(Raw!$H:$H,Raw!$A:$A,$B$5,Raw!$G:$G,Month!G$7,Raw!$I:$I,Month!$A35),IF($C35="Provider",SUMIFS(Raw!$H:$H,Raw!$A:$A,$B$5,Raw!$G:$G,Month!G$7,Raw!$C:$C,Month!$A35),SUMIFS(Raw!$H:$H,Raw!$A:$A,$B$5,Raw!$G:$G,Month!G$7,Raw!$E:$E,Month!$A35))))</f>
        <v>32125</v>
      </c>
      <c r="H35" s="100">
        <f>IF($B35="","",IF($C35="Region",SUMIFS(Raw!$H:$H,Raw!$A:$A,$B$5,Raw!$G:$G,Month!H$7,Raw!$I:$I,Month!$A35),IF($C35="Provider",SUMIFS(Raw!$H:$H,Raw!$A:$A,$B$5,Raw!$G:$G,Month!H$7,Raw!$C:$C,Month!$A35),SUMIFS(Raw!$H:$H,Raw!$A:$A,$B$5,Raw!$G:$G,Month!H$7,Raw!$E:$E,Month!$A35))))</f>
        <v>167</v>
      </c>
      <c r="I35" s="100">
        <f>IF($B35="","",IF($C35="Region",SUMIFS(Raw!$H:$H,Raw!$A:$A,$B$5,Raw!$G:$G,Month!I$7,Raw!$I:$I,Month!$A35),IF($C35="Provider",SUMIFS(Raw!$H:$H,Raw!$A:$A,$B$5,Raw!$G:$G,Month!I$7,Raw!$C:$C,Month!$A35),SUMIFS(Raw!$H:$H,Raw!$A:$A,$B$5,Raw!$G:$G,Month!I$7,Raw!$E:$E,Month!$A35))))</f>
        <v>236553</v>
      </c>
      <c r="J35" s="100">
        <f>IF($B35="","",IF($C35="Region",SUMIFS(Raw!$H:$H,Raw!$A:$A,$B$5,Raw!$G:$G,Month!J$7,Raw!$I:$I,Month!$A35),IF($C35="Provider",SUMIFS(Raw!$H:$H,Raw!$A:$A,$B$5,Raw!$G:$G,Month!J$7,Raw!$C:$C,Month!$A35),SUMIFS(Raw!$H:$H,Raw!$A:$A,$B$5,Raw!$G:$G,Month!J$7,Raw!$E:$E,Month!$A35))))</f>
        <v>43</v>
      </c>
      <c r="K35" s="100">
        <f>IF($B35="","",IF($C35="Region",SUMIFS(Raw!$H:$H,Raw!$A:$A,$B$5,Raw!$G:$G,Month!K$7,Raw!$I:$I,Month!$A35),IF($C35="Provider",SUMIFS(Raw!$H:$H,Raw!$A:$A,$B$5,Raw!$G:$G,Month!K$7,Raw!$C:$C,Month!$A35),SUMIFS(Raw!$H:$H,Raw!$A:$A,$B$5,Raw!$G:$G,Month!K$7,Raw!$E:$E,Month!$A35))))</f>
        <v>202</v>
      </c>
      <c r="L35" s="100">
        <f>IF($B35="","",IF($C35="Region",SUMIFS(Raw!$H:$H,Raw!$A:$A,$B$5,Raw!$G:$G,Month!L$7,Raw!$I:$I,Month!$A35),IF($C35="Provider",SUMIFS(Raw!$H:$H,Raw!$A:$A,$B$5,Raw!$G:$G,Month!L$7,Raw!$C:$C,Month!$A35),SUMIFS(Raw!$H:$H,Raw!$A:$A,$B$5,Raw!$G:$G,Month!L$7,Raw!$E:$E,Month!$A35))))</f>
        <v>39874</v>
      </c>
      <c r="M35" s="100">
        <f>IF($B35="","",IF($C35="Region",SUMIFS(Raw!$H:$H,Raw!$A:$A,$B$5,Raw!$G:$G,Month!M$7,Raw!$I:$I,Month!$A35),IF($C35="Provider",SUMIFS(Raw!$H:$H,Raw!$A:$A,$B$5,Raw!$G:$G,Month!M$7,Raw!$C:$C,Month!$A35),SUMIFS(Raw!$H:$H,Raw!$A:$A,$B$5,Raw!$G:$G,Month!M$7,Raw!$E:$E,Month!$A35))))</f>
        <v>6209</v>
      </c>
      <c r="N35" s="100">
        <f>IF($B35="","",IF($C35="Region",SUMIFS(Raw!$H:$H,Raw!$A:$A,$B$5,Raw!$G:$G,Month!N$7,Raw!$I:$I,Month!$A35),IF($C35="Provider",SUMIFS(Raw!$H:$H,Raw!$A:$A,$B$5,Raw!$G:$G,Month!N$7,Raw!$C:$C,Month!$A35),SUMIFS(Raw!$H:$H,Raw!$A:$A,$B$5,Raw!$G:$G,Month!N$7,Raw!$E:$E,Month!$A35))))</f>
        <v>42038006</v>
      </c>
      <c r="O35" s="100">
        <f>IF($B35="","",IF($C35="Region",SUMIFS(Raw!$H:$H,Raw!$A:$A,$B$5,Raw!$G:$G,Month!O$7,Raw!$I:$I,Month!$A35),IF($C35="Provider",SUMIFS(Raw!$H:$H,Raw!$A:$A,$B$5,Raw!$G:$G,Month!O$7,Raw!$C:$C,Month!$A35),SUMIFS(Raw!$H:$H,Raw!$A:$A,$B$5,Raw!$G:$G,Month!O$7,Raw!$E:$E,Month!$A35))))</f>
        <v>35473</v>
      </c>
      <c r="P35" s="100">
        <f>IF($B35="","",IF($C35="Region",SUMIFS(Raw!$H:$H,Raw!$A:$A,$B$5,Raw!$G:$G,Month!P$7,Raw!$I:$I,Month!$A35),IF($C35="Provider",SUMIFS(Raw!$H:$H,Raw!$A:$A,$B$5,Raw!$G:$G,Month!P$7,Raw!$C:$C,Month!$A35),SUMIFS(Raw!$H:$H,Raw!$A:$A,$B$5,Raw!$G:$G,Month!P$7,Raw!$E:$E,Month!$A35))))</f>
        <v>67</v>
      </c>
      <c r="Q35" s="100">
        <f>IF($B35="","",IF($C35="Region",SUMIFS(Raw!$H:$H,Raw!$A:$A,$B$5,Raw!$G:$G,Month!Q$7,Raw!$I:$I,Month!$A35),IF($C35="Provider",SUMIFS(Raw!$H:$H,Raw!$A:$A,$B$5,Raw!$G:$G,Month!Q$7,Raw!$C:$C,Month!$A35),SUMIFS(Raw!$H:$H,Raw!$A:$A,$B$5,Raw!$G:$G,Month!Q$7,Raw!$E:$E,Month!$A35))))</f>
        <v>17999</v>
      </c>
      <c r="R35" s="100">
        <f>IF($B35="","",IF($C35="Region",SUMIFS(Raw!$H:$H,Raw!$A:$A,$B$5,Raw!$G:$G,Month!R$7,Raw!$I:$I,Month!$A35),IF($C35="Provider",SUMIFS(Raw!$H:$H,Raw!$A:$A,$B$5,Raw!$G:$G,Month!R$7,Raw!$C:$C,Month!$A35),SUMIFS(Raw!$H:$H,Raw!$A:$A,$B$5,Raw!$G:$G,Month!R$7,Raw!$E:$E,Month!$A35))))</f>
        <v>10226</v>
      </c>
      <c r="S35" s="100">
        <f>IF($B35="","",IF($C35="Region",SUMIFS(Raw!$H:$H,Raw!$A:$A,$B$5,Raw!$G:$G,Month!S$7,Raw!$I:$I,Month!$A35),IF($C35="Provider",SUMIFS(Raw!$H:$H,Raw!$A:$A,$B$5,Raw!$G:$G,Month!S$7,Raw!$C:$C,Month!$A35),SUMIFS(Raw!$H:$H,Raw!$A:$A,$B$5,Raw!$G:$G,Month!S$7,Raw!$E:$E,Month!$A35))))</f>
        <v>7182</v>
      </c>
      <c r="T35" s="100">
        <f>IF($B35="","",IF($C35="Region",SUMIFS(Raw!$H:$H,Raw!$A:$A,$B$5,Raw!$G:$G,Month!T$7,Raw!$I:$I,Month!$A35),IF($C35="Provider",SUMIFS(Raw!$H:$H,Raw!$A:$A,$B$5,Raw!$G:$G,Month!T$7,Raw!$C:$C,Month!$A35),SUMIFS(Raw!$H:$H,Raw!$A:$A,$B$5,Raw!$G:$G,Month!T$7,Raw!$E:$E,Month!$A35))))</f>
        <v>0</v>
      </c>
      <c r="U35" s="100">
        <f>IF($B35="","",IF($C35="Region",SUMIFS(Raw!$H:$H,Raw!$A:$A,$B$5,Raw!$G:$G,Month!U$7,Raw!$I:$I,Month!$A35),IF($C35="Provider",SUMIFS(Raw!$H:$H,Raw!$A:$A,$B$5,Raw!$G:$G,Month!U$7,Raw!$C:$C,Month!$A35),SUMIFS(Raw!$H:$H,Raw!$A:$A,$B$5,Raw!$G:$G,Month!U$7,Raw!$E:$E,Month!$A35))))</f>
        <v>17408</v>
      </c>
      <c r="V35" s="100">
        <f>IF($B35="","",IF($C35="Region",SUMIFS(Raw!$H:$H,Raw!$A:$A,$B$5,Raw!$G:$G,Month!V$7,Raw!$I:$I,Month!$A35),IF($C35="Provider",SUMIFS(Raw!$H:$H,Raw!$A:$A,$B$5,Raw!$G:$G,Month!V$7,Raw!$C:$C,Month!$A35),SUMIFS(Raw!$H:$H,Raw!$A:$A,$B$5,Raw!$G:$G,Month!V$7,Raw!$E:$E,Month!$A35))))</f>
        <v>114</v>
      </c>
      <c r="W35" s="100">
        <f>IF($B35="","",IF($C35="Region",SUMIFS(Raw!$H:$H,Raw!$A:$A,$B$5,Raw!$G:$G,Month!W$7,Raw!$I:$I,Month!$A35),IF($C35="Provider",SUMIFS(Raw!$H:$H,Raw!$A:$A,$B$5,Raw!$G:$G,Month!W$7,Raw!$C:$C,Month!$A35),SUMIFS(Raw!$H:$H,Raw!$A:$A,$B$5,Raw!$G:$G,Month!W$7,Raw!$E:$E,Month!$A35))))</f>
        <v>11035</v>
      </c>
      <c r="X35" s="100">
        <f>IF($B35="","",IF($C35="Region",SUMIFS(Raw!$H:$H,Raw!$A:$A,$B$5,Raw!$G:$G,Month!X$7,Raw!$I:$I,Month!$A35),IF($C35="Provider",SUMIFS(Raw!$H:$H,Raw!$A:$A,$B$5,Raw!$G:$G,Month!X$7,Raw!$C:$C,Month!$A35),SUMIFS(Raw!$H:$H,Raw!$A:$A,$B$5,Raw!$G:$G,Month!X$7,Raw!$E:$E,Month!$A35))))</f>
        <v>3606</v>
      </c>
      <c r="Y35" s="100">
        <f>IF($B35="","",IF($C35="Region",SUMIFS(Raw!$H:$H,Raw!$A:$A,$B$5,Raw!$G:$G,Month!Y$7,Raw!$I:$I,Month!$A35),IF($C35="Provider",SUMIFS(Raw!$H:$H,Raw!$A:$A,$B$5,Raw!$G:$G,Month!Y$7,Raw!$C:$C,Month!$A35),SUMIFS(Raw!$H:$H,Raw!$A:$A,$B$5,Raw!$G:$G,Month!Y$7,Raw!$E:$E,Month!$A35))))</f>
        <v>3375</v>
      </c>
      <c r="Z35" s="100">
        <f>IF($B35="","",IF($C35="Region",SUMIFS(Raw!$H:$H,Raw!$A:$A,$B$5,Raw!$G:$G,Month!Z$7,Raw!$I:$I,Month!$A35),IF($C35="Provider",SUMIFS(Raw!$H:$H,Raw!$A:$A,$B$5,Raw!$G:$G,Month!Z$7,Raw!$C:$C,Month!$A35),SUMIFS(Raw!$H:$H,Raw!$A:$A,$B$5,Raw!$G:$G,Month!Z$7,Raw!$E:$E,Month!$A35))))</f>
        <v>14656</v>
      </c>
      <c r="AA35" s="100">
        <f>IF($B35="","",IF($C35="Region",SUMIFS(Raw!$H:$H,Raw!$A:$A,$B$5,Raw!$G:$G,Month!AA$7,Raw!$I:$I,Month!$A35),IF($C35="Provider",SUMIFS(Raw!$H:$H,Raw!$A:$A,$B$5,Raw!$G:$G,Month!AA$7,Raw!$C:$C,Month!$A35),SUMIFS(Raw!$H:$H,Raw!$A:$A,$B$5,Raw!$G:$G,Month!AA$7,Raw!$E:$E,Month!$A35))))</f>
        <v>1427</v>
      </c>
      <c r="AB35" s="100">
        <f>IF($B35="","",IF($C35="Region",SUMIFS(Raw!$H:$H,Raw!$A:$A,$B$5,Raw!$G:$G,Month!AB$7,Raw!$I:$I,Month!$A35),IF($C35="Provider",SUMIFS(Raw!$H:$H,Raw!$A:$A,$B$5,Raw!$G:$G,Month!AB$7,Raw!$C:$C,Month!$A35),SUMIFS(Raw!$H:$H,Raw!$A:$A,$B$5,Raw!$G:$G,Month!AB$7,Raw!$E:$E,Month!$A35))))</f>
        <v>856</v>
      </c>
      <c r="AC35" s="100">
        <f>IF($B35="","",IF($C35="Region",SUMIFS(Raw!$H:$H,Raw!$A:$A,$B$5,Raw!$G:$G,Month!AC$7,Raw!$I:$I,Month!$A35),IF($C35="Provider",SUMIFS(Raw!$H:$H,Raw!$A:$A,$B$5,Raw!$G:$G,Month!AC$7,Raw!$C:$C,Month!$A35),SUMIFS(Raw!$H:$H,Raw!$A:$A,$B$5,Raw!$G:$G,Month!AC$7,Raw!$E:$E,Month!$A35))))</f>
        <v>9799</v>
      </c>
      <c r="AD35" s="100">
        <f>IF($B35="","",IF($C35="Region",SUMIFS(Raw!$H:$H,Raw!$A:$A,$B$5,Raw!$G:$G,Month!AD$7,Raw!$I:$I,Month!$A35),IF($C35="Provider",SUMIFS(Raw!$H:$H,Raw!$A:$A,$B$5,Raw!$G:$G,Month!AD$7,Raw!$C:$C,Month!$A35),SUMIFS(Raw!$H:$H,Raw!$A:$A,$B$5,Raw!$G:$G,Month!AD$7,Raw!$E:$E,Month!$A35))))</f>
        <v>38612</v>
      </c>
      <c r="AE35" s="100">
        <f>IF($B35="","",IF($C35="Region",SUMIFS(Raw!$H:$H,Raw!$A:$A,$B$5,Raw!$G:$G,Month!AE$7,Raw!$I:$I,Month!$A35),IF($C35="Provider",SUMIFS(Raw!$H:$H,Raw!$A:$A,$B$5,Raw!$G:$G,Month!AE$7,Raw!$C:$C,Month!$A35),SUMIFS(Raw!$H:$H,Raw!$A:$A,$B$5,Raw!$G:$G,Month!AE$7,Raw!$E:$E,Month!$A35))))</f>
        <v>35428</v>
      </c>
      <c r="AF35" s="100">
        <f>IF($B35="","",IF($C35="Region",SUMIFS(Raw!$H:$H,Raw!$A:$A,$B$5,Raw!$G:$G,Month!AF$7,Raw!$I:$I,Month!$A35),IF($C35="Provider",SUMIFS(Raw!$H:$H,Raw!$A:$A,$B$5,Raw!$G:$G,Month!AF$7,Raw!$C:$C,Month!$A35),SUMIFS(Raw!$H:$H,Raw!$A:$A,$B$5,Raw!$G:$G,Month!AF$7,Raw!$E:$E,Month!$A35))))</f>
        <v>3390</v>
      </c>
      <c r="AG35" s="100">
        <f>IF($B35="","",IF($C35="Region",SUMIFS(Raw!$H:$H,Raw!$A:$A,$B$5,Raw!$G:$G,Month!AG$7,Raw!$I:$I,Month!$A35),IF($C35="Provider",SUMIFS(Raw!$H:$H,Raw!$A:$A,$B$5,Raw!$G:$G,Month!AG$7,Raw!$C:$C,Month!$A35),SUMIFS(Raw!$H:$H,Raw!$A:$A,$B$5,Raw!$G:$G,Month!AG$7,Raw!$E:$E,Month!$A35))))</f>
        <v>4698</v>
      </c>
      <c r="AH35" s="100">
        <f>IF($B35="","",IF($C35="Region",SUMIFS(Raw!$H:$H,Raw!$A:$A,$B$5,Raw!$G:$G,Month!AH$7,Raw!$I:$I,Month!$A35),IF($C35="Provider",SUMIFS(Raw!$H:$H,Raw!$A:$A,$B$5,Raw!$G:$G,Month!AH$7,Raw!$C:$C,Month!$A35),SUMIFS(Raw!$H:$H,Raw!$A:$A,$B$5,Raw!$G:$G,Month!AH$7,Raw!$E:$E,Month!$A35))))</f>
        <v>1563</v>
      </c>
      <c r="AI35" s="100">
        <f>IF($B35="","",IF($C35="Region",SUMIFS(Raw!$H:$H,Raw!$A:$A,$B$5,Raw!$G:$G,Month!AI$7,Raw!$I:$I,Month!$A35),IF($C35="Provider",SUMIFS(Raw!$H:$H,Raw!$A:$A,$B$5,Raw!$G:$G,Month!AI$7,Raw!$C:$C,Month!$A35),SUMIFS(Raw!$H:$H,Raw!$A:$A,$B$5,Raw!$G:$G,Month!AI$7,Raw!$E:$E,Month!$A35))))</f>
        <v>44</v>
      </c>
      <c r="AJ35" s="100">
        <f>IF($B35="","",IF($C35="Region",SUMIFS(Raw!$H:$H,Raw!$A:$A,$B$5,Raw!$G:$G,Month!AJ$7,Raw!$I:$I,Month!$A35),IF($C35="Provider",SUMIFS(Raw!$H:$H,Raw!$A:$A,$B$5,Raw!$G:$G,Month!AJ$7,Raw!$C:$C,Month!$A35),SUMIFS(Raw!$H:$H,Raw!$A:$A,$B$5,Raw!$G:$G,Month!AJ$7,Raw!$E:$E,Month!$A35))))</f>
        <v>1638</v>
      </c>
      <c r="AK35" s="100">
        <f>IF($B35="","",IF($C35="Region",SUMIFS(Raw!$H:$H,Raw!$A:$A,$B$5,Raw!$G:$G,Month!AK$7,Raw!$I:$I,Month!$A35),IF($C35="Provider",SUMIFS(Raw!$H:$H,Raw!$A:$A,$B$5,Raw!$G:$G,Month!AK$7,Raw!$C:$C,Month!$A35),SUMIFS(Raw!$H:$H,Raw!$A:$A,$B$5,Raw!$G:$G,Month!AK$7,Raw!$E:$E,Month!$A35))))</f>
        <v>183</v>
      </c>
      <c r="AL35" s="100">
        <f>IF($B35="","",IF($C35="Region",SUMIFS(Raw!$H:$H,Raw!$A:$A,$B$5,Raw!$G:$G,Month!AL$7,Raw!$I:$I,Month!$A35),IF($C35="Provider",SUMIFS(Raw!$H:$H,Raw!$A:$A,$B$5,Raw!$G:$G,Month!AL$7,Raw!$C:$C,Month!$A35),SUMIFS(Raw!$H:$H,Raw!$A:$A,$B$5,Raw!$G:$G,Month!AL$7,Raw!$E:$E,Month!$A35))))</f>
        <v>688</v>
      </c>
      <c r="AM35" s="100">
        <f>IF($B35="","",IF($C35="Region",SUMIFS(Raw!$H:$H,Raw!$A:$A,$B$5,Raw!$G:$G,Month!AM$7,Raw!$I:$I,Month!$A35),IF($C35="Provider",SUMIFS(Raw!$H:$H,Raw!$A:$A,$B$5,Raw!$G:$G,Month!AM$7,Raw!$C:$C,Month!$A35),SUMIFS(Raw!$H:$H,Raw!$A:$A,$B$5,Raw!$G:$G,Month!AM$7,Raw!$E:$E,Month!$A35))))</f>
        <v>53</v>
      </c>
      <c r="AN35" s="100">
        <f>IF($B35="","",IF($C35="Region",SUMIFS(Raw!$H:$H,Raw!$A:$A,$B$5,Raw!$G:$G,Month!AN$7,Raw!$I:$I,Month!$A35),IF($C35="Provider",SUMIFS(Raw!$H:$H,Raw!$A:$A,$B$5,Raw!$G:$G,Month!AN$7,Raw!$C:$C,Month!$A35),SUMIFS(Raw!$H:$H,Raw!$A:$A,$B$5,Raw!$G:$G,Month!AN$7,Raw!$E:$E,Month!$A35))))</f>
        <v>2564</v>
      </c>
      <c r="AO35" s="100">
        <f>IF($B35="","",IF($C35="Region",SUMIFS(Raw!$H:$H,Raw!$A:$A,$B$5,Raw!$G:$G,Month!AO$7,Raw!$I:$I,Month!$A35),IF($C35="Provider",SUMIFS(Raw!$H:$H,Raw!$A:$A,$B$5,Raw!$G:$G,Month!AO$7,Raw!$C:$C,Month!$A35),SUMIFS(Raw!$H:$H,Raw!$A:$A,$B$5,Raw!$G:$G,Month!AO$7,Raw!$E:$E,Month!$A35))))</f>
        <v>1833</v>
      </c>
      <c r="AP35" s="100">
        <f>IF($B35="","",IF($C35="Region",SUMIFS(Raw!$H:$H,Raw!$A:$A,$B$5,Raw!$G:$G,Month!AP$7,Raw!$I:$I,Month!$A35),IF($C35="Provider",SUMIFS(Raw!$H:$H,Raw!$A:$A,$B$5,Raw!$G:$G,Month!AP$7,Raw!$C:$C,Month!$A35),SUMIFS(Raw!$H:$H,Raw!$A:$A,$B$5,Raw!$G:$G,Month!AP$7,Raw!$E:$E,Month!$A35))))</f>
        <v>8158</v>
      </c>
      <c r="AQ35" s="100">
        <f>IF($B35="","",IF($C35="Region",SUMIFS(Raw!$H:$H,Raw!$A:$A,$B$5,Raw!$G:$G,Month!AQ$7,Raw!$I:$I,Month!$A35),IF($C35="Provider",SUMIFS(Raw!$H:$H,Raw!$A:$A,$B$5,Raw!$G:$G,Month!AQ$7,Raw!$C:$C,Month!$A35),SUMIFS(Raw!$H:$H,Raw!$A:$A,$B$5,Raw!$G:$G,Month!AQ$7,Raw!$E:$E,Month!$A35))))</f>
        <v>3807</v>
      </c>
      <c r="AR35" s="100">
        <f>IF($B35="","",IF($C35="Region",SUMIFS(Raw!$H:$H,Raw!$A:$A,$B$5,Raw!$G:$G,Month!AR$7,Raw!$I:$I,Month!$A35),IF($C35="Provider",SUMIFS(Raw!$H:$H,Raw!$A:$A,$B$5,Raw!$G:$G,Month!AR$7,Raw!$C:$C,Month!$A35),SUMIFS(Raw!$H:$H,Raw!$A:$A,$B$5,Raw!$G:$G,Month!AR$7,Raw!$E:$E,Month!$A35))))</f>
        <v>358</v>
      </c>
      <c r="AS35" s="100">
        <f>IF($B35="","",IF($C35="Region",SUMIFS(Raw!$H:$H,Raw!$A:$A,$B$5,Raw!$G:$G,Month!AS$7,Raw!$I:$I,Month!$A35),IF($C35="Provider",SUMIFS(Raw!$H:$H,Raw!$A:$A,$B$5,Raw!$G:$G,Month!AS$7,Raw!$C:$C,Month!$A35),SUMIFS(Raw!$H:$H,Raw!$A:$A,$B$5,Raw!$G:$G,Month!AS$7,Raw!$E:$E,Month!$A35))))</f>
        <v>252</v>
      </c>
      <c r="AT35" s="100">
        <f>IF($B35="","",IF($C35="Region",SUMIFS(Raw!$H:$H,Raw!$A:$A,$B$5,Raw!$G:$G,Month!AT$7,Raw!$I:$I,Month!$A35),IF($C35="Provider",SUMIFS(Raw!$H:$H,Raw!$A:$A,$B$5,Raw!$G:$G,Month!AT$7,Raw!$C:$C,Month!$A35),SUMIFS(Raw!$H:$H,Raw!$A:$A,$B$5,Raw!$G:$G,Month!AT$7,Raw!$E:$E,Month!$A35))))</f>
        <v>55</v>
      </c>
      <c r="AU35" s="100">
        <f>IF($B35="","",IF($C35="Region",SUMIFS(Raw!$H:$H,Raw!$A:$A,$B$5,Raw!$G:$G,Month!AU$7,Raw!$I:$I,Month!$A35),IF($C35="Provider",SUMIFS(Raw!$H:$H,Raw!$A:$A,$B$5,Raw!$G:$G,Month!AU$7,Raw!$C:$C,Month!$A35),SUMIFS(Raw!$H:$H,Raw!$A:$A,$B$5,Raw!$G:$G,Month!AU$7,Raw!$E:$E,Month!$A35))))</f>
        <v>24</v>
      </c>
      <c r="AV35" s="100">
        <f>IF($B35="","",IF($C35="Region",SUMIFS(Raw!$H:$H,Raw!$A:$A,$B$5,Raw!$G:$G,Month!AV$7,Raw!$I:$I,Month!$A35),IF($C35="Provider",SUMIFS(Raw!$H:$H,Raw!$A:$A,$B$5,Raw!$G:$G,Month!AV$7,Raw!$C:$C,Month!$A35),SUMIFS(Raw!$H:$H,Raw!$A:$A,$B$5,Raw!$G:$G,Month!AV$7,Raw!$E:$E,Month!$A35))))</f>
        <v>289</v>
      </c>
      <c r="AW35" s="100">
        <f>IF($B35="","",IF($C35="Region",SUMIFS(Raw!$H:$H,Raw!$A:$A,$B$5,Raw!$G:$G,Month!AW$7,Raw!$I:$I,Month!$A35),IF($C35="Provider",SUMIFS(Raw!$H:$H,Raw!$A:$A,$B$5,Raw!$G:$G,Month!AW$7,Raw!$C:$C,Month!$A35),SUMIFS(Raw!$H:$H,Raw!$A:$A,$B$5,Raw!$G:$G,Month!AW$7,Raw!$E:$E,Month!$A35))))</f>
        <v>718077</v>
      </c>
      <c r="AX35" s="100">
        <f>IF($B35="","",IF($C35="Region",SUMIFS(Raw!$H:$H,Raw!$A:$A,$B$5,Raw!$G:$G,Month!AX$7,Raw!$I:$I,Month!$A35),IF($C35="Provider",SUMIFS(Raw!$H:$H,Raw!$A:$A,$B$5,Raw!$G:$G,Month!AX$7,Raw!$C:$C,Month!$A35),SUMIFS(Raw!$H:$H,Raw!$A:$A,$B$5,Raw!$G:$G,Month!AX$7,Raw!$E:$E,Month!$A35))))</f>
        <v>3699</v>
      </c>
      <c r="AY35" s="100">
        <f>IF($B35="","",IF($C35="Region",SUMIFS(Raw!$H:$H,Raw!$A:$A,$B$5,Raw!$G:$G,Month!AY$7,Raw!$I:$I,Month!$A35),IF($C35="Provider",SUMIFS(Raw!$H:$H,Raw!$A:$A,$B$5,Raw!$G:$G,Month!AY$7,Raw!$C:$C,Month!$A35),SUMIFS(Raw!$H:$H,Raw!$A:$A,$B$5,Raw!$G:$G,Month!AY$7,Raw!$E:$E,Month!$A35))))</f>
        <v>1990</v>
      </c>
      <c r="AZ35" s="100">
        <f>IF($B35="","",IF($C35="Region",SUMIFS(Raw!$H:$H,Raw!$A:$A,$B$5,Raw!$G:$G,Month!AZ$7,Raw!$I:$I,Month!$A35),IF($C35="Provider",SUMIFS(Raw!$H:$H,Raw!$A:$A,$B$5,Raw!$G:$G,Month!AZ$7,Raw!$C:$C,Month!$A35),SUMIFS(Raw!$H:$H,Raw!$A:$A,$B$5,Raw!$G:$G,Month!AZ$7,Raw!$E:$E,Month!$A35))))</f>
        <v>144</v>
      </c>
      <c r="BA35" s="100">
        <f>IF($B35="","",IF($C35="Region",SUMIFS(Raw!$H:$H,Raw!$A:$A,$B$5,Raw!$G:$G,Month!BA$7,Raw!$I:$I,Month!$A35),IF($C35="Provider",SUMIFS(Raw!$H:$H,Raw!$A:$A,$B$5,Raw!$G:$G,Month!BA$7,Raw!$C:$C,Month!$A35),SUMIFS(Raw!$H:$H,Raw!$A:$A,$B$5,Raw!$G:$G,Month!BA$7,Raw!$E:$E,Month!$A35))))</f>
        <v>926</v>
      </c>
      <c r="BB35" s="100">
        <f>IF($B35="","",IF($C35="Region",SUMIFS(Raw!$H:$H,Raw!$A:$A,$B$5,Raw!$G:$G,Month!BB$7,Raw!$I:$I,Month!$A35),IF($C35="Provider",SUMIFS(Raw!$H:$H,Raw!$A:$A,$B$5,Raw!$G:$G,Month!BB$7,Raw!$C:$C,Month!$A35),SUMIFS(Raw!$H:$H,Raw!$A:$A,$B$5,Raw!$G:$G,Month!BB$7,Raw!$E:$E,Month!$A35))))</f>
        <v>3545507</v>
      </c>
      <c r="BC35" s="100">
        <f>IF($B35="","",IF($C35="Region",SUMIFS(Raw!$H:$H,Raw!$A:$A,$B$5,Raw!$G:$G,Month!BC$7,Raw!$I:$I,Month!$A35),IF($C35="Provider",SUMIFS(Raw!$H:$H,Raw!$A:$A,$B$5,Raw!$G:$G,Month!BC$7,Raw!$C:$C,Month!$A35),SUMIFS(Raw!$H:$H,Raw!$A:$A,$B$5,Raw!$G:$G,Month!BC$7,Raw!$E:$E,Month!$A35))))</f>
        <v>3732</v>
      </c>
      <c r="BD35" s="100">
        <f>IF($B35="","",IF($C35="Region",SUMIFS(Raw!$H:$H,Raw!$A:$A,$B$5,Raw!$G:$G,Month!BD$7,Raw!$I:$I,Month!$A35),IF($C35="Provider",SUMIFS(Raw!$H:$H,Raw!$A:$A,$B$5,Raw!$G:$G,Month!BD$7,Raw!$C:$C,Month!$A35),SUMIFS(Raw!$H:$H,Raw!$A:$A,$B$5,Raw!$G:$G,Month!BD$7,Raw!$E:$E,Month!$A35))))</f>
        <v>13785</v>
      </c>
      <c r="BE35" s="100">
        <f>IF($B35="","",IF($C35="Region",SUMIFS(Raw!$H:$H,Raw!$A:$A,$B$5,Raw!$G:$G,Month!BE$7,Raw!$I:$I,Month!$A35),IF($C35="Provider",SUMIFS(Raw!$H:$H,Raw!$A:$A,$B$5,Raw!$G:$G,Month!BE$7,Raw!$C:$C,Month!$A35),SUMIFS(Raw!$H:$H,Raw!$A:$A,$B$5,Raw!$G:$G,Month!BE$7,Raw!$E:$E,Month!$A35))))</f>
        <v>227</v>
      </c>
      <c r="BF35" s="100">
        <f>IF($B35="","",IF($C35="Region",SUMIFS(Raw!$H:$H,Raw!$A:$A,$B$5,Raw!$G:$G,Month!BF$7,Raw!$I:$I,Month!$A35),IF($C35="Provider",SUMIFS(Raw!$H:$H,Raw!$A:$A,$B$5,Raw!$G:$G,Month!BF$7,Raw!$C:$C,Month!$A35),SUMIFS(Raw!$H:$H,Raw!$A:$A,$B$5,Raw!$G:$G,Month!BF$7,Raw!$E:$E,Month!$A35))))</f>
        <v>24031</v>
      </c>
      <c r="BG35" s="100">
        <f>IF($B35="","",IF($C35="Region",SUMIFS(Raw!$H:$H,Raw!$A:$A,$B$5,Raw!$G:$G,Month!BG$7,Raw!$I:$I,Month!$A35),IF($C35="Provider",SUMIFS(Raw!$H:$H,Raw!$A:$A,$B$5,Raw!$G:$G,Month!BG$7,Raw!$C:$C,Month!$A35),SUMIFS(Raw!$H:$H,Raw!$A:$A,$B$5,Raw!$G:$G,Month!BG$7,Raw!$E:$E,Month!$A35))))</f>
        <v>1</v>
      </c>
      <c r="BH35" s="100">
        <f>IF($B35="","",IF($C35="Region",SUMIFS(Raw!$H:$H,Raw!$A:$A,$B$5,Raw!$G:$G,Month!BH$7,Raw!$I:$I,Month!$A35),IF($C35="Provider",SUMIFS(Raw!$H:$H,Raw!$A:$A,$B$5,Raw!$G:$G,Month!BH$7,Raw!$C:$C,Month!$A35),SUMIFS(Raw!$H:$H,Raw!$A:$A,$B$5,Raw!$G:$G,Month!BH$7,Raw!$E:$E,Month!$A35))))</f>
        <v>10892</v>
      </c>
      <c r="BI35" s="100">
        <f>IF($B35="","",IF($C35="Region",SUMIFS(Raw!$H:$H,Raw!$A:$A,$B$5,Raw!$G:$G,Month!BI$7,Raw!$I:$I,Month!$A35),IF($C35="Provider",SUMIFS(Raw!$H:$H,Raw!$A:$A,$B$5,Raw!$G:$G,Month!BI$7,Raw!$C:$C,Month!$A35),SUMIFS(Raw!$H:$H,Raw!$A:$A,$B$5,Raw!$G:$G,Month!BI$7,Raw!$E:$E,Month!$A35))))</f>
        <v>5537</v>
      </c>
      <c r="BJ35" s="100">
        <f>IF($B35="","",IF($C35="Region",SUMIFS(Raw!$H:$H,Raw!$A:$A,$B$5,Raw!$G:$G,Month!BJ$7,Raw!$I:$I,Month!$A35),IF($C35="Provider",SUMIFS(Raw!$H:$H,Raw!$A:$A,$B$5,Raw!$G:$G,Month!BJ$7,Raw!$C:$C,Month!$A35),SUMIFS(Raw!$H:$H,Raw!$A:$A,$B$5,Raw!$G:$G,Month!BJ$7,Raw!$E:$E,Month!$A35))))</f>
        <v>6841</v>
      </c>
      <c r="BK35" s="100">
        <f>IF($B35="","",IF($C35="Region",SUMIFS(Raw!$H:$H,Raw!$A:$A,$B$5,Raw!$G:$G,Month!BK$7,Raw!$I:$I,Month!$A35),IF($C35="Provider",SUMIFS(Raw!$H:$H,Raw!$A:$A,$B$5,Raw!$G:$G,Month!BK$7,Raw!$C:$C,Month!$A35),SUMIFS(Raw!$H:$H,Raw!$A:$A,$B$5,Raw!$G:$G,Month!BK$7,Raw!$E:$E,Month!$A35))))</f>
        <v>3476</v>
      </c>
      <c r="BL35" s="100">
        <f>IF($B35="","",IF($C35="Region",SUMIFS(Raw!$H:$H,Raw!$A:$A,$B$5,Raw!$G:$G,Month!BL$7,Raw!$I:$I,Month!$A35),IF($C35="Provider",SUMIFS(Raw!$H:$H,Raw!$A:$A,$B$5,Raw!$G:$G,Month!BL$7,Raw!$C:$C,Month!$A35),SUMIFS(Raw!$H:$H,Raw!$A:$A,$B$5,Raw!$G:$G,Month!BL$7,Raw!$E:$E,Month!$A35))))</f>
        <v>6230</v>
      </c>
      <c r="BM35" s="100">
        <f>IF($B35="","",IF($C35="Region",SUMIFS(Raw!$H:$H,Raw!$A:$A,$B$5,Raw!$G:$G,Month!BM$7,Raw!$I:$I,Month!$A35),IF($C35="Provider",SUMIFS(Raw!$H:$H,Raw!$A:$A,$B$5,Raw!$G:$G,Month!BM$7,Raw!$C:$C,Month!$A35),SUMIFS(Raw!$H:$H,Raw!$A:$A,$B$5,Raw!$G:$G,Month!BM$7,Raw!$E:$E,Month!$A35))))</f>
        <v>1432</v>
      </c>
      <c r="BN35" s="100">
        <f>IF($B35="","",IF($C35="Region",SUMIFS(Raw!$H:$H,Raw!$A:$A,$B$5,Raw!$G:$G,Month!BN$7,Raw!$I:$I,Month!$A35),IF($C35="Provider",SUMIFS(Raw!$H:$H,Raw!$A:$A,$B$5,Raw!$G:$G,Month!BN$7,Raw!$C:$C,Month!$A35),SUMIFS(Raw!$H:$H,Raw!$A:$A,$B$5,Raw!$G:$G,Month!BN$7,Raw!$E:$E,Month!$A35))))</f>
        <v>2542</v>
      </c>
      <c r="BO35" s="100">
        <f>IF($B35="","",IF($C35="Region",SUMIFS(Raw!$H:$H,Raw!$A:$A,$B$5,Raw!$G:$G,Month!BO$7,Raw!$I:$I,Month!$A35),IF($C35="Provider",SUMIFS(Raw!$H:$H,Raw!$A:$A,$B$5,Raw!$G:$G,Month!BO$7,Raw!$C:$C,Month!$A35),SUMIFS(Raw!$H:$H,Raw!$A:$A,$B$5,Raw!$G:$G,Month!BO$7,Raw!$E:$E,Month!$A35))))</f>
        <v>292</v>
      </c>
      <c r="BP35" s="100">
        <f>IF($B35="","",IF($C35="Region",SUMIFS(Raw!$H:$H,Raw!$A:$A,$B$5,Raw!$G:$G,Month!BP$7,Raw!$I:$I,Month!$A35),IF($C35="Provider",SUMIFS(Raw!$H:$H,Raw!$A:$A,$B$5,Raw!$G:$G,Month!BP$7,Raw!$C:$C,Month!$A35),SUMIFS(Raw!$H:$H,Raw!$A:$A,$B$5,Raw!$G:$G,Month!BP$7,Raw!$E:$E,Month!$A35))))</f>
        <v>2370</v>
      </c>
      <c r="BQ35" s="100">
        <f>IF($B35="","",IF($C35="Region",SUMIFS(Raw!$H:$H,Raw!$A:$A,$B$5,Raw!$G:$G,Month!BQ$7,Raw!$I:$I,Month!$A35),IF($C35="Provider",SUMIFS(Raw!$H:$H,Raw!$A:$A,$B$5,Raw!$G:$G,Month!BQ$7,Raw!$C:$C,Month!$A35),SUMIFS(Raw!$H:$H,Raw!$A:$A,$B$5,Raw!$G:$G,Month!BQ$7,Raw!$E:$E,Month!$A35))))</f>
        <v>257</v>
      </c>
      <c r="BR35" s="100">
        <f>IF($B35="","",IF($C35="Region",SUMIFS(Raw!$H:$H,Raw!$A:$A,$B$5,Raw!$G:$G,Month!BR$7,Raw!$I:$I,Month!$A35),IF($C35="Provider",SUMIFS(Raw!$H:$H,Raw!$A:$A,$B$5,Raw!$G:$G,Month!BR$7,Raw!$C:$C,Month!$A35),SUMIFS(Raw!$H:$H,Raw!$A:$A,$B$5,Raw!$G:$G,Month!BR$7,Raw!$E:$E,Month!$A35))))</f>
        <v>37</v>
      </c>
      <c r="BS35" s="100">
        <f>IF($B35="","",IF($C35="Region",SUMIFS(Raw!$H:$H,Raw!$A:$A,$B$5,Raw!$G:$G,Month!BS$7,Raw!$I:$I,Month!$A35),IF($C35="Provider",SUMIFS(Raw!$H:$H,Raw!$A:$A,$B$5,Raw!$G:$G,Month!BS$7,Raw!$C:$C,Month!$A35),SUMIFS(Raw!$H:$H,Raw!$A:$A,$B$5,Raw!$G:$G,Month!BS$7,Raw!$E:$E,Month!$A35))))</f>
        <v>4</v>
      </c>
      <c r="BT35" s="100">
        <f>IF($B35="","",IF($C35="Region",SUMIFS(Raw!$H:$H,Raw!$A:$A,$B$5,Raw!$G:$G,Month!BT$7,Raw!$I:$I,Month!$A35),IF($C35="Provider",SUMIFS(Raw!$H:$H,Raw!$A:$A,$B$5,Raw!$G:$G,Month!BT$7,Raw!$C:$C,Month!$A35),SUMIFS(Raw!$H:$H,Raw!$A:$A,$B$5,Raw!$G:$G,Month!BT$7,Raw!$E:$E,Month!$A35))))</f>
        <v>0</v>
      </c>
      <c r="BU35" s="100">
        <f>IF($B35="","",IF($C35="Region",SUMIFS(Raw!$H:$H,Raw!$A:$A,$B$5,Raw!$G:$G,Month!BU$7,Raw!$I:$I,Month!$A35),IF($C35="Provider",SUMIFS(Raw!$H:$H,Raw!$A:$A,$B$5,Raw!$G:$G,Month!BU$7,Raw!$C:$C,Month!$A35),SUMIFS(Raw!$H:$H,Raw!$A:$A,$B$5,Raw!$G:$G,Month!BU$7,Raw!$E:$E,Month!$A35))))</f>
        <v>0</v>
      </c>
      <c r="BV35" s="100">
        <f>IF($B35="","",IF($C35="Region",SUMIFS(Raw!$H:$H,Raw!$A:$A,$B$5,Raw!$G:$G,Month!BV$7,Raw!$I:$I,Month!$A35),IF($C35="Provider",SUMIFS(Raw!$H:$H,Raw!$A:$A,$B$5,Raw!$G:$G,Month!BV$7,Raw!$C:$C,Month!$A35),SUMIFS(Raw!$H:$H,Raw!$A:$A,$B$5,Raw!$G:$G,Month!BV$7,Raw!$E:$E,Month!$A35))))</f>
        <v>76</v>
      </c>
      <c r="BW35" s="100">
        <f>IF($B35="","",IF($C35="Region",SUMIFS(Raw!$H:$H,Raw!$A:$A,$B$5,Raw!$G:$G,Month!BW$7,Raw!$I:$I,Month!$A35),IF($C35="Provider",SUMIFS(Raw!$H:$H,Raw!$A:$A,$B$5,Raw!$G:$G,Month!BW$7,Raw!$C:$C,Month!$A35),SUMIFS(Raw!$H:$H,Raw!$A:$A,$B$5,Raw!$G:$G,Month!BW$7,Raw!$E:$E,Month!$A35))))</f>
        <v>24</v>
      </c>
      <c r="BX35" s="100">
        <f>IF($B35="","",IF($C35="Region",SUMIFS(Raw!$H:$H,Raw!$A:$A,$B$5,Raw!$G:$G,Month!BX$7,Raw!$I:$I,Month!$A35),IF($C35="Provider",SUMIFS(Raw!$H:$H,Raw!$A:$A,$B$5,Raw!$G:$G,Month!BX$7,Raw!$C:$C,Month!$A35),SUMIFS(Raw!$H:$H,Raw!$A:$A,$B$5,Raw!$G:$G,Month!BX$7,Raw!$E:$E,Month!$A35))))</f>
        <v>495</v>
      </c>
      <c r="BY35" s="100">
        <f>IF($B35="","",IF($C35="Region",SUMIFS(Raw!$H:$H,Raw!$A:$A,$B$5,Raw!$G:$G,Month!BY$7,Raw!$I:$I,Month!$A35),IF($C35="Provider",SUMIFS(Raw!$H:$H,Raw!$A:$A,$B$5,Raw!$G:$G,Month!BY$7,Raw!$C:$C,Month!$A35),SUMIFS(Raw!$H:$H,Raw!$A:$A,$B$5,Raw!$G:$G,Month!BY$7,Raw!$E:$E,Month!$A35))))</f>
        <v>369</v>
      </c>
      <c r="BZ35" s="100">
        <f>IF($B35="","",IF($C35="Region",SUMIFS(Raw!$H:$H,Raw!$A:$A,$B$5,Raw!$G:$G,Month!BZ$7,Raw!$I:$I,Month!$A35),IF($C35="Provider",SUMIFS(Raw!$H:$H,Raw!$A:$A,$B$5,Raw!$G:$G,Month!BZ$7,Raw!$C:$C,Month!$A35),SUMIFS(Raw!$H:$H,Raw!$A:$A,$B$5,Raw!$G:$G,Month!BZ$7,Raw!$E:$E,Month!$A35))))</f>
        <v>2258</v>
      </c>
      <c r="CA35" s="100">
        <f>IF($B35="","",IF($C35="Region",SUMIFS(Raw!$H:$H,Raw!$A:$A,$B$5,Raw!$G:$G,Month!CA$7,Raw!$I:$I,Month!$A35),IF($C35="Provider",SUMIFS(Raw!$H:$H,Raw!$A:$A,$B$5,Raw!$G:$G,Month!CA$7,Raw!$C:$C,Month!$A35),SUMIFS(Raw!$H:$H,Raw!$A:$A,$B$5,Raw!$G:$G,Month!CA$7,Raw!$E:$E,Month!$A35))))</f>
        <v>2137</v>
      </c>
      <c r="CB35" s="100">
        <f>IF($B35="","",IF($C35="Region",SUMIFS(Raw!$H:$H,Raw!$A:$A,$B$5,Raw!$G:$G,Month!CB$7,Raw!$I:$I,Month!$A35),IF($C35="Provider",SUMIFS(Raw!$H:$H,Raw!$A:$A,$B$5,Raw!$G:$G,Month!CB$7,Raw!$C:$C,Month!$A35),SUMIFS(Raw!$H:$H,Raw!$A:$A,$B$5,Raw!$G:$G,Month!CB$7,Raw!$E:$E,Month!$A35))))</f>
        <v>1175</v>
      </c>
      <c r="CC35" s="100">
        <f>IF($B35="","",IF($C35="Region",SUMIFS(Raw!$H:$H,Raw!$A:$A,$B$5,Raw!$G:$G,Month!CC$7,Raw!$I:$I,Month!$A35),IF($C35="Provider",SUMIFS(Raw!$H:$H,Raw!$A:$A,$B$5,Raw!$G:$G,Month!CC$7,Raw!$C:$C,Month!$A35),SUMIFS(Raw!$H:$H,Raw!$A:$A,$B$5,Raw!$G:$G,Month!CC$7,Raw!$E:$E,Month!$A35))))</f>
        <v>1138</v>
      </c>
      <c r="CD35" s="100">
        <f>IF($B35="","",IF($C35="Region",SUMIFS(Raw!$H:$H,Raw!$A:$A,$B$5,Raw!$G:$G,Month!CD$7,Raw!$I:$I,Month!$A35),IF($C35="Provider",SUMIFS(Raw!$H:$H,Raw!$A:$A,$B$5,Raw!$G:$G,Month!CD$7,Raw!$C:$C,Month!$A35),SUMIFS(Raw!$H:$H,Raw!$A:$A,$B$5,Raw!$G:$G,Month!CD$7,Raw!$E:$E,Month!$A35))))</f>
        <v>300</v>
      </c>
      <c r="CE35" s="100">
        <f>IF($B35="","",IF($C35="Region",SUMIFS(Raw!$H:$H,Raw!$A:$A,$B$5,Raw!$G:$G,Month!CE$7,Raw!$I:$I,Month!$A35),IF($C35="Provider",SUMIFS(Raw!$H:$H,Raw!$A:$A,$B$5,Raw!$G:$G,Month!CE$7,Raw!$C:$C,Month!$A35),SUMIFS(Raw!$H:$H,Raw!$A:$A,$B$5,Raw!$G:$G,Month!CE$7,Raw!$E:$E,Month!$A35))))</f>
        <v>259</v>
      </c>
      <c r="CF35" s="100">
        <f>IF($B35="","",IF($C35="Region",SUMIFS(Raw!$H:$H,Raw!$A:$A,$B$5,Raw!$G:$G,Month!CF$7,Raw!$I:$I,Month!$A35),IF($C35="Provider",SUMIFS(Raw!$H:$H,Raw!$A:$A,$B$5,Raw!$G:$G,Month!CF$7,Raw!$C:$C,Month!$A35),SUMIFS(Raw!$H:$H,Raw!$A:$A,$B$5,Raw!$G:$G,Month!CF$7,Raw!$E:$E,Month!$A35))))</f>
        <v>5</v>
      </c>
      <c r="CG35" s="100">
        <f>IF($B35="","",IF($C35="Region",SUMIFS(Raw!$H:$H,Raw!$A:$A,$B$5,Raw!$G:$G,Month!CG$7,Raw!$I:$I,Month!$A35),IF($C35="Provider",SUMIFS(Raw!$H:$H,Raw!$A:$A,$B$5,Raw!$G:$G,Month!CG$7,Raw!$C:$C,Month!$A35),SUMIFS(Raw!$H:$H,Raw!$A:$A,$B$5,Raw!$G:$G,Month!CG$7,Raw!$E:$E,Month!$A35))))</f>
        <v>3</v>
      </c>
      <c r="CH35" s="100">
        <f>IF($B35="","",IF($C35="Region",SUMIFS(Raw!$H:$H,Raw!$A:$A,$B$5,Raw!$G:$G,Month!CH$7,Raw!$I:$I,Month!$A35),IF($C35="Provider",SUMIFS(Raw!$H:$H,Raw!$A:$A,$B$5,Raw!$G:$G,Month!CH$7,Raw!$C:$C,Month!$A35),SUMIFS(Raw!$H:$H,Raw!$A:$A,$B$5,Raw!$G:$G,Month!CH$7,Raw!$E:$E,Month!$A35))))</f>
        <v>7</v>
      </c>
      <c r="CI35" s="100">
        <f>IF($B35="","",IF($C35="Region",SUMIFS(Raw!$H:$H,Raw!$A:$A,$B$5,Raw!$G:$G,Month!CI$7,Raw!$I:$I,Month!$A35),IF($C35="Provider",SUMIFS(Raw!$H:$H,Raw!$A:$A,$B$5,Raw!$G:$G,Month!CI$7,Raw!$C:$C,Month!$A35),SUMIFS(Raw!$H:$H,Raw!$A:$A,$B$5,Raw!$G:$G,Month!CI$7,Raw!$E:$E,Month!$A35))))</f>
        <v>7</v>
      </c>
      <c r="CJ35" s="100">
        <f>IF($B35="","",IF($C35="Region",SUMIFS(Raw!$H:$H,Raw!$A:$A,$B$5,Raw!$G:$G,Month!CJ$7,Raw!$I:$I,Month!$A35),IF($C35="Provider",SUMIFS(Raw!$H:$H,Raw!$A:$A,$B$5,Raw!$G:$G,Month!CJ$7,Raw!$C:$C,Month!$A35),SUMIFS(Raw!$H:$H,Raw!$A:$A,$B$5,Raw!$G:$G,Month!CJ$7,Raw!$E:$E,Month!$A35))))</f>
        <v>122</v>
      </c>
      <c r="CK35" s="100">
        <f>IF($B35="","",IF($C35="Region",SUMIFS(Raw!$H:$H,Raw!$A:$A,$B$5,Raw!$G:$G,Month!CK$7,Raw!$I:$I,Month!$A35),IF($C35="Provider",SUMIFS(Raw!$H:$H,Raw!$A:$A,$B$5,Raw!$G:$G,Month!CK$7,Raw!$C:$C,Month!$A35),SUMIFS(Raw!$H:$H,Raw!$A:$A,$B$5,Raw!$G:$G,Month!CK$7,Raw!$E:$E,Month!$A35))))</f>
        <v>56</v>
      </c>
      <c r="CL35" s="100">
        <f>IF($B35="","",IF($C35="Region",SUMIFS(Raw!$H:$H,Raw!$A:$A,$B$5,Raw!$G:$G,Month!CL$7,Raw!$I:$I,Month!$A35),IF($C35="Provider",SUMIFS(Raw!$H:$H,Raw!$A:$A,$B$5,Raw!$G:$G,Month!CL$7,Raw!$C:$C,Month!$A35),SUMIFS(Raw!$H:$H,Raw!$A:$A,$B$5,Raw!$G:$G,Month!CL$7,Raw!$E:$E,Month!$A35))))</f>
        <v>131</v>
      </c>
      <c r="CM35" s="100">
        <f>IF($B35="","",IF($C35="Region",SUMIFS(Raw!$H:$H,Raw!$A:$A,$B$5,Raw!$G:$G,Month!CM$7,Raw!$I:$I,Month!$A35),IF($C35="Provider",SUMIFS(Raw!$H:$H,Raw!$A:$A,$B$5,Raw!$G:$G,Month!CM$7,Raw!$C:$C,Month!$A35),SUMIFS(Raw!$H:$H,Raw!$A:$A,$B$5,Raw!$G:$G,Month!CM$7,Raw!$E:$E,Month!$A35))))</f>
        <v>103</v>
      </c>
    </row>
    <row r="36" spans="1:91" ht="20" customHeight="1" x14ac:dyDescent="0.25">
      <c r="A36" s="18" t="str">
        <f>IF(Refs!A29="","",Refs!A29)</f>
        <v>111AH9</v>
      </c>
      <c r="B36" s="3" t="str">
        <f>IF(Refs!B29="","",Refs!B29)</f>
        <v>Hampshire and Surrey Heath</v>
      </c>
      <c r="C36" s="9" t="str">
        <f>IF(Refs!D29="","",Refs!D29)</f>
        <v>Area</v>
      </c>
      <c r="D36" s="100">
        <f>IF($B36="","",IF($C36="Region",SUMIFS(Raw!$H:$H,Raw!$A:$A,$B$5,Raw!$G:$G,Month!D$7,Raw!$I:$I,Month!$A36),IF($C36="Provider",SUMIFS(Raw!$H:$H,Raw!$A:$A,$B$5,Raw!$G:$G,Month!D$7,Raw!$C:$C,Month!$A36),SUMIFS(Raw!$H:$H,Raw!$A:$A,$B$5,Raw!$G:$G,Month!D$7,Raw!$E:$E,Month!$A36))))</f>
        <v>58423</v>
      </c>
      <c r="E36" s="100">
        <f>IF($B36="","",IF($C36="Region",SUMIFS(Raw!$H:$H,Raw!$A:$A,$B$5,Raw!$G:$G,Month!E$7,Raw!$I:$I,Month!$A36),IF($C36="Provider",SUMIFS(Raw!$H:$H,Raw!$A:$A,$B$5,Raw!$G:$G,Month!E$7,Raw!$C:$C,Month!$A36),SUMIFS(Raw!$H:$H,Raw!$A:$A,$B$5,Raw!$G:$G,Month!E$7,Raw!$E:$E,Month!$A36))))</f>
        <v>3854</v>
      </c>
      <c r="F36" s="100">
        <f>IF($B36="","",IF($C36="Region",SUMIFS(Raw!$H:$H,Raw!$A:$A,$B$5,Raw!$G:$G,Month!F$7,Raw!$I:$I,Month!$A36),IF($C36="Provider",SUMIFS(Raw!$H:$H,Raw!$A:$A,$B$5,Raw!$G:$G,Month!F$7,Raw!$C:$C,Month!$A36),SUMIFS(Raw!$H:$H,Raw!$A:$A,$B$5,Raw!$G:$G,Month!F$7,Raw!$E:$E,Month!$A36))))</f>
        <v>55618</v>
      </c>
      <c r="G36" s="100">
        <f>IF($B36="","",IF($C36="Region",SUMIFS(Raw!$H:$H,Raw!$A:$A,$B$5,Raw!$G:$G,Month!G$7,Raw!$I:$I,Month!$A36),IF($C36="Provider",SUMIFS(Raw!$H:$H,Raw!$A:$A,$B$5,Raw!$G:$G,Month!G$7,Raw!$C:$C,Month!$A36),SUMIFS(Raw!$H:$H,Raw!$A:$A,$B$5,Raw!$G:$G,Month!G$7,Raw!$E:$E,Month!$A36))))</f>
        <v>41414</v>
      </c>
      <c r="H36" s="100">
        <f>IF($B36="","",IF($C36="Region",SUMIFS(Raw!$H:$H,Raw!$A:$A,$B$5,Raw!$G:$G,Month!H$7,Raw!$I:$I,Month!$A36),IF($C36="Provider",SUMIFS(Raw!$H:$H,Raw!$A:$A,$B$5,Raw!$G:$G,Month!H$7,Raw!$C:$C,Month!$A36),SUMIFS(Raw!$H:$H,Raw!$A:$A,$B$5,Raw!$G:$G,Month!H$7,Raw!$E:$E,Month!$A36))))</f>
        <v>2805</v>
      </c>
      <c r="I36" s="100">
        <f>IF($B36="","",IF($C36="Region",SUMIFS(Raw!$H:$H,Raw!$A:$A,$B$5,Raw!$G:$G,Month!I$7,Raw!$I:$I,Month!$A36),IF($C36="Provider",SUMIFS(Raw!$H:$H,Raw!$A:$A,$B$5,Raw!$G:$G,Month!I$7,Raw!$C:$C,Month!$A36),SUMIFS(Raw!$H:$H,Raw!$A:$A,$B$5,Raw!$G:$G,Month!I$7,Raw!$E:$E,Month!$A36))))</f>
        <v>4119656</v>
      </c>
      <c r="J36" s="100">
        <f>IF($B36="","",IF($C36="Region",SUMIFS(Raw!$H:$H,Raw!$A:$A,$B$5,Raw!$G:$G,Month!J$7,Raw!$I:$I,Month!$A36),IF($C36="Provider",SUMIFS(Raw!$H:$H,Raw!$A:$A,$B$5,Raw!$G:$G,Month!J$7,Raw!$C:$C,Month!$A36),SUMIFS(Raw!$H:$H,Raw!$A:$A,$B$5,Raw!$G:$G,Month!J$7,Raw!$E:$E,Month!$A36))))</f>
        <v>437</v>
      </c>
      <c r="K36" s="100">
        <f>IF($B36="","",IF($C36="Region",SUMIFS(Raw!$H:$H,Raw!$A:$A,$B$5,Raw!$G:$G,Month!K$7,Raw!$I:$I,Month!$A36),IF($C36="Provider",SUMIFS(Raw!$H:$H,Raw!$A:$A,$B$5,Raw!$G:$G,Month!K$7,Raw!$C:$C,Month!$A36),SUMIFS(Raw!$H:$H,Raw!$A:$A,$B$5,Raw!$G:$G,Month!K$7,Raw!$E:$E,Month!$A36))))</f>
        <v>801</v>
      </c>
      <c r="L36" s="100">
        <f>IF($B36="","",IF($C36="Region",SUMIFS(Raw!$H:$H,Raw!$A:$A,$B$5,Raw!$G:$G,Month!L$7,Raw!$I:$I,Month!$A36),IF($C36="Provider",SUMIFS(Raw!$H:$H,Raw!$A:$A,$B$5,Raw!$G:$G,Month!L$7,Raw!$C:$C,Month!$A36),SUMIFS(Raw!$H:$H,Raw!$A:$A,$B$5,Raw!$G:$G,Month!L$7,Raw!$E:$E,Month!$A36))))</f>
        <v>502047</v>
      </c>
      <c r="M36" s="100">
        <f>IF($B36="","",IF($C36="Region",SUMIFS(Raw!$H:$H,Raw!$A:$A,$B$5,Raw!$G:$G,Month!M$7,Raw!$I:$I,Month!$A36),IF($C36="Provider",SUMIFS(Raw!$H:$H,Raw!$A:$A,$B$5,Raw!$G:$G,Month!M$7,Raw!$C:$C,Month!$A36),SUMIFS(Raw!$H:$H,Raw!$A:$A,$B$5,Raw!$G:$G,Month!M$7,Raw!$E:$E,Month!$A36))))</f>
        <v>25435</v>
      </c>
      <c r="N36" s="100">
        <f>IF($B36="","",IF($C36="Region",SUMIFS(Raw!$H:$H,Raw!$A:$A,$B$5,Raw!$G:$G,Month!N$7,Raw!$I:$I,Month!$A36),IF($C36="Provider",SUMIFS(Raw!$H:$H,Raw!$A:$A,$B$5,Raw!$G:$G,Month!N$7,Raw!$C:$C,Month!$A36),SUMIFS(Raw!$H:$H,Raw!$A:$A,$B$5,Raw!$G:$G,Month!N$7,Raw!$E:$E,Month!$A36))))</f>
        <v>160217862</v>
      </c>
      <c r="O36" s="100">
        <f>IF($B36="","",IF($C36="Region",SUMIFS(Raw!$H:$H,Raw!$A:$A,$B$5,Raw!$G:$G,Month!O$7,Raw!$I:$I,Month!$A36),IF($C36="Provider",SUMIFS(Raw!$H:$H,Raw!$A:$A,$B$5,Raw!$G:$G,Month!O$7,Raw!$C:$C,Month!$A36),SUMIFS(Raw!$H:$H,Raw!$A:$A,$B$5,Raw!$G:$G,Month!O$7,Raw!$E:$E,Month!$A36))))</f>
        <v>50330</v>
      </c>
      <c r="P36" s="100">
        <f>IF($B36="","",IF($C36="Region",SUMIFS(Raw!$H:$H,Raw!$A:$A,$B$5,Raw!$G:$G,Month!P$7,Raw!$I:$I,Month!$A36),IF($C36="Provider",SUMIFS(Raw!$H:$H,Raw!$A:$A,$B$5,Raw!$G:$G,Month!P$7,Raw!$C:$C,Month!$A36),SUMIFS(Raw!$H:$H,Raw!$A:$A,$B$5,Raw!$G:$G,Month!P$7,Raw!$E:$E,Month!$A36))))</f>
        <v>2</v>
      </c>
      <c r="Q36" s="100">
        <f>IF($B36="","",IF($C36="Region",SUMIFS(Raw!$H:$H,Raw!$A:$A,$B$5,Raw!$G:$G,Month!Q$7,Raw!$I:$I,Month!$A36),IF($C36="Provider",SUMIFS(Raw!$H:$H,Raw!$A:$A,$B$5,Raw!$G:$G,Month!Q$7,Raw!$C:$C,Month!$A36),SUMIFS(Raw!$H:$H,Raw!$A:$A,$B$5,Raw!$G:$G,Month!Q$7,Raw!$E:$E,Month!$A36))))</f>
        <v>21149</v>
      </c>
      <c r="R36" s="100">
        <f>IF($B36="","",IF($C36="Region",SUMIFS(Raw!$H:$H,Raw!$A:$A,$B$5,Raw!$G:$G,Month!R$7,Raw!$I:$I,Month!$A36),IF($C36="Provider",SUMIFS(Raw!$H:$H,Raw!$A:$A,$B$5,Raw!$G:$G,Month!R$7,Raw!$C:$C,Month!$A36),SUMIFS(Raw!$H:$H,Raw!$A:$A,$B$5,Raw!$G:$G,Month!R$7,Raw!$E:$E,Month!$A36))))</f>
        <v>29073</v>
      </c>
      <c r="S36" s="100">
        <f>IF($B36="","",IF($C36="Region",SUMIFS(Raw!$H:$H,Raw!$A:$A,$B$5,Raw!$G:$G,Month!S$7,Raw!$I:$I,Month!$A36),IF($C36="Provider",SUMIFS(Raw!$H:$H,Raw!$A:$A,$B$5,Raw!$G:$G,Month!S$7,Raw!$C:$C,Month!$A36),SUMIFS(Raw!$H:$H,Raw!$A:$A,$B$5,Raw!$G:$G,Month!S$7,Raw!$E:$E,Month!$A36))))</f>
        <v>0</v>
      </c>
      <c r="T36" s="100">
        <f>IF($B36="","",IF($C36="Region",SUMIFS(Raw!$H:$H,Raw!$A:$A,$B$5,Raw!$G:$G,Month!T$7,Raw!$I:$I,Month!$A36),IF($C36="Provider",SUMIFS(Raw!$H:$H,Raw!$A:$A,$B$5,Raw!$G:$G,Month!T$7,Raw!$C:$C,Month!$A36),SUMIFS(Raw!$H:$H,Raw!$A:$A,$B$5,Raw!$G:$G,Month!T$7,Raw!$E:$E,Month!$A36))))</f>
        <v>106</v>
      </c>
      <c r="U36" s="100">
        <f>IF($B36="","",IF($C36="Region",SUMIFS(Raw!$H:$H,Raw!$A:$A,$B$5,Raw!$G:$G,Month!U$7,Raw!$I:$I,Month!$A36),IF($C36="Provider",SUMIFS(Raw!$H:$H,Raw!$A:$A,$B$5,Raw!$G:$G,Month!U$7,Raw!$C:$C,Month!$A36),SUMIFS(Raw!$H:$H,Raw!$A:$A,$B$5,Raw!$G:$G,Month!U$7,Raw!$E:$E,Month!$A36))))</f>
        <v>28903</v>
      </c>
      <c r="V36" s="100">
        <f>IF($B36="","",IF($C36="Region",SUMIFS(Raw!$H:$H,Raw!$A:$A,$B$5,Raw!$G:$G,Month!V$7,Raw!$I:$I,Month!$A36),IF($C36="Provider",SUMIFS(Raw!$H:$H,Raw!$A:$A,$B$5,Raw!$G:$G,Month!V$7,Raw!$C:$C,Month!$A36),SUMIFS(Raw!$H:$H,Raw!$A:$A,$B$5,Raw!$G:$G,Month!V$7,Raw!$E:$E,Month!$A36))))</f>
        <v>91</v>
      </c>
      <c r="W36" s="100">
        <f>IF($B36="","",IF($C36="Region",SUMIFS(Raw!$H:$H,Raw!$A:$A,$B$5,Raw!$G:$G,Month!W$7,Raw!$I:$I,Month!$A36),IF($C36="Provider",SUMIFS(Raw!$H:$H,Raw!$A:$A,$B$5,Raw!$G:$G,Month!W$7,Raw!$C:$C,Month!$A36),SUMIFS(Raw!$H:$H,Raw!$A:$A,$B$5,Raw!$G:$G,Month!W$7,Raw!$E:$E,Month!$A36))))</f>
        <v>9372</v>
      </c>
      <c r="X36" s="100">
        <f>IF($B36="","",IF($C36="Region",SUMIFS(Raw!$H:$H,Raw!$A:$A,$B$5,Raw!$G:$G,Month!X$7,Raw!$I:$I,Month!$A36),IF($C36="Provider",SUMIFS(Raw!$H:$H,Raw!$A:$A,$B$5,Raw!$G:$G,Month!X$7,Raw!$C:$C,Month!$A36),SUMIFS(Raw!$H:$H,Raw!$A:$A,$B$5,Raw!$G:$G,Month!X$7,Raw!$E:$E,Month!$A36))))</f>
        <v>3960</v>
      </c>
      <c r="Y36" s="100">
        <f>IF($B36="","",IF($C36="Region",SUMIFS(Raw!$H:$H,Raw!$A:$A,$B$5,Raw!$G:$G,Month!Y$7,Raw!$I:$I,Month!$A36),IF($C36="Provider",SUMIFS(Raw!$H:$H,Raw!$A:$A,$B$5,Raw!$G:$G,Month!Y$7,Raw!$C:$C,Month!$A36),SUMIFS(Raw!$H:$H,Raw!$A:$A,$B$5,Raw!$G:$G,Month!Y$7,Raw!$E:$E,Month!$A36))))</f>
        <v>1930</v>
      </c>
      <c r="Z36" s="100">
        <f>IF($B36="","",IF($C36="Region",SUMIFS(Raw!$H:$H,Raw!$A:$A,$B$5,Raw!$G:$G,Month!Z$7,Raw!$I:$I,Month!$A36),IF($C36="Provider",SUMIFS(Raw!$H:$H,Raw!$A:$A,$B$5,Raw!$G:$G,Month!Z$7,Raw!$C:$C,Month!$A36),SUMIFS(Raw!$H:$H,Raw!$A:$A,$B$5,Raw!$G:$G,Month!Z$7,Raw!$E:$E,Month!$A36))))</f>
        <v>4611</v>
      </c>
      <c r="AA36" s="100">
        <f>IF($B36="","",IF($C36="Region",SUMIFS(Raw!$H:$H,Raw!$A:$A,$B$5,Raw!$G:$G,Month!AA$7,Raw!$I:$I,Month!$A36),IF($C36="Provider",SUMIFS(Raw!$H:$H,Raw!$A:$A,$B$5,Raw!$G:$G,Month!AA$7,Raw!$C:$C,Month!$A36),SUMIFS(Raw!$H:$H,Raw!$A:$A,$B$5,Raw!$G:$G,Month!AA$7,Raw!$E:$E,Month!$A36))))</f>
        <v>3304</v>
      </c>
      <c r="AB36" s="100">
        <f>IF($B36="","",IF($C36="Region",SUMIFS(Raw!$H:$H,Raw!$A:$A,$B$5,Raw!$G:$G,Month!AB$7,Raw!$I:$I,Month!$A36),IF($C36="Provider",SUMIFS(Raw!$H:$H,Raw!$A:$A,$B$5,Raw!$G:$G,Month!AB$7,Raw!$C:$C,Month!$A36),SUMIFS(Raw!$H:$H,Raw!$A:$A,$B$5,Raw!$G:$G,Month!AB$7,Raw!$E:$E,Month!$A36))))</f>
        <v>2190</v>
      </c>
      <c r="AC36" s="100">
        <f>IF($B36="","",IF($C36="Region",SUMIFS(Raw!$H:$H,Raw!$A:$A,$B$5,Raw!$G:$G,Month!AC$7,Raw!$I:$I,Month!$A36),IF($C36="Provider",SUMIFS(Raw!$H:$H,Raw!$A:$A,$B$5,Raw!$G:$G,Month!AC$7,Raw!$C:$C,Month!$A36),SUMIFS(Raw!$H:$H,Raw!$A:$A,$B$5,Raw!$G:$G,Month!AC$7,Raw!$E:$E,Month!$A36))))</f>
        <v>5092</v>
      </c>
      <c r="AD36" s="100">
        <f>IF($B36="","",IF($C36="Region",SUMIFS(Raw!$H:$H,Raw!$A:$A,$B$5,Raw!$G:$G,Month!AD$7,Raw!$I:$I,Month!$A36),IF($C36="Provider",SUMIFS(Raw!$H:$H,Raw!$A:$A,$B$5,Raw!$G:$G,Month!AD$7,Raw!$C:$C,Month!$A36),SUMIFS(Raw!$H:$H,Raw!$A:$A,$B$5,Raw!$G:$G,Month!AD$7,Raw!$E:$E,Month!$A36))))</f>
        <v>20449</v>
      </c>
      <c r="AE36" s="100">
        <f>IF($B36="","",IF($C36="Region",SUMIFS(Raw!$H:$H,Raw!$A:$A,$B$5,Raw!$G:$G,Month!AE$7,Raw!$I:$I,Month!$A36),IF($C36="Provider",SUMIFS(Raw!$H:$H,Raw!$A:$A,$B$5,Raw!$G:$G,Month!AE$7,Raw!$C:$C,Month!$A36),SUMIFS(Raw!$H:$H,Raw!$A:$A,$B$5,Raw!$G:$G,Month!AE$7,Raw!$E:$E,Month!$A36))))</f>
        <v>50289</v>
      </c>
      <c r="AF36" s="100">
        <f>IF($B36="","",IF($C36="Region",SUMIFS(Raw!$H:$H,Raw!$A:$A,$B$5,Raw!$G:$G,Month!AF$7,Raw!$I:$I,Month!$A36),IF($C36="Provider",SUMIFS(Raw!$H:$H,Raw!$A:$A,$B$5,Raw!$G:$G,Month!AF$7,Raw!$C:$C,Month!$A36),SUMIFS(Raw!$H:$H,Raw!$A:$A,$B$5,Raw!$G:$G,Month!AF$7,Raw!$E:$E,Month!$A36))))</f>
        <v>6007</v>
      </c>
      <c r="AG36" s="100">
        <f>IF($B36="","",IF($C36="Region",SUMIFS(Raw!$H:$H,Raw!$A:$A,$B$5,Raw!$G:$G,Month!AG$7,Raw!$I:$I,Month!$A36),IF($C36="Provider",SUMIFS(Raw!$H:$H,Raw!$A:$A,$B$5,Raw!$G:$G,Month!AG$7,Raw!$C:$C,Month!$A36),SUMIFS(Raw!$H:$H,Raw!$A:$A,$B$5,Raw!$G:$G,Month!AG$7,Raw!$E:$E,Month!$A36))))</f>
        <v>7045</v>
      </c>
      <c r="AH36" s="100">
        <f>IF($B36="","",IF($C36="Region",SUMIFS(Raw!$H:$H,Raw!$A:$A,$B$5,Raw!$G:$G,Month!AH$7,Raw!$I:$I,Month!$A36),IF($C36="Provider",SUMIFS(Raw!$H:$H,Raw!$A:$A,$B$5,Raw!$G:$G,Month!AH$7,Raw!$C:$C,Month!$A36),SUMIFS(Raw!$H:$H,Raw!$A:$A,$B$5,Raw!$G:$G,Month!AH$7,Raw!$E:$E,Month!$A36))))</f>
        <v>3791</v>
      </c>
      <c r="AI36" s="100">
        <f>IF($B36="","",IF($C36="Region",SUMIFS(Raw!$H:$H,Raw!$A:$A,$B$5,Raw!$G:$G,Month!AI$7,Raw!$I:$I,Month!$A36),IF($C36="Provider",SUMIFS(Raw!$H:$H,Raw!$A:$A,$B$5,Raw!$G:$G,Month!AI$7,Raw!$C:$C,Month!$A36),SUMIFS(Raw!$H:$H,Raw!$A:$A,$B$5,Raw!$G:$G,Month!AI$7,Raw!$E:$E,Month!$A36))))</f>
        <v>27</v>
      </c>
      <c r="AJ36" s="100">
        <f>IF($B36="","",IF($C36="Region",SUMIFS(Raw!$H:$H,Raw!$A:$A,$B$5,Raw!$G:$G,Month!AJ$7,Raw!$I:$I,Month!$A36),IF($C36="Provider",SUMIFS(Raw!$H:$H,Raw!$A:$A,$B$5,Raw!$G:$G,Month!AJ$7,Raw!$C:$C,Month!$A36),SUMIFS(Raw!$H:$H,Raw!$A:$A,$B$5,Raw!$G:$G,Month!AJ$7,Raw!$E:$E,Month!$A36))))</f>
        <v>3415</v>
      </c>
      <c r="AK36" s="100">
        <f>IF($B36="","",IF($C36="Region",SUMIFS(Raw!$H:$H,Raw!$A:$A,$B$5,Raw!$G:$G,Month!AK$7,Raw!$I:$I,Month!$A36),IF($C36="Provider",SUMIFS(Raw!$H:$H,Raw!$A:$A,$B$5,Raw!$G:$G,Month!AK$7,Raw!$C:$C,Month!$A36),SUMIFS(Raw!$H:$H,Raw!$A:$A,$B$5,Raw!$G:$G,Month!AK$7,Raw!$E:$E,Month!$A36))))</f>
        <v>173</v>
      </c>
      <c r="AL36" s="100">
        <f>IF($B36="","",IF($C36="Region",SUMIFS(Raw!$H:$H,Raw!$A:$A,$B$5,Raw!$G:$G,Month!AL$7,Raw!$I:$I,Month!$A36),IF($C36="Provider",SUMIFS(Raw!$H:$H,Raw!$A:$A,$B$5,Raw!$G:$G,Month!AL$7,Raw!$C:$C,Month!$A36),SUMIFS(Raw!$H:$H,Raw!$A:$A,$B$5,Raw!$G:$G,Month!AL$7,Raw!$E:$E,Month!$A36))))</f>
        <v>1736</v>
      </c>
      <c r="AM36" s="100">
        <f>IF($B36="","",IF($C36="Region",SUMIFS(Raw!$H:$H,Raw!$A:$A,$B$5,Raw!$G:$G,Month!AM$7,Raw!$I:$I,Month!$A36),IF($C36="Provider",SUMIFS(Raw!$H:$H,Raw!$A:$A,$B$5,Raw!$G:$G,Month!AM$7,Raw!$C:$C,Month!$A36),SUMIFS(Raw!$H:$H,Raw!$A:$A,$B$5,Raw!$G:$G,Month!AM$7,Raw!$E:$E,Month!$A36))))</f>
        <v>159</v>
      </c>
      <c r="AN36" s="100">
        <f>IF($B36="","",IF($C36="Region",SUMIFS(Raw!$H:$H,Raw!$A:$A,$B$5,Raw!$G:$G,Month!AN$7,Raw!$I:$I,Month!$A36),IF($C36="Provider",SUMIFS(Raw!$H:$H,Raw!$A:$A,$B$5,Raw!$G:$G,Month!AN$7,Raw!$C:$C,Month!$A36),SUMIFS(Raw!$H:$H,Raw!$A:$A,$B$5,Raw!$G:$G,Month!AN$7,Raw!$E:$E,Month!$A36))))</f>
        <v>8105</v>
      </c>
      <c r="AO36" s="100">
        <f>IF($B36="","",IF($C36="Region",SUMIFS(Raw!$H:$H,Raw!$A:$A,$B$5,Raw!$G:$G,Month!AO$7,Raw!$I:$I,Month!$A36),IF($C36="Provider",SUMIFS(Raw!$H:$H,Raw!$A:$A,$B$5,Raw!$G:$G,Month!AO$7,Raw!$C:$C,Month!$A36),SUMIFS(Raw!$H:$H,Raw!$A:$A,$B$5,Raw!$G:$G,Month!AO$7,Raw!$E:$E,Month!$A36))))</f>
        <v>7241</v>
      </c>
      <c r="AP36" s="100">
        <f>IF($B36="","",IF($C36="Region",SUMIFS(Raw!$H:$H,Raw!$A:$A,$B$5,Raw!$G:$G,Month!AP$7,Raw!$I:$I,Month!$A36),IF($C36="Provider",SUMIFS(Raw!$H:$H,Raw!$A:$A,$B$5,Raw!$G:$G,Month!AP$7,Raw!$C:$C,Month!$A36),SUMIFS(Raw!$H:$H,Raw!$A:$A,$B$5,Raw!$G:$G,Month!AP$7,Raw!$E:$E,Month!$A36))))</f>
        <v>8395</v>
      </c>
      <c r="AQ36" s="100">
        <f>IF($B36="","",IF($C36="Region",SUMIFS(Raw!$H:$H,Raw!$A:$A,$B$5,Raw!$G:$G,Month!AQ$7,Raw!$I:$I,Month!$A36),IF($C36="Provider",SUMIFS(Raw!$H:$H,Raw!$A:$A,$B$5,Raw!$G:$G,Month!AQ$7,Raw!$C:$C,Month!$A36),SUMIFS(Raw!$H:$H,Raw!$A:$A,$B$5,Raw!$G:$G,Month!AQ$7,Raw!$E:$E,Month!$A36))))</f>
        <v>5419</v>
      </c>
      <c r="AR36" s="100">
        <f>IF($B36="","",IF($C36="Region",SUMIFS(Raw!$H:$H,Raw!$A:$A,$B$5,Raw!$G:$G,Month!AR$7,Raw!$I:$I,Month!$A36),IF($C36="Provider",SUMIFS(Raw!$H:$H,Raw!$A:$A,$B$5,Raw!$G:$G,Month!AR$7,Raw!$C:$C,Month!$A36),SUMIFS(Raw!$H:$H,Raw!$A:$A,$B$5,Raw!$G:$G,Month!AR$7,Raw!$E:$E,Month!$A36))))</f>
        <v>4854</v>
      </c>
      <c r="AS36" s="100">
        <f>IF($B36="","",IF($C36="Region",SUMIFS(Raw!$H:$H,Raw!$A:$A,$B$5,Raw!$G:$G,Month!AS$7,Raw!$I:$I,Month!$A36),IF($C36="Provider",SUMIFS(Raw!$H:$H,Raw!$A:$A,$B$5,Raw!$G:$G,Month!AS$7,Raw!$C:$C,Month!$A36),SUMIFS(Raw!$H:$H,Raw!$A:$A,$B$5,Raw!$G:$G,Month!AS$7,Raw!$E:$E,Month!$A36))))</f>
        <v>1543</v>
      </c>
      <c r="AT36" s="100">
        <f>IF($B36="","",IF($C36="Region",SUMIFS(Raw!$H:$H,Raw!$A:$A,$B$5,Raw!$G:$G,Month!AT$7,Raw!$I:$I,Month!$A36),IF($C36="Provider",SUMIFS(Raw!$H:$H,Raw!$A:$A,$B$5,Raw!$G:$G,Month!AT$7,Raw!$C:$C,Month!$A36),SUMIFS(Raw!$H:$H,Raw!$A:$A,$B$5,Raw!$G:$G,Month!AT$7,Raw!$E:$E,Month!$A36))))</f>
        <v>1865</v>
      </c>
      <c r="AU36" s="100">
        <f>IF($B36="","",IF($C36="Region",SUMIFS(Raw!$H:$H,Raw!$A:$A,$B$5,Raw!$G:$G,Month!AU$7,Raw!$I:$I,Month!$A36),IF($C36="Provider",SUMIFS(Raw!$H:$H,Raw!$A:$A,$B$5,Raw!$G:$G,Month!AU$7,Raw!$C:$C,Month!$A36),SUMIFS(Raw!$H:$H,Raw!$A:$A,$B$5,Raw!$G:$G,Month!AU$7,Raw!$E:$E,Month!$A36))))</f>
        <v>92</v>
      </c>
      <c r="AV36" s="100">
        <f>IF($B36="","",IF($C36="Region",SUMIFS(Raw!$H:$H,Raw!$A:$A,$B$5,Raw!$G:$G,Month!AV$7,Raw!$I:$I,Month!$A36),IF($C36="Provider",SUMIFS(Raw!$H:$H,Raw!$A:$A,$B$5,Raw!$G:$G,Month!AV$7,Raw!$C:$C,Month!$A36),SUMIFS(Raw!$H:$H,Raw!$A:$A,$B$5,Raw!$G:$G,Month!AV$7,Raw!$E:$E,Month!$A36))))</f>
        <v>3086</v>
      </c>
      <c r="AW36" s="100">
        <f>IF($B36="","",IF($C36="Region",SUMIFS(Raw!$H:$H,Raw!$A:$A,$B$5,Raw!$G:$G,Month!AW$7,Raw!$I:$I,Month!$A36),IF($C36="Provider",SUMIFS(Raw!$H:$H,Raw!$A:$A,$B$5,Raw!$G:$G,Month!AW$7,Raw!$C:$C,Month!$A36),SUMIFS(Raw!$H:$H,Raw!$A:$A,$B$5,Raw!$G:$G,Month!AW$7,Raw!$E:$E,Month!$A36))))</f>
        <v>12202387</v>
      </c>
      <c r="AX36" s="100">
        <f>IF($B36="","",IF($C36="Region",SUMIFS(Raw!$H:$H,Raw!$A:$A,$B$5,Raw!$G:$G,Month!AX$7,Raw!$I:$I,Month!$A36),IF($C36="Provider",SUMIFS(Raw!$H:$H,Raw!$A:$A,$B$5,Raw!$G:$G,Month!AX$7,Raw!$C:$C,Month!$A36),SUMIFS(Raw!$H:$H,Raw!$A:$A,$B$5,Raw!$G:$G,Month!AX$7,Raw!$E:$E,Month!$A36))))</f>
        <v>6416</v>
      </c>
      <c r="AY36" s="100">
        <f>IF($B36="","",IF($C36="Region",SUMIFS(Raw!$H:$H,Raw!$A:$A,$B$5,Raw!$G:$G,Month!AY$7,Raw!$I:$I,Month!$A36),IF($C36="Provider",SUMIFS(Raw!$H:$H,Raw!$A:$A,$B$5,Raw!$G:$G,Month!AY$7,Raw!$C:$C,Month!$A36),SUMIFS(Raw!$H:$H,Raw!$A:$A,$B$5,Raw!$G:$G,Month!AY$7,Raw!$E:$E,Month!$A36))))</f>
        <v>4168</v>
      </c>
      <c r="AZ36" s="100">
        <f>IF($B36="","",IF($C36="Region",SUMIFS(Raw!$H:$H,Raw!$A:$A,$B$5,Raw!$G:$G,Month!AZ$7,Raw!$I:$I,Month!$A36),IF($C36="Provider",SUMIFS(Raw!$H:$H,Raw!$A:$A,$B$5,Raw!$G:$G,Month!AZ$7,Raw!$C:$C,Month!$A36),SUMIFS(Raw!$H:$H,Raw!$A:$A,$B$5,Raw!$G:$G,Month!AZ$7,Raw!$E:$E,Month!$A36))))</f>
        <v>363</v>
      </c>
      <c r="BA36" s="100">
        <f>IF($B36="","",IF($C36="Region",SUMIFS(Raw!$H:$H,Raw!$A:$A,$B$5,Raw!$G:$G,Month!BA$7,Raw!$I:$I,Month!$A36),IF($C36="Provider",SUMIFS(Raw!$H:$H,Raw!$A:$A,$B$5,Raw!$G:$G,Month!BA$7,Raw!$C:$C,Month!$A36),SUMIFS(Raw!$H:$H,Raw!$A:$A,$B$5,Raw!$G:$G,Month!BA$7,Raw!$E:$E,Month!$A36))))</f>
        <v>2304</v>
      </c>
      <c r="BB36" s="100">
        <f>IF($B36="","",IF($C36="Region",SUMIFS(Raw!$H:$H,Raw!$A:$A,$B$5,Raw!$G:$G,Month!BB$7,Raw!$I:$I,Month!$A36),IF($C36="Provider",SUMIFS(Raw!$H:$H,Raw!$A:$A,$B$5,Raw!$G:$G,Month!BB$7,Raw!$C:$C,Month!$A36),SUMIFS(Raw!$H:$H,Raw!$A:$A,$B$5,Raw!$G:$G,Month!BB$7,Raw!$E:$E,Month!$A36))))</f>
        <v>15810181</v>
      </c>
      <c r="BC36" s="100">
        <f>IF($B36="","",IF($C36="Region",SUMIFS(Raw!$H:$H,Raw!$A:$A,$B$5,Raw!$G:$G,Month!BC$7,Raw!$I:$I,Month!$A36),IF($C36="Provider",SUMIFS(Raw!$H:$H,Raw!$A:$A,$B$5,Raw!$G:$G,Month!BC$7,Raw!$C:$C,Month!$A36),SUMIFS(Raw!$H:$H,Raw!$A:$A,$B$5,Raw!$G:$G,Month!BC$7,Raw!$E:$E,Month!$A36))))</f>
        <v>2333</v>
      </c>
      <c r="BD36" s="100">
        <f>IF($B36="","",IF($C36="Region",SUMIFS(Raw!$H:$H,Raw!$A:$A,$B$5,Raw!$G:$G,Month!BD$7,Raw!$I:$I,Month!$A36),IF($C36="Provider",SUMIFS(Raw!$H:$H,Raw!$A:$A,$B$5,Raw!$G:$G,Month!BD$7,Raw!$C:$C,Month!$A36),SUMIFS(Raw!$H:$H,Raw!$A:$A,$B$5,Raw!$G:$G,Month!BD$7,Raw!$E:$E,Month!$A36))))</f>
        <v>14889</v>
      </c>
      <c r="BE36" s="100">
        <f>IF($B36="","",IF($C36="Region",SUMIFS(Raw!$H:$H,Raw!$A:$A,$B$5,Raw!$G:$G,Month!BE$7,Raw!$I:$I,Month!$A36),IF($C36="Provider",SUMIFS(Raw!$H:$H,Raw!$A:$A,$B$5,Raw!$G:$G,Month!BE$7,Raw!$C:$C,Month!$A36),SUMIFS(Raw!$H:$H,Raw!$A:$A,$B$5,Raw!$G:$G,Month!BE$7,Raw!$E:$E,Month!$A36))))</f>
        <v>338</v>
      </c>
      <c r="BF36" s="100">
        <f>IF($B36="","",IF($C36="Region",SUMIFS(Raw!$H:$H,Raw!$A:$A,$B$5,Raw!$G:$G,Month!BF$7,Raw!$I:$I,Month!$A36),IF($C36="Provider",SUMIFS(Raw!$H:$H,Raw!$A:$A,$B$5,Raw!$G:$G,Month!BF$7,Raw!$C:$C,Month!$A36),SUMIFS(Raw!$H:$H,Raw!$A:$A,$B$5,Raw!$G:$G,Month!BF$7,Raw!$E:$E,Month!$A36))))</f>
        <v>37829</v>
      </c>
      <c r="BG36" s="100">
        <f>IF($B36="","",IF($C36="Region",SUMIFS(Raw!$H:$H,Raw!$A:$A,$B$5,Raw!$G:$G,Month!BG$7,Raw!$I:$I,Month!$A36),IF($C36="Provider",SUMIFS(Raw!$H:$H,Raw!$A:$A,$B$5,Raw!$G:$G,Month!BG$7,Raw!$C:$C,Month!$A36),SUMIFS(Raw!$H:$H,Raw!$A:$A,$B$5,Raw!$G:$G,Month!BG$7,Raw!$E:$E,Month!$A36))))</f>
        <v>16</v>
      </c>
      <c r="BH36" s="100">
        <f>IF($B36="","",IF($C36="Region",SUMIFS(Raw!$H:$H,Raw!$A:$A,$B$5,Raw!$G:$G,Month!BH$7,Raw!$I:$I,Month!$A36),IF($C36="Provider",SUMIFS(Raw!$H:$H,Raw!$A:$A,$B$5,Raw!$G:$G,Month!BH$7,Raw!$C:$C,Month!$A36),SUMIFS(Raw!$H:$H,Raw!$A:$A,$B$5,Raw!$G:$G,Month!BH$7,Raw!$E:$E,Month!$A36))))</f>
        <v>28851</v>
      </c>
      <c r="BI36" s="100">
        <f>IF($B36="","",IF($C36="Region",SUMIFS(Raw!$H:$H,Raw!$A:$A,$B$5,Raw!$G:$G,Month!BI$7,Raw!$I:$I,Month!$A36),IF($C36="Provider",SUMIFS(Raw!$H:$H,Raw!$A:$A,$B$5,Raw!$G:$G,Month!BI$7,Raw!$C:$C,Month!$A36),SUMIFS(Raw!$H:$H,Raw!$A:$A,$B$5,Raw!$G:$G,Month!BI$7,Raw!$E:$E,Month!$A36))))</f>
        <v>20606</v>
      </c>
      <c r="BJ36" s="100">
        <f>IF($B36="","",IF($C36="Region",SUMIFS(Raw!$H:$H,Raw!$A:$A,$B$5,Raw!$G:$G,Month!BJ$7,Raw!$I:$I,Month!$A36),IF($C36="Provider",SUMIFS(Raw!$H:$H,Raw!$A:$A,$B$5,Raw!$G:$G,Month!BJ$7,Raw!$C:$C,Month!$A36),SUMIFS(Raw!$H:$H,Raw!$A:$A,$B$5,Raw!$G:$G,Month!BJ$7,Raw!$E:$E,Month!$A36))))</f>
        <v>7343</v>
      </c>
      <c r="BK36" s="100">
        <f>IF($B36="","",IF($C36="Region",SUMIFS(Raw!$H:$H,Raw!$A:$A,$B$5,Raw!$G:$G,Month!BK$7,Raw!$I:$I,Month!$A36),IF($C36="Provider",SUMIFS(Raw!$H:$H,Raw!$A:$A,$B$5,Raw!$G:$G,Month!BK$7,Raw!$C:$C,Month!$A36),SUMIFS(Raw!$H:$H,Raw!$A:$A,$B$5,Raw!$G:$G,Month!BK$7,Raw!$E:$E,Month!$A36))))</f>
        <v>3533</v>
      </c>
      <c r="BL36" s="100">
        <f>IF($B36="","",IF($C36="Region",SUMIFS(Raw!$H:$H,Raw!$A:$A,$B$5,Raw!$G:$G,Month!BL$7,Raw!$I:$I,Month!$A36),IF($C36="Provider",SUMIFS(Raw!$H:$H,Raw!$A:$A,$B$5,Raw!$G:$G,Month!BL$7,Raw!$C:$C,Month!$A36),SUMIFS(Raw!$H:$H,Raw!$A:$A,$B$5,Raw!$G:$G,Month!BL$7,Raw!$E:$E,Month!$A36))))</f>
        <v>19807</v>
      </c>
      <c r="BM36" s="100">
        <f>IF($B36="","",IF($C36="Region",SUMIFS(Raw!$H:$H,Raw!$A:$A,$B$5,Raw!$G:$G,Month!BM$7,Raw!$I:$I,Month!$A36),IF($C36="Provider",SUMIFS(Raw!$H:$H,Raw!$A:$A,$B$5,Raw!$G:$G,Month!BM$7,Raw!$C:$C,Month!$A36),SUMIFS(Raw!$H:$H,Raw!$A:$A,$B$5,Raw!$G:$G,Month!BM$7,Raw!$E:$E,Month!$A36))))</f>
        <v>10363</v>
      </c>
      <c r="BN36" s="100">
        <f>IF($B36="","",IF($C36="Region",SUMIFS(Raw!$H:$H,Raw!$A:$A,$B$5,Raw!$G:$G,Month!BN$7,Raw!$I:$I,Month!$A36),IF($C36="Provider",SUMIFS(Raw!$H:$H,Raw!$A:$A,$B$5,Raw!$G:$G,Month!BN$7,Raw!$C:$C,Month!$A36),SUMIFS(Raw!$H:$H,Raw!$A:$A,$B$5,Raw!$G:$G,Month!BN$7,Raw!$E:$E,Month!$A36))))</f>
        <v>3793</v>
      </c>
      <c r="BO36" s="100">
        <f>IF($B36="","",IF($C36="Region",SUMIFS(Raw!$H:$H,Raw!$A:$A,$B$5,Raw!$G:$G,Month!BO$7,Raw!$I:$I,Month!$A36),IF($C36="Provider",SUMIFS(Raw!$H:$H,Raw!$A:$A,$B$5,Raw!$G:$G,Month!BO$7,Raw!$C:$C,Month!$A36),SUMIFS(Raw!$H:$H,Raw!$A:$A,$B$5,Raw!$G:$G,Month!BO$7,Raw!$E:$E,Month!$A36))))</f>
        <v>1952</v>
      </c>
      <c r="BP36" s="100">
        <f>IF($B36="","",IF($C36="Region",SUMIFS(Raw!$H:$H,Raw!$A:$A,$B$5,Raw!$G:$G,Month!BP$7,Raw!$I:$I,Month!$A36),IF($C36="Provider",SUMIFS(Raw!$H:$H,Raw!$A:$A,$B$5,Raw!$G:$G,Month!BP$7,Raw!$C:$C,Month!$A36),SUMIFS(Raw!$H:$H,Raw!$A:$A,$B$5,Raw!$G:$G,Month!BP$7,Raw!$E:$E,Month!$A36))))</f>
        <v>3906</v>
      </c>
      <c r="BQ36" s="100">
        <f>IF($B36="","",IF($C36="Region",SUMIFS(Raw!$H:$H,Raw!$A:$A,$B$5,Raw!$G:$G,Month!BQ$7,Raw!$I:$I,Month!$A36),IF($C36="Provider",SUMIFS(Raw!$H:$H,Raw!$A:$A,$B$5,Raw!$G:$G,Month!BQ$7,Raw!$C:$C,Month!$A36),SUMIFS(Raw!$H:$H,Raw!$A:$A,$B$5,Raw!$G:$G,Month!BQ$7,Raw!$E:$E,Month!$A36))))</f>
        <v>1686</v>
      </c>
      <c r="BR36" s="100">
        <f>IF($B36="","",IF($C36="Region",SUMIFS(Raw!$H:$H,Raw!$A:$A,$B$5,Raw!$G:$G,Month!BR$7,Raw!$I:$I,Month!$A36),IF($C36="Provider",SUMIFS(Raw!$H:$H,Raw!$A:$A,$B$5,Raw!$G:$G,Month!BR$7,Raw!$C:$C,Month!$A36),SUMIFS(Raw!$H:$H,Raw!$A:$A,$B$5,Raw!$G:$G,Month!BR$7,Raw!$E:$E,Month!$A36))))</f>
        <v>7</v>
      </c>
      <c r="BS36" s="100">
        <f>IF($B36="","",IF($C36="Region",SUMIFS(Raw!$H:$H,Raw!$A:$A,$B$5,Raw!$G:$G,Month!BS$7,Raw!$I:$I,Month!$A36),IF($C36="Provider",SUMIFS(Raw!$H:$H,Raw!$A:$A,$B$5,Raw!$G:$G,Month!BS$7,Raw!$C:$C,Month!$A36),SUMIFS(Raw!$H:$H,Raw!$A:$A,$B$5,Raw!$G:$G,Month!BS$7,Raw!$E:$E,Month!$A36))))</f>
        <v>1</v>
      </c>
      <c r="BT36" s="100">
        <f>IF($B36="","",IF($C36="Region",SUMIFS(Raw!$H:$H,Raw!$A:$A,$B$5,Raw!$G:$G,Month!BT$7,Raw!$I:$I,Month!$A36),IF($C36="Provider",SUMIFS(Raw!$H:$H,Raw!$A:$A,$B$5,Raw!$G:$G,Month!BT$7,Raw!$C:$C,Month!$A36),SUMIFS(Raw!$H:$H,Raw!$A:$A,$B$5,Raw!$G:$G,Month!BT$7,Raw!$E:$E,Month!$A36))))</f>
        <v>2659</v>
      </c>
      <c r="BU36" s="100">
        <f>IF($B36="","",IF($C36="Region",SUMIFS(Raw!$H:$H,Raw!$A:$A,$B$5,Raw!$G:$G,Month!BU$7,Raw!$I:$I,Month!$A36),IF($C36="Provider",SUMIFS(Raw!$H:$H,Raw!$A:$A,$B$5,Raw!$G:$G,Month!BU$7,Raw!$C:$C,Month!$A36),SUMIFS(Raw!$H:$H,Raw!$A:$A,$B$5,Raw!$G:$G,Month!BU$7,Raw!$E:$E,Month!$A36))))</f>
        <v>1444</v>
      </c>
      <c r="BV36" s="100">
        <f>IF($B36="","",IF($C36="Region",SUMIFS(Raw!$H:$H,Raw!$A:$A,$B$5,Raw!$G:$G,Month!BV$7,Raw!$I:$I,Month!$A36),IF($C36="Provider",SUMIFS(Raw!$H:$H,Raw!$A:$A,$B$5,Raw!$G:$G,Month!BV$7,Raw!$C:$C,Month!$A36),SUMIFS(Raw!$H:$H,Raw!$A:$A,$B$5,Raw!$G:$G,Month!BV$7,Raw!$E:$E,Month!$A36))))</f>
        <v>1627</v>
      </c>
      <c r="BW36" s="100">
        <f>IF($B36="","",IF($C36="Region",SUMIFS(Raw!$H:$H,Raw!$A:$A,$B$5,Raw!$G:$G,Month!BW$7,Raw!$I:$I,Month!$A36),IF($C36="Provider",SUMIFS(Raw!$H:$H,Raw!$A:$A,$B$5,Raw!$G:$G,Month!BW$7,Raw!$C:$C,Month!$A36),SUMIFS(Raw!$H:$H,Raw!$A:$A,$B$5,Raw!$G:$G,Month!BW$7,Raw!$E:$E,Month!$A36))))</f>
        <v>0</v>
      </c>
      <c r="BX36" s="100">
        <f>IF($B36="","",IF($C36="Region",SUMIFS(Raw!$H:$H,Raw!$A:$A,$B$5,Raw!$G:$G,Month!BX$7,Raw!$I:$I,Month!$A36),IF($C36="Provider",SUMIFS(Raw!$H:$H,Raw!$A:$A,$B$5,Raw!$G:$G,Month!BX$7,Raw!$C:$C,Month!$A36),SUMIFS(Raw!$H:$H,Raw!$A:$A,$B$5,Raw!$G:$G,Month!BX$7,Raw!$E:$E,Month!$A36))))</f>
        <v>0</v>
      </c>
      <c r="BY36" s="100">
        <f>IF($B36="","",IF($C36="Region",SUMIFS(Raw!$H:$H,Raw!$A:$A,$B$5,Raw!$G:$G,Month!BY$7,Raw!$I:$I,Month!$A36),IF($C36="Provider",SUMIFS(Raw!$H:$H,Raw!$A:$A,$B$5,Raw!$G:$G,Month!BY$7,Raw!$C:$C,Month!$A36),SUMIFS(Raw!$H:$H,Raw!$A:$A,$B$5,Raw!$G:$G,Month!BY$7,Raw!$E:$E,Month!$A36))))</f>
        <v>0</v>
      </c>
      <c r="BZ36" s="100">
        <f>IF($B36="","",IF($C36="Region",SUMIFS(Raw!$H:$H,Raw!$A:$A,$B$5,Raw!$G:$G,Month!BZ$7,Raw!$I:$I,Month!$A36),IF($C36="Provider",SUMIFS(Raw!$H:$H,Raw!$A:$A,$B$5,Raw!$G:$G,Month!BZ$7,Raw!$C:$C,Month!$A36),SUMIFS(Raw!$H:$H,Raw!$A:$A,$B$5,Raw!$G:$G,Month!BZ$7,Raw!$E:$E,Month!$A36))))</f>
        <v>0</v>
      </c>
      <c r="CA36" s="100">
        <f>IF($B36="","",IF($C36="Region",SUMIFS(Raw!$H:$H,Raw!$A:$A,$B$5,Raw!$G:$G,Month!CA$7,Raw!$I:$I,Month!$A36),IF($C36="Provider",SUMIFS(Raw!$H:$H,Raw!$A:$A,$B$5,Raw!$G:$G,Month!CA$7,Raw!$C:$C,Month!$A36),SUMIFS(Raw!$H:$H,Raw!$A:$A,$B$5,Raw!$G:$G,Month!CA$7,Raw!$E:$E,Month!$A36))))</f>
        <v>0</v>
      </c>
      <c r="CB36" s="100">
        <f>IF($B36="","",IF($C36="Region",SUMIFS(Raw!$H:$H,Raw!$A:$A,$B$5,Raw!$G:$G,Month!CB$7,Raw!$I:$I,Month!$A36),IF($C36="Provider",SUMIFS(Raw!$H:$H,Raw!$A:$A,$B$5,Raw!$G:$G,Month!CB$7,Raw!$C:$C,Month!$A36),SUMIFS(Raw!$H:$H,Raw!$A:$A,$B$5,Raw!$G:$G,Month!CB$7,Raw!$E:$E,Month!$A36))))</f>
        <v>5350</v>
      </c>
      <c r="CC36" s="100">
        <f>IF($B36="","",IF($C36="Region",SUMIFS(Raw!$H:$H,Raw!$A:$A,$B$5,Raw!$G:$G,Month!CC$7,Raw!$I:$I,Month!$A36),IF($C36="Provider",SUMIFS(Raw!$H:$H,Raw!$A:$A,$B$5,Raw!$G:$G,Month!CC$7,Raw!$C:$C,Month!$A36),SUMIFS(Raw!$H:$H,Raw!$A:$A,$B$5,Raw!$G:$G,Month!CC$7,Raw!$E:$E,Month!$A36))))</f>
        <v>4681</v>
      </c>
      <c r="CD36" s="100">
        <f>IF($B36="","",IF($C36="Region",SUMIFS(Raw!$H:$H,Raw!$A:$A,$B$5,Raw!$G:$G,Month!CD$7,Raw!$I:$I,Month!$A36),IF($C36="Provider",SUMIFS(Raw!$H:$H,Raw!$A:$A,$B$5,Raw!$G:$G,Month!CD$7,Raw!$C:$C,Month!$A36),SUMIFS(Raw!$H:$H,Raw!$A:$A,$B$5,Raw!$G:$G,Month!CD$7,Raw!$E:$E,Month!$A36))))</f>
        <v>0</v>
      </c>
      <c r="CE36" s="100">
        <f>IF($B36="","",IF($C36="Region",SUMIFS(Raw!$H:$H,Raw!$A:$A,$B$5,Raw!$G:$G,Month!CE$7,Raw!$I:$I,Month!$A36),IF($C36="Provider",SUMIFS(Raw!$H:$H,Raw!$A:$A,$B$5,Raw!$G:$G,Month!CE$7,Raw!$C:$C,Month!$A36),SUMIFS(Raw!$H:$H,Raw!$A:$A,$B$5,Raw!$G:$G,Month!CE$7,Raw!$E:$E,Month!$A36))))</f>
        <v>0</v>
      </c>
      <c r="CF36" s="100">
        <f>IF($B36="","",IF($C36="Region",SUMIFS(Raw!$H:$H,Raw!$A:$A,$B$5,Raw!$G:$G,Month!CF$7,Raw!$I:$I,Month!$A36),IF($C36="Provider",SUMIFS(Raw!$H:$H,Raw!$A:$A,$B$5,Raw!$G:$G,Month!CF$7,Raw!$C:$C,Month!$A36),SUMIFS(Raw!$H:$H,Raw!$A:$A,$B$5,Raw!$G:$G,Month!CF$7,Raw!$E:$E,Month!$A36))))</f>
        <v>0</v>
      </c>
      <c r="CG36" s="100">
        <f>IF($B36="","",IF($C36="Region",SUMIFS(Raw!$H:$H,Raw!$A:$A,$B$5,Raw!$G:$G,Month!CG$7,Raw!$I:$I,Month!$A36),IF($C36="Provider",SUMIFS(Raw!$H:$H,Raw!$A:$A,$B$5,Raw!$G:$G,Month!CG$7,Raw!$C:$C,Month!$A36),SUMIFS(Raw!$H:$H,Raw!$A:$A,$B$5,Raw!$G:$G,Month!CG$7,Raw!$E:$E,Month!$A36))))</f>
        <v>0</v>
      </c>
      <c r="CH36" s="100">
        <f>IF($B36="","",IF($C36="Region",SUMIFS(Raw!$H:$H,Raw!$A:$A,$B$5,Raw!$G:$G,Month!CH$7,Raw!$I:$I,Month!$A36),IF($C36="Provider",SUMIFS(Raw!$H:$H,Raw!$A:$A,$B$5,Raw!$G:$G,Month!CH$7,Raw!$C:$C,Month!$A36),SUMIFS(Raw!$H:$H,Raw!$A:$A,$B$5,Raw!$G:$G,Month!CH$7,Raw!$E:$E,Month!$A36))))</f>
        <v>1434</v>
      </c>
      <c r="CI36" s="100">
        <f>IF($B36="","",IF($C36="Region",SUMIFS(Raw!$H:$H,Raw!$A:$A,$B$5,Raw!$G:$G,Month!CI$7,Raw!$I:$I,Month!$A36),IF($C36="Provider",SUMIFS(Raw!$H:$H,Raw!$A:$A,$B$5,Raw!$G:$G,Month!CI$7,Raw!$C:$C,Month!$A36),SUMIFS(Raw!$H:$H,Raw!$A:$A,$B$5,Raw!$G:$G,Month!CI$7,Raw!$E:$E,Month!$A36))))</f>
        <v>1316</v>
      </c>
      <c r="CJ36" s="100">
        <f>IF($B36="","",IF($C36="Region",SUMIFS(Raw!$H:$H,Raw!$A:$A,$B$5,Raw!$G:$G,Month!CJ$7,Raw!$I:$I,Month!$A36),IF($C36="Provider",SUMIFS(Raw!$H:$H,Raw!$A:$A,$B$5,Raw!$G:$G,Month!CJ$7,Raw!$C:$C,Month!$A36),SUMIFS(Raw!$H:$H,Raw!$A:$A,$B$5,Raw!$G:$G,Month!CJ$7,Raw!$E:$E,Month!$A36))))</f>
        <v>0</v>
      </c>
      <c r="CK36" s="100">
        <f>IF($B36="","",IF($C36="Region",SUMIFS(Raw!$H:$H,Raw!$A:$A,$B$5,Raw!$G:$G,Month!CK$7,Raw!$I:$I,Month!$A36),IF($C36="Provider",SUMIFS(Raw!$H:$H,Raw!$A:$A,$B$5,Raw!$G:$G,Month!CK$7,Raw!$C:$C,Month!$A36),SUMIFS(Raw!$H:$H,Raw!$A:$A,$B$5,Raw!$G:$G,Month!CK$7,Raw!$E:$E,Month!$A36))))</f>
        <v>0</v>
      </c>
      <c r="CL36" s="100">
        <f>IF($B36="","",IF($C36="Region",SUMIFS(Raw!$H:$H,Raw!$A:$A,$B$5,Raw!$G:$G,Month!CL$7,Raw!$I:$I,Month!$A36),IF($C36="Provider",SUMIFS(Raw!$H:$H,Raw!$A:$A,$B$5,Raw!$G:$G,Month!CL$7,Raw!$C:$C,Month!$A36),SUMIFS(Raw!$H:$H,Raw!$A:$A,$B$5,Raw!$G:$G,Month!CL$7,Raw!$E:$E,Month!$A36))))</f>
        <v>0</v>
      </c>
      <c r="CM36" s="100">
        <f>IF($B36="","",IF($C36="Region",SUMIFS(Raw!$H:$H,Raw!$A:$A,$B$5,Raw!$G:$G,Month!CM$7,Raw!$I:$I,Month!$A36),IF($C36="Provider",SUMIFS(Raw!$H:$H,Raw!$A:$A,$B$5,Raw!$G:$G,Month!CM$7,Raw!$C:$C,Month!$A36),SUMIFS(Raw!$H:$H,Raw!$A:$A,$B$5,Raw!$G:$G,Month!CM$7,Raw!$E:$E,Month!$A36))))</f>
        <v>0</v>
      </c>
    </row>
    <row r="37" spans="1:91" x14ac:dyDescent="0.25">
      <c r="A37" s="18" t="str">
        <f>IF(Refs!A30="","",Refs!A30)</f>
        <v>111AA6</v>
      </c>
      <c r="B37" s="3" t="str">
        <f>IF(Refs!B30="","",Refs!B30)</f>
        <v>Isle of Wight</v>
      </c>
      <c r="C37" s="9" t="str">
        <f>IF(Refs!D30="","",Refs!D30)</f>
        <v>Area</v>
      </c>
      <c r="D37" s="100">
        <f>IF($B37="","",IF($C37="Region",SUMIFS(Raw!$H:$H,Raw!$A:$A,$B$5,Raw!$G:$G,Month!D$7,Raw!$I:$I,Month!$A37),IF($C37="Provider",SUMIFS(Raw!$H:$H,Raw!$A:$A,$B$5,Raw!$G:$G,Month!D$7,Raw!$C:$C,Month!$A37),SUMIFS(Raw!$H:$H,Raw!$A:$A,$B$5,Raw!$G:$G,Month!D$7,Raw!$E:$E,Month!$A37))))</f>
        <v>7984</v>
      </c>
      <c r="E37" s="100">
        <f>IF($B37="","",IF($C37="Region",SUMIFS(Raw!$H:$H,Raw!$A:$A,$B$5,Raw!$G:$G,Month!E$7,Raw!$I:$I,Month!$A37),IF($C37="Provider",SUMIFS(Raw!$H:$H,Raw!$A:$A,$B$5,Raw!$G:$G,Month!E$7,Raw!$C:$C,Month!$A37),SUMIFS(Raw!$H:$H,Raw!$A:$A,$B$5,Raw!$G:$G,Month!E$7,Raw!$E:$E,Month!$A37))))</f>
        <v>549</v>
      </c>
      <c r="F37" s="100">
        <f>IF($B37="","",IF($C37="Region",SUMIFS(Raw!$H:$H,Raw!$A:$A,$B$5,Raw!$G:$G,Month!F$7,Raw!$I:$I,Month!$A37),IF($C37="Provider",SUMIFS(Raw!$H:$H,Raw!$A:$A,$B$5,Raw!$G:$G,Month!F$7,Raw!$C:$C,Month!$A37),SUMIFS(Raw!$H:$H,Raw!$A:$A,$B$5,Raw!$G:$G,Month!F$7,Raw!$E:$E,Month!$A37))))</f>
        <v>6638</v>
      </c>
      <c r="G37" s="100">
        <f>IF($B37="","",IF($C37="Region",SUMIFS(Raw!$H:$H,Raw!$A:$A,$B$5,Raw!$G:$G,Month!G$7,Raw!$I:$I,Month!$A37),IF($C37="Provider",SUMIFS(Raw!$H:$H,Raw!$A:$A,$B$5,Raw!$G:$G,Month!G$7,Raw!$C:$C,Month!$A37),SUMIFS(Raw!$H:$H,Raw!$A:$A,$B$5,Raw!$G:$G,Month!G$7,Raw!$E:$E,Month!$A37))))</f>
        <v>5027</v>
      </c>
      <c r="H37" s="100">
        <f>IF($B37="","",IF($C37="Region",SUMIFS(Raw!$H:$H,Raw!$A:$A,$B$5,Raw!$G:$G,Month!H$7,Raw!$I:$I,Month!$A37),IF($C37="Provider",SUMIFS(Raw!$H:$H,Raw!$A:$A,$B$5,Raw!$G:$G,Month!H$7,Raw!$C:$C,Month!$A37),SUMIFS(Raw!$H:$H,Raw!$A:$A,$B$5,Raw!$G:$G,Month!H$7,Raw!$E:$E,Month!$A37))))</f>
        <v>1040</v>
      </c>
      <c r="I37" s="100">
        <f>IF($B37="","",IF($C37="Region",SUMIFS(Raw!$H:$H,Raw!$A:$A,$B$5,Raw!$G:$G,Month!I$7,Raw!$I:$I,Month!$A37),IF($C37="Provider",SUMIFS(Raw!$H:$H,Raw!$A:$A,$B$5,Raw!$G:$G,Month!I$7,Raw!$C:$C,Month!$A37),SUMIFS(Raw!$H:$H,Raw!$A:$A,$B$5,Raw!$G:$G,Month!I$7,Raw!$E:$E,Month!$A37))))</f>
        <v>788414</v>
      </c>
      <c r="J37" s="100">
        <f>IF($B37="","",IF($C37="Region",SUMIFS(Raw!$H:$H,Raw!$A:$A,$B$5,Raw!$G:$G,Month!J$7,Raw!$I:$I,Month!$A37),IF($C37="Provider",SUMIFS(Raw!$H:$H,Raw!$A:$A,$B$5,Raw!$G:$G,Month!J$7,Raw!$C:$C,Month!$A37),SUMIFS(Raw!$H:$H,Raw!$A:$A,$B$5,Raw!$G:$G,Month!J$7,Raw!$E:$E,Month!$A37))))</f>
        <v>647</v>
      </c>
      <c r="K37" s="100">
        <f>IF($B37="","",IF($C37="Region",SUMIFS(Raw!$H:$H,Raw!$A:$A,$B$5,Raw!$G:$G,Month!K$7,Raw!$I:$I,Month!$A37),IF($C37="Provider",SUMIFS(Raw!$H:$H,Raw!$A:$A,$B$5,Raw!$G:$G,Month!K$7,Raw!$C:$C,Month!$A37),SUMIFS(Raw!$H:$H,Raw!$A:$A,$B$5,Raw!$G:$G,Month!K$7,Raw!$E:$E,Month!$A37))))</f>
        <v>1677</v>
      </c>
      <c r="L37" s="100">
        <f>IF($B37="","",IF($C37="Region",SUMIFS(Raw!$H:$H,Raw!$A:$A,$B$5,Raw!$G:$G,Month!L$7,Raw!$I:$I,Month!$A37),IF($C37="Provider",SUMIFS(Raw!$H:$H,Raw!$A:$A,$B$5,Raw!$G:$G,Month!L$7,Raw!$C:$C,Month!$A37),SUMIFS(Raw!$H:$H,Raw!$A:$A,$B$5,Raw!$G:$G,Month!L$7,Raw!$E:$E,Month!$A37))))</f>
        <v>215756</v>
      </c>
      <c r="M37" s="100">
        <f>IF($B37="","",IF($C37="Region",SUMIFS(Raw!$H:$H,Raw!$A:$A,$B$5,Raw!$G:$G,Month!M$7,Raw!$I:$I,Month!$A37),IF($C37="Provider",SUMIFS(Raw!$H:$H,Raw!$A:$A,$B$5,Raw!$G:$G,Month!M$7,Raw!$C:$C,Month!$A37),SUMIFS(Raw!$H:$H,Raw!$A:$A,$B$5,Raw!$G:$G,Month!M$7,Raw!$E:$E,Month!$A37))))</f>
        <v>644</v>
      </c>
      <c r="N37" s="100">
        <f>IF($B37="","",IF($C37="Region",SUMIFS(Raw!$H:$H,Raw!$A:$A,$B$5,Raw!$G:$G,Month!N$7,Raw!$I:$I,Month!$A37),IF($C37="Provider",SUMIFS(Raw!$H:$H,Raw!$A:$A,$B$5,Raw!$G:$G,Month!N$7,Raw!$C:$C,Month!$A37),SUMIFS(Raw!$H:$H,Raw!$A:$A,$B$5,Raw!$G:$G,Month!N$7,Raw!$E:$E,Month!$A37))))</f>
        <v>736731</v>
      </c>
      <c r="O37" s="100">
        <f>IF($B37="","",IF($C37="Region",SUMIFS(Raw!$H:$H,Raw!$A:$A,$B$5,Raw!$G:$G,Month!O$7,Raw!$I:$I,Month!$A37),IF($C37="Provider",SUMIFS(Raw!$H:$H,Raw!$A:$A,$B$5,Raw!$G:$G,Month!O$7,Raw!$C:$C,Month!$A37),SUMIFS(Raw!$H:$H,Raw!$A:$A,$B$5,Raw!$G:$G,Month!O$7,Raw!$E:$E,Month!$A37))))</f>
        <v>6654</v>
      </c>
      <c r="P37" s="100">
        <f>IF($B37="","",IF($C37="Region",SUMIFS(Raw!$H:$H,Raw!$A:$A,$B$5,Raw!$G:$G,Month!P$7,Raw!$I:$I,Month!$A37),IF($C37="Provider",SUMIFS(Raw!$H:$H,Raw!$A:$A,$B$5,Raw!$G:$G,Month!P$7,Raw!$C:$C,Month!$A37),SUMIFS(Raw!$H:$H,Raw!$A:$A,$B$5,Raw!$G:$G,Month!P$7,Raw!$E:$E,Month!$A37))))</f>
        <v>0</v>
      </c>
      <c r="Q37" s="100">
        <f>IF($B37="","",IF($C37="Region",SUMIFS(Raw!$H:$H,Raw!$A:$A,$B$5,Raw!$G:$G,Month!Q$7,Raw!$I:$I,Month!$A37),IF($C37="Provider",SUMIFS(Raw!$H:$H,Raw!$A:$A,$B$5,Raw!$G:$G,Month!Q$7,Raw!$C:$C,Month!$A37),SUMIFS(Raw!$H:$H,Raw!$A:$A,$B$5,Raw!$G:$G,Month!Q$7,Raw!$E:$E,Month!$A37))))</f>
        <v>2840</v>
      </c>
      <c r="R37" s="100">
        <f>IF($B37="","",IF($C37="Region",SUMIFS(Raw!$H:$H,Raw!$A:$A,$B$5,Raw!$G:$G,Month!R$7,Raw!$I:$I,Month!$A37),IF($C37="Provider",SUMIFS(Raw!$H:$H,Raw!$A:$A,$B$5,Raw!$G:$G,Month!R$7,Raw!$C:$C,Month!$A37),SUMIFS(Raw!$H:$H,Raw!$A:$A,$B$5,Raw!$G:$G,Month!R$7,Raw!$E:$E,Month!$A37))))</f>
        <v>1609</v>
      </c>
      <c r="S37" s="100">
        <f>IF($B37="","",IF($C37="Region",SUMIFS(Raw!$H:$H,Raw!$A:$A,$B$5,Raw!$G:$G,Month!S$7,Raw!$I:$I,Month!$A37),IF($C37="Provider",SUMIFS(Raw!$H:$H,Raw!$A:$A,$B$5,Raw!$G:$G,Month!S$7,Raw!$C:$C,Month!$A37),SUMIFS(Raw!$H:$H,Raw!$A:$A,$B$5,Raw!$G:$G,Month!S$7,Raw!$E:$E,Month!$A37))))</f>
        <v>2205</v>
      </c>
      <c r="T37" s="100">
        <f>IF($B37="","",IF($C37="Region",SUMIFS(Raw!$H:$H,Raw!$A:$A,$B$5,Raw!$G:$G,Month!T$7,Raw!$I:$I,Month!$A37),IF($C37="Provider",SUMIFS(Raw!$H:$H,Raw!$A:$A,$B$5,Raw!$G:$G,Month!T$7,Raw!$C:$C,Month!$A37),SUMIFS(Raw!$H:$H,Raw!$A:$A,$B$5,Raw!$G:$G,Month!T$7,Raw!$E:$E,Month!$A37))))</f>
        <v>0</v>
      </c>
      <c r="U37" s="100">
        <f>IF($B37="","",IF($C37="Region",SUMIFS(Raw!$H:$H,Raw!$A:$A,$B$5,Raw!$G:$G,Month!U$7,Raw!$I:$I,Month!$A37),IF($C37="Provider",SUMIFS(Raw!$H:$H,Raw!$A:$A,$B$5,Raw!$G:$G,Month!U$7,Raw!$C:$C,Month!$A37),SUMIFS(Raw!$H:$H,Raw!$A:$A,$B$5,Raw!$G:$G,Month!U$7,Raw!$E:$E,Month!$A37))))</f>
        <v>3814</v>
      </c>
      <c r="V37" s="100">
        <f>IF($B37="","",IF($C37="Region",SUMIFS(Raw!$H:$H,Raw!$A:$A,$B$5,Raw!$G:$G,Month!V$7,Raw!$I:$I,Month!$A37),IF($C37="Provider",SUMIFS(Raw!$H:$H,Raw!$A:$A,$B$5,Raw!$G:$G,Month!V$7,Raw!$C:$C,Month!$A37),SUMIFS(Raw!$H:$H,Raw!$A:$A,$B$5,Raw!$G:$G,Month!V$7,Raw!$E:$E,Month!$A37))))</f>
        <v>1131</v>
      </c>
      <c r="W37" s="100">
        <f>IF($B37="","",IF($C37="Region",SUMIFS(Raw!$H:$H,Raw!$A:$A,$B$5,Raw!$G:$G,Month!W$7,Raw!$I:$I,Month!$A37),IF($C37="Provider",SUMIFS(Raw!$H:$H,Raw!$A:$A,$B$5,Raw!$G:$G,Month!W$7,Raw!$C:$C,Month!$A37),SUMIFS(Raw!$H:$H,Raw!$A:$A,$B$5,Raw!$G:$G,Month!W$7,Raw!$E:$E,Month!$A37))))</f>
        <v>1692</v>
      </c>
      <c r="X37" s="100">
        <f>IF($B37="","",IF($C37="Region",SUMIFS(Raw!$H:$H,Raw!$A:$A,$B$5,Raw!$G:$G,Month!X$7,Raw!$I:$I,Month!$A37),IF($C37="Provider",SUMIFS(Raw!$H:$H,Raw!$A:$A,$B$5,Raw!$G:$G,Month!X$7,Raw!$C:$C,Month!$A37),SUMIFS(Raw!$H:$H,Raw!$A:$A,$B$5,Raw!$G:$G,Month!X$7,Raw!$E:$E,Month!$A37))))</f>
        <v>1503</v>
      </c>
      <c r="Y37" s="100">
        <f>IF($B37="","",IF($C37="Region",SUMIFS(Raw!$H:$H,Raw!$A:$A,$B$5,Raw!$G:$G,Month!Y$7,Raw!$I:$I,Month!$A37),IF($C37="Provider",SUMIFS(Raw!$H:$H,Raw!$A:$A,$B$5,Raw!$G:$G,Month!Y$7,Raw!$C:$C,Month!$A37),SUMIFS(Raw!$H:$H,Raw!$A:$A,$B$5,Raw!$G:$G,Month!Y$7,Raw!$E:$E,Month!$A37))))</f>
        <v>431</v>
      </c>
      <c r="Z37" s="100">
        <f>IF($B37="","",IF($C37="Region",SUMIFS(Raw!$H:$H,Raw!$A:$A,$B$5,Raw!$G:$G,Month!Z$7,Raw!$I:$I,Month!$A37),IF($C37="Provider",SUMIFS(Raw!$H:$H,Raw!$A:$A,$B$5,Raw!$G:$G,Month!Z$7,Raw!$C:$C,Month!$A37),SUMIFS(Raw!$H:$H,Raw!$A:$A,$B$5,Raw!$G:$G,Month!Z$7,Raw!$E:$E,Month!$A37))))</f>
        <v>2049</v>
      </c>
      <c r="AA37" s="100">
        <f>IF($B37="","",IF($C37="Region",SUMIFS(Raw!$H:$H,Raw!$A:$A,$B$5,Raw!$G:$G,Month!AA$7,Raw!$I:$I,Month!$A37),IF($C37="Provider",SUMIFS(Raw!$H:$H,Raw!$A:$A,$B$5,Raw!$G:$G,Month!AA$7,Raw!$C:$C,Month!$A37),SUMIFS(Raw!$H:$H,Raw!$A:$A,$B$5,Raw!$G:$G,Month!AA$7,Raw!$E:$E,Month!$A37))))</f>
        <v>95</v>
      </c>
      <c r="AB37" s="100">
        <f>IF($B37="","",IF($C37="Region",SUMIFS(Raw!$H:$H,Raw!$A:$A,$B$5,Raw!$G:$G,Month!AB$7,Raw!$I:$I,Month!$A37),IF($C37="Provider",SUMIFS(Raw!$H:$H,Raw!$A:$A,$B$5,Raw!$G:$G,Month!AB$7,Raw!$C:$C,Month!$A37),SUMIFS(Raw!$H:$H,Raw!$A:$A,$B$5,Raw!$G:$G,Month!AB$7,Raw!$E:$E,Month!$A37))))</f>
        <v>93</v>
      </c>
      <c r="AC37" s="100">
        <f>IF($B37="","",IF($C37="Region",SUMIFS(Raw!$H:$H,Raw!$A:$A,$B$5,Raw!$G:$G,Month!AC$7,Raw!$I:$I,Month!$A37),IF($C37="Provider",SUMIFS(Raw!$H:$H,Raw!$A:$A,$B$5,Raw!$G:$G,Month!AC$7,Raw!$C:$C,Month!$A37),SUMIFS(Raw!$H:$H,Raw!$A:$A,$B$5,Raw!$G:$G,Month!AC$7,Raw!$E:$E,Month!$A37))))</f>
        <v>787</v>
      </c>
      <c r="AD37" s="100">
        <f>IF($B37="","",IF($C37="Region",SUMIFS(Raw!$H:$H,Raw!$A:$A,$B$5,Raw!$G:$G,Month!AD$7,Raw!$I:$I,Month!$A37),IF($C37="Provider",SUMIFS(Raw!$H:$H,Raw!$A:$A,$B$5,Raw!$G:$G,Month!AD$7,Raw!$C:$C,Month!$A37),SUMIFS(Raw!$H:$H,Raw!$A:$A,$B$5,Raw!$G:$G,Month!AD$7,Raw!$E:$E,Month!$A37))))</f>
        <v>3156</v>
      </c>
      <c r="AE37" s="100">
        <f>IF($B37="","",IF($C37="Region",SUMIFS(Raw!$H:$H,Raw!$A:$A,$B$5,Raw!$G:$G,Month!AE$7,Raw!$I:$I,Month!$A37),IF($C37="Provider",SUMIFS(Raw!$H:$H,Raw!$A:$A,$B$5,Raw!$G:$G,Month!AE$7,Raw!$C:$C,Month!$A37),SUMIFS(Raw!$H:$H,Raw!$A:$A,$B$5,Raw!$G:$G,Month!AE$7,Raw!$E:$E,Month!$A37))))</f>
        <v>6654</v>
      </c>
      <c r="AF37" s="100">
        <f>IF($B37="","",IF($C37="Region",SUMIFS(Raw!$H:$H,Raw!$A:$A,$B$5,Raw!$G:$G,Month!AF$7,Raw!$I:$I,Month!$A37),IF($C37="Provider",SUMIFS(Raw!$H:$H,Raw!$A:$A,$B$5,Raw!$G:$G,Month!AF$7,Raw!$C:$C,Month!$A37),SUMIFS(Raw!$H:$H,Raw!$A:$A,$B$5,Raw!$G:$G,Month!AF$7,Raw!$E:$E,Month!$A37))))</f>
        <v>1069</v>
      </c>
      <c r="AG37" s="100">
        <f>IF($B37="","",IF($C37="Region",SUMIFS(Raw!$H:$H,Raw!$A:$A,$B$5,Raw!$G:$G,Month!AG$7,Raw!$I:$I,Month!$A37),IF($C37="Provider",SUMIFS(Raw!$H:$H,Raw!$A:$A,$B$5,Raw!$G:$G,Month!AG$7,Raw!$C:$C,Month!$A37),SUMIFS(Raw!$H:$H,Raw!$A:$A,$B$5,Raw!$G:$G,Month!AG$7,Raw!$E:$E,Month!$A37))))</f>
        <v>1326</v>
      </c>
      <c r="AH37" s="100">
        <f>IF($B37="","",IF($C37="Region",SUMIFS(Raw!$H:$H,Raw!$A:$A,$B$5,Raw!$G:$G,Month!AH$7,Raw!$I:$I,Month!$A37),IF($C37="Provider",SUMIFS(Raw!$H:$H,Raw!$A:$A,$B$5,Raw!$G:$G,Month!AH$7,Raw!$C:$C,Month!$A37),SUMIFS(Raw!$H:$H,Raw!$A:$A,$B$5,Raw!$G:$G,Month!AH$7,Raw!$E:$E,Month!$A37))))</f>
        <v>548</v>
      </c>
      <c r="AI37" s="100">
        <f>IF($B37="","",IF($C37="Region",SUMIFS(Raw!$H:$H,Raw!$A:$A,$B$5,Raw!$G:$G,Month!AI$7,Raw!$I:$I,Month!$A37),IF($C37="Provider",SUMIFS(Raw!$H:$H,Raw!$A:$A,$B$5,Raw!$G:$G,Month!AI$7,Raw!$C:$C,Month!$A37),SUMIFS(Raw!$H:$H,Raw!$A:$A,$B$5,Raw!$G:$G,Month!AI$7,Raw!$E:$E,Month!$A37))))</f>
        <v>0</v>
      </c>
      <c r="AJ37" s="100">
        <f>IF($B37="","",IF($C37="Region",SUMIFS(Raw!$H:$H,Raw!$A:$A,$B$5,Raw!$G:$G,Month!AJ$7,Raw!$I:$I,Month!$A37),IF($C37="Provider",SUMIFS(Raw!$H:$H,Raw!$A:$A,$B$5,Raw!$G:$G,Month!AJ$7,Raw!$C:$C,Month!$A37),SUMIFS(Raw!$H:$H,Raw!$A:$A,$B$5,Raw!$G:$G,Month!AJ$7,Raw!$E:$E,Month!$A37))))</f>
        <v>434</v>
      </c>
      <c r="AK37" s="100">
        <f>IF($B37="","",IF($C37="Region",SUMIFS(Raw!$H:$H,Raw!$A:$A,$B$5,Raw!$G:$G,Month!AK$7,Raw!$I:$I,Month!$A37),IF($C37="Provider",SUMIFS(Raw!$H:$H,Raw!$A:$A,$B$5,Raw!$G:$G,Month!AK$7,Raw!$C:$C,Month!$A37),SUMIFS(Raw!$H:$H,Raw!$A:$A,$B$5,Raw!$G:$G,Month!AK$7,Raw!$E:$E,Month!$A37))))</f>
        <v>16</v>
      </c>
      <c r="AL37" s="100">
        <f>IF($B37="","",IF($C37="Region",SUMIFS(Raw!$H:$H,Raw!$A:$A,$B$5,Raw!$G:$G,Month!AL$7,Raw!$I:$I,Month!$A37),IF($C37="Provider",SUMIFS(Raw!$H:$H,Raw!$A:$A,$B$5,Raw!$G:$G,Month!AL$7,Raw!$C:$C,Month!$A37),SUMIFS(Raw!$H:$H,Raw!$A:$A,$B$5,Raw!$G:$G,Month!AL$7,Raw!$E:$E,Month!$A37))))</f>
        <v>99</v>
      </c>
      <c r="AM37" s="100">
        <f>IF($B37="","",IF($C37="Region",SUMIFS(Raw!$H:$H,Raw!$A:$A,$B$5,Raw!$G:$G,Month!AM$7,Raw!$I:$I,Month!$A37),IF($C37="Provider",SUMIFS(Raw!$H:$H,Raw!$A:$A,$B$5,Raw!$G:$G,Month!AM$7,Raw!$C:$C,Month!$A37),SUMIFS(Raw!$H:$H,Raw!$A:$A,$B$5,Raw!$G:$G,Month!AM$7,Raw!$E:$E,Month!$A37))))</f>
        <v>7</v>
      </c>
      <c r="AN37" s="100">
        <f>IF($B37="","",IF($C37="Region",SUMIFS(Raw!$H:$H,Raw!$A:$A,$B$5,Raw!$G:$G,Month!AN$7,Raw!$I:$I,Month!$A37),IF($C37="Provider",SUMIFS(Raw!$H:$H,Raw!$A:$A,$B$5,Raw!$G:$G,Month!AN$7,Raw!$C:$C,Month!$A37),SUMIFS(Raw!$H:$H,Raw!$A:$A,$B$5,Raw!$G:$G,Month!AN$7,Raw!$E:$E,Month!$A37))))</f>
        <v>252</v>
      </c>
      <c r="AO37" s="100">
        <f>IF($B37="","",IF($C37="Region",SUMIFS(Raw!$H:$H,Raw!$A:$A,$B$5,Raw!$G:$G,Month!AO$7,Raw!$I:$I,Month!$A37),IF($C37="Provider",SUMIFS(Raw!$H:$H,Raw!$A:$A,$B$5,Raw!$G:$G,Month!AO$7,Raw!$C:$C,Month!$A37),SUMIFS(Raw!$H:$H,Raw!$A:$A,$B$5,Raw!$G:$G,Month!AO$7,Raw!$E:$E,Month!$A37))))</f>
        <v>139</v>
      </c>
      <c r="AP37" s="100">
        <f>IF($B37="","",IF($C37="Region",SUMIFS(Raw!$H:$H,Raw!$A:$A,$B$5,Raw!$G:$G,Month!AP$7,Raw!$I:$I,Month!$A37),IF($C37="Provider",SUMIFS(Raw!$H:$H,Raw!$A:$A,$B$5,Raw!$G:$G,Month!AP$7,Raw!$C:$C,Month!$A37),SUMIFS(Raw!$H:$H,Raw!$A:$A,$B$5,Raw!$G:$G,Month!AP$7,Raw!$E:$E,Month!$A37))))</f>
        <v>674</v>
      </c>
      <c r="AQ37" s="100">
        <f>IF($B37="","",IF($C37="Region",SUMIFS(Raw!$H:$H,Raw!$A:$A,$B$5,Raw!$G:$G,Month!AQ$7,Raw!$I:$I,Month!$A37),IF($C37="Provider",SUMIFS(Raw!$H:$H,Raw!$A:$A,$B$5,Raw!$G:$G,Month!AQ$7,Raw!$C:$C,Month!$A37),SUMIFS(Raw!$H:$H,Raw!$A:$A,$B$5,Raw!$G:$G,Month!AQ$7,Raw!$E:$E,Month!$A37))))</f>
        <v>788</v>
      </c>
      <c r="AR37" s="100">
        <f>IF($B37="","",IF($C37="Region",SUMIFS(Raw!$H:$H,Raw!$A:$A,$B$5,Raw!$G:$G,Month!AR$7,Raw!$I:$I,Month!$A37),IF($C37="Provider",SUMIFS(Raw!$H:$H,Raw!$A:$A,$B$5,Raw!$G:$G,Month!AR$7,Raw!$C:$C,Month!$A37),SUMIFS(Raw!$H:$H,Raw!$A:$A,$B$5,Raw!$G:$G,Month!AR$7,Raw!$E:$E,Month!$A37))))</f>
        <v>574</v>
      </c>
      <c r="AS37" s="100">
        <f>IF($B37="","",IF($C37="Region",SUMIFS(Raw!$H:$H,Raw!$A:$A,$B$5,Raw!$G:$G,Month!AS$7,Raw!$I:$I,Month!$A37),IF($C37="Provider",SUMIFS(Raw!$H:$H,Raw!$A:$A,$B$5,Raw!$G:$G,Month!AS$7,Raw!$C:$C,Month!$A37),SUMIFS(Raw!$H:$H,Raw!$A:$A,$B$5,Raw!$G:$G,Month!AS$7,Raw!$E:$E,Month!$A37))))</f>
        <v>558</v>
      </c>
      <c r="AT37" s="100">
        <f>IF($B37="","",IF($C37="Region",SUMIFS(Raw!$H:$H,Raw!$A:$A,$B$5,Raw!$G:$G,Month!AT$7,Raw!$I:$I,Month!$A37),IF($C37="Provider",SUMIFS(Raw!$H:$H,Raw!$A:$A,$B$5,Raw!$G:$G,Month!AT$7,Raw!$C:$C,Month!$A37),SUMIFS(Raw!$H:$H,Raw!$A:$A,$B$5,Raw!$G:$G,Month!AT$7,Raw!$E:$E,Month!$A37))))</f>
        <v>13</v>
      </c>
      <c r="AU37" s="100">
        <f>IF($B37="","",IF($C37="Region",SUMIFS(Raw!$H:$H,Raw!$A:$A,$B$5,Raw!$G:$G,Month!AU$7,Raw!$I:$I,Month!$A37),IF($C37="Provider",SUMIFS(Raw!$H:$H,Raw!$A:$A,$B$5,Raw!$G:$G,Month!AU$7,Raw!$C:$C,Month!$A37),SUMIFS(Raw!$H:$H,Raw!$A:$A,$B$5,Raw!$G:$G,Month!AU$7,Raw!$E:$E,Month!$A37))))</f>
        <v>83</v>
      </c>
      <c r="AV37" s="100">
        <f>IF($B37="","",IF($C37="Region",SUMIFS(Raw!$H:$H,Raw!$A:$A,$B$5,Raw!$G:$G,Month!AV$7,Raw!$I:$I,Month!$A37),IF($C37="Provider",SUMIFS(Raw!$H:$H,Raw!$A:$A,$B$5,Raw!$G:$G,Month!AV$7,Raw!$C:$C,Month!$A37),SUMIFS(Raw!$H:$H,Raw!$A:$A,$B$5,Raw!$G:$G,Month!AV$7,Raw!$E:$E,Month!$A37))))</f>
        <v>357</v>
      </c>
      <c r="AW37" s="100">
        <f>IF($B37="","",IF($C37="Region",SUMIFS(Raw!$H:$H,Raw!$A:$A,$B$5,Raw!$G:$G,Month!AW$7,Raw!$I:$I,Month!$A37),IF($C37="Provider",SUMIFS(Raw!$H:$H,Raw!$A:$A,$B$5,Raw!$G:$G,Month!AW$7,Raw!$C:$C,Month!$A37),SUMIFS(Raw!$H:$H,Raw!$A:$A,$B$5,Raw!$G:$G,Month!AW$7,Raw!$E:$E,Month!$A37))))</f>
        <v>140184</v>
      </c>
      <c r="AX37" s="100">
        <f>IF($B37="","",IF($C37="Region",SUMIFS(Raw!$H:$H,Raw!$A:$A,$B$5,Raw!$G:$G,Month!AX$7,Raw!$I:$I,Month!$A37),IF($C37="Provider",SUMIFS(Raw!$H:$H,Raw!$A:$A,$B$5,Raw!$G:$G,Month!AX$7,Raw!$C:$C,Month!$A37),SUMIFS(Raw!$H:$H,Raw!$A:$A,$B$5,Raw!$G:$G,Month!AX$7,Raw!$E:$E,Month!$A37))))</f>
        <v>874</v>
      </c>
      <c r="AY37" s="100">
        <f>IF($B37="","",IF($C37="Region",SUMIFS(Raw!$H:$H,Raw!$A:$A,$B$5,Raw!$G:$G,Month!AY$7,Raw!$I:$I,Month!$A37),IF($C37="Provider",SUMIFS(Raw!$H:$H,Raw!$A:$A,$B$5,Raw!$G:$G,Month!AY$7,Raw!$C:$C,Month!$A37),SUMIFS(Raw!$H:$H,Raw!$A:$A,$B$5,Raw!$G:$G,Month!AY$7,Raw!$E:$E,Month!$A37))))</f>
        <v>172</v>
      </c>
      <c r="AZ37" s="100">
        <f>IF($B37="","",IF($C37="Region",SUMIFS(Raw!$H:$H,Raw!$A:$A,$B$5,Raw!$G:$G,Month!AZ$7,Raw!$I:$I,Month!$A37),IF($C37="Provider",SUMIFS(Raw!$H:$H,Raw!$A:$A,$B$5,Raw!$G:$G,Month!AZ$7,Raw!$C:$C,Month!$A37),SUMIFS(Raw!$H:$H,Raw!$A:$A,$B$5,Raw!$G:$G,Month!AZ$7,Raw!$E:$E,Month!$A37))))</f>
        <v>28</v>
      </c>
      <c r="BA37" s="100">
        <f>IF($B37="","",IF($C37="Region",SUMIFS(Raw!$H:$H,Raw!$A:$A,$B$5,Raw!$G:$G,Month!BA$7,Raw!$I:$I,Month!$A37),IF($C37="Provider",SUMIFS(Raw!$H:$H,Raw!$A:$A,$B$5,Raw!$G:$G,Month!BA$7,Raw!$C:$C,Month!$A37),SUMIFS(Raw!$H:$H,Raw!$A:$A,$B$5,Raw!$G:$G,Month!BA$7,Raw!$E:$E,Month!$A37))))</f>
        <v>26</v>
      </c>
      <c r="BB37" s="100">
        <f>IF($B37="","",IF($C37="Region",SUMIFS(Raw!$H:$H,Raw!$A:$A,$B$5,Raw!$G:$G,Month!BB$7,Raw!$I:$I,Month!$A37),IF($C37="Provider",SUMIFS(Raw!$H:$H,Raw!$A:$A,$B$5,Raw!$G:$G,Month!BB$7,Raw!$C:$C,Month!$A37),SUMIFS(Raw!$H:$H,Raw!$A:$A,$B$5,Raw!$G:$G,Month!BB$7,Raw!$E:$E,Month!$A37))))</f>
        <v>217865</v>
      </c>
      <c r="BC37" s="100">
        <f>IF($B37="","",IF($C37="Region",SUMIFS(Raw!$H:$H,Raw!$A:$A,$B$5,Raw!$G:$G,Month!BC$7,Raw!$I:$I,Month!$A37),IF($C37="Provider",SUMIFS(Raw!$H:$H,Raw!$A:$A,$B$5,Raw!$G:$G,Month!BC$7,Raw!$C:$C,Month!$A37),SUMIFS(Raw!$H:$H,Raw!$A:$A,$B$5,Raw!$G:$G,Month!BC$7,Raw!$E:$E,Month!$A37))))</f>
        <v>777</v>
      </c>
      <c r="BD37" s="100">
        <f>IF($B37="","",IF($C37="Region",SUMIFS(Raw!$H:$H,Raw!$A:$A,$B$5,Raw!$G:$G,Month!BD$7,Raw!$I:$I,Month!$A37),IF($C37="Provider",SUMIFS(Raw!$H:$H,Raw!$A:$A,$B$5,Raw!$G:$G,Month!BD$7,Raw!$C:$C,Month!$A37),SUMIFS(Raw!$H:$H,Raw!$A:$A,$B$5,Raw!$G:$G,Month!BD$7,Raw!$E:$E,Month!$A37))))</f>
        <v>2705</v>
      </c>
      <c r="BE37" s="100">
        <f>IF($B37="","",IF($C37="Region",SUMIFS(Raw!$H:$H,Raw!$A:$A,$B$5,Raw!$G:$G,Month!BE$7,Raw!$I:$I,Month!$A37),IF($C37="Provider",SUMIFS(Raw!$H:$H,Raw!$A:$A,$B$5,Raw!$G:$G,Month!BE$7,Raw!$C:$C,Month!$A37),SUMIFS(Raw!$H:$H,Raw!$A:$A,$B$5,Raw!$G:$G,Month!BE$7,Raw!$E:$E,Month!$A37))))</f>
        <v>72</v>
      </c>
      <c r="BF37" s="100">
        <f>IF($B37="","",IF($C37="Region",SUMIFS(Raw!$H:$H,Raw!$A:$A,$B$5,Raw!$G:$G,Month!BF$7,Raw!$I:$I,Month!$A37),IF($C37="Provider",SUMIFS(Raw!$H:$H,Raw!$A:$A,$B$5,Raw!$G:$G,Month!BF$7,Raw!$C:$C,Month!$A37),SUMIFS(Raw!$H:$H,Raw!$A:$A,$B$5,Raw!$G:$G,Month!BF$7,Raw!$E:$E,Month!$A37))))</f>
        <v>4802</v>
      </c>
      <c r="BG37" s="100">
        <f>IF($B37="","",IF($C37="Region",SUMIFS(Raw!$H:$H,Raw!$A:$A,$B$5,Raw!$G:$G,Month!BG$7,Raw!$I:$I,Month!$A37),IF($C37="Provider",SUMIFS(Raw!$H:$H,Raw!$A:$A,$B$5,Raw!$G:$G,Month!BG$7,Raw!$C:$C,Month!$A37),SUMIFS(Raw!$H:$H,Raw!$A:$A,$B$5,Raw!$G:$G,Month!BG$7,Raw!$E:$E,Month!$A37))))</f>
        <v>4</v>
      </c>
      <c r="BH37" s="100">
        <f>IF($B37="","",IF($C37="Region",SUMIFS(Raw!$H:$H,Raw!$A:$A,$B$5,Raw!$G:$G,Month!BH$7,Raw!$I:$I,Month!$A37),IF($C37="Provider",SUMIFS(Raw!$H:$H,Raw!$A:$A,$B$5,Raw!$G:$G,Month!BH$7,Raw!$C:$C,Month!$A37),SUMIFS(Raw!$H:$H,Raw!$A:$A,$B$5,Raw!$G:$G,Month!BH$7,Raw!$E:$E,Month!$A37))))</f>
        <v>4085</v>
      </c>
      <c r="BI37" s="100">
        <f>IF($B37="","",IF($C37="Region",SUMIFS(Raw!$H:$H,Raw!$A:$A,$B$5,Raw!$G:$G,Month!BI$7,Raw!$I:$I,Month!$A37),IF($C37="Provider",SUMIFS(Raw!$H:$H,Raw!$A:$A,$B$5,Raw!$G:$G,Month!BI$7,Raw!$C:$C,Month!$A37),SUMIFS(Raw!$H:$H,Raw!$A:$A,$B$5,Raw!$G:$G,Month!BI$7,Raw!$E:$E,Month!$A37))))</f>
        <v>1279</v>
      </c>
      <c r="BJ37" s="100">
        <f>IF($B37="","",IF($C37="Region",SUMIFS(Raw!$H:$H,Raw!$A:$A,$B$5,Raw!$G:$G,Month!BJ$7,Raw!$I:$I,Month!$A37),IF($C37="Provider",SUMIFS(Raw!$H:$H,Raw!$A:$A,$B$5,Raw!$G:$G,Month!BJ$7,Raw!$C:$C,Month!$A37),SUMIFS(Raw!$H:$H,Raw!$A:$A,$B$5,Raw!$G:$G,Month!BJ$7,Raw!$E:$E,Month!$A37))))</f>
        <v>975</v>
      </c>
      <c r="BK37" s="100">
        <f>IF($B37="","",IF($C37="Region",SUMIFS(Raw!$H:$H,Raw!$A:$A,$B$5,Raw!$G:$G,Month!BK$7,Raw!$I:$I,Month!$A37),IF($C37="Provider",SUMIFS(Raw!$H:$H,Raw!$A:$A,$B$5,Raw!$G:$G,Month!BK$7,Raw!$C:$C,Month!$A37),SUMIFS(Raw!$H:$H,Raw!$A:$A,$B$5,Raw!$G:$G,Month!BK$7,Raw!$E:$E,Month!$A37))))</f>
        <v>751</v>
      </c>
      <c r="BL37" s="100">
        <f>IF($B37="","",IF($C37="Region",SUMIFS(Raw!$H:$H,Raw!$A:$A,$B$5,Raw!$G:$G,Month!BL$7,Raw!$I:$I,Month!$A37),IF($C37="Provider",SUMIFS(Raw!$H:$H,Raw!$A:$A,$B$5,Raw!$G:$G,Month!BL$7,Raw!$C:$C,Month!$A37),SUMIFS(Raw!$H:$H,Raw!$A:$A,$B$5,Raw!$G:$G,Month!BL$7,Raw!$E:$E,Month!$A37))))</f>
        <v>1299</v>
      </c>
      <c r="BM37" s="100">
        <f>IF($B37="","",IF($C37="Region",SUMIFS(Raw!$H:$H,Raw!$A:$A,$B$5,Raw!$G:$G,Month!BM$7,Raw!$I:$I,Month!$A37),IF($C37="Provider",SUMIFS(Raw!$H:$H,Raw!$A:$A,$B$5,Raw!$G:$G,Month!BM$7,Raw!$C:$C,Month!$A37),SUMIFS(Raw!$H:$H,Raw!$A:$A,$B$5,Raw!$G:$G,Month!BM$7,Raw!$E:$E,Month!$A37))))</f>
        <v>7</v>
      </c>
      <c r="BN37" s="100">
        <f>IF($B37="","",IF($C37="Region",SUMIFS(Raw!$H:$H,Raw!$A:$A,$B$5,Raw!$G:$G,Month!BN$7,Raw!$I:$I,Month!$A37),IF($C37="Provider",SUMIFS(Raw!$H:$H,Raw!$A:$A,$B$5,Raw!$G:$G,Month!BN$7,Raw!$C:$C,Month!$A37),SUMIFS(Raw!$H:$H,Raw!$A:$A,$B$5,Raw!$G:$G,Month!BN$7,Raw!$E:$E,Month!$A37))))</f>
        <v>600</v>
      </c>
      <c r="BO37" s="100">
        <f>IF($B37="","",IF($C37="Region",SUMIFS(Raw!$H:$H,Raw!$A:$A,$B$5,Raw!$G:$G,Month!BO$7,Raw!$I:$I,Month!$A37),IF($C37="Provider",SUMIFS(Raw!$H:$H,Raw!$A:$A,$B$5,Raw!$G:$G,Month!BO$7,Raw!$C:$C,Month!$A37),SUMIFS(Raw!$H:$H,Raw!$A:$A,$B$5,Raw!$G:$G,Month!BO$7,Raw!$E:$E,Month!$A37))))</f>
        <v>178</v>
      </c>
      <c r="BP37" s="100">
        <f>IF($B37="","",IF($C37="Region",SUMIFS(Raw!$H:$H,Raw!$A:$A,$B$5,Raw!$G:$G,Month!BP$7,Raw!$I:$I,Month!$A37),IF($C37="Provider",SUMIFS(Raw!$H:$H,Raw!$A:$A,$B$5,Raw!$G:$G,Month!BP$7,Raw!$C:$C,Month!$A37),SUMIFS(Raw!$H:$H,Raw!$A:$A,$B$5,Raw!$G:$G,Month!BP$7,Raw!$E:$E,Month!$A37))))</f>
        <v>564</v>
      </c>
      <c r="BQ37" s="100">
        <f>IF($B37="","",IF($C37="Region",SUMIFS(Raw!$H:$H,Raw!$A:$A,$B$5,Raw!$G:$G,Month!BQ$7,Raw!$I:$I,Month!$A37),IF($C37="Provider",SUMIFS(Raw!$H:$H,Raw!$A:$A,$B$5,Raw!$G:$G,Month!BQ$7,Raw!$C:$C,Month!$A37),SUMIFS(Raw!$H:$H,Raw!$A:$A,$B$5,Raw!$G:$G,Month!BQ$7,Raw!$E:$E,Month!$A37))))</f>
        <v>342</v>
      </c>
      <c r="BR37" s="100">
        <f>IF($B37="","",IF($C37="Region",SUMIFS(Raw!$H:$H,Raw!$A:$A,$B$5,Raw!$G:$G,Month!BR$7,Raw!$I:$I,Month!$A37),IF($C37="Provider",SUMIFS(Raw!$H:$H,Raw!$A:$A,$B$5,Raw!$G:$G,Month!BR$7,Raw!$C:$C,Month!$A37),SUMIFS(Raw!$H:$H,Raw!$A:$A,$B$5,Raw!$G:$G,Month!BR$7,Raw!$E:$E,Month!$A37))))</f>
        <v>7</v>
      </c>
      <c r="BS37" s="100">
        <f>IF($B37="","",IF($C37="Region",SUMIFS(Raw!$H:$H,Raw!$A:$A,$B$5,Raw!$G:$G,Month!BS$7,Raw!$I:$I,Month!$A37),IF($C37="Provider",SUMIFS(Raw!$H:$H,Raw!$A:$A,$B$5,Raw!$G:$G,Month!BS$7,Raw!$C:$C,Month!$A37),SUMIFS(Raw!$H:$H,Raw!$A:$A,$B$5,Raw!$G:$G,Month!BS$7,Raw!$E:$E,Month!$A37))))</f>
        <v>0</v>
      </c>
      <c r="BT37" s="100">
        <f>IF($B37="","",IF($C37="Region",SUMIFS(Raw!$H:$H,Raw!$A:$A,$B$5,Raw!$G:$G,Month!BT$7,Raw!$I:$I,Month!$A37),IF($C37="Provider",SUMIFS(Raw!$H:$H,Raw!$A:$A,$B$5,Raw!$G:$G,Month!BT$7,Raw!$C:$C,Month!$A37),SUMIFS(Raw!$H:$H,Raw!$A:$A,$B$5,Raw!$G:$G,Month!BT$7,Raw!$E:$E,Month!$A37))))</f>
        <v>0</v>
      </c>
      <c r="BU37" s="100">
        <f>IF($B37="","",IF($C37="Region",SUMIFS(Raw!$H:$H,Raw!$A:$A,$B$5,Raw!$G:$G,Month!BU$7,Raw!$I:$I,Month!$A37),IF($C37="Provider",SUMIFS(Raw!$H:$H,Raw!$A:$A,$B$5,Raw!$G:$G,Month!BU$7,Raw!$C:$C,Month!$A37),SUMIFS(Raw!$H:$H,Raw!$A:$A,$B$5,Raw!$G:$G,Month!BU$7,Raw!$E:$E,Month!$A37))))</f>
        <v>0</v>
      </c>
      <c r="BV37" s="100">
        <f>IF($B37="","",IF($C37="Region",SUMIFS(Raw!$H:$H,Raw!$A:$A,$B$5,Raw!$G:$G,Month!BV$7,Raw!$I:$I,Month!$A37),IF($C37="Provider",SUMIFS(Raw!$H:$H,Raw!$A:$A,$B$5,Raw!$G:$G,Month!BV$7,Raw!$C:$C,Month!$A37),SUMIFS(Raw!$H:$H,Raw!$A:$A,$B$5,Raw!$G:$G,Month!BV$7,Raw!$E:$E,Month!$A37))))</f>
        <v>1</v>
      </c>
      <c r="BW37" s="100">
        <f>IF($B37="","",IF($C37="Region",SUMIFS(Raw!$H:$H,Raw!$A:$A,$B$5,Raw!$G:$G,Month!BW$7,Raw!$I:$I,Month!$A37),IF($C37="Provider",SUMIFS(Raw!$H:$H,Raw!$A:$A,$B$5,Raw!$G:$G,Month!BW$7,Raw!$C:$C,Month!$A37),SUMIFS(Raw!$H:$H,Raw!$A:$A,$B$5,Raw!$G:$G,Month!BW$7,Raw!$E:$E,Month!$A37))))</f>
        <v>0</v>
      </c>
      <c r="BX37" s="100">
        <f>IF($B37="","",IF($C37="Region",SUMIFS(Raw!$H:$H,Raw!$A:$A,$B$5,Raw!$G:$G,Month!BX$7,Raw!$I:$I,Month!$A37),IF($C37="Provider",SUMIFS(Raw!$H:$H,Raw!$A:$A,$B$5,Raw!$G:$G,Month!BX$7,Raw!$C:$C,Month!$A37),SUMIFS(Raw!$H:$H,Raw!$A:$A,$B$5,Raw!$G:$G,Month!BX$7,Raw!$E:$E,Month!$A37))))</f>
        <v>0</v>
      </c>
      <c r="BY37" s="100">
        <f>IF($B37="","",IF($C37="Region",SUMIFS(Raw!$H:$H,Raw!$A:$A,$B$5,Raw!$G:$G,Month!BY$7,Raw!$I:$I,Month!$A37),IF($C37="Provider",SUMIFS(Raw!$H:$H,Raw!$A:$A,$B$5,Raw!$G:$G,Month!BY$7,Raw!$C:$C,Month!$A37),SUMIFS(Raw!$H:$H,Raw!$A:$A,$B$5,Raw!$G:$G,Month!BY$7,Raw!$E:$E,Month!$A37))))</f>
        <v>0</v>
      </c>
      <c r="BZ37" s="100">
        <f>IF($B37="","",IF($C37="Region",SUMIFS(Raw!$H:$H,Raw!$A:$A,$B$5,Raw!$G:$G,Month!BZ$7,Raw!$I:$I,Month!$A37),IF($C37="Provider",SUMIFS(Raw!$H:$H,Raw!$A:$A,$B$5,Raw!$G:$G,Month!BZ$7,Raw!$C:$C,Month!$A37),SUMIFS(Raw!$H:$H,Raw!$A:$A,$B$5,Raw!$G:$G,Month!BZ$7,Raw!$E:$E,Month!$A37))))</f>
        <v>0</v>
      </c>
      <c r="CA37" s="100">
        <f>IF($B37="","",IF($C37="Region",SUMIFS(Raw!$H:$H,Raw!$A:$A,$B$5,Raw!$G:$G,Month!CA$7,Raw!$I:$I,Month!$A37),IF($C37="Provider",SUMIFS(Raw!$H:$H,Raw!$A:$A,$B$5,Raw!$G:$G,Month!CA$7,Raw!$C:$C,Month!$A37),SUMIFS(Raw!$H:$H,Raw!$A:$A,$B$5,Raw!$G:$G,Month!CA$7,Raw!$E:$E,Month!$A37))))</f>
        <v>0</v>
      </c>
      <c r="CB37" s="100">
        <f>IF($B37="","",IF($C37="Region",SUMIFS(Raw!$H:$H,Raw!$A:$A,$B$5,Raw!$G:$G,Month!CB$7,Raw!$I:$I,Month!$A37),IF($C37="Provider",SUMIFS(Raw!$H:$H,Raw!$A:$A,$B$5,Raw!$G:$G,Month!CB$7,Raw!$C:$C,Month!$A37),SUMIFS(Raw!$H:$H,Raw!$A:$A,$B$5,Raw!$G:$G,Month!CB$7,Raw!$E:$E,Month!$A37))))</f>
        <v>110</v>
      </c>
      <c r="CC37" s="100">
        <f>IF($B37="","",IF($C37="Region",SUMIFS(Raw!$H:$H,Raw!$A:$A,$B$5,Raw!$G:$G,Month!CC$7,Raw!$I:$I,Month!$A37),IF($C37="Provider",SUMIFS(Raw!$H:$H,Raw!$A:$A,$B$5,Raw!$G:$G,Month!CC$7,Raw!$C:$C,Month!$A37),SUMIFS(Raw!$H:$H,Raw!$A:$A,$B$5,Raw!$G:$G,Month!CC$7,Raw!$E:$E,Month!$A37))))</f>
        <v>110</v>
      </c>
      <c r="CD37" s="100">
        <f>IF($B37="","",IF($C37="Region",SUMIFS(Raw!$H:$H,Raw!$A:$A,$B$5,Raw!$G:$G,Month!CD$7,Raw!$I:$I,Month!$A37),IF($C37="Provider",SUMIFS(Raw!$H:$H,Raw!$A:$A,$B$5,Raw!$G:$G,Month!CD$7,Raw!$C:$C,Month!$A37),SUMIFS(Raw!$H:$H,Raw!$A:$A,$B$5,Raw!$G:$G,Month!CD$7,Raw!$E:$E,Month!$A37))))</f>
        <v>23</v>
      </c>
      <c r="CE37" s="100">
        <f>IF($B37="","",IF($C37="Region",SUMIFS(Raw!$H:$H,Raw!$A:$A,$B$5,Raw!$G:$G,Month!CE$7,Raw!$I:$I,Month!$A37),IF($C37="Provider",SUMIFS(Raw!$H:$H,Raw!$A:$A,$B$5,Raw!$G:$G,Month!CE$7,Raw!$C:$C,Month!$A37),SUMIFS(Raw!$H:$H,Raw!$A:$A,$B$5,Raw!$G:$G,Month!CE$7,Raw!$E:$E,Month!$A37))))</f>
        <v>9</v>
      </c>
      <c r="CF37" s="100">
        <f>IF($B37="","",IF($C37="Region",SUMIFS(Raw!$H:$H,Raw!$A:$A,$B$5,Raw!$G:$G,Month!CF$7,Raw!$I:$I,Month!$A37),IF($C37="Provider",SUMIFS(Raw!$H:$H,Raw!$A:$A,$B$5,Raw!$G:$G,Month!CF$7,Raw!$C:$C,Month!$A37),SUMIFS(Raw!$H:$H,Raw!$A:$A,$B$5,Raw!$G:$G,Month!CF$7,Raw!$E:$E,Month!$A37))))</f>
        <v>5</v>
      </c>
      <c r="CG37" s="100">
        <f>IF($B37="","",IF($C37="Region",SUMIFS(Raw!$H:$H,Raw!$A:$A,$B$5,Raw!$G:$G,Month!CG$7,Raw!$I:$I,Month!$A37),IF($C37="Provider",SUMIFS(Raw!$H:$H,Raw!$A:$A,$B$5,Raw!$G:$G,Month!CG$7,Raw!$C:$C,Month!$A37),SUMIFS(Raw!$H:$H,Raw!$A:$A,$B$5,Raw!$G:$G,Month!CG$7,Raw!$E:$E,Month!$A37))))</f>
        <v>1</v>
      </c>
      <c r="CH37" s="100">
        <f>IF($B37="","",IF($C37="Region",SUMIFS(Raw!$H:$H,Raw!$A:$A,$B$5,Raw!$G:$G,Month!CH$7,Raw!$I:$I,Month!$A37),IF($C37="Provider",SUMIFS(Raw!$H:$H,Raw!$A:$A,$B$5,Raw!$G:$G,Month!CH$7,Raw!$C:$C,Month!$A37),SUMIFS(Raw!$H:$H,Raw!$A:$A,$B$5,Raw!$G:$G,Month!CH$7,Raw!$E:$E,Month!$A37))))</f>
        <v>22</v>
      </c>
      <c r="CI37" s="100">
        <f>IF($B37="","",IF($C37="Region",SUMIFS(Raw!$H:$H,Raw!$A:$A,$B$5,Raw!$G:$G,Month!CI$7,Raw!$I:$I,Month!$A37),IF($C37="Provider",SUMIFS(Raw!$H:$H,Raw!$A:$A,$B$5,Raw!$G:$G,Month!CI$7,Raw!$C:$C,Month!$A37),SUMIFS(Raw!$H:$H,Raw!$A:$A,$B$5,Raw!$G:$G,Month!CI$7,Raw!$E:$E,Month!$A37))))</f>
        <v>0</v>
      </c>
      <c r="CJ37" s="100">
        <f>IF($B37="","",IF($C37="Region",SUMIFS(Raw!$H:$H,Raw!$A:$A,$B$5,Raw!$G:$G,Month!CJ$7,Raw!$I:$I,Month!$A37),IF($C37="Provider",SUMIFS(Raw!$H:$H,Raw!$A:$A,$B$5,Raw!$G:$G,Month!CJ$7,Raw!$C:$C,Month!$A37),SUMIFS(Raw!$H:$H,Raw!$A:$A,$B$5,Raw!$G:$G,Month!CJ$7,Raw!$E:$E,Month!$A37))))</f>
        <v>0</v>
      </c>
      <c r="CK37" s="100">
        <f>IF($B37="","",IF($C37="Region",SUMIFS(Raw!$H:$H,Raw!$A:$A,$B$5,Raw!$G:$G,Month!CK$7,Raw!$I:$I,Month!$A37),IF($C37="Provider",SUMIFS(Raw!$H:$H,Raw!$A:$A,$B$5,Raw!$G:$G,Month!CK$7,Raw!$C:$C,Month!$A37),SUMIFS(Raw!$H:$H,Raw!$A:$A,$B$5,Raw!$G:$G,Month!CK$7,Raw!$E:$E,Month!$A37))))</f>
        <v>0</v>
      </c>
      <c r="CL37" s="100">
        <f>IF($B37="","",IF($C37="Region",SUMIFS(Raw!$H:$H,Raw!$A:$A,$B$5,Raw!$G:$G,Month!CL$7,Raw!$I:$I,Month!$A37),IF($C37="Provider",SUMIFS(Raw!$H:$H,Raw!$A:$A,$B$5,Raw!$G:$G,Month!CL$7,Raw!$C:$C,Month!$A37),SUMIFS(Raw!$H:$H,Raw!$A:$A,$B$5,Raw!$G:$G,Month!CL$7,Raw!$E:$E,Month!$A37))))</f>
        <v>0</v>
      </c>
      <c r="CM37" s="100">
        <f>IF($B37="","",IF($C37="Region",SUMIFS(Raw!$H:$H,Raw!$A:$A,$B$5,Raw!$G:$G,Month!CM$7,Raw!$I:$I,Month!$A37),IF($C37="Provider",SUMIFS(Raw!$H:$H,Raw!$A:$A,$B$5,Raw!$G:$G,Month!CM$7,Raw!$C:$C,Month!$A37),SUMIFS(Raw!$H:$H,Raw!$A:$A,$B$5,Raw!$G:$G,Month!CM$7,Raw!$E:$E,Month!$A37))))</f>
        <v>0</v>
      </c>
    </row>
    <row r="38" spans="1:91" ht="10.75" customHeight="1" x14ac:dyDescent="0.25">
      <c r="A38" s="18" t="str">
        <f>IF(Refs!A31="","",Refs!A31)</f>
        <v>111AI9</v>
      </c>
      <c r="B38" s="3" t="str">
        <f>IF(Refs!B31="","",Refs!B31)</f>
        <v>Kent, Medway &amp; Sussex</v>
      </c>
      <c r="C38" s="9" t="str">
        <f>IF(Refs!D31="","",Refs!D31)</f>
        <v>Area</v>
      </c>
      <c r="D38" s="100">
        <f>IF($B38="","",IF($C38="Region",SUMIFS(Raw!$H:$H,Raw!$A:$A,$B$5,Raw!$G:$G,Month!D$7,Raw!$I:$I,Month!$A38),IF($C38="Provider",SUMIFS(Raw!$H:$H,Raw!$A:$A,$B$5,Raw!$G:$G,Month!D$7,Raw!$C:$C,Month!$A38),SUMIFS(Raw!$H:$H,Raw!$A:$A,$B$5,Raw!$G:$G,Month!D$7,Raw!$E:$E,Month!$A38))))</f>
        <v>90681</v>
      </c>
      <c r="E38" s="100">
        <f>IF($B38="","",IF($C38="Region",SUMIFS(Raw!$H:$H,Raw!$A:$A,$B$5,Raw!$G:$G,Month!E$7,Raw!$I:$I,Month!$A38),IF($C38="Provider",SUMIFS(Raw!$H:$H,Raw!$A:$A,$B$5,Raw!$G:$G,Month!E$7,Raw!$C:$C,Month!$A38),SUMIFS(Raw!$H:$H,Raw!$A:$A,$B$5,Raw!$G:$G,Month!E$7,Raw!$E:$E,Month!$A38))))</f>
        <v>0</v>
      </c>
      <c r="F38" s="100">
        <f>IF($B38="","",IF($C38="Region",SUMIFS(Raw!$H:$H,Raw!$A:$A,$B$5,Raw!$G:$G,Month!F$7,Raw!$I:$I,Month!$A38),IF($C38="Provider",SUMIFS(Raw!$H:$H,Raw!$A:$A,$B$5,Raw!$G:$G,Month!F$7,Raw!$C:$C,Month!$A38),SUMIFS(Raw!$H:$H,Raw!$A:$A,$B$5,Raw!$G:$G,Month!F$7,Raw!$E:$E,Month!$A38))))</f>
        <v>78896</v>
      </c>
      <c r="G38" s="100">
        <f>IF($B38="","",IF($C38="Region",SUMIFS(Raw!$H:$H,Raw!$A:$A,$B$5,Raw!$G:$G,Month!G$7,Raw!$I:$I,Month!$A38),IF($C38="Provider",SUMIFS(Raw!$H:$H,Raw!$A:$A,$B$5,Raw!$G:$G,Month!G$7,Raw!$C:$C,Month!$A38),SUMIFS(Raw!$H:$H,Raw!$A:$A,$B$5,Raw!$G:$G,Month!G$7,Raw!$E:$E,Month!$A38))))</f>
        <v>61141</v>
      </c>
      <c r="H38" s="100">
        <f>IF($B38="","",IF($C38="Region",SUMIFS(Raw!$H:$H,Raw!$A:$A,$B$5,Raw!$G:$G,Month!H$7,Raw!$I:$I,Month!$A38),IF($C38="Provider",SUMIFS(Raw!$H:$H,Raw!$A:$A,$B$5,Raw!$G:$G,Month!H$7,Raw!$C:$C,Month!$A38),SUMIFS(Raw!$H:$H,Raw!$A:$A,$B$5,Raw!$G:$G,Month!H$7,Raw!$E:$E,Month!$A38))))</f>
        <v>3939</v>
      </c>
      <c r="I38" s="100">
        <f>IF($B38="","",IF($C38="Region",SUMIFS(Raw!$H:$H,Raw!$A:$A,$B$5,Raw!$G:$G,Month!I$7,Raw!$I:$I,Month!$A38),IF($C38="Provider",SUMIFS(Raw!$H:$H,Raw!$A:$A,$B$5,Raw!$G:$G,Month!I$7,Raw!$C:$C,Month!$A38),SUMIFS(Raw!$H:$H,Raw!$A:$A,$B$5,Raw!$G:$G,Month!I$7,Raw!$E:$E,Month!$A38))))</f>
        <v>5214004</v>
      </c>
      <c r="J38" s="100">
        <f>IF($B38="","",IF($C38="Region",SUMIFS(Raw!$H:$H,Raw!$A:$A,$B$5,Raw!$G:$G,Month!J$7,Raw!$I:$I,Month!$A38),IF($C38="Provider",SUMIFS(Raw!$H:$H,Raw!$A:$A,$B$5,Raw!$G:$G,Month!J$7,Raw!$C:$C,Month!$A38),SUMIFS(Raw!$H:$H,Raw!$A:$A,$B$5,Raw!$G:$G,Month!J$7,Raw!$E:$E,Month!$A38))))</f>
        <v>446</v>
      </c>
      <c r="K38" s="100">
        <f>IF($B38="","",IF($C38="Region",SUMIFS(Raw!$H:$H,Raw!$A:$A,$B$5,Raw!$G:$G,Month!K$7,Raw!$I:$I,Month!$A38),IF($C38="Provider",SUMIFS(Raw!$H:$H,Raw!$A:$A,$B$5,Raw!$G:$G,Month!K$7,Raw!$C:$C,Month!$A38),SUMIFS(Raw!$H:$H,Raw!$A:$A,$B$5,Raw!$G:$G,Month!K$7,Raw!$E:$E,Month!$A38))))</f>
        <v>832</v>
      </c>
      <c r="L38" s="100">
        <f>IF($B38="","",IF($C38="Region",SUMIFS(Raw!$H:$H,Raw!$A:$A,$B$5,Raw!$G:$G,Month!L$7,Raw!$I:$I,Month!$A38),IF($C38="Provider",SUMIFS(Raw!$H:$H,Raw!$A:$A,$B$5,Raw!$G:$G,Month!L$7,Raw!$C:$C,Month!$A38),SUMIFS(Raw!$H:$H,Raw!$A:$A,$B$5,Raw!$G:$G,Month!L$7,Raw!$E:$E,Month!$A38))))</f>
        <v>845297</v>
      </c>
      <c r="M38" s="100">
        <f>IF($B38="","",IF($C38="Region",SUMIFS(Raw!$H:$H,Raw!$A:$A,$B$5,Raw!$G:$G,Month!M$7,Raw!$I:$I,Month!$A38),IF($C38="Provider",SUMIFS(Raw!$H:$H,Raw!$A:$A,$B$5,Raw!$G:$G,Month!M$7,Raw!$C:$C,Month!$A38),SUMIFS(Raw!$H:$H,Raw!$A:$A,$B$5,Raw!$G:$G,Month!M$7,Raw!$E:$E,Month!$A38))))</f>
        <v>34659</v>
      </c>
      <c r="N38" s="100">
        <f>IF($B38="","",IF($C38="Region",SUMIFS(Raw!$H:$H,Raw!$A:$A,$B$5,Raw!$G:$G,Month!N$7,Raw!$I:$I,Month!$A38),IF($C38="Provider",SUMIFS(Raw!$H:$H,Raw!$A:$A,$B$5,Raw!$G:$G,Month!N$7,Raw!$C:$C,Month!$A38),SUMIFS(Raw!$H:$H,Raw!$A:$A,$B$5,Raw!$G:$G,Month!N$7,Raw!$E:$E,Month!$A38))))</f>
        <v>99464558</v>
      </c>
      <c r="O38" s="100">
        <f>IF($B38="","",IF($C38="Region",SUMIFS(Raw!$H:$H,Raw!$A:$A,$B$5,Raw!$G:$G,Month!O$7,Raw!$I:$I,Month!$A38),IF($C38="Provider",SUMIFS(Raw!$H:$H,Raw!$A:$A,$B$5,Raw!$G:$G,Month!O$7,Raw!$C:$C,Month!$A38),SUMIFS(Raw!$H:$H,Raw!$A:$A,$B$5,Raw!$G:$G,Month!O$7,Raw!$E:$E,Month!$A38))))</f>
        <v>78896</v>
      </c>
      <c r="P38" s="100">
        <f>IF($B38="","",IF($C38="Region",SUMIFS(Raw!$H:$H,Raw!$A:$A,$B$5,Raw!$G:$G,Month!P$7,Raw!$I:$I,Month!$A38),IF($C38="Provider",SUMIFS(Raw!$H:$H,Raw!$A:$A,$B$5,Raw!$G:$G,Month!P$7,Raw!$C:$C,Month!$A38),SUMIFS(Raw!$H:$H,Raw!$A:$A,$B$5,Raw!$G:$G,Month!P$7,Raw!$E:$E,Month!$A38))))</f>
        <v>1533</v>
      </c>
      <c r="Q38" s="100">
        <f>IF($B38="","",IF($C38="Region",SUMIFS(Raw!$H:$H,Raw!$A:$A,$B$5,Raw!$G:$G,Month!Q$7,Raw!$I:$I,Month!$A38),IF($C38="Provider",SUMIFS(Raw!$H:$H,Raw!$A:$A,$B$5,Raw!$G:$G,Month!Q$7,Raw!$C:$C,Month!$A38),SUMIFS(Raw!$H:$H,Raw!$A:$A,$B$5,Raw!$G:$G,Month!Q$7,Raw!$E:$E,Month!$A38))))</f>
        <v>42704</v>
      </c>
      <c r="R38" s="100">
        <f>IF($B38="","",IF($C38="Region",SUMIFS(Raw!$H:$H,Raw!$A:$A,$B$5,Raw!$G:$G,Month!R$7,Raw!$I:$I,Month!$A38),IF($C38="Provider",SUMIFS(Raw!$H:$H,Raw!$A:$A,$B$5,Raw!$G:$G,Month!R$7,Raw!$C:$C,Month!$A38),SUMIFS(Raw!$H:$H,Raw!$A:$A,$B$5,Raw!$G:$G,Month!R$7,Raw!$E:$E,Month!$A38))))</f>
        <v>10141</v>
      </c>
      <c r="S38" s="100">
        <f>IF($B38="","",IF($C38="Region",SUMIFS(Raw!$H:$H,Raw!$A:$A,$B$5,Raw!$G:$G,Month!S$7,Raw!$I:$I,Month!$A38),IF($C38="Provider",SUMIFS(Raw!$H:$H,Raw!$A:$A,$B$5,Raw!$G:$G,Month!S$7,Raw!$C:$C,Month!$A38),SUMIFS(Raw!$H:$H,Raw!$A:$A,$B$5,Raw!$G:$G,Month!S$7,Raw!$E:$E,Month!$A38))))</f>
        <v>24518</v>
      </c>
      <c r="T38" s="100">
        <f>IF($B38="","",IF($C38="Region",SUMIFS(Raw!$H:$H,Raw!$A:$A,$B$5,Raw!$G:$G,Month!T$7,Raw!$I:$I,Month!$A38),IF($C38="Provider",SUMIFS(Raw!$H:$H,Raw!$A:$A,$B$5,Raw!$G:$G,Month!T$7,Raw!$C:$C,Month!$A38),SUMIFS(Raw!$H:$H,Raw!$A:$A,$B$5,Raw!$G:$G,Month!T$7,Raw!$E:$E,Month!$A38))))</f>
        <v>0</v>
      </c>
      <c r="U38" s="100">
        <f>IF($B38="","",IF($C38="Region",SUMIFS(Raw!$H:$H,Raw!$A:$A,$B$5,Raw!$G:$G,Month!U$7,Raw!$I:$I,Month!$A38),IF($C38="Provider",SUMIFS(Raw!$H:$H,Raw!$A:$A,$B$5,Raw!$G:$G,Month!U$7,Raw!$C:$C,Month!$A38),SUMIFS(Raw!$H:$H,Raw!$A:$A,$B$5,Raw!$G:$G,Month!U$7,Raw!$E:$E,Month!$A38))))</f>
        <v>34659</v>
      </c>
      <c r="V38" s="100">
        <f>IF($B38="","",IF($C38="Region",SUMIFS(Raw!$H:$H,Raw!$A:$A,$B$5,Raw!$G:$G,Month!V$7,Raw!$I:$I,Month!$A38),IF($C38="Provider",SUMIFS(Raw!$H:$H,Raw!$A:$A,$B$5,Raw!$G:$G,Month!V$7,Raw!$C:$C,Month!$A38),SUMIFS(Raw!$H:$H,Raw!$A:$A,$B$5,Raw!$G:$G,Month!V$7,Raw!$E:$E,Month!$A38))))</f>
        <v>0</v>
      </c>
      <c r="W38" s="100">
        <f>IF($B38="","",IF($C38="Region",SUMIFS(Raw!$H:$H,Raw!$A:$A,$B$5,Raw!$G:$G,Month!W$7,Raw!$I:$I,Month!$A38),IF($C38="Provider",SUMIFS(Raw!$H:$H,Raw!$A:$A,$B$5,Raw!$G:$G,Month!W$7,Raw!$C:$C,Month!$A38),SUMIFS(Raw!$H:$H,Raw!$A:$A,$B$5,Raw!$G:$G,Month!W$7,Raw!$E:$E,Month!$A38))))</f>
        <v>17059</v>
      </c>
      <c r="X38" s="100">
        <f>IF($B38="","",IF($C38="Region",SUMIFS(Raw!$H:$H,Raw!$A:$A,$B$5,Raw!$G:$G,Month!X$7,Raw!$I:$I,Month!$A38),IF($C38="Provider",SUMIFS(Raw!$H:$H,Raw!$A:$A,$B$5,Raw!$G:$G,Month!X$7,Raw!$C:$C,Month!$A38),SUMIFS(Raw!$H:$H,Raw!$A:$A,$B$5,Raw!$G:$G,Month!X$7,Raw!$E:$E,Month!$A38))))</f>
        <v>5545</v>
      </c>
      <c r="Y38" s="100">
        <f>IF($B38="","",IF($C38="Region",SUMIFS(Raw!$H:$H,Raw!$A:$A,$B$5,Raw!$G:$G,Month!Y$7,Raw!$I:$I,Month!$A38),IF($C38="Provider",SUMIFS(Raw!$H:$H,Raw!$A:$A,$B$5,Raw!$G:$G,Month!Y$7,Raw!$C:$C,Month!$A38),SUMIFS(Raw!$H:$H,Raw!$A:$A,$B$5,Raw!$G:$G,Month!Y$7,Raw!$E:$E,Month!$A38))))</f>
        <v>7217</v>
      </c>
      <c r="Z38" s="100">
        <f>IF($B38="","",IF($C38="Region",SUMIFS(Raw!$H:$H,Raw!$A:$A,$B$5,Raw!$G:$G,Month!Z$7,Raw!$I:$I,Month!$A38),IF($C38="Provider",SUMIFS(Raw!$H:$H,Raw!$A:$A,$B$5,Raw!$G:$G,Month!Z$7,Raw!$C:$C,Month!$A38),SUMIFS(Raw!$H:$H,Raw!$A:$A,$B$5,Raw!$G:$G,Month!Z$7,Raw!$E:$E,Month!$A38))))</f>
        <v>0</v>
      </c>
      <c r="AA38" s="100">
        <f>IF($B38="","",IF($C38="Region",SUMIFS(Raw!$H:$H,Raw!$A:$A,$B$5,Raw!$G:$G,Month!AA$7,Raw!$I:$I,Month!$A38),IF($C38="Provider",SUMIFS(Raw!$H:$H,Raw!$A:$A,$B$5,Raw!$G:$G,Month!AA$7,Raw!$C:$C,Month!$A38),SUMIFS(Raw!$H:$H,Raw!$A:$A,$B$5,Raw!$G:$G,Month!AA$7,Raw!$E:$E,Month!$A38))))</f>
        <v>2971</v>
      </c>
      <c r="AB38" s="100">
        <f>IF($B38="","",IF($C38="Region",SUMIFS(Raw!$H:$H,Raw!$A:$A,$B$5,Raw!$G:$G,Month!AB$7,Raw!$I:$I,Month!$A38),IF($C38="Provider",SUMIFS(Raw!$H:$H,Raw!$A:$A,$B$5,Raw!$G:$G,Month!AB$7,Raw!$C:$C,Month!$A38),SUMIFS(Raw!$H:$H,Raw!$A:$A,$B$5,Raw!$G:$G,Month!AB$7,Raw!$E:$E,Month!$A38))))</f>
        <v>1469</v>
      </c>
      <c r="AC38" s="100">
        <f>IF($B38="","",IF($C38="Region",SUMIFS(Raw!$H:$H,Raw!$A:$A,$B$5,Raw!$G:$G,Month!AC$7,Raw!$I:$I,Month!$A38),IF($C38="Provider",SUMIFS(Raw!$H:$H,Raw!$A:$A,$B$5,Raw!$G:$G,Month!AC$7,Raw!$C:$C,Month!$A38),SUMIFS(Raw!$H:$H,Raw!$A:$A,$B$5,Raw!$G:$G,Month!AC$7,Raw!$E:$E,Month!$A38))))</f>
        <v>6952</v>
      </c>
      <c r="AD38" s="100">
        <f>IF($B38="","",IF($C38="Region",SUMIFS(Raw!$H:$H,Raw!$A:$A,$B$5,Raw!$G:$G,Month!AD$7,Raw!$I:$I,Month!$A38),IF($C38="Provider",SUMIFS(Raw!$H:$H,Raw!$A:$A,$B$5,Raw!$G:$G,Month!AD$7,Raw!$C:$C,Month!$A38),SUMIFS(Raw!$H:$H,Raw!$A:$A,$B$5,Raw!$G:$G,Month!AD$7,Raw!$E:$E,Month!$A38))))</f>
        <v>0</v>
      </c>
      <c r="AE38" s="100">
        <f>IF($B38="","",IF($C38="Region",SUMIFS(Raw!$H:$H,Raw!$A:$A,$B$5,Raw!$G:$G,Month!AE$7,Raw!$I:$I,Month!$A38),IF($C38="Provider",SUMIFS(Raw!$H:$H,Raw!$A:$A,$B$5,Raw!$G:$G,Month!AE$7,Raw!$C:$C,Month!$A38),SUMIFS(Raw!$H:$H,Raw!$A:$A,$B$5,Raw!$G:$G,Month!AE$7,Raw!$E:$E,Month!$A38))))</f>
        <v>76483</v>
      </c>
      <c r="AF38" s="100">
        <f>IF($B38="","",IF($C38="Region",SUMIFS(Raw!$H:$H,Raw!$A:$A,$B$5,Raw!$G:$G,Month!AF$7,Raw!$I:$I,Month!$A38),IF($C38="Provider",SUMIFS(Raw!$H:$H,Raw!$A:$A,$B$5,Raw!$G:$G,Month!AF$7,Raw!$C:$C,Month!$A38),SUMIFS(Raw!$H:$H,Raw!$A:$A,$B$5,Raw!$G:$G,Month!AF$7,Raw!$E:$E,Month!$A38))))</f>
        <v>4764</v>
      </c>
      <c r="AG38" s="100">
        <f>IF($B38="","",IF($C38="Region",SUMIFS(Raw!$H:$H,Raw!$A:$A,$B$5,Raw!$G:$G,Month!AG$7,Raw!$I:$I,Month!$A38),IF($C38="Provider",SUMIFS(Raw!$H:$H,Raw!$A:$A,$B$5,Raw!$G:$G,Month!AG$7,Raw!$C:$C,Month!$A38),SUMIFS(Raw!$H:$H,Raw!$A:$A,$B$5,Raw!$G:$G,Month!AG$7,Raw!$E:$E,Month!$A38))))</f>
        <v>11655</v>
      </c>
      <c r="AH38" s="100">
        <f>IF($B38="","",IF($C38="Region",SUMIFS(Raw!$H:$H,Raw!$A:$A,$B$5,Raw!$G:$G,Month!AH$7,Raw!$I:$I,Month!$A38),IF($C38="Provider",SUMIFS(Raw!$H:$H,Raw!$A:$A,$B$5,Raw!$G:$G,Month!AH$7,Raw!$C:$C,Month!$A38),SUMIFS(Raw!$H:$H,Raw!$A:$A,$B$5,Raw!$G:$G,Month!AH$7,Raw!$E:$E,Month!$A38))))</f>
        <v>4177</v>
      </c>
      <c r="AI38" s="100">
        <f>IF($B38="","",IF($C38="Region",SUMIFS(Raw!$H:$H,Raw!$A:$A,$B$5,Raw!$G:$G,Month!AI$7,Raw!$I:$I,Month!$A38),IF($C38="Provider",SUMIFS(Raw!$H:$H,Raw!$A:$A,$B$5,Raw!$G:$G,Month!AI$7,Raw!$C:$C,Month!$A38),SUMIFS(Raw!$H:$H,Raw!$A:$A,$B$5,Raw!$G:$G,Month!AI$7,Raw!$E:$E,Month!$A38))))</f>
        <v>0</v>
      </c>
      <c r="AJ38" s="100">
        <f>IF($B38="","",IF($C38="Region",SUMIFS(Raw!$H:$H,Raw!$A:$A,$B$5,Raw!$G:$G,Month!AJ$7,Raw!$I:$I,Month!$A38),IF($C38="Provider",SUMIFS(Raw!$H:$H,Raw!$A:$A,$B$5,Raw!$G:$G,Month!AJ$7,Raw!$C:$C,Month!$A38),SUMIFS(Raw!$H:$H,Raw!$A:$A,$B$5,Raw!$G:$G,Month!AJ$7,Raw!$E:$E,Month!$A38))))</f>
        <v>3114</v>
      </c>
      <c r="AK38" s="100">
        <f>IF($B38="","",IF($C38="Region",SUMIFS(Raw!$H:$H,Raw!$A:$A,$B$5,Raw!$G:$G,Month!AK$7,Raw!$I:$I,Month!$A38),IF($C38="Provider",SUMIFS(Raw!$H:$H,Raw!$A:$A,$B$5,Raw!$G:$G,Month!AK$7,Raw!$C:$C,Month!$A38),SUMIFS(Raw!$H:$H,Raw!$A:$A,$B$5,Raw!$G:$G,Month!AK$7,Raw!$E:$E,Month!$A38))))</f>
        <v>420</v>
      </c>
      <c r="AL38" s="100">
        <f>IF($B38="","",IF($C38="Region",SUMIFS(Raw!$H:$H,Raw!$A:$A,$B$5,Raw!$G:$G,Month!AL$7,Raw!$I:$I,Month!$A38),IF($C38="Provider",SUMIFS(Raw!$H:$H,Raw!$A:$A,$B$5,Raw!$G:$G,Month!AL$7,Raw!$C:$C,Month!$A38),SUMIFS(Raw!$H:$H,Raw!$A:$A,$B$5,Raw!$G:$G,Month!AL$7,Raw!$E:$E,Month!$A38))))</f>
        <v>2552</v>
      </c>
      <c r="AM38" s="100">
        <f>IF($B38="","",IF($C38="Region",SUMIFS(Raw!$H:$H,Raw!$A:$A,$B$5,Raw!$G:$G,Month!AM$7,Raw!$I:$I,Month!$A38),IF($C38="Provider",SUMIFS(Raw!$H:$H,Raw!$A:$A,$B$5,Raw!$G:$G,Month!AM$7,Raw!$C:$C,Month!$A38),SUMIFS(Raw!$H:$H,Raw!$A:$A,$B$5,Raw!$G:$G,Month!AM$7,Raw!$E:$E,Month!$A38))))</f>
        <v>860</v>
      </c>
      <c r="AN38" s="100">
        <f>IF($B38="","",IF($C38="Region",SUMIFS(Raw!$H:$H,Raw!$A:$A,$B$5,Raw!$G:$G,Month!AN$7,Raw!$I:$I,Month!$A38),IF($C38="Provider",SUMIFS(Raw!$H:$H,Raw!$A:$A,$B$5,Raw!$G:$G,Month!AN$7,Raw!$C:$C,Month!$A38),SUMIFS(Raw!$H:$H,Raw!$A:$A,$B$5,Raw!$G:$G,Month!AN$7,Raw!$E:$E,Month!$A38))))</f>
        <v>4747</v>
      </c>
      <c r="AO38" s="100">
        <f>IF($B38="","",IF($C38="Region",SUMIFS(Raw!$H:$H,Raw!$A:$A,$B$5,Raw!$G:$G,Month!AO$7,Raw!$I:$I,Month!$A38),IF($C38="Provider",SUMIFS(Raw!$H:$H,Raw!$A:$A,$B$5,Raw!$G:$G,Month!AO$7,Raw!$C:$C,Month!$A38),SUMIFS(Raw!$H:$H,Raw!$A:$A,$B$5,Raw!$G:$G,Month!AO$7,Raw!$E:$E,Month!$A38))))</f>
        <v>1037</v>
      </c>
      <c r="AP38" s="100">
        <f>IF($B38="","",IF($C38="Region",SUMIFS(Raw!$H:$H,Raw!$A:$A,$B$5,Raw!$G:$G,Month!AP$7,Raw!$I:$I,Month!$A38),IF($C38="Provider",SUMIFS(Raw!$H:$H,Raw!$A:$A,$B$5,Raw!$G:$G,Month!AP$7,Raw!$C:$C,Month!$A38),SUMIFS(Raw!$H:$H,Raw!$A:$A,$B$5,Raw!$G:$G,Month!AP$7,Raw!$E:$E,Month!$A38))))</f>
        <v>8753</v>
      </c>
      <c r="AQ38" s="100">
        <f>IF($B38="","",IF($C38="Region",SUMIFS(Raw!$H:$H,Raw!$A:$A,$B$5,Raw!$G:$G,Month!AQ$7,Raw!$I:$I,Month!$A38),IF($C38="Provider",SUMIFS(Raw!$H:$H,Raw!$A:$A,$B$5,Raw!$G:$G,Month!AQ$7,Raw!$C:$C,Month!$A38),SUMIFS(Raw!$H:$H,Raw!$A:$A,$B$5,Raw!$G:$G,Month!AQ$7,Raw!$E:$E,Month!$A38))))</f>
        <v>7447</v>
      </c>
      <c r="AR38" s="100">
        <f>IF($B38="","",IF($C38="Region",SUMIFS(Raw!$H:$H,Raw!$A:$A,$B$5,Raw!$G:$G,Month!AR$7,Raw!$I:$I,Month!$A38),IF($C38="Provider",SUMIFS(Raw!$H:$H,Raw!$A:$A,$B$5,Raw!$G:$G,Month!AR$7,Raw!$C:$C,Month!$A38),SUMIFS(Raw!$H:$H,Raw!$A:$A,$B$5,Raw!$G:$G,Month!AR$7,Raw!$E:$E,Month!$A38))))</f>
        <v>4736</v>
      </c>
      <c r="AS38" s="100">
        <f>IF($B38="","",IF($C38="Region",SUMIFS(Raw!$H:$H,Raw!$A:$A,$B$5,Raw!$G:$G,Month!AS$7,Raw!$I:$I,Month!$A38),IF($C38="Provider",SUMIFS(Raw!$H:$H,Raw!$A:$A,$B$5,Raw!$G:$G,Month!AS$7,Raw!$C:$C,Month!$A38),SUMIFS(Raw!$H:$H,Raw!$A:$A,$B$5,Raw!$G:$G,Month!AS$7,Raw!$E:$E,Month!$A38))))</f>
        <v>0</v>
      </c>
      <c r="AT38" s="100">
        <f>IF($B38="","",IF($C38="Region",SUMIFS(Raw!$H:$H,Raw!$A:$A,$B$5,Raw!$G:$G,Month!AT$7,Raw!$I:$I,Month!$A38),IF($C38="Provider",SUMIFS(Raw!$H:$H,Raw!$A:$A,$B$5,Raw!$G:$G,Month!AT$7,Raw!$C:$C,Month!$A38),SUMIFS(Raw!$H:$H,Raw!$A:$A,$B$5,Raw!$G:$G,Month!AT$7,Raw!$E:$E,Month!$A38))))</f>
        <v>0</v>
      </c>
      <c r="AU38" s="100">
        <f>IF($B38="","",IF($C38="Region",SUMIFS(Raw!$H:$H,Raw!$A:$A,$B$5,Raw!$G:$G,Month!AU$7,Raw!$I:$I,Month!$A38),IF($C38="Provider",SUMIFS(Raw!$H:$H,Raw!$A:$A,$B$5,Raw!$G:$G,Month!AU$7,Raw!$C:$C,Month!$A38),SUMIFS(Raw!$H:$H,Raw!$A:$A,$B$5,Raw!$G:$G,Month!AU$7,Raw!$E:$E,Month!$A38))))</f>
        <v>330</v>
      </c>
      <c r="AV38" s="100">
        <f>IF($B38="","",IF($C38="Region",SUMIFS(Raw!$H:$H,Raw!$A:$A,$B$5,Raw!$G:$G,Month!AV$7,Raw!$I:$I,Month!$A38),IF($C38="Provider",SUMIFS(Raw!$H:$H,Raw!$A:$A,$B$5,Raw!$G:$G,Month!AV$7,Raw!$C:$C,Month!$A38),SUMIFS(Raw!$H:$H,Raw!$A:$A,$B$5,Raw!$G:$G,Month!AV$7,Raw!$E:$E,Month!$A38))))</f>
        <v>1770</v>
      </c>
      <c r="AW38" s="100">
        <f>IF($B38="","",IF($C38="Region",SUMIFS(Raw!$H:$H,Raw!$A:$A,$B$5,Raw!$G:$G,Month!AW$7,Raw!$I:$I,Month!$A38),IF($C38="Provider",SUMIFS(Raw!$H:$H,Raw!$A:$A,$B$5,Raw!$G:$G,Month!AW$7,Raw!$C:$C,Month!$A38),SUMIFS(Raw!$H:$H,Raw!$A:$A,$B$5,Raw!$G:$G,Month!AW$7,Raw!$E:$E,Month!$A38))))</f>
        <v>0</v>
      </c>
      <c r="AX38" s="100">
        <f>IF($B38="","",IF($C38="Region",SUMIFS(Raw!$H:$H,Raw!$A:$A,$B$5,Raw!$G:$G,Month!AX$7,Raw!$I:$I,Month!$A38),IF($C38="Provider",SUMIFS(Raw!$H:$H,Raw!$A:$A,$B$5,Raw!$G:$G,Month!AX$7,Raw!$C:$C,Month!$A38),SUMIFS(Raw!$H:$H,Raw!$A:$A,$B$5,Raw!$G:$G,Month!AX$7,Raw!$E:$E,Month!$A38))))</f>
        <v>12205</v>
      </c>
      <c r="AY38" s="100">
        <f>IF($B38="","",IF($C38="Region",SUMIFS(Raw!$H:$H,Raw!$A:$A,$B$5,Raw!$G:$G,Month!AY$7,Raw!$I:$I,Month!$A38),IF($C38="Provider",SUMIFS(Raw!$H:$H,Raw!$A:$A,$B$5,Raw!$G:$G,Month!AY$7,Raw!$C:$C,Month!$A38),SUMIFS(Raw!$H:$H,Raw!$A:$A,$B$5,Raw!$G:$G,Month!AY$7,Raw!$E:$E,Month!$A38))))</f>
        <v>4266</v>
      </c>
      <c r="AZ38" s="100">
        <f>IF($B38="","",IF($C38="Region",SUMIFS(Raw!$H:$H,Raw!$A:$A,$B$5,Raw!$G:$G,Month!AZ$7,Raw!$I:$I,Month!$A38),IF($C38="Provider",SUMIFS(Raw!$H:$H,Raw!$A:$A,$B$5,Raw!$G:$G,Month!AZ$7,Raw!$C:$C,Month!$A38),SUMIFS(Raw!$H:$H,Raw!$A:$A,$B$5,Raw!$G:$G,Month!AZ$7,Raw!$E:$E,Month!$A38))))</f>
        <v>333</v>
      </c>
      <c r="BA38" s="100">
        <f>IF($B38="","",IF($C38="Region",SUMIFS(Raw!$H:$H,Raw!$A:$A,$B$5,Raw!$G:$G,Month!BA$7,Raw!$I:$I,Month!$A38),IF($C38="Provider",SUMIFS(Raw!$H:$H,Raw!$A:$A,$B$5,Raw!$G:$G,Month!BA$7,Raw!$C:$C,Month!$A38),SUMIFS(Raw!$H:$H,Raw!$A:$A,$B$5,Raw!$G:$G,Month!BA$7,Raw!$E:$E,Month!$A38))))</f>
        <v>2329</v>
      </c>
      <c r="BB38" s="100">
        <f>IF($B38="","",IF($C38="Region",SUMIFS(Raw!$H:$H,Raw!$A:$A,$B$5,Raw!$G:$G,Month!BB$7,Raw!$I:$I,Month!$A38),IF($C38="Provider",SUMIFS(Raw!$H:$H,Raw!$A:$A,$B$5,Raw!$G:$G,Month!BB$7,Raw!$C:$C,Month!$A38),SUMIFS(Raw!$H:$H,Raw!$A:$A,$B$5,Raw!$G:$G,Month!BB$7,Raw!$E:$E,Month!$A38))))</f>
        <v>0</v>
      </c>
      <c r="BC38" s="100">
        <f>IF($B38="","",IF($C38="Region",SUMIFS(Raw!$H:$H,Raw!$A:$A,$B$5,Raw!$G:$G,Month!BC$7,Raw!$I:$I,Month!$A38),IF($C38="Provider",SUMIFS(Raw!$H:$H,Raw!$A:$A,$B$5,Raw!$G:$G,Month!BC$7,Raw!$C:$C,Month!$A38),SUMIFS(Raw!$H:$H,Raw!$A:$A,$B$5,Raw!$G:$G,Month!BC$7,Raw!$E:$E,Month!$A38))))</f>
        <v>7478</v>
      </c>
      <c r="BD38" s="100">
        <f>IF($B38="","",IF($C38="Region",SUMIFS(Raw!$H:$H,Raw!$A:$A,$B$5,Raw!$G:$G,Month!BD$7,Raw!$I:$I,Month!$A38),IF($C38="Provider",SUMIFS(Raw!$H:$H,Raw!$A:$A,$B$5,Raw!$G:$G,Month!BD$7,Raw!$C:$C,Month!$A38),SUMIFS(Raw!$H:$H,Raw!$A:$A,$B$5,Raw!$G:$G,Month!BD$7,Raw!$E:$E,Month!$A38))))</f>
        <v>39618</v>
      </c>
      <c r="BE38" s="100">
        <f>IF($B38="","",IF($C38="Region",SUMIFS(Raw!$H:$H,Raw!$A:$A,$B$5,Raw!$G:$G,Month!BE$7,Raw!$I:$I,Month!$A38),IF($C38="Provider",SUMIFS(Raw!$H:$H,Raw!$A:$A,$B$5,Raw!$G:$G,Month!BE$7,Raw!$C:$C,Month!$A38),SUMIFS(Raw!$H:$H,Raw!$A:$A,$B$5,Raw!$G:$G,Month!BE$7,Raw!$E:$E,Month!$A38))))</f>
        <v>0</v>
      </c>
      <c r="BF38" s="100">
        <f>IF($B38="","",IF($C38="Region",SUMIFS(Raw!$H:$H,Raw!$A:$A,$B$5,Raw!$G:$G,Month!BF$7,Raw!$I:$I,Month!$A38),IF($C38="Provider",SUMIFS(Raw!$H:$H,Raw!$A:$A,$B$5,Raw!$G:$G,Month!BF$7,Raw!$C:$C,Month!$A38),SUMIFS(Raw!$H:$H,Raw!$A:$A,$B$5,Raw!$G:$G,Month!BF$7,Raw!$E:$E,Month!$A38))))</f>
        <v>58476</v>
      </c>
      <c r="BG38" s="100">
        <f>IF($B38="","",IF($C38="Region",SUMIFS(Raw!$H:$H,Raw!$A:$A,$B$5,Raw!$G:$G,Month!BG$7,Raw!$I:$I,Month!$A38),IF($C38="Provider",SUMIFS(Raw!$H:$H,Raw!$A:$A,$B$5,Raw!$G:$G,Month!BG$7,Raw!$C:$C,Month!$A38),SUMIFS(Raw!$H:$H,Raw!$A:$A,$B$5,Raw!$G:$G,Month!BG$7,Raw!$E:$E,Month!$A38))))</f>
        <v>0</v>
      </c>
      <c r="BH38" s="100">
        <f>IF($B38="","",IF($C38="Region",SUMIFS(Raw!$H:$H,Raw!$A:$A,$B$5,Raw!$G:$G,Month!BH$7,Raw!$I:$I,Month!$A38),IF($C38="Provider",SUMIFS(Raw!$H:$H,Raw!$A:$A,$B$5,Raw!$G:$G,Month!BH$7,Raw!$C:$C,Month!$A38),SUMIFS(Raw!$H:$H,Raw!$A:$A,$B$5,Raw!$G:$G,Month!BH$7,Raw!$E:$E,Month!$A38))))</f>
        <v>43533</v>
      </c>
      <c r="BI38" s="100">
        <f>IF($B38="","",IF($C38="Region",SUMIFS(Raw!$H:$H,Raw!$A:$A,$B$5,Raw!$G:$G,Month!BI$7,Raw!$I:$I,Month!$A38),IF($C38="Provider",SUMIFS(Raw!$H:$H,Raw!$A:$A,$B$5,Raw!$G:$G,Month!BI$7,Raw!$C:$C,Month!$A38),SUMIFS(Raw!$H:$H,Raw!$A:$A,$B$5,Raw!$G:$G,Month!BI$7,Raw!$E:$E,Month!$A38))))</f>
        <v>18100</v>
      </c>
      <c r="BJ38" s="100">
        <f>IF($B38="","",IF($C38="Region",SUMIFS(Raw!$H:$H,Raw!$A:$A,$B$5,Raw!$G:$G,Month!BJ$7,Raw!$I:$I,Month!$A38),IF($C38="Provider",SUMIFS(Raw!$H:$H,Raw!$A:$A,$B$5,Raw!$G:$G,Month!BJ$7,Raw!$C:$C,Month!$A38),SUMIFS(Raw!$H:$H,Raw!$A:$A,$B$5,Raw!$G:$G,Month!BJ$7,Raw!$E:$E,Month!$A38))))</f>
        <v>14126</v>
      </c>
      <c r="BK38" s="100">
        <f>IF($B38="","",IF($C38="Region",SUMIFS(Raw!$H:$H,Raw!$A:$A,$B$5,Raw!$G:$G,Month!BK$7,Raw!$I:$I,Month!$A38),IF($C38="Provider",SUMIFS(Raw!$H:$H,Raw!$A:$A,$B$5,Raw!$G:$G,Month!BK$7,Raw!$C:$C,Month!$A38),SUMIFS(Raw!$H:$H,Raw!$A:$A,$B$5,Raw!$G:$G,Month!BK$7,Raw!$E:$E,Month!$A38))))</f>
        <v>7414</v>
      </c>
      <c r="BL38" s="100">
        <f>IF($B38="","",IF($C38="Region",SUMIFS(Raw!$H:$H,Raw!$A:$A,$B$5,Raw!$G:$G,Month!BL$7,Raw!$I:$I,Month!$A38),IF($C38="Provider",SUMIFS(Raw!$H:$H,Raw!$A:$A,$B$5,Raw!$G:$G,Month!BL$7,Raw!$C:$C,Month!$A38),SUMIFS(Raw!$H:$H,Raw!$A:$A,$B$5,Raw!$G:$G,Month!BL$7,Raw!$E:$E,Month!$A38))))</f>
        <v>4468</v>
      </c>
      <c r="BM38" s="100">
        <f>IF($B38="","",IF($C38="Region",SUMIFS(Raw!$H:$H,Raw!$A:$A,$B$5,Raw!$G:$G,Month!BM$7,Raw!$I:$I,Month!$A38),IF($C38="Provider",SUMIFS(Raw!$H:$H,Raw!$A:$A,$B$5,Raw!$G:$G,Month!BM$7,Raw!$C:$C,Month!$A38),SUMIFS(Raw!$H:$H,Raw!$A:$A,$B$5,Raw!$G:$G,Month!BM$7,Raw!$E:$E,Month!$A38))))</f>
        <v>1456</v>
      </c>
      <c r="BN38" s="100">
        <f>IF($B38="","",IF($C38="Region",SUMIFS(Raw!$H:$H,Raw!$A:$A,$B$5,Raw!$G:$G,Month!BN$7,Raw!$I:$I,Month!$A38),IF($C38="Provider",SUMIFS(Raw!$H:$H,Raw!$A:$A,$B$5,Raw!$G:$G,Month!BN$7,Raw!$C:$C,Month!$A38),SUMIFS(Raw!$H:$H,Raw!$A:$A,$B$5,Raw!$G:$G,Month!BN$7,Raw!$E:$E,Month!$A38))))</f>
        <v>9686</v>
      </c>
      <c r="BO38" s="100">
        <f>IF($B38="","",IF($C38="Region",SUMIFS(Raw!$H:$H,Raw!$A:$A,$B$5,Raw!$G:$G,Month!BO$7,Raw!$I:$I,Month!$A38),IF($C38="Provider",SUMIFS(Raw!$H:$H,Raw!$A:$A,$B$5,Raw!$G:$G,Month!BO$7,Raw!$C:$C,Month!$A38),SUMIFS(Raw!$H:$H,Raw!$A:$A,$B$5,Raw!$G:$G,Month!BO$7,Raw!$E:$E,Month!$A38))))</f>
        <v>5351</v>
      </c>
      <c r="BP38" s="100">
        <f>IF($B38="","",IF($C38="Region",SUMIFS(Raw!$H:$H,Raw!$A:$A,$B$5,Raw!$G:$G,Month!BP$7,Raw!$I:$I,Month!$A38),IF($C38="Provider",SUMIFS(Raw!$H:$H,Raw!$A:$A,$B$5,Raw!$G:$G,Month!BP$7,Raw!$C:$C,Month!$A38),SUMIFS(Raw!$H:$H,Raw!$A:$A,$B$5,Raw!$G:$G,Month!BP$7,Raw!$E:$E,Month!$A38))))</f>
        <v>5584</v>
      </c>
      <c r="BQ38" s="100">
        <f>IF($B38="","",IF($C38="Region",SUMIFS(Raw!$H:$H,Raw!$A:$A,$B$5,Raw!$G:$G,Month!BQ$7,Raw!$I:$I,Month!$A38),IF($C38="Provider",SUMIFS(Raw!$H:$H,Raw!$A:$A,$B$5,Raw!$G:$G,Month!BQ$7,Raw!$C:$C,Month!$A38),SUMIFS(Raw!$H:$H,Raw!$A:$A,$B$5,Raw!$G:$G,Month!BQ$7,Raw!$E:$E,Month!$A38))))</f>
        <v>3612</v>
      </c>
      <c r="BR38" s="100">
        <f>IF($B38="","",IF($C38="Region",SUMIFS(Raw!$H:$H,Raw!$A:$A,$B$5,Raw!$G:$G,Month!BR$7,Raw!$I:$I,Month!$A38),IF($C38="Provider",SUMIFS(Raw!$H:$H,Raw!$A:$A,$B$5,Raw!$G:$G,Month!BR$7,Raw!$C:$C,Month!$A38),SUMIFS(Raw!$H:$H,Raw!$A:$A,$B$5,Raw!$G:$G,Month!BR$7,Raw!$E:$E,Month!$A38))))</f>
        <v>1</v>
      </c>
      <c r="BS38" s="100">
        <f>IF($B38="","",IF($C38="Region",SUMIFS(Raw!$H:$H,Raw!$A:$A,$B$5,Raw!$G:$G,Month!BS$7,Raw!$I:$I,Month!$A38),IF($C38="Provider",SUMIFS(Raw!$H:$H,Raw!$A:$A,$B$5,Raw!$G:$G,Month!BS$7,Raw!$C:$C,Month!$A38),SUMIFS(Raw!$H:$H,Raw!$A:$A,$B$5,Raw!$G:$G,Month!BS$7,Raw!$E:$E,Month!$A38))))</f>
        <v>0</v>
      </c>
      <c r="BT38" s="100">
        <f>IF($B38="","",IF($C38="Region",SUMIFS(Raw!$H:$H,Raw!$A:$A,$B$5,Raw!$G:$G,Month!BT$7,Raw!$I:$I,Month!$A38),IF($C38="Provider",SUMIFS(Raw!$H:$H,Raw!$A:$A,$B$5,Raw!$G:$G,Month!BT$7,Raw!$C:$C,Month!$A38),SUMIFS(Raw!$H:$H,Raw!$A:$A,$B$5,Raw!$G:$G,Month!BT$7,Raw!$E:$E,Month!$A38))))</f>
        <v>0</v>
      </c>
      <c r="BU38" s="100">
        <f>IF($B38="","",IF($C38="Region",SUMIFS(Raw!$H:$H,Raw!$A:$A,$B$5,Raw!$G:$G,Month!BU$7,Raw!$I:$I,Month!$A38),IF($C38="Provider",SUMIFS(Raw!$H:$H,Raw!$A:$A,$B$5,Raw!$G:$G,Month!BU$7,Raw!$C:$C,Month!$A38),SUMIFS(Raw!$H:$H,Raw!$A:$A,$B$5,Raw!$G:$G,Month!BU$7,Raw!$E:$E,Month!$A38))))</f>
        <v>0</v>
      </c>
      <c r="BV38" s="100">
        <f>IF($B38="","",IF($C38="Region",SUMIFS(Raw!$H:$H,Raw!$A:$A,$B$5,Raw!$G:$G,Month!BV$7,Raw!$I:$I,Month!$A38),IF($C38="Provider",SUMIFS(Raw!$H:$H,Raw!$A:$A,$B$5,Raw!$G:$G,Month!BV$7,Raw!$C:$C,Month!$A38),SUMIFS(Raw!$H:$H,Raw!$A:$A,$B$5,Raw!$G:$G,Month!BV$7,Raw!$E:$E,Month!$A38))))</f>
        <v>267</v>
      </c>
      <c r="BW38" s="100">
        <f>IF($B38="","",IF($C38="Region",SUMIFS(Raw!$H:$H,Raw!$A:$A,$B$5,Raw!$G:$G,Month!BW$7,Raw!$I:$I,Month!$A38),IF($C38="Provider",SUMIFS(Raw!$H:$H,Raw!$A:$A,$B$5,Raw!$G:$G,Month!BW$7,Raw!$C:$C,Month!$A38),SUMIFS(Raw!$H:$H,Raw!$A:$A,$B$5,Raw!$G:$G,Month!BW$7,Raw!$E:$E,Month!$A38))))</f>
        <v>2552</v>
      </c>
      <c r="BX38" s="100">
        <f>IF($B38="","",IF($C38="Region",SUMIFS(Raw!$H:$H,Raw!$A:$A,$B$5,Raw!$G:$G,Month!BX$7,Raw!$I:$I,Month!$A38),IF($C38="Provider",SUMIFS(Raw!$H:$H,Raw!$A:$A,$B$5,Raw!$G:$G,Month!BX$7,Raw!$C:$C,Month!$A38),SUMIFS(Raw!$H:$H,Raw!$A:$A,$B$5,Raw!$G:$G,Month!BX$7,Raw!$E:$E,Month!$A38))))</f>
        <v>0</v>
      </c>
      <c r="BY38" s="100">
        <f>IF($B38="","",IF($C38="Region",SUMIFS(Raw!$H:$H,Raw!$A:$A,$B$5,Raw!$G:$G,Month!BY$7,Raw!$I:$I,Month!$A38),IF($C38="Provider",SUMIFS(Raw!$H:$H,Raw!$A:$A,$B$5,Raw!$G:$G,Month!BY$7,Raw!$C:$C,Month!$A38),SUMIFS(Raw!$H:$H,Raw!$A:$A,$B$5,Raw!$G:$G,Month!BY$7,Raw!$E:$E,Month!$A38))))</f>
        <v>0</v>
      </c>
      <c r="BZ38" s="100">
        <f>IF($B38="","",IF($C38="Region",SUMIFS(Raw!$H:$H,Raw!$A:$A,$B$5,Raw!$G:$G,Month!BZ$7,Raw!$I:$I,Month!$A38),IF($C38="Provider",SUMIFS(Raw!$H:$H,Raw!$A:$A,$B$5,Raw!$G:$G,Month!BZ$7,Raw!$C:$C,Month!$A38),SUMIFS(Raw!$H:$H,Raw!$A:$A,$B$5,Raw!$G:$G,Month!BZ$7,Raw!$E:$E,Month!$A38))))</f>
        <v>0</v>
      </c>
      <c r="CA38" s="100">
        <f>IF($B38="","",IF($C38="Region",SUMIFS(Raw!$H:$H,Raw!$A:$A,$B$5,Raw!$G:$G,Month!CA$7,Raw!$I:$I,Month!$A38),IF($C38="Provider",SUMIFS(Raw!$H:$H,Raw!$A:$A,$B$5,Raw!$G:$G,Month!CA$7,Raw!$C:$C,Month!$A38),SUMIFS(Raw!$H:$H,Raw!$A:$A,$B$5,Raw!$G:$G,Month!CA$7,Raw!$E:$E,Month!$A38))))</f>
        <v>0</v>
      </c>
      <c r="CB38" s="100">
        <f>IF($B38="","",IF($C38="Region",SUMIFS(Raw!$H:$H,Raw!$A:$A,$B$5,Raw!$G:$G,Month!CB$7,Raw!$I:$I,Month!$A38),IF($C38="Provider",SUMIFS(Raw!$H:$H,Raw!$A:$A,$B$5,Raw!$G:$G,Month!CB$7,Raw!$C:$C,Month!$A38),SUMIFS(Raw!$H:$H,Raw!$A:$A,$B$5,Raw!$G:$G,Month!CB$7,Raw!$E:$E,Month!$A38))))</f>
        <v>2660</v>
      </c>
      <c r="CC38" s="100">
        <f>IF($B38="","",IF($C38="Region",SUMIFS(Raw!$H:$H,Raw!$A:$A,$B$5,Raw!$G:$G,Month!CC$7,Raw!$I:$I,Month!$A38),IF($C38="Provider",SUMIFS(Raw!$H:$H,Raw!$A:$A,$B$5,Raw!$G:$G,Month!CC$7,Raw!$C:$C,Month!$A38),SUMIFS(Raw!$H:$H,Raw!$A:$A,$B$5,Raw!$G:$G,Month!CC$7,Raw!$E:$E,Month!$A38))))</f>
        <v>0</v>
      </c>
      <c r="CD38" s="100">
        <f>IF($B38="","",IF($C38="Region",SUMIFS(Raw!$H:$H,Raw!$A:$A,$B$5,Raw!$G:$G,Month!CD$7,Raw!$I:$I,Month!$A38),IF($C38="Provider",SUMIFS(Raw!$H:$H,Raw!$A:$A,$B$5,Raw!$G:$G,Month!CD$7,Raw!$C:$C,Month!$A38),SUMIFS(Raw!$H:$H,Raw!$A:$A,$B$5,Raw!$G:$G,Month!CD$7,Raw!$E:$E,Month!$A38))))</f>
        <v>0</v>
      </c>
      <c r="CE38" s="100">
        <f>IF($B38="","",IF($C38="Region",SUMIFS(Raw!$H:$H,Raw!$A:$A,$B$5,Raw!$G:$G,Month!CE$7,Raw!$I:$I,Month!$A38),IF($C38="Provider",SUMIFS(Raw!$H:$H,Raw!$A:$A,$B$5,Raw!$G:$G,Month!CE$7,Raw!$C:$C,Month!$A38),SUMIFS(Raw!$H:$H,Raw!$A:$A,$B$5,Raw!$G:$G,Month!CE$7,Raw!$E:$E,Month!$A38))))</f>
        <v>0</v>
      </c>
      <c r="CF38" s="100">
        <f>IF($B38="","",IF($C38="Region",SUMIFS(Raw!$H:$H,Raw!$A:$A,$B$5,Raw!$G:$G,Month!CF$7,Raw!$I:$I,Month!$A38),IF($C38="Provider",SUMIFS(Raw!$H:$H,Raw!$A:$A,$B$5,Raw!$G:$G,Month!CF$7,Raw!$C:$C,Month!$A38),SUMIFS(Raw!$H:$H,Raw!$A:$A,$B$5,Raw!$G:$G,Month!CF$7,Raw!$E:$E,Month!$A38))))</f>
        <v>0</v>
      </c>
      <c r="CG38" s="100">
        <f>IF($B38="","",IF($C38="Region",SUMIFS(Raw!$H:$H,Raw!$A:$A,$B$5,Raw!$G:$G,Month!CG$7,Raw!$I:$I,Month!$A38),IF($C38="Provider",SUMIFS(Raw!$H:$H,Raw!$A:$A,$B$5,Raw!$G:$G,Month!CG$7,Raw!$C:$C,Month!$A38),SUMIFS(Raw!$H:$H,Raw!$A:$A,$B$5,Raw!$G:$G,Month!CG$7,Raw!$E:$E,Month!$A38))))</f>
        <v>0</v>
      </c>
      <c r="CH38" s="100">
        <f>IF($B38="","",IF($C38="Region",SUMIFS(Raw!$H:$H,Raw!$A:$A,$B$5,Raw!$G:$G,Month!CH$7,Raw!$I:$I,Month!$A38),IF($C38="Provider",SUMIFS(Raw!$H:$H,Raw!$A:$A,$B$5,Raw!$G:$G,Month!CH$7,Raw!$C:$C,Month!$A38),SUMIFS(Raw!$H:$H,Raw!$A:$A,$B$5,Raw!$G:$G,Month!CH$7,Raw!$E:$E,Month!$A38))))</f>
        <v>0</v>
      </c>
      <c r="CI38" s="100">
        <f>IF($B38="","",IF($C38="Region",SUMIFS(Raw!$H:$H,Raw!$A:$A,$B$5,Raw!$G:$G,Month!CI$7,Raw!$I:$I,Month!$A38),IF($C38="Provider",SUMIFS(Raw!$H:$H,Raw!$A:$A,$B$5,Raw!$G:$G,Month!CI$7,Raw!$C:$C,Month!$A38),SUMIFS(Raw!$H:$H,Raw!$A:$A,$B$5,Raw!$G:$G,Month!CI$7,Raw!$E:$E,Month!$A38))))</f>
        <v>0</v>
      </c>
      <c r="CJ38" s="100">
        <f>IF($B38="","",IF($C38="Region",SUMIFS(Raw!$H:$H,Raw!$A:$A,$B$5,Raw!$G:$G,Month!CJ$7,Raw!$I:$I,Month!$A38),IF($C38="Provider",SUMIFS(Raw!$H:$H,Raw!$A:$A,$B$5,Raw!$G:$G,Month!CJ$7,Raw!$C:$C,Month!$A38),SUMIFS(Raw!$H:$H,Raw!$A:$A,$B$5,Raw!$G:$G,Month!CJ$7,Raw!$E:$E,Month!$A38))))</f>
        <v>0</v>
      </c>
      <c r="CK38" s="100">
        <f>IF($B38="","",IF($C38="Region",SUMIFS(Raw!$H:$H,Raw!$A:$A,$B$5,Raw!$G:$G,Month!CK$7,Raw!$I:$I,Month!$A38),IF($C38="Provider",SUMIFS(Raw!$H:$H,Raw!$A:$A,$B$5,Raw!$G:$G,Month!CK$7,Raw!$C:$C,Month!$A38),SUMIFS(Raw!$H:$H,Raw!$A:$A,$B$5,Raw!$G:$G,Month!CK$7,Raw!$E:$E,Month!$A38))))</f>
        <v>0</v>
      </c>
      <c r="CL38" s="100">
        <f>IF($B38="","",IF($C38="Region",SUMIFS(Raw!$H:$H,Raw!$A:$A,$B$5,Raw!$G:$G,Month!CL$7,Raw!$I:$I,Month!$A38),IF($C38="Provider",SUMIFS(Raw!$H:$H,Raw!$A:$A,$B$5,Raw!$G:$G,Month!CL$7,Raw!$C:$C,Month!$A38),SUMIFS(Raw!$H:$H,Raw!$A:$A,$B$5,Raw!$G:$G,Month!CL$7,Raw!$E:$E,Month!$A38))))</f>
        <v>0</v>
      </c>
      <c r="CM38" s="100">
        <f>IF($B38="","",IF($C38="Region",SUMIFS(Raw!$H:$H,Raw!$A:$A,$B$5,Raw!$G:$G,Month!CM$7,Raw!$I:$I,Month!$A38),IF($C38="Provider",SUMIFS(Raw!$H:$H,Raw!$A:$A,$B$5,Raw!$G:$G,Month!CM$7,Raw!$C:$C,Month!$A38),SUMIFS(Raw!$H:$H,Raw!$A:$A,$B$5,Raw!$G:$G,Month!CM$7,Raw!$E:$E,Month!$A38))))</f>
        <v>0</v>
      </c>
    </row>
    <row r="39" spans="1:91" ht="10.75" customHeight="1" x14ac:dyDescent="0.25">
      <c r="A39" s="18" t="str">
        <f>IF(Refs!A32="","",Refs!A32)</f>
        <v>111AI2</v>
      </c>
      <c r="B39" s="3" t="str">
        <f>IF(Refs!B32="","",Refs!B32)</f>
        <v>Surrey Heartlands</v>
      </c>
      <c r="C39" s="9" t="str">
        <f>IF(Refs!D32="","",Refs!D32)</f>
        <v>Area</v>
      </c>
      <c r="D39" s="100">
        <f>IF($B39="","",IF($C39="Region",SUMIFS(Raw!$H:$H,Raw!$A:$A,$B$5,Raw!$G:$G,Month!D$7,Raw!$I:$I,Month!$A39),IF($C39="Provider",SUMIFS(Raw!$H:$H,Raw!$A:$A,$B$5,Raw!$G:$G,Month!D$7,Raw!$C:$C,Month!$A39),SUMIFS(Raw!$H:$H,Raw!$A:$A,$B$5,Raw!$G:$G,Month!D$7,Raw!$E:$E,Month!$A39))))</f>
        <v>22858</v>
      </c>
      <c r="E39" s="100">
        <f>IF($B39="","",IF($C39="Region",SUMIFS(Raw!$H:$H,Raw!$A:$A,$B$5,Raw!$G:$G,Month!E$7,Raw!$I:$I,Month!$A39),IF($C39="Provider",SUMIFS(Raw!$H:$H,Raw!$A:$A,$B$5,Raw!$G:$G,Month!E$7,Raw!$C:$C,Month!$A39),SUMIFS(Raw!$H:$H,Raw!$A:$A,$B$5,Raw!$G:$G,Month!E$7,Raw!$E:$E,Month!$A39))))</f>
        <v>20659</v>
      </c>
      <c r="F39" s="100">
        <f>IF($B39="","",IF($C39="Region",SUMIFS(Raw!$H:$H,Raw!$A:$A,$B$5,Raw!$G:$G,Month!F$7,Raw!$I:$I,Month!$A39),IF($C39="Provider",SUMIFS(Raw!$H:$H,Raw!$A:$A,$B$5,Raw!$G:$G,Month!F$7,Raw!$C:$C,Month!$A39),SUMIFS(Raw!$H:$H,Raw!$A:$A,$B$5,Raw!$G:$G,Month!F$7,Raw!$E:$E,Month!$A39))))</f>
        <v>21734</v>
      </c>
      <c r="G39" s="100">
        <f>IF($B39="","",IF($C39="Region",SUMIFS(Raw!$H:$H,Raw!$A:$A,$B$5,Raw!$G:$G,Month!G$7,Raw!$I:$I,Month!$A39),IF($C39="Provider",SUMIFS(Raw!$H:$H,Raw!$A:$A,$B$5,Raw!$G:$G,Month!G$7,Raw!$C:$C,Month!$A39),SUMIFS(Raw!$H:$H,Raw!$A:$A,$B$5,Raw!$G:$G,Month!G$7,Raw!$E:$E,Month!$A39))))</f>
        <v>20937</v>
      </c>
      <c r="H39" s="100">
        <f>IF($B39="","",IF($C39="Region",SUMIFS(Raw!$H:$H,Raw!$A:$A,$B$5,Raw!$G:$G,Month!H$7,Raw!$I:$I,Month!$A39),IF($C39="Provider",SUMIFS(Raw!$H:$H,Raw!$A:$A,$B$5,Raw!$G:$G,Month!H$7,Raw!$C:$C,Month!$A39),SUMIFS(Raw!$H:$H,Raw!$A:$A,$B$5,Raw!$G:$G,Month!H$7,Raw!$E:$E,Month!$A39))))</f>
        <v>152</v>
      </c>
      <c r="I39" s="100">
        <f>IF($B39="","",IF($C39="Region",SUMIFS(Raw!$H:$H,Raw!$A:$A,$B$5,Raw!$G:$G,Month!I$7,Raw!$I:$I,Month!$A39),IF($C39="Provider",SUMIFS(Raw!$H:$H,Raw!$A:$A,$B$5,Raw!$G:$G,Month!I$7,Raw!$C:$C,Month!$A39),SUMIFS(Raw!$H:$H,Raw!$A:$A,$B$5,Raw!$G:$G,Month!I$7,Raw!$E:$E,Month!$A39))))</f>
        <v>138521</v>
      </c>
      <c r="J39" s="100">
        <f>IF($B39="","",IF($C39="Region",SUMIFS(Raw!$H:$H,Raw!$A:$A,$B$5,Raw!$G:$G,Month!J$7,Raw!$I:$I,Month!$A39),IF($C39="Provider",SUMIFS(Raw!$H:$H,Raw!$A:$A,$B$5,Raw!$G:$G,Month!J$7,Raw!$C:$C,Month!$A39),SUMIFS(Raw!$H:$H,Raw!$A:$A,$B$5,Raw!$G:$G,Month!J$7,Raw!$E:$E,Month!$A39))))</f>
        <v>31</v>
      </c>
      <c r="K39" s="100">
        <f>IF($B39="","",IF($C39="Region",SUMIFS(Raw!$H:$H,Raw!$A:$A,$B$5,Raw!$G:$G,Month!K$7,Raw!$I:$I,Month!$A39),IF($C39="Provider",SUMIFS(Raw!$H:$H,Raw!$A:$A,$B$5,Raw!$G:$G,Month!K$7,Raw!$C:$C,Month!$A39),SUMIFS(Raw!$H:$H,Raw!$A:$A,$B$5,Raw!$G:$G,Month!K$7,Raw!$E:$E,Month!$A39))))</f>
        <v>186</v>
      </c>
      <c r="L39" s="100">
        <f>IF($B39="","",IF($C39="Region",SUMIFS(Raw!$H:$H,Raw!$A:$A,$B$5,Raw!$G:$G,Month!L$7,Raw!$I:$I,Month!$A39),IF($C39="Provider",SUMIFS(Raw!$H:$H,Raw!$A:$A,$B$5,Raw!$G:$G,Month!L$7,Raw!$C:$C,Month!$A39),SUMIFS(Raw!$H:$H,Raw!$A:$A,$B$5,Raw!$G:$G,Month!L$7,Raw!$E:$E,Month!$A39))))</f>
        <v>5641</v>
      </c>
      <c r="M39" s="100">
        <f>IF($B39="","",IF($C39="Region",SUMIFS(Raw!$H:$H,Raw!$A:$A,$B$5,Raw!$G:$G,Month!M$7,Raw!$I:$I,Month!$A39),IF($C39="Provider",SUMIFS(Raw!$H:$H,Raw!$A:$A,$B$5,Raw!$G:$G,Month!M$7,Raw!$C:$C,Month!$A39),SUMIFS(Raw!$H:$H,Raw!$A:$A,$B$5,Raw!$G:$G,Month!M$7,Raw!$E:$E,Month!$A39))))</f>
        <v>6971</v>
      </c>
      <c r="N39" s="100">
        <f>IF($B39="","",IF($C39="Region",SUMIFS(Raw!$H:$H,Raw!$A:$A,$B$5,Raw!$G:$G,Month!N$7,Raw!$I:$I,Month!$A39),IF($C39="Provider",SUMIFS(Raw!$H:$H,Raw!$A:$A,$B$5,Raw!$G:$G,Month!N$7,Raw!$C:$C,Month!$A39),SUMIFS(Raw!$H:$H,Raw!$A:$A,$B$5,Raw!$G:$G,Month!N$7,Raw!$E:$E,Month!$A39))))</f>
        <v>33539438</v>
      </c>
      <c r="O39" s="100">
        <f>IF($B39="","",IF($C39="Region",SUMIFS(Raw!$H:$H,Raw!$A:$A,$B$5,Raw!$G:$G,Month!O$7,Raw!$I:$I,Month!$A39),IF($C39="Provider",SUMIFS(Raw!$H:$H,Raw!$A:$A,$B$5,Raw!$G:$G,Month!O$7,Raw!$C:$C,Month!$A39),SUMIFS(Raw!$H:$H,Raw!$A:$A,$B$5,Raw!$G:$G,Month!O$7,Raw!$E:$E,Month!$A39))))</f>
        <v>19087</v>
      </c>
      <c r="P39" s="100">
        <f>IF($B39="","",IF($C39="Region",SUMIFS(Raw!$H:$H,Raw!$A:$A,$B$5,Raw!$G:$G,Month!P$7,Raw!$I:$I,Month!$A39),IF($C39="Provider",SUMIFS(Raw!$H:$H,Raw!$A:$A,$B$5,Raw!$G:$G,Month!P$7,Raw!$C:$C,Month!$A39),SUMIFS(Raw!$H:$H,Raw!$A:$A,$B$5,Raw!$G:$G,Month!P$7,Raw!$E:$E,Month!$A39))))</f>
        <v>78</v>
      </c>
      <c r="Q39" s="100">
        <f>IF($B39="","",IF($C39="Region",SUMIFS(Raw!$H:$H,Raw!$A:$A,$B$5,Raw!$G:$G,Month!Q$7,Raw!$I:$I,Month!$A39),IF($C39="Provider",SUMIFS(Raw!$H:$H,Raw!$A:$A,$B$5,Raw!$G:$G,Month!Q$7,Raw!$C:$C,Month!$A39),SUMIFS(Raw!$H:$H,Raw!$A:$A,$B$5,Raw!$G:$G,Month!Q$7,Raw!$E:$E,Month!$A39))))</f>
        <v>8123</v>
      </c>
      <c r="R39" s="100">
        <f>IF($B39="","",IF($C39="Region",SUMIFS(Raw!$H:$H,Raw!$A:$A,$B$5,Raw!$G:$G,Month!R$7,Raw!$I:$I,Month!$A39),IF($C39="Provider",SUMIFS(Raw!$H:$H,Raw!$A:$A,$B$5,Raw!$G:$G,Month!R$7,Raw!$C:$C,Month!$A39),SUMIFS(Raw!$H:$H,Raw!$A:$A,$B$5,Raw!$G:$G,Month!R$7,Raw!$E:$E,Month!$A39))))</f>
        <v>6161</v>
      </c>
      <c r="S39" s="100">
        <f>IF($B39="","",IF($C39="Region",SUMIFS(Raw!$H:$H,Raw!$A:$A,$B$5,Raw!$G:$G,Month!S$7,Raw!$I:$I,Month!$A39),IF($C39="Provider",SUMIFS(Raw!$H:$H,Raw!$A:$A,$B$5,Raw!$G:$G,Month!S$7,Raw!$C:$C,Month!$A39),SUMIFS(Raw!$H:$H,Raw!$A:$A,$B$5,Raw!$G:$G,Month!S$7,Raw!$E:$E,Month!$A39))))</f>
        <v>4725</v>
      </c>
      <c r="T39" s="100">
        <f>IF($B39="","",IF($C39="Region",SUMIFS(Raw!$H:$H,Raw!$A:$A,$B$5,Raw!$G:$G,Month!T$7,Raw!$I:$I,Month!$A39),IF($C39="Provider",SUMIFS(Raw!$H:$H,Raw!$A:$A,$B$5,Raw!$G:$G,Month!T$7,Raw!$C:$C,Month!$A39),SUMIFS(Raw!$H:$H,Raw!$A:$A,$B$5,Raw!$G:$G,Month!T$7,Raw!$E:$E,Month!$A39))))</f>
        <v>0</v>
      </c>
      <c r="U39" s="100">
        <f>IF($B39="","",IF($C39="Region",SUMIFS(Raw!$H:$H,Raw!$A:$A,$B$5,Raw!$G:$G,Month!U$7,Raw!$I:$I,Month!$A39),IF($C39="Provider",SUMIFS(Raw!$H:$H,Raw!$A:$A,$B$5,Raw!$G:$G,Month!U$7,Raw!$C:$C,Month!$A39),SUMIFS(Raw!$H:$H,Raw!$A:$A,$B$5,Raw!$G:$G,Month!U$7,Raw!$E:$E,Month!$A39))))</f>
        <v>10886</v>
      </c>
      <c r="V39" s="100">
        <f>IF($B39="","",IF($C39="Region",SUMIFS(Raw!$H:$H,Raw!$A:$A,$B$5,Raw!$G:$G,Month!V$7,Raw!$I:$I,Month!$A39),IF($C39="Provider",SUMIFS(Raw!$H:$H,Raw!$A:$A,$B$5,Raw!$G:$G,Month!V$7,Raw!$C:$C,Month!$A39),SUMIFS(Raw!$H:$H,Raw!$A:$A,$B$5,Raw!$G:$G,Month!V$7,Raw!$E:$E,Month!$A39))))</f>
        <v>61</v>
      </c>
      <c r="W39" s="100">
        <f>IF($B39="","",IF($C39="Region",SUMIFS(Raw!$H:$H,Raw!$A:$A,$B$5,Raw!$G:$G,Month!W$7,Raw!$I:$I,Month!$A39),IF($C39="Provider",SUMIFS(Raw!$H:$H,Raw!$A:$A,$B$5,Raw!$G:$G,Month!W$7,Raw!$C:$C,Month!$A39),SUMIFS(Raw!$H:$H,Raw!$A:$A,$B$5,Raw!$G:$G,Month!W$7,Raw!$E:$E,Month!$A39))))</f>
        <v>5776</v>
      </c>
      <c r="X39" s="100">
        <f>IF($B39="","",IF($C39="Region",SUMIFS(Raw!$H:$H,Raw!$A:$A,$B$5,Raw!$G:$G,Month!X$7,Raw!$I:$I,Month!$A39),IF($C39="Provider",SUMIFS(Raw!$H:$H,Raw!$A:$A,$B$5,Raw!$G:$G,Month!X$7,Raw!$C:$C,Month!$A39),SUMIFS(Raw!$H:$H,Raw!$A:$A,$B$5,Raw!$G:$G,Month!X$7,Raw!$E:$E,Month!$A39))))</f>
        <v>2930</v>
      </c>
      <c r="Y39" s="100">
        <f>IF($B39="","",IF($C39="Region",SUMIFS(Raw!$H:$H,Raw!$A:$A,$B$5,Raw!$G:$G,Month!Y$7,Raw!$I:$I,Month!$A39),IF($C39="Provider",SUMIFS(Raw!$H:$H,Raw!$A:$A,$B$5,Raw!$G:$G,Month!Y$7,Raw!$C:$C,Month!$A39),SUMIFS(Raw!$H:$H,Raw!$A:$A,$B$5,Raw!$G:$G,Month!Y$7,Raw!$E:$E,Month!$A39))))</f>
        <v>2929</v>
      </c>
      <c r="Z39" s="100">
        <f>IF($B39="","",IF($C39="Region",SUMIFS(Raw!$H:$H,Raw!$A:$A,$B$5,Raw!$G:$G,Month!Z$7,Raw!$I:$I,Month!$A39),IF($C39="Provider",SUMIFS(Raw!$H:$H,Raw!$A:$A,$B$5,Raw!$G:$G,Month!Z$7,Raw!$C:$C,Month!$A39),SUMIFS(Raw!$H:$H,Raw!$A:$A,$B$5,Raw!$G:$G,Month!Z$7,Raw!$E:$E,Month!$A39))))</f>
        <v>12669</v>
      </c>
      <c r="AA39" s="100">
        <f>IF($B39="","",IF($C39="Region",SUMIFS(Raw!$H:$H,Raw!$A:$A,$B$5,Raw!$G:$G,Month!AA$7,Raw!$I:$I,Month!$A39),IF($C39="Provider",SUMIFS(Raw!$H:$H,Raw!$A:$A,$B$5,Raw!$G:$G,Month!AA$7,Raw!$C:$C,Month!$A39),SUMIFS(Raw!$H:$H,Raw!$A:$A,$B$5,Raw!$G:$G,Month!AA$7,Raw!$E:$E,Month!$A39))))</f>
        <v>1092</v>
      </c>
      <c r="AB39" s="100">
        <f>IF($B39="","",IF($C39="Region",SUMIFS(Raw!$H:$H,Raw!$A:$A,$B$5,Raw!$G:$G,Month!AB$7,Raw!$I:$I,Month!$A39),IF($C39="Provider",SUMIFS(Raw!$H:$H,Raw!$A:$A,$B$5,Raw!$G:$G,Month!AB$7,Raw!$C:$C,Month!$A39),SUMIFS(Raw!$H:$H,Raw!$A:$A,$B$5,Raw!$G:$G,Month!AB$7,Raw!$E:$E,Month!$A39))))</f>
        <v>490</v>
      </c>
      <c r="AC39" s="100">
        <f>IF($B39="","",IF($C39="Region",SUMIFS(Raw!$H:$H,Raw!$A:$A,$B$5,Raw!$G:$G,Month!AC$7,Raw!$I:$I,Month!$A39),IF($C39="Provider",SUMIFS(Raw!$H:$H,Raw!$A:$A,$B$5,Raw!$G:$G,Month!AC$7,Raw!$C:$C,Month!$A39),SUMIFS(Raw!$H:$H,Raw!$A:$A,$B$5,Raw!$G:$G,Month!AC$7,Raw!$E:$E,Month!$A39))))</f>
        <v>5923</v>
      </c>
      <c r="AD39" s="100">
        <f>IF($B39="","",IF($C39="Region",SUMIFS(Raw!$H:$H,Raw!$A:$A,$B$5,Raw!$G:$G,Month!AD$7,Raw!$I:$I,Month!$A39),IF($C39="Provider",SUMIFS(Raw!$H:$H,Raw!$A:$A,$B$5,Raw!$G:$G,Month!AD$7,Raw!$C:$C,Month!$A39),SUMIFS(Raw!$H:$H,Raw!$A:$A,$B$5,Raw!$G:$G,Month!AD$7,Raw!$E:$E,Month!$A39))))</f>
        <v>30028</v>
      </c>
      <c r="AE39" s="100">
        <f>IF($B39="","",IF($C39="Region",SUMIFS(Raw!$H:$H,Raw!$A:$A,$B$5,Raw!$G:$G,Month!AE$7,Raw!$I:$I,Month!$A39),IF($C39="Provider",SUMIFS(Raw!$H:$H,Raw!$A:$A,$B$5,Raw!$G:$G,Month!AE$7,Raw!$C:$C,Month!$A39),SUMIFS(Raw!$H:$H,Raw!$A:$A,$B$5,Raw!$G:$G,Month!AE$7,Raw!$E:$E,Month!$A39))))</f>
        <v>19063</v>
      </c>
      <c r="AF39" s="100">
        <f>IF($B39="","",IF($C39="Region",SUMIFS(Raw!$H:$H,Raw!$A:$A,$B$5,Raw!$G:$G,Month!AF$7,Raw!$I:$I,Month!$A39),IF($C39="Provider",SUMIFS(Raw!$H:$H,Raw!$A:$A,$B$5,Raw!$G:$G,Month!AF$7,Raw!$C:$C,Month!$A39),SUMIFS(Raw!$H:$H,Raw!$A:$A,$B$5,Raw!$G:$G,Month!AF$7,Raw!$E:$E,Month!$A39))))</f>
        <v>2287</v>
      </c>
      <c r="AG39" s="100">
        <f>IF($B39="","",IF($C39="Region",SUMIFS(Raw!$H:$H,Raw!$A:$A,$B$5,Raw!$G:$G,Month!AG$7,Raw!$I:$I,Month!$A39),IF($C39="Provider",SUMIFS(Raw!$H:$H,Raw!$A:$A,$B$5,Raw!$G:$G,Month!AG$7,Raw!$C:$C,Month!$A39),SUMIFS(Raw!$H:$H,Raw!$A:$A,$B$5,Raw!$G:$G,Month!AG$7,Raw!$E:$E,Month!$A39))))</f>
        <v>3210</v>
      </c>
      <c r="AH39" s="100">
        <f>IF($B39="","",IF($C39="Region",SUMIFS(Raw!$H:$H,Raw!$A:$A,$B$5,Raw!$G:$G,Month!AH$7,Raw!$I:$I,Month!$A39),IF($C39="Provider",SUMIFS(Raw!$H:$H,Raw!$A:$A,$B$5,Raw!$G:$G,Month!AH$7,Raw!$C:$C,Month!$A39),SUMIFS(Raw!$H:$H,Raw!$A:$A,$B$5,Raw!$G:$G,Month!AH$7,Raw!$E:$E,Month!$A39))))</f>
        <v>1762</v>
      </c>
      <c r="AI39" s="100">
        <f>IF($B39="","",IF($C39="Region",SUMIFS(Raw!$H:$H,Raw!$A:$A,$B$5,Raw!$G:$G,Month!AI$7,Raw!$I:$I,Month!$A39),IF($C39="Provider",SUMIFS(Raw!$H:$H,Raw!$A:$A,$B$5,Raw!$G:$G,Month!AI$7,Raw!$C:$C,Month!$A39),SUMIFS(Raw!$H:$H,Raw!$A:$A,$B$5,Raw!$G:$G,Month!AI$7,Raw!$E:$E,Month!$A39))))</f>
        <v>9</v>
      </c>
      <c r="AJ39" s="100">
        <f>IF($B39="","",IF($C39="Region",SUMIFS(Raw!$H:$H,Raw!$A:$A,$B$5,Raw!$G:$G,Month!AJ$7,Raw!$I:$I,Month!$A39),IF($C39="Provider",SUMIFS(Raw!$H:$H,Raw!$A:$A,$B$5,Raw!$G:$G,Month!AJ$7,Raw!$C:$C,Month!$A39),SUMIFS(Raw!$H:$H,Raw!$A:$A,$B$5,Raw!$G:$G,Month!AJ$7,Raw!$E:$E,Month!$A39))))</f>
        <v>1111</v>
      </c>
      <c r="AK39" s="100">
        <f>IF($B39="","",IF($C39="Region",SUMIFS(Raw!$H:$H,Raw!$A:$A,$B$5,Raw!$G:$G,Month!AK$7,Raw!$I:$I,Month!$A39),IF($C39="Provider",SUMIFS(Raw!$H:$H,Raw!$A:$A,$B$5,Raw!$G:$G,Month!AK$7,Raw!$C:$C,Month!$A39),SUMIFS(Raw!$H:$H,Raw!$A:$A,$B$5,Raw!$G:$G,Month!AK$7,Raw!$E:$E,Month!$A39))))</f>
        <v>120</v>
      </c>
      <c r="AL39" s="100">
        <f>IF($B39="","",IF($C39="Region",SUMIFS(Raw!$H:$H,Raw!$A:$A,$B$5,Raw!$G:$G,Month!AL$7,Raw!$I:$I,Month!$A39),IF($C39="Provider",SUMIFS(Raw!$H:$H,Raw!$A:$A,$B$5,Raw!$G:$G,Month!AL$7,Raw!$C:$C,Month!$A39),SUMIFS(Raw!$H:$H,Raw!$A:$A,$B$5,Raw!$G:$G,Month!AL$7,Raw!$E:$E,Month!$A39))))</f>
        <v>487</v>
      </c>
      <c r="AM39" s="100">
        <f>IF($B39="","",IF($C39="Region",SUMIFS(Raw!$H:$H,Raw!$A:$A,$B$5,Raw!$G:$G,Month!AM$7,Raw!$I:$I,Month!$A39),IF($C39="Provider",SUMIFS(Raw!$H:$H,Raw!$A:$A,$B$5,Raw!$G:$G,Month!AM$7,Raw!$C:$C,Month!$A39),SUMIFS(Raw!$H:$H,Raw!$A:$A,$B$5,Raw!$G:$G,Month!AM$7,Raw!$E:$E,Month!$A39))))</f>
        <v>43</v>
      </c>
      <c r="AN39" s="100">
        <f>IF($B39="","",IF($C39="Region",SUMIFS(Raw!$H:$H,Raw!$A:$A,$B$5,Raw!$G:$G,Month!AN$7,Raw!$I:$I,Month!$A39),IF($C39="Provider",SUMIFS(Raw!$H:$H,Raw!$A:$A,$B$5,Raw!$G:$G,Month!AN$7,Raw!$C:$C,Month!$A39),SUMIFS(Raw!$H:$H,Raw!$A:$A,$B$5,Raw!$G:$G,Month!AN$7,Raw!$E:$E,Month!$A39))))</f>
        <v>1089</v>
      </c>
      <c r="AO39" s="100">
        <f>IF($B39="","",IF($C39="Region",SUMIFS(Raw!$H:$H,Raw!$A:$A,$B$5,Raw!$G:$G,Month!AO$7,Raw!$I:$I,Month!$A39),IF($C39="Provider",SUMIFS(Raw!$H:$H,Raw!$A:$A,$B$5,Raw!$G:$G,Month!AO$7,Raw!$C:$C,Month!$A39),SUMIFS(Raw!$H:$H,Raw!$A:$A,$B$5,Raw!$G:$G,Month!AO$7,Raw!$E:$E,Month!$A39))))</f>
        <v>599</v>
      </c>
      <c r="AP39" s="100">
        <f>IF($B39="","",IF($C39="Region",SUMIFS(Raw!$H:$H,Raw!$A:$A,$B$5,Raw!$G:$G,Month!AP$7,Raw!$I:$I,Month!$A39),IF($C39="Provider",SUMIFS(Raw!$H:$H,Raw!$A:$A,$B$5,Raw!$G:$G,Month!AP$7,Raw!$C:$C,Month!$A39),SUMIFS(Raw!$H:$H,Raw!$A:$A,$B$5,Raw!$G:$G,Month!AP$7,Raw!$E:$E,Month!$A39))))</f>
        <v>2240</v>
      </c>
      <c r="AQ39" s="100">
        <f>IF($B39="","",IF($C39="Region",SUMIFS(Raw!$H:$H,Raw!$A:$A,$B$5,Raw!$G:$G,Month!AQ$7,Raw!$I:$I,Month!$A39),IF($C39="Provider",SUMIFS(Raw!$H:$H,Raw!$A:$A,$B$5,Raw!$G:$G,Month!AQ$7,Raw!$C:$C,Month!$A39),SUMIFS(Raw!$H:$H,Raw!$A:$A,$B$5,Raw!$G:$G,Month!AQ$7,Raw!$E:$E,Month!$A39))))</f>
        <v>2140</v>
      </c>
      <c r="AR39" s="100">
        <f>IF($B39="","",IF($C39="Region",SUMIFS(Raw!$H:$H,Raw!$A:$A,$B$5,Raw!$G:$G,Month!AR$7,Raw!$I:$I,Month!$A39),IF($C39="Provider",SUMIFS(Raw!$H:$H,Raw!$A:$A,$B$5,Raw!$G:$G,Month!AR$7,Raw!$C:$C,Month!$A39),SUMIFS(Raw!$H:$H,Raw!$A:$A,$B$5,Raw!$G:$G,Month!AR$7,Raw!$E:$E,Month!$A39))))</f>
        <v>1984</v>
      </c>
      <c r="AS39" s="100">
        <f>IF($B39="","",IF($C39="Region",SUMIFS(Raw!$H:$H,Raw!$A:$A,$B$5,Raw!$G:$G,Month!AS$7,Raw!$I:$I,Month!$A39),IF($C39="Provider",SUMIFS(Raw!$H:$H,Raw!$A:$A,$B$5,Raw!$G:$G,Month!AS$7,Raw!$C:$C,Month!$A39),SUMIFS(Raw!$H:$H,Raw!$A:$A,$B$5,Raw!$G:$G,Month!AS$7,Raw!$E:$E,Month!$A39))))</f>
        <v>1294</v>
      </c>
      <c r="AT39" s="100">
        <f>IF($B39="","",IF($C39="Region",SUMIFS(Raw!$H:$H,Raw!$A:$A,$B$5,Raw!$G:$G,Month!AT$7,Raw!$I:$I,Month!$A39),IF($C39="Provider",SUMIFS(Raw!$H:$H,Raw!$A:$A,$B$5,Raw!$G:$G,Month!AT$7,Raw!$C:$C,Month!$A39),SUMIFS(Raw!$H:$H,Raw!$A:$A,$B$5,Raw!$G:$G,Month!AT$7,Raw!$E:$E,Month!$A39))))</f>
        <v>502</v>
      </c>
      <c r="AU39" s="100">
        <f>IF($B39="","",IF($C39="Region",SUMIFS(Raw!$H:$H,Raw!$A:$A,$B$5,Raw!$G:$G,Month!AU$7,Raw!$I:$I,Month!$A39),IF($C39="Provider",SUMIFS(Raw!$H:$H,Raw!$A:$A,$B$5,Raw!$G:$G,Month!AU$7,Raw!$C:$C,Month!$A39),SUMIFS(Raw!$H:$H,Raw!$A:$A,$B$5,Raw!$G:$G,Month!AU$7,Raw!$E:$E,Month!$A39))))</f>
        <v>144</v>
      </c>
      <c r="AV39" s="100">
        <f>IF($B39="","",IF($C39="Region",SUMIFS(Raw!$H:$H,Raw!$A:$A,$B$5,Raw!$G:$G,Month!AV$7,Raw!$I:$I,Month!$A39),IF($C39="Provider",SUMIFS(Raw!$H:$H,Raw!$A:$A,$B$5,Raw!$G:$G,Month!AV$7,Raw!$C:$C,Month!$A39),SUMIFS(Raw!$H:$H,Raw!$A:$A,$B$5,Raw!$G:$G,Month!AV$7,Raw!$E:$E,Month!$A39))))</f>
        <v>1496</v>
      </c>
      <c r="AW39" s="100">
        <f>IF($B39="","",IF($C39="Region",SUMIFS(Raw!$H:$H,Raw!$A:$A,$B$5,Raw!$G:$G,Month!AW$7,Raw!$I:$I,Month!$A39),IF($C39="Provider",SUMIFS(Raw!$H:$H,Raw!$A:$A,$B$5,Raw!$G:$G,Month!AW$7,Raw!$C:$C,Month!$A39),SUMIFS(Raw!$H:$H,Raw!$A:$A,$B$5,Raw!$G:$G,Month!AW$7,Raw!$E:$E,Month!$A39))))</f>
        <v>3126167</v>
      </c>
      <c r="AX39" s="100">
        <f>IF($B39="","",IF($C39="Region",SUMIFS(Raw!$H:$H,Raw!$A:$A,$B$5,Raw!$G:$G,Month!AX$7,Raw!$I:$I,Month!$A39),IF($C39="Provider",SUMIFS(Raw!$H:$H,Raw!$A:$A,$B$5,Raw!$G:$G,Month!AX$7,Raw!$C:$C,Month!$A39),SUMIFS(Raw!$H:$H,Raw!$A:$A,$B$5,Raw!$G:$G,Month!AX$7,Raw!$E:$E,Month!$A39))))</f>
        <v>2336</v>
      </c>
      <c r="AY39" s="100">
        <f>IF($B39="","",IF($C39="Region",SUMIFS(Raw!$H:$H,Raw!$A:$A,$B$5,Raw!$G:$G,Month!AY$7,Raw!$I:$I,Month!$A39),IF($C39="Provider",SUMIFS(Raw!$H:$H,Raw!$A:$A,$B$5,Raw!$G:$G,Month!AY$7,Raw!$C:$C,Month!$A39),SUMIFS(Raw!$H:$H,Raw!$A:$A,$B$5,Raw!$G:$G,Month!AY$7,Raw!$E:$E,Month!$A39))))</f>
        <v>1298</v>
      </c>
      <c r="AZ39" s="100">
        <f>IF($B39="","",IF($C39="Region",SUMIFS(Raw!$H:$H,Raw!$A:$A,$B$5,Raw!$G:$G,Month!AZ$7,Raw!$I:$I,Month!$A39),IF($C39="Provider",SUMIFS(Raw!$H:$H,Raw!$A:$A,$B$5,Raw!$G:$G,Month!AZ$7,Raw!$C:$C,Month!$A39),SUMIFS(Raw!$H:$H,Raw!$A:$A,$B$5,Raw!$G:$G,Month!AZ$7,Raw!$E:$E,Month!$A39))))</f>
        <v>140</v>
      </c>
      <c r="BA39" s="100">
        <f>IF($B39="","",IF($C39="Region",SUMIFS(Raw!$H:$H,Raw!$A:$A,$B$5,Raw!$G:$G,Month!BA$7,Raw!$I:$I,Month!$A39),IF($C39="Provider",SUMIFS(Raw!$H:$H,Raw!$A:$A,$B$5,Raw!$G:$G,Month!BA$7,Raw!$C:$C,Month!$A39),SUMIFS(Raw!$H:$H,Raw!$A:$A,$B$5,Raw!$G:$G,Month!BA$7,Raw!$E:$E,Month!$A39))))</f>
        <v>566</v>
      </c>
      <c r="BB39" s="100">
        <f>IF($B39="","",IF($C39="Region",SUMIFS(Raw!$H:$H,Raw!$A:$A,$B$5,Raw!$G:$G,Month!BB$7,Raw!$I:$I,Month!$A39),IF($C39="Provider",SUMIFS(Raw!$H:$H,Raw!$A:$A,$B$5,Raw!$G:$G,Month!BB$7,Raw!$C:$C,Month!$A39),SUMIFS(Raw!$H:$H,Raw!$A:$A,$B$5,Raw!$G:$G,Month!BB$7,Raw!$E:$E,Month!$A39))))</f>
        <v>2150400</v>
      </c>
      <c r="BC39" s="100">
        <f>IF($B39="","",IF($C39="Region",SUMIFS(Raw!$H:$H,Raw!$A:$A,$B$5,Raw!$G:$G,Month!BC$7,Raw!$I:$I,Month!$A39),IF($C39="Provider",SUMIFS(Raw!$H:$H,Raw!$A:$A,$B$5,Raw!$G:$G,Month!BC$7,Raw!$C:$C,Month!$A39),SUMIFS(Raw!$H:$H,Raw!$A:$A,$B$5,Raw!$G:$G,Month!BC$7,Raw!$E:$E,Month!$A39))))</f>
        <v>1745</v>
      </c>
      <c r="BD39" s="100">
        <f>IF($B39="","",IF($C39="Region",SUMIFS(Raw!$H:$H,Raw!$A:$A,$B$5,Raw!$G:$G,Month!BD$7,Raw!$I:$I,Month!$A39),IF($C39="Provider",SUMIFS(Raw!$H:$H,Raw!$A:$A,$B$5,Raw!$G:$G,Month!BD$7,Raw!$C:$C,Month!$A39),SUMIFS(Raw!$H:$H,Raw!$A:$A,$B$5,Raw!$G:$G,Month!BD$7,Raw!$E:$E,Month!$A39))))</f>
        <v>8326</v>
      </c>
      <c r="BE39" s="100">
        <f>IF($B39="","",IF($C39="Region",SUMIFS(Raw!$H:$H,Raw!$A:$A,$B$5,Raw!$G:$G,Month!BE$7,Raw!$I:$I,Month!$A39),IF($C39="Provider",SUMIFS(Raw!$H:$H,Raw!$A:$A,$B$5,Raw!$G:$G,Month!BE$7,Raw!$C:$C,Month!$A39),SUMIFS(Raw!$H:$H,Raw!$A:$A,$B$5,Raw!$G:$G,Month!BE$7,Raw!$E:$E,Month!$A39))))</f>
        <v>141</v>
      </c>
      <c r="BF39" s="100">
        <f>IF($B39="","",IF($C39="Region",SUMIFS(Raw!$H:$H,Raw!$A:$A,$B$5,Raw!$G:$G,Month!BF$7,Raw!$I:$I,Month!$A39),IF($C39="Provider",SUMIFS(Raw!$H:$H,Raw!$A:$A,$B$5,Raw!$G:$G,Month!BF$7,Raw!$C:$C,Month!$A39),SUMIFS(Raw!$H:$H,Raw!$A:$A,$B$5,Raw!$G:$G,Month!BF$7,Raw!$E:$E,Month!$A39))))</f>
        <v>14984</v>
      </c>
      <c r="BG39" s="100">
        <f>IF($B39="","",IF($C39="Region",SUMIFS(Raw!$H:$H,Raw!$A:$A,$B$5,Raw!$G:$G,Month!BG$7,Raw!$I:$I,Month!$A39),IF($C39="Provider",SUMIFS(Raw!$H:$H,Raw!$A:$A,$B$5,Raw!$G:$G,Month!BG$7,Raw!$C:$C,Month!$A39),SUMIFS(Raw!$H:$H,Raw!$A:$A,$B$5,Raw!$G:$G,Month!BG$7,Raw!$E:$E,Month!$A39))))</f>
        <v>10</v>
      </c>
      <c r="BH39" s="100">
        <f>IF($B39="","",IF($C39="Region",SUMIFS(Raw!$H:$H,Raw!$A:$A,$B$5,Raw!$G:$G,Month!BH$7,Raw!$I:$I,Month!$A39),IF($C39="Provider",SUMIFS(Raw!$H:$H,Raw!$A:$A,$B$5,Raw!$G:$G,Month!BH$7,Raw!$C:$C,Month!$A39),SUMIFS(Raw!$H:$H,Raw!$A:$A,$B$5,Raw!$G:$G,Month!BH$7,Raw!$E:$E,Month!$A39))))</f>
        <v>11230</v>
      </c>
      <c r="BI39" s="100">
        <f>IF($B39="","",IF($C39="Region",SUMIFS(Raw!$H:$H,Raw!$A:$A,$B$5,Raw!$G:$G,Month!BI$7,Raw!$I:$I,Month!$A39),IF($C39="Provider",SUMIFS(Raw!$H:$H,Raw!$A:$A,$B$5,Raw!$G:$G,Month!BI$7,Raw!$C:$C,Month!$A39),SUMIFS(Raw!$H:$H,Raw!$A:$A,$B$5,Raw!$G:$G,Month!BI$7,Raw!$E:$E,Month!$A39))))</f>
        <v>4203</v>
      </c>
      <c r="BJ39" s="100">
        <f>IF($B39="","",IF($C39="Region",SUMIFS(Raw!$H:$H,Raw!$A:$A,$B$5,Raw!$G:$G,Month!BJ$7,Raw!$I:$I,Month!$A39),IF($C39="Provider",SUMIFS(Raw!$H:$H,Raw!$A:$A,$B$5,Raw!$G:$G,Month!BJ$7,Raw!$C:$C,Month!$A39),SUMIFS(Raw!$H:$H,Raw!$A:$A,$B$5,Raw!$G:$G,Month!BJ$7,Raw!$E:$E,Month!$A39))))</f>
        <v>3234</v>
      </c>
      <c r="BK39" s="100">
        <f>IF($B39="","",IF($C39="Region",SUMIFS(Raw!$H:$H,Raw!$A:$A,$B$5,Raw!$G:$G,Month!BK$7,Raw!$I:$I,Month!$A39),IF($C39="Provider",SUMIFS(Raw!$H:$H,Raw!$A:$A,$B$5,Raw!$G:$G,Month!BK$7,Raw!$C:$C,Month!$A39),SUMIFS(Raw!$H:$H,Raw!$A:$A,$B$5,Raw!$G:$G,Month!BK$7,Raw!$E:$E,Month!$A39))))</f>
        <v>1508</v>
      </c>
      <c r="BL39" s="100">
        <f>IF($B39="","",IF($C39="Region",SUMIFS(Raw!$H:$H,Raw!$A:$A,$B$5,Raw!$G:$G,Month!BL$7,Raw!$I:$I,Month!$A39),IF($C39="Provider",SUMIFS(Raw!$H:$H,Raw!$A:$A,$B$5,Raw!$G:$G,Month!BL$7,Raw!$C:$C,Month!$A39),SUMIFS(Raw!$H:$H,Raw!$A:$A,$B$5,Raw!$G:$G,Month!BL$7,Raw!$E:$E,Month!$A39))))</f>
        <v>5614</v>
      </c>
      <c r="BM39" s="100">
        <f>IF($B39="","",IF($C39="Region",SUMIFS(Raw!$H:$H,Raw!$A:$A,$B$5,Raw!$G:$G,Month!BM$7,Raw!$I:$I,Month!$A39),IF($C39="Provider",SUMIFS(Raw!$H:$H,Raw!$A:$A,$B$5,Raw!$G:$G,Month!BM$7,Raw!$C:$C,Month!$A39),SUMIFS(Raw!$H:$H,Raw!$A:$A,$B$5,Raw!$G:$G,Month!BM$7,Raw!$E:$E,Month!$A39))))</f>
        <v>642</v>
      </c>
      <c r="BN39" s="100">
        <f>IF($B39="","",IF($C39="Region",SUMIFS(Raw!$H:$H,Raw!$A:$A,$B$5,Raw!$G:$G,Month!BN$7,Raw!$I:$I,Month!$A39),IF($C39="Provider",SUMIFS(Raw!$H:$H,Raw!$A:$A,$B$5,Raw!$G:$G,Month!BN$7,Raw!$C:$C,Month!$A39),SUMIFS(Raw!$H:$H,Raw!$A:$A,$B$5,Raw!$G:$G,Month!BN$7,Raw!$E:$E,Month!$A39))))</f>
        <v>1184</v>
      </c>
      <c r="BO39" s="100">
        <f>IF($B39="","",IF($C39="Region",SUMIFS(Raw!$H:$H,Raw!$A:$A,$B$5,Raw!$G:$G,Month!BO$7,Raw!$I:$I,Month!$A39),IF($C39="Provider",SUMIFS(Raw!$H:$H,Raw!$A:$A,$B$5,Raw!$G:$G,Month!BO$7,Raw!$C:$C,Month!$A39),SUMIFS(Raw!$H:$H,Raw!$A:$A,$B$5,Raw!$G:$G,Month!BO$7,Raw!$E:$E,Month!$A39))))</f>
        <v>734</v>
      </c>
      <c r="BP39" s="100">
        <f>IF($B39="","",IF($C39="Region",SUMIFS(Raw!$H:$H,Raw!$A:$A,$B$5,Raw!$G:$G,Month!BP$7,Raw!$I:$I,Month!$A39),IF($C39="Provider",SUMIFS(Raw!$H:$H,Raw!$A:$A,$B$5,Raw!$G:$G,Month!BP$7,Raw!$C:$C,Month!$A39),SUMIFS(Raw!$H:$H,Raw!$A:$A,$B$5,Raw!$G:$G,Month!BP$7,Raw!$E:$E,Month!$A39))))</f>
        <v>2080</v>
      </c>
      <c r="BQ39" s="100">
        <f>IF($B39="","",IF($C39="Region",SUMIFS(Raw!$H:$H,Raw!$A:$A,$B$5,Raw!$G:$G,Month!BQ$7,Raw!$I:$I,Month!$A39),IF($C39="Provider",SUMIFS(Raw!$H:$H,Raw!$A:$A,$B$5,Raw!$G:$G,Month!BQ$7,Raw!$C:$C,Month!$A39),SUMIFS(Raw!$H:$H,Raw!$A:$A,$B$5,Raw!$G:$G,Month!BQ$7,Raw!$E:$E,Month!$A39))))</f>
        <v>916</v>
      </c>
      <c r="BR39" s="100">
        <f>IF($B39="","",IF($C39="Region",SUMIFS(Raw!$H:$H,Raw!$A:$A,$B$5,Raw!$G:$G,Month!BR$7,Raw!$I:$I,Month!$A39),IF($C39="Provider",SUMIFS(Raw!$H:$H,Raw!$A:$A,$B$5,Raw!$G:$G,Month!BR$7,Raw!$C:$C,Month!$A39),SUMIFS(Raw!$H:$H,Raw!$A:$A,$B$5,Raw!$G:$G,Month!BR$7,Raw!$E:$E,Month!$A39))))</f>
        <v>13</v>
      </c>
      <c r="BS39" s="100">
        <f>IF($B39="","",IF($C39="Region",SUMIFS(Raw!$H:$H,Raw!$A:$A,$B$5,Raw!$G:$G,Month!BS$7,Raw!$I:$I,Month!$A39),IF($C39="Provider",SUMIFS(Raw!$H:$H,Raw!$A:$A,$B$5,Raw!$G:$G,Month!BS$7,Raw!$C:$C,Month!$A39),SUMIFS(Raw!$H:$H,Raw!$A:$A,$B$5,Raw!$G:$G,Month!BS$7,Raw!$E:$E,Month!$A39))))</f>
        <v>0</v>
      </c>
      <c r="BT39" s="100">
        <f>IF($B39="","",IF($C39="Region",SUMIFS(Raw!$H:$H,Raw!$A:$A,$B$5,Raw!$G:$G,Month!BT$7,Raw!$I:$I,Month!$A39),IF($C39="Provider",SUMIFS(Raw!$H:$H,Raw!$A:$A,$B$5,Raw!$G:$G,Month!BT$7,Raw!$C:$C,Month!$A39),SUMIFS(Raw!$H:$H,Raw!$A:$A,$B$5,Raw!$G:$G,Month!BT$7,Raw!$E:$E,Month!$A39))))</f>
        <v>0</v>
      </c>
      <c r="BU39" s="100">
        <f>IF($B39="","",IF($C39="Region",SUMIFS(Raw!$H:$H,Raw!$A:$A,$B$5,Raw!$G:$G,Month!BU$7,Raw!$I:$I,Month!$A39),IF($C39="Provider",SUMIFS(Raw!$H:$H,Raw!$A:$A,$B$5,Raw!$G:$G,Month!BU$7,Raw!$C:$C,Month!$A39),SUMIFS(Raw!$H:$H,Raw!$A:$A,$B$5,Raw!$G:$G,Month!BU$7,Raw!$E:$E,Month!$A39))))</f>
        <v>0</v>
      </c>
      <c r="BV39" s="100">
        <f>IF($B39="","",IF($C39="Region",SUMIFS(Raw!$H:$H,Raw!$A:$A,$B$5,Raw!$G:$G,Month!BV$7,Raw!$I:$I,Month!$A39),IF($C39="Provider",SUMIFS(Raw!$H:$H,Raw!$A:$A,$B$5,Raw!$G:$G,Month!BV$7,Raw!$C:$C,Month!$A39),SUMIFS(Raw!$H:$H,Raw!$A:$A,$B$5,Raw!$G:$G,Month!BV$7,Raw!$E:$E,Month!$A39))))</f>
        <v>403</v>
      </c>
      <c r="BW39" s="100">
        <f>IF($B39="","",IF($C39="Region",SUMIFS(Raw!$H:$H,Raw!$A:$A,$B$5,Raw!$G:$G,Month!BW$7,Raw!$I:$I,Month!$A39),IF($C39="Provider",SUMIFS(Raw!$H:$H,Raw!$A:$A,$B$5,Raw!$G:$G,Month!BW$7,Raw!$C:$C,Month!$A39),SUMIFS(Raw!$H:$H,Raw!$A:$A,$B$5,Raw!$G:$G,Month!BW$7,Raw!$E:$E,Month!$A39))))</f>
        <v>20</v>
      </c>
      <c r="BX39" s="100">
        <f>IF($B39="","",IF($C39="Region",SUMIFS(Raw!$H:$H,Raw!$A:$A,$B$5,Raw!$G:$G,Month!BX$7,Raw!$I:$I,Month!$A39),IF($C39="Provider",SUMIFS(Raw!$H:$H,Raw!$A:$A,$B$5,Raw!$G:$G,Month!BX$7,Raw!$C:$C,Month!$A39),SUMIFS(Raw!$H:$H,Raw!$A:$A,$B$5,Raw!$G:$G,Month!BX$7,Raw!$E:$E,Month!$A39))))</f>
        <v>501</v>
      </c>
      <c r="BY39" s="100">
        <f>IF($B39="","",IF($C39="Region",SUMIFS(Raw!$H:$H,Raw!$A:$A,$B$5,Raw!$G:$G,Month!BY$7,Raw!$I:$I,Month!$A39),IF($C39="Provider",SUMIFS(Raw!$H:$H,Raw!$A:$A,$B$5,Raw!$G:$G,Month!BY$7,Raw!$C:$C,Month!$A39),SUMIFS(Raw!$H:$H,Raw!$A:$A,$B$5,Raw!$G:$G,Month!BY$7,Raw!$E:$E,Month!$A39))))</f>
        <v>392</v>
      </c>
      <c r="BZ39" s="100">
        <f>IF($B39="","",IF($C39="Region",SUMIFS(Raw!$H:$H,Raw!$A:$A,$B$5,Raw!$G:$G,Month!BZ$7,Raw!$I:$I,Month!$A39),IF($C39="Provider",SUMIFS(Raw!$H:$H,Raw!$A:$A,$B$5,Raw!$G:$G,Month!BZ$7,Raw!$C:$C,Month!$A39),SUMIFS(Raw!$H:$H,Raw!$A:$A,$B$5,Raw!$G:$G,Month!BZ$7,Raw!$E:$E,Month!$A39))))</f>
        <v>1773</v>
      </c>
      <c r="CA39" s="100">
        <f>IF($B39="","",IF($C39="Region",SUMIFS(Raw!$H:$H,Raw!$A:$A,$B$5,Raw!$G:$G,Month!CA$7,Raw!$I:$I,Month!$A39),IF($C39="Provider",SUMIFS(Raw!$H:$H,Raw!$A:$A,$B$5,Raw!$G:$G,Month!CA$7,Raw!$C:$C,Month!$A39),SUMIFS(Raw!$H:$H,Raw!$A:$A,$B$5,Raw!$G:$G,Month!CA$7,Raw!$E:$E,Month!$A39))))</f>
        <v>1591</v>
      </c>
      <c r="CB39" s="100">
        <f>IF($B39="","",IF($C39="Region",SUMIFS(Raw!$H:$H,Raw!$A:$A,$B$5,Raw!$G:$G,Month!CB$7,Raw!$I:$I,Month!$A39),IF($C39="Provider",SUMIFS(Raw!$H:$H,Raw!$A:$A,$B$5,Raw!$G:$G,Month!CB$7,Raw!$C:$C,Month!$A39),SUMIFS(Raw!$H:$H,Raw!$A:$A,$B$5,Raw!$G:$G,Month!CB$7,Raw!$E:$E,Month!$A39))))</f>
        <v>561</v>
      </c>
      <c r="CC39" s="100">
        <f>IF($B39="","",IF($C39="Region",SUMIFS(Raw!$H:$H,Raw!$A:$A,$B$5,Raw!$G:$G,Month!CC$7,Raw!$I:$I,Month!$A39),IF($C39="Provider",SUMIFS(Raw!$H:$H,Raw!$A:$A,$B$5,Raw!$G:$G,Month!CC$7,Raw!$C:$C,Month!$A39),SUMIFS(Raw!$H:$H,Raw!$A:$A,$B$5,Raw!$G:$G,Month!CC$7,Raw!$E:$E,Month!$A39))))</f>
        <v>453</v>
      </c>
      <c r="CD39" s="100">
        <f>IF($B39="","",IF($C39="Region",SUMIFS(Raw!$H:$H,Raw!$A:$A,$B$5,Raw!$G:$G,Month!CD$7,Raw!$I:$I,Month!$A39),IF($C39="Provider",SUMIFS(Raw!$H:$H,Raw!$A:$A,$B$5,Raw!$G:$G,Month!CD$7,Raw!$C:$C,Month!$A39),SUMIFS(Raw!$H:$H,Raw!$A:$A,$B$5,Raw!$G:$G,Month!CD$7,Raw!$E:$E,Month!$A39))))</f>
        <v>161</v>
      </c>
      <c r="CE39" s="100">
        <f>IF($B39="","",IF($C39="Region",SUMIFS(Raw!$H:$H,Raw!$A:$A,$B$5,Raw!$G:$G,Month!CE$7,Raw!$I:$I,Month!$A39),IF($C39="Provider",SUMIFS(Raw!$H:$H,Raw!$A:$A,$B$5,Raw!$G:$G,Month!CE$7,Raw!$C:$C,Month!$A39),SUMIFS(Raw!$H:$H,Raw!$A:$A,$B$5,Raw!$G:$G,Month!CE$7,Raw!$E:$E,Month!$A39))))</f>
        <v>128</v>
      </c>
      <c r="CF39" s="100">
        <f>IF($B39="","",IF($C39="Region",SUMIFS(Raw!$H:$H,Raw!$A:$A,$B$5,Raw!$G:$G,Month!CF$7,Raw!$I:$I,Month!$A39),IF($C39="Provider",SUMIFS(Raw!$H:$H,Raw!$A:$A,$B$5,Raw!$G:$G,Month!CF$7,Raw!$C:$C,Month!$A39),SUMIFS(Raw!$H:$H,Raw!$A:$A,$B$5,Raw!$G:$G,Month!CF$7,Raw!$E:$E,Month!$A39))))</f>
        <v>4</v>
      </c>
      <c r="CG39" s="100">
        <f>IF($B39="","",IF($C39="Region",SUMIFS(Raw!$H:$H,Raw!$A:$A,$B$5,Raw!$G:$G,Month!CG$7,Raw!$I:$I,Month!$A39),IF($C39="Provider",SUMIFS(Raw!$H:$H,Raw!$A:$A,$B$5,Raw!$G:$G,Month!CG$7,Raw!$C:$C,Month!$A39),SUMIFS(Raw!$H:$H,Raw!$A:$A,$B$5,Raw!$G:$G,Month!CG$7,Raw!$E:$E,Month!$A39))))</f>
        <v>4</v>
      </c>
      <c r="CH39" s="100">
        <f>IF($B39="","",IF($C39="Region",SUMIFS(Raw!$H:$H,Raw!$A:$A,$B$5,Raw!$G:$G,Month!CH$7,Raw!$I:$I,Month!$A39),IF($C39="Provider",SUMIFS(Raw!$H:$H,Raw!$A:$A,$B$5,Raw!$G:$G,Month!CH$7,Raw!$C:$C,Month!$A39),SUMIFS(Raw!$H:$H,Raw!$A:$A,$B$5,Raw!$G:$G,Month!CH$7,Raw!$E:$E,Month!$A39))))</f>
        <v>7</v>
      </c>
      <c r="CI39" s="100">
        <f>IF($B39="","",IF($C39="Region",SUMIFS(Raw!$H:$H,Raw!$A:$A,$B$5,Raw!$G:$G,Month!CI$7,Raw!$I:$I,Month!$A39),IF($C39="Provider",SUMIFS(Raw!$H:$H,Raw!$A:$A,$B$5,Raw!$G:$G,Month!CI$7,Raw!$C:$C,Month!$A39),SUMIFS(Raw!$H:$H,Raw!$A:$A,$B$5,Raw!$G:$G,Month!CI$7,Raw!$E:$E,Month!$A39))))</f>
        <v>7</v>
      </c>
      <c r="CJ39" s="100">
        <f>IF($B39="","",IF($C39="Region",SUMIFS(Raw!$H:$H,Raw!$A:$A,$B$5,Raw!$G:$G,Month!CJ$7,Raw!$I:$I,Month!$A39),IF($C39="Provider",SUMIFS(Raw!$H:$H,Raw!$A:$A,$B$5,Raw!$G:$G,Month!CJ$7,Raw!$C:$C,Month!$A39),SUMIFS(Raw!$H:$H,Raw!$A:$A,$B$5,Raw!$G:$G,Month!CJ$7,Raw!$E:$E,Month!$A39))))</f>
        <v>48</v>
      </c>
      <c r="CK39" s="100">
        <f>IF($B39="","",IF($C39="Region",SUMIFS(Raw!$H:$H,Raw!$A:$A,$B$5,Raw!$G:$G,Month!CK$7,Raw!$I:$I,Month!$A39),IF($C39="Provider",SUMIFS(Raw!$H:$H,Raw!$A:$A,$B$5,Raw!$G:$G,Month!CK$7,Raw!$C:$C,Month!$A39),SUMIFS(Raw!$H:$H,Raw!$A:$A,$B$5,Raw!$G:$G,Month!CK$7,Raw!$E:$E,Month!$A39))))</f>
        <v>28</v>
      </c>
      <c r="CL39" s="100">
        <f>IF($B39="","",IF($C39="Region",SUMIFS(Raw!$H:$H,Raw!$A:$A,$B$5,Raw!$G:$G,Month!CL$7,Raw!$I:$I,Month!$A39),IF($C39="Provider",SUMIFS(Raw!$H:$H,Raw!$A:$A,$B$5,Raw!$G:$G,Month!CL$7,Raw!$C:$C,Month!$A39),SUMIFS(Raw!$H:$H,Raw!$A:$A,$B$5,Raw!$G:$G,Month!CL$7,Raw!$E:$E,Month!$A39))))</f>
        <v>92</v>
      </c>
      <c r="CM39" s="100">
        <f>IF($B39="","",IF($C39="Region",SUMIFS(Raw!$H:$H,Raw!$A:$A,$B$5,Raw!$G:$G,Month!CM$7,Raw!$I:$I,Month!$A39),IF($C39="Provider",SUMIFS(Raw!$H:$H,Raw!$A:$A,$B$5,Raw!$G:$G,Month!CM$7,Raw!$C:$C,Month!$A39),SUMIFS(Raw!$H:$H,Raw!$A:$A,$B$5,Raw!$G:$G,Month!CM$7,Raw!$E:$E,Month!$A39))))</f>
        <v>78</v>
      </c>
    </row>
    <row r="40" spans="1:91" x14ac:dyDescent="0.25">
      <c r="A40" s="18" t="str">
        <f>IF(Refs!A33="","",Refs!A33)</f>
        <v>111AG9</v>
      </c>
      <c r="B40" s="3" t="str">
        <f>IF(Refs!B33="","",Refs!B33)</f>
        <v>Thames Valley</v>
      </c>
      <c r="C40" s="9" t="str">
        <f>IF(Refs!D33="","",Refs!D33)</f>
        <v>Area</v>
      </c>
      <c r="D40" s="100">
        <f>IF($B40="","",IF($C40="Region",SUMIFS(Raw!$H:$H,Raw!$A:$A,$B$5,Raw!$G:$G,Month!D$7,Raw!$I:$I,Month!$A40),IF($C40="Provider",SUMIFS(Raw!$H:$H,Raw!$A:$A,$B$5,Raw!$G:$G,Month!D$7,Raw!$C:$C,Month!$A40),SUMIFS(Raw!$H:$H,Raw!$A:$A,$B$5,Raw!$G:$G,Month!D$7,Raw!$E:$E,Month!$A40))))</f>
        <v>67497</v>
      </c>
      <c r="E40" s="100">
        <f>IF($B40="","",IF($C40="Region",SUMIFS(Raw!$H:$H,Raw!$A:$A,$B$5,Raw!$G:$G,Month!E$7,Raw!$I:$I,Month!$A40),IF($C40="Provider",SUMIFS(Raw!$H:$H,Raw!$A:$A,$B$5,Raw!$G:$G,Month!E$7,Raw!$C:$C,Month!$A40),SUMIFS(Raw!$H:$H,Raw!$A:$A,$B$5,Raw!$G:$G,Month!E$7,Raw!$E:$E,Month!$A40))))</f>
        <v>3869</v>
      </c>
      <c r="F40" s="100">
        <f>IF($B40="","",IF($C40="Region",SUMIFS(Raw!$H:$H,Raw!$A:$A,$B$5,Raw!$G:$G,Month!F$7,Raw!$I:$I,Month!$A40),IF($C40="Provider",SUMIFS(Raw!$H:$H,Raw!$A:$A,$B$5,Raw!$G:$G,Month!F$7,Raw!$C:$C,Month!$A40),SUMIFS(Raw!$H:$H,Raw!$A:$A,$B$5,Raw!$G:$G,Month!F$7,Raw!$E:$E,Month!$A40))))</f>
        <v>64239</v>
      </c>
      <c r="G40" s="100">
        <f>IF($B40="","",IF($C40="Region",SUMIFS(Raw!$H:$H,Raw!$A:$A,$B$5,Raw!$G:$G,Month!G$7,Raw!$I:$I,Month!$A40),IF($C40="Provider",SUMIFS(Raw!$H:$H,Raw!$A:$A,$B$5,Raw!$G:$G,Month!G$7,Raw!$C:$C,Month!$A40),SUMIFS(Raw!$H:$H,Raw!$A:$A,$B$5,Raw!$G:$G,Month!G$7,Raw!$E:$E,Month!$A40))))</f>
        <v>47082</v>
      </c>
      <c r="H40" s="100">
        <f>IF($B40="","",IF($C40="Region",SUMIFS(Raw!$H:$H,Raw!$A:$A,$B$5,Raw!$G:$G,Month!H$7,Raw!$I:$I,Month!$A40),IF($C40="Provider",SUMIFS(Raw!$H:$H,Raw!$A:$A,$B$5,Raw!$G:$G,Month!H$7,Raw!$C:$C,Month!$A40),SUMIFS(Raw!$H:$H,Raw!$A:$A,$B$5,Raw!$G:$G,Month!H$7,Raw!$E:$E,Month!$A40))))</f>
        <v>3258</v>
      </c>
      <c r="I40" s="100">
        <f>IF($B40="","",IF($C40="Region",SUMIFS(Raw!$H:$H,Raw!$A:$A,$B$5,Raw!$G:$G,Month!I$7,Raw!$I:$I,Month!$A40),IF($C40="Provider",SUMIFS(Raw!$H:$H,Raw!$A:$A,$B$5,Raw!$G:$G,Month!I$7,Raw!$C:$C,Month!$A40),SUMIFS(Raw!$H:$H,Raw!$A:$A,$B$5,Raw!$G:$G,Month!I$7,Raw!$E:$E,Month!$A40))))</f>
        <v>5010260</v>
      </c>
      <c r="J40" s="100">
        <f>IF($B40="","",IF($C40="Region",SUMIFS(Raw!$H:$H,Raw!$A:$A,$B$5,Raw!$G:$G,Month!J$7,Raw!$I:$I,Month!$A40),IF($C40="Provider",SUMIFS(Raw!$H:$H,Raw!$A:$A,$B$5,Raw!$G:$G,Month!J$7,Raw!$C:$C,Month!$A40),SUMIFS(Raw!$H:$H,Raw!$A:$A,$B$5,Raw!$G:$G,Month!J$7,Raw!$E:$E,Month!$A40))))</f>
        <v>443</v>
      </c>
      <c r="K40" s="100">
        <f>IF($B40="","",IF($C40="Region",SUMIFS(Raw!$H:$H,Raw!$A:$A,$B$5,Raw!$G:$G,Month!K$7,Raw!$I:$I,Month!$A40),IF($C40="Provider",SUMIFS(Raw!$H:$H,Raw!$A:$A,$B$5,Raw!$G:$G,Month!K$7,Raw!$C:$C,Month!$A40),SUMIFS(Raw!$H:$H,Raw!$A:$A,$B$5,Raw!$G:$G,Month!K$7,Raw!$E:$E,Month!$A40))))</f>
        <v>820</v>
      </c>
      <c r="L40" s="100">
        <f>IF($B40="","",IF($C40="Region",SUMIFS(Raw!$H:$H,Raw!$A:$A,$B$5,Raw!$G:$G,Month!L$7,Raw!$I:$I,Month!$A40),IF($C40="Provider",SUMIFS(Raw!$H:$H,Raw!$A:$A,$B$5,Raw!$G:$G,Month!L$7,Raw!$C:$C,Month!$A40),SUMIFS(Raw!$H:$H,Raw!$A:$A,$B$5,Raw!$G:$G,Month!L$7,Raw!$E:$E,Month!$A40))))</f>
        <v>572103</v>
      </c>
      <c r="M40" s="100">
        <f>IF($B40="","",IF($C40="Region",SUMIFS(Raw!$H:$H,Raw!$A:$A,$B$5,Raw!$G:$G,Month!M$7,Raw!$I:$I,Month!$A40),IF($C40="Provider",SUMIFS(Raw!$H:$H,Raw!$A:$A,$B$5,Raw!$G:$G,Month!M$7,Raw!$C:$C,Month!$A40),SUMIFS(Raw!$H:$H,Raw!$A:$A,$B$5,Raw!$G:$G,Month!M$7,Raw!$E:$E,Month!$A40))))</f>
        <v>18499</v>
      </c>
      <c r="N40" s="100">
        <f>IF($B40="","",IF($C40="Region",SUMIFS(Raw!$H:$H,Raw!$A:$A,$B$5,Raw!$G:$G,Month!N$7,Raw!$I:$I,Month!$A40),IF($C40="Provider",SUMIFS(Raw!$H:$H,Raw!$A:$A,$B$5,Raw!$G:$G,Month!N$7,Raw!$C:$C,Month!$A40),SUMIFS(Raw!$H:$H,Raw!$A:$A,$B$5,Raw!$G:$G,Month!N$7,Raw!$E:$E,Month!$A40))))</f>
        <v>56163658</v>
      </c>
      <c r="O40" s="100">
        <f>IF($B40="","",IF($C40="Region",SUMIFS(Raw!$H:$H,Raw!$A:$A,$B$5,Raw!$G:$G,Month!O$7,Raw!$I:$I,Month!$A40),IF($C40="Provider",SUMIFS(Raw!$H:$H,Raw!$A:$A,$B$5,Raw!$G:$G,Month!O$7,Raw!$C:$C,Month!$A40),SUMIFS(Raw!$H:$H,Raw!$A:$A,$B$5,Raw!$G:$G,Month!O$7,Raw!$E:$E,Month!$A40))))</f>
        <v>56504</v>
      </c>
      <c r="P40" s="100">
        <f>IF($B40="","",IF($C40="Region",SUMIFS(Raw!$H:$H,Raw!$A:$A,$B$5,Raw!$G:$G,Month!P$7,Raw!$I:$I,Month!$A40),IF($C40="Provider",SUMIFS(Raw!$H:$H,Raw!$A:$A,$B$5,Raw!$G:$G,Month!P$7,Raw!$C:$C,Month!$A40),SUMIFS(Raw!$H:$H,Raw!$A:$A,$B$5,Raw!$G:$G,Month!P$7,Raw!$E:$E,Month!$A40))))</f>
        <v>10</v>
      </c>
      <c r="Q40" s="100">
        <f>IF($B40="","",IF($C40="Region",SUMIFS(Raw!$H:$H,Raw!$A:$A,$B$5,Raw!$G:$G,Month!Q$7,Raw!$I:$I,Month!$A40),IF($C40="Provider",SUMIFS(Raw!$H:$H,Raw!$A:$A,$B$5,Raw!$G:$G,Month!Q$7,Raw!$C:$C,Month!$A40),SUMIFS(Raw!$H:$H,Raw!$A:$A,$B$5,Raw!$G:$G,Month!Q$7,Raw!$E:$E,Month!$A40))))</f>
        <v>35453</v>
      </c>
      <c r="R40" s="100">
        <f>IF($B40="","",IF($C40="Region",SUMIFS(Raw!$H:$H,Raw!$A:$A,$B$5,Raw!$G:$G,Month!R$7,Raw!$I:$I,Month!$A40),IF($C40="Provider",SUMIFS(Raw!$H:$H,Raw!$A:$A,$B$5,Raw!$G:$G,Month!R$7,Raw!$C:$C,Month!$A40),SUMIFS(Raw!$H:$H,Raw!$A:$A,$B$5,Raw!$G:$G,Month!R$7,Raw!$E:$E,Month!$A40))))</f>
        <v>21025</v>
      </c>
      <c r="S40" s="100">
        <f>IF($B40="","",IF($C40="Region",SUMIFS(Raw!$H:$H,Raw!$A:$A,$B$5,Raw!$G:$G,Month!S$7,Raw!$I:$I,Month!$A40),IF($C40="Provider",SUMIFS(Raw!$H:$H,Raw!$A:$A,$B$5,Raw!$G:$G,Month!S$7,Raw!$C:$C,Month!$A40),SUMIFS(Raw!$H:$H,Raw!$A:$A,$B$5,Raw!$G:$G,Month!S$7,Raw!$E:$E,Month!$A40))))</f>
        <v>0</v>
      </c>
      <c r="T40" s="100">
        <f>IF($B40="","",IF($C40="Region",SUMIFS(Raw!$H:$H,Raw!$A:$A,$B$5,Raw!$G:$G,Month!T$7,Raw!$I:$I,Month!$A40),IF($C40="Provider",SUMIFS(Raw!$H:$H,Raw!$A:$A,$B$5,Raw!$G:$G,Month!T$7,Raw!$C:$C,Month!$A40),SUMIFS(Raw!$H:$H,Raw!$A:$A,$B$5,Raw!$G:$G,Month!T$7,Raw!$E:$E,Month!$A40))))</f>
        <v>16</v>
      </c>
      <c r="U40" s="100">
        <f>IF($B40="","",IF($C40="Region",SUMIFS(Raw!$H:$H,Raw!$A:$A,$B$5,Raw!$G:$G,Month!U$7,Raw!$I:$I,Month!$A40),IF($C40="Provider",SUMIFS(Raw!$H:$H,Raw!$A:$A,$B$5,Raw!$G:$G,Month!U$7,Raw!$C:$C,Month!$A40),SUMIFS(Raw!$H:$H,Raw!$A:$A,$B$5,Raw!$G:$G,Month!U$7,Raw!$E:$E,Month!$A40))))</f>
        <v>20623</v>
      </c>
      <c r="V40" s="100">
        <f>IF($B40="","",IF($C40="Region",SUMIFS(Raw!$H:$H,Raw!$A:$A,$B$5,Raw!$G:$G,Month!V$7,Raw!$I:$I,Month!$A40),IF($C40="Provider",SUMIFS(Raw!$H:$H,Raw!$A:$A,$B$5,Raw!$G:$G,Month!V$7,Raw!$C:$C,Month!$A40),SUMIFS(Raw!$H:$H,Raw!$A:$A,$B$5,Raw!$G:$G,Month!V$7,Raw!$E:$E,Month!$A40))))</f>
        <v>104</v>
      </c>
      <c r="W40" s="100">
        <f>IF($B40="","",IF($C40="Region",SUMIFS(Raw!$H:$H,Raw!$A:$A,$B$5,Raw!$G:$G,Month!W$7,Raw!$I:$I,Month!$A40),IF($C40="Provider",SUMIFS(Raw!$H:$H,Raw!$A:$A,$B$5,Raw!$G:$G,Month!W$7,Raw!$C:$C,Month!$A40),SUMIFS(Raw!$H:$H,Raw!$A:$A,$B$5,Raw!$G:$G,Month!W$7,Raw!$E:$E,Month!$A40))))</f>
        <v>10146</v>
      </c>
      <c r="X40" s="100">
        <f>IF($B40="","",IF($C40="Region",SUMIFS(Raw!$H:$H,Raw!$A:$A,$B$5,Raw!$G:$G,Month!X$7,Raw!$I:$I,Month!$A40),IF($C40="Provider",SUMIFS(Raw!$H:$H,Raw!$A:$A,$B$5,Raw!$G:$G,Month!X$7,Raw!$C:$C,Month!$A40),SUMIFS(Raw!$H:$H,Raw!$A:$A,$B$5,Raw!$G:$G,Month!X$7,Raw!$E:$E,Month!$A40))))</f>
        <v>4028</v>
      </c>
      <c r="Y40" s="100">
        <f>IF($B40="","",IF($C40="Region",SUMIFS(Raw!$H:$H,Raw!$A:$A,$B$5,Raw!$G:$G,Month!Y$7,Raw!$I:$I,Month!$A40),IF($C40="Provider",SUMIFS(Raw!$H:$H,Raw!$A:$A,$B$5,Raw!$G:$G,Month!Y$7,Raw!$C:$C,Month!$A40),SUMIFS(Raw!$H:$H,Raw!$A:$A,$B$5,Raw!$G:$G,Month!Y$7,Raw!$E:$E,Month!$A40))))</f>
        <v>2073</v>
      </c>
      <c r="Z40" s="100">
        <f>IF($B40="","",IF($C40="Region",SUMIFS(Raw!$H:$H,Raw!$A:$A,$B$5,Raw!$G:$G,Month!Z$7,Raw!$I:$I,Month!$A40),IF($C40="Provider",SUMIFS(Raw!$H:$H,Raw!$A:$A,$B$5,Raw!$G:$G,Month!Z$7,Raw!$C:$C,Month!$A40),SUMIFS(Raw!$H:$H,Raw!$A:$A,$B$5,Raw!$G:$G,Month!Z$7,Raw!$E:$E,Month!$A40))))</f>
        <v>4770</v>
      </c>
      <c r="AA40" s="100">
        <f>IF($B40="","",IF($C40="Region",SUMIFS(Raw!$H:$H,Raw!$A:$A,$B$5,Raw!$G:$G,Month!AA$7,Raw!$I:$I,Month!$A40),IF($C40="Provider",SUMIFS(Raw!$H:$H,Raw!$A:$A,$B$5,Raw!$G:$G,Month!AA$7,Raw!$C:$C,Month!$A40),SUMIFS(Raw!$H:$H,Raw!$A:$A,$B$5,Raw!$G:$G,Month!AA$7,Raw!$E:$E,Month!$A40))))</f>
        <v>2776</v>
      </c>
      <c r="AB40" s="100">
        <f>IF($B40="","",IF($C40="Region",SUMIFS(Raw!$H:$H,Raw!$A:$A,$B$5,Raw!$G:$G,Month!AB$7,Raw!$I:$I,Month!$A40),IF($C40="Provider",SUMIFS(Raw!$H:$H,Raw!$A:$A,$B$5,Raw!$G:$G,Month!AB$7,Raw!$C:$C,Month!$A40),SUMIFS(Raw!$H:$H,Raw!$A:$A,$B$5,Raw!$G:$G,Month!AB$7,Raw!$E:$E,Month!$A40))))</f>
        <v>1082</v>
      </c>
      <c r="AC40" s="100">
        <f>IF($B40="","",IF($C40="Region",SUMIFS(Raw!$H:$H,Raw!$A:$A,$B$5,Raw!$G:$G,Month!AC$7,Raw!$I:$I,Month!$A40),IF($C40="Provider",SUMIFS(Raw!$H:$H,Raw!$A:$A,$B$5,Raw!$G:$G,Month!AC$7,Raw!$C:$C,Month!$A40),SUMIFS(Raw!$H:$H,Raw!$A:$A,$B$5,Raw!$G:$G,Month!AC$7,Raw!$E:$E,Month!$A40))))</f>
        <v>6818</v>
      </c>
      <c r="AD40" s="100">
        <f>IF($B40="","",IF($C40="Region",SUMIFS(Raw!$H:$H,Raw!$A:$A,$B$5,Raw!$G:$G,Month!AD$7,Raw!$I:$I,Month!$A40),IF($C40="Provider",SUMIFS(Raw!$H:$H,Raw!$A:$A,$B$5,Raw!$G:$G,Month!AD$7,Raw!$C:$C,Month!$A40),SUMIFS(Raw!$H:$H,Raw!$A:$A,$B$5,Raw!$G:$G,Month!AD$7,Raw!$E:$E,Month!$A40))))</f>
        <v>19689</v>
      </c>
      <c r="AE40" s="100">
        <f>IF($B40="","",IF($C40="Region",SUMIFS(Raw!$H:$H,Raw!$A:$A,$B$5,Raw!$G:$G,Month!AE$7,Raw!$I:$I,Month!$A40),IF($C40="Provider",SUMIFS(Raw!$H:$H,Raw!$A:$A,$B$5,Raw!$G:$G,Month!AE$7,Raw!$C:$C,Month!$A40),SUMIFS(Raw!$H:$H,Raw!$A:$A,$B$5,Raw!$G:$G,Month!AE$7,Raw!$E:$E,Month!$A40))))</f>
        <v>56462</v>
      </c>
      <c r="AF40" s="100">
        <f>IF($B40="","",IF($C40="Region",SUMIFS(Raw!$H:$H,Raw!$A:$A,$B$5,Raw!$G:$G,Month!AF$7,Raw!$I:$I,Month!$A40),IF($C40="Provider",SUMIFS(Raw!$H:$H,Raw!$A:$A,$B$5,Raw!$G:$G,Month!AF$7,Raw!$C:$C,Month!$A40),SUMIFS(Raw!$H:$H,Raw!$A:$A,$B$5,Raw!$G:$G,Month!AF$7,Raw!$E:$E,Month!$A40))))</f>
        <v>5793</v>
      </c>
      <c r="AG40" s="100">
        <f>IF($B40="","",IF($C40="Region",SUMIFS(Raw!$H:$H,Raw!$A:$A,$B$5,Raw!$G:$G,Month!AG$7,Raw!$I:$I,Month!$A40),IF($C40="Provider",SUMIFS(Raw!$H:$H,Raw!$A:$A,$B$5,Raw!$G:$G,Month!AG$7,Raw!$C:$C,Month!$A40),SUMIFS(Raw!$H:$H,Raw!$A:$A,$B$5,Raw!$G:$G,Month!AG$7,Raw!$E:$E,Month!$A40))))</f>
        <v>7313</v>
      </c>
      <c r="AH40" s="100">
        <f>IF($B40="","",IF($C40="Region",SUMIFS(Raw!$H:$H,Raw!$A:$A,$B$5,Raw!$G:$G,Month!AH$7,Raw!$I:$I,Month!$A40),IF($C40="Provider",SUMIFS(Raw!$H:$H,Raw!$A:$A,$B$5,Raw!$G:$G,Month!AH$7,Raw!$C:$C,Month!$A40),SUMIFS(Raw!$H:$H,Raw!$A:$A,$B$5,Raw!$G:$G,Month!AH$7,Raw!$E:$E,Month!$A40))))</f>
        <v>4400</v>
      </c>
      <c r="AI40" s="100">
        <f>IF($B40="","",IF($C40="Region",SUMIFS(Raw!$H:$H,Raw!$A:$A,$B$5,Raw!$G:$G,Month!AI$7,Raw!$I:$I,Month!$A40),IF($C40="Provider",SUMIFS(Raw!$H:$H,Raw!$A:$A,$B$5,Raw!$G:$G,Month!AI$7,Raw!$C:$C,Month!$A40),SUMIFS(Raw!$H:$H,Raw!$A:$A,$B$5,Raw!$G:$G,Month!AI$7,Raw!$E:$E,Month!$A40))))</f>
        <v>11</v>
      </c>
      <c r="AJ40" s="100">
        <f>IF($B40="","",IF($C40="Region",SUMIFS(Raw!$H:$H,Raw!$A:$A,$B$5,Raw!$G:$G,Month!AJ$7,Raw!$I:$I,Month!$A40),IF($C40="Provider",SUMIFS(Raw!$H:$H,Raw!$A:$A,$B$5,Raw!$G:$G,Month!AJ$7,Raw!$C:$C,Month!$A40),SUMIFS(Raw!$H:$H,Raw!$A:$A,$B$5,Raw!$G:$G,Month!AJ$7,Raw!$E:$E,Month!$A40))))</f>
        <v>2407</v>
      </c>
      <c r="AK40" s="100">
        <f>IF($B40="","",IF($C40="Region",SUMIFS(Raw!$H:$H,Raw!$A:$A,$B$5,Raw!$G:$G,Month!AK$7,Raw!$I:$I,Month!$A40),IF($C40="Provider",SUMIFS(Raw!$H:$H,Raw!$A:$A,$B$5,Raw!$G:$G,Month!AK$7,Raw!$C:$C,Month!$A40),SUMIFS(Raw!$H:$H,Raw!$A:$A,$B$5,Raw!$G:$G,Month!AK$7,Raw!$E:$E,Month!$A40))))</f>
        <v>283</v>
      </c>
      <c r="AL40" s="100">
        <f>IF($B40="","",IF($C40="Region",SUMIFS(Raw!$H:$H,Raw!$A:$A,$B$5,Raw!$G:$G,Month!AL$7,Raw!$I:$I,Month!$A40),IF($C40="Provider",SUMIFS(Raw!$H:$H,Raw!$A:$A,$B$5,Raw!$G:$G,Month!AL$7,Raw!$C:$C,Month!$A40),SUMIFS(Raw!$H:$H,Raw!$A:$A,$B$5,Raw!$G:$G,Month!AL$7,Raw!$E:$E,Month!$A40))))</f>
        <v>1553</v>
      </c>
      <c r="AM40" s="100">
        <f>IF($B40="","",IF($C40="Region",SUMIFS(Raw!$H:$H,Raw!$A:$A,$B$5,Raw!$G:$G,Month!AM$7,Raw!$I:$I,Month!$A40),IF($C40="Provider",SUMIFS(Raw!$H:$H,Raw!$A:$A,$B$5,Raw!$G:$G,Month!AM$7,Raw!$C:$C,Month!$A40),SUMIFS(Raw!$H:$H,Raw!$A:$A,$B$5,Raw!$G:$G,Month!AM$7,Raw!$E:$E,Month!$A40))))</f>
        <v>494</v>
      </c>
      <c r="AN40" s="100">
        <f>IF($B40="","",IF($C40="Region",SUMIFS(Raw!$H:$H,Raw!$A:$A,$B$5,Raw!$G:$G,Month!AN$7,Raw!$I:$I,Month!$A40),IF($C40="Provider",SUMIFS(Raw!$H:$H,Raw!$A:$A,$B$5,Raw!$G:$G,Month!AN$7,Raw!$C:$C,Month!$A40),SUMIFS(Raw!$H:$H,Raw!$A:$A,$B$5,Raw!$G:$G,Month!AN$7,Raw!$E:$E,Month!$A40))))</f>
        <v>3436</v>
      </c>
      <c r="AO40" s="100">
        <f>IF($B40="","",IF($C40="Region",SUMIFS(Raw!$H:$H,Raw!$A:$A,$B$5,Raw!$G:$G,Month!AO$7,Raw!$I:$I,Month!$A40),IF($C40="Provider",SUMIFS(Raw!$H:$H,Raw!$A:$A,$B$5,Raw!$G:$G,Month!AO$7,Raw!$C:$C,Month!$A40),SUMIFS(Raw!$H:$H,Raw!$A:$A,$B$5,Raw!$G:$G,Month!AO$7,Raw!$E:$E,Month!$A40))))</f>
        <v>2265</v>
      </c>
      <c r="AP40" s="100">
        <f>IF($B40="","",IF($C40="Region",SUMIFS(Raw!$H:$H,Raw!$A:$A,$B$5,Raw!$G:$G,Month!AP$7,Raw!$I:$I,Month!$A40),IF($C40="Provider",SUMIFS(Raw!$H:$H,Raw!$A:$A,$B$5,Raw!$G:$G,Month!AP$7,Raw!$C:$C,Month!$A40),SUMIFS(Raw!$H:$H,Raw!$A:$A,$B$5,Raw!$G:$G,Month!AP$7,Raw!$E:$E,Month!$A40))))</f>
        <v>7530</v>
      </c>
      <c r="AQ40" s="100">
        <f>IF($B40="","",IF($C40="Region",SUMIFS(Raw!$H:$H,Raw!$A:$A,$B$5,Raw!$G:$G,Month!AQ$7,Raw!$I:$I,Month!$A40),IF($C40="Provider",SUMIFS(Raw!$H:$H,Raw!$A:$A,$B$5,Raw!$G:$G,Month!AQ$7,Raw!$C:$C,Month!$A40),SUMIFS(Raw!$H:$H,Raw!$A:$A,$B$5,Raw!$G:$G,Month!AQ$7,Raw!$E:$E,Month!$A40))))</f>
        <v>5793</v>
      </c>
      <c r="AR40" s="100">
        <f>IF($B40="","",IF($C40="Region",SUMIFS(Raw!$H:$H,Raw!$A:$A,$B$5,Raw!$G:$G,Month!AR$7,Raw!$I:$I,Month!$A40),IF($C40="Provider",SUMIFS(Raw!$H:$H,Raw!$A:$A,$B$5,Raw!$G:$G,Month!AR$7,Raw!$C:$C,Month!$A40),SUMIFS(Raw!$H:$H,Raw!$A:$A,$B$5,Raw!$G:$G,Month!AR$7,Raw!$E:$E,Month!$A40))))</f>
        <v>5237</v>
      </c>
      <c r="AS40" s="100">
        <f>IF($B40="","",IF($C40="Region",SUMIFS(Raw!$H:$H,Raw!$A:$A,$B$5,Raw!$G:$G,Month!AS$7,Raw!$I:$I,Month!$A40),IF($C40="Provider",SUMIFS(Raw!$H:$H,Raw!$A:$A,$B$5,Raw!$G:$G,Month!AS$7,Raw!$C:$C,Month!$A40),SUMIFS(Raw!$H:$H,Raw!$A:$A,$B$5,Raw!$G:$G,Month!AS$7,Raw!$E:$E,Month!$A40))))</f>
        <v>1308</v>
      </c>
      <c r="AT40" s="100">
        <f>IF($B40="","",IF($C40="Region",SUMIFS(Raw!$H:$H,Raw!$A:$A,$B$5,Raw!$G:$G,Month!AT$7,Raw!$I:$I,Month!$A40),IF($C40="Provider",SUMIFS(Raw!$H:$H,Raw!$A:$A,$B$5,Raw!$G:$G,Month!AT$7,Raw!$C:$C,Month!$A40),SUMIFS(Raw!$H:$H,Raw!$A:$A,$B$5,Raw!$G:$G,Month!AT$7,Raw!$E:$E,Month!$A40))))</f>
        <v>2126</v>
      </c>
      <c r="AU40" s="100">
        <f>IF($B40="","",IF($C40="Region",SUMIFS(Raw!$H:$H,Raw!$A:$A,$B$5,Raw!$G:$G,Month!AU$7,Raw!$I:$I,Month!$A40),IF($C40="Provider",SUMIFS(Raw!$H:$H,Raw!$A:$A,$B$5,Raw!$G:$G,Month!AU$7,Raw!$C:$C,Month!$A40),SUMIFS(Raw!$H:$H,Raw!$A:$A,$B$5,Raw!$G:$G,Month!AU$7,Raw!$E:$E,Month!$A40))))</f>
        <v>97</v>
      </c>
      <c r="AV40" s="100">
        <f>IF($B40="","",IF($C40="Region",SUMIFS(Raw!$H:$H,Raw!$A:$A,$B$5,Raw!$G:$G,Month!AV$7,Raw!$I:$I,Month!$A40),IF($C40="Provider",SUMIFS(Raw!$H:$H,Raw!$A:$A,$B$5,Raw!$G:$G,Month!AV$7,Raw!$C:$C,Month!$A40),SUMIFS(Raw!$H:$H,Raw!$A:$A,$B$5,Raw!$G:$G,Month!AV$7,Raw!$E:$E,Month!$A40))))</f>
        <v>3377</v>
      </c>
      <c r="AW40" s="100">
        <f>IF($B40="","",IF($C40="Region",SUMIFS(Raw!$H:$H,Raw!$A:$A,$B$5,Raw!$G:$G,Month!AW$7,Raw!$I:$I,Month!$A40),IF($C40="Provider",SUMIFS(Raw!$H:$H,Raw!$A:$A,$B$5,Raw!$G:$G,Month!AW$7,Raw!$C:$C,Month!$A40),SUMIFS(Raw!$H:$H,Raw!$A:$A,$B$5,Raw!$G:$G,Month!AW$7,Raw!$E:$E,Month!$A40))))</f>
        <v>14564319</v>
      </c>
      <c r="AX40" s="100">
        <f>IF($B40="","",IF($C40="Region",SUMIFS(Raw!$H:$H,Raw!$A:$A,$B$5,Raw!$G:$G,Month!AX$7,Raw!$I:$I,Month!$A40),IF($C40="Provider",SUMIFS(Raw!$H:$H,Raw!$A:$A,$B$5,Raw!$G:$G,Month!AX$7,Raw!$C:$C,Month!$A40),SUMIFS(Raw!$H:$H,Raw!$A:$A,$B$5,Raw!$G:$G,Month!AX$7,Raw!$E:$E,Month!$A40))))</f>
        <v>7723</v>
      </c>
      <c r="AY40" s="100">
        <f>IF($B40="","",IF($C40="Region",SUMIFS(Raw!$H:$H,Raw!$A:$A,$B$5,Raw!$G:$G,Month!AY$7,Raw!$I:$I,Month!$A40),IF($C40="Provider",SUMIFS(Raw!$H:$H,Raw!$A:$A,$B$5,Raw!$G:$G,Month!AY$7,Raw!$C:$C,Month!$A40),SUMIFS(Raw!$H:$H,Raw!$A:$A,$B$5,Raw!$G:$G,Month!AY$7,Raw!$E:$E,Month!$A40))))</f>
        <v>5444</v>
      </c>
      <c r="AZ40" s="100">
        <f>IF($B40="","",IF($C40="Region",SUMIFS(Raw!$H:$H,Raw!$A:$A,$B$5,Raw!$G:$G,Month!AZ$7,Raw!$I:$I,Month!$A40),IF($C40="Provider",SUMIFS(Raw!$H:$H,Raw!$A:$A,$B$5,Raw!$G:$G,Month!AZ$7,Raw!$C:$C,Month!$A40),SUMIFS(Raw!$H:$H,Raw!$A:$A,$B$5,Raw!$G:$G,Month!AZ$7,Raw!$E:$E,Month!$A40))))</f>
        <v>296</v>
      </c>
      <c r="BA40" s="100">
        <f>IF($B40="","",IF($C40="Region",SUMIFS(Raw!$H:$H,Raw!$A:$A,$B$5,Raw!$G:$G,Month!BA$7,Raw!$I:$I,Month!$A40),IF($C40="Provider",SUMIFS(Raw!$H:$H,Raw!$A:$A,$B$5,Raw!$G:$G,Month!BA$7,Raw!$C:$C,Month!$A40),SUMIFS(Raw!$H:$H,Raw!$A:$A,$B$5,Raw!$G:$G,Month!BA$7,Raw!$E:$E,Month!$A40))))</f>
        <v>2379</v>
      </c>
      <c r="BB40" s="100">
        <f>IF($B40="","",IF($C40="Region",SUMIFS(Raw!$H:$H,Raw!$A:$A,$B$5,Raw!$G:$G,Month!BB$7,Raw!$I:$I,Month!$A40),IF($C40="Provider",SUMIFS(Raw!$H:$H,Raw!$A:$A,$B$5,Raw!$G:$G,Month!BB$7,Raw!$C:$C,Month!$A40),SUMIFS(Raw!$H:$H,Raw!$A:$A,$B$5,Raw!$G:$G,Month!BB$7,Raw!$E:$E,Month!$A40))))</f>
        <v>14119639</v>
      </c>
      <c r="BC40" s="100">
        <f>IF($B40="","",IF($C40="Region",SUMIFS(Raw!$H:$H,Raw!$A:$A,$B$5,Raw!$G:$G,Month!BC$7,Raw!$I:$I,Month!$A40),IF($C40="Provider",SUMIFS(Raw!$H:$H,Raw!$A:$A,$B$5,Raw!$G:$G,Month!BC$7,Raw!$C:$C,Month!$A40),SUMIFS(Raw!$H:$H,Raw!$A:$A,$B$5,Raw!$G:$G,Month!BC$7,Raw!$E:$E,Month!$A40))))</f>
        <v>3192</v>
      </c>
      <c r="BD40" s="100">
        <f>IF($B40="","",IF($C40="Region",SUMIFS(Raw!$H:$H,Raw!$A:$A,$B$5,Raw!$G:$G,Month!BD$7,Raw!$I:$I,Month!$A40),IF($C40="Provider",SUMIFS(Raw!$H:$H,Raw!$A:$A,$B$5,Raw!$G:$G,Month!BD$7,Raw!$C:$C,Month!$A40),SUMIFS(Raw!$H:$H,Raw!$A:$A,$B$5,Raw!$G:$G,Month!BD$7,Raw!$E:$E,Month!$A40))))</f>
        <v>26844</v>
      </c>
      <c r="BE40" s="100">
        <f>IF($B40="","",IF($C40="Region",SUMIFS(Raw!$H:$H,Raw!$A:$A,$B$5,Raw!$G:$G,Month!BE$7,Raw!$I:$I,Month!$A40),IF($C40="Provider",SUMIFS(Raw!$H:$H,Raw!$A:$A,$B$5,Raw!$G:$G,Month!BE$7,Raw!$C:$C,Month!$A40),SUMIFS(Raw!$H:$H,Raw!$A:$A,$B$5,Raw!$G:$G,Month!BE$7,Raw!$E:$E,Month!$A40))))</f>
        <v>798</v>
      </c>
      <c r="BF40" s="100">
        <f>IF($B40="","",IF($C40="Region",SUMIFS(Raw!$H:$H,Raw!$A:$A,$B$5,Raw!$G:$G,Month!BF$7,Raw!$I:$I,Month!$A40),IF($C40="Provider",SUMIFS(Raw!$H:$H,Raw!$A:$A,$B$5,Raw!$G:$G,Month!BF$7,Raw!$C:$C,Month!$A40),SUMIFS(Raw!$H:$H,Raw!$A:$A,$B$5,Raw!$G:$G,Month!BF$7,Raw!$E:$E,Month!$A40))))</f>
        <v>43154</v>
      </c>
      <c r="BG40" s="100">
        <f>IF($B40="","",IF($C40="Region",SUMIFS(Raw!$H:$H,Raw!$A:$A,$B$5,Raw!$G:$G,Month!BG$7,Raw!$I:$I,Month!$A40),IF($C40="Provider",SUMIFS(Raw!$H:$H,Raw!$A:$A,$B$5,Raw!$G:$G,Month!BG$7,Raw!$C:$C,Month!$A40),SUMIFS(Raw!$H:$H,Raw!$A:$A,$B$5,Raw!$G:$G,Month!BG$7,Raw!$E:$E,Month!$A40))))</f>
        <v>6</v>
      </c>
      <c r="BH40" s="100">
        <f>IF($B40="","",IF($C40="Region",SUMIFS(Raw!$H:$H,Raw!$A:$A,$B$5,Raw!$G:$G,Month!BH$7,Raw!$I:$I,Month!$A40),IF($C40="Provider",SUMIFS(Raw!$H:$H,Raw!$A:$A,$B$5,Raw!$G:$G,Month!BH$7,Raw!$C:$C,Month!$A40),SUMIFS(Raw!$H:$H,Raw!$A:$A,$B$5,Raw!$G:$G,Month!BH$7,Raw!$E:$E,Month!$A40))))</f>
        <v>33698</v>
      </c>
      <c r="BI40" s="100">
        <f>IF($B40="","",IF($C40="Region",SUMIFS(Raw!$H:$H,Raw!$A:$A,$B$5,Raw!$G:$G,Month!BI$7,Raw!$I:$I,Month!$A40),IF($C40="Provider",SUMIFS(Raw!$H:$H,Raw!$A:$A,$B$5,Raw!$G:$G,Month!BI$7,Raw!$C:$C,Month!$A40),SUMIFS(Raw!$H:$H,Raw!$A:$A,$B$5,Raw!$G:$G,Month!BI$7,Raw!$E:$E,Month!$A40))))</f>
        <v>22915</v>
      </c>
      <c r="BJ40" s="100">
        <f>IF($B40="","",IF($C40="Region",SUMIFS(Raw!$H:$H,Raw!$A:$A,$B$5,Raw!$G:$G,Month!BJ$7,Raw!$I:$I,Month!$A40),IF($C40="Provider",SUMIFS(Raw!$H:$H,Raw!$A:$A,$B$5,Raw!$G:$G,Month!BJ$7,Raw!$C:$C,Month!$A40),SUMIFS(Raw!$H:$H,Raw!$A:$A,$B$5,Raw!$G:$G,Month!BJ$7,Raw!$E:$E,Month!$A40))))</f>
        <v>7678</v>
      </c>
      <c r="BK40" s="100">
        <f>IF($B40="","",IF($C40="Region",SUMIFS(Raw!$H:$H,Raw!$A:$A,$B$5,Raw!$G:$G,Month!BK$7,Raw!$I:$I,Month!$A40),IF($C40="Provider",SUMIFS(Raw!$H:$H,Raw!$A:$A,$B$5,Raw!$G:$G,Month!BK$7,Raw!$C:$C,Month!$A40),SUMIFS(Raw!$H:$H,Raw!$A:$A,$B$5,Raw!$G:$G,Month!BK$7,Raw!$E:$E,Month!$A40))))</f>
        <v>3465</v>
      </c>
      <c r="BL40" s="100">
        <f>IF($B40="","",IF($C40="Region",SUMIFS(Raw!$H:$H,Raw!$A:$A,$B$5,Raw!$G:$G,Month!BL$7,Raw!$I:$I,Month!$A40),IF($C40="Provider",SUMIFS(Raw!$H:$H,Raw!$A:$A,$B$5,Raw!$G:$G,Month!BL$7,Raw!$C:$C,Month!$A40),SUMIFS(Raw!$H:$H,Raw!$A:$A,$B$5,Raw!$G:$G,Month!BL$7,Raw!$E:$E,Month!$A40))))</f>
        <v>24772</v>
      </c>
      <c r="BM40" s="100">
        <f>IF($B40="","",IF($C40="Region",SUMIFS(Raw!$H:$H,Raw!$A:$A,$B$5,Raw!$G:$G,Month!BM$7,Raw!$I:$I,Month!$A40),IF($C40="Provider",SUMIFS(Raw!$H:$H,Raw!$A:$A,$B$5,Raw!$G:$G,Month!BM$7,Raw!$C:$C,Month!$A40),SUMIFS(Raw!$H:$H,Raw!$A:$A,$B$5,Raw!$G:$G,Month!BM$7,Raw!$E:$E,Month!$A40))))</f>
        <v>13672</v>
      </c>
      <c r="BN40" s="100">
        <f>IF($B40="","",IF($C40="Region",SUMIFS(Raw!$H:$H,Raw!$A:$A,$B$5,Raw!$G:$G,Month!BN$7,Raw!$I:$I,Month!$A40),IF($C40="Provider",SUMIFS(Raw!$H:$H,Raw!$A:$A,$B$5,Raw!$G:$G,Month!BN$7,Raw!$C:$C,Month!$A40),SUMIFS(Raw!$H:$H,Raw!$A:$A,$B$5,Raw!$G:$G,Month!BN$7,Raw!$E:$E,Month!$A40))))</f>
        <v>735</v>
      </c>
      <c r="BO40" s="100">
        <f>IF($B40="","",IF($C40="Region",SUMIFS(Raw!$H:$H,Raw!$A:$A,$B$5,Raw!$G:$G,Month!BO$7,Raw!$I:$I,Month!$A40),IF($C40="Provider",SUMIFS(Raw!$H:$H,Raw!$A:$A,$B$5,Raw!$G:$G,Month!BO$7,Raw!$C:$C,Month!$A40),SUMIFS(Raw!$H:$H,Raw!$A:$A,$B$5,Raw!$G:$G,Month!BO$7,Raw!$E:$E,Month!$A40))))</f>
        <v>493</v>
      </c>
      <c r="BP40" s="100">
        <f>IF($B40="","",IF($C40="Region",SUMIFS(Raw!$H:$H,Raw!$A:$A,$B$5,Raw!$G:$G,Month!BP$7,Raw!$I:$I,Month!$A40),IF($C40="Provider",SUMIFS(Raw!$H:$H,Raw!$A:$A,$B$5,Raw!$G:$G,Month!BP$7,Raw!$C:$C,Month!$A40),SUMIFS(Raw!$H:$H,Raw!$A:$A,$B$5,Raw!$G:$G,Month!BP$7,Raw!$E:$E,Month!$A40))))</f>
        <v>4662</v>
      </c>
      <c r="BQ40" s="100">
        <f>IF($B40="","",IF($C40="Region",SUMIFS(Raw!$H:$H,Raw!$A:$A,$B$5,Raw!$G:$G,Month!BQ$7,Raw!$I:$I,Month!$A40),IF($C40="Provider",SUMIFS(Raw!$H:$H,Raw!$A:$A,$B$5,Raw!$G:$G,Month!BQ$7,Raw!$C:$C,Month!$A40),SUMIFS(Raw!$H:$H,Raw!$A:$A,$B$5,Raw!$G:$G,Month!BQ$7,Raw!$E:$E,Month!$A40))))</f>
        <v>2465</v>
      </c>
      <c r="BR40" s="100">
        <f>IF($B40="","",IF($C40="Region",SUMIFS(Raw!$H:$H,Raw!$A:$A,$B$5,Raw!$G:$G,Month!BR$7,Raw!$I:$I,Month!$A40),IF($C40="Provider",SUMIFS(Raw!$H:$H,Raw!$A:$A,$B$5,Raw!$G:$G,Month!BR$7,Raw!$C:$C,Month!$A40),SUMIFS(Raw!$H:$H,Raw!$A:$A,$B$5,Raw!$G:$G,Month!BR$7,Raw!$E:$E,Month!$A40))))</f>
        <v>7</v>
      </c>
      <c r="BS40" s="100">
        <f>IF($B40="","",IF($C40="Region",SUMIFS(Raw!$H:$H,Raw!$A:$A,$B$5,Raw!$G:$G,Month!BS$7,Raw!$I:$I,Month!$A40),IF($C40="Provider",SUMIFS(Raw!$H:$H,Raw!$A:$A,$B$5,Raw!$G:$G,Month!BS$7,Raw!$C:$C,Month!$A40),SUMIFS(Raw!$H:$H,Raw!$A:$A,$B$5,Raw!$G:$G,Month!BS$7,Raw!$E:$E,Month!$A40))))</f>
        <v>0</v>
      </c>
      <c r="BT40" s="100">
        <f>IF($B40="","",IF($C40="Region",SUMIFS(Raw!$H:$H,Raw!$A:$A,$B$5,Raw!$G:$G,Month!BT$7,Raw!$I:$I,Month!$A40),IF($C40="Provider",SUMIFS(Raw!$H:$H,Raw!$A:$A,$B$5,Raw!$G:$G,Month!BT$7,Raw!$C:$C,Month!$A40),SUMIFS(Raw!$H:$H,Raw!$A:$A,$B$5,Raw!$G:$G,Month!BT$7,Raw!$E:$E,Month!$A40))))</f>
        <v>2</v>
      </c>
      <c r="BU40" s="100">
        <f>IF($B40="","",IF($C40="Region",SUMIFS(Raw!$H:$H,Raw!$A:$A,$B$5,Raw!$G:$G,Month!BU$7,Raw!$I:$I,Month!$A40),IF($C40="Provider",SUMIFS(Raw!$H:$H,Raw!$A:$A,$B$5,Raw!$G:$G,Month!BU$7,Raw!$C:$C,Month!$A40),SUMIFS(Raw!$H:$H,Raw!$A:$A,$B$5,Raw!$G:$G,Month!BU$7,Raw!$E:$E,Month!$A40))))</f>
        <v>2</v>
      </c>
      <c r="BV40" s="100">
        <f>IF($B40="","",IF($C40="Region",SUMIFS(Raw!$H:$H,Raw!$A:$A,$B$5,Raw!$G:$G,Month!BV$7,Raw!$I:$I,Month!$A40),IF($C40="Provider",SUMIFS(Raw!$H:$H,Raw!$A:$A,$B$5,Raw!$G:$G,Month!BV$7,Raw!$C:$C,Month!$A40),SUMIFS(Raw!$H:$H,Raw!$A:$A,$B$5,Raw!$G:$G,Month!BV$7,Raw!$E:$E,Month!$A40))))</f>
        <v>2818</v>
      </c>
      <c r="BW40" s="100">
        <f>IF($B40="","",IF($C40="Region",SUMIFS(Raw!$H:$H,Raw!$A:$A,$B$5,Raw!$G:$G,Month!BW$7,Raw!$I:$I,Month!$A40),IF($C40="Provider",SUMIFS(Raw!$H:$H,Raw!$A:$A,$B$5,Raw!$G:$G,Month!BW$7,Raw!$C:$C,Month!$A40),SUMIFS(Raw!$H:$H,Raw!$A:$A,$B$5,Raw!$G:$G,Month!BW$7,Raw!$E:$E,Month!$A40))))</f>
        <v>0</v>
      </c>
      <c r="BX40" s="100">
        <f>IF($B40="","",IF($C40="Region",SUMIFS(Raw!$H:$H,Raw!$A:$A,$B$5,Raw!$G:$G,Month!BX$7,Raw!$I:$I,Month!$A40),IF($C40="Provider",SUMIFS(Raw!$H:$H,Raw!$A:$A,$B$5,Raw!$G:$G,Month!BX$7,Raw!$C:$C,Month!$A40),SUMIFS(Raw!$H:$H,Raw!$A:$A,$B$5,Raw!$G:$G,Month!BX$7,Raw!$E:$E,Month!$A40))))</f>
        <v>0</v>
      </c>
      <c r="BY40" s="100">
        <f>IF($B40="","",IF($C40="Region",SUMIFS(Raw!$H:$H,Raw!$A:$A,$B$5,Raw!$G:$G,Month!BY$7,Raw!$I:$I,Month!$A40),IF($C40="Provider",SUMIFS(Raw!$H:$H,Raw!$A:$A,$B$5,Raw!$G:$G,Month!BY$7,Raw!$C:$C,Month!$A40),SUMIFS(Raw!$H:$H,Raw!$A:$A,$B$5,Raw!$G:$G,Month!BY$7,Raw!$E:$E,Month!$A40))))</f>
        <v>0</v>
      </c>
      <c r="BZ40" s="100">
        <f>IF($B40="","",IF($C40="Region",SUMIFS(Raw!$H:$H,Raw!$A:$A,$B$5,Raw!$G:$G,Month!BZ$7,Raw!$I:$I,Month!$A40),IF($C40="Provider",SUMIFS(Raw!$H:$H,Raw!$A:$A,$B$5,Raw!$G:$G,Month!BZ$7,Raw!$C:$C,Month!$A40),SUMIFS(Raw!$H:$H,Raw!$A:$A,$B$5,Raw!$G:$G,Month!BZ$7,Raw!$E:$E,Month!$A40))))</f>
        <v>0</v>
      </c>
      <c r="CA40" s="100">
        <f>IF($B40="","",IF($C40="Region",SUMIFS(Raw!$H:$H,Raw!$A:$A,$B$5,Raw!$G:$G,Month!CA$7,Raw!$I:$I,Month!$A40),IF($C40="Provider",SUMIFS(Raw!$H:$H,Raw!$A:$A,$B$5,Raw!$G:$G,Month!CA$7,Raw!$C:$C,Month!$A40),SUMIFS(Raw!$H:$H,Raw!$A:$A,$B$5,Raw!$G:$G,Month!CA$7,Raw!$E:$E,Month!$A40))))</f>
        <v>0</v>
      </c>
      <c r="CB40" s="100">
        <f>IF($B40="","",IF($C40="Region",SUMIFS(Raw!$H:$H,Raw!$A:$A,$B$5,Raw!$G:$G,Month!CB$7,Raw!$I:$I,Month!$A40),IF($C40="Provider",SUMIFS(Raw!$H:$H,Raw!$A:$A,$B$5,Raw!$G:$G,Month!CB$7,Raw!$C:$C,Month!$A40),SUMIFS(Raw!$H:$H,Raw!$A:$A,$B$5,Raw!$G:$G,Month!CB$7,Raw!$E:$E,Month!$A40))))</f>
        <v>3412</v>
      </c>
      <c r="CC40" s="100">
        <f>IF($B40="","",IF($C40="Region",SUMIFS(Raw!$H:$H,Raw!$A:$A,$B$5,Raw!$G:$G,Month!CC$7,Raw!$I:$I,Month!$A40),IF($C40="Provider",SUMIFS(Raw!$H:$H,Raw!$A:$A,$B$5,Raw!$G:$G,Month!CC$7,Raw!$C:$C,Month!$A40),SUMIFS(Raw!$H:$H,Raw!$A:$A,$B$5,Raw!$G:$G,Month!CC$7,Raw!$E:$E,Month!$A40))))</f>
        <v>3304</v>
      </c>
      <c r="CD40" s="100">
        <f>IF($B40="","",IF($C40="Region",SUMIFS(Raw!$H:$H,Raw!$A:$A,$B$5,Raw!$G:$G,Month!CD$7,Raw!$I:$I,Month!$A40),IF($C40="Provider",SUMIFS(Raw!$H:$H,Raw!$A:$A,$B$5,Raw!$G:$G,Month!CD$7,Raw!$C:$C,Month!$A40),SUMIFS(Raw!$H:$H,Raw!$A:$A,$B$5,Raw!$G:$G,Month!CD$7,Raw!$E:$E,Month!$A40))))</f>
        <v>0</v>
      </c>
      <c r="CE40" s="100">
        <f>IF($B40="","",IF($C40="Region",SUMIFS(Raw!$H:$H,Raw!$A:$A,$B$5,Raw!$G:$G,Month!CE$7,Raw!$I:$I,Month!$A40),IF($C40="Provider",SUMIFS(Raw!$H:$H,Raw!$A:$A,$B$5,Raw!$G:$G,Month!CE$7,Raw!$C:$C,Month!$A40),SUMIFS(Raw!$H:$H,Raw!$A:$A,$B$5,Raw!$G:$G,Month!CE$7,Raw!$E:$E,Month!$A40))))</f>
        <v>0</v>
      </c>
      <c r="CF40" s="100">
        <f>IF($B40="","",IF($C40="Region",SUMIFS(Raw!$H:$H,Raw!$A:$A,$B$5,Raw!$G:$G,Month!CF$7,Raw!$I:$I,Month!$A40),IF($C40="Provider",SUMIFS(Raw!$H:$H,Raw!$A:$A,$B$5,Raw!$G:$G,Month!CF$7,Raw!$C:$C,Month!$A40),SUMIFS(Raw!$H:$H,Raw!$A:$A,$B$5,Raw!$G:$G,Month!CF$7,Raw!$E:$E,Month!$A40))))</f>
        <v>0</v>
      </c>
      <c r="CG40" s="100">
        <f>IF($B40="","",IF($C40="Region",SUMIFS(Raw!$H:$H,Raw!$A:$A,$B$5,Raw!$G:$G,Month!CG$7,Raw!$I:$I,Month!$A40),IF($C40="Provider",SUMIFS(Raw!$H:$H,Raw!$A:$A,$B$5,Raw!$G:$G,Month!CG$7,Raw!$C:$C,Month!$A40),SUMIFS(Raw!$H:$H,Raw!$A:$A,$B$5,Raw!$G:$G,Month!CG$7,Raw!$E:$E,Month!$A40))))</f>
        <v>0</v>
      </c>
      <c r="CH40" s="100">
        <f>IF($B40="","",IF($C40="Region",SUMIFS(Raw!$H:$H,Raw!$A:$A,$B$5,Raw!$G:$G,Month!CH$7,Raw!$I:$I,Month!$A40),IF($C40="Provider",SUMIFS(Raw!$H:$H,Raw!$A:$A,$B$5,Raw!$G:$G,Month!CH$7,Raw!$C:$C,Month!$A40),SUMIFS(Raw!$H:$H,Raw!$A:$A,$B$5,Raw!$G:$G,Month!CH$7,Raw!$E:$E,Month!$A40))))</f>
        <v>1847</v>
      </c>
      <c r="CI40" s="100">
        <f>IF($B40="","",IF($C40="Region",SUMIFS(Raw!$H:$H,Raw!$A:$A,$B$5,Raw!$G:$G,Month!CI$7,Raw!$I:$I,Month!$A40),IF($C40="Provider",SUMIFS(Raw!$H:$H,Raw!$A:$A,$B$5,Raw!$G:$G,Month!CI$7,Raw!$C:$C,Month!$A40),SUMIFS(Raw!$H:$H,Raw!$A:$A,$B$5,Raw!$G:$G,Month!CI$7,Raw!$E:$E,Month!$A40))))</f>
        <v>1791</v>
      </c>
      <c r="CJ40" s="100">
        <f>IF($B40="","",IF($C40="Region",SUMIFS(Raw!$H:$H,Raw!$A:$A,$B$5,Raw!$G:$G,Month!CJ$7,Raw!$I:$I,Month!$A40),IF($C40="Provider",SUMIFS(Raw!$H:$H,Raw!$A:$A,$B$5,Raw!$G:$G,Month!CJ$7,Raw!$C:$C,Month!$A40),SUMIFS(Raw!$H:$H,Raw!$A:$A,$B$5,Raw!$G:$G,Month!CJ$7,Raw!$E:$E,Month!$A40))))</f>
        <v>0</v>
      </c>
      <c r="CK40" s="100">
        <f>IF($B40="","",IF($C40="Region",SUMIFS(Raw!$H:$H,Raw!$A:$A,$B$5,Raw!$G:$G,Month!CK$7,Raw!$I:$I,Month!$A40),IF($C40="Provider",SUMIFS(Raw!$H:$H,Raw!$A:$A,$B$5,Raw!$G:$G,Month!CK$7,Raw!$C:$C,Month!$A40),SUMIFS(Raw!$H:$H,Raw!$A:$A,$B$5,Raw!$G:$G,Month!CK$7,Raw!$E:$E,Month!$A40))))</f>
        <v>0</v>
      </c>
      <c r="CL40" s="100">
        <f>IF($B40="","",IF($C40="Region",SUMIFS(Raw!$H:$H,Raw!$A:$A,$B$5,Raw!$G:$G,Month!CL$7,Raw!$I:$I,Month!$A40),IF($C40="Provider",SUMIFS(Raw!$H:$H,Raw!$A:$A,$B$5,Raw!$G:$G,Month!CL$7,Raw!$C:$C,Month!$A40),SUMIFS(Raw!$H:$H,Raw!$A:$A,$B$5,Raw!$G:$G,Month!CL$7,Raw!$E:$E,Month!$A40))))</f>
        <v>0</v>
      </c>
      <c r="CM40" s="100">
        <f>IF($B40="","",IF($C40="Region",SUMIFS(Raw!$H:$H,Raw!$A:$A,$B$5,Raw!$G:$G,Month!CM$7,Raw!$I:$I,Month!$A40),IF($C40="Provider",SUMIFS(Raw!$H:$H,Raw!$A:$A,$B$5,Raw!$G:$G,Month!CM$7,Raw!$C:$C,Month!$A40),SUMIFS(Raw!$H:$H,Raw!$A:$A,$B$5,Raw!$G:$G,Month!CM$7,Raw!$E:$E,Month!$A40))))</f>
        <v>0</v>
      </c>
    </row>
    <row r="41" spans="1:91" ht="19.5" customHeight="1" x14ac:dyDescent="0.25">
      <c r="A41" s="18" t="str">
        <f>IF(Refs!A34="","",Refs!A34)</f>
        <v>111AL6</v>
      </c>
      <c r="B41" s="3" t="str">
        <f>IF(Refs!B34="","",Refs!B34)</f>
        <v>BaNES, Swindon &amp; Wiltshire (HealthHero-PPG)</v>
      </c>
      <c r="C41" s="9" t="str">
        <f>IF(Refs!D34="","",Refs!D34)</f>
        <v>Area</v>
      </c>
      <c r="D41" s="100">
        <f>IF($B41="","",IF($C41="Region",SUMIFS(Raw!$H:$H,Raw!$A:$A,$B$5,Raw!$G:$G,Month!D$7,Raw!$I:$I,Month!$A41),IF($C41="Provider",SUMIFS(Raw!$H:$H,Raw!$A:$A,$B$5,Raw!$G:$G,Month!D$7,Raw!$C:$C,Month!$A41),SUMIFS(Raw!$H:$H,Raw!$A:$A,$B$5,Raw!$G:$G,Month!D$7,Raw!$E:$E,Month!$A41))))</f>
        <v>28968</v>
      </c>
      <c r="E41" s="100">
        <f>IF($B41="","",IF($C41="Region",SUMIFS(Raw!$H:$H,Raw!$A:$A,$B$5,Raw!$G:$G,Month!E$7,Raw!$I:$I,Month!$A41),IF($C41="Provider",SUMIFS(Raw!$H:$H,Raw!$A:$A,$B$5,Raw!$G:$G,Month!E$7,Raw!$C:$C,Month!$A41),SUMIFS(Raw!$H:$H,Raw!$A:$A,$B$5,Raw!$G:$G,Month!E$7,Raw!$E:$E,Month!$A41))))</f>
        <v>28968</v>
      </c>
      <c r="F41" s="100">
        <f>IF($B41="","",IF($C41="Region",SUMIFS(Raw!$H:$H,Raw!$A:$A,$B$5,Raw!$G:$G,Month!F$7,Raw!$I:$I,Month!$A41),IF($C41="Provider",SUMIFS(Raw!$H:$H,Raw!$A:$A,$B$5,Raw!$G:$G,Month!F$7,Raw!$C:$C,Month!$A41),SUMIFS(Raw!$H:$H,Raw!$A:$A,$B$5,Raw!$G:$G,Month!F$7,Raw!$E:$E,Month!$A41))))</f>
        <v>26952</v>
      </c>
      <c r="G41" s="100">
        <f>IF($B41="","",IF($C41="Region",SUMIFS(Raw!$H:$H,Raw!$A:$A,$B$5,Raw!$G:$G,Month!G$7,Raw!$I:$I,Month!$A41),IF($C41="Provider",SUMIFS(Raw!$H:$H,Raw!$A:$A,$B$5,Raw!$G:$G,Month!G$7,Raw!$C:$C,Month!$A41),SUMIFS(Raw!$H:$H,Raw!$A:$A,$B$5,Raw!$G:$G,Month!G$7,Raw!$E:$E,Month!$A41))))</f>
        <v>25958</v>
      </c>
      <c r="H41" s="100">
        <f>IF($B41="","",IF($C41="Region",SUMIFS(Raw!$H:$H,Raw!$A:$A,$B$5,Raw!$G:$G,Month!H$7,Raw!$I:$I,Month!$A41),IF($C41="Provider",SUMIFS(Raw!$H:$H,Raw!$A:$A,$B$5,Raw!$G:$G,Month!H$7,Raw!$C:$C,Month!$A41),SUMIFS(Raw!$H:$H,Raw!$A:$A,$B$5,Raw!$G:$G,Month!H$7,Raw!$E:$E,Month!$A41))))</f>
        <v>477</v>
      </c>
      <c r="I41" s="100">
        <f>IF($B41="","",IF($C41="Region",SUMIFS(Raw!$H:$H,Raw!$A:$A,$B$5,Raw!$G:$G,Month!I$7,Raw!$I:$I,Month!$A41),IF($C41="Provider",SUMIFS(Raw!$H:$H,Raw!$A:$A,$B$5,Raw!$G:$G,Month!I$7,Raw!$C:$C,Month!$A41),SUMIFS(Raw!$H:$H,Raw!$A:$A,$B$5,Raw!$G:$G,Month!I$7,Raw!$E:$E,Month!$A41))))</f>
        <v>239746</v>
      </c>
      <c r="J41" s="100">
        <f>IF($B41="","",IF($C41="Region",SUMIFS(Raw!$H:$H,Raw!$A:$A,$B$5,Raw!$G:$G,Month!J$7,Raw!$I:$I,Month!$A41),IF($C41="Provider",SUMIFS(Raw!$H:$H,Raw!$A:$A,$B$5,Raw!$G:$G,Month!J$7,Raw!$C:$C,Month!$A41),SUMIFS(Raw!$H:$H,Raw!$A:$A,$B$5,Raw!$G:$G,Month!J$7,Raw!$E:$E,Month!$A41))))</f>
        <v>38</v>
      </c>
      <c r="K41" s="100">
        <f>IF($B41="","",IF($C41="Region",SUMIFS(Raw!$H:$H,Raw!$A:$A,$B$5,Raw!$G:$G,Month!K$7,Raw!$I:$I,Month!$A41),IF($C41="Provider",SUMIFS(Raw!$H:$H,Raw!$A:$A,$B$5,Raw!$G:$G,Month!K$7,Raw!$C:$C,Month!$A41),SUMIFS(Raw!$H:$H,Raw!$A:$A,$B$5,Raw!$G:$G,Month!K$7,Raw!$E:$E,Month!$A41))))</f>
        <v>191</v>
      </c>
      <c r="L41" s="100">
        <f>IF($B41="","",IF($C41="Region",SUMIFS(Raw!$H:$H,Raw!$A:$A,$B$5,Raw!$G:$G,Month!L$7,Raw!$I:$I,Month!$A41),IF($C41="Provider",SUMIFS(Raw!$H:$H,Raw!$A:$A,$B$5,Raw!$G:$G,Month!L$7,Raw!$C:$C,Month!$A41),SUMIFS(Raw!$H:$H,Raw!$A:$A,$B$5,Raw!$G:$G,Month!L$7,Raw!$E:$E,Month!$A41))))</f>
        <v>12430</v>
      </c>
      <c r="M41" s="100">
        <f>IF($B41="","",IF($C41="Region",SUMIFS(Raw!$H:$H,Raw!$A:$A,$B$5,Raw!$G:$G,Month!M$7,Raw!$I:$I,Month!$A41),IF($C41="Provider",SUMIFS(Raw!$H:$H,Raw!$A:$A,$B$5,Raw!$G:$G,Month!M$7,Raw!$C:$C,Month!$A41),SUMIFS(Raw!$H:$H,Raw!$A:$A,$B$5,Raw!$G:$G,Month!M$7,Raw!$E:$E,Month!$A41))))</f>
        <v>14616</v>
      </c>
      <c r="N41" s="100">
        <f>IF($B41="","",IF($C41="Region",SUMIFS(Raw!$H:$H,Raw!$A:$A,$B$5,Raw!$G:$G,Month!N$7,Raw!$I:$I,Month!$A41),IF($C41="Provider",SUMIFS(Raw!$H:$H,Raw!$A:$A,$B$5,Raw!$G:$G,Month!N$7,Raw!$C:$C,Month!$A41),SUMIFS(Raw!$H:$H,Raw!$A:$A,$B$5,Raw!$G:$G,Month!N$7,Raw!$E:$E,Month!$A41))))</f>
        <v>43786980</v>
      </c>
      <c r="O41" s="100">
        <f>IF($B41="","",IF($C41="Region",SUMIFS(Raw!$H:$H,Raw!$A:$A,$B$5,Raw!$G:$G,Month!O$7,Raw!$I:$I,Month!$A41),IF($C41="Provider",SUMIFS(Raw!$H:$H,Raw!$A:$A,$B$5,Raw!$G:$G,Month!O$7,Raw!$C:$C,Month!$A41),SUMIFS(Raw!$H:$H,Raw!$A:$A,$B$5,Raw!$G:$G,Month!O$7,Raw!$E:$E,Month!$A41))))</f>
        <v>24701</v>
      </c>
      <c r="P41" s="100">
        <f>IF($B41="","",IF($C41="Region",SUMIFS(Raw!$H:$H,Raw!$A:$A,$B$5,Raw!$G:$G,Month!P$7,Raw!$I:$I,Month!$A41),IF($C41="Provider",SUMIFS(Raw!$H:$H,Raw!$A:$A,$B$5,Raw!$G:$G,Month!P$7,Raw!$C:$C,Month!$A41),SUMIFS(Raw!$H:$H,Raw!$A:$A,$B$5,Raw!$G:$G,Month!P$7,Raw!$E:$E,Month!$A41))))</f>
        <v>0</v>
      </c>
      <c r="Q41" s="100">
        <f>IF($B41="","",IF($C41="Region",SUMIFS(Raw!$H:$H,Raw!$A:$A,$B$5,Raw!$G:$G,Month!Q$7,Raw!$I:$I,Month!$A41),IF($C41="Provider",SUMIFS(Raw!$H:$H,Raw!$A:$A,$B$5,Raw!$G:$G,Month!Q$7,Raw!$C:$C,Month!$A41),SUMIFS(Raw!$H:$H,Raw!$A:$A,$B$5,Raw!$G:$G,Month!Q$7,Raw!$E:$E,Month!$A41))))</f>
        <v>9757</v>
      </c>
      <c r="R41" s="100">
        <f>IF($B41="","",IF($C41="Region",SUMIFS(Raw!$H:$H,Raw!$A:$A,$B$5,Raw!$G:$G,Month!R$7,Raw!$I:$I,Month!$A41),IF($C41="Provider",SUMIFS(Raw!$H:$H,Raw!$A:$A,$B$5,Raw!$G:$G,Month!R$7,Raw!$C:$C,Month!$A41),SUMIFS(Raw!$H:$H,Raw!$A:$A,$B$5,Raw!$G:$G,Month!R$7,Raw!$E:$E,Month!$A41))))</f>
        <v>5408</v>
      </c>
      <c r="S41" s="100">
        <f>IF($B41="","",IF($C41="Region",SUMIFS(Raw!$H:$H,Raw!$A:$A,$B$5,Raw!$G:$G,Month!S$7,Raw!$I:$I,Month!$A41),IF($C41="Provider",SUMIFS(Raw!$H:$H,Raw!$A:$A,$B$5,Raw!$G:$G,Month!S$7,Raw!$C:$C,Month!$A41),SUMIFS(Raw!$H:$H,Raw!$A:$A,$B$5,Raw!$G:$G,Month!S$7,Raw!$E:$E,Month!$A41))))</f>
        <v>9489</v>
      </c>
      <c r="T41" s="100">
        <f>IF($B41="","",IF($C41="Region",SUMIFS(Raw!$H:$H,Raw!$A:$A,$B$5,Raw!$G:$G,Month!T$7,Raw!$I:$I,Month!$A41),IF($C41="Provider",SUMIFS(Raw!$H:$H,Raw!$A:$A,$B$5,Raw!$G:$G,Month!T$7,Raw!$C:$C,Month!$A41),SUMIFS(Raw!$H:$H,Raw!$A:$A,$B$5,Raw!$G:$G,Month!T$7,Raw!$E:$E,Month!$A41))))</f>
        <v>47</v>
      </c>
      <c r="U41" s="100">
        <f>IF($B41="","",IF($C41="Region",SUMIFS(Raw!$H:$H,Raw!$A:$A,$B$5,Raw!$G:$G,Month!U$7,Raw!$I:$I,Month!$A41),IF($C41="Provider",SUMIFS(Raw!$H:$H,Raw!$A:$A,$B$5,Raw!$G:$G,Month!U$7,Raw!$C:$C,Month!$A41),SUMIFS(Raw!$H:$H,Raw!$A:$A,$B$5,Raw!$G:$G,Month!U$7,Raw!$E:$E,Month!$A41))))</f>
        <v>15328</v>
      </c>
      <c r="V41" s="100">
        <f>IF($B41="","",IF($C41="Region",SUMIFS(Raw!$H:$H,Raw!$A:$A,$B$5,Raw!$G:$G,Month!V$7,Raw!$I:$I,Month!$A41),IF($C41="Provider",SUMIFS(Raw!$H:$H,Raw!$A:$A,$B$5,Raw!$G:$G,Month!V$7,Raw!$C:$C,Month!$A41),SUMIFS(Raw!$H:$H,Raw!$A:$A,$B$5,Raw!$G:$G,Month!V$7,Raw!$E:$E,Month!$A41))))</f>
        <v>201</v>
      </c>
      <c r="W41" s="100">
        <f>IF($B41="","",IF($C41="Region",SUMIFS(Raw!$H:$H,Raw!$A:$A,$B$5,Raw!$G:$G,Month!W$7,Raw!$I:$I,Month!$A41),IF($C41="Provider",SUMIFS(Raw!$H:$H,Raw!$A:$A,$B$5,Raw!$G:$G,Month!W$7,Raw!$C:$C,Month!$A41),SUMIFS(Raw!$H:$H,Raw!$A:$A,$B$5,Raw!$G:$G,Month!W$7,Raw!$E:$E,Month!$A41))))</f>
        <v>7491</v>
      </c>
      <c r="X41" s="100">
        <f>IF($B41="","",IF($C41="Region",SUMIFS(Raw!$H:$H,Raw!$A:$A,$B$5,Raw!$G:$G,Month!X$7,Raw!$I:$I,Month!$A41),IF($C41="Provider",SUMIFS(Raw!$H:$H,Raw!$A:$A,$B$5,Raw!$G:$G,Month!X$7,Raw!$C:$C,Month!$A41),SUMIFS(Raw!$H:$H,Raw!$A:$A,$B$5,Raw!$G:$G,Month!X$7,Raw!$E:$E,Month!$A41))))</f>
        <v>5113</v>
      </c>
      <c r="Y41" s="100">
        <f>IF($B41="","",IF($C41="Region",SUMIFS(Raw!$H:$H,Raw!$A:$A,$B$5,Raw!$G:$G,Month!Y$7,Raw!$I:$I,Month!$A41),IF($C41="Provider",SUMIFS(Raw!$H:$H,Raw!$A:$A,$B$5,Raw!$G:$G,Month!Y$7,Raw!$C:$C,Month!$A41),SUMIFS(Raw!$H:$H,Raw!$A:$A,$B$5,Raw!$G:$G,Month!Y$7,Raw!$E:$E,Month!$A41))))</f>
        <v>1970</v>
      </c>
      <c r="Z41" s="100">
        <f>IF($B41="","",IF($C41="Region",SUMIFS(Raw!$H:$H,Raw!$A:$A,$B$5,Raw!$G:$G,Month!Z$7,Raw!$I:$I,Month!$A41),IF($C41="Provider",SUMIFS(Raw!$H:$H,Raw!$A:$A,$B$5,Raw!$G:$G,Month!Z$7,Raw!$C:$C,Month!$A41),SUMIFS(Raw!$H:$H,Raw!$A:$A,$B$5,Raw!$G:$G,Month!Z$7,Raw!$E:$E,Month!$A41))))</f>
        <v>9472</v>
      </c>
      <c r="AA41" s="100">
        <f>IF($B41="","",IF($C41="Region",SUMIFS(Raw!$H:$H,Raw!$A:$A,$B$5,Raw!$G:$G,Month!AA$7,Raw!$I:$I,Month!$A41),IF($C41="Provider",SUMIFS(Raw!$H:$H,Raw!$A:$A,$B$5,Raw!$G:$G,Month!AA$7,Raw!$C:$C,Month!$A41),SUMIFS(Raw!$H:$H,Raw!$A:$A,$B$5,Raw!$G:$G,Month!AA$7,Raw!$E:$E,Month!$A41))))</f>
        <v>583</v>
      </c>
      <c r="AB41" s="100">
        <f>IF($B41="","",IF($C41="Region",SUMIFS(Raw!$H:$H,Raw!$A:$A,$B$5,Raw!$G:$G,Month!AB$7,Raw!$I:$I,Month!$A41),IF($C41="Provider",SUMIFS(Raw!$H:$H,Raw!$A:$A,$B$5,Raw!$G:$G,Month!AB$7,Raw!$C:$C,Month!$A41),SUMIFS(Raw!$H:$H,Raw!$A:$A,$B$5,Raw!$G:$G,Month!AB$7,Raw!$E:$E,Month!$A41))))</f>
        <v>308</v>
      </c>
      <c r="AC41" s="100">
        <f>IF($B41="","",IF($C41="Region",SUMIFS(Raw!$H:$H,Raw!$A:$A,$B$5,Raw!$G:$G,Month!AC$7,Raw!$I:$I,Month!$A41),IF($C41="Provider",SUMIFS(Raw!$H:$H,Raw!$A:$A,$B$5,Raw!$G:$G,Month!AC$7,Raw!$C:$C,Month!$A41),SUMIFS(Raw!$H:$H,Raw!$A:$A,$B$5,Raw!$G:$G,Month!AC$7,Raw!$E:$E,Month!$A41))))</f>
        <v>9744</v>
      </c>
      <c r="AD41" s="100">
        <f>IF($B41="","",IF($C41="Region",SUMIFS(Raw!$H:$H,Raw!$A:$A,$B$5,Raw!$G:$G,Month!AD$7,Raw!$I:$I,Month!$A41),IF($C41="Provider",SUMIFS(Raw!$H:$H,Raw!$A:$A,$B$5,Raw!$G:$G,Month!AD$7,Raw!$C:$C,Month!$A41),SUMIFS(Raw!$H:$H,Raw!$A:$A,$B$5,Raw!$G:$G,Month!AD$7,Raw!$E:$E,Month!$A41))))</f>
        <v>39674</v>
      </c>
      <c r="AE41" s="100">
        <f>IF($B41="","",IF($C41="Region",SUMIFS(Raw!$H:$H,Raw!$A:$A,$B$5,Raw!$G:$G,Month!AE$7,Raw!$I:$I,Month!$A41),IF($C41="Provider",SUMIFS(Raw!$H:$H,Raw!$A:$A,$B$5,Raw!$G:$G,Month!AE$7,Raw!$C:$C,Month!$A41),SUMIFS(Raw!$H:$H,Raw!$A:$A,$B$5,Raw!$G:$G,Month!AE$7,Raw!$E:$E,Month!$A41))))</f>
        <v>24701</v>
      </c>
      <c r="AF41" s="100">
        <f>IF($B41="","",IF($C41="Region",SUMIFS(Raw!$H:$H,Raw!$A:$A,$B$5,Raw!$G:$G,Month!AF$7,Raw!$I:$I,Month!$A41),IF($C41="Provider",SUMIFS(Raw!$H:$H,Raw!$A:$A,$B$5,Raw!$G:$G,Month!AF$7,Raw!$C:$C,Month!$A41),SUMIFS(Raw!$H:$H,Raw!$A:$A,$B$5,Raw!$G:$G,Month!AF$7,Raw!$E:$E,Month!$A41))))</f>
        <v>2835</v>
      </c>
      <c r="AG41" s="100">
        <f>IF($B41="","",IF($C41="Region",SUMIFS(Raw!$H:$H,Raw!$A:$A,$B$5,Raw!$G:$G,Month!AG$7,Raw!$I:$I,Month!$A41),IF($C41="Provider",SUMIFS(Raw!$H:$H,Raw!$A:$A,$B$5,Raw!$G:$G,Month!AG$7,Raw!$C:$C,Month!$A41),SUMIFS(Raw!$H:$H,Raw!$A:$A,$B$5,Raw!$G:$G,Month!AG$7,Raw!$E:$E,Month!$A41))))</f>
        <v>3029</v>
      </c>
      <c r="AH41" s="100">
        <f>IF($B41="","",IF($C41="Region",SUMIFS(Raw!$H:$H,Raw!$A:$A,$B$5,Raw!$G:$G,Month!AH$7,Raw!$I:$I,Month!$A41),IF($C41="Provider",SUMIFS(Raw!$H:$H,Raw!$A:$A,$B$5,Raw!$G:$G,Month!AH$7,Raw!$C:$C,Month!$A41),SUMIFS(Raw!$H:$H,Raw!$A:$A,$B$5,Raw!$G:$G,Month!AH$7,Raw!$E:$E,Month!$A41))))</f>
        <v>801</v>
      </c>
      <c r="AI41" s="100">
        <f>IF($B41="","",IF($C41="Region",SUMIFS(Raw!$H:$H,Raw!$A:$A,$B$5,Raw!$G:$G,Month!AI$7,Raw!$I:$I,Month!$A41),IF($C41="Provider",SUMIFS(Raw!$H:$H,Raw!$A:$A,$B$5,Raw!$G:$G,Month!AI$7,Raw!$C:$C,Month!$A41),SUMIFS(Raw!$H:$H,Raw!$A:$A,$B$5,Raw!$G:$G,Month!AI$7,Raw!$E:$E,Month!$A41))))</f>
        <v>4</v>
      </c>
      <c r="AJ41" s="100">
        <f>IF($B41="","",IF($C41="Region",SUMIFS(Raw!$H:$H,Raw!$A:$A,$B$5,Raw!$G:$G,Month!AJ$7,Raw!$I:$I,Month!$A41),IF($C41="Provider",SUMIFS(Raw!$H:$H,Raw!$A:$A,$B$5,Raw!$G:$G,Month!AJ$7,Raw!$C:$C,Month!$A41),SUMIFS(Raw!$H:$H,Raw!$A:$A,$B$5,Raw!$G:$G,Month!AJ$7,Raw!$E:$E,Month!$A41))))</f>
        <v>2049</v>
      </c>
      <c r="AK41" s="100">
        <f>IF($B41="","",IF($C41="Region",SUMIFS(Raw!$H:$H,Raw!$A:$A,$B$5,Raw!$G:$G,Month!AK$7,Raw!$I:$I,Month!$A41),IF($C41="Provider",SUMIFS(Raw!$H:$H,Raw!$A:$A,$B$5,Raw!$G:$G,Month!AK$7,Raw!$C:$C,Month!$A41),SUMIFS(Raw!$H:$H,Raw!$A:$A,$B$5,Raw!$G:$G,Month!AK$7,Raw!$E:$E,Month!$A41))))</f>
        <v>126</v>
      </c>
      <c r="AL41" s="100">
        <f>IF($B41="","",IF($C41="Region",SUMIFS(Raw!$H:$H,Raw!$A:$A,$B$5,Raw!$G:$G,Month!AL$7,Raw!$I:$I,Month!$A41),IF($C41="Provider",SUMIFS(Raw!$H:$H,Raw!$A:$A,$B$5,Raw!$G:$G,Month!AL$7,Raw!$C:$C,Month!$A41),SUMIFS(Raw!$H:$H,Raw!$A:$A,$B$5,Raw!$G:$G,Month!AL$7,Raw!$E:$E,Month!$A41))))</f>
        <v>560</v>
      </c>
      <c r="AM41" s="100">
        <f>IF($B41="","",IF($C41="Region",SUMIFS(Raw!$H:$H,Raw!$A:$A,$B$5,Raw!$G:$G,Month!AM$7,Raw!$I:$I,Month!$A41),IF($C41="Provider",SUMIFS(Raw!$H:$H,Raw!$A:$A,$B$5,Raw!$G:$G,Month!AM$7,Raw!$C:$C,Month!$A41),SUMIFS(Raw!$H:$H,Raw!$A:$A,$B$5,Raw!$G:$G,Month!AM$7,Raw!$E:$E,Month!$A41))))</f>
        <v>168</v>
      </c>
      <c r="AN41" s="100">
        <f>IF($B41="","",IF($C41="Region",SUMIFS(Raw!$H:$H,Raw!$A:$A,$B$5,Raw!$G:$G,Month!AN$7,Raw!$I:$I,Month!$A41),IF($C41="Provider",SUMIFS(Raw!$H:$H,Raw!$A:$A,$B$5,Raw!$G:$G,Month!AN$7,Raw!$C:$C,Month!$A41),SUMIFS(Raw!$H:$H,Raw!$A:$A,$B$5,Raw!$G:$G,Month!AN$7,Raw!$E:$E,Month!$A41))))</f>
        <v>4719</v>
      </c>
      <c r="AO41" s="100">
        <f>IF($B41="","",IF($C41="Region",SUMIFS(Raw!$H:$H,Raw!$A:$A,$B$5,Raw!$G:$G,Month!AO$7,Raw!$I:$I,Month!$A41),IF($C41="Provider",SUMIFS(Raw!$H:$H,Raw!$A:$A,$B$5,Raw!$G:$G,Month!AO$7,Raw!$C:$C,Month!$A41),SUMIFS(Raw!$H:$H,Raw!$A:$A,$B$5,Raw!$G:$G,Month!AO$7,Raw!$E:$E,Month!$A41))))</f>
        <v>4242</v>
      </c>
      <c r="AP41" s="100">
        <f>IF($B41="","",IF($C41="Region",SUMIFS(Raw!$H:$H,Raw!$A:$A,$B$5,Raw!$G:$G,Month!AP$7,Raw!$I:$I,Month!$A41),IF($C41="Provider",SUMIFS(Raw!$H:$H,Raw!$A:$A,$B$5,Raw!$G:$G,Month!AP$7,Raw!$C:$C,Month!$A41),SUMIFS(Raw!$H:$H,Raw!$A:$A,$B$5,Raw!$G:$G,Month!AP$7,Raw!$E:$E,Month!$A41))))</f>
        <v>2306</v>
      </c>
      <c r="AQ41" s="100">
        <f>IF($B41="","",IF($C41="Region",SUMIFS(Raw!$H:$H,Raw!$A:$A,$B$5,Raw!$G:$G,Month!AQ$7,Raw!$I:$I,Month!$A41),IF($C41="Provider",SUMIFS(Raw!$H:$H,Raw!$A:$A,$B$5,Raw!$G:$G,Month!AQ$7,Raw!$C:$C,Month!$A41),SUMIFS(Raw!$H:$H,Raw!$A:$A,$B$5,Raw!$G:$G,Month!AQ$7,Raw!$E:$E,Month!$A41))))</f>
        <v>2870</v>
      </c>
      <c r="AR41" s="100">
        <f>IF($B41="","",IF($C41="Region",SUMIFS(Raw!$H:$H,Raw!$A:$A,$B$5,Raw!$G:$G,Month!AR$7,Raw!$I:$I,Month!$A41),IF($C41="Provider",SUMIFS(Raw!$H:$H,Raw!$A:$A,$B$5,Raw!$G:$G,Month!AR$7,Raw!$C:$C,Month!$A41),SUMIFS(Raw!$H:$H,Raw!$A:$A,$B$5,Raw!$G:$G,Month!AR$7,Raw!$E:$E,Month!$A41))))</f>
        <v>2851</v>
      </c>
      <c r="AS41" s="100">
        <f>IF($B41="","",IF($C41="Region",SUMIFS(Raw!$H:$H,Raw!$A:$A,$B$5,Raw!$G:$G,Month!AS$7,Raw!$I:$I,Month!$A41),IF($C41="Provider",SUMIFS(Raw!$H:$H,Raw!$A:$A,$B$5,Raw!$G:$G,Month!AS$7,Raw!$C:$C,Month!$A41),SUMIFS(Raw!$H:$H,Raw!$A:$A,$B$5,Raw!$G:$G,Month!AS$7,Raw!$E:$E,Month!$A41))))</f>
        <v>2478</v>
      </c>
      <c r="AT41" s="100">
        <f>IF($B41="","",IF($C41="Region",SUMIFS(Raw!$H:$H,Raw!$A:$A,$B$5,Raw!$G:$G,Month!AT$7,Raw!$I:$I,Month!$A41),IF($C41="Provider",SUMIFS(Raw!$H:$H,Raw!$A:$A,$B$5,Raw!$G:$G,Month!AT$7,Raw!$C:$C,Month!$A41),SUMIFS(Raw!$H:$H,Raw!$A:$A,$B$5,Raw!$G:$G,Month!AT$7,Raw!$E:$E,Month!$A41))))</f>
        <v>193</v>
      </c>
      <c r="AU41" s="100">
        <f>IF($B41="","",IF($C41="Region",SUMIFS(Raw!$H:$H,Raw!$A:$A,$B$5,Raw!$G:$G,Month!AU$7,Raw!$I:$I,Month!$A41),IF($C41="Provider",SUMIFS(Raw!$H:$H,Raw!$A:$A,$B$5,Raw!$G:$G,Month!AU$7,Raw!$C:$C,Month!$A41),SUMIFS(Raw!$H:$H,Raw!$A:$A,$B$5,Raw!$G:$G,Month!AU$7,Raw!$E:$E,Month!$A41))))</f>
        <v>280</v>
      </c>
      <c r="AV41" s="100">
        <f>IF($B41="","",IF($C41="Region",SUMIFS(Raw!$H:$H,Raw!$A:$A,$B$5,Raw!$G:$G,Month!AV$7,Raw!$I:$I,Month!$A41),IF($C41="Provider",SUMIFS(Raw!$H:$H,Raw!$A:$A,$B$5,Raw!$G:$G,Month!AV$7,Raw!$C:$C,Month!$A41),SUMIFS(Raw!$H:$H,Raw!$A:$A,$B$5,Raw!$G:$G,Month!AV$7,Raw!$E:$E,Month!$A41))))</f>
        <v>2493</v>
      </c>
      <c r="AW41" s="100">
        <f>IF($B41="","",IF($C41="Region",SUMIFS(Raw!$H:$H,Raw!$A:$A,$B$5,Raw!$G:$G,Month!AW$7,Raw!$I:$I,Month!$A41),IF($C41="Provider",SUMIFS(Raw!$H:$H,Raw!$A:$A,$B$5,Raw!$G:$G,Month!AW$7,Raw!$C:$C,Month!$A41),SUMIFS(Raw!$H:$H,Raw!$A:$A,$B$5,Raw!$G:$G,Month!AW$7,Raw!$E:$E,Month!$A41))))</f>
        <v>37697</v>
      </c>
      <c r="AX41" s="100">
        <f>IF($B41="","",IF($C41="Region",SUMIFS(Raw!$H:$H,Raw!$A:$A,$B$5,Raw!$G:$G,Month!AX$7,Raw!$I:$I,Month!$A41),IF($C41="Provider",SUMIFS(Raw!$H:$H,Raw!$A:$A,$B$5,Raw!$G:$G,Month!AX$7,Raw!$C:$C,Month!$A41),SUMIFS(Raw!$H:$H,Raw!$A:$A,$B$5,Raw!$G:$G,Month!AX$7,Raw!$E:$E,Month!$A41))))</f>
        <v>3967</v>
      </c>
      <c r="AY41" s="100">
        <f>IF($B41="","",IF($C41="Region",SUMIFS(Raw!$H:$H,Raw!$A:$A,$B$5,Raw!$G:$G,Month!AY$7,Raw!$I:$I,Month!$A41),IF($C41="Provider",SUMIFS(Raw!$H:$H,Raw!$A:$A,$B$5,Raw!$G:$G,Month!AY$7,Raw!$C:$C,Month!$A41),SUMIFS(Raw!$H:$H,Raw!$A:$A,$B$5,Raw!$G:$G,Month!AY$7,Raw!$E:$E,Month!$A41))))</f>
        <v>2535</v>
      </c>
      <c r="AZ41" s="100">
        <f>IF($B41="","",IF($C41="Region",SUMIFS(Raw!$H:$H,Raw!$A:$A,$B$5,Raw!$G:$G,Month!AZ$7,Raw!$I:$I,Month!$A41),IF($C41="Provider",SUMIFS(Raw!$H:$H,Raw!$A:$A,$B$5,Raw!$G:$G,Month!AZ$7,Raw!$C:$C,Month!$A41),SUMIFS(Raw!$H:$H,Raw!$A:$A,$B$5,Raw!$G:$G,Month!AZ$7,Raw!$E:$E,Month!$A41))))</f>
        <v>211</v>
      </c>
      <c r="BA41" s="100">
        <f>IF($B41="","",IF($C41="Region",SUMIFS(Raw!$H:$H,Raw!$A:$A,$B$5,Raw!$G:$G,Month!BA$7,Raw!$I:$I,Month!$A41),IF($C41="Provider",SUMIFS(Raw!$H:$H,Raw!$A:$A,$B$5,Raw!$G:$G,Month!BA$7,Raw!$C:$C,Month!$A41),SUMIFS(Raw!$H:$H,Raw!$A:$A,$B$5,Raw!$G:$G,Month!BA$7,Raw!$E:$E,Month!$A41))))</f>
        <v>664</v>
      </c>
      <c r="BB41" s="100">
        <f>IF($B41="","",IF($C41="Region",SUMIFS(Raw!$H:$H,Raw!$A:$A,$B$5,Raw!$G:$G,Month!BB$7,Raw!$I:$I,Month!$A41),IF($C41="Provider",SUMIFS(Raw!$H:$H,Raw!$A:$A,$B$5,Raw!$G:$G,Month!BB$7,Raw!$C:$C,Month!$A41),SUMIFS(Raw!$H:$H,Raw!$A:$A,$B$5,Raw!$G:$G,Month!BB$7,Raw!$E:$E,Month!$A41))))</f>
        <v>93216</v>
      </c>
      <c r="BC41" s="100">
        <f>IF($B41="","",IF($C41="Region",SUMIFS(Raw!$H:$H,Raw!$A:$A,$B$5,Raw!$G:$G,Month!BC$7,Raw!$I:$I,Month!$A41),IF($C41="Provider",SUMIFS(Raw!$H:$H,Raw!$A:$A,$B$5,Raw!$G:$G,Month!BC$7,Raw!$C:$C,Month!$A41),SUMIFS(Raw!$H:$H,Raw!$A:$A,$B$5,Raw!$G:$G,Month!BC$7,Raw!$E:$E,Month!$A41))))</f>
        <v>0</v>
      </c>
      <c r="BD41" s="100">
        <f>IF($B41="","",IF($C41="Region",SUMIFS(Raw!$H:$H,Raw!$A:$A,$B$5,Raw!$G:$G,Month!BD$7,Raw!$I:$I,Month!$A41),IF($C41="Provider",SUMIFS(Raw!$H:$H,Raw!$A:$A,$B$5,Raw!$G:$G,Month!BD$7,Raw!$C:$C,Month!$A41),SUMIFS(Raw!$H:$H,Raw!$A:$A,$B$5,Raw!$G:$G,Month!BD$7,Raw!$E:$E,Month!$A41))))</f>
        <v>6584</v>
      </c>
      <c r="BE41" s="100">
        <f>IF($B41="","",IF($C41="Region",SUMIFS(Raw!$H:$H,Raw!$A:$A,$B$5,Raw!$G:$G,Month!BE$7,Raw!$I:$I,Month!$A41),IF($C41="Provider",SUMIFS(Raw!$H:$H,Raw!$A:$A,$B$5,Raw!$G:$G,Month!BE$7,Raw!$C:$C,Month!$A41),SUMIFS(Raw!$H:$H,Raw!$A:$A,$B$5,Raw!$G:$G,Month!BE$7,Raw!$E:$E,Month!$A41))))</f>
        <v>2321</v>
      </c>
      <c r="BF41" s="100">
        <f>IF($B41="","",IF($C41="Region",SUMIFS(Raw!$H:$H,Raw!$A:$A,$B$5,Raw!$G:$G,Month!BF$7,Raw!$I:$I,Month!$A41),IF($C41="Provider",SUMIFS(Raw!$H:$H,Raw!$A:$A,$B$5,Raw!$G:$G,Month!BF$7,Raw!$C:$C,Month!$A41),SUMIFS(Raw!$H:$H,Raw!$A:$A,$B$5,Raw!$G:$G,Month!BF$7,Raw!$E:$E,Month!$A41))))</f>
        <v>15779</v>
      </c>
      <c r="BG41" s="100">
        <f>IF($B41="","",IF($C41="Region",SUMIFS(Raw!$H:$H,Raw!$A:$A,$B$5,Raw!$G:$G,Month!BG$7,Raw!$I:$I,Month!$A41),IF($C41="Provider",SUMIFS(Raw!$H:$H,Raw!$A:$A,$B$5,Raw!$G:$G,Month!BG$7,Raw!$C:$C,Month!$A41),SUMIFS(Raw!$H:$H,Raw!$A:$A,$B$5,Raw!$G:$G,Month!BG$7,Raw!$E:$E,Month!$A41))))</f>
        <v>5</v>
      </c>
      <c r="BH41" s="100">
        <f>IF($B41="","",IF($C41="Region",SUMIFS(Raw!$H:$H,Raw!$A:$A,$B$5,Raw!$G:$G,Month!BH$7,Raw!$I:$I,Month!$A41),IF($C41="Provider",SUMIFS(Raw!$H:$H,Raw!$A:$A,$B$5,Raw!$G:$G,Month!BH$7,Raw!$C:$C,Month!$A41),SUMIFS(Raw!$H:$H,Raw!$A:$A,$B$5,Raw!$G:$G,Month!BH$7,Raw!$E:$E,Month!$A41))))</f>
        <v>13042</v>
      </c>
      <c r="BI41" s="100">
        <f>IF($B41="","",IF($C41="Region",SUMIFS(Raw!$H:$H,Raw!$A:$A,$B$5,Raw!$G:$G,Month!BI$7,Raw!$I:$I,Month!$A41),IF($C41="Provider",SUMIFS(Raw!$H:$H,Raw!$A:$A,$B$5,Raw!$G:$G,Month!BI$7,Raw!$C:$C,Month!$A41),SUMIFS(Raw!$H:$H,Raw!$A:$A,$B$5,Raw!$G:$G,Month!BI$7,Raw!$E:$E,Month!$A41))))</f>
        <v>2605</v>
      </c>
      <c r="BJ41" s="100">
        <f>IF($B41="","",IF($C41="Region",SUMIFS(Raw!$H:$H,Raw!$A:$A,$B$5,Raw!$G:$G,Month!BJ$7,Raw!$I:$I,Month!$A41),IF($C41="Provider",SUMIFS(Raw!$H:$H,Raw!$A:$A,$B$5,Raw!$G:$G,Month!BJ$7,Raw!$C:$C,Month!$A41),SUMIFS(Raw!$H:$H,Raw!$A:$A,$B$5,Raw!$G:$G,Month!BJ$7,Raw!$E:$E,Month!$A41))))</f>
        <v>2844</v>
      </c>
      <c r="BK41" s="100">
        <f>IF($B41="","",IF($C41="Region",SUMIFS(Raw!$H:$H,Raw!$A:$A,$B$5,Raw!$G:$G,Month!BK$7,Raw!$I:$I,Month!$A41),IF($C41="Provider",SUMIFS(Raw!$H:$H,Raw!$A:$A,$B$5,Raw!$G:$G,Month!BK$7,Raw!$C:$C,Month!$A41),SUMIFS(Raw!$H:$H,Raw!$A:$A,$B$5,Raw!$G:$G,Month!BK$7,Raw!$E:$E,Month!$A41))))</f>
        <v>1303</v>
      </c>
      <c r="BL41" s="100">
        <f>IF($B41="","",IF($C41="Region",SUMIFS(Raw!$H:$H,Raw!$A:$A,$B$5,Raw!$G:$G,Month!BL$7,Raw!$I:$I,Month!$A41),IF($C41="Provider",SUMIFS(Raw!$H:$H,Raw!$A:$A,$B$5,Raw!$G:$G,Month!BL$7,Raw!$C:$C,Month!$A41),SUMIFS(Raw!$H:$H,Raw!$A:$A,$B$5,Raw!$G:$G,Month!BL$7,Raw!$E:$E,Month!$A41))))</f>
        <v>5126</v>
      </c>
      <c r="BM41" s="100">
        <f>IF($B41="","",IF($C41="Region",SUMIFS(Raw!$H:$H,Raw!$A:$A,$B$5,Raw!$G:$G,Month!BM$7,Raw!$I:$I,Month!$A41),IF($C41="Provider",SUMIFS(Raw!$H:$H,Raw!$A:$A,$B$5,Raw!$G:$G,Month!BM$7,Raw!$C:$C,Month!$A41),SUMIFS(Raw!$H:$H,Raw!$A:$A,$B$5,Raw!$G:$G,Month!BM$7,Raw!$E:$E,Month!$A41))))</f>
        <v>867</v>
      </c>
      <c r="BN41" s="100">
        <f>IF($B41="","",IF($C41="Region",SUMIFS(Raw!$H:$H,Raw!$A:$A,$B$5,Raw!$G:$G,Month!BN$7,Raw!$I:$I,Month!$A41),IF($C41="Provider",SUMIFS(Raw!$H:$H,Raw!$A:$A,$B$5,Raw!$G:$G,Month!BN$7,Raw!$C:$C,Month!$A41),SUMIFS(Raw!$H:$H,Raw!$A:$A,$B$5,Raw!$G:$G,Month!BN$7,Raw!$E:$E,Month!$A41))))</f>
        <v>1661</v>
      </c>
      <c r="BO41" s="100">
        <f>IF($B41="","",IF($C41="Region",SUMIFS(Raw!$H:$H,Raw!$A:$A,$B$5,Raw!$G:$G,Month!BO$7,Raw!$I:$I,Month!$A41),IF($C41="Provider",SUMIFS(Raw!$H:$H,Raw!$A:$A,$B$5,Raw!$G:$G,Month!BO$7,Raw!$C:$C,Month!$A41),SUMIFS(Raw!$H:$H,Raw!$A:$A,$B$5,Raw!$G:$G,Month!BO$7,Raw!$E:$E,Month!$A41))))</f>
        <v>4</v>
      </c>
      <c r="BP41" s="100">
        <f>IF($B41="","",IF($C41="Region",SUMIFS(Raw!$H:$H,Raw!$A:$A,$B$5,Raw!$G:$G,Month!BP$7,Raw!$I:$I,Month!$A41),IF($C41="Provider",SUMIFS(Raw!$H:$H,Raw!$A:$A,$B$5,Raw!$G:$G,Month!BP$7,Raw!$C:$C,Month!$A41),SUMIFS(Raw!$H:$H,Raw!$A:$A,$B$5,Raw!$G:$G,Month!BP$7,Raw!$E:$E,Month!$A41))))</f>
        <v>801</v>
      </c>
      <c r="BQ41" s="100">
        <f>IF($B41="","",IF($C41="Region",SUMIFS(Raw!$H:$H,Raw!$A:$A,$B$5,Raw!$G:$G,Month!BQ$7,Raw!$I:$I,Month!$A41),IF($C41="Provider",SUMIFS(Raw!$H:$H,Raw!$A:$A,$B$5,Raw!$G:$G,Month!BQ$7,Raw!$C:$C,Month!$A41),SUMIFS(Raw!$H:$H,Raw!$A:$A,$B$5,Raw!$G:$G,Month!BQ$7,Raw!$E:$E,Month!$A41))))</f>
        <v>1</v>
      </c>
      <c r="BR41" s="100">
        <f>IF($B41="","",IF($C41="Region",SUMIFS(Raw!$H:$H,Raw!$A:$A,$B$5,Raw!$G:$G,Month!BR$7,Raw!$I:$I,Month!$A41),IF($C41="Provider",SUMIFS(Raw!$H:$H,Raw!$A:$A,$B$5,Raw!$G:$G,Month!BR$7,Raw!$C:$C,Month!$A41),SUMIFS(Raw!$H:$H,Raw!$A:$A,$B$5,Raw!$G:$G,Month!BR$7,Raw!$E:$E,Month!$A41))))</f>
        <v>3</v>
      </c>
      <c r="BS41" s="100">
        <f>IF($B41="","",IF($C41="Region",SUMIFS(Raw!$H:$H,Raw!$A:$A,$B$5,Raw!$G:$G,Month!BS$7,Raw!$I:$I,Month!$A41),IF($C41="Provider",SUMIFS(Raw!$H:$H,Raw!$A:$A,$B$5,Raw!$G:$G,Month!BS$7,Raw!$C:$C,Month!$A41),SUMIFS(Raw!$H:$H,Raw!$A:$A,$B$5,Raw!$G:$G,Month!BS$7,Raw!$E:$E,Month!$A41))))</f>
        <v>0</v>
      </c>
      <c r="BT41" s="100">
        <f>IF($B41="","",IF($C41="Region",SUMIFS(Raw!$H:$H,Raw!$A:$A,$B$5,Raw!$G:$G,Month!BT$7,Raw!$I:$I,Month!$A41),IF($C41="Provider",SUMIFS(Raw!$H:$H,Raw!$A:$A,$B$5,Raw!$G:$G,Month!BT$7,Raw!$C:$C,Month!$A41),SUMIFS(Raw!$H:$H,Raw!$A:$A,$B$5,Raw!$G:$G,Month!BT$7,Raw!$E:$E,Month!$A41))))</f>
        <v>0</v>
      </c>
      <c r="BU41" s="100">
        <f>IF($B41="","",IF($C41="Region",SUMIFS(Raw!$H:$H,Raw!$A:$A,$B$5,Raw!$G:$G,Month!BU$7,Raw!$I:$I,Month!$A41),IF($C41="Provider",SUMIFS(Raw!$H:$H,Raw!$A:$A,$B$5,Raw!$G:$G,Month!BU$7,Raw!$C:$C,Month!$A41),SUMIFS(Raw!$H:$H,Raw!$A:$A,$B$5,Raw!$G:$G,Month!BU$7,Raw!$E:$E,Month!$A41))))</f>
        <v>0</v>
      </c>
      <c r="BV41" s="100">
        <f>IF($B41="","",IF($C41="Region",SUMIFS(Raw!$H:$H,Raw!$A:$A,$B$5,Raw!$G:$G,Month!BV$7,Raw!$I:$I,Month!$A41),IF($C41="Provider",SUMIFS(Raw!$H:$H,Raw!$A:$A,$B$5,Raw!$G:$G,Month!BV$7,Raw!$C:$C,Month!$A41),SUMIFS(Raw!$H:$H,Raw!$A:$A,$B$5,Raw!$G:$G,Month!BV$7,Raw!$E:$E,Month!$A41))))</f>
        <v>430</v>
      </c>
      <c r="BW41" s="100">
        <f>IF($B41="","",IF($C41="Region",SUMIFS(Raw!$H:$H,Raw!$A:$A,$B$5,Raw!$G:$G,Month!BW$7,Raw!$I:$I,Month!$A41),IF($C41="Provider",SUMIFS(Raw!$H:$H,Raw!$A:$A,$B$5,Raw!$G:$G,Month!BW$7,Raw!$C:$C,Month!$A41),SUMIFS(Raw!$H:$H,Raw!$A:$A,$B$5,Raw!$G:$G,Month!BW$7,Raw!$E:$E,Month!$A41))))</f>
        <v>25</v>
      </c>
      <c r="BX41" s="100">
        <f>IF($B41="","",IF($C41="Region",SUMIFS(Raw!$H:$H,Raw!$A:$A,$B$5,Raw!$G:$G,Month!BX$7,Raw!$I:$I,Month!$A41),IF($C41="Provider",SUMIFS(Raw!$H:$H,Raw!$A:$A,$B$5,Raw!$G:$G,Month!BX$7,Raw!$C:$C,Month!$A41),SUMIFS(Raw!$H:$H,Raw!$A:$A,$B$5,Raw!$G:$G,Month!BX$7,Raw!$E:$E,Month!$A41))))</f>
        <v>731</v>
      </c>
      <c r="BY41" s="100">
        <f>IF($B41="","",IF($C41="Region",SUMIFS(Raw!$H:$H,Raw!$A:$A,$B$5,Raw!$G:$G,Month!BY$7,Raw!$I:$I,Month!$A41),IF($C41="Provider",SUMIFS(Raw!$H:$H,Raw!$A:$A,$B$5,Raw!$G:$G,Month!BY$7,Raw!$C:$C,Month!$A41),SUMIFS(Raw!$H:$H,Raw!$A:$A,$B$5,Raw!$G:$G,Month!BY$7,Raw!$E:$E,Month!$A41))))</f>
        <v>653</v>
      </c>
      <c r="BZ41" s="100">
        <f>IF($B41="","",IF($C41="Region",SUMIFS(Raw!$H:$H,Raw!$A:$A,$B$5,Raw!$G:$G,Month!BZ$7,Raw!$I:$I,Month!$A41),IF($C41="Provider",SUMIFS(Raw!$H:$H,Raw!$A:$A,$B$5,Raw!$G:$G,Month!BZ$7,Raw!$C:$C,Month!$A41),SUMIFS(Raw!$H:$H,Raw!$A:$A,$B$5,Raw!$G:$G,Month!BZ$7,Raw!$E:$E,Month!$A41))))</f>
        <v>1249</v>
      </c>
      <c r="CA41" s="100">
        <f>IF($B41="","",IF($C41="Region",SUMIFS(Raw!$H:$H,Raw!$A:$A,$B$5,Raw!$G:$G,Month!CA$7,Raw!$I:$I,Month!$A41),IF($C41="Provider",SUMIFS(Raw!$H:$H,Raw!$A:$A,$B$5,Raw!$G:$G,Month!CA$7,Raw!$C:$C,Month!$A41),SUMIFS(Raw!$H:$H,Raw!$A:$A,$B$5,Raw!$G:$G,Month!CA$7,Raw!$E:$E,Month!$A41))))</f>
        <v>1190</v>
      </c>
      <c r="CB41" s="100">
        <f>IF($B41="","",IF($C41="Region",SUMIFS(Raw!$H:$H,Raw!$A:$A,$B$5,Raw!$G:$G,Month!CB$7,Raw!$I:$I,Month!$A41),IF($C41="Provider",SUMIFS(Raw!$H:$H,Raw!$A:$A,$B$5,Raw!$G:$G,Month!CB$7,Raw!$C:$C,Month!$A41),SUMIFS(Raw!$H:$H,Raw!$A:$A,$B$5,Raw!$G:$G,Month!CB$7,Raw!$E:$E,Month!$A41))))</f>
        <v>0</v>
      </c>
      <c r="CC41" s="100">
        <f>IF($B41="","",IF($C41="Region",SUMIFS(Raw!$H:$H,Raw!$A:$A,$B$5,Raw!$G:$G,Month!CC$7,Raw!$I:$I,Month!$A41),IF($C41="Provider",SUMIFS(Raw!$H:$H,Raw!$A:$A,$B$5,Raw!$G:$G,Month!CC$7,Raw!$C:$C,Month!$A41),SUMIFS(Raw!$H:$H,Raw!$A:$A,$B$5,Raw!$G:$G,Month!CC$7,Raw!$E:$E,Month!$A41))))</f>
        <v>0</v>
      </c>
      <c r="CD41" s="100">
        <f>IF($B41="","",IF($C41="Region",SUMIFS(Raw!$H:$H,Raw!$A:$A,$B$5,Raw!$G:$G,Month!CD$7,Raw!$I:$I,Month!$A41),IF($C41="Provider",SUMIFS(Raw!$H:$H,Raw!$A:$A,$B$5,Raw!$G:$G,Month!CD$7,Raw!$C:$C,Month!$A41),SUMIFS(Raw!$H:$H,Raw!$A:$A,$B$5,Raw!$G:$G,Month!CD$7,Raw!$E:$E,Month!$A41))))</f>
        <v>0</v>
      </c>
      <c r="CE41" s="100">
        <f>IF($B41="","",IF($C41="Region",SUMIFS(Raw!$H:$H,Raw!$A:$A,$B$5,Raw!$G:$G,Month!CE$7,Raw!$I:$I,Month!$A41),IF($C41="Provider",SUMIFS(Raw!$H:$H,Raw!$A:$A,$B$5,Raw!$G:$G,Month!CE$7,Raw!$C:$C,Month!$A41),SUMIFS(Raw!$H:$H,Raw!$A:$A,$B$5,Raw!$G:$G,Month!CE$7,Raw!$E:$E,Month!$A41))))</f>
        <v>0</v>
      </c>
      <c r="CF41" s="100">
        <f>IF($B41="","",IF($C41="Region",SUMIFS(Raw!$H:$H,Raw!$A:$A,$B$5,Raw!$G:$G,Month!CF$7,Raw!$I:$I,Month!$A41),IF($C41="Provider",SUMIFS(Raw!$H:$H,Raw!$A:$A,$B$5,Raw!$G:$G,Month!CF$7,Raw!$C:$C,Month!$A41),SUMIFS(Raw!$H:$H,Raw!$A:$A,$B$5,Raw!$G:$G,Month!CF$7,Raw!$E:$E,Month!$A41))))</f>
        <v>0</v>
      </c>
      <c r="CG41" s="100">
        <f>IF($B41="","",IF($C41="Region",SUMIFS(Raw!$H:$H,Raw!$A:$A,$B$5,Raw!$G:$G,Month!CG$7,Raw!$I:$I,Month!$A41),IF($C41="Provider",SUMIFS(Raw!$H:$H,Raw!$A:$A,$B$5,Raw!$G:$G,Month!CG$7,Raw!$C:$C,Month!$A41),SUMIFS(Raw!$H:$H,Raw!$A:$A,$B$5,Raw!$G:$G,Month!CG$7,Raw!$E:$E,Month!$A41))))</f>
        <v>0</v>
      </c>
      <c r="CH41" s="100">
        <f>IF($B41="","",IF($C41="Region",SUMIFS(Raw!$H:$H,Raw!$A:$A,$B$5,Raw!$G:$G,Month!CH$7,Raw!$I:$I,Month!$A41),IF($C41="Provider",SUMIFS(Raw!$H:$H,Raw!$A:$A,$B$5,Raw!$G:$G,Month!CH$7,Raw!$C:$C,Month!$A41),SUMIFS(Raw!$H:$H,Raw!$A:$A,$B$5,Raw!$G:$G,Month!CH$7,Raw!$E:$E,Month!$A41))))</f>
        <v>0</v>
      </c>
      <c r="CI41" s="100">
        <f>IF($B41="","",IF($C41="Region",SUMIFS(Raw!$H:$H,Raw!$A:$A,$B$5,Raw!$G:$G,Month!CI$7,Raw!$I:$I,Month!$A41),IF($C41="Provider",SUMIFS(Raw!$H:$H,Raw!$A:$A,$B$5,Raw!$G:$G,Month!CI$7,Raw!$C:$C,Month!$A41),SUMIFS(Raw!$H:$H,Raw!$A:$A,$B$5,Raw!$G:$G,Month!CI$7,Raw!$E:$E,Month!$A41))))</f>
        <v>0</v>
      </c>
      <c r="CJ41" s="100">
        <f>IF($B41="","",IF($C41="Region",SUMIFS(Raw!$H:$H,Raw!$A:$A,$B$5,Raw!$G:$G,Month!CJ$7,Raw!$I:$I,Month!$A41),IF($C41="Provider",SUMIFS(Raw!$H:$H,Raw!$A:$A,$B$5,Raw!$G:$G,Month!CJ$7,Raw!$C:$C,Month!$A41),SUMIFS(Raw!$H:$H,Raw!$A:$A,$B$5,Raw!$G:$G,Month!CJ$7,Raw!$E:$E,Month!$A41))))</f>
        <v>0</v>
      </c>
      <c r="CK41" s="100">
        <f>IF($B41="","",IF($C41="Region",SUMIFS(Raw!$H:$H,Raw!$A:$A,$B$5,Raw!$G:$G,Month!CK$7,Raw!$I:$I,Month!$A41),IF($C41="Provider",SUMIFS(Raw!$H:$H,Raw!$A:$A,$B$5,Raw!$G:$G,Month!CK$7,Raw!$C:$C,Month!$A41),SUMIFS(Raw!$H:$H,Raw!$A:$A,$B$5,Raw!$G:$G,Month!CK$7,Raw!$E:$E,Month!$A41))))</f>
        <v>0</v>
      </c>
      <c r="CL41" s="100">
        <f>IF($B41="","",IF($C41="Region",SUMIFS(Raw!$H:$H,Raw!$A:$A,$B$5,Raw!$G:$G,Month!CL$7,Raw!$I:$I,Month!$A41),IF($C41="Provider",SUMIFS(Raw!$H:$H,Raw!$A:$A,$B$5,Raw!$G:$G,Month!CL$7,Raw!$C:$C,Month!$A41),SUMIFS(Raw!$H:$H,Raw!$A:$A,$B$5,Raw!$G:$G,Month!CL$7,Raw!$E:$E,Month!$A41))))</f>
        <v>0</v>
      </c>
      <c r="CM41" s="100">
        <f>IF($B41="","",IF($C41="Region",SUMIFS(Raw!$H:$H,Raw!$A:$A,$B$5,Raw!$G:$G,Month!CM$7,Raw!$I:$I,Month!$A41),IF($C41="Provider",SUMIFS(Raw!$H:$H,Raw!$A:$A,$B$5,Raw!$G:$G,Month!CM$7,Raw!$C:$C,Month!$A41),SUMIFS(Raw!$H:$H,Raw!$A:$A,$B$5,Raw!$G:$G,Month!CM$7,Raw!$E:$E,Month!$A41))))</f>
        <v>0</v>
      </c>
    </row>
    <row r="42" spans="1:91" x14ac:dyDescent="0.25">
      <c r="A42" s="18" t="str">
        <f>IF(Refs!A35="","",Refs!A35)</f>
        <v>111AI5</v>
      </c>
      <c r="B42" s="3" t="str">
        <f>IF(Refs!B35="","",Refs!B35)</f>
        <v>Bristol, North Somerset &amp; South Gloucestershire (BRISDOC)</v>
      </c>
      <c r="C42" s="9" t="str">
        <f>IF(Refs!D35="","",Refs!D35)</f>
        <v>Area</v>
      </c>
      <c r="D42" s="100">
        <f>IF($B42="","",IF($C42="Region",SUMIFS(Raw!$H:$H,Raw!$A:$A,$B$5,Raw!$G:$G,Month!D$7,Raw!$I:$I,Month!$A42),IF($C42="Provider",SUMIFS(Raw!$H:$H,Raw!$A:$A,$B$5,Raw!$G:$G,Month!D$7,Raw!$C:$C,Month!$A42),SUMIFS(Raw!$H:$H,Raw!$A:$A,$B$5,Raw!$G:$G,Month!D$7,Raw!$E:$E,Month!$A42))))</f>
        <v>29342</v>
      </c>
      <c r="E42" s="100">
        <f>IF($B42="","",IF($C42="Region",SUMIFS(Raw!$H:$H,Raw!$A:$A,$B$5,Raw!$G:$G,Month!E$7,Raw!$I:$I,Month!$A42),IF($C42="Provider",SUMIFS(Raw!$H:$H,Raw!$A:$A,$B$5,Raw!$G:$G,Month!E$7,Raw!$C:$C,Month!$A42),SUMIFS(Raw!$H:$H,Raw!$A:$A,$B$5,Raw!$G:$G,Month!E$7,Raw!$E:$E,Month!$A42))))</f>
        <v>26354</v>
      </c>
      <c r="F42" s="100">
        <f>IF($B42="","",IF($C42="Region",SUMIFS(Raw!$H:$H,Raw!$A:$A,$B$5,Raw!$G:$G,Month!F$7,Raw!$I:$I,Month!$A42),IF($C42="Provider",SUMIFS(Raw!$H:$H,Raw!$A:$A,$B$5,Raw!$G:$G,Month!F$7,Raw!$C:$C,Month!$A42),SUMIFS(Raw!$H:$H,Raw!$A:$A,$B$5,Raw!$G:$G,Month!F$7,Raw!$E:$E,Month!$A42))))</f>
        <v>27326</v>
      </c>
      <c r="G42" s="100">
        <f>IF($B42="","",IF($C42="Region",SUMIFS(Raw!$H:$H,Raw!$A:$A,$B$5,Raw!$G:$G,Month!G$7,Raw!$I:$I,Month!$A42),IF($C42="Provider",SUMIFS(Raw!$H:$H,Raw!$A:$A,$B$5,Raw!$G:$G,Month!G$7,Raw!$C:$C,Month!$A42),SUMIFS(Raw!$H:$H,Raw!$A:$A,$B$5,Raw!$G:$G,Month!G$7,Raw!$E:$E,Month!$A42))))</f>
        <v>23350</v>
      </c>
      <c r="H42" s="100">
        <f>IF($B42="","",IF($C42="Region",SUMIFS(Raw!$H:$H,Raw!$A:$A,$B$5,Raw!$G:$G,Month!H$7,Raw!$I:$I,Month!$A42),IF($C42="Provider",SUMIFS(Raw!$H:$H,Raw!$A:$A,$B$5,Raw!$G:$G,Month!H$7,Raw!$C:$C,Month!$A42),SUMIFS(Raw!$H:$H,Raw!$A:$A,$B$5,Raw!$G:$G,Month!H$7,Raw!$E:$E,Month!$A42))))</f>
        <v>89</v>
      </c>
      <c r="I42" s="100">
        <f>IF($B42="","",IF($C42="Region",SUMIFS(Raw!$H:$H,Raw!$A:$A,$B$5,Raw!$G:$G,Month!I$7,Raw!$I:$I,Month!$A42),IF($C42="Provider",SUMIFS(Raw!$H:$H,Raw!$A:$A,$B$5,Raw!$G:$G,Month!I$7,Raw!$C:$C,Month!$A42),SUMIFS(Raw!$H:$H,Raw!$A:$A,$B$5,Raw!$G:$G,Month!I$7,Raw!$E:$E,Month!$A42))))</f>
        <v>175763</v>
      </c>
      <c r="J42" s="100">
        <f>IF($B42="","",IF($C42="Region",SUMIFS(Raw!$H:$H,Raw!$A:$A,$B$5,Raw!$G:$G,Month!J$7,Raw!$I:$I,Month!$A42),IF($C42="Provider",SUMIFS(Raw!$H:$H,Raw!$A:$A,$B$5,Raw!$G:$G,Month!J$7,Raw!$C:$C,Month!$A42),SUMIFS(Raw!$H:$H,Raw!$A:$A,$B$5,Raw!$G:$G,Month!J$7,Raw!$E:$E,Month!$A42))))</f>
        <v>37</v>
      </c>
      <c r="K42" s="100">
        <f>IF($B42="","",IF($C42="Region",SUMIFS(Raw!$H:$H,Raw!$A:$A,$B$5,Raw!$G:$G,Month!K$7,Raw!$I:$I,Month!$A42),IF($C42="Provider",SUMIFS(Raw!$H:$H,Raw!$A:$A,$B$5,Raw!$G:$G,Month!K$7,Raw!$C:$C,Month!$A42),SUMIFS(Raw!$H:$H,Raw!$A:$A,$B$5,Raw!$G:$G,Month!K$7,Raw!$E:$E,Month!$A42))))</f>
        <v>190</v>
      </c>
      <c r="L42" s="100">
        <f>IF($B42="","",IF($C42="Region",SUMIFS(Raw!$H:$H,Raw!$A:$A,$B$5,Raw!$G:$G,Month!L$7,Raw!$I:$I,Month!$A42),IF($C42="Provider",SUMIFS(Raw!$H:$H,Raw!$A:$A,$B$5,Raw!$G:$G,Month!L$7,Raw!$C:$C,Month!$A42),SUMIFS(Raw!$H:$H,Raw!$A:$A,$B$5,Raw!$G:$G,Month!L$7,Raw!$E:$E,Month!$A42))))</f>
        <v>6817</v>
      </c>
      <c r="M42" s="100">
        <f>IF($B42="","",IF($C42="Region",SUMIFS(Raw!$H:$H,Raw!$A:$A,$B$5,Raw!$G:$G,Month!M$7,Raw!$I:$I,Month!$A42),IF($C42="Provider",SUMIFS(Raw!$H:$H,Raw!$A:$A,$B$5,Raw!$G:$G,Month!M$7,Raw!$C:$C,Month!$A42),SUMIFS(Raw!$H:$H,Raw!$A:$A,$B$5,Raw!$G:$G,Month!M$7,Raw!$E:$E,Month!$A42))))</f>
        <v>7348</v>
      </c>
      <c r="N42" s="100">
        <f>IF($B42="","",IF($C42="Region",SUMIFS(Raw!$H:$H,Raw!$A:$A,$B$5,Raw!$G:$G,Month!N$7,Raw!$I:$I,Month!$A42),IF($C42="Provider",SUMIFS(Raw!$H:$H,Raw!$A:$A,$B$5,Raw!$G:$G,Month!N$7,Raw!$C:$C,Month!$A42),SUMIFS(Raw!$H:$H,Raw!$A:$A,$B$5,Raw!$G:$G,Month!N$7,Raw!$E:$E,Month!$A42))))</f>
        <v>29897188</v>
      </c>
      <c r="O42" s="100">
        <f>IF($B42="","",IF($C42="Region",SUMIFS(Raw!$H:$H,Raw!$A:$A,$B$5,Raw!$G:$G,Month!O$7,Raw!$I:$I,Month!$A42),IF($C42="Provider",SUMIFS(Raw!$H:$H,Raw!$A:$A,$B$5,Raw!$G:$G,Month!O$7,Raw!$C:$C,Month!$A42),SUMIFS(Raw!$H:$H,Raw!$A:$A,$B$5,Raw!$G:$G,Month!O$7,Raw!$E:$E,Month!$A42))))</f>
        <v>26313</v>
      </c>
      <c r="P42" s="100">
        <f>IF($B42="","",IF($C42="Region",SUMIFS(Raw!$H:$H,Raw!$A:$A,$B$5,Raw!$G:$G,Month!P$7,Raw!$I:$I,Month!$A42),IF($C42="Provider",SUMIFS(Raw!$H:$H,Raw!$A:$A,$B$5,Raw!$G:$G,Month!P$7,Raw!$C:$C,Month!$A42),SUMIFS(Raw!$H:$H,Raw!$A:$A,$B$5,Raw!$G:$G,Month!P$7,Raw!$E:$E,Month!$A42))))</f>
        <v>1153</v>
      </c>
      <c r="Q42" s="100">
        <f>IF($B42="","",IF($C42="Region",SUMIFS(Raw!$H:$H,Raw!$A:$A,$B$5,Raw!$G:$G,Month!Q$7,Raw!$I:$I,Month!$A42),IF($C42="Provider",SUMIFS(Raw!$H:$H,Raw!$A:$A,$B$5,Raw!$G:$G,Month!Q$7,Raw!$C:$C,Month!$A42),SUMIFS(Raw!$H:$H,Raw!$A:$A,$B$5,Raw!$G:$G,Month!Q$7,Raw!$E:$E,Month!$A42))))</f>
        <v>8685</v>
      </c>
      <c r="R42" s="100">
        <f>IF($B42="","",IF($C42="Region",SUMIFS(Raw!$H:$H,Raw!$A:$A,$B$5,Raw!$G:$G,Month!R$7,Raw!$I:$I,Month!$A42),IF($C42="Provider",SUMIFS(Raw!$H:$H,Raw!$A:$A,$B$5,Raw!$G:$G,Month!R$7,Raw!$C:$C,Month!$A42),SUMIFS(Raw!$H:$H,Raw!$A:$A,$B$5,Raw!$G:$G,Month!R$7,Raw!$E:$E,Month!$A42))))</f>
        <v>5927</v>
      </c>
      <c r="S42" s="100">
        <f>IF($B42="","",IF($C42="Region",SUMIFS(Raw!$H:$H,Raw!$A:$A,$B$5,Raw!$G:$G,Month!S$7,Raw!$I:$I,Month!$A42),IF($C42="Provider",SUMIFS(Raw!$H:$H,Raw!$A:$A,$B$5,Raw!$G:$G,Month!S$7,Raw!$C:$C,Month!$A42),SUMIFS(Raw!$H:$H,Raw!$A:$A,$B$5,Raw!$G:$G,Month!S$7,Raw!$E:$E,Month!$A42))))</f>
        <v>10548</v>
      </c>
      <c r="T42" s="100">
        <f>IF($B42="","",IF($C42="Region",SUMIFS(Raw!$H:$H,Raw!$A:$A,$B$5,Raw!$G:$G,Month!T$7,Raw!$I:$I,Month!$A42),IF($C42="Provider",SUMIFS(Raw!$H:$H,Raw!$A:$A,$B$5,Raw!$G:$G,Month!T$7,Raw!$C:$C,Month!$A42),SUMIFS(Raw!$H:$H,Raw!$A:$A,$B$5,Raw!$G:$G,Month!T$7,Raw!$E:$E,Month!$A42))))</f>
        <v>0</v>
      </c>
      <c r="U42" s="100">
        <f>IF($B42="","",IF($C42="Region",SUMIFS(Raw!$H:$H,Raw!$A:$A,$B$5,Raw!$G:$G,Month!U$7,Raw!$I:$I,Month!$A42),IF($C42="Provider",SUMIFS(Raw!$H:$H,Raw!$A:$A,$B$5,Raw!$G:$G,Month!U$7,Raw!$C:$C,Month!$A42),SUMIFS(Raw!$H:$H,Raw!$A:$A,$B$5,Raw!$G:$G,Month!U$7,Raw!$E:$E,Month!$A42))))</f>
        <v>15008</v>
      </c>
      <c r="V42" s="100">
        <f>IF($B42="","",IF($C42="Region",SUMIFS(Raw!$H:$H,Raw!$A:$A,$B$5,Raw!$G:$G,Month!V$7,Raw!$I:$I,Month!$A42),IF($C42="Provider",SUMIFS(Raw!$H:$H,Raw!$A:$A,$B$5,Raw!$G:$G,Month!V$7,Raw!$C:$C,Month!$A42),SUMIFS(Raw!$H:$H,Raw!$A:$A,$B$5,Raw!$G:$G,Month!V$7,Raw!$E:$E,Month!$A42))))</f>
        <v>33</v>
      </c>
      <c r="W42" s="100">
        <f>IF($B42="","",IF($C42="Region",SUMIFS(Raw!$H:$H,Raw!$A:$A,$B$5,Raw!$G:$G,Month!W$7,Raw!$I:$I,Month!$A42),IF($C42="Provider",SUMIFS(Raw!$H:$H,Raw!$A:$A,$B$5,Raw!$G:$G,Month!W$7,Raw!$C:$C,Month!$A42),SUMIFS(Raw!$H:$H,Raw!$A:$A,$B$5,Raw!$G:$G,Month!W$7,Raw!$E:$E,Month!$A42))))</f>
        <v>7446</v>
      </c>
      <c r="X42" s="100">
        <f>IF($B42="","",IF($C42="Region",SUMIFS(Raw!$H:$H,Raw!$A:$A,$B$5,Raw!$G:$G,Month!X$7,Raw!$I:$I,Month!$A42),IF($C42="Provider",SUMIFS(Raw!$H:$H,Raw!$A:$A,$B$5,Raw!$G:$G,Month!X$7,Raw!$C:$C,Month!$A42),SUMIFS(Raw!$H:$H,Raw!$A:$A,$B$5,Raw!$G:$G,Month!X$7,Raw!$E:$E,Month!$A42))))</f>
        <v>3734</v>
      </c>
      <c r="Y42" s="100">
        <f>IF($B42="","",IF($C42="Region",SUMIFS(Raw!$H:$H,Raw!$A:$A,$B$5,Raw!$G:$G,Month!Y$7,Raw!$I:$I,Month!$A42),IF($C42="Provider",SUMIFS(Raw!$H:$H,Raw!$A:$A,$B$5,Raw!$G:$G,Month!Y$7,Raw!$C:$C,Month!$A42),SUMIFS(Raw!$H:$H,Raw!$A:$A,$B$5,Raw!$G:$G,Month!Y$7,Raw!$E:$E,Month!$A42))))</f>
        <v>2719</v>
      </c>
      <c r="Z42" s="100">
        <f>IF($B42="","",IF($C42="Region",SUMIFS(Raw!$H:$H,Raw!$A:$A,$B$5,Raw!$G:$G,Month!Z$7,Raw!$I:$I,Month!$A42),IF($C42="Provider",SUMIFS(Raw!$H:$H,Raw!$A:$A,$B$5,Raw!$G:$G,Month!Z$7,Raw!$C:$C,Month!$A42),SUMIFS(Raw!$H:$H,Raw!$A:$A,$B$5,Raw!$G:$G,Month!Z$7,Raw!$E:$E,Month!$A42))))</f>
        <v>13856</v>
      </c>
      <c r="AA42" s="100">
        <f>IF($B42="","",IF($C42="Region",SUMIFS(Raw!$H:$H,Raw!$A:$A,$B$5,Raw!$G:$G,Month!AA$7,Raw!$I:$I,Month!$A42),IF($C42="Provider",SUMIFS(Raw!$H:$H,Raw!$A:$A,$B$5,Raw!$G:$G,Month!AA$7,Raw!$C:$C,Month!$A42),SUMIFS(Raw!$H:$H,Raw!$A:$A,$B$5,Raw!$G:$G,Month!AA$7,Raw!$E:$E,Month!$A42))))</f>
        <v>665</v>
      </c>
      <c r="AB42" s="100">
        <f>IF($B42="","",IF($C42="Region",SUMIFS(Raw!$H:$H,Raw!$A:$A,$B$5,Raw!$G:$G,Month!AB$7,Raw!$I:$I,Month!$A42),IF($C42="Provider",SUMIFS(Raw!$H:$H,Raw!$A:$A,$B$5,Raw!$G:$G,Month!AB$7,Raw!$C:$C,Month!$A42),SUMIFS(Raw!$H:$H,Raw!$A:$A,$B$5,Raw!$G:$G,Month!AB$7,Raw!$E:$E,Month!$A42))))</f>
        <v>340</v>
      </c>
      <c r="AC42" s="100">
        <f>IF($B42="","",IF($C42="Region",SUMIFS(Raw!$H:$H,Raw!$A:$A,$B$5,Raw!$G:$G,Month!AC$7,Raw!$I:$I,Month!$A42),IF($C42="Provider",SUMIFS(Raw!$H:$H,Raw!$A:$A,$B$5,Raw!$G:$G,Month!AC$7,Raw!$C:$C,Month!$A42),SUMIFS(Raw!$H:$H,Raw!$A:$A,$B$5,Raw!$G:$G,Month!AC$7,Raw!$E:$E,Month!$A42))))</f>
        <v>7481</v>
      </c>
      <c r="AD42" s="100">
        <f>IF($B42="","",IF($C42="Region",SUMIFS(Raw!$H:$H,Raw!$A:$A,$B$5,Raw!$G:$G,Month!AD$7,Raw!$I:$I,Month!$A42),IF($C42="Provider",SUMIFS(Raw!$H:$H,Raw!$A:$A,$B$5,Raw!$G:$G,Month!AD$7,Raw!$C:$C,Month!$A42),SUMIFS(Raw!$H:$H,Raw!$A:$A,$B$5,Raw!$G:$G,Month!AD$7,Raw!$E:$E,Month!$A42))))</f>
        <v>42731</v>
      </c>
      <c r="AE42" s="100">
        <f>IF($B42="","",IF($C42="Region",SUMIFS(Raw!$H:$H,Raw!$A:$A,$B$5,Raw!$G:$G,Month!AE$7,Raw!$I:$I,Month!$A42),IF($C42="Provider",SUMIFS(Raw!$H:$H,Raw!$A:$A,$B$5,Raw!$G:$G,Month!AE$7,Raw!$C:$C,Month!$A42),SUMIFS(Raw!$H:$H,Raw!$A:$A,$B$5,Raw!$G:$G,Month!AE$7,Raw!$E:$E,Month!$A42))))</f>
        <v>19527</v>
      </c>
      <c r="AF42" s="100">
        <f>IF($B42="","",IF($C42="Region",SUMIFS(Raw!$H:$H,Raw!$A:$A,$B$5,Raw!$G:$G,Month!AF$7,Raw!$I:$I,Month!$A42),IF($C42="Provider",SUMIFS(Raw!$H:$H,Raw!$A:$A,$B$5,Raw!$G:$G,Month!AF$7,Raw!$C:$C,Month!$A42),SUMIFS(Raw!$H:$H,Raw!$A:$A,$B$5,Raw!$G:$G,Month!AF$7,Raw!$E:$E,Month!$A42))))</f>
        <v>3112</v>
      </c>
      <c r="AG42" s="100">
        <f>IF($B42="","",IF($C42="Region",SUMIFS(Raw!$H:$H,Raw!$A:$A,$B$5,Raw!$G:$G,Month!AG$7,Raw!$I:$I,Month!$A42),IF($C42="Provider",SUMIFS(Raw!$H:$H,Raw!$A:$A,$B$5,Raw!$G:$G,Month!AG$7,Raw!$C:$C,Month!$A42),SUMIFS(Raw!$H:$H,Raw!$A:$A,$B$5,Raw!$G:$G,Month!AG$7,Raw!$E:$E,Month!$A42))))</f>
        <v>4357</v>
      </c>
      <c r="AH42" s="100">
        <f>IF($B42="","",IF($C42="Region",SUMIFS(Raw!$H:$H,Raw!$A:$A,$B$5,Raw!$G:$G,Month!AH$7,Raw!$I:$I,Month!$A42),IF($C42="Provider",SUMIFS(Raw!$H:$H,Raw!$A:$A,$B$5,Raw!$G:$G,Month!AH$7,Raw!$C:$C,Month!$A42),SUMIFS(Raw!$H:$H,Raw!$A:$A,$B$5,Raw!$G:$G,Month!AH$7,Raw!$E:$E,Month!$A42))))</f>
        <v>2424</v>
      </c>
      <c r="AI42" s="100">
        <f>IF($B42="","",IF($C42="Region",SUMIFS(Raw!$H:$H,Raw!$A:$A,$B$5,Raw!$G:$G,Month!AI$7,Raw!$I:$I,Month!$A42),IF($C42="Provider",SUMIFS(Raw!$H:$H,Raw!$A:$A,$B$5,Raw!$G:$G,Month!AI$7,Raw!$C:$C,Month!$A42),SUMIFS(Raw!$H:$H,Raw!$A:$A,$B$5,Raw!$G:$G,Month!AI$7,Raw!$E:$E,Month!$A42))))</f>
        <v>83</v>
      </c>
      <c r="AJ42" s="100">
        <f>IF($B42="","",IF($C42="Region",SUMIFS(Raw!$H:$H,Raw!$A:$A,$B$5,Raw!$G:$G,Month!AJ$7,Raw!$I:$I,Month!$A42),IF($C42="Provider",SUMIFS(Raw!$H:$H,Raw!$A:$A,$B$5,Raw!$G:$G,Month!AJ$7,Raw!$C:$C,Month!$A42),SUMIFS(Raw!$H:$H,Raw!$A:$A,$B$5,Raw!$G:$G,Month!AJ$7,Raw!$E:$E,Month!$A42))))</f>
        <v>601</v>
      </c>
      <c r="AK42" s="100">
        <f>IF($B42="","",IF($C42="Region",SUMIFS(Raw!$H:$H,Raw!$A:$A,$B$5,Raw!$G:$G,Month!AK$7,Raw!$I:$I,Month!$A42),IF($C42="Provider",SUMIFS(Raw!$H:$H,Raw!$A:$A,$B$5,Raw!$G:$G,Month!AK$7,Raw!$C:$C,Month!$A42),SUMIFS(Raw!$H:$H,Raw!$A:$A,$B$5,Raw!$G:$G,Month!AK$7,Raw!$E:$E,Month!$A42))))</f>
        <v>104</v>
      </c>
      <c r="AL42" s="100">
        <f>IF($B42="","",IF($C42="Region",SUMIFS(Raw!$H:$H,Raw!$A:$A,$B$5,Raw!$G:$G,Month!AL$7,Raw!$I:$I,Month!$A42),IF($C42="Provider",SUMIFS(Raw!$H:$H,Raw!$A:$A,$B$5,Raw!$G:$G,Month!AL$7,Raw!$C:$C,Month!$A42),SUMIFS(Raw!$H:$H,Raw!$A:$A,$B$5,Raw!$G:$G,Month!AL$7,Raw!$E:$E,Month!$A42))))</f>
        <v>553</v>
      </c>
      <c r="AM42" s="100">
        <f>IF($B42="","",IF($C42="Region",SUMIFS(Raw!$H:$H,Raw!$A:$A,$B$5,Raw!$G:$G,Month!AM$7,Raw!$I:$I,Month!$A42),IF($C42="Provider",SUMIFS(Raw!$H:$H,Raw!$A:$A,$B$5,Raw!$G:$G,Month!AM$7,Raw!$C:$C,Month!$A42),SUMIFS(Raw!$H:$H,Raw!$A:$A,$B$5,Raw!$G:$G,Month!AM$7,Raw!$E:$E,Month!$A42))))</f>
        <v>655</v>
      </c>
      <c r="AN42" s="100">
        <f>IF($B42="","",IF($C42="Region",SUMIFS(Raw!$H:$H,Raw!$A:$A,$B$5,Raw!$G:$G,Month!AN$7,Raw!$I:$I,Month!$A42),IF($C42="Provider",SUMIFS(Raw!$H:$H,Raw!$A:$A,$B$5,Raw!$G:$G,Month!AN$7,Raw!$C:$C,Month!$A42),SUMIFS(Raw!$H:$H,Raw!$A:$A,$B$5,Raw!$G:$G,Month!AN$7,Raw!$E:$E,Month!$A42))))</f>
        <v>5448</v>
      </c>
      <c r="AO42" s="100">
        <f>IF($B42="","",IF($C42="Region",SUMIFS(Raw!$H:$H,Raw!$A:$A,$B$5,Raw!$G:$G,Month!AO$7,Raw!$I:$I,Month!$A42),IF($C42="Provider",SUMIFS(Raw!$H:$H,Raw!$A:$A,$B$5,Raw!$G:$G,Month!AO$7,Raw!$C:$C,Month!$A42),SUMIFS(Raw!$H:$H,Raw!$A:$A,$B$5,Raw!$G:$G,Month!AO$7,Raw!$E:$E,Month!$A42))))</f>
        <v>5037</v>
      </c>
      <c r="AP42" s="100">
        <f>IF($B42="","",IF($C42="Region",SUMIFS(Raw!$H:$H,Raw!$A:$A,$B$5,Raw!$G:$G,Month!AP$7,Raw!$I:$I,Month!$A42),IF($C42="Provider",SUMIFS(Raw!$H:$H,Raw!$A:$A,$B$5,Raw!$G:$G,Month!AP$7,Raw!$C:$C,Month!$A42),SUMIFS(Raw!$H:$H,Raw!$A:$A,$B$5,Raw!$G:$G,Month!AP$7,Raw!$E:$E,Month!$A42))))</f>
        <v>3063</v>
      </c>
      <c r="AQ42" s="100">
        <f>IF($B42="","",IF($C42="Region",SUMIFS(Raw!$H:$H,Raw!$A:$A,$B$5,Raw!$G:$G,Month!AQ$7,Raw!$I:$I,Month!$A42),IF($C42="Provider",SUMIFS(Raw!$H:$H,Raw!$A:$A,$B$5,Raw!$G:$G,Month!AQ$7,Raw!$C:$C,Month!$A42),SUMIFS(Raw!$H:$H,Raw!$A:$A,$B$5,Raw!$G:$G,Month!AQ$7,Raw!$E:$E,Month!$A42))))</f>
        <v>3107</v>
      </c>
      <c r="AR42" s="100">
        <f>IF($B42="","",IF($C42="Region",SUMIFS(Raw!$H:$H,Raw!$A:$A,$B$5,Raw!$G:$G,Month!AR$7,Raw!$I:$I,Month!$A42),IF($C42="Provider",SUMIFS(Raw!$H:$H,Raw!$A:$A,$B$5,Raw!$G:$G,Month!AR$7,Raw!$C:$C,Month!$A42),SUMIFS(Raw!$H:$H,Raw!$A:$A,$B$5,Raw!$G:$G,Month!AR$7,Raw!$E:$E,Month!$A42))))</f>
        <v>2871</v>
      </c>
      <c r="AS42" s="100">
        <f>IF($B42="","",IF($C42="Region",SUMIFS(Raw!$H:$H,Raw!$A:$A,$B$5,Raw!$G:$G,Month!AS$7,Raw!$I:$I,Month!$A42),IF($C42="Provider",SUMIFS(Raw!$H:$H,Raw!$A:$A,$B$5,Raw!$G:$G,Month!AS$7,Raw!$C:$C,Month!$A42),SUMIFS(Raw!$H:$H,Raw!$A:$A,$B$5,Raw!$G:$G,Month!AS$7,Raw!$E:$E,Month!$A42))))</f>
        <v>1789</v>
      </c>
      <c r="AT42" s="100">
        <f>IF($B42="","",IF($C42="Region",SUMIFS(Raw!$H:$H,Raw!$A:$A,$B$5,Raw!$G:$G,Month!AT$7,Raw!$I:$I,Month!$A42),IF($C42="Provider",SUMIFS(Raw!$H:$H,Raw!$A:$A,$B$5,Raw!$G:$G,Month!AT$7,Raw!$C:$C,Month!$A42),SUMIFS(Raw!$H:$H,Raw!$A:$A,$B$5,Raw!$G:$G,Month!AT$7,Raw!$E:$E,Month!$A42))))</f>
        <v>765</v>
      </c>
      <c r="AU42" s="100">
        <f>IF($B42="","",IF($C42="Region",SUMIFS(Raw!$H:$H,Raw!$A:$A,$B$5,Raw!$G:$G,Month!AU$7,Raw!$I:$I,Month!$A42),IF($C42="Provider",SUMIFS(Raw!$H:$H,Raw!$A:$A,$B$5,Raw!$G:$G,Month!AU$7,Raw!$C:$C,Month!$A42),SUMIFS(Raw!$H:$H,Raw!$A:$A,$B$5,Raw!$G:$G,Month!AU$7,Raw!$E:$E,Month!$A42))))</f>
        <v>238</v>
      </c>
      <c r="AV42" s="100">
        <f>IF($B42="","",IF($C42="Region",SUMIFS(Raw!$H:$H,Raw!$A:$A,$B$5,Raw!$G:$G,Month!AV$7,Raw!$I:$I,Month!$A42),IF($C42="Provider",SUMIFS(Raw!$H:$H,Raw!$A:$A,$B$5,Raw!$G:$G,Month!AV$7,Raw!$C:$C,Month!$A42),SUMIFS(Raw!$H:$H,Raw!$A:$A,$B$5,Raw!$G:$G,Month!AV$7,Raw!$E:$E,Month!$A42))))</f>
        <v>2158</v>
      </c>
      <c r="AW42" s="100">
        <f>IF($B42="","",IF($C42="Region",SUMIFS(Raw!$H:$H,Raw!$A:$A,$B$5,Raw!$G:$G,Month!AW$7,Raw!$I:$I,Month!$A42),IF($C42="Provider",SUMIFS(Raw!$H:$H,Raw!$A:$A,$B$5,Raw!$G:$G,Month!AW$7,Raw!$C:$C,Month!$A42),SUMIFS(Raw!$H:$H,Raw!$A:$A,$B$5,Raw!$G:$G,Month!AW$7,Raw!$E:$E,Month!$A42))))</f>
        <v>3986423</v>
      </c>
      <c r="AX42" s="100">
        <f>IF($B42="","",IF($C42="Region",SUMIFS(Raw!$H:$H,Raw!$A:$A,$B$5,Raw!$G:$G,Month!AX$7,Raw!$I:$I,Month!$A42),IF($C42="Provider",SUMIFS(Raw!$H:$H,Raw!$A:$A,$B$5,Raw!$G:$G,Month!AX$7,Raw!$C:$C,Month!$A42),SUMIFS(Raw!$H:$H,Raw!$A:$A,$B$5,Raw!$G:$G,Month!AX$7,Raw!$E:$E,Month!$A42))))</f>
        <v>3850</v>
      </c>
      <c r="AY42" s="100">
        <f>IF($B42="","",IF($C42="Region",SUMIFS(Raw!$H:$H,Raw!$A:$A,$B$5,Raw!$G:$G,Month!AY$7,Raw!$I:$I,Month!$A42),IF($C42="Provider",SUMIFS(Raw!$H:$H,Raw!$A:$A,$B$5,Raw!$G:$G,Month!AY$7,Raw!$C:$C,Month!$A42),SUMIFS(Raw!$H:$H,Raw!$A:$A,$B$5,Raw!$G:$G,Month!AY$7,Raw!$E:$E,Month!$A42))))</f>
        <v>3308</v>
      </c>
      <c r="AZ42" s="100">
        <f>IF($B42="","",IF($C42="Region",SUMIFS(Raw!$H:$H,Raw!$A:$A,$B$5,Raw!$G:$G,Month!AZ$7,Raw!$I:$I,Month!$A42),IF($C42="Provider",SUMIFS(Raw!$H:$H,Raw!$A:$A,$B$5,Raw!$G:$G,Month!AZ$7,Raw!$C:$C,Month!$A42),SUMIFS(Raw!$H:$H,Raw!$A:$A,$B$5,Raw!$G:$G,Month!AZ$7,Raw!$E:$E,Month!$A42))))</f>
        <v>172</v>
      </c>
      <c r="BA42" s="100">
        <f>IF($B42="","",IF($C42="Region",SUMIFS(Raw!$H:$H,Raw!$A:$A,$B$5,Raw!$G:$G,Month!BA$7,Raw!$I:$I,Month!$A42),IF($C42="Provider",SUMIFS(Raw!$H:$H,Raw!$A:$A,$B$5,Raw!$G:$G,Month!BA$7,Raw!$C:$C,Month!$A42),SUMIFS(Raw!$H:$H,Raw!$A:$A,$B$5,Raw!$G:$G,Month!BA$7,Raw!$E:$E,Month!$A42))))</f>
        <v>994</v>
      </c>
      <c r="BB42" s="100">
        <f>IF($B42="","",IF($C42="Region",SUMIFS(Raw!$H:$H,Raw!$A:$A,$B$5,Raw!$G:$G,Month!BB$7,Raw!$I:$I,Month!$A42),IF($C42="Provider",SUMIFS(Raw!$H:$H,Raw!$A:$A,$B$5,Raw!$G:$G,Month!BB$7,Raw!$C:$C,Month!$A42),SUMIFS(Raw!$H:$H,Raw!$A:$A,$B$5,Raw!$G:$G,Month!BB$7,Raw!$E:$E,Month!$A42))))</f>
        <v>880195</v>
      </c>
      <c r="BC42" s="100">
        <f>IF($B42="","",IF($C42="Region",SUMIFS(Raw!$H:$H,Raw!$A:$A,$B$5,Raw!$G:$G,Month!BC$7,Raw!$I:$I,Month!$A42),IF($C42="Provider",SUMIFS(Raw!$H:$H,Raw!$A:$A,$B$5,Raw!$G:$G,Month!BC$7,Raw!$C:$C,Month!$A42),SUMIFS(Raw!$H:$H,Raw!$A:$A,$B$5,Raw!$G:$G,Month!BC$7,Raw!$E:$E,Month!$A42))))</f>
        <v>2129</v>
      </c>
      <c r="BD42" s="100">
        <f>IF($B42="","",IF($C42="Region",SUMIFS(Raw!$H:$H,Raw!$A:$A,$B$5,Raw!$G:$G,Month!BD$7,Raw!$I:$I,Month!$A42),IF($C42="Provider",SUMIFS(Raw!$H:$H,Raw!$A:$A,$B$5,Raw!$G:$G,Month!BD$7,Raw!$C:$C,Month!$A42),SUMIFS(Raw!$H:$H,Raw!$A:$A,$B$5,Raw!$G:$G,Month!BD$7,Raw!$E:$E,Month!$A42))))</f>
        <v>170</v>
      </c>
      <c r="BE42" s="100">
        <f>IF($B42="","",IF($C42="Region",SUMIFS(Raw!$H:$H,Raw!$A:$A,$B$5,Raw!$G:$G,Month!BE$7,Raw!$I:$I,Month!$A42),IF($C42="Provider",SUMIFS(Raw!$H:$H,Raw!$A:$A,$B$5,Raw!$G:$G,Month!BE$7,Raw!$C:$C,Month!$A42),SUMIFS(Raw!$H:$H,Raw!$A:$A,$B$5,Raw!$G:$G,Month!BE$7,Raw!$E:$E,Month!$A42))))</f>
        <v>1381</v>
      </c>
      <c r="BF42" s="100">
        <f>IF($B42="","",IF($C42="Region",SUMIFS(Raw!$H:$H,Raw!$A:$A,$B$5,Raw!$G:$G,Month!BF$7,Raw!$I:$I,Month!$A42),IF($C42="Provider",SUMIFS(Raw!$H:$H,Raw!$A:$A,$B$5,Raw!$G:$G,Month!BF$7,Raw!$C:$C,Month!$A42),SUMIFS(Raw!$H:$H,Raw!$A:$A,$B$5,Raw!$G:$G,Month!BF$7,Raw!$E:$E,Month!$A42))))</f>
        <v>15237</v>
      </c>
      <c r="BG42" s="100">
        <f>IF($B42="","",IF($C42="Region",SUMIFS(Raw!$H:$H,Raw!$A:$A,$B$5,Raw!$G:$G,Month!BG$7,Raw!$I:$I,Month!$A42),IF($C42="Provider",SUMIFS(Raw!$H:$H,Raw!$A:$A,$B$5,Raw!$G:$G,Month!BG$7,Raw!$C:$C,Month!$A42),SUMIFS(Raw!$H:$H,Raw!$A:$A,$B$5,Raw!$G:$G,Month!BG$7,Raw!$E:$E,Month!$A42))))</f>
        <v>0</v>
      </c>
      <c r="BH42" s="100">
        <f>IF($B42="","",IF($C42="Region",SUMIFS(Raw!$H:$H,Raw!$A:$A,$B$5,Raw!$G:$G,Month!BH$7,Raw!$I:$I,Month!$A42),IF($C42="Provider",SUMIFS(Raw!$H:$H,Raw!$A:$A,$B$5,Raw!$G:$G,Month!BH$7,Raw!$C:$C,Month!$A42),SUMIFS(Raw!$H:$H,Raw!$A:$A,$B$5,Raw!$G:$G,Month!BH$7,Raw!$E:$E,Month!$A42))))</f>
        <v>12988</v>
      </c>
      <c r="BI42" s="100">
        <f>IF($B42="","",IF($C42="Region",SUMIFS(Raw!$H:$H,Raw!$A:$A,$B$5,Raw!$G:$G,Month!BI$7,Raw!$I:$I,Month!$A42),IF($C42="Provider",SUMIFS(Raw!$H:$H,Raw!$A:$A,$B$5,Raw!$G:$G,Month!BI$7,Raw!$C:$C,Month!$A42),SUMIFS(Raw!$H:$H,Raw!$A:$A,$B$5,Raw!$G:$G,Month!BI$7,Raw!$E:$E,Month!$A42))))</f>
        <v>1620</v>
      </c>
      <c r="BJ42" s="100">
        <f>IF($B42="","",IF($C42="Region",SUMIFS(Raw!$H:$H,Raw!$A:$A,$B$5,Raw!$G:$G,Month!BJ$7,Raw!$I:$I,Month!$A42),IF($C42="Provider",SUMIFS(Raw!$H:$H,Raw!$A:$A,$B$5,Raw!$G:$G,Month!BJ$7,Raw!$C:$C,Month!$A42),SUMIFS(Raw!$H:$H,Raw!$A:$A,$B$5,Raw!$G:$G,Month!BJ$7,Raw!$E:$E,Month!$A42))))</f>
        <v>3151</v>
      </c>
      <c r="BK42" s="100">
        <f>IF($B42="","",IF($C42="Region",SUMIFS(Raw!$H:$H,Raw!$A:$A,$B$5,Raw!$G:$G,Month!BK$7,Raw!$I:$I,Month!$A42),IF($C42="Provider",SUMIFS(Raw!$H:$H,Raw!$A:$A,$B$5,Raw!$G:$G,Month!BK$7,Raw!$C:$C,Month!$A42),SUMIFS(Raw!$H:$H,Raw!$A:$A,$B$5,Raw!$G:$G,Month!BK$7,Raw!$E:$E,Month!$A42))))</f>
        <v>1585</v>
      </c>
      <c r="BL42" s="100">
        <f>IF($B42="","",IF($C42="Region",SUMIFS(Raw!$H:$H,Raw!$A:$A,$B$5,Raw!$G:$G,Month!BL$7,Raw!$I:$I,Month!$A42),IF($C42="Provider",SUMIFS(Raw!$H:$H,Raw!$A:$A,$B$5,Raw!$G:$G,Month!BL$7,Raw!$C:$C,Month!$A42),SUMIFS(Raw!$H:$H,Raw!$A:$A,$B$5,Raw!$G:$G,Month!BL$7,Raw!$E:$E,Month!$A42))))</f>
        <v>5657</v>
      </c>
      <c r="BM42" s="100">
        <f>IF($B42="","",IF($C42="Region",SUMIFS(Raw!$H:$H,Raw!$A:$A,$B$5,Raw!$G:$G,Month!BM$7,Raw!$I:$I,Month!$A42),IF($C42="Provider",SUMIFS(Raw!$H:$H,Raw!$A:$A,$B$5,Raw!$G:$G,Month!BM$7,Raw!$C:$C,Month!$A42),SUMIFS(Raw!$H:$H,Raw!$A:$A,$B$5,Raw!$G:$G,Month!BM$7,Raw!$E:$E,Month!$A42))))</f>
        <v>13</v>
      </c>
      <c r="BN42" s="100">
        <f>IF($B42="","",IF($C42="Region",SUMIFS(Raw!$H:$H,Raw!$A:$A,$B$5,Raw!$G:$G,Month!BN$7,Raw!$I:$I,Month!$A42),IF($C42="Provider",SUMIFS(Raw!$H:$H,Raw!$A:$A,$B$5,Raw!$G:$G,Month!BN$7,Raw!$C:$C,Month!$A42),SUMIFS(Raw!$H:$H,Raw!$A:$A,$B$5,Raw!$G:$G,Month!BN$7,Raw!$E:$E,Month!$A42))))</f>
        <v>575</v>
      </c>
      <c r="BO42" s="100">
        <f>IF($B42="","",IF($C42="Region",SUMIFS(Raw!$H:$H,Raw!$A:$A,$B$5,Raw!$G:$G,Month!BO$7,Raw!$I:$I,Month!$A42),IF($C42="Provider",SUMIFS(Raw!$H:$H,Raw!$A:$A,$B$5,Raw!$G:$G,Month!BO$7,Raw!$C:$C,Month!$A42),SUMIFS(Raw!$H:$H,Raw!$A:$A,$B$5,Raw!$G:$G,Month!BO$7,Raw!$E:$E,Month!$A42))))</f>
        <v>2</v>
      </c>
      <c r="BP42" s="100">
        <f>IF($B42="","",IF($C42="Region",SUMIFS(Raw!$H:$H,Raw!$A:$A,$B$5,Raw!$G:$G,Month!BP$7,Raw!$I:$I,Month!$A42),IF($C42="Provider",SUMIFS(Raw!$H:$H,Raw!$A:$A,$B$5,Raw!$G:$G,Month!BP$7,Raw!$C:$C,Month!$A42),SUMIFS(Raw!$H:$H,Raw!$A:$A,$B$5,Raw!$G:$G,Month!BP$7,Raw!$E:$E,Month!$A42))))</f>
        <v>1951</v>
      </c>
      <c r="BQ42" s="100">
        <f>IF($B42="","",IF($C42="Region",SUMIFS(Raw!$H:$H,Raw!$A:$A,$B$5,Raw!$G:$G,Month!BQ$7,Raw!$I:$I,Month!$A42),IF($C42="Provider",SUMIFS(Raw!$H:$H,Raw!$A:$A,$B$5,Raw!$G:$G,Month!BQ$7,Raw!$C:$C,Month!$A42),SUMIFS(Raw!$H:$H,Raw!$A:$A,$B$5,Raw!$G:$G,Month!BQ$7,Raw!$E:$E,Month!$A42))))</f>
        <v>2</v>
      </c>
      <c r="BR42" s="100">
        <f>IF($B42="","",IF($C42="Region",SUMIFS(Raw!$H:$H,Raw!$A:$A,$B$5,Raw!$G:$G,Month!BR$7,Raw!$I:$I,Month!$A42),IF($C42="Provider",SUMIFS(Raw!$H:$H,Raw!$A:$A,$B$5,Raw!$G:$G,Month!BR$7,Raw!$C:$C,Month!$A42),SUMIFS(Raw!$H:$H,Raw!$A:$A,$B$5,Raw!$G:$G,Month!BR$7,Raw!$E:$E,Month!$A42))))</f>
        <v>0</v>
      </c>
      <c r="BS42" s="100">
        <f>IF($B42="","",IF($C42="Region",SUMIFS(Raw!$H:$H,Raw!$A:$A,$B$5,Raw!$G:$G,Month!BS$7,Raw!$I:$I,Month!$A42),IF($C42="Provider",SUMIFS(Raw!$H:$H,Raw!$A:$A,$B$5,Raw!$G:$G,Month!BS$7,Raw!$C:$C,Month!$A42),SUMIFS(Raw!$H:$H,Raw!$A:$A,$B$5,Raw!$G:$G,Month!BS$7,Raw!$E:$E,Month!$A42))))</f>
        <v>0</v>
      </c>
      <c r="BT42" s="100">
        <f>IF($B42="","",IF($C42="Region",SUMIFS(Raw!$H:$H,Raw!$A:$A,$B$5,Raw!$G:$G,Month!BT$7,Raw!$I:$I,Month!$A42),IF($C42="Provider",SUMIFS(Raw!$H:$H,Raw!$A:$A,$B$5,Raw!$G:$G,Month!BT$7,Raw!$C:$C,Month!$A42),SUMIFS(Raw!$H:$H,Raw!$A:$A,$B$5,Raw!$G:$G,Month!BT$7,Raw!$E:$E,Month!$A42))))</f>
        <v>0</v>
      </c>
      <c r="BU42" s="100">
        <f>IF($B42="","",IF($C42="Region",SUMIFS(Raw!$H:$H,Raw!$A:$A,$B$5,Raw!$G:$G,Month!BU$7,Raw!$I:$I,Month!$A42),IF($C42="Provider",SUMIFS(Raw!$H:$H,Raw!$A:$A,$B$5,Raw!$G:$G,Month!BU$7,Raw!$C:$C,Month!$A42),SUMIFS(Raw!$H:$H,Raw!$A:$A,$B$5,Raw!$G:$G,Month!BU$7,Raw!$E:$E,Month!$A42))))</f>
        <v>0</v>
      </c>
      <c r="BV42" s="100">
        <f>IF($B42="","",IF($C42="Region",SUMIFS(Raw!$H:$H,Raw!$A:$A,$B$5,Raw!$G:$G,Month!BV$7,Raw!$I:$I,Month!$A42),IF($C42="Provider",SUMIFS(Raw!$H:$H,Raw!$A:$A,$B$5,Raw!$G:$G,Month!BV$7,Raw!$C:$C,Month!$A42),SUMIFS(Raw!$H:$H,Raw!$A:$A,$B$5,Raw!$G:$G,Month!BV$7,Raw!$E:$E,Month!$A42))))</f>
        <v>18</v>
      </c>
      <c r="BW42" s="100">
        <f>IF($B42="","",IF($C42="Region",SUMIFS(Raw!$H:$H,Raw!$A:$A,$B$5,Raw!$G:$G,Month!BW$7,Raw!$I:$I,Month!$A42),IF($C42="Provider",SUMIFS(Raw!$H:$H,Raw!$A:$A,$B$5,Raw!$G:$G,Month!BW$7,Raw!$C:$C,Month!$A42),SUMIFS(Raw!$H:$H,Raw!$A:$A,$B$5,Raw!$G:$G,Month!BW$7,Raw!$E:$E,Month!$A42))))</f>
        <v>58</v>
      </c>
      <c r="BX42" s="100">
        <f>IF($B42="","",IF($C42="Region",SUMIFS(Raw!$H:$H,Raw!$A:$A,$B$5,Raw!$G:$G,Month!BX$7,Raw!$I:$I,Month!$A42),IF($C42="Provider",SUMIFS(Raw!$H:$H,Raw!$A:$A,$B$5,Raw!$G:$G,Month!BX$7,Raw!$C:$C,Month!$A42),SUMIFS(Raw!$H:$H,Raw!$A:$A,$B$5,Raw!$G:$G,Month!BX$7,Raw!$E:$E,Month!$A42))))</f>
        <v>181</v>
      </c>
      <c r="BY42" s="100">
        <f>IF($B42="","",IF($C42="Region",SUMIFS(Raw!$H:$H,Raw!$A:$A,$B$5,Raw!$G:$G,Month!BY$7,Raw!$I:$I,Month!$A42),IF($C42="Provider",SUMIFS(Raw!$H:$H,Raw!$A:$A,$B$5,Raw!$G:$G,Month!BY$7,Raw!$C:$C,Month!$A42),SUMIFS(Raw!$H:$H,Raw!$A:$A,$B$5,Raw!$G:$G,Month!BY$7,Raw!$E:$E,Month!$A42))))</f>
        <v>171</v>
      </c>
      <c r="BZ42" s="100">
        <f>IF($B42="","",IF($C42="Region",SUMIFS(Raw!$H:$H,Raw!$A:$A,$B$5,Raw!$G:$G,Month!BZ$7,Raw!$I:$I,Month!$A42),IF($C42="Provider",SUMIFS(Raw!$H:$H,Raw!$A:$A,$B$5,Raw!$G:$G,Month!BZ$7,Raw!$C:$C,Month!$A42),SUMIFS(Raw!$H:$H,Raw!$A:$A,$B$5,Raw!$G:$G,Month!BZ$7,Raw!$E:$E,Month!$A42))))</f>
        <v>1184</v>
      </c>
      <c r="CA42" s="100">
        <f>IF($B42="","",IF($C42="Region",SUMIFS(Raw!$H:$H,Raw!$A:$A,$B$5,Raw!$G:$G,Month!CA$7,Raw!$I:$I,Month!$A42),IF($C42="Provider",SUMIFS(Raw!$H:$H,Raw!$A:$A,$B$5,Raw!$G:$G,Month!CA$7,Raw!$C:$C,Month!$A42),SUMIFS(Raw!$H:$H,Raw!$A:$A,$B$5,Raw!$G:$G,Month!CA$7,Raw!$E:$E,Month!$A42))))</f>
        <v>1178</v>
      </c>
      <c r="CB42" s="100">
        <f>IF($B42="","",IF($C42="Region",SUMIFS(Raw!$H:$H,Raw!$A:$A,$B$5,Raw!$G:$G,Month!CB$7,Raw!$I:$I,Month!$A42),IF($C42="Provider",SUMIFS(Raw!$H:$H,Raw!$A:$A,$B$5,Raw!$G:$G,Month!CB$7,Raw!$C:$C,Month!$A42),SUMIFS(Raw!$H:$H,Raw!$A:$A,$B$5,Raw!$G:$G,Month!CB$7,Raw!$E:$E,Month!$A42))))</f>
        <v>181</v>
      </c>
      <c r="CC42" s="100">
        <f>IF($B42="","",IF($C42="Region",SUMIFS(Raw!$H:$H,Raw!$A:$A,$B$5,Raw!$G:$G,Month!CC$7,Raw!$I:$I,Month!$A42),IF($C42="Provider",SUMIFS(Raw!$H:$H,Raw!$A:$A,$B$5,Raw!$G:$G,Month!CC$7,Raw!$C:$C,Month!$A42),SUMIFS(Raw!$H:$H,Raw!$A:$A,$B$5,Raw!$G:$G,Month!CC$7,Raw!$E:$E,Month!$A42))))</f>
        <v>181</v>
      </c>
      <c r="CD42" s="100">
        <f>IF($B42="","",IF($C42="Region",SUMIFS(Raw!$H:$H,Raw!$A:$A,$B$5,Raw!$G:$G,Month!CD$7,Raw!$I:$I,Month!$A42),IF($C42="Provider",SUMIFS(Raw!$H:$H,Raw!$A:$A,$B$5,Raw!$G:$G,Month!CD$7,Raw!$C:$C,Month!$A42),SUMIFS(Raw!$H:$H,Raw!$A:$A,$B$5,Raw!$G:$G,Month!CD$7,Raw!$E:$E,Month!$A42))))</f>
        <v>138</v>
      </c>
      <c r="CE42" s="100">
        <f>IF($B42="","",IF($C42="Region",SUMIFS(Raw!$H:$H,Raw!$A:$A,$B$5,Raw!$G:$G,Month!CE$7,Raw!$I:$I,Month!$A42),IF($C42="Provider",SUMIFS(Raw!$H:$H,Raw!$A:$A,$B$5,Raw!$G:$G,Month!CE$7,Raw!$C:$C,Month!$A42),SUMIFS(Raw!$H:$H,Raw!$A:$A,$B$5,Raw!$G:$G,Month!CE$7,Raw!$E:$E,Month!$A42))))</f>
        <v>132</v>
      </c>
      <c r="CF42" s="100">
        <f>IF($B42="","",IF($C42="Region",SUMIFS(Raw!$H:$H,Raw!$A:$A,$B$5,Raw!$G:$G,Month!CF$7,Raw!$I:$I,Month!$A42),IF($C42="Provider",SUMIFS(Raw!$H:$H,Raw!$A:$A,$B$5,Raw!$G:$G,Month!CF$7,Raw!$C:$C,Month!$A42),SUMIFS(Raw!$H:$H,Raw!$A:$A,$B$5,Raw!$G:$G,Month!CF$7,Raw!$E:$E,Month!$A42))))</f>
        <v>1</v>
      </c>
      <c r="CG42" s="100">
        <f>IF($B42="","",IF($C42="Region",SUMIFS(Raw!$H:$H,Raw!$A:$A,$B$5,Raw!$G:$G,Month!CG$7,Raw!$I:$I,Month!$A42),IF($C42="Provider",SUMIFS(Raw!$H:$H,Raw!$A:$A,$B$5,Raw!$G:$G,Month!CG$7,Raw!$C:$C,Month!$A42),SUMIFS(Raw!$H:$H,Raw!$A:$A,$B$5,Raw!$G:$G,Month!CG$7,Raw!$E:$E,Month!$A42))))</f>
        <v>1</v>
      </c>
      <c r="CH42" s="100">
        <f>IF($B42="","",IF($C42="Region",SUMIFS(Raw!$H:$H,Raw!$A:$A,$B$5,Raw!$G:$G,Month!CH$7,Raw!$I:$I,Month!$A42),IF($C42="Provider",SUMIFS(Raw!$H:$H,Raw!$A:$A,$B$5,Raw!$G:$G,Month!CH$7,Raw!$C:$C,Month!$A42),SUMIFS(Raw!$H:$H,Raw!$A:$A,$B$5,Raw!$G:$G,Month!CH$7,Raw!$E:$E,Month!$A42))))</f>
        <v>16</v>
      </c>
      <c r="CI42" s="100">
        <f>IF($B42="","",IF($C42="Region",SUMIFS(Raw!$H:$H,Raw!$A:$A,$B$5,Raw!$G:$G,Month!CI$7,Raw!$I:$I,Month!$A42),IF($C42="Provider",SUMIFS(Raw!$H:$H,Raw!$A:$A,$B$5,Raw!$G:$G,Month!CI$7,Raw!$C:$C,Month!$A42),SUMIFS(Raw!$H:$H,Raw!$A:$A,$B$5,Raw!$G:$G,Month!CI$7,Raw!$E:$E,Month!$A42))))</f>
        <v>16</v>
      </c>
      <c r="CJ42" s="100">
        <f>IF($B42="","",IF($C42="Region",SUMIFS(Raw!$H:$H,Raw!$A:$A,$B$5,Raw!$G:$G,Month!CJ$7,Raw!$I:$I,Month!$A42),IF($C42="Provider",SUMIFS(Raw!$H:$H,Raw!$A:$A,$B$5,Raw!$G:$G,Month!CJ$7,Raw!$C:$C,Month!$A42),SUMIFS(Raw!$H:$H,Raw!$A:$A,$B$5,Raw!$G:$G,Month!CJ$7,Raw!$E:$E,Month!$A42))))</f>
        <v>0</v>
      </c>
      <c r="CK42" s="100">
        <f>IF($B42="","",IF($C42="Region",SUMIFS(Raw!$H:$H,Raw!$A:$A,$B$5,Raw!$G:$G,Month!CK$7,Raw!$I:$I,Month!$A42),IF($C42="Provider",SUMIFS(Raw!$H:$H,Raw!$A:$A,$B$5,Raw!$G:$G,Month!CK$7,Raw!$C:$C,Month!$A42),SUMIFS(Raw!$H:$H,Raw!$A:$A,$B$5,Raw!$G:$G,Month!CK$7,Raw!$E:$E,Month!$A42))))</f>
        <v>0</v>
      </c>
      <c r="CL42" s="100">
        <f>IF($B42="","",IF($C42="Region",SUMIFS(Raw!$H:$H,Raw!$A:$A,$B$5,Raw!$G:$G,Month!CL$7,Raw!$I:$I,Month!$A42),IF($C42="Provider",SUMIFS(Raw!$H:$H,Raw!$A:$A,$B$5,Raw!$G:$G,Month!CL$7,Raw!$C:$C,Month!$A42),SUMIFS(Raw!$H:$H,Raw!$A:$A,$B$5,Raw!$G:$G,Month!CL$7,Raw!$E:$E,Month!$A42))))</f>
        <v>0</v>
      </c>
      <c r="CM42" s="100">
        <f>IF($B42="","",IF($C42="Region",SUMIFS(Raw!$H:$H,Raw!$A:$A,$B$5,Raw!$G:$G,Month!CM$7,Raw!$I:$I,Month!$A42),IF($C42="Provider",SUMIFS(Raw!$H:$H,Raw!$A:$A,$B$5,Raw!$G:$G,Month!CM$7,Raw!$C:$C,Month!$A42),SUMIFS(Raw!$H:$H,Raw!$A:$A,$B$5,Raw!$G:$G,Month!CM$7,Raw!$E:$E,Month!$A42))))</f>
        <v>0</v>
      </c>
    </row>
    <row r="43" spans="1:91" x14ac:dyDescent="0.25">
      <c r="A43" s="18" t="str">
        <f>IF(Refs!A36="","",Refs!A36)</f>
        <v>111AL3</v>
      </c>
      <c r="B43" s="3" t="str">
        <f>IF(Refs!B36="","",Refs!B36)</f>
        <v>Cornwall (HUC)</v>
      </c>
      <c r="C43" s="9" t="str">
        <f>IF(Refs!D36="","",Refs!D36)</f>
        <v>Area</v>
      </c>
      <c r="D43" s="100">
        <f>IF($B43="","",IF($C43="Region",SUMIFS(Raw!$H:$H,Raw!$A:$A,$B$5,Raw!$G:$G,Month!D$7,Raw!$I:$I,Month!$A43),IF($C43="Provider",SUMIFS(Raw!$H:$H,Raw!$A:$A,$B$5,Raw!$G:$G,Month!D$7,Raw!$C:$C,Month!$A43),SUMIFS(Raw!$H:$H,Raw!$A:$A,$B$5,Raw!$G:$G,Month!D$7,Raw!$E:$E,Month!$A43))))</f>
        <v>19128</v>
      </c>
      <c r="E43" s="100">
        <f>IF($B43="","",IF($C43="Region",SUMIFS(Raw!$H:$H,Raw!$A:$A,$B$5,Raw!$G:$G,Month!E$7,Raw!$I:$I,Month!$A43),IF($C43="Provider",SUMIFS(Raw!$H:$H,Raw!$A:$A,$B$5,Raw!$G:$G,Month!E$7,Raw!$C:$C,Month!$A43),SUMIFS(Raw!$H:$H,Raw!$A:$A,$B$5,Raw!$G:$G,Month!E$7,Raw!$E:$E,Month!$A43))))</f>
        <v>19109</v>
      </c>
      <c r="F43" s="100">
        <f>IF($B43="","",IF($C43="Region",SUMIFS(Raw!$H:$H,Raw!$A:$A,$B$5,Raw!$G:$G,Month!F$7,Raw!$I:$I,Month!$A43),IF($C43="Provider",SUMIFS(Raw!$H:$H,Raw!$A:$A,$B$5,Raw!$G:$G,Month!F$7,Raw!$C:$C,Month!$A43),SUMIFS(Raw!$H:$H,Raw!$A:$A,$B$5,Raw!$G:$G,Month!F$7,Raw!$E:$E,Month!$A43))))</f>
        <v>17536</v>
      </c>
      <c r="G43" s="100">
        <f>IF($B43="","",IF($C43="Region",SUMIFS(Raw!$H:$H,Raw!$A:$A,$B$5,Raw!$G:$G,Month!G$7,Raw!$I:$I,Month!$A43),IF($C43="Provider",SUMIFS(Raw!$H:$H,Raw!$A:$A,$B$5,Raw!$G:$G,Month!G$7,Raw!$C:$C,Month!$A43),SUMIFS(Raw!$H:$H,Raw!$A:$A,$B$5,Raw!$G:$G,Month!G$7,Raw!$E:$E,Month!$A43))))</f>
        <v>13828</v>
      </c>
      <c r="H43" s="100">
        <f>IF($B43="","",IF($C43="Region",SUMIFS(Raw!$H:$H,Raw!$A:$A,$B$5,Raw!$G:$G,Month!H$7,Raw!$I:$I,Month!$A43),IF($C43="Provider",SUMIFS(Raw!$H:$H,Raw!$A:$A,$B$5,Raw!$G:$G,Month!H$7,Raw!$C:$C,Month!$A43),SUMIFS(Raw!$H:$H,Raw!$A:$A,$B$5,Raw!$G:$G,Month!H$7,Raw!$E:$E,Month!$A43))))</f>
        <v>759</v>
      </c>
      <c r="I43" s="100">
        <f>IF($B43="","",IF($C43="Region",SUMIFS(Raw!$H:$H,Raw!$A:$A,$B$5,Raw!$G:$G,Month!I$7,Raw!$I:$I,Month!$A43),IF($C43="Provider",SUMIFS(Raw!$H:$H,Raw!$A:$A,$B$5,Raw!$G:$G,Month!I$7,Raw!$C:$C,Month!$A43),SUMIFS(Raw!$H:$H,Raw!$A:$A,$B$5,Raw!$G:$G,Month!I$7,Raw!$E:$E,Month!$A43))))</f>
        <v>965622</v>
      </c>
      <c r="J43" s="100">
        <f>IF($B43="","",IF($C43="Region",SUMIFS(Raw!$H:$H,Raw!$A:$A,$B$5,Raw!$G:$G,Month!J$7,Raw!$I:$I,Month!$A43),IF($C43="Provider",SUMIFS(Raw!$H:$H,Raw!$A:$A,$B$5,Raw!$G:$G,Month!J$7,Raw!$C:$C,Month!$A43),SUMIFS(Raw!$H:$H,Raw!$A:$A,$B$5,Raw!$G:$G,Month!J$7,Raw!$E:$E,Month!$A43))))</f>
        <v>334</v>
      </c>
      <c r="K43" s="100">
        <f>IF($B43="","",IF($C43="Region",SUMIFS(Raw!$H:$H,Raw!$A:$A,$B$5,Raw!$G:$G,Month!K$7,Raw!$I:$I,Month!$A43),IF($C43="Provider",SUMIFS(Raw!$H:$H,Raw!$A:$A,$B$5,Raw!$G:$G,Month!K$7,Raw!$C:$C,Month!$A43),SUMIFS(Raw!$H:$H,Raw!$A:$A,$B$5,Raw!$G:$G,Month!K$7,Raw!$E:$E,Month!$A43))))</f>
        <v>581</v>
      </c>
      <c r="L43" s="100">
        <f>IF($B43="","",IF($C43="Region",SUMIFS(Raw!$H:$H,Raw!$A:$A,$B$5,Raw!$G:$G,Month!L$7,Raw!$I:$I,Month!$A43),IF($C43="Provider",SUMIFS(Raw!$H:$H,Raw!$A:$A,$B$5,Raw!$G:$G,Month!L$7,Raw!$C:$C,Month!$A43),SUMIFS(Raw!$H:$H,Raw!$A:$A,$B$5,Raw!$G:$G,Month!L$7,Raw!$E:$E,Month!$A43))))</f>
        <v>103191</v>
      </c>
      <c r="M43" s="100">
        <f>IF($B43="","",IF($C43="Region",SUMIFS(Raw!$H:$H,Raw!$A:$A,$B$5,Raw!$G:$G,Month!M$7,Raw!$I:$I,Month!$A43),IF($C43="Provider",SUMIFS(Raw!$H:$H,Raw!$A:$A,$B$5,Raw!$G:$G,Month!M$7,Raw!$C:$C,Month!$A43),SUMIFS(Raw!$H:$H,Raw!$A:$A,$B$5,Raw!$G:$G,Month!M$7,Raw!$E:$E,Month!$A43))))</f>
        <v>7800</v>
      </c>
      <c r="N43" s="100">
        <f>IF($B43="","",IF($C43="Region",SUMIFS(Raw!$H:$H,Raw!$A:$A,$B$5,Raw!$G:$G,Month!N$7,Raw!$I:$I,Month!$A43),IF($C43="Provider",SUMIFS(Raw!$H:$H,Raw!$A:$A,$B$5,Raw!$G:$G,Month!N$7,Raw!$C:$C,Month!$A43),SUMIFS(Raw!$H:$H,Raw!$A:$A,$B$5,Raw!$G:$G,Month!N$7,Raw!$E:$E,Month!$A43))))</f>
        <v>48013259</v>
      </c>
      <c r="O43" s="100">
        <f>IF($B43="","",IF($C43="Region",SUMIFS(Raw!$H:$H,Raw!$A:$A,$B$5,Raw!$G:$G,Month!O$7,Raw!$I:$I,Month!$A43),IF($C43="Provider",SUMIFS(Raw!$H:$H,Raw!$A:$A,$B$5,Raw!$G:$G,Month!O$7,Raw!$C:$C,Month!$A43),SUMIFS(Raw!$H:$H,Raw!$A:$A,$B$5,Raw!$G:$G,Month!O$7,Raw!$E:$E,Month!$A43))))</f>
        <v>16824</v>
      </c>
      <c r="P43" s="100">
        <f>IF($B43="","",IF($C43="Region",SUMIFS(Raw!$H:$H,Raw!$A:$A,$B$5,Raw!$G:$G,Month!P$7,Raw!$I:$I,Month!$A43),IF($C43="Provider",SUMIFS(Raw!$H:$H,Raw!$A:$A,$B$5,Raw!$G:$G,Month!P$7,Raw!$C:$C,Month!$A43),SUMIFS(Raw!$H:$H,Raw!$A:$A,$B$5,Raw!$G:$G,Month!P$7,Raw!$E:$E,Month!$A43))))</f>
        <v>128</v>
      </c>
      <c r="Q43" s="100">
        <f>IF($B43="","",IF($C43="Region",SUMIFS(Raw!$H:$H,Raw!$A:$A,$B$5,Raw!$G:$G,Month!Q$7,Raw!$I:$I,Month!$A43),IF($C43="Provider",SUMIFS(Raw!$H:$H,Raw!$A:$A,$B$5,Raw!$G:$G,Month!Q$7,Raw!$C:$C,Month!$A43),SUMIFS(Raw!$H:$H,Raw!$A:$A,$B$5,Raw!$G:$G,Month!Q$7,Raw!$E:$E,Month!$A43))))</f>
        <v>4901</v>
      </c>
      <c r="R43" s="100">
        <f>IF($B43="","",IF($C43="Region",SUMIFS(Raw!$H:$H,Raw!$A:$A,$B$5,Raw!$G:$G,Month!R$7,Raw!$I:$I,Month!$A43),IF($C43="Provider",SUMIFS(Raw!$H:$H,Raw!$A:$A,$B$5,Raw!$G:$G,Month!R$7,Raw!$C:$C,Month!$A43),SUMIFS(Raw!$H:$H,Raw!$A:$A,$B$5,Raw!$G:$G,Month!R$7,Raw!$E:$E,Month!$A43))))</f>
        <v>2524</v>
      </c>
      <c r="S43" s="100">
        <f>IF($B43="","",IF($C43="Region",SUMIFS(Raw!$H:$H,Raw!$A:$A,$B$5,Raw!$G:$G,Month!S$7,Raw!$I:$I,Month!$A43),IF($C43="Provider",SUMIFS(Raw!$H:$H,Raw!$A:$A,$B$5,Raw!$G:$G,Month!S$7,Raw!$C:$C,Month!$A43),SUMIFS(Raw!$H:$H,Raw!$A:$A,$B$5,Raw!$G:$G,Month!S$7,Raw!$E:$E,Month!$A43))))</f>
        <v>9271</v>
      </c>
      <c r="T43" s="100">
        <f>IF($B43="","",IF($C43="Region",SUMIFS(Raw!$H:$H,Raw!$A:$A,$B$5,Raw!$G:$G,Month!T$7,Raw!$I:$I,Month!$A43),IF($C43="Provider",SUMIFS(Raw!$H:$H,Raw!$A:$A,$B$5,Raw!$G:$G,Month!T$7,Raw!$C:$C,Month!$A43),SUMIFS(Raw!$H:$H,Raw!$A:$A,$B$5,Raw!$G:$G,Month!T$7,Raw!$E:$E,Month!$A43))))</f>
        <v>0</v>
      </c>
      <c r="U43" s="100">
        <f>IF($B43="","",IF($C43="Region",SUMIFS(Raw!$H:$H,Raw!$A:$A,$B$5,Raw!$G:$G,Month!U$7,Raw!$I:$I,Month!$A43),IF($C43="Provider",SUMIFS(Raw!$H:$H,Raw!$A:$A,$B$5,Raw!$G:$G,Month!U$7,Raw!$C:$C,Month!$A43),SUMIFS(Raw!$H:$H,Raw!$A:$A,$B$5,Raw!$G:$G,Month!U$7,Raw!$E:$E,Month!$A43))))</f>
        <v>11795</v>
      </c>
      <c r="V43" s="100">
        <f>IF($B43="","",IF($C43="Region",SUMIFS(Raw!$H:$H,Raw!$A:$A,$B$5,Raw!$G:$G,Month!V$7,Raw!$I:$I,Month!$A43),IF($C43="Provider",SUMIFS(Raw!$H:$H,Raw!$A:$A,$B$5,Raw!$G:$G,Month!V$7,Raw!$C:$C,Month!$A43),SUMIFS(Raw!$H:$H,Raw!$A:$A,$B$5,Raw!$G:$G,Month!V$7,Raw!$E:$E,Month!$A43))))</f>
        <v>0</v>
      </c>
      <c r="W43" s="100">
        <f>IF($B43="","",IF($C43="Region",SUMIFS(Raw!$H:$H,Raw!$A:$A,$B$5,Raw!$G:$G,Month!W$7,Raw!$I:$I,Month!$A43),IF($C43="Provider",SUMIFS(Raw!$H:$H,Raw!$A:$A,$B$5,Raw!$G:$G,Month!W$7,Raw!$C:$C,Month!$A43),SUMIFS(Raw!$H:$H,Raw!$A:$A,$B$5,Raw!$G:$G,Month!W$7,Raw!$E:$E,Month!$A43))))</f>
        <v>4634</v>
      </c>
      <c r="X43" s="100">
        <f>IF($B43="","",IF($C43="Region",SUMIFS(Raw!$H:$H,Raw!$A:$A,$B$5,Raw!$G:$G,Month!X$7,Raw!$I:$I,Month!$A43),IF($C43="Provider",SUMIFS(Raw!$H:$H,Raw!$A:$A,$B$5,Raw!$G:$G,Month!X$7,Raw!$C:$C,Month!$A43),SUMIFS(Raw!$H:$H,Raw!$A:$A,$B$5,Raw!$G:$G,Month!X$7,Raw!$E:$E,Month!$A43))))</f>
        <v>1628</v>
      </c>
      <c r="Y43" s="100">
        <f>IF($B43="","",IF($C43="Region",SUMIFS(Raw!$H:$H,Raw!$A:$A,$B$5,Raw!$G:$G,Month!Y$7,Raw!$I:$I,Month!$A43),IF($C43="Provider",SUMIFS(Raw!$H:$H,Raw!$A:$A,$B$5,Raw!$G:$G,Month!Y$7,Raw!$C:$C,Month!$A43),SUMIFS(Raw!$H:$H,Raw!$A:$A,$B$5,Raw!$G:$G,Month!Y$7,Raw!$E:$E,Month!$A43))))</f>
        <v>7131</v>
      </c>
      <c r="Z43" s="100">
        <f>IF($B43="","",IF($C43="Region",SUMIFS(Raw!$H:$H,Raw!$A:$A,$B$5,Raw!$G:$G,Month!Z$7,Raw!$I:$I,Month!$A43),IF($C43="Provider",SUMIFS(Raw!$H:$H,Raw!$A:$A,$B$5,Raw!$G:$G,Month!Z$7,Raw!$C:$C,Month!$A43),SUMIFS(Raw!$H:$H,Raw!$A:$A,$B$5,Raw!$G:$G,Month!Z$7,Raw!$E:$E,Month!$A43))))</f>
        <v>25689</v>
      </c>
      <c r="AA43" s="100">
        <f>IF($B43="","",IF($C43="Region",SUMIFS(Raw!$H:$H,Raw!$A:$A,$B$5,Raw!$G:$G,Month!AA$7,Raw!$I:$I,Month!$A43),IF($C43="Provider",SUMIFS(Raw!$H:$H,Raw!$A:$A,$B$5,Raw!$G:$G,Month!AA$7,Raw!$C:$C,Month!$A43),SUMIFS(Raw!$H:$H,Raw!$A:$A,$B$5,Raw!$G:$G,Month!AA$7,Raw!$E:$E,Month!$A43))))</f>
        <v>2934</v>
      </c>
      <c r="AB43" s="100">
        <f>IF($B43="","",IF($C43="Region",SUMIFS(Raw!$H:$H,Raw!$A:$A,$B$5,Raw!$G:$G,Month!AB$7,Raw!$I:$I,Month!$A43),IF($C43="Provider",SUMIFS(Raw!$H:$H,Raw!$A:$A,$B$5,Raw!$G:$G,Month!AB$7,Raw!$C:$C,Month!$A43),SUMIFS(Raw!$H:$H,Raw!$A:$A,$B$5,Raw!$G:$G,Month!AB$7,Raw!$E:$E,Month!$A43))))</f>
        <v>1771</v>
      </c>
      <c r="AC43" s="100">
        <f>IF($B43="","",IF($C43="Region",SUMIFS(Raw!$H:$H,Raw!$A:$A,$B$5,Raw!$G:$G,Month!AC$7,Raw!$I:$I,Month!$A43),IF($C43="Provider",SUMIFS(Raw!$H:$H,Raw!$A:$A,$B$5,Raw!$G:$G,Month!AC$7,Raw!$C:$C,Month!$A43),SUMIFS(Raw!$H:$H,Raw!$A:$A,$B$5,Raw!$G:$G,Month!AC$7,Raw!$E:$E,Month!$A43))))</f>
        <v>11961</v>
      </c>
      <c r="AD43" s="100">
        <f>IF($B43="","",IF($C43="Region",SUMIFS(Raw!$H:$H,Raw!$A:$A,$B$5,Raw!$G:$G,Month!AD$7,Raw!$I:$I,Month!$A43),IF($C43="Provider",SUMIFS(Raw!$H:$H,Raw!$A:$A,$B$5,Raw!$G:$G,Month!AD$7,Raw!$C:$C,Month!$A43),SUMIFS(Raw!$H:$H,Raw!$A:$A,$B$5,Raw!$G:$G,Month!AD$7,Raw!$E:$E,Month!$A43))))</f>
        <v>39167</v>
      </c>
      <c r="AE43" s="100">
        <f>IF($B43="","",IF($C43="Region",SUMIFS(Raw!$H:$H,Raw!$A:$A,$B$5,Raw!$G:$G,Month!AE$7,Raw!$I:$I,Month!$A43),IF($C43="Provider",SUMIFS(Raw!$H:$H,Raw!$A:$A,$B$5,Raw!$G:$G,Month!AE$7,Raw!$C:$C,Month!$A43),SUMIFS(Raw!$H:$H,Raw!$A:$A,$B$5,Raw!$G:$G,Month!AE$7,Raw!$E:$E,Month!$A43))))</f>
        <v>16824</v>
      </c>
      <c r="AF43" s="100">
        <f>IF($B43="","",IF($C43="Region",SUMIFS(Raw!$H:$H,Raw!$A:$A,$B$5,Raw!$G:$G,Month!AF$7,Raw!$I:$I,Month!$A43),IF($C43="Provider",SUMIFS(Raw!$H:$H,Raw!$A:$A,$B$5,Raw!$G:$G,Month!AF$7,Raw!$C:$C,Month!$A43),SUMIFS(Raw!$H:$H,Raw!$A:$A,$B$5,Raw!$G:$G,Month!AF$7,Raw!$E:$E,Month!$A43))))</f>
        <v>2083</v>
      </c>
      <c r="AG43" s="100">
        <f>IF($B43="","",IF($C43="Region",SUMIFS(Raw!$H:$H,Raw!$A:$A,$B$5,Raw!$G:$G,Month!AG$7,Raw!$I:$I,Month!$A43),IF($C43="Provider",SUMIFS(Raw!$H:$H,Raw!$A:$A,$B$5,Raw!$G:$G,Month!AG$7,Raw!$C:$C,Month!$A43),SUMIFS(Raw!$H:$H,Raw!$A:$A,$B$5,Raw!$G:$G,Month!AG$7,Raw!$E:$E,Month!$A43))))</f>
        <v>693</v>
      </c>
      <c r="AH43" s="100">
        <f>IF($B43="","",IF($C43="Region",SUMIFS(Raw!$H:$H,Raw!$A:$A,$B$5,Raw!$G:$G,Month!AH$7,Raw!$I:$I,Month!$A43),IF($C43="Provider",SUMIFS(Raw!$H:$H,Raw!$A:$A,$B$5,Raw!$G:$G,Month!AH$7,Raw!$C:$C,Month!$A43),SUMIFS(Raw!$H:$H,Raw!$A:$A,$B$5,Raw!$G:$G,Month!AH$7,Raw!$E:$E,Month!$A43))))</f>
        <v>663</v>
      </c>
      <c r="AI43" s="100">
        <f>IF($B43="","",IF($C43="Region",SUMIFS(Raw!$H:$H,Raw!$A:$A,$B$5,Raw!$G:$G,Month!AI$7,Raw!$I:$I,Month!$A43),IF($C43="Provider",SUMIFS(Raw!$H:$H,Raw!$A:$A,$B$5,Raw!$G:$G,Month!AI$7,Raw!$C:$C,Month!$A43),SUMIFS(Raw!$H:$H,Raw!$A:$A,$B$5,Raw!$G:$G,Month!AI$7,Raw!$E:$E,Month!$A43))))</f>
        <v>3</v>
      </c>
      <c r="AJ43" s="100">
        <f>IF($B43="","",IF($C43="Region",SUMIFS(Raw!$H:$H,Raw!$A:$A,$B$5,Raw!$G:$G,Month!AJ$7,Raw!$I:$I,Month!$A43),IF($C43="Provider",SUMIFS(Raw!$H:$H,Raw!$A:$A,$B$5,Raw!$G:$G,Month!AJ$7,Raw!$C:$C,Month!$A43),SUMIFS(Raw!$H:$H,Raw!$A:$A,$B$5,Raw!$G:$G,Month!AJ$7,Raw!$E:$E,Month!$A43))))</f>
        <v>518</v>
      </c>
      <c r="AK43" s="100">
        <f>IF($B43="","",IF($C43="Region",SUMIFS(Raw!$H:$H,Raw!$A:$A,$B$5,Raw!$G:$G,Month!AK$7,Raw!$I:$I,Month!$A43),IF($C43="Provider",SUMIFS(Raw!$H:$H,Raw!$A:$A,$B$5,Raw!$G:$G,Month!AK$7,Raw!$C:$C,Month!$A43),SUMIFS(Raw!$H:$H,Raw!$A:$A,$B$5,Raw!$G:$G,Month!AK$7,Raw!$E:$E,Month!$A43))))</f>
        <v>64</v>
      </c>
      <c r="AL43" s="100">
        <f>IF($B43="","",IF($C43="Region",SUMIFS(Raw!$H:$H,Raw!$A:$A,$B$5,Raw!$G:$G,Month!AL$7,Raw!$I:$I,Month!$A43),IF($C43="Provider",SUMIFS(Raw!$H:$H,Raw!$A:$A,$B$5,Raw!$G:$G,Month!AL$7,Raw!$C:$C,Month!$A43),SUMIFS(Raw!$H:$H,Raw!$A:$A,$B$5,Raw!$G:$G,Month!AL$7,Raw!$E:$E,Month!$A43))))</f>
        <v>1541</v>
      </c>
      <c r="AM43" s="100">
        <f>IF($B43="","",IF($C43="Region",SUMIFS(Raw!$H:$H,Raw!$A:$A,$B$5,Raw!$G:$G,Month!AM$7,Raw!$I:$I,Month!$A43),IF($C43="Provider",SUMIFS(Raw!$H:$H,Raw!$A:$A,$B$5,Raw!$G:$G,Month!AM$7,Raw!$C:$C,Month!$A43),SUMIFS(Raw!$H:$H,Raw!$A:$A,$B$5,Raw!$G:$G,Month!AM$7,Raw!$E:$E,Month!$A43))))</f>
        <v>331</v>
      </c>
      <c r="AN43" s="100">
        <f>IF($B43="","",IF($C43="Region",SUMIFS(Raw!$H:$H,Raw!$A:$A,$B$5,Raw!$G:$G,Month!AN$7,Raw!$I:$I,Month!$A43),IF($C43="Provider",SUMIFS(Raw!$H:$H,Raw!$A:$A,$B$5,Raw!$G:$G,Month!AN$7,Raw!$C:$C,Month!$A43),SUMIFS(Raw!$H:$H,Raw!$A:$A,$B$5,Raw!$G:$G,Month!AN$7,Raw!$E:$E,Month!$A43))))</f>
        <v>5788</v>
      </c>
      <c r="AO43" s="100">
        <f>IF($B43="","",IF($C43="Region",SUMIFS(Raw!$H:$H,Raw!$A:$A,$B$5,Raw!$G:$G,Month!AO$7,Raw!$I:$I,Month!$A43),IF($C43="Provider",SUMIFS(Raw!$H:$H,Raw!$A:$A,$B$5,Raw!$G:$G,Month!AO$7,Raw!$C:$C,Month!$A43),SUMIFS(Raw!$H:$H,Raw!$A:$A,$B$5,Raw!$G:$G,Month!AO$7,Raw!$E:$E,Month!$A43))))</f>
        <v>5565</v>
      </c>
      <c r="AP43" s="100">
        <f>IF($B43="","",IF($C43="Region",SUMIFS(Raw!$H:$H,Raw!$A:$A,$B$5,Raw!$G:$G,Month!AP$7,Raw!$I:$I,Month!$A43),IF($C43="Provider",SUMIFS(Raw!$H:$H,Raw!$A:$A,$B$5,Raw!$G:$G,Month!AP$7,Raw!$C:$C,Month!$A43),SUMIFS(Raw!$H:$H,Raw!$A:$A,$B$5,Raw!$G:$G,Month!AP$7,Raw!$E:$E,Month!$A43))))</f>
        <v>660</v>
      </c>
      <c r="AQ43" s="100">
        <f>IF($B43="","",IF($C43="Region",SUMIFS(Raw!$H:$H,Raw!$A:$A,$B$5,Raw!$G:$G,Month!AQ$7,Raw!$I:$I,Month!$A43),IF($C43="Provider",SUMIFS(Raw!$H:$H,Raw!$A:$A,$B$5,Raw!$G:$G,Month!AQ$7,Raw!$C:$C,Month!$A43),SUMIFS(Raw!$H:$H,Raw!$A:$A,$B$5,Raw!$G:$G,Month!AQ$7,Raw!$E:$E,Month!$A43))))</f>
        <v>1977</v>
      </c>
      <c r="AR43" s="100">
        <f>IF($B43="","",IF($C43="Region",SUMIFS(Raw!$H:$H,Raw!$A:$A,$B$5,Raw!$G:$G,Month!AR$7,Raw!$I:$I,Month!$A43),IF($C43="Provider",SUMIFS(Raw!$H:$H,Raw!$A:$A,$B$5,Raw!$G:$G,Month!AR$7,Raw!$C:$C,Month!$A43),SUMIFS(Raw!$H:$H,Raw!$A:$A,$B$5,Raw!$G:$G,Month!AR$7,Raw!$E:$E,Month!$A43))))</f>
        <v>1881</v>
      </c>
      <c r="AS43" s="100">
        <f>IF($B43="","",IF($C43="Region",SUMIFS(Raw!$H:$H,Raw!$A:$A,$B$5,Raw!$G:$G,Month!AS$7,Raw!$I:$I,Month!$A43),IF($C43="Provider",SUMIFS(Raw!$H:$H,Raw!$A:$A,$B$5,Raw!$G:$G,Month!AS$7,Raw!$C:$C,Month!$A43),SUMIFS(Raw!$H:$H,Raw!$A:$A,$B$5,Raw!$G:$G,Month!AS$7,Raw!$E:$E,Month!$A43))))</f>
        <v>698</v>
      </c>
      <c r="AT43" s="100">
        <f>IF($B43="","",IF($C43="Region",SUMIFS(Raw!$H:$H,Raw!$A:$A,$B$5,Raw!$G:$G,Month!AT$7,Raw!$I:$I,Month!$A43),IF($C43="Provider",SUMIFS(Raw!$H:$H,Raw!$A:$A,$B$5,Raw!$G:$G,Month!AT$7,Raw!$C:$C,Month!$A43),SUMIFS(Raw!$H:$H,Raw!$A:$A,$B$5,Raw!$G:$G,Month!AT$7,Raw!$E:$E,Month!$A43))))</f>
        <v>248</v>
      </c>
      <c r="AU43" s="100">
        <f>IF($B43="","",IF($C43="Region",SUMIFS(Raw!$H:$H,Raw!$A:$A,$B$5,Raw!$G:$G,Month!AU$7,Raw!$I:$I,Month!$A43),IF($C43="Provider",SUMIFS(Raw!$H:$H,Raw!$A:$A,$B$5,Raw!$G:$G,Month!AU$7,Raw!$C:$C,Month!$A43),SUMIFS(Raw!$H:$H,Raw!$A:$A,$B$5,Raw!$G:$G,Month!AU$7,Raw!$E:$E,Month!$A43))))</f>
        <v>105</v>
      </c>
      <c r="AV43" s="100">
        <f>IF($B43="","",IF($C43="Region",SUMIFS(Raw!$H:$H,Raw!$A:$A,$B$5,Raw!$G:$G,Month!AV$7,Raw!$I:$I,Month!$A43),IF($C43="Provider",SUMIFS(Raw!$H:$H,Raw!$A:$A,$B$5,Raw!$G:$G,Month!AV$7,Raw!$C:$C,Month!$A43),SUMIFS(Raw!$H:$H,Raw!$A:$A,$B$5,Raw!$G:$G,Month!AV$7,Raw!$E:$E,Month!$A43))))</f>
        <v>1665</v>
      </c>
      <c r="AW43" s="100">
        <f>IF($B43="","",IF($C43="Region",SUMIFS(Raw!$H:$H,Raw!$A:$A,$B$5,Raw!$G:$G,Month!AW$7,Raw!$I:$I,Month!$A43),IF($C43="Provider",SUMIFS(Raw!$H:$H,Raw!$A:$A,$B$5,Raw!$G:$G,Month!AW$7,Raw!$C:$C,Month!$A43),SUMIFS(Raw!$H:$H,Raw!$A:$A,$B$5,Raw!$G:$G,Month!AW$7,Raw!$E:$E,Month!$A43))))</f>
        <v>13389334</v>
      </c>
      <c r="AX43" s="100">
        <f>IF($B43="","",IF($C43="Region",SUMIFS(Raw!$H:$H,Raw!$A:$A,$B$5,Raw!$G:$G,Month!AX$7,Raw!$I:$I,Month!$A43),IF($C43="Provider",SUMIFS(Raw!$H:$H,Raw!$A:$A,$B$5,Raw!$G:$G,Month!AX$7,Raw!$C:$C,Month!$A43),SUMIFS(Raw!$H:$H,Raw!$A:$A,$B$5,Raw!$G:$G,Month!AX$7,Raw!$E:$E,Month!$A43))))</f>
        <v>1489</v>
      </c>
      <c r="AY43" s="100">
        <f>IF($B43="","",IF($C43="Region",SUMIFS(Raw!$H:$H,Raw!$A:$A,$B$5,Raw!$G:$G,Month!AY$7,Raw!$I:$I,Month!$A43),IF($C43="Provider",SUMIFS(Raw!$H:$H,Raw!$A:$A,$B$5,Raw!$G:$G,Month!AY$7,Raw!$C:$C,Month!$A43),SUMIFS(Raw!$H:$H,Raw!$A:$A,$B$5,Raw!$G:$G,Month!AY$7,Raw!$E:$E,Month!$A43))))</f>
        <v>1473</v>
      </c>
      <c r="AZ43" s="100">
        <f>IF($B43="","",IF($C43="Region",SUMIFS(Raw!$H:$H,Raw!$A:$A,$B$5,Raw!$G:$G,Month!AZ$7,Raw!$I:$I,Month!$A43),IF($C43="Provider",SUMIFS(Raw!$H:$H,Raw!$A:$A,$B$5,Raw!$G:$G,Month!AZ$7,Raw!$C:$C,Month!$A43),SUMIFS(Raw!$H:$H,Raw!$A:$A,$B$5,Raw!$G:$G,Month!AZ$7,Raw!$E:$E,Month!$A43))))</f>
        <v>63</v>
      </c>
      <c r="BA43" s="100">
        <f>IF($B43="","",IF($C43="Region",SUMIFS(Raw!$H:$H,Raw!$A:$A,$B$5,Raw!$G:$G,Month!BA$7,Raw!$I:$I,Month!$A43),IF($C43="Provider",SUMIFS(Raw!$H:$H,Raw!$A:$A,$B$5,Raw!$G:$G,Month!BA$7,Raw!$C:$C,Month!$A43),SUMIFS(Raw!$H:$H,Raw!$A:$A,$B$5,Raw!$G:$G,Month!BA$7,Raw!$E:$E,Month!$A43))))</f>
        <v>1287</v>
      </c>
      <c r="BB43" s="100">
        <f>IF($B43="","",IF($C43="Region",SUMIFS(Raw!$H:$H,Raw!$A:$A,$B$5,Raw!$G:$G,Month!BB$7,Raw!$I:$I,Month!$A43),IF($C43="Provider",SUMIFS(Raw!$H:$H,Raw!$A:$A,$B$5,Raw!$G:$G,Month!BB$7,Raw!$C:$C,Month!$A43),SUMIFS(Raw!$H:$H,Raw!$A:$A,$B$5,Raw!$G:$G,Month!BB$7,Raw!$E:$E,Month!$A43))))</f>
        <v>10322379</v>
      </c>
      <c r="BC43" s="100">
        <f>IF($B43="","",IF($C43="Region",SUMIFS(Raw!$H:$H,Raw!$A:$A,$B$5,Raw!$G:$G,Month!BC$7,Raw!$I:$I,Month!$A43),IF($C43="Provider",SUMIFS(Raw!$H:$H,Raw!$A:$A,$B$5,Raw!$G:$G,Month!BC$7,Raw!$C:$C,Month!$A43),SUMIFS(Raw!$H:$H,Raw!$A:$A,$B$5,Raw!$G:$G,Month!BC$7,Raw!$E:$E,Month!$A43))))</f>
        <v>144</v>
      </c>
      <c r="BD43" s="100">
        <f>IF($B43="","",IF($C43="Region",SUMIFS(Raw!$H:$H,Raw!$A:$A,$B$5,Raw!$G:$G,Month!BD$7,Raw!$I:$I,Month!$A43),IF($C43="Provider",SUMIFS(Raw!$H:$H,Raw!$A:$A,$B$5,Raw!$G:$G,Month!BD$7,Raw!$C:$C,Month!$A43),SUMIFS(Raw!$H:$H,Raw!$A:$A,$B$5,Raw!$G:$G,Month!BD$7,Raw!$E:$E,Month!$A43))))</f>
        <v>3165</v>
      </c>
      <c r="BE43" s="100">
        <f>IF($B43="","",IF($C43="Region",SUMIFS(Raw!$H:$H,Raw!$A:$A,$B$5,Raw!$G:$G,Month!BE$7,Raw!$I:$I,Month!$A43),IF($C43="Provider",SUMIFS(Raw!$H:$H,Raw!$A:$A,$B$5,Raw!$G:$G,Month!BE$7,Raw!$C:$C,Month!$A43),SUMIFS(Raw!$H:$H,Raw!$A:$A,$B$5,Raw!$G:$G,Month!BE$7,Raw!$E:$E,Month!$A43))))</f>
        <v>1978</v>
      </c>
      <c r="BF43" s="100">
        <f>IF($B43="","",IF($C43="Region",SUMIFS(Raw!$H:$H,Raw!$A:$A,$B$5,Raw!$G:$G,Month!BF$7,Raw!$I:$I,Month!$A43),IF($C43="Provider",SUMIFS(Raw!$H:$H,Raw!$A:$A,$B$5,Raw!$G:$G,Month!BF$7,Raw!$C:$C,Month!$A43),SUMIFS(Raw!$H:$H,Raw!$A:$A,$B$5,Raw!$G:$G,Month!BF$7,Raw!$E:$E,Month!$A43))))</f>
        <v>11371</v>
      </c>
      <c r="BG43" s="100">
        <f>IF($B43="","",IF($C43="Region",SUMIFS(Raw!$H:$H,Raw!$A:$A,$B$5,Raw!$G:$G,Month!BG$7,Raw!$I:$I,Month!$A43),IF($C43="Provider",SUMIFS(Raw!$H:$H,Raw!$A:$A,$B$5,Raw!$G:$G,Month!BG$7,Raw!$C:$C,Month!$A43),SUMIFS(Raw!$H:$H,Raw!$A:$A,$B$5,Raw!$G:$G,Month!BG$7,Raw!$E:$E,Month!$A43))))</f>
        <v>0</v>
      </c>
      <c r="BH43" s="100">
        <f>IF($B43="","",IF($C43="Region",SUMIFS(Raw!$H:$H,Raw!$A:$A,$B$5,Raw!$G:$G,Month!BH$7,Raw!$I:$I,Month!$A43),IF($C43="Provider",SUMIFS(Raw!$H:$H,Raw!$A:$A,$B$5,Raw!$G:$G,Month!BH$7,Raw!$C:$C,Month!$A43),SUMIFS(Raw!$H:$H,Raw!$A:$A,$B$5,Raw!$G:$G,Month!BH$7,Raw!$E:$E,Month!$A43))))</f>
        <v>10439</v>
      </c>
      <c r="BI43" s="100">
        <f>IF($B43="","",IF($C43="Region",SUMIFS(Raw!$H:$H,Raw!$A:$A,$B$5,Raw!$G:$G,Month!BI$7,Raw!$I:$I,Month!$A43),IF($C43="Provider",SUMIFS(Raw!$H:$H,Raw!$A:$A,$B$5,Raw!$G:$G,Month!BI$7,Raw!$C:$C,Month!$A43),SUMIFS(Raw!$H:$H,Raw!$A:$A,$B$5,Raw!$G:$G,Month!BI$7,Raw!$E:$E,Month!$A43))))</f>
        <v>3239</v>
      </c>
      <c r="BJ43" s="100">
        <f>IF($B43="","",IF($C43="Region",SUMIFS(Raw!$H:$H,Raw!$A:$A,$B$5,Raw!$G:$G,Month!BJ$7,Raw!$I:$I,Month!$A43),IF($C43="Provider",SUMIFS(Raw!$H:$H,Raw!$A:$A,$B$5,Raw!$G:$G,Month!BJ$7,Raw!$C:$C,Month!$A43),SUMIFS(Raw!$H:$H,Raw!$A:$A,$B$5,Raw!$G:$G,Month!BJ$7,Raw!$E:$E,Month!$A43))))</f>
        <v>2289</v>
      </c>
      <c r="BK43" s="100">
        <f>IF($B43="","",IF($C43="Region",SUMIFS(Raw!$H:$H,Raw!$A:$A,$B$5,Raw!$G:$G,Month!BK$7,Raw!$I:$I,Month!$A43),IF($C43="Provider",SUMIFS(Raw!$H:$H,Raw!$A:$A,$B$5,Raw!$G:$G,Month!BK$7,Raw!$C:$C,Month!$A43),SUMIFS(Raw!$H:$H,Raw!$A:$A,$B$5,Raw!$G:$G,Month!BK$7,Raw!$E:$E,Month!$A43))))</f>
        <v>887</v>
      </c>
      <c r="BL43" s="100">
        <f>IF($B43="","",IF($C43="Region",SUMIFS(Raw!$H:$H,Raw!$A:$A,$B$5,Raw!$G:$G,Month!BL$7,Raw!$I:$I,Month!$A43),IF($C43="Provider",SUMIFS(Raw!$H:$H,Raw!$A:$A,$B$5,Raw!$G:$G,Month!BL$7,Raw!$C:$C,Month!$A43),SUMIFS(Raw!$H:$H,Raw!$A:$A,$B$5,Raw!$G:$G,Month!BL$7,Raw!$E:$E,Month!$A43))))</f>
        <v>2330</v>
      </c>
      <c r="BM43" s="100">
        <f>IF($B43="","",IF($C43="Region",SUMIFS(Raw!$H:$H,Raw!$A:$A,$B$5,Raw!$G:$G,Month!BM$7,Raw!$I:$I,Month!$A43),IF($C43="Provider",SUMIFS(Raw!$H:$H,Raw!$A:$A,$B$5,Raw!$G:$G,Month!BM$7,Raw!$C:$C,Month!$A43),SUMIFS(Raw!$H:$H,Raw!$A:$A,$B$5,Raw!$G:$G,Month!BM$7,Raw!$E:$E,Month!$A43))))</f>
        <v>2288</v>
      </c>
      <c r="BN43" s="100">
        <f>IF($B43="","",IF($C43="Region",SUMIFS(Raw!$H:$H,Raw!$A:$A,$B$5,Raw!$G:$G,Month!BN$7,Raw!$I:$I,Month!$A43),IF($C43="Provider",SUMIFS(Raw!$H:$H,Raw!$A:$A,$B$5,Raw!$G:$G,Month!BN$7,Raw!$C:$C,Month!$A43),SUMIFS(Raw!$H:$H,Raw!$A:$A,$B$5,Raw!$G:$G,Month!BN$7,Raw!$E:$E,Month!$A43))))</f>
        <v>318</v>
      </c>
      <c r="BO43" s="100">
        <f>IF($B43="","",IF($C43="Region",SUMIFS(Raw!$H:$H,Raw!$A:$A,$B$5,Raw!$G:$G,Month!BO$7,Raw!$I:$I,Month!$A43),IF($C43="Provider",SUMIFS(Raw!$H:$H,Raw!$A:$A,$B$5,Raw!$G:$G,Month!BO$7,Raw!$C:$C,Month!$A43),SUMIFS(Raw!$H:$H,Raw!$A:$A,$B$5,Raw!$G:$G,Month!BO$7,Raw!$E:$E,Month!$A43))))</f>
        <v>40</v>
      </c>
      <c r="BP43" s="100">
        <f>IF($B43="","",IF($C43="Region",SUMIFS(Raw!$H:$H,Raw!$A:$A,$B$5,Raw!$G:$G,Month!BP$7,Raw!$I:$I,Month!$A43),IF($C43="Provider",SUMIFS(Raw!$H:$H,Raw!$A:$A,$B$5,Raw!$G:$G,Month!BP$7,Raw!$C:$C,Month!$A43),SUMIFS(Raw!$H:$H,Raw!$A:$A,$B$5,Raw!$G:$G,Month!BP$7,Raw!$E:$E,Month!$A43))))</f>
        <v>198</v>
      </c>
      <c r="BQ43" s="100">
        <f>IF($B43="","",IF($C43="Region",SUMIFS(Raw!$H:$H,Raw!$A:$A,$B$5,Raw!$G:$G,Month!BQ$7,Raw!$I:$I,Month!$A43),IF($C43="Provider",SUMIFS(Raw!$H:$H,Raw!$A:$A,$B$5,Raw!$G:$G,Month!BQ$7,Raw!$C:$C,Month!$A43),SUMIFS(Raw!$H:$H,Raw!$A:$A,$B$5,Raw!$G:$G,Month!BQ$7,Raw!$E:$E,Month!$A43))))</f>
        <v>24</v>
      </c>
      <c r="BR43" s="100">
        <f>IF($B43="","",IF($C43="Region",SUMIFS(Raw!$H:$H,Raw!$A:$A,$B$5,Raw!$G:$G,Month!BR$7,Raw!$I:$I,Month!$A43),IF($C43="Provider",SUMIFS(Raw!$H:$H,Raw!$A:$A,$B$5,Raw!$G:$G,Month!BR$7,Raw!$C:$C,Month!$A43),SUMIFS(Raw!$H:$H,Raw!$A:$A,$B$5,Raw!$G:$G,Month!BR$7,Raw!$E:$E,Month!$A43))))</f>
        <v>3</v>
      </c>
      <c r="BS43" s="100">
        <f>IF($B43="","",IF($C43="Region",SUMIFS(Raw!$H:$H,Raw!$A:$A,$B$5,Raw!$G:$G,Month!BS$7,Raw!$I:$I,Month!$A43),IF($C43="Provider",SUMIFS(Raw!$H:$H,Raw!$A:$A,$B$5,Raw!$G:$G,Month!BS$7,Raw!$C:$C,Month!$A43),SUMIFS(Raw!$H:$H,Raw!$A:$A,$B$5,Raw!$G:$G,Month!BS$7,Raw!$E:$E,Month!$A43))))</f>
        <v>0</v>
      </c>
      <c r="BT43" s="100">
        <f>IF($B43="","",IF($C43="Region",SUMIFS(Raw!$H:$H,Raw!$A:$A,$B$5,Raw!$G:$G,Month!BT$7,Raw!$I:$I,Month!$A43),IF($C43="Provider",SUMIFS(Raw!$H:$H,Raw!$A:$A,$B$5,Raw!$G:$G,Month!BT$7,Raw!$C:$C,Month!$A43),SUMIFS(Raw!$H:$H,Raw!$A:$A,$B$5,Raw!$G:$G,Month!BT$7,Raw!$E:$E,Month!$A43))))</f>
        <v>0</v>
      </c>
      <c r="BU43" s="100">
        <f>IF($B43="","",IF($C43="Region",SUMIFS(Raw!$H:$H,Raw!$A:$A,$B$5,Raw!$G:$G,Month!BU$7,Raw!$I:$I,Month!$A43),IF($C43="Provider",SUMIFS(Raw!$H:$H,Raw!$A:$A,$B$5,Raw!$G:$G,Month!BU$7,Raw!$C:$C,Month!$A43),SUMIFS(Raw!$H:$H,Raw!$A:$A,$B$5,Raw!$G:$G,Month!BU$7,Raw!$E:$E,Month!$A43))))</f>
        <v>0</v>
      </c>
      <c r="BV43" s="100">
        <f>IF($B43="","",IF($C43="Region",SUMIFS(Raw!$H:$H,Raw!$A:$A,$B$5,Raw!$G:$G,Month!BV$7,Raw!$I:$I,Month!$A43),IF($C43="Provider",SUMIFS(Raw!$H:$H,Raw!$A:$A,$B$5,Raw!$G:$G,Month!BV$7,Raw!$C:$C,Month!$A43),SUMIFS(Raw!$H:$H,Raw!$A:$A,$B$5,Raw!$G:$G,Month!BV$7,Raw!$E:$E,Month!$A43))))</f>
        <v>0</v>
      </c>
      <c r="BW43" s="100">
        <f>IF($B43="","",IF($C43="Region",SUMIFS(Raw!$H:$H,Raw!$A:$A,$B$5,Raw!$G:$G,Month!BW$7,Raw!$I:$I,Month!$A43),IF($C43="Provider",SUMIFS(Raw!$H:$H,Raw!$A:$A,$B$5,Raw!$G:$G,Month!BW$7,Raw!$C:$C,Month!$A43),SUMIFS(Raw!$H:$H,Raw!$A:$A,$B$5,Raw!$G:$G,Month!BW$7,Raw!$E:$E,Month!$A43))))</f>
        <v>1377</v>
      </c>
      <c r="BX43" s="100">
        <f>IF($B43="","",IF($C43="Region",SUMIFS(Raw!$H:$H,Raw!$A:$A,$B$5,Raw!$G:$G,Month!BX$7,Raw!$I:$I,Month!$A43),IF($C43="Provider",SUMIFS(Raw!$H:$H,Raw!$A:$A,$B$5,Raw!$G:$G,Month!BX$7,Raw!$C:$C,Month!$A43),SUMIFS(Raw!$H:$H,Raw!$A:$A,$B$5,Raw!$G:$G,Month!BX$7,Raw!$E:$E,Month!$A43))))</f>
        <v>1394</v>
      </c>
      <c r="BY43" s="100">
        <f>IF($B43="","",IF($C43="Region",SUMIFS(Raw!$H:$H,Raw!$A:$A,$B$5,Raw!$G:$G,Month!BY$7,Raw!$I:$I,Month!$A43),IF($C43="Provider",SUMIFS(Raw!$H:$H,Raw!$A:$A,$B$5,Raw!$G:$G,Month!BY$7,Raw!$C:$C,Month!$A43),SUMIFS(Raw!$H:$H,Raw!$A:$A,$B$5,Raw!$G:$G,Month!BY$7,Raw!$E:$E,Month!$A43))))</f>
        <v>1140</v>
      </c>
      <c r="BZ43" s="100">
        <f>IF($B43="","",IF($C43="Region",SUMIFS(Raw!$H:$H,Raw!$A:$A,$B$5,Raw!$G:$G,Month!BZ$7,Raw!$I:$I,Month!$A43),IF($C43="Provider",SUMIFS(Raw!$H:$H,Raw!$A:$A,$B$5,Raw!$G:$G,Month!BZ$7,Raw!$C:$C,Month!$A43),SUMIFS(Raw!$H:$H,Raw!$A:$A,$B$5,Raw!$G:$G,Month!BZ$7,Raw!$E:$E,Month!$A43))))</f>
        <v>898</v>
      </c>
      <c r="CA43" s="100">
        <f>IF($B43="","",IF($C43="Region",SUMIFS(Raw!$H:$H,Raw!$A:$A,$B$5,Raw!$G:$G,Month!CA$7,Raw!$I:$I,Month!$A43),IF($C43="Provider",SUMIFS(Raw!$H:$H,Raw!$A:$A,$B$5,Raw!$G:$G,Month!CA$7,Raw!$C:$C,Month!$A43),SUMIFS(Raw!$H:$H,Raw!$A:$A,$B$5,Raw!$G:$G,Month!CA$7,Raw!$E:$E,Month!$A43))))</f>
        <v>828</v>
      </c>
      <c r="CB43" s="100">
        <f>IF($B43="","",IF($C43="Region",SUMIFS(Raw!$H:$H,Raw!$A:$A,$B$5,Raw!$G:$G,Month!CB$7,Raw!$I:$I,Month!$A43),IF($C43="Provider",SUMIFS(Raw!$H:$H,Raw!$A:$A,$B$5,Raw!$G:$G,Month!CB$7,Raw!$C:$C,Month!$A43),SUMIFS(Raw!$H:$H,Raw!$A:$A,$B$5,Raw!$G:$G,Month!CB$7,Raw!$E:$E,Month!$A43))))</f>
        <v>1242</v>
      </c>
      <c r="CC43" s="100">
        <f>IF($B43="","",IF($C43="Region",SUMIFS(Raw!$H:$H,Raw!$A:$A,$B$5,Raw!$G:$G,Month!CC$7,Raw!$I:$I,Month!$A43),IF($C43="Provider",SUMIFS(Raw!$H:$H,Raw!$A:$A,$B$5,Raw!$G:$G,Month!CC$7,Raw!$C:$C,Month!$A43),SUMIFS(Raw!$H:$H,Raw!$A:$A,$B$5,Raw!$G:$G,Month!CC$7,Raw!$E:$E,Month!$A43))))</f>
        <v>1089</v>
      </c>
      <c r="CD43" s="100">
        <f>IF($B43="","",IF($C43="Region",SUMIFS(Raw!$H:$H,Raw!$A:$A,$B$5,Raw!$G:$G,Month!CD$7,Raw!$I:$I,Month!$A43),IF($C43="Provider",SUMIFS(Raw!$H:$H,Raw!$A:$A,$B$5,Raw!$G:$G,Month!CD$7,Raw!$C:$C,Month!$A43),SUMIFS(Raw!$H:$H,Raw!$A:$A,$B$5,Raw!$G:$G,Month!CD$7,Raw!$E:$E,Month!$A43))))</f>
        <v>126</v>
      </c>
      <c r="CE43" s="100">
        <f>IF($B43="","",IF($C43="Region",SUMIFS(Raw!$H:$H,Raw!$A:$A,$B$5,Raw!$G:$G,Month!CE$7,Raw!$I:$I,Month!$A43),IF($C43="Provider",SUMIFS(Raw!$H:$H,Raw!$A:$A,$B$5,Raw!$G:$G,Month!CE$7,Raw!$C:$C,Month!$A43),SUMIFS(Raw!$H:$H,Raw!$A:$A,$B$5,Raw!$G:$G,Month!CE$7,Raw!$E:$E,Month!$A43))))</f>
        <v>109</v>
      </c>
      <c r="CF43" s="100">
        <f>IF($B43="","",IF($C43="Region",SUMIFS(Raw!$H:$H,Raw!$A:$A,$B$5,Raw!$G:$G,Month!CF$7,Raw!$I:$I,Month!$A43),IF($C43="Provider",SUMIFS(Raw!$H:$H,Raw!$A:$A,$B$5,Raw!$G:$G,Month!CF$7,Raw!$C:$C,Month!$A43),SUMIFS(Raw!$H:$H,Raw!$A:$A,$B$5,Raw!$G:$G,Month!CF$7,Raw!$E:$E,Month!$A43))))</f>
        <v>15</v>
      </c>
      <c r="CG43" s="100">
        <f>IF($B43="","",IF($C43="Region",SUMIFS(Raw!$H:$H,Raw!$A:$A,$B$5,Raw!$G:$G,Month!CG$7,Raw!$I:$I,Month!$A43),IF($C43="Provider",SUMIFS(Raw!$H:$H,Raw!$A:$A,$B$5,Raw!$G:$G,Month!CG$7,Raw!$C:$C,Month!$A43),SUMIFS(Raw!$H:$H,Raw!$A:$A,$B$5,Raw!$G:$G,Month!CG$7,Raw!$E:$E,Month!$A43))))</f>
        <v>13</v>
      </c>
      <c r="CH43" s="100">
        <f>IF($B43="","",IF($C43="Region",SUMIFS(Raw!$H:$H,Raw!$A:$A,$B$5,Raw!$G:$G,Month!CH$7,Raw!$I:$I,Month!$A43),IF($C43="Provider",SUMIFS(Raw!$H:$H,Raw!$A:$A,$B$5,Raw!$G:$G,Month!CH$7,Raw!$C:$C,Month!$A43),SUMIFS(Raw!$H:$H,Raw!$A:$A,$B$5,Raw!$G:$G,Month!CH$7,Raw!$E:$E,Month!$A43))))</f>
        <v>345</v>
      </c>
      <c r="CI43" s="100">
        <f>IF($B43="","",IF($C43="Region",SUMIFS(Raw!$H:$H,Raw!$A:$A,$B$5,Raw!$G:$G,Month!CI$7,Raw!$I:$I,Month!$A43),IF($C43="Provider",SUMIFS(Raw!$H:$H,Raw!$A:$A,$B$5,Raw!$G:$G,Month!CI$7,Raw!$C:$C,Month!$A43),SUMIFS(Raw!$H:$H,Raw!$A:$A,$B$5,Raw!$G:$G,Month!CI$7,Raw!$E:$E,Month!$A43))))</f>
        <v>345</v>
      </c>
      <c r="CJ43" s="100">
        <f>IF($B43="","",IF($C43="Region",SUMIFS(Raw!$H:$H,Raw!$A:$A,$B$5,Raw!$G:$G,Month!CJ$7,Raw!$I:$I,Month!$A43),IF($C43="Provider",SUMIFS(Raw!$H:$H,Raw!$A:$A,$B$5,Raw!$G:$G,Month!CJ$7,Raw!$C:$C,Month!$A43),SUMIFS(Raw!$H:$H,Raw!$A:$A,$B$5,Raw!$G:$G,Month!CJ$7,Raw!$E:$E,Month!$A43))))</f>
        <v>1</v>
      </c>
      <c r="CK43" s="100">
        <f>IF($B43="","",IF($C43="Region",SUMIFS(Raw!$H:$H,Raw!$A:$A,$B$5,Raw!$G:$G,Month!CK$7,Raw!$I:$I,Month!$A43),IF($C43="Provider",SUMIFS(Raw!$H:$H,Raw!$A:$A,$B$5,Raw!$G:$G,Month!CK$7,Raw!$C:$C,Month!$A43),SUMIFS(Raw!$H:$H,Raw!$A:$A,$B$5,Raw!$G:$G,Month!CK$7,Raw!$E:$E,Month!$A43))))</f>
        <v>1</v>
      </c>
      <c r="CL43" s="100">
        <f>IF($B43="","",IF($C43="Region",SUMIFS(Raw!$H:$H,Raw!$A:$A,$B$5,Raw!$G:$G,Month!CL$7,Raw!$I:$I,Month!$A43),IF($C43="Provider",SUMIFS(Raw!$H:$H,Raw!$A:$A,$B$5,Raw!$G:$G,Month!CL$7,Raw!$C:$C,Month!$A43),SUMIFS(Raw!$H:$H,Raw!$A:$A,$B$5,Raw!$G:$G,Month!CL$7,Raw!$E:$E,Month!$A43))))</f>
        <v>0</v>
      </c>
      <c r="CM43" s="100">
        <f>IF($B43="","",IF($C43="Region",SUMIFS(Raw!$H:$H,Raw!$A:$A,$B$5,Raw!$G:$G,Month!CM$7,Raw!$I:$I,Month!$A43),IF($C43="Provider",SUMIFS(Raw!$H:$H,Raw!$A:$A,$B$5,Raw!$G:$G,Month!CM$7,Raw!$C:$C,Month!$A43),SUMIFS(Raw!$H:$H,Raw!$A:$A,$B$5,Raw!$G:$G,Month!CM$7,Raw!$E:$E,Month!$A43))))</f>
        <v>0</v>
      </c>
    </row>
    <row r="44" spans="1:91" x14ac:dyDescent="0.25">
      <c r="A44" s="18" t="str">
        <f>IF(Refs!A37="","",Refs!A37)</f>
        <v>111AL2</v>
      </c>
      <c r="B44" s="3" t="str">
        <f>IF(Refs!B37="","",Refs!B37)</f>
        <v>Devon (PPG)</v>
      </c>
      <c r="C44" s="9" t="str">
        <f>IF(Refs!D37="","",Refs!D37)</f>
        <v>Area</v>
      </c>
      <c r="D44" s="100">
        <f>IF($B44="","",IF($C44="Region",SUMIFS(Raw!$H:$H,Raw!$A:$A,$B$5,Raw!$G:$G,Month!D$7,Raw!$I:$I,Month!$A44),IF($C44="Provider",SUMIFS(Raw!$H:$H,Raw!$A:$A,$B$5,Raw!$G:$G,Month!D$7,Raw!$C:$C,Month!$A44),SUMIFS(Raw!$H:$H,Raw!$A:$A,$B$5,Raw!$G:$G,Month!D$7,Raw!$E:$E,Month!$A44))))</f>
        <v>35507</v>
      </c>
      <c r="E44" s="100">
        <f>IF($B44="","",IF($C44="Region",SUMIFS(Raw!$H:$H,Raw!$A:$A,$B$5,Raw!$G:$G,Month!E$7,Raw!$I:$I,Month!$A44),IF($C44="Provider",SUMIFS(Raw!$H:$H,Raw!$A:$A,$B$5,Raw!$G:$G,Month!E$7,Raw!$C:$C,Month!$A44),SUMIFS(Raw!$H:$H,Raw!$A:$A,$B$5,Raw!$G:$G,Month!E$7,Raw!$E:$E,Month!$A44))))</f>
        <v>35507</v>
      </c>
      <c r="F44" s="100">
        <f>IF($B44="","",IF($C44="Region",SUMIFS(Raw!$H:$H,Raw!$A:$A,$B$5,Raw!$G:$G,Month!F$7,Raw!$I:$I,Month!$A44),IF($C44="Provider",SUMIFS(Raw!$H:$H,Raw!$A:$A,$B$5,Raw!$G:$G,Month!F$7,Raw!$C:$C,Month!$A44),SUMIFS(Raw!$H:$H,Raw!$A:$A,$B$5,Raw!$G:$G,Month!F$7,Raw!$E:$E,Month!$A44))))</f>
        <v>33394</v>
      </c>
      <c r="G44" s="100">
        <f>IF($B44="","",IF($C44="Region",SUMIFS(Raw!$H:$H,Raw!$A:$A,$B$5,Raw!$G:$G,Month!G$7,Raw!$I:$I,Month!$A44),IF($C44="Provider",SUMIFS(Raw!$H:$H,Raw!$A:$A,$B$5,Raw!$G:$G,Month!G$7,Raw!$C:$C,Month!$A44),SUMIFS(Raw!$H:$H,Raw!$A:$A,$B$5,Raw!$G:$G,Month!G$7,Raw!$E:$E,Month!$A44))))</f>
        <v>32229</v>
      </c>
      <c r="H44" s="100">
        <f>IF($B44="","",IF($C44="Region",SUMIFS(Raw!$H:$H,Raw!$A:$A,$B$5,Raw!$G:$G,Month!H$7,Raw!$I:$I,Month!$A44),IF($C44="Provider",SUMIFS(Raw!$H:$H,Raw!$A:$A,$B$5,Raw!$G:$G,Month!H$7,Raw!$C:$C,Month!$A44),SUMIFS(Raw!$H:$H,Raw!$A:$A,$B$5,Raw!$G:$G,Month!H$7,Raw!$E:$E,Month!$A44))))</f>
        <v>112</v>
      </c>
      <c r="I44" s="100">
        <f>IF($B44="","",IF($C44="Region",SUMIFS(Raw!$H:$H,Raw!$A:$A,$B$5,Raw!$G:$G,Month!I$7,Raw!$I:$I,Month!$A44),IF($C44="Provider",SUMIFS(Raw!$H:$H,Raw!$A:$A,$B$5,Raw!$G:$G,Month!I$7,Raw!$C:$C,Month!$A44),SUMIFS(Raw!$H:$H,Raw!$A:$A,$B$5,Raw!$G:$G,Month!I$7,Raw!$E:$E,Month!$A44))))</f>
        <v>217328</v>
      </c>
      <c r="J44" s="100">
        <f>IF($B44="","",IF($C44="Region",SUMIFS(Raw!$H:$H,Raw!$A:$A,$B$5,Raw!$G:$G,Month!J$7,Raw!$I:$I,Month!$A44),IF($C44="Provider",SUMIFS(Raw!$H:$H,Raw!$A:$A,$B$5,Raw!$G:$G,Month!J$7,Raw!$C:$C,Month!$A44),SUMIFS(Raw!$H:$H,Raw!$A:$A,$B$5,Raw!$G:$G,Month!J$7,Raw!$E:$E,Month!$A44))))</f>
        <v>29</v>
      </c>
      <c r="K44" s="100">
        <f>IF($B44="","",IF($C44="Region",SUMIFS(Raw!$H:$H,Raw!$A:$A,$B$5,Raw!$G:$G,Month!K$7,Raw!$I:$I,Month!$A44),IF($C44="Provider",SUMIFS(Raw!$H:$H,Raw!$A:$A,$B$5,Raw!$G:$G,Month!K$7,Raw!$C:$C,Month!$A44),SUMIFS(Raw!$H:$H,Raw!$A:$A,$B$5,Raw!$G:$G,Month!K$7,Raw!$E:$E,Month!$A44))))</f>
        <v>191</v>
      </c>
      <c r="L44" s="100">
        <f>IF($B44="","",IF($C44="Region",SUMIFS(Raw!$H:$H,Raw!$A:$A,$B$5,Raw!$G:$G,Month!L$7,Raw!$I:$I,Month!$A44),IF($C44="Provider",SUMIFS(Raw!$H:$H,Raw!$A:$A,$B$5,Raw!$G:$G,Month!L$7,Raw!$C:$C,Month!$A44),SUMIFS(Raw!$H:$H,Raw!$A:$A,$B$5,Raw!$G:$G,Month!L$7,Raw!$E:$E,Month!$A44))))</f>
        <v>7653</v>
      </c>
      <c r="M44" s="100">
        <f>IF($B44="","",IF($C44="Region",SUMIFS(Raw!$H:$H,Raw!$A:$A,$B$5,Raw!$G:$G,Month!M$7,Raw!$I:$I,Month!$A44),IF($C44="Provider",SUMIFS(Raw!$H:$H,Raw!$A:$A,$B$5,Raw!$G:$G,Month!M$7,Raw!$C:$C,Month!$A44),SUMIFS(Raw!$H:$H,Raw!$A:$A,$B$5,Raw!$G:$G,Month!M$7,Raw!$E:$E,Month!$A44))))</f>
        <v>11037</v>
      </c>
      <c r="N44" s="100">
        <f>IF($B44="","",IF($C44="Region",SUMIFS(Raw!$H:$H,Raw!$A:$A,$B$5,Raw!$G:$G,Month!N$7,Raw!$I:$I,Month!$A44),IF($C44="Provider",SUMIFS(Raw!$H:$H,Raw!$A:$A,$B$5,Raw!$G:$G,Month!N$7,Raw!$C:$C,Month!$A44),SUMIFS(Raw!$H:$H,Raw!$A:$A,$B$5,Raw!$G:$G,Month!N$7,Raw!$E:$E,Month!$A44))))</f>
        <v>44751808</v>
      </c>
      <c r="O44" s="100">
        <f>IF($B44="","",IF($C44="Region",SUMIFS(Raw!$H:$H,Raw!$A:$A,$B$5,Raw!$G:$G,Month!O$7,Raw!$I:$I,Month!$A44),IF($C44="Provider",SUMIFS(Raw!$H:$H,Raw!$A:$A,$B$5,Raw!$G:$G,Month!O$7,Raw!$C:$C,Month!$A44),SUMIFS(Raw!$H:$H,Raw!$A:$A,$B$5,Raw!$G:$G,Month!O$7,Raw!$E:$E,Month!$A44))))</f>
        <v>29545</v>
      </c>
      <c r="P44" s="100">
        <f>IF($B44="","",IF($C44="Region",SUMIFS(Raw!$H:$H,Raw!$A:$A,$B$5,Raw!$G:$G,Month!P$7,Raw!$I:$I,Month!$A44),IF($C44="Provider",SUMIFS(Raw!$H:$H,Raw!$A:$A,$B$5,Raw!$G:$G,Month!P$7,Raw!$C:$C,Month!$A44),SUMIFS(Raw!$H:$H,Raw!$A:$A,$B$5,Raw!$G:$G,Month!P$7,Raw!$E:$E,Month!$A44))))</f>
        <v>375</v>
      </c>
      <c r="Q44" s="100">
        <f>IF($B44="","",IF($C44="Region",SUMIFS(Raw!$H:$H,Raw!$A:$A,$B$5,Raw!$G:$G,Month!Q$7,Raw!$I:$I,Month!$A44),IF($C44="Provider",SUMIFS(Raw!$H:$H,Raw!$A:$A,$B$5,Raw!$G:$G,Month!Q$7,Raw!$C:$C,Month!$A44),SUMIFS(Raw!$H:$H,Raw!$A:$A,$B$5,Raw!$G:$G,Month!Q$7,Raw!$E:$E,Month!$A44))))</f>
        <v>12050</v>
      </c>
      <c r="R44" s="100">
        <f>IF($B44="","",IF($C44="Region",SUMIFS(Raw!$H:$H,Raw!$A:$A,$B$5,Raw!$G:$G,Month!R$7,Raw!$I:$I,Month!$A44),IF($C44="Provider",SUMIFS(Raw!$H:$H,Raw!$A:$A,$B$5,Raw!$G:$G,Month!R$7,Raw!$C:$C,Month!$A44),SUMIFS(Raw!$H:$H,Raw!$A:$A,$B$5,Raw!$G:$G,Month!R$7,Raw!$E:$E,Month!$A44))))</f>
        <v>9581</v>
      </c>
      <c r="S44" s="100">
        <f>IF($B44="","",IF($C44="Region",SUMIFS(Raw!$H:$H,Raw!$A:$A,$B$5,Raw!$G:$G,Month!S$7,Raw!$I:$I,Month!$A44),IF($C44="Provider",SUMIFS(Raw!$H:$H,Raw!$A:$A,$B$5,Raw!$G:$G,Month!S$7,Raw!$C:$C,Month!$A44),SUMIFS(Raw!$H:$H,Raw!$A:$A,$B$5,Raw!$G:$G,Month!S$7,Raw!$E:$E,Month!$A44))))</f>
        <v>7539</v>
      </c>
      <c r="T44" s="100">
        <f>IF($B44="","",IF($C44="Region",SUMIFS(Raw!$H:$H,Raw!$A:$A,$B$5,Raw!$G:$G,Month!T$7,Raw!$I:$I,Month!$A44),IF($C44="Provider",SUMIFS(Raw!$H:$H,Raw!$A:$A,$B$5,Raw!$G:$G,Month!T$7,Raw!$C:$C,Month!$A44),SUMIFS(Raw!$H:$H,Raw!$A:$A,$B$5,Raw!$G:$G,Month!T$7,Raw!$E:$E,Month!$A44))))</f>
        <v>0</v>
      </c>
      <c r="U44" s="100">
        <f>IF($B44="","",IF($C44="Region",SUMIFS(Raw!$H:$H,Raw!$A:$A,$B$5,Raw!$G:$G,Month!U$7,Raw!$I:$I,Month!$A44),IF($C44="Provider",SUMIFS(Raw!$H:$H,Raw!$A:$A,$B$5,Raw!$G:$G,Month!U$7,Raw!$C:$C,Month!$A44),SUMIFS(Raw!$H:$H,Raw!$A:$A,$B$5,Raw!$G:$G,Month!U$7,Raw!$E:$E,Month!$A44))))</f>
        <v>17120</v>
      </c>
      <c r="V44" s="100">
        <f>IF($B44="","",IF($C44="Region",SUMIFS(Raw!$H:$H,Raw!$A:$A,$B$5,Raw!$G:$G,Month!V$7,Raw!$I:$I,Month!$A44),IF($C44="Provider",SUMIFS(Raw!$H:$H,Raw!$A:$A,$B$5,Raw!$G:$G,Month!V$7,Raw!$C:$C,Month!$A44),SUMIFS(Raw!$H:$H,Raw!$A:$A,$B$5,Raw!$G:$G,Month!V$7,Raw!$E:$E,Month!$A44))))</f>
        <v>214</v>
      </c>
      <c r="W44" s="100">
        <f>IF($B44="","",IF($C44="Region",SUMIFS(Raw!$H:$H,Raw!$A:$A,$B$5,Raw!$G:$G,Month!W$7,Raw!$I:$I,Month!$A44),IF($C44="Provider",SUMIFS(Raw!$H:$H,Raw!$A:$A,$B$5,Raw!$G:$G,Month!W$7,Raw!$C:$C,Month!$A44),SUMIFS(Raw!$H:$H,Raw!$A:$A,$B$5,Raw!$G:$G,Month!W$7,Raw!$E:$E,Month!$A44))))</f>
        <v>9920</v>
      </c>
      <c r="X44" s="100">
        <f>IF($B44="","",IF($C44="Region",SUMIFS(Raw!$H:$H,Raw!$A:$A,$B$5,Raw!$G:$G,Month!X$7,Raw!$I:$I,Month!$A44),IF($C44="Provider",SUMIFS(Raw!$H:$H,Raw!$A:$A,$B$5,Raw!$G:$G,Month!X$7,Raw!$C:$C,Month!$A44),SUMIFS(Raw!$H:$H,Raw!$A:$A,$B$5,Raw!$G:$G,Month!X$7,Raw!$E:$E,Month!$A44))))</f>
        <v>4724</v>
      </c>
      <c r="Y44" s="100">
        <f>IF($B44="","",IF($C44="Region",SUMIFS(Raw!$H:$H,Raw!$A:$A,$B$5,Raw!$G:$G,Month!Y$7,Raw!$I:$I,Month!$A44),IF($C44="Provider",SUMIFS(Raw!$H:$H,Raw!$A:$A,$B$5,Raw!$G:$G,Month!Y$7,Raw!$C:$C,Month!$A44),SUMIFS(Raw!$H:$H,Raw!$A:$A,$B$5,Raw!$G:$G,Month!Y$7,Raw!$E:$E,Month!$A44))))</f>
        <v>2834</v>
      </c>
      <c r="Z44" s="100">
        <f>IF($B44="","",IF($C44="Region",SUMIFS(Raw!$H:$H,Raw!$A:$A,$B$5,Raw!$G:$G,Month!Z$7,Raw!$I:$I,Month!$A44),IF($C44="Provider",SUMIFS(Raw!$H:$H,Raw!$A:$A,$B$5,Raw!$G:$G,Month!Z$7,Raw!$C:$C,Month!$A44),SUMIFS(Raw!$H:$H,Raw!$A:$A,$B$5,Raw!$G:$G,Month!Z$7,Raw!$E:$E,Month!$A44))))</f>
        <v>12247</v>
      </c>
      <c r="AA44" s="100">
        <f>IF($B44="","",IF($C44="Region",SUMIFS(Raw!$H:$H,Raw!$A:$A,$B$5,Raw!$G:$G,Month!AA$7,Raw!$I:$I,Month!$A44),IF($C44="Provider",SUMIFS(Raw!$H:$H,Raw!$A:$A,$B$5,Raw!$G:$G,Month!AA$7,Raw!$C:$C,Month!$A44),SUMIFS(Raw!$H:$H,Raw!$A:$A,$B$5,Raw!$G:$G,Month!AA$7,Raw!$E:$E,Month!$A44))))</f>
        <v>1986</v>
      </c>
      <c r="AB44" s="100">
        <f>IF($B44="","",IF($C44="Region",SUMIFS(Raw!$H:$H,Raw!$A:$A,$B$5,Raw!$G:$G,Month!AB$7,Raw!$I:$I,Month!$A44),IF($C44="Provider",SUMIFS(Raw!$H:$H,Raw!$A:$A,$B$5,Raw!$G:$G,Month!AB$7,Raw!$C:$C,Month!$A44),SUMIFS(Raw!$H:$H,Raw!$A:$A,$B$5,Raw!$G:$G,Month!AB$7,Raw!$E:$E,Month!$A44))))</f>
        <v>728</v>
      </c>
      <c r="AC44" s="100">
        <f>IF($B44="","",IF($C44="Region",SUMIFS(Raw!$H:$H,Raw!$A:$A,$B$5,Raw!$G:$G,Month!AC$7,Raw!$I:$I,Month!$A44),IF($C44="Provider",SUMIFS(Raw!$H:$H,Raw!$A:$A,$B$5,Raw!$G:$G,Month!AC$7,Raw!$C:$C,Month!$A44),SUMIFS(Raw!$H:$H,Raw!$A:$A,$B$5,Raw!$G:$G,Month!AC$7,Raw!$E:$E,Month!$A44))))</f>
        <v>4574</v>
      </c>
      <c r="AD44" s="100">
        <f>IF($B44="","",IF($C44="Region",SUMIFS(Raw!$H:$H,Raw!$A:$A,$B$5,Raw!$G:$G,Month!AD$7,Raw!$I:$I,Month!$A44),IF($C44="Provider",SUMIFS(Raw!$H:$H,Raw!$A:$A,$B$5,Raw!$G:$G,Month!AD$7,Raw!$C:$C,Month!$A44),SUMIFS(Raw!$H:$H,Raw!$A:$A,$B$5,Raw!$G:$G,Month!AD$7,Raw!$E:$E,Month!$A44))))</f>
        <v>25451</v>
      </c>
      <c r="AE44" s="100">
        <f>IF($B44="","",IF($C44="Region",SUMIFS(Raw!$H:$H,Raw!$A:$A,$B$5,Raw!$G:$G,Month!AE$7,Raw!$I:$I,Month!$A44),IF($C44="Provider",SUMIFS(Raw!$H:$H,Raw!$A:$A,$B$5,Raw!$G:$G,Month!AE$7,Raw!$C:$C,Month!$A44),SUMIFS(Raw!$H:$H,Raw!$A:$A,$B$5,Raw!$G:$G,Month!AE$7,Raw!$E:$E,Month!$A44))))</f>
        <v>29533</v>
      </c>
      <c r="AF44" s="100">
        <f>IF($B44="","",IF($C44="Region",SUMIFS(Raw!$H:$H,Raw!$A:$A,$B$5,Raw!$G:$G,Month!AF$7,Raw!$I:$I,Month!$A44),IF($C44="Provider",SUMIFS(Raw!$H:$H,Raw!$A:$A,$B$5,Raw!$G:$G,Month!AF$7,Raw!$C:$C,Month!$A44),SUMIFS(Raw!$H:$H,Raw!$A:$A,$B$5,Raw!$G:$G,Month!AF$7,Raw!$E:$E,Month!$A44))))</f>
        <v>4856</v>
      </c>
      <c r="AG44" s="100">
        <f>IF($B44="","",IF($C44="Region",SUMIFS(Raw!$H:$H,Raw!$A:$A,$B$5,Raw!$G:$G,Month!AG$7,Raw!$I:$I,Month!$A44),IF($C44="Provider",SUMIFS(Raw!$H:$H,Raw!$A:$A,$B$5,Raw!$G:$G,Month!AG$7,Raw!$C:$C,Month!$A44),SUMIFS(Raw!$H:$H,Raw!$A:$A,$B$5,Raw!$G:$G,Month!AG$7,Raw!$E:$E,Month!$A44))))</f>
        <v>4048</v>
      </c>
      <c r="AH44" s="100">
        <f>IF($B44="","",IF($C44="Region",SUMIFS(Raw!$H:$H,Raw!$A:$A,$B$5,Raw!$G:$G,Month!AH$7,Raw!$I:$I,Month!$A44),IF($C44="Provider",SUMIFS(Raw!$H:$H,Raw!$A:$A,$B$5,Raw!$G:$G,Month!AH$7,Raw!$C:$C,Month!$A44),SUMIFS(Raw!$H:$H,Raw!$A:$A,$B$5,Raw!$G:$G,Month!AH$7,Raw!$E:$E,Month!$A44))))</f>
        <v>2773</v>
      </c>
      <c r="AI44" s="100">
        <f>IF($B44="","",IF($C44="Region",SUMIFS(Raw!$H:$H,Raw!$A:$A,$B$5,Raw!$G:$G,Month!AI$7,Raw!$I:$I,Month!$A44),IF($C44="Provider",SUMIFS(Raw!$H:$H,Raw!$A:$A,$B$5,Raw!$G:$G,Month!AI$7,Raw!$C:$C,Month!$A44),SUMIFS(Raw!$H:$H,Raw!$A:$A,$B$5,Raw!$G:$G,Month!AI$7,Raw!$E:$E,Month!$A44))))</f>
        <v>15</v>
      </c>
      <c r="AJ44" s="100">
        <f>IF($B44="","",IF($C44="Region",SUMIFS(Raw!$H:$H,Raw!$A:$A,$B$5,Raw!$G:$G,Month!AJ$7,Raw!$I:$I,Month!$A44),IF($C44="Provider",SUMIFS(Raw!$H:$H,Raw!$A:$A,$B$5,Raw!$G:$G,Month!AJ$7,Raw!$C:$C,Month!$A44),SUMIFS(Raw!$H:$H,Raw!$A:$A,$B$5,Raw!$G:$G,Month!AJ$7,Raw!$E:$E,Month!$A44))))</f>
        <v>597</v>
      </c>
      <c r="AK44" s="100">
        <f>IF($B44="","",IF($C44="Region",SUMIFS(Raw!$H:$H,Raw!$A:$A,$B$5,Raw!$G:$G,Month!AK$7,Raw!$I:$I,Month!$A44),IF($C44="Provider",SUMIFS(Raw!$H:$H,Raw!$A:$A,$B$5,Raw!$G:$G,Month!AK$7,Raw!$C:$C,Month!$A44),SUMIFS(Raw!$H:$H,Raw!$A:$A,$B$5,Raw!$G:$G,Month!AK$7,Raw!$E:$E,Month!$A44))))</f>
        <v>122</v>
      </c>
      <c r="AL44" s="100">
        <f>IF($B44="","",IF($C44="Region",SUMIFS(Raw!$H:$H,Raw!$A:$A,$B$5,Raw!$G:$G,Month!AL$7,Raw!$I:$I,Month!$A44),IF($C44="Provider",SUMIFS(Raw!$H:$H,Raw!$A:$A,$B$5,Raw!$G:$G,Month!AL$7,Raw!$C:$C,Month!$A44),SUMIFS(Raw!$H:$H,Raw!$A:$A,$B$5,Raw!$G:$G,Month!AL$7,Raw!$E:$E,Month!$A44))))</f>
        <v>865</v>
      </c>
      <c r="AM44" s="100">
        <f>IF($B44="","",IF($C44="Region",SUMIFS(Raw!$H:$H,Raw!$A:$A,$B$5,Raw!$G:$G,Month!AM$7,Raw!$I:$I,Month!$A44),IF($C44="Provider",SUMIFS(Raw!$H:$H,Raw!$A:$A,$B$5,Raw!$G:$G,Month!AM$7,Raw!$C:$C,Month!$A44),SUMIFS(Raw!$H:$H,Raw!$A:$A,$B$5,Raw!$G:$G,Month!AM$7,Raw!$E:$E,Month!$A44))))</f>
        <v>53</v>
      </c>
      <c r="AN44" s="100">
        <f>IF($B44="","",IF($C44="Region",SUMIFS(Raw!$H:$H,Raw!$A:$A,$B$5,Raw!$G:$G,Month!AN$7,Raw!$I:$I,Month!$A44),IF($C44="Provider",SUMIFS(Raw!$H:$H,Raw!$A:$A,$B$5,Raw!$G:$G,Month!AN$7,Raw!$C:$C,Month!$A44),SUMIFS(Raw!$H:$H,Raw!$A:$A,$B$5,Raw!$G:$G,Month!AN$7,Raw!$E:$E,Month!$A44))))</f>
        <v>1303</v>
      </c>
      <c r="AO44" s="100">
        <f>IF($B44="","",IF($C44="Region",SUMIFS(Raw!$H:$H,Raw!$A:$A,$B$5,Raw!$G:$G,Month!AO$7,Raw!$I:$I,Month!$A44),IF($C44="Provider",SUMIFS(Raw!$H:$H,Raw!$A:$A,$B$5,Raw!$G:$G,Month!AO$7,Raw!$C:$C,Month!$A44),SUMIFS(Raw!$H:$H,Raw!$A:$A,$B$5,Raw!$G:$G,Month!AO$7,Raw!$E:$E,Month!$A44))))</f>
        <v>761</v>
      </c>
      <c r="AP44" s="100">
        <f>IF($B44="","",IF($C44="Region",SUMIFS(Raw!$H:$H,Raw!$A:$A,$B$5,Raw!$G:$G,Month!AP$7,Raw!$I:$I,Month!$A44),IF($C44="Provider",SUMIFS(Raw!$H:$H,Raw!$A:$A,$B$5,Raw!$G:$G,Month!AP$7,Raw!$C:$C,Month!$A44),SUMIFS(Raw!$H:$H,Raw!$A:$A,$B$5,Raw!$G:$G,Month!AP$7,Raw!$E:$E,Month!$A44))))</f>
        <v>4254</v>
      </c>
      <c r="AQ44" s="100">
        <f>IF($B44="","",IF($C44="Region",SUMIFS(Raw!$H:$H,Raw!$A:$A,$B$5,Raw!$G:$G,Month!AQ$7,Raw!$I:$I,Month!$A44),IF($C44="Provider",SUMIFS(Raw!$H:$H,Raw!$A:$A,$B$5,Raw!$G:$G,Month!AQ$7,Raw!$C:$C,Month!$A44),SUMIFS(Raw!$H:$H,Raw!$A:$A,$B$5,Raw!$G:$G,Month!AQ$7,Raw!$E:$E,Month!$A44))))</f>
        <v>3741</v>
      </c>
      <c r="AR44" s="100">
        <f>IF($B44="","",IF($C44="Region",SUMIFS(Raw!$H:$H,Raw!$A:$A,$B$5,Raw!$G:$G,Month!AR$7,Raw!$I:$I,Month!$A44),IF($C44="Provider",SUMIFS(Raw!$H:$H,Raw!$A:$A,$B$5,Raw!$G:$G,Month!AR$7,Raw!$C:$C,Month!$A44),SUMIFS(Raw!$H:$H,Raw!$A:$A,$B$5,Raw!$G:$G,Month!AR$7,Raw!$E:$E,Month!$A44))))</f>
        <v>2927</v>
      </c>
      <c r="AS44" s="100">
        <f>IF($B44="","",IF($C44="Region",SUMIFS(Raw!$H:$H,Raw!$A:$A,$B$5,Raw!$G:$G,Month!AS$7,Raw!$I:$I,Month!$A44),IF($C44="Provider",SUMIFS(Raw!$H:$H,Raw!$A:$A,$B$5,Raw!$G:$G,Month!AS$7,Raw!$C:$C,Month!$A44),SUMIFS(Raw!$H:$H,Raw!$A:$A,$B$5,Raw!$G:$G,Month!AS$7,Raw!$E:$E,Month!$A44))))</f>
        <v>1872</v>
      </c>
      <c r="AT44" s="100">
        <f>IF($B44="","",IF($C44="Region",SUMIFS(Raw!$H:$H,Raw!$A:$A,$B$5,Raw!$G:$G,Month!AT$7,Raw!$I:$I,Month!$A44),IF($C44="Provider",SUMIFS(Raw!$H:$H,Raw!$A:$A,$B$5,Raw!$G:$G,Month!AT$7,Raw!$C:$C,Month!$A44),SUMIFS(Raw!$H:$H,Raw!$A:$A,$B$5,Raw!$G:$G,Month!AT$7,Raw!$E:$E,Month!$A44))))</f>
        <v>795</v>
      </c>
      <c r="AU44" s="100">
        <f>IF($B44="","",IF($C44="Region",SUMIFS(Raw!$H:$H,Raw!$A:$A,$B$5,Raw!$G:$G,Month!AU$7,Raw!$I:$I,Month!$A44),IF($C44="Provider",SUMIFS(Raw!$H:$H,Raw!$A:$A,$B$5,Raw!$G:$G,Month!AU$7,Raw!$C:$C,Month!$A44),SUMIFS(Raw!$H:$H,Raw!$A:$A,$B$5,Raw!$G:$G,Month!AU$7,Raw!$E:$E,Month!$A44))))</f>
        <v>280</v>
      </c>
      <c r="AV44" s="100">
        <f>IF($B44="","",IF($C44="Region",SUMIFS(Raw!$H:$H,Raw!$A:$A,$B$5,Raw!$G:$G,Month!AV$7,Raw!$I:$I,Month!$A44),IF($C44="Provider",SUMIFS(Raw!$H:$H,Raw!$A:$A,$B$5,Raw!$G:$G,Month!AV$7,Raw!$C:$C,Month!$A44),SUMIFS(Raw!$H:$H,Raw!$A:$A,$B$5,Raw!$G:$G,Month!AV$7,Raw!$E:$E,Month!$A44))))</f>
        <v>1921</v>
      </c>
      <c r="AW44" s="100">
        <f>IF($B44="","",IF($C44="Region",SUMIFS(Raw!$H:$H,Raw!$A:$A,$B$5,Raw!$G:$G,Month!AW$7,Raw!$I:$I,Month!$A44),IF($C44="Provider",SUMIFS(Raw!$H:$H,Raw!$A:$A,$B$5,Raw!$G:$G,Month!AW$7,Raw!$C:$C,Month!$A44),SUMIFS(Raw!$H:$H,Raw!$A:$A,$B$5,Raw!$G:$G,Month!AW$7,Raw!$E:$E,Month!$A44))))</f>
        <v>4518753</v>
      </c>
      <c r="AX44" s="100">
        <f>IF($B44="","",IF($C44="Region",SUMIFS(Raw!$H:$H,Raw!$A:$A,$B$5,Raw!$G:$G,Month!AX$7,Raw!$I:$I,Month!$A44),IF($C44="Provider",SUMIFS(Raw!$H:$H,Raw!$A:$A,$B$5,Raw!$G:$G,Month!AX$7,Raw!$C:$C,Month!$A44),SUMIFS(Raw!$H:$H,Raw!$A:$A,$B$5,Raw!$G:$G,Month!AX$7,Raw!$E:$E,Month!$A44))))</f>
        <v>3309</v>
      </c>
      <c r="AY44" s="100">
        <f>IF($B44="","",IF($C44="Region",SUMIFS(Raw!$H:$H,Raw!$A:$A,$B$5,Raw!$G:$G,Month!AY$7,Raw!$I:$I,Month!$A44),IF($C44="Provider",SUMIFS(Raw!$H:$H,Raw!$A:$A,$B$5,Raw!$G:$G,Month!AY$7,Raw!$C:$C,Month!$A44),SUMIFS(Raw!$H:$H,Raw!$A:$A,$B$5,Raw!$G:$G,Month!AY$7,Raw!$E:$E,Month!$A44))))</f>
        <v>2160</v>
      </c>
      <c r="AZ44" s="100">
        <f>IF($B44="","",IF($C44="Region",SUMIFS(Raw!$H:$H,Raw!$A:$A,$B$5,Raw!$G:$G,Month!AZ$7,Raw!$I:$I,Month!$A44),IF($C44="Provider",SUMIFS(Raw!$H:$H,Raw!$A:$A,$B$5,Raw!$G:$G,Month!AZ$7,Raw!$C:$C,Month!$A44),SUMIFS(Raw!$H:$H,Raw!$A:$A,$B$5,Raw!$G:$G,Month!AZ$7,Raw!$E:$E,Month!$A44))))</f>
        <v>314</v>
      </c>
      <c r="BA44" s="100">
        <f>IF($B44="","",IF($C44="Region",SUMIFS(Raw!$H:$H,Raw!$A:$A,$B$5,Raw!$G:$G,Month!BA$7,Raw!$I:$I,Month!$A44),IF($C44="Provider",SUMIFS(Raw!$H:$H,Raw!$A:$A,$B$5,Raw!$G:$G,Month!BA$7,Raw!$C:$C,Month!$A44),SUMIFS(Raw!$H:$H,Raw!$A:$A,$B$5,Raw!$G:$G,Month!BA$7,Raw!$E:$E,Month!$A44))))</f>
        <v>810</v>
      </c>
      <c r="BB44" s="100">
        <f>IF($B44="","",IF($C44="Region",SUMIFS(Raw!$H:$H,Raw!$A:$A,$B$5,Raw!$G:$G,Month!BB$7,Raw!$I:$I,Month!$A44),IF($C44="Provider",SUMIFS(Raw!$H:$H,Raw!$A:$A,$B$5,Raw!$G:$G,Month!BB$7,Raw!$C:$C,Month!$A44),SUMIFS(Raw!$H:$H,Raw!$A:$A,$B$5,Raw!$G:$G,Month!BB$7,Raw!$E:$E,Month!$A44))))</f>
        <v>3016963</v>
      </c>
      <c r="BC44" s="100">
        <f>IF($B44="","",IF($C44="Region",SUMIFS(Raw!$H:$H,Raw!$A:$A,$B$5,Raw!$G:$G,Month!BC$7,Raw!$I:$I,Month!$A44),IF($C44="Provider",SUMIFS(Raw!$H:$H,Raw!$A:$A,$B$5,Raw!$G:$G,Month!BC$7,Raw!$C:$C,Month!$A44),SUMIFS(Raw!$H:$H,Raw!$A:$A,$B$5,Raw!$G:$G,Month!BC$7,Raw!$E:$E,Month!$A44))))</f>
        <v>1754</v>
      </c>
      <c r="BD44" s="100">
        <f>IF($B44="","",IF($C44="Region",SUMIFS(Raw!$H:$H,Raw!$A:$A,$B$5,Raw!$G:$G,Month!BD$7,Raw!$I:$I,Month!$A44),IF($C44="Provider",SUMIFS(Raw!$H:$H,Raw!$A:$A,$B$5,Raw!$G:$G,Month!BD$7,Raw!$C:$C,Month!$A44),SUMIFS(Raw!$H:$H,Raw!$A:$A,$B$5,Raw!$G:$G,Month!BD$7,Raw!$E:$E,Month!$A44))))</f>
        <v>13146</v>
      </c>
      <c r="BE44" s="100">
        <f>IF($B44="","",IF($C44="Region",SUMIFS(Raw!$H:$H,Raw!$A:$A,$B$5,Raw!$G:$G,Month!BE$7,Raw!$I:$I,Month!$A44),IF($C44="Provider",SUMIFS(Raw!$H:$H,Raw!$A:$A,$B$5,Raw!$G:$G,Month!BE$7,Raw!$C:$C,Month!$A44),SUMIFS(Raw!$H:$H,Raw!$A:$A,$B$5,Raw!$G:$G,Month!BE$7,Raw!$E:$E,Month!$A44))))</f>
        <v>274</v>
      </c>
      <c r="BF44" s="100">
        <f>IF($B44="","",IF($C44="Region",SUMIFS(Raw!$H:$H,Raw!$A:$A,$B$5,Raw!$G:$G,Month!BF$7,Raw!$I:$I,Month!$A44),IF($C44="Provider",SUMIFS(Raw!$H:$H,Raw!$A:$A,$B$5,Raw!$G:$G,Month!BF$7,Raw!$C:$C,Month!$A44),SUMIFS(Raw!$H:$H,Raw!$A:$A,$B$5,Raw!$G:$G,Month!BF$7,Raw!$E:$E,Month!$A44))))</f>
        <v>21639</v>
      </c>
      <c r="BG44" s="100">
        <f>IF($B44="","",IF($C44="Region",SUMIFS(Raw!$H:$H,Raw!$A:$A,$B$5,Raw!$G:$G,Month!BG$7,Raw!$I:$I,Month!$A44),IF($C44="Provider",SUMIFS(Raw!$H:$H,Raw!$A:$A,$B$5,Raw!$G:$G,Month!BG$7,Raw!$C:$C,Month!$A44),SUMIFS(Raw!$H:$H,Raw!$A:$A,$B$5,Raw!$G:$G,Month!BG$7,Raw!$E:$E,Month!$A44))))</f>
        <v>44</v>
      </c>
      <c r="BH44" s="100">
        <f>IF($B44="","",IF($C44="Region",SUMIFS(Raw!$H:$H,Raw!$A:$A,$B$5,Raw!$G:$G,Month!BH$7,Raw!$I:$I,Month!$A44),IF($C44="Provider",SUMIFS(Raw!$H:$H,Raw!$A:$A,$B$5,Raw!$G:$G,Month!BH$7,Raw!$C:$C,Month!$A44),SUMIFS(Raw!$H:$H,Raw!$A:$A,$B$5,Raw!$G:$G,Month!BH$7,Raw!$E:$E,Month!$A44))))</f>
        <v>17352</v>
      </c>
      <c r="BI44" s="100">
        <f>IF($B44="","",IF($C44="Region",SUMIFS(Raw!$H:$H,Raw!$A:$A,$B$5,Raw!$G:$G,Month!BI$7,Raw!$I:$I,Month!$A44),IF($C44="Provider",SUMIFS(Raw!$H:$H,Raw!$A:$A,$B$5,Raw!$G:$G,Month!BI$7,Raw!$C:$C,Month!$A44),SUMIFS(Raw!$H:$H,Raw!$A:$A,$B$5,Raw!$G:$G,Month!BI$7,Raw!$E:$E,Month!$A44))))</f>
        <v>5635</v>
      </c>
      <c r="BJ44" s="100">
        <f>IF($B44="","",IF($C44="Region",SUMIFS(Raw!$H:$H,Raw!$A:$A,$B$5,Raw!$G:$G,Month!BJ$7,Raw!$I:$I,Month!$A44),IF($C44="Provider",SUMIFS(Raw!$H:$H,Raw!$A:$A,$B$5,Raw!$G:$G,Month!BJ$7,Raw!$C:$C,Month!$A44),SUMIFS(Raw!$H:$H,Raw!$A:$A,$B$5,Raw!$G:$G,Month!BJ$7,Raw!$E:$E,Month!$A44))))</f>
        <v>4419</v>
      </c>
      <c r="BK44" s="100">
        <f>IF($B44="","",IF($C44="Region",SUMIFS(Raw!$H:$H,Raw!$A:$A,$B$5,Raw!$G:$G,Month!BK$7,Raw!$I:$I,Month!$A44),IF($C44="Provider",SUMIFS(Raw!$H:$H,Raw!$A:$A,$B$5,Raw!$G:$G,Month!BK$7,Raw!$C:$C,Month!$A44),SUMIFS(Raw!$H:$H,Raw!$A:$A,$B$5,Raw!$G:$G,Month!BK$7,Raw!$E:$E,Month!$A44))))</f>
        <v>2149</v>
      </c>
      <c r="BL44" s="100">
        <f>IF($B44="","",IF($C44="Region",SUMIFS(Raw!$H:$H,Raw!$A:$A,$B$5,Raw!$G:$G,Month!BL$7,Raw!$I:$I,Month!$A44),IF($C44="Provider",SUMIFS(Raw!$H:$H,Raw!$A:$A,$B$5,Raw!$G:$G,Month!BL$7,Raw!$C:$C,Month!$A44),SUMIFS(Raw!$H:$H,Raw!$A:$A,$B$5,Raw!$G:$G,Month!BL$7,Raw!$E:$E,Month!$A44))))</f>
        <v>9627</v>
      </c>
      <c r="BM44" s="100">
        <f>IF($B44="","",IF($C44="Region",SUMIFS(Raw!$H:$H,Raw!$A:$A,$B$5,Raw!$G:$G,Month!BM$7,Raw!$I:$I,Month!$A44),IF($C44="Provider",SUMIFS(Raw!$H:$H,Raw!$A:$A,$B$5,Raw!$G:$G,Month!BM$7,Raw!$C:$C,Month!$A44),SUMIFS(Raw!$H:$H,Raw!$A:$A,$B$5,Raw!$G:$G,Month!BM$7,Raw!$E:$E,Month!$A44))))</f>
        <v>2083</v>
      </c>
      <c r="BN44" s="100">
        <f>IF($B44="","",IF($C44="Region",SUMIFS(Raw!$H:$H,Raw!$A:$A,$B$5,Raw!$G:$G,Month!BN$7,Raw!$I:$I,Month!$A44),IF($C44="Provider",SUMIFS(Raw!$H:$H,Raw!$A:$A,$B$5,Raw!$G:$G,Month!BN$7,Raw!$C:$C,Month!$A44),SUMIFS(Raw!$H:$H,Raw!$A:$A,$B$5,Raw!$G:$G,Month!BN$7,Raw!$E:$E,Month!$A44))))</f>
        <v>764</v>
      </c>
      <c r="BO44" s="100">
        <f>IF($B44="","",IF($C44="Region",SUMIFS(Raw!$H:$H,Raw!$A:$A,$B$5,Raw!$G:$G,Month!BO$7,Raw!$I:$I,Month!$A44),IF($C44="Provider",SUMIFS(Raw!$H:$H,Raw!$A:$A,$B$5,Raw!$G:$G,Month!BO$7,Raw!$C:$C,Month!$A44),SUMIFS(Raw!$H:$H,Raw!$A:$A,$B$5,Raw!$G:$G,Month!BO$7,Raw!$E:$E,Month!$A44))))</f>
        <v>557</v>
      </c>
      <c r="BP44" s="100">
        <f>IF($B44="","",IF($C44="Region",SUMIFS(Raw!$H:$H,Raw!$A:$A,$B$5,Raw!$G:$G,Month!BP$7,Raw!$I:$I,Month!$A44),IF($C44="Provider",SUMIFS(Raw!$H:$H,Raw!$A:$A,$B$5,Raw!$G:$G,Month!BP$7,Raw!$C:$C,Month!$A44),SUMIFS(Raw!$H:$H,Raw!$A:$A,$B$5,Raw!$G:$G,Month!BP$7,Raw!$E:$E,Month!$A44))))</f>
        <v>3234</v>
      </c>
      <c r="BQ44" s="100">
        <f>IF($B44="","",IF($C44="Region",SUMIFS(Raw!$H:$H,Raw!$A:$A,$B$5,Raw!$G:$G,Month!BQ$7,Raw!$I:$I,Month!$A44),IF($C44="Provider",SUMIFS(Raw!$H:$H,Raw!$A:$A,$B$5,Raw!$G:$G,Month!BQ$7,Raw!$C:$C,Month!$A44),SUMIFS(Raw!$H:$H,Raw!$A:$A,$B$5,Raw!$G:$G,Month!BQ$7,Raw!$E:$E,Month!$A44))))</f>
        <v>821</v>
      </c>
      <c r="BR44" s="100">
        <f>IF($B44="","",IF($C44="Region",SUMIFS(Raw!$H:$H,Raw!$A:$A,$B$5,Raw!$G:$G,Month!BR$7,Raw!$I:$I,Month!$A44),IF($C44="Provider",SUMIFS(Raw!$H:$H,Raw!$A:$A,$B$5,Raw!$G:$G,Month!BR$7,Raw!$C:$C,Month!$A44),SUMIFS(Raw!$H:$H,Raw!$A:$A,$B$5,Raw!$G:$G,Month!BR$7,Raw!$E:$E,Month!$A44))))</f>
        <v>27</v>
      </c>
      <c r="BS44" s="100">
        <f>IF($B44="","",IF($C44="Region",SUMIFS(Raw!$H:$H,Raw!$A:$A,$B$5,Raw!$G:$G,Month!BS$7,Raw!$I:$I,Month!$A44),IF($C44="Provider",SUMIFS(Raw!$H:$H,Raw!$A:$A,$B$5,Raw!$G:$G,Month!BS$7,Raw!$C:$C,Month!$A44),SUMIFS(Raw!$H:$H,Raw!$A:$A,$B$5,Raw!$G:$G,Month!BS$7,Raw!$E:$E,Month!$A44))))</f>
        <v>0</v>
      </c>
      <c r="BT44" s="100">
        <f>IF($B44="","",IF($C44="Region",SUMIFS(Raw!$H:$H,Raw!$A:$A,$B$5,Raw!$G:$G,Month!BT$7,Raw!$I:$I,Month!$A44),IF($C44="Provider",SUMIFS(Raw!$H:$H,Raw!$A:$A,$B$5,Raw!$G:$G,Month!BT$7,Raw!$C:$C,Month!$A44),SUMIFS(Raw!$H:$H,Raw!$A:$A,$B$5,Raw!$G:$G,Month!BT$7,Raw!$E:$E,Month!$A44))))</f>
        <v>0</v>
      </c>
      <c r="BU44" s="100">
        <f>IF($B44="","",IF($C44="Region",SUMIFS(Raw!$H:$H,Raw!$A:$A,$B$5,Raw!$G:$G,Month!BU$7,Raw!$I:$I,Month!$A44),IF($C44="Provider",SUMIFS(Raw!$H:$H,Raw!$A:$A,$B$5,Raw!$G:$G,Month!BU$7,Raw!$C:$C,Month!$A44),SUMIFS(Raw!$H:$H,Raw!$A:$A,$B$5,Raw!$G:$G,Month!BU$7,Raw!$E:$E,Month!$A44))))</f>
        <v>0</v>
      </c>
      <c r="BV44" s="100">
        <f>IF($B44="","",IF($C44="Region",SUMIFS(Raw!$H:$H,Raw!$A:$A,$B$5,Raw!$G:$G,Month!BV$7,Raw!$I:$I,Month!$A44),IF($C44="Provider",SUMIFS(Raw!$H:$H,Raw!$A:$A,$B$5,Raw!$G:$G,Month!BV$7,Raw!$C:$C,Month!$A44),SUMIFS(Raw!$H:$H,Raw!$A:$A,$B$5,Raw!$G:$G,Month!BV$7,Raw!$E:$E,Month!$A44))))</f>
        <v>25</v>
      </c>
      <c r="BW44" s="100">
        <f>IF($B44="","",IF($C44="Region",SUMIFS(Raw!$H:$H,Raw!$A:$A,$B$5,Raw!$G:$G,Month!BW$7,Raw!$I:$I,Month!$A44),IF($C44="Provider",SUMIFS(Raw!$H:$H,Raw!$A:$A,$B$5,Raw!$G:$G,Month!BW$7,Raw!$C:$C,Month!$A44),SUMIFS(Raw!$H:$H,Raw!$A:$A,$B$5,Raw!$G:$G,Month!BW$7,Raw!$E:$E,Month!$A44))))</f>
        <v>31</v>
      </c>
      <c r="BX44" s="100">
        <f>IF($B44="","",IF($C44="Region",SUMIFS(Raw!$H:$H,Raw!$A:$A,$B$5,Raw!$G:$G,Month!BX$7,Raw!$I:$I,Month!$A44),IF($C44="Provider",SUMIFS(Raw!$H:$H,Raw!$A:$A,$B$5,Raw!$G:$G,Month!BX$7,Raw!$C:$C,Month!$A44),SUMIFS(Raw!$H:$H,Raw!$A:$A,$B$5,Raw!$G:$G,Month!BX$7,Raw!$E:$E,Month!$A44))))</f>
        <v>898</v>
      </c>
      <c r="BY44" s="100">
        <f>IF($B44="","",IF($C44="Region",SUMIFS(Raw!$H:$H,Raw!$A:$A,$B$5,Raw!$G:$G,Month!BY$7,Raw!$I:$I,Month!$A44),IF($C44="Provider",SUMIFS(Raw!$H:$H,Raw!$A:$A,$B$5,Raw!$G:$G,Month!BY$7,Raw!$C:$C,Month!$A44),SUMIFS(Raw!$H:$H,Raw!$A:$A,$B$5,Raw!$G:$G,Month!BY$7,Raw!$E:$E,Month!$A44))))</f>
        <v>687</v>
      </c>
      <c r="BZ44" s="100">
        <f>IF($B44="","",IF($C44="Region",SUMIFS(Raw!$H:$H,Raw!$A:$A,$B$5,Raw!$G:$G,Month!BZ$7,Raw!$I:$I,Month!$A44),IF($C44="Provider",SUMIFS(Raw!$H:$H,Raw!$A:$A,$B$5,Raw!$G:$G,Month!BZ$7,Raw!$C:$C,Month!$A44),SUMIFS(Raw!$H:$H,Raw!$A:$A,$B$5,Raw!$G:$G,Month!BZ$7,Raw!$E:$E,Month!$A44))))</f>
        <v>2454</v>
      </c>
      <c r="CA44" s="100">
        <f>IF($B44="","",IF($C44="Region",SUMIFS(Raw!$H:$H,Raw!$A:$A,$B$5,Raw!$G:$G,Month!CA$7,Raw!$I:$I,Month!$A44),IF($C44="Provider",SUMIFS(Raw!$H:$H,Raw!$A:$A,$B$5,Raw!$G:$G,Month!CA$7,Raw!$C:$C,Month!$A44),SUMIFS(Raw!$H:$H,Raw!$A:$A,$B$5,Raw!$G:$G,Month!CA$7,Raw!$E:$E,Month!$A44))))</f>
        <v>2315</v>
      </c>
      <c r="CB44" s="100">
        <f>IF($B44="","",IF($C44="Region",SUMIFS(Raw!$H:$H,Raw!$A:$A,$B$5,Raw!$G:$G,Month!CB$7,Raw!$I:$I,Month!$A44),IF($C44="Provider",SUMIFS(Raw!$H:$H,Raw!$A:$A,$B$5,Raw!$G:$G,Month!CB$7,Raw!$C:$C,Month!$A44),SUMIFS(Raw!$H:$H,Raw!$A:$A,$B$5,Raw!$G:$G,Month!CB$7,Raw!$E:$E,Month!$A44))))</f>
        <v>763</v>
      </c>
      <c r="CC44" s="100">
        <f>IF($B44="","",IF($C44="Region",SUMIFS(Raw!$H:$H,Raw!$A:$A,$B$5,Raw!$G:$G,Month!CC$7,Raw!$I:$I,Month!$A44),IF($C44="Provider",SUMIFS(Raw!$H:$H,Raw!$A:$A,$B$5,Raw!$G:$G,Month!CC$7,Raw!$C:$C,Month!$A44),SUMIFS(Raw!$H:$H,Raw!$A:$A,$B$5,Raw!$G:$G,Month!CC$7,Raw!$E:$E,Month!$A44))))</f>
        <v>736</v>
      </c>
      <c r="CD44" s="100">
        <f>IF($B44="","",IF($C44="Region",SUMIFS(Raw!$H:$H,Raw!$A:$A,$B$5,Raw!$G:$G,Month!CD$7,Raw!$I:$I,Month!$A44),IF($C44="Provider",SUMIFS(Raw!$H:$H,Raw!$A:$A,$B$5,Raw!$G:$G,Month!CD$7,Raw!$C:$C,Month!$A44),SUMIFS(Raw!$H:$H,Raw!$A:$A,$B$5,Raw!$G:$G,Month!CD$7,Raw!$E:$E,Month!$A44))))</f>
        <v>162</v>
      </c>
      <c r="CE44" s="100">
        <f>IF($B44="","",IF($C44="Region",SUMIFS(Raw!$H:$H,Raw!$A:$A,$B$5,Raw!$G:$G,Month!CE$7,Raw!$I:$I,Month!$A44),IF($C44="Provider",SUMIFS(Raw!$H:$H,Raw!$A:$A,$B$5,Raw!$G:$G,Month!CE$7,Raw!$C:$C,Month!$A44),SUMIFS(Raw!$H:$H,Raw!$A:$A,$B$5,Raw!$G:$G,Month!CE$7,Raw!$E:$E,Month!$A44))))</f>
        <v>130</v>
      </c>
      <c r="CF44" s="100">
        <f>IF($B44="","",IF($C44="Region",SUMIFS(Raw!$H:$H,Raw!$A:$A,$B$5,Raw!$G:$G,Month!CF$7,Raw!$I:$I,Month!$A44),IF($C44="Provider",SUMIFS(Raw!$H:$H,Raw!$A:$A,$B$5,Raw!$G:$G,Month!CF$7,Raw!$C:$C,Month!$A44),SUMIFS(Raw!$H:$H,Raw!$A:$A,$B$5,Raw!$G:$G,Month!CF$7,Raw!$E:$E,Month!$A44))))</f>
        <v>6</v>
      </c>
      <c r="CG44" s="100">
        <f>IF($B44="","",IF($C44="Region",SUMIFS(Raw!$H:$H,Raw!$A:$A,$B$5,Raw!$G:$G,Month!CG$7,Raw!$I:$I,Month!$A44),IF($C44="Provider",SUMIFS(Raw!$H:$H,Raw!$A:$A,$B$5,Raw!$G:$G,Month!CG$7,Raw!$C:$C,Month!$A44),SUMIFS(Raw!$H:$H,Raw!$A:$A,$B$5,Raw!$G:$G,Month!CG$7,Raw!$E:$E,Month!$A44))))</f>
        <v>2</v>
      </c>
      <c r="CH44" s="100">
        <f>IF($B44="","",IF($C44="Region",SUMIFS(Raw!$H:$H,Raw!$A:$A,$B$5,Raw!$G:$G,Month!CH$7,Raw!$I:$I,Month!$A44),IF($C44="Provider",SUMIFS(Raw!$H:$H,Raw!$A:$A,$B$5,Raw!$G:$G,Month!CH$7,Raw!$C:$C,Month!$A44),SUMIFS(Raw!$H:$H,Raw!$A:$A,$B$5,Raw!$G:$G,Month!CH$7,Raw!$E:$E,Month!$A44))))</f>
        <v>17</v>
      </c>
      <c r="CI44" s="100">
        <f>IF($B44="","",IF($C44="Region",SUMIFS(Raw!$H:$H,Raw!$A:$A,$B$5,Raw!$G:$G,Month!CI$7,Raw!$I:$I,Month!$A44),IF($C44="Provider",SUMIFS(Raw!$H:$H,Raw!$A:$A,$B$5,Raw!$G:$G,Month!CI$7,Raw!$C:$C,Month!$A44),SUMIFS(Raw!$H:$H,Raw!$A:$A,$B$5,Raw!$G:$G,Month!CI$7,Raw!$E:$E,Month!$A44))))</f>
        <v>17</v>
      </c>
      <c r="CJ44" s="100">
        <f>IF($B44="","",IF($C44="Region",SUMIFS(Raw!$H:$H,Raw!$A:$A,$B$5,Raw!$G:$G,Month!CJ$7,Raw!$I:$I,Month!$A44),IF($C44="Provider",SUMIFS(Raw!$H:$H,Raw!$A:$A,$B$5,Raw!$G:$G,Month!CJ$7,Raw!$C:$C,Month!$A44),SUMIFS(Raw!$H:$H,Raw!$A:$A,$B$5,Raw!$G:$G,Month!CJ$7,Raw!$E:$E,Month!$A44))))</f>
        <v>92</v>
      </c>
      <c r="CK44" s="100">
        <f>IF($B44="","",IF($C44="Region",SUMIFS(Raw!$H:$H,Raw!$A:$A,$B$5,Raw!$G:$G,Month!CK$7,Raw!$I:$I,Month!$A44),IF($C44="Provider",SUMIFS(Raw!$H:$H,Raw!$A:$A,$B$5,Raw!$G:$G,Month!CK$7,Raw!$C:$C,Month!$A44),SUMIFS(Raw!$H:$H,Raw!$A:$A,$B$5,Raw!$G:$G,Month!CK$7,Raw!$E:$E,Month!$A44))))</f>
        <v>54</v>
      </c>
      <c r="CL44" s="100">
        <f>IF($B44="","",IF($C44="Region",SUMIFS(Raw!$H:$H,Raw!$A:$A,$B$5,Raw!$G:$G,Month!CL$7,Raw!$I:$I,Month!$A44),IF($C44="Provider",SUMIFS(Raw!$H:$H,Raw!$A:$A,$B$5,Raw!$G:$G,Month!CL$7,Raw!$C:$C,Month!$A44),SUMIFS(Raw!$H:$H,Raw!$A:$A,$B$5,Raw!$G:$G,Month!CL$7,Raw!$E:$E,Month!$A44))))</f>
        <v>132</v>
      </c>
      <c r="CM44" s="100">
        <f>IF($B44="","",IF($C44="Region",SUMIFS(Raw!$H:$H,Raw!$A:$A,$B$5,Raw!$G:$G,Month!CM$7,Raw!$I:$I,Month!$A44),IF($C44="Provider",SUMIFS(Raw!$H:$H,Raw!$A:$A,$B$5,Raw!$G:$G,Month!CM$7,Raw!$C:$C,Month!$A44),SUMIFS(Raw!$H:$H,Raw!$A:$A,$B$5,Raw!$G:$G,Month!CM$7,Raw!$E:$E,Month!$A44))))</f>
        <v>107</v>
      </c>
    </row>
    <row r="45" spans="1:91" x14ac:dyDescent="0.25">
      <c r="A45" s="18" t="str">
        <f>IF(Refs!A38="","",Refs!A38)</f>
        <v>111AI4</v>
      </c>
      <c r="B45" s="3" t="str">
        <f>IF(Refs!B38="","",Refs!B38)</f>
        <v>Dorset (DHC)</v>
      </c>
      <c r="C45" s="9" t="str">
        <f>IF(Refs!D38="","",Refs!D38)</f>
        <v>Area</v>
      </c>
      <c r="D45" s="100">
        <f>IF($B45="","",IF($C45="Region",SUMIFS(Raw!$H:$H,Raw!$A:$A,$B$5,Raw!$G:$G,Month!D$7,Raw!$I:$I,Month!$A45),IF($C45="Provider",SUMIFS(Raw!$H:$H,Raw!$A:$A,$B$5,Raw!$G:$G,Month!D$7,Raw!$C:$C,Month!$A45),SUMIFS(Raw!$H:$H,Raw!$A:$A,$B$5,Raw!$G:$G,Month!D$7,Raw!$E:$E,Month!$A45))))</f>
        <v>30417</v>
      </c>
      <c r="E45" s="100">
        <f>IF($B45="","",IF($C45="Region",SUMIFS(Raw!$H:$H,Raw!$A:$A,$B$5,Raw!$G:$G,Month!E$7,Raw!$I:$I,Month!$A45),IF($C45="Provider",SUMIFS(Raw!$H:$H,Raw!$A:$A,$B$5,Raw!$G:$G,Month!E$7,Raw!$C:$C,Month!$A45),SUMIFS(Raw!$H:$H,Raw!$A:$A,$B$5,Raw!$G:$G,Month!E$7,Raw!$E:$E,Month!$A45))))</f>
        <v>24546</v>
      </c>
      <c r="F45" s="100">
        <f>IF($B45="","",IF($C45="Region",SUMIFS(Raw!$H:$H,Raw!$A:$A,$B$5,Raw!$G:$G,Month!F$7,Raw!$I:$I,Month!$A45),IF($C45="Provider",SUMIFS(Raw!$H:$H,Raw!$A:$A,$B$5,Raw!$G:$G,Month!F$7,Raw!$C:$C,Month!$A45),SUMIFS(Raw!$H:$H,Raw!$A:$A,$B$5,Raw!$G:$G,Month!F$7,Raw!$E:$E,Month!$A45))))</f>
        <v>24361</v>
      </c>
      <c r="G45" s="100">
        <f>IF($B45="","",IF($C45="Region",SUMIFS(Raw!$H:$H,Raw!$A:$A,$B$5,Raw!$G:$G,Month!G$7,Raw!$I:$I,Month!$A45),IF($C45="Provider",SUMIFS(Raw!$H:$H,Raw!$A:$A,$B$5,Raw!$G:$G,Month!G$7,Raw!$C:$C,Month!$A45),SUMIFS(Raw!$H:$H,Raw!$A:$A,$B$5,Raw!$G:$G,Month!G$7,Raw!$E:$E,Month!$A45))))</f>
        <v>21903</v>
      </c>
      <c r="H45" s="100">
        <f>IF($B45="","",IF($C45="Region",SUMIFS(Raw!$H:$H,Raw!$A:$A,$B$5,Raw!$G:$G,Month!H$7,Raw!$I:$I,Month!$A45),IF($C45="Provider",SUMIFS(Raw!$H:$H,Raw!$A:$A,$B$5,Raw!$G:$G,Month!H$7,Raw!$C:$C,Month!$A45),SUMIFS(Raw!$H:$H,Raw!$A:$A,$B$5,Raw!$G:$G,Month!H$7,Raw!$E:$E,Month!$A45))))</f>
        <v>185</v>
      </c>
      <c r="I45" s="100">
        <f>IF($B45="","",IF($C45="Region",SUMIFS(Raw!$H:$H,Raw!$A:$A,$B$5,Raw!$G:$G,Month!I$7,Raw!$I:$I,Month!$A45),IF($C45="Provider",SUMIFS(Raw!$H:$H,Raw!$A:$A,$B$5,Raw!$G:$G,Month!I$7,Raw!$C:$C,Month!$A45),SUMIFS(Raw!$H:$H,Raw!$A:$A,$B$5,Raw!$G:$G,Month!I$7,Raw!$E:$E,Month!$A45))))</f>
        <v>253849</v>
      </c>
      <c r="J45" s="100">
        <f>IF($B45="","",IF($C45="Region",SUMIFS(Raw!$H:$H,Raw!$A:$A,$B$5,Raw!$G:$G,Month!J$7,Raw!$I:$I,Month!$A45),IF($C45="Provider",SUMIFS(Raw!$H:$H,Raw!$A:$A,$B$5,Raw!$G:$G,Month!J$7,Raw!$C:$C,Month!$A45),SUMIFS(Raw!$H:$H,Raw!$A:$A,$B$5,Raw!$G:$G,Month!J$7,Raw!$E:$E,Month!$A45))))</f>
        <v>60</v>
      </c>
      <c r="K45" s="100">
        <f>IF($B45="","",IF($C45="Region",SUMIFS(Raw!$H:$H,Raw!$A:$A,$B$5,Raw!$G:$G,Month!K$7,Raw!$I:$I,Month!$A45),IF($C45="Provider",SUMIFS(Raw!$H:$H,Raw!$A:$A,$B$5,Raw!$G:$G,Month!K$7,Raw!$C:$C,Month!$A45),SUMIFS(Raw!$H:$H,Raw!$A:$A,$B$5,Raw!$G:$G,Month!K$7,Raw!$E:$E,Month!$A45))))</f>
        <v>215</v>
      </c>
      <c r="L45" s="100">
        <f>IF($B45="","",IF($C45="Region",SUMIFS(Raw!$H:$H,Raw!$A:$A,$B$5,Raw!$G:$G,Month!L$7,Raw!$I:$I,Month!$A45),IF($C45="Provider",SUMIFS(Raw!$H:$H,Raw!$A:$A,$B$5,Raw!$G:$G,Month!L$7,Raw!$C:$C,Month!$A45),SUMIFS(Raw!$H:$H,Raw!$A:$A,$B$5,Raw!$G:$G,Month!L$7,Raw!$E:$E,Month!$A45))))</f>
        <v>13139</v>
      </c>
      <c r="M45" s="100">
        <f>IF($B45="","",IF($C45="Region",SUMIFS(Raw!$H:$H,Raw!$A:$A,$B$5,Raw!$G:$G,Month!M$7,Raw!$I:$I,Month!$A45),IF($C45="Provider",SUMIFS(Raw!$H:$H,Raw!$A:$A,$B$5,Raw!$G:$G,Month!M$7,Raw!$C:$C,Month!$A45),SUMIFS(Raw!$H:$H,Raw!$A:$A,$B$5,Raw!$G:$G,Month!M$7,Raw!$E:$E,Month!$A45))))</f>
        <v>12373</v>
      </c>
      <c r="N45" s="100">
        <f>IF($B45="","",IF($C45="Region",SUMIFS(Raw!$H:$H,Raw!$A:$A,$B$5,Raw!$G:$G,Month!N$7,Raw!$I:$I,Month!$A45),IF($C45="Provider",SUMIFS(Raw!$H:$H,Raw!$A:$A,$B$5,Raw!$G:$G,Month!N$7,Raw!$C:$C,Month!$A45),SUMIFS(Raw!$H:$H,Raw!$A:$A,$B$5,Raw!$G:$G,Month!N$7,Raw!$E:$E,Month!$A45))))</f>
        <v>72464912</v>
      </c>
      <c r="O45" s="100">
        <f>IF($B45="","",IF($C45="Region",SUMIFS(Raw!$H:$H,Raw!$A:$A,$B$5,Raw!$G:$G,Month!O$7,Raw!$I:$I,Month!$A45),IF($C45="Provider",SUMIFS(Raw!$H:$H,Raw!$A:$A,$B$5,Raw!$G:$G,Month!O$7,Raw!$C:$C,Month!$A45),SUMIFS(Raw!$H:$H,Raw!$A:$A,$B$5,Raw!$G:$G,Month!O$7,Raw!$E:$E,Month!$A45))))</f>
        <v>23826</v>
      </c>
      <c r="P45" s="100">
        <f>IF($B45="","",IF($C45="Region",SUMIFS(Raw!$H:$H,Raw!$A:$A,$B$5,Raw!$G:$G,Month!P$7,Raw!$I:$I,Month!$A45),IF($C45="Provider",SUMIFS(Raw!$H:$H,Raw!$A:$A,$B$5,Raw!$G:$G,Month!P$7,Raw!$C:$C,Month!$A45),SUMIFS(Raw!$H:$H,Raw!$A:$A,$B$5,Raw!$G:$G,Month!P$7,Raw!$E:$E,Month!$A45))))</f>
        <v>0</v>
      </c>
      <c r="Q45" s="100">
        <f>IF($B45="","",IF($C45="Region",SUMIFS(Raw!$H:$H,Raw!$A:$A,$B$5,Raw!$G:$G,Month!Q$7,Raw!$I:$I,Month!$A45),IF($C45="Provider",SUMIFS(Raw!$H:$H,Raw!$A:$A,$B$5,Raw!$G:$G,Month!Q$7,Raw!$C:$C,Month!$A45),SUMIFS(Raw!$H:$H,Raw!$A:$A,$B$5,Raw!$G:$G,Month!Q$7,Raw!$E:$E,Month!$A45))))</f>
        <v>14652</v>
      </c>
      <c r="R45" s="100">
        <f>IF($B45="","",IF($C45="Region",SUMIFS(Raw!$H:$H,Raw!$A:$A,$B$5,Raw!$G:$G,Month!R$7,Raw!$I:$I,Month!$A45),IF($C45="Provider",SUMIFS(Raw!$H:$H,Raw!$A:$A,$B$5,Raw!$G:$G,Month!R$7,Raw!$C:$C,Month!$A45),SUMIFS(Raw!$H:$H,Raw!$A:$A,$B$5,Raw!$G:$G,Month!R$7,Raw!$E:$E,Month!$A45))))</f>
        <v>6191</v>
      </c>
      <c r="S45" s="100">
        <f>IF($B45="","",IF($C45="Region",SUMIFS(Raw!$H:$H,Raw!$A:$A,$B$5,Raw!$G:$G,Month!S$7,Raw!$I:$I,Month!$A45),IF($C45="Provider",SUMIFS(Raw!$H:$H,Raw!$A:$A,$B$5,Raw!$G:$G,Month!S$7,Raw!$C:$C,Month!$A45),SUMIFS(Raw!$H:$H,Raw!$A:$A,$B$5,Raw!$G:$G,Month!S$7,Raw!$E:$E,Month!$A45))))</f>
        <v>2916</v>
      </c>
      <c r="T45" s="100">
        <f>IF($B45="","",IF($C45="Region",SUMIFS(Raw!$H:$H,Raw!$A:$A,$B$5,Raw!$G:$G,Month!T$7,Raw!$I:$I,Month!$A45),IF($C45="Provider",SUMIFS(Raw!$H:$H,Raw!$A:$A,$B$5,Raw!$G:$G,Month!T$7,Raw!$C:$C,Month!$A45),SUMIFS(Raw!$H:$H,Raw!$A:$A,$B$5,Raw!$G:$G,Month!T$7,Raw!$E:$E,Month!$A45))))</f>
        <v>71</v>
      </c>
      <c r="U45" s="100">
        <f>IF($B45="","",IF($C45="Region",SUMIFS(Raw!$H:$H,Raw!$A:$A,$B$5,Raw!$G:$G,Month!U$7,Raw!$I:$I,Month!$A45),IF($C45="Provider",SUMIFS(Raw!$H:$H,Raw!$A:$A,$B$5,Raw!$G:$G,Month!U$7,Raw!$C:$C,Month!$A45),SUMIFS(Raw!$H:$H,Raw!$A:$A,$B$5,Raw!$G:$G,Month!U$7,Raw!$E:$E,Month!$A45))))</f>
        <v>8304</v>
      </c>
      <c r="V45" s="100">
        <f>IF($B45="","",IF($C45="Region",SUMIFS(Raw!$H:$H,Raw!$A:$A,$B$5,Raw!$G:$G,Month!V$7,Raw!$I:$I,Month!$A45),IF($C45="Provider",SUMIFS(Raw!$H:$H,Raw!$A:$A,$B$5,Raw!$G:$G,Month!V$7,Raw!$C:$C,Month!$A45),SUMIFS(Raw!$H:$H,Raw!$A:$A,$B$5,Raw!$G:$G,Month!V$7,Raw!$E:$E,Month!$A45))))</f>
        <v>1102</v>
      </c>
      <c r="W45" s="100">
        <f>IF($B45="","",IF($C45="Region",SUMIFS(Raw!$H:$H,Raw!$A:$A,$B$5,Raw!$G:$G,Month!W$7,Raw!$I:$I,Month!$A45),IF($C45="Provider",SUMIFS(Raw!$H:$H,Raw!$A:$A,$B$5,Raw!$G:$G,Month!W$7,Raw!$C:$C,Month!$A45),SUMIFS(Raw!$H:$H,Raw!$A:$A,$B$5,Raw!$G:$G,Month!W$7,Raw!$E:$E,Month!$A45))))</f>
        <v>3930</v>
      </c>
      <c r="X45" s="100">
        <f>IF($B45="","",IF($C45="Region",SUMIFS(Raw!$H:$H,Raw!$A:$A,$B$5,Raw!$G:$G,Month!X$7,Raw!$I:$I,Month!$A45),IF($C45="Provider",SUMIFS(Raw!$H:$H,Raw!$A:$A,$B$5,Raw!$G:$G,Month!X$7,Raw!$C:$C,Month!$A45),SUMIFS(Raw!$H:$H,Raw!$A:$A,$B$5,Raw!$G:$G,Month!X$7,Raw!$E:$E,Month!$A45))))</f>
        <v>1763</v>
      </c>
      <c r="Y45" s="100">
        <f>IF($B45="","",IF($C45="Region",SUMIFS(Raw!$H:$H,Raw!$A:$A,$B$5,Raw!$G:$G,Month!Y$7,Raw!$I:$I,Month!$A45),IF($C45="Provider",SUMIFS(Raw!$H:$H,Raw!$A:$A,$B$5,Raw!$G:$G,Month!Y$7,Raw!$C:$C,Month!$A45),SUMIFS(Raw!$H:$H,Raw!$A:$A,$B$5,Raw!$G:$G,Month!Y$7,Raw!$E:$E,Month!$A45))))</f>
        <v>2965</v>
      </c>
      <c r="Z45" s="100">
        <f>IF($B45="","",IF($C45="Region",SUMIFS(Raw!$H:$H,Raw!$A:$A,$B$5,Raw!$G:$G,Month!Z$7,Raw!$I:$I,Month!$A45),IF($C45="Provider",SUMIFS(Raw!$H:$H,Raw!$A:$A,$B$5,Raw!$G:$G,Month!Z$7,Raw!$C:$C,Month!$A45),SUMIFS(Raw!$H:$H,Raw!$A:$A,$B$5,Raw!$G:$G,Month!Z$7,Raw!$E:$E,Month!$A45))))</f>
        <v>10656</v>
      </c>
      <c r="AA45" s="100">
        <f>IF($B45="","",IF($C45="Region",SUMIFS(Raw!$H:$H,Raw!$A:$A,$B$5,Raw!$G:$G,Month!AA$7,Raw!$I:$I,Month!$A45),IF($C45="Provider",SUMIFS(Raw!$H:$H,Raw!$A:$A,$B$5,Raw!$G:$G,Month!AA$7,Raw!$C:$C,Month!$A45),SUMIFS(Raw!$H:$H,Raw!$A:$A,$B$5,Raw!$G:$G,Month!AA$7,Raw!$E:$E,Month!$A45))))</f>
        <v>2235</v>
      </c>
      <c r="AB45" s="100">
        <f>IF($B45="","",IF($C45="Region",SUMIFS(Raw!$H:$H,Raw!$A:$A,$B$5,Raw!$G:$G,Month!AB$7,Raw!$I:$I,Month!$A45),IF($C45="Provider",SUMIFS(Raw!$H:$H,Raw!$A:$A,$B$5,Raw!$G:$G,Month!AB$7,Raw!$C:$C,Month!$A45),SUMIFS(Raw!$H:$H,Raw!$A:$A,$B$5,Raw!$G:$G,Month!AB$7,Raw!$E:$E,Month!$A45))))</f>
        <v>1478</v>
      </c>
      <c r="AC45" s="100">
        <f>IF($B45="","",IF($C45="Region",SUMIFS(Raw!$H:$H,Raw!$A:$A,$B$5,Raw!$G:$G,Month!AC$7,Raw!$I:$I,Month!$A45),IF($C45="Provider",SUMIFS(Raw!$H:$H,Raw!$A:$A,$B$5,Raw!$G:$G,Month!AC$7,Raw!$C:$C,Month!$A45),SUMIFS(Raw!$H:$H,Raw!$A:$A,$B$5,Raw!$G:$G,Month!AC$7,Raw!$E:$E,Month!$A45))))</f>
        <v>2992</v>
      </c>
      <c r="AD45" s="100">
        <f>IF($B45="","",IF($C45="Region",SUMIFS(Raw!$H:$H,Raw!$A:$A,$B$5,Raw!$G:$G,Month!AD$7,Raw!$I:$I,Month!$A45),IF($C45="Provider",SUMIFS(Raw!$H:$H,Raw!$A:$A,$B$5,Raw!$G:$G,Month!AD$7,Raw!$C:$C,Month!$A45),SUMIFS(Raw!$H:$H,Raw!$A:$A,$B$5,Raw!$G:$G,Month!AD$7,Raw!$E:$E,Month!$A45))))</f>
        <v>11691</v>
      </c>
      <c r="AE45" s="100">
        <f>IF($B45="","",IF($C45="Region",SUMIFS(Raw!$H:$H,Raw!$A:$A,$B$5,Raw!$G:$G,Month!AE$7,Raw!$I:$I,Month!$A45),IF($C45="Provider",SUMIFS(Raw!$H:$H,Raw!$A:$A,$B$5,Raw!$G:$G,Month!AE$7,Raw!$C:$C,Month!$A45),SUMIFS(Raw!$H:$H,Raw!$A:$A,$B$5,Raw!$G:$G,Month!AE$7,Raw!$E:$E,Month!$A45))))</f>
        <v>23826</v>
      </c>
      <c r="AF45" s="100">
        <f>IF($B45="","",IF($C45="Region",SUMIFS(Raw!$H:$H,Raw!$A:$A,$B$5,Raw!$G:$G,Month!AF$7,Raw!$I:$I,Month!$A45),IF($C45="Provider",SUMIFS(Raw!$H:$H,Raw!$A:$A,$B$5,Raw!$G:$G,Month!AF$7,Raw!$C:$C,Month!$A45),SUMIFS(Raw!$H:$H,Raw!$A:$A,$B$5,Raw!$G:$G,Month!AF$7,Raw!$E:$E,Month!$A45))))</f>
        <v>3163</v>
      </c>
      <c r="AG45" s="100">
        <f>IF($B45="","",IF($C45="Region",SUMIFS(Raw!$H:$H,Raw!$A:$A,$B$5,Raw!$G:$G,Month!AG$7,Raw!$I:$I,Month!$A45),IF($C45="Provider",SUMIFS(Raw!$H:$H,Raw!$A:$A,$B$5,Raw!$G:$G,Month!AG$7,Raw!$C:$C,Month!$A45),SUMIFS(Raw!$H:$H,Raw!$A:$A,$B$5,Raw!$G:$G,Month!AG$7,Raw!$E:$E,Month!$A45))))</f>
        <v>3365</v>
      </c>
      <c r="AH45" s="100">
        <f>IF($B45="","",IF($C45="Region",SUMIFS(Raw!$H:$H,Raw!$A:$A,$B$5,Raw!$G:$G,Month!AH$7,Raw!$I:$I,Month!$A45),IF($C45="Provider",SUMIFS(Raw!$H:$H,Raw!$A:$A,$B$5,Raw!$G:$G,Month!AH$7,Raw!$C:$C,Month!$A45),SUMIFS(Raw!$H:$H,Raw!$A:$A,$B$5,Raw!$G:$G,Month!AH$7,Raw!$E:$E,Month!$A45))))</f>
        <v>2251</v>
      </c>
      <c r="AI45" s="100">
        <f>IF($B45="","",IF($C45="Region",SUMIFS(Raw!$H:$H,Raw!$A:$A,$B$5,Raw!$G:$G,Month!AI$7,Raw!$I:$I,Month!$A45),IF($C45="Provider",SUMIFS(Raw!$H:$H,Raw!$A:$A,$B$5,Raw!$G:$G,Month!AI$7,Raw!$C:$C,Month!$A45),SUMIFS(Raw!$H:$H,Raw!$A:$A,$B$5,Raw!$G:$G,Month!AI$7,Raw!$E:$E,Month!$A45))))</f>
        <v>2</v>
      </c>
      <c r="AJ45" s="100">
        <f>IF($B45="","",IF($C45="Region",SUMIFS(Raw!$H:$H,Raw!$A:$A,$B$5,Raw!$G:$G,Month!AJ$7,Raw!$I:$I,Month!$A45),IF($C45="Provider",SUMIFS(Raw!$H:$H,Raw!$A:$A,$B$5,Raw!$G:$G,Month!AJ$7,Raw!$C:$C,Month!$A45),SUMIFS(Raw!$H:$H,Raw!$A:$A,$B$5,Raw!$G:$G,Month!AJ$7,Raw!$E:$E,Month!$A45))))</f>
        <v>2083</v>
      </c>
      <c r="AK45" s="100">
        <f>IF($B45="","",IF($C45="Region",SUMIFS(Raw!$H:$H,Raw!$A:$A,$B$5,Raw!$G:$G,Month!AK$7,Raw!$I:$I,Month!$A45),IF($C45="Provider",SUMIFS(Raw!$H:$H,Raw!$A:$A,$B$5,Raw!$G:$G,Month!AK$7,Raw!$C:$C,Month!$A45),SUMIFS(Raw!$H:$H,Raw!$A:$A,$B$5,Raw!$G:$G,Month!AK$7,Raw!$E:$E,Month!$A45))))</f>
        <v>82</v>
      </c>
      <c r="AL45" s="100">
        <f>IF($B45="","",IF($C45="Region",SUMIFS(Raw!$H:$H,Raw!$A:$A,$B$5,Raw!$G:$G,Month!AL$7,Raw!$I:$I,Month!$A45),IF($C45="Provider",SUMIFS(Raw!$H:$H,Raw!$A:$A,$B$5,Raw!$G:$G,Month!AL$7,Raw!$C:$C,Month!$A45),SUMIFS(Raw!$H:$H,Raw!$A:$A,$B$5,Raw!$G:$G,Month!AL$7,Raw!$E:$E,Month!$A45))))</f>
        <v>975</v>
      </c>
      <c r="AM45" s="100">
        <f>IF($B45="","",IF($C45="Region",SUMIFS(Raw!$H:$H,Raw!$A:$A,$B$5,Raw!$G:$G,Month!AM$7,Raw!$I:$I,Month!$A45),IF($C45="Provider",SUMIFS(Raw!$H:$H,Raw!$A:$A,$B$5,Raw!$G:$G,Month!AM$7,Raw!$C:$C,Month!$A45),SUMIFS(Raw!$H:$H,Raw!$A:$A,$B$5,Raw!$G:$G,Month!AM$7,Raw!$E:$E,Month!$A45))))</f>
        <v>25</v>
      </c>
      <c r="AN45" s="100">
        <f>IF($B45="","",IF($C45="Region",SUMIFS(Raw!$H:$H,Raw!$A:$A,$B$5,Raw!$G:$G,Month!AN$7,Raw!$I:$I,Month!$A45),IF($C45="Provider",SUMIFS(Raw!$H:$H,Raw!$A:$A,$B$5,Raw!$G:$G,Month!AN$7,Raw!$C:$C,Month!$A45),SUMIFS(Raw!$H:$H,Raw!$A:$A,$B$5,Raw!$G:$G,Month!AN$7,Raw!$E:$E,Month!$A45))))</f>
        <v>1609</v>
      </c>
      <c r="AO45" s="100">
        <f>IF($B45="","",IF($C45="Region",SUMIFS(Raw!$H:$H,Raw!$A:$A,$B$5,Raw!$G:$G,Month!AO$7,Raw!$I:$I,Month!$A45),IF($C45="Provider",SUMIFS(Raw!$H:$H,Raw!$A:$A,$B$5,Raw!$G:$G,Month!AO$7,Raw!$C:$C,Month!$A45),SUMIFS(Raw!$H:$H,Raw!$A:$A,$B$5,Raw!$G:$G,Month!AO$7,Raw!$E:$E,Month!$A45))))</f>
        <v>1234</v>
      </c>
      <c r="AP45" s="100">
        <f>IF($B45="","",IF($C45="Region",SUMIFS(Raw!$H:$H,Raw!$A:$A,$B$5,Raw!$G:$G,Month!AP$7,Raw!$I:$I,Month!$A45),IF($C45="Provider",SUMIFS(Raw!$H:$H,Raw!$A:$A,$B$5,Raw!$G:$G,Month!AP$7,Raw!$C:$C,Month!$A45),SUMIFS(Raw!$H:$H,Raw!$A:$A,$B$5,Raw!$G:$G,Month!AP$7,Raw!$E:$E,Month!$A45))))</f>
        <v>3171</v>
      </c>
      <c r="AQ45" s="100">
        <f>IF($B45="","",IF($C45="Region",SUMIFS(Raw!$H:$H,Raw!$A:$A,$B$5,Raw!$G:$G,Month!AQ$7,Raw!$I:$I,Month!$A45),IF($C45="Provider",SUMIFS(Raw!$H:$H,Raw!$A:$A,$B$5,Raw!$G:$G,Month!AQ$7,Raw!$C:$C,Month!$A45),SUMIFS(Raw!$H:$H,Raw!$A:$A,$B$5,Raw!$G:$G,Month!AQ$7,Raw!$E:$E,Month!$A45))))</f>
        <v>2532</v>
      </c>
      <c r="AR45" s="100">
        <f>IF($B45="","",IF($C45="Region",SUMIFS(Raw!$H:$H,Raw!$A:$A,$B$5,Raw!$G:$G,Month!AR$7,Raw!$I:$I,Month!$A45),IF($C45="Provider",SUMIFS(Raw!$H:$H,Raw!$A:$A,$B$5,Raw!$G:$G,Month!AR$7,Raw!$C:$C,Month!$A45),SUMIFS(Raw!$H:$H,Raw!$A:$A,$B$5,Raw!$G:$G,Month!AR$7,Raw!$E:$E,Month!$A45))))</f>
        <v>2302</v>
      </c>
      <c r="AS45" s="100">
        <f>IF($B45="","",IF($C45="Region",SUMIFS(Raw!$H:$H,Raw!$A:$A,$B$5,Raw!$G:$G,Month!AS$7,Raw!$I:$I,Month!$A45),IF($C45="Provider",SUMIFS(Raw!$H:$H,Raw!$A:$A,$B$5,Raw!$G:$G,Month!AS$7,Raw!$C:$C,Month!$A45),SUMIFS(Raw!$H:$H,Raw!$A:$A,$B$5,Raw!$G:$G,Month!AS$7,Raw!$E:$E,Month!$A45))))</f>
        <v>1774</v>
      </c>
      <c r="AT45" s="100">
        <f>IF($B45="","",IF($C45="Region",SUMIFS(Raw!$H:$H,Raw!$A:$A,$B$5,Raw!$G:$G,Month!AT$7,Raw!$I:$I,Month!$A45),IF($C45="Provider",SUMIFS(Raw!$H:$H,Raw!$A:$A,$B$5,Raw!$G:$G,Month!AT$7,Raw!$C:$C,Month!$A45),SUMIFS(Raw!$H:$H,Raw!$A:$A,$B$5,Raw!$G:$G,Month!AT$7,Raw!$E:$E,Month!$A45))))</f>
        <v>283</v>
      </c>
      <c r="AU45" s="100">
        <f>IF($B45="","",IF($C45="Region",SUMIFS(Raw!$H:$H,Raw!$A:$A,$B$5,Raw!$G:$G,Month!AU$7,Raw!$I:$I,Month!$A45),IF($C45="Provider",SUMIFS(Raw!$H:$H,Raw!$A:$A,$B$5,Raw!$G:$G,Month!AU$7,Raw!$C:$C,Month!$A45),SUMIFS(Raw!$H:$H,Raw!$A:$A,$B$5,Raw!$G:$G,Month!AU$7,Raw!$E:$E,Month!$A45))))</f>
        <v>95</v>
      </c>
      <c r="AV45" s="100">
        <f>IF($B45="","",IF($C45="Region",SUMIFS(Raw!$H:$H,Raw!$A:$A,$B$5,Raw!$G:$G,Month!AV$7,Raw!$I:$I,Month!$A45),IF($C45="Provider",SUMIFS(Raw!$H:$H,Raw!$A:$A,$B$5,Raw!$G:$G,Month!AV$7,Raw!$C:$C,Month!$A45),SUMIFS(Raw!$H:$H,Raw!$A:$A,$B$5,Raw!$G:$G,Month!AV$7,Raw!$E:$E,Month!$A45))))</f>
        <v>1333</v>
      </c>
      <c r="AW45" s="100">
        <f>IF($B45="","",IF($C45="Region",SUMIFS(Raw!$H:$H,Raw!$A:$A,$B$5,Raw!$G:$G,Month!AW$7,Raw!$I:$I,Month!$A45),IF($C45="Provider",SUMIFS(Raw!$H:$H,Raw!$A:$A,$B$5,Raw!$G:$G,Month!AW$7,Raw!$C:$C,Month!$A45),SUMIFS(Raw!$H:$H,Raw!$A:$A,$B$5,Raw!$G:$G,Month!AW$7,Raw!$E:$E,Month!$A45))))</f>
        <v>2717409</v>
      </c>
      <c r="AX45" s="100">
        <f>IF($B45="","",IF($C45="Region",SUMIFS(Raw!$H:$H,Raw!$A:$A,$B$5,Raw!$G:$G,Month!AX$7,Raw!$I:$I,Month!$A45),IF($C45="Provider",SUMIFS(Raw!$H:$H,Raw!$A:$A,$B$5,Raw!$G:$G,Month!AX$7,Raw!$C:$C,Month!$A45),SUMIFS(Raw!$H:$H,Raw!$A:$A,$B$5,Raw!$G:$G,Month!AX$7,Raw!$E:$E,Month!$A45))))</f>
        <v>3365</v>
      </c>
      <c r="AY45" s="100">
        <f>IF($B45="","",IF($C45="Region",SUMIFS(Raw!$H:$H,Raw!$A:$A,$B$5,Raw!$G:$G,Month!AY$7,Raw!$I:$I,Month!$A45),IF($C45="Provider",SUMIFS(Raw!$H:$H,Raw!$A:$A,$B$5,Raw!$G:$G,Month!AY$7,Raw!$C:$C,Month!$A45),SUMIFS(Raw!$H:$H,Raw!$A:$A,$B$5,Raw!$G:$G,Month!AY$7,Raw!$E:$E,Month!$A45))))</f>
        <v>1718</v>
      </c>
      <c r="AZ45" s="100">
        <f>IF($B45="","",IF($C45="Region",SUMIFS(Raw!$H:$H,Raw!$A:$A,$B$5,Raw!$G:$G,Month!AZ$7,Raw!$I:$I,Month!$A45),IF($C45="Provider",SUMIFS(Raw!$H:$H,Raw!$A:$A,$B$5,Raw!$G:$G,Month!AZ$7,Raw!$C:$C,Month!$A45),SUMIFS(Raw!$H:$H,Raw!$A:$A,$B$5,Raw!$G:$G,Month!AZ$7,Raw!$E:$E,Month!$A45))))</f>
        <v>75</v>
      </c>
      <c r="BA45" s="100">
        <f>IF($B45="","",IF($C45="Region",SUMIFS(Raw!$H:$H,Raw!$A:$A,$B$5,Raw!$G:$G,Month!BA$7,Raw!$I:$I,Month!$A45),IF($C45="Provider",SUMIFS(Raw!$H:$H,Raw!$A:$A,$B$5,Raw!$G:$G,Month!BA$7,Raw!$C:$C,Month!$A45),SUMIFS(Raw!$H:$H,Raw!$A:$A,$B$5,Raw!$G:$G,Month!BA$7,Raw!$E:$E,Month!$A45))))</f>
        <v>247</v>
      </c>
      <c r="BB45" s="100">
        <f>IF($B45="","",IF($C45="Region",SUMIFS(Raw!$H:$H,Raw!$A:$A,$B$5,Raw!$G:$G,Month!BB$7,Raw!$I:$I,Month!$A45),IF($C45="Provider",SUMIFS(Raw!$H:$H,Raw!$A:$A,$B$5,Raw!$G:$G,Month!BB$7,Raw!$C:$C,Month!$A45),SUMIFS(Raw!$H:$H,Raw!$A:$A,$B$5,Raw!$G:$G,Month!BB$7,Raw!$E:$E,Month!$A45))))</f>
        <v>1930677</v>
      </c>
      <c r="BC45" s="100">
        <f>IF($B45="","",IF($C45="Region",SUMIFS(Raw!$H:$H,Raw!$A:$A,$B$5,Raw!$G:$G,Month!BC$7,Raw!$I:$I,Month!$A45),IF($C45="Provider",SUMIFS(Raw!$H:$H,Raw!$A:$A,$B$5,Raw!$G:$G,Month!BC$7,Raw!$C:$C,Month!$A45),SUMIFS(Raw!$H:$H,Raw!$A:$A,$B$5,Raw!$G:$G,Month!BC$7,Raw!$E:$E,Month!$A45))))</f>
        <v>798</v>
      </c>
      <c r="BD45" s="100">
        <f>IF($B45="","",IF($C45="Region",SUMIFS(Raw!$H:$H,Raw!$A:$A,$B$5,Raw!$G:$G,Month!BD$7,Raw!$I:$I,Month!$A45),IF($C45="Provider",SUMIFS(Raw!$H:$H,Raw!$A:$A,$B$5,Raw!$G:$G,Month!BD$7,Raw!$C:$C,Month!$A45),SUMIFS(Raw!$H:$H,Raw!$A:$A,$B$5,Raw!$G:$G,Month!BD$7,Raw!$E:$E,Month!$A45))))</f>
        <v>9044</v>
      </c>
      <c r="BE45" s="100">
        <f>IF($B45="","",IF($C45="Region",SUMIFS(Raw!$H:$H,Raw!$A:$A,$B$5,Raw!$G:$G,Month!BE$7,Raw!$I:$I,Month!$A45),IF($C45="Provider",SUMIFS(Raw!$H:$H,Raw!$A:$A,$B$5,Raw!$G:$G,Month!BE$7,Raw!$C:$C,Month!$A45),SUMIFS(Raw!$H:$H,Raw!$A:$A,$B$5,Raw!$G:$G,Month!BE$7,Raw!$E:$E,Month!$A45))))</f>
        <v>307</v>
      </c>
      <c r="BF45" s="100">
        <f>IF($B45="","",IF($C45="Region",SUMIFS(Raw!$H:$H,Raw!$A:$A,$B$5,Raw!$G:$G,Month!BF$7,Raw!$I:$I,Month!$A45),IF($C45="Provider",SUMIFS(Raw!$H:$H,Raw!$A:$A,$B$5,Raw!$G:$G,Month!BF$7,Raw!$C:$C,Month!$A45),SUMIFS(Raw!$H:$H,Raw!$A:$A,$B$5,Raw!$G:$G,Month!BF$7,Raw!$E:$E,Month!$A45))))</f>
        <v>16429</v>
      </c>
      <c r="BG45" s="100">
        <f>IF($B45="","",IF($C45="Region",SUMIFS(Raw!$H:$H,Raw!$A:$A,$B$5,Raw!$G:$G,Month!BG$7,Raw!$I:$I,Month!$A45),IF($C45="Provider",SUMIFS(Raw!$H:$H,Raw!$A:$A,$B$5,Raw!$G:$G,Month!BG$7,Raw!$C:$C,Month!$A45),SUMIFS(Raw!$H:$H,Raw!$A:$A,$B$5,Raw!$G:$G,Month!BG$7,Raw!$E:$E,Month!$A45))))</f>
        <v>22</v>
      </c>
      <c r="BH45" s="100">
        <f>IF($B45="","",IF($C45="Region",SUMIFS(Raw!$H:$H,Raw!$A:$A,$B$5,Raw!$G:$G,Month!BH$7,Raw!$I:$I,Month!$A45),IF($C45="Provider",SUMIFS(Raw!$H:$H,Raw!$A:$A,$B$5,Raw!$G:$G,Month!BH$7,Raw!$C:$C,Month!$A45),SUMIFS(Raw!$H:$H,Raw!$A:$A,$B$5,Raw!$G:$G,Month!BH$7,Raw!$E:$E,Month!$A45))))</f>
        <v>10385</v>
      </c>
      <c r="BI45" s="100">
        <f>IF($B45="","",IF($C45="Region",SUMIFS(Raw!$H:$H,Raw!$A:$A,$B$5,Raw!$G:$G,Month!BI$7,Raw!$I:$I,Month!$A45),IF($C45="Provider",SUMIFS(Raw!$H:$H,Raw!$A:$A,$B$5,Raw!$G:$G,Month!BI$7,Raw!$C:$C,Month!$A45),SUMIFS(Raw!$H:$H,Raw!$A:$A,$B$5,Raw!$G:$G,Month!BI$7,Raw!$E:$E,Month!$A45))))</f>
        <v>9910</v>
      </c>
      <c r="BJ45" s="100">
        <f>IF($B45="","",IF($C45="Region",SUMIFS(Raw!$H:$H,Raw!$A:$A,$B$5,Raw!$G:$G,Month!BJ$7,Raw!$I:$I,Month!$A45),IF($C45="Provider",SUMIFS(Raw!$H:$H,Raw!$A:$A,$B$5,Raw!$G:$G,Month!BJ$7,Raw!$C:$C,Month!$A45),SUMIFS(Raw!$H:$H,Raw!$A:$A,$B$5,Raw!$G:$G,Month!BJ$7,Raw!$E:$E,Month!$A45))))</f>
        <v>2671</v>
      </c>
      <c r="BK45" s="100">
        <f>IF($B45="","",IF($C45="Region",SUMIFS(Raw!$H:$H,Raw!$A:$A,$B$5,Raw!$G:$G,Month!BK$7,Raw!$I:$I,Month!$A45),IF($C45="Provider",SUMIFS(Raw!$H:$H,Raw!$A:$A,$B$5,Raw!$G:$G,Month!BK$7,Raw!$C:$C,Month!$A45),SUMIFS(Raw!$H:$H,Raw!$A:$A,$B$5,Raw!$G:$G,Month!BK$7,Raw!$E:$E,Month!$A45))))</f>
        <v>1483</v>
      </c>
      <c r="BL45" s="100">
        <f>IF($B45="","",IF($C45="Region",SUMIFS(Raw!$H:$H,Raw!$A:$A,$B$5,Raw!$G:$G,Month!BL$7,Raw!$I:$I,Month!$A45),IF($C45="Provider",SUMIFS(Raw!$H:$H,Raw!$A:$A,$B$5,Raw!$G:$G,Month!BL$7,Raw!$C:$C,Month!$A45),SUMIFS(Raw!$H:$H,Raw!$A:$A,$B$5,Raw!$G:$G,Month!BL$7,Raw!$E:$E,Month!$A45))))</f>
        <v>2663</v>
      </c>
      <c r="BM45" s="100">
        <f>IF($B45="","",IF($C45="Region",SUMIFS(Raw!$H:$H,Raw!$A:$A,$B$5,Raw!$G:$G,Month!BM$7,Raw!$I:$I,Month!$A45),IF($C45="Provider",SUMIFS(Raw!$H:$H,Raw!$A:$A,$B$5,Raw!$G:$G,Month!BM$7,Raw!$C:$C,Month!$A45),SUMIFS(Raw!$H:$H,Raw!$A:$A,$B$5,Raw!$G:$G,Month!BM$7,Raw!$E:$E,Month!$A45))))</f>
        <v>2469</v>
      </c>
      <c r="BN45" s="100">
        <f>IF($B45="","",IF($C45="Region",SUMIFS(Raw!$H:$H,Raw!$A:$A,$B$5,Raw!$G:$G,Month!BN$7,Raw!$I:$I,Month!$A45),IF($C45="Provider",SUMIFS(Raw!$H:$H,Raw!$A:$A,$B$5,Raw!$G:$G,Month!BN$7,Raw!$C:$C,Month!$A45),SUMIFS(Raw!$H:$H,Raw!$A:$A,$B$5,Raw!$G:$G,Month!BN$7,Raw!$E:$E,Month!$A45))))</f>
        <v>1530</v>
      </c>
      <c r="BO45" s="100">
        <f>IF($B45="","",IF($C45="Region",SUMIFS(Raw!$H:$H,Raw!$A:$A,$B$5,Raw!$G:$G,Month!BO$7,Raw!$I:$I,Month!$A45),IF($C45="Provider",SUMIFS(Raw!$H:$H,Raw!$A:$A,$B$5,Raw!$G:$G,Month!BO$7,Raw!$C:$C,Month!$A45),SUMIFS(Raw!$H:$H,Raw!$A:$A,$B$5,Raw!$G:$G,Month!BO$7,Raw!$E:$E,Month!$A45))))</f>
        <v>1454</v>
      </c>
      <c r="BP45" s="100">
        <f>IF($B45="","",IF($C45="Region",SUMIFS(Raw!$H:$H,Raw!$A:$A,$B$5,Raw!$G:$G,Month!BP$7,Raw!$I:$I,Month!$A45),IF($C45="Provider",SUMIFS(Raw!$H:$H,Raw!$A:$A,$B$5,Raw!$G:$G,Month!BP$7,Raw!$C:$C,Month!$A45),SUMIFS(Raw!$H:$H,Raw!$A:$A,$B$5,Raw!$G:$G,Month!BP$7,Raw!$E:$E,Month!$A45))))</f>
        <v>2830</v>
      </c>
      <c r="BQ45" s="100">
        <f>IF($B45="","",IF($C45="Region",SUMIFS(Raw!$H:$H,Raw!$A:$A,$B$5,Raw!$G:$G,Month!BQ$7,Raw!$I:$I,Month!$A45),IF($C45="Provider",SUMIFS(Raw!$H:$H,Raw!$A:$A,$B$5,Raw!$G:$G,Month!BQ$7,Raw!$C:$C,Month!$A45),SUMIFS(Raw!$H:$H,Raw!$A:$A,$B$5,Raw!$G:$G,Month!BQ$7,Raw!$E:$E,Month!$A45))))</f>
        <v>2602</v>
      </c>
      <c r="BR45" s="100">
        <f>IF($B45="","",IF($C45="Region",SUMIFS(Raw!$H:$H,Raw!$A:$A,$B$5,Raw!$G:$G,Month!BR$7,Raw!$I:$I,Month!$A45),IF($C45="Provider",SUMIFS(Raw!$H:$H,Raw!$A:$A,$B$5,Raw!$G:$G,Month!BR$7,Raw!$C:$C,Month!$A45),SUMIFS(Raw!$H:$H,Raw!$A:$A,$B$5,Raw!$G:$G,Month!BR$7,Raw!$E:$E,Month!$A45))))</f>
        <v>0</v>
      </c>
      <c r="BS45" s="100">
        <f>IF($B45="","",IF($C45="Region",SUMIFS(Raw!$H:$H,Raw!$A:$A,$B$5,Raw!$G:$G,Month!BS$7,Raw!$I:$I,Month!$A45),IF($C45="Provider",SUMIFS(Raw!$H:$H,Raw!$A:$A,$B$5,Raw!$G:$G,Month!BS$7,Raw!$C:$C,Month!$A45),SUMIFS(Raw!$H:$H,Raw!$A:$A,$B$5,Raw!$G:$G,Month!BS$7,Raw!$E:$E,Month!$A45))))</f>
        <v>0</v>
      </c>
      <c r="BT45" s="100">
        <f>IF($B45="","",IF($C45="Region",SUMIFS(Raw!$H:$H,Raw!$A:$A,$B$5,Raw!$G:$G,Month!BT$7,Raw!$I:$I,Month!$A45),IF($C45="Provider",SUMIFS(Raw!$H:$H,Raw!$A:$A,$B$5,Raw!$G:$G,Month!BT$7,Raw!$C:$C,Month!$A45),SUMIFS(Raw!$H:$H,Raw!$A:$A,$B$5,Raw!$G:$G,Month!BT$7,Raw!$E:$E,Month!$A45))))</f>
        <v>0</v>
      </c>
      <c r="BU45" s="100">
        <f>IF($B45="","",IF($C45="Region",SUMIFS(Raw!$H:$H,Raw!$A:$A,$B$5,Raw!$G:$G,Month!BU$7,Raw!$I:$I,Month!$A45),IF($C45="Provider",SUMIFS(Raw!$H:$H,Raw!$A:$A,$B$5,Raw!$G:$G,Month!BU$7,Raw!$C:$C,Month!$A45),SUMIFS(Raw!$H:$H,Raw!$A:$A,$B$5,Raw!$G:$G,Month!BU$7,Raw!$E:$E,Month!$A45))))</f>
        <v>0</v>
      </c>
      <c r="BV45" s="100">
        <f>IF($B45="","",IF($C45="Region",SUMIFS(Raw!$H:$H,Raw!$A:$A,$B$5,Raw!$G:$G,Month!BV$7,Raw!$I:$I,Month!$A45),IF($C45="Provider",SUMIFS(Raw!$H:$H,Raw!$A:$A,$B$5,Raw!$G:$G,Month!BV$7,Raw!$C:$C,Month!$A45),SUMIFS(Raw!$H:$H,Raw!$A:$A,$B$5,Raw!$G:$G,Month!BV$7,Raw!$E:$E,Month!$A45))))</f>
        <v>1902</v>
      </c>
      <c r="BW45" s="100">
        <f>IF($B45="","",IF($C45="Region",SUMIFS(Raw!$H:$H,Raw!$A:$A,$B$5,Raw!$G:$G,Month!BW$7,Raw!$I:$I,Month!$A45),IF($C45="Provider",SUMIFS(Raw!$H:$H,Raw!$A:$A,$B$5,Raw!$G:$G,Month!BW$7,Raw!$C:$C,Month!$A45),SUMIFS(Raw!$H:$H,Raw!$A:$A,$B$5,Raw!$G:$G,Month!BW$7,Raw!$E:$E,Month!$A45))))</f>
        <v>459</v>
      </c>
      <c r="BX45" s="100">
        <f>IF($B45="","",IF($C45="Region",SUMIFS(Raw!$H:$H,Raw!$A:$A,$B$5,Raw!$G:$G,Month!BX$7,Raw!$I:$I,Month!$A45),IF($C45="Provider",SUMIFS(Raw!$H:$H,Raw!$A:$A,$B$5,Raw!$G:$G,Month!BX$7,Raw!$C:$C,Month!$A45),SUMIFS(Raw!$H:$H,Raw!$A:$A,$B$5,Raw!$G:$G,Month!BX$7,Raw!$E:$E,Month!$A45))))</f>
        <v>1276</v>
      </c>
      <c r="BY45" s="100">
        <f>IF($B45="","",IF($C45="Region",SUMIFS(Raw!$H:$H,Raw!$A:$A,$B$5,Raw!$G:$G,Month!BY$7,Raw!$I:$I,Month!$A45),IF($C45="Provider",SUMIFS(Raw!$H:$H,Raw!$A:$A,$B$5,Raw!$G:$G,Month!BY$7,Raw!$C:$C,Month!$A45),SUMIFS(Raw!$H:$H,Raw!$A:$A,$B$5,Raw!$G:$G,Month!BY$7,Raw!$E:$E,Month!$A45))))</f>
        <v>954</v>
      </c>
      <c r="BZ45" s="100">
        <f>IF($B45="","",IF($C45="Region",SUMIFS(Raw!$H:$H,Raw!$A:$A,$B$5,Raw!$G:$G,Month!BZ$7,Raw!$I:$I,Month!$A45),IF($C45="Provider",SUMIFS(Raw!$H:$H,Raw!$A:$A,$B$5,Raw!$G:$G,Month!BZ$7,Raw!$C:$C,Month!$A45),SUMIFS(Raw!$H:$H,Raw!$A:$A,$B$5,Raw!$G:$G,Month!BZ$7,Raw!$E:$E,Month!$A45))))</f>
        <v>1836</v>
      </c>
      <c r="CA45" s="100">
        <f>IF($B45="","",IF($C45="Region",SUMIFS(Raw!$H:$H,Raw!$A:$A,$B$5,Raw!$G:$G,Month!CA$7,Raw!$I:$I,Month!$A45),IF($C45="Provider",SUMIFS(Raw!$H:$H,Raw!$A:$A,$B$5,Raw!$G:$G,Month!CA$7,Raw!$C:$C,Month!$A45),SUMIFS(Raw!$H:$H,Raw!$A:$A,$B$5,Raw!$G:$G,Month!CA$7,Raw!$E:$E,Month!$A45))))</f>
        <v>735</v>
      </c>
      <c r="CB45" s="100">
        <f>IF($B45="","",IF($C45="Region",SUMIFS(Raw!$H:$H,Raw!$A:$A,$B$5,Raw!$G:$G,Month!CB$7,Raw!$I:$I,Month!$A45),IF($C45="Provider",SUMIFS(Raw!$H:$H,Raw!$A:$A,$B$5,Raw!$G:$G,Month!CB$7,Raw!$C:$C,Month!$A45),SUMIFS(Raw!$H:$H,Raw!$A:$A,$B$5,Raw!$G:$G,Month!CB$7,Raw!$E:$E,Month!$A45))))</f>
        <v>1506</v>
      </c>
      <c r="CC45" s="100">
        <f>IF($B45="","",IF($C45="Region",SUMIFS(Raw!$H:$H,Raw!$A:$A,$B$5,Raw!$G:$G,Month!CC$7,Raw!$I:$I,Month!$A45),IF($C45="Provider",SUMIFS(Raw!$H:$H,Raw!$A:$A,$B$5,Raw!$G:$G,Month!CC$7,Raw!$C:$C,Month!$A45),SUMIFS(Raw!$H:$H,Raw!$A:$A,$B$5,Raw!$G:$G,Month!CC$7,Raw!$E:$E,Month!$A45))))</f>
        <v>1164</v>
      </c>
      <c r="CD45" s="100">
        <f>IF($B45="","",IF($C45="Region",SUMIFS(Raw!$H:$H,Raw!$A:$A,$B$5,Raw!$G:$G,Month!CD$7,Raw!$I:$I,Month!$A45),IF($C45="Provider",SUMIFS(Raw!$H:$H,Raw!$A:$A,$B$5,Raw!$G:$G,Month!CD$7,Raw!$C:$C,Month!$A45),SUMIFS(Raw!$H:$H,Raw!$A:$A,$B$5,Raw!$G:$G,Month!CD$7,Raw!$E:$E,Month!$A45))))</f>
        <v>166</v>
      </c>
      <c r="CE45" s="100">
        <f>IF($B45="","",IF($C45="Region",SUMIFS(Raw!$H:$H,Raw!$A:$A,$B$5,Raw!$G:$G,Month!CE$7,Raw!$I:$I,Month!$A45),IF($C45="Provider",SUMIFS(Raw!$H:$H,Raw!$A:$A,$B$5,Raw!$G:$G,Month!CE$7,Raw!$C:$C,Month!$A45),SUMIFS(Raw!$H:$H,Raw!$A:$A,$B$5,Raw!$G:$G,Month!CE$7,Raw!$E:$E,Month!$A45))))</f>
        <v>86</v>
      </c>
      <c r="CF45" s="100">
        <f>IF($B45="","",IF($C45="Region",SUMIFS(Raw!$H:$H,Raw!$A:$A,$B$5,Raw!$G:$G,Month!CF$7,Raw!$I:$I,Month!$A45),IF($C45="Provider",SUMIFS(Raw!$H:$H,Raw!$A:$A,$B$5,Raw!$G:$G,Month!CF$7,Raw!$C:$C,Month!$A45),SUMIFS(Raw!$H:$H,Raw!$A:$A,$B$5,Raw!$G:$G,Month!CF$7,Raw!$E:$E,Month!$A45))))</f>
        <v>16</v>
      </c>
      <c r="CG45" s="100">
        <f>IF($B45="","",IF($C45="Region",SUMIFS(Raw!$H:$H,Raw!$A:$A,$B$5,Raw!$G:$G,Month!CG$7,Raw!$I:$I,Month!$A45),IF($C45="Provider",SUMIFS(Raw!$H:$H,Raw!$A:$A,$B$5,Raw!$G:$G,Month!CG$7,Raw!$C:$C,Month!$A45),SUMIFS(Raw!$H:$H,Raw!$A:$A,$B$5,Raw!$G:$G,Month!CG$7,Raw!$E:$E,Month!$A45))))</f>
        <v>15</v>
      </c>
      <c r="CH45" s="100">
        <f>IF($B45="","",IF($C45="Region",SUMIFS(Raw!$H:$H,Raw!$A:$A,$B$5,Raw!$G:$G,Month!CH$7,Raw!$I:$I,Month!$A45),IF($C45="Provider",SUMIFS(Raw!$H:$H,Raw!$A:$A,$B$5,Raw!$G:$G,Month!CH$7,Raw!$C:$C,Month!$A45),SUMIFS(Raw!$H:$H,Raw!$A:$A,$B$5,Raw!$G:$G,Month!CH$7,Raw!$E:$E,Month!$A45))))</f>
        <v>522</v>
      </c>
      <c r="CI45" s="100">
        <f>IF($B45="","",IF($C45="Region",SUMIFS(Raw!$H:$H,Raw!$A:$A,$B$5,Raw!$G:$G,Month!CI$7,Raw!$I:$I,Month!$A45),IF($C45="Provider",SUMIFS(Raw!$H:$H,Raw!$A:$A,$B$5,Raw!$G:$G,Month!CI$7,Raw!$C:$C,Month!$A45),SUMIFS(Raw!$H:$H,Raw!$A:$A,$B$5,Raw!$G:$G,Month!CI$7,Raw!$E:$E,Month!$A45))))</f>
        <v>404</v>
      </c>
      <c r="CJ45" s="100">
        <f>IF($B45="","",IF($C45="Region",SUMIFS(Raw!$H:$H,Raw!$A:$A,$B$5,Raw!$G:$G,Month!CJ$7,Raw!$I:$I,Month!$A45),IF($C45="Provider",SUMIFS(Raw!$H:$H,Raw!$A:$A,$B$5,Raw!$G:$G,Month!CJ$7,Raw!$C:$C,Month!$A45),SUMIFS(Raw!$H:$H,Raw!$A:$A,$B$5,Raw!$G:$G,Month!CJ$7,Raw!$E:$E,Month!$A45))))</f>
        <v>691</v>
      </c>
      <c r="CK45" s="100">
        <f>IF($B45="","",IF($C45="Region",SUMIFS(Raw!$H:$H,Raw!$A:$A,$B$5,Raw!$G:$G,Month!CK$7,Raw!$I:$I,Month!$A45),IF($C45="Provider",SUMIFS(Raw!$H:$H,Raw!$A:$A,$B$5,Raw!$G:$G,Month!CK$7,Raw!$C:$C,Month!$A45),SUMIFS(Raw!$H:$H,Raw!$A:$A,$B$5,Raw!$G:$G,Month!CK$7,Raw!$E:$E,Month!$A45))))</f>
        <v>364</v>
      </c>
      <c r="CL45" s="100">
        <f>IF($B45="","",IF($C45="Region",SUMIFS(Raw!$H:$H,Raw!$A:$A,$B$5,Raw!$G:$G,Month!CL$7,Raw!$I:$I,Month!$A45),IF($C45="Provider",SUMIFS(Raw!$H:$H,Raw!$A:$A,$B$5,Raw!$G:$G,Month!CL$7,Raw!$C:$C,Month!$A45),SUMIFS(Raw!$H:$H,Raw!$A:$A,$B$5,Raw!$G:$G,Month!CL$7,Raw!$E:$E,Month!$A45))))</f>
        <v>403</v>
      </c>
      <c r="CM45" s="100">
        <f>IF($B45="","",IF($C45="Region",SUMIFS(Raw!$H:$H,Raw!$A:$A,$B$5,Raw!$G:$G,Month!CM$7,Raw!$I:$I,Month!$A45),IF($C45="Provider",SUMIFS(Raw!$H:$H,Raw!$A:$A,$B$5,Raw!$G:$G,Month!CM$7,Raw!$C:$C,Month!$A45),SUMIFS(Raw!$H:$H,Raw!$A:$A,$B$5,Raw!$G:$G,Month!CM$7,Raw!$E:$E,Month!$A45))))</f>
        <v>254</v>
      </c>
    </row>
    <row r="46" spans="1:91" x14ac:dyDescent="0.25">
      <c r="A46" s="18" t="str">
        <f>IF(Refs!A39="","",Refs!A39)</f>
        <v>111AL8</v>
      </c>
      <c r="B46" s="3" t="str">
        <f>IF(Refs!B39="","",Refs!B39)</f>
        <v>Gloucestershire (ICB/IC24)</v>
      </c>
      <c r="C46" s="9" t="str">
        <f>IF(Refs!D39="","",Refs!D39)</f>
        <v>Area</v>
      </c>
      <c r="D46" s="100">
        <f>IF($B46="","",IF($C46="Region",SUMIFS(Raw!$H:$H,Raw!$A:$A,$B$5,Raw!$G:$G,Month!D$7,Raw!$I:$I,Month!$A46),IF($C46="Provider",SUMIFS(Raw!$H:$H,Raw!$A:$A,$B$5,Raw!$G:$G,Month!D$7,Raw!$C:$C,Month!$A46),SUMIFS(Raw!$H:$H,Raw!$A:$A,$B$5,Raw!$G:$G,Month!D$7,Raw!$E:$E,Month!$A46))))</f>
        <v>17796</v>
      </c>
      <c r="E46" s="100">
        <f>IF($B46="","",IF($C46="Region",SUMIFS(Raw!$H:$H,Raw!$A:$A,$B$5,Raw!$G:$G,Month!E$7,Raw!$I:$I,Month!$A46),IF($C46="Provider",SUMIFS(Raw!$H:$H,Raw!$A:$A,$B$5,Raw!$G:$G,Month!E$7,Raw!$C:$C,Month!$A46),SUMIFS(Raw!$H:$H,Raw!$A:$A,$B$5,Raw!$G:$G,Month!E$7,Raw!$E:$E,Month!$A46))))</f>
        <v>16934</v>
      </c>
      <c r="F46" s="100">
        <f>IF($B46="","",IF($C46="Region",SUMIFS(Raw!$H:$H,Raw!$A:$A,$B$5,Raw!$G:$G,Month!F$7,Raw!$I:$I,Month!$A46),IF($C46="Provider",SUMIFS(Raw!$H:$H,Raw!$A:$A,$B$5,Raw!$G:$G,Month!F$7,Raw!$C:$C,Month!$A46),SUMIFS(Raw!$H:$H,Raw!$A:$A,$B$5,Raw!$G:$G,Month!F$7,Raw!$E:$E,Month!$A46))))</f>
        <v>17163</v>
      </c>
      <c r="G46" s="100">
        <f>IF($B46="","",IF($C46="Region",SUMIFS(Raw!$H:$H,Raw!$A:$A,$B$5,Raw!$G:$G,Month!G$7,Raw!$I:$I,Month!$A46),IF($C46="Provider",SUMIFS(Raw!$H:$H,Raw!$A:$A,$B$5,Raw!$G:$G,Month!G$7,Raw!$C:$C,Month!$A46),SUMIFS(Raw!$H:$H,Raw!$A:$A,$B$5,Raw!$G:$G,Month!G$7,Raw!$E:$E,Month!$A46))))</f>
        <v>15304</v>
      </c>
      <c r="H46" s="100">
        <f>IF($B46="","",IF($C46="Region",SUMIFS(Raw!$H:$H,Raw!$A:$A,$B$5,Raw!$G:$G,Month!H$7,Raw!$I:$I,Month!$A46),IF($C46="Provider",SUMIFS(Raw!$H:$H,Raw!$A:$A,$B$5,Raw!$G:$G,Month!H$7,Raw!$C:$C,Month!$A46),SUMIFS(Raw!$H:$H,Raw!$A:$A,$B$5,Raw!$G:$G,Month!H$7,Raw!$E:$E,Month!$A46))))</f>
        <v>363</v>
      </c>
      <c r="I46" s="100">
        <f>IF($B46="","",IF($C46="Region",SUMIFS(Raw!$H:$H,Raw!$A:$A,$B$5,Raw!$G:$G,Month!I$7,Raw!$I:$I,Month!$A46),IF($C46="Provider",SUMIFS(Raw!$H:$H,Raw!$A:$A,$B$5,Raw!$G:$G,Month!I$7,Raw!$C:$C,Month!$A46),SUMIFS(Raw!$H:$H,Raw!$A:$A,$B$5,Raw!$G:$G,Month!I$7,Raw!$E:$E,Month!$A46))))</f>
        <v>437386</v>
      </c>
      <c r="J46" s="100">
        <f>IF($B46="","",IF($C46="Region",SUMIFS(Raw!$H:$H,Raw!$A:$A,$B$5,Raw!$G:$G,Month!J$7,Raw!$I:$I,Month!$A46),IF($C46="Provider",SUMIFS(Raw!$H:$H,Raw!$A:$A,$B$5,Raw!$G:$G,Month!J$7,Raw!$C:$C,Month!$A46),SUMIFS(Raw!$H:$H,Raw!$A:$A,$B$5,Raw!$G:$G,Month!J$7,Raw!$E:$E,Month!$A46))))</f>
        <v>180</v>
      </c>
      <c r="K46" s="100">
        <f>IF($B46="","",IF($C46="Region",SUMIFS(Raw!$H:$H,Raw!$A:$A,$B$5,Raw!$G:$G,Month!K$7,Raw!$I:$I,Month!$A46),IF($C46="Provider",SUMIFS(Raw!$H:$H,Raw!$A:$A,$B$5,Raw!$G:$G,Month!K$7,Raw!$C:$C,Month!$A46),SUMIFS(Raw!$H:$H,Raw!$A:$A,$B$5,Raw!$G:$G,Month!K$7,Raw!$E:$E,Month!$A46))))</f>
        <v>240</v>
      </c>
      <c r="L46" s="100">
        <f>IF($B46="","",IF($C46="Region",SUMIFS(Raw!$H:$H,Raw!$A:$A,$B$5,Raw!$G:$G,Month!L$7,Raw!$I:$I,Month!$A46),IF($C46="Provider",SUMIFS(Raw!$H:$H,Raw!$A:$A,$B$5,Raw!$G:$G,Month!L$7,Raw!$C:$C,Month!$A46),SUMIFS(Raw!$H:$H,Raw!$A:$A,$B$5,Raw!$G:$G,Month!L$7,Raw!$E:$E,Month!$A46))))</f>
        <v>18990</v>
      </c>
      <c r="M46" s="100">
        <f>IF($B46="","",IF($C46="Region",SUMIFS(Raw!$H:$H,Raw!$A:$A,$B$5,Raw!$G:$G,Month!M$7,Raw!$I:$I,Month!$A46),IF($C46="Provider",SUMIFS(Raw!$H:$H,Raw!$A:$A,$B$5,Raw!$G:$G,Month!M$7,Raw!$C:$C,Month!$A46),SUMIFS(Raw!$H:$H,Raw!$A:$A,$B$5,Raw!$G:$G,Month!M$7,Raw!$E:$E,Month!$A46))))</f>
        <v>8687</v>
      </c>
      <c r="N46" s="100">
        <f>IF($B46="","",IF($C46="Region",SUMIFS(Raw!$H:$H,Raw!$A:$A,$B$5,Raw!$G:$G,Month!N$7,Raw!$I:$I,Month!$A46),IF($C46="Provider",SUMIFS(Raw!$H:$H,Raw!$A:$A,$B$5,Raw!$G:$G,Month!N$7,Raw!$C:$C,Month!$A46),SUMIFS(Raw!$H:$H,Raw!$A:$A,$B$5,Raw!$G:$G,Month!N$7,Raw!$E:$E,Month!$A46))))</f>
        <v>27089644</v>
      </c>
      <c r="O46" s="100">
        <f>IF($B46="","",IF($C46="Region",SUMIFS(Raw!$H:$H,Raw!$A:$A,$B$5,Raw!$G:$G,Month!O$7,Raw!$I:$I,Month!$A46),IF($C46="Provider",SUMIFS(Raw!$H:$H,Raw!$A:$A,$B$5,Raw!$G:$G,Month!O$7,Raw!$C:$C,Month!$A46),SUMIFS(Raw!$H:$H,Raw!$A:$A,$B$5,Raw!$G:$G,Month!O$7,Raw!$E:$E,Month!$A46))))</f>
        <v>16348</v>
      </c>
      <c r="P46" s="100">
        <f>IF($B46="","",IF($C46="Region",SUMIFS(Raw!$H:$H,Raw!$A:$A,$B$5,Raw!$G:$G,Month!P$7,Raw!$I:$I,Month!$A46),IF($C46="Provider",SUMIFS(Raw!$H:$H,Raw!$A:$A,$B$5,Raw!$G:$G,Month!P$7,Raw!$C:$C,Month!$A46),SUMIFS(Raw!$H:$H,Raw!$A:$A,$B$5,Raw!$G:$G,Month!P$7,Raw!$E:$E,Month!$A46))))</f>
        <v>35</v>
      </c>
      <c r="Q46" s="100">
        <f>IF($B46="","",IF($C46="Region",SUMIFS(Raw!$H:$H,Raw!$A:$A,$B$5,Raw!$G:$G,Month!Q$7,Raw!$I:$I,Month!$A46),IF($C46="Provider",SUMIFS(Raw!$H:$H,Raw!$A:$A,$B$5,Raw!$G:$G,Month!Q$7,Raw!$C:$C,Month!$A46),SUMIFS(Raw!$H:$H,Raw!$A:$A,$B$5,Raw!$G:$G,Month!Q$7,Raw!$E:$E,Month!$A46))))</f>
        <v>7122</v>
      </c>
      <c r="R46" s="100">
        <f>IF($B46="","",IF($C46="Region",SUMIFS(Raw!$H:$H,Raw!$A:$A,$B$5,Raw!$G:$G,Month!R$7,Raw!$I:$I,Month!$A46),IF($C46="Provider",SUMIFS(Raw!$H:$H,Raw!$A:$A,$B$5,Raw!$G:$G,Month!R$7,Raw!$C:$C,Month!$A46),SUMIFS(Raw!$H:$H,Raw!$A:$A,$B$5,Raw!$G:$G,Month!R$7,Raw!$E:$E,Month!$A46))))</f>
        <v>5445</v>
      </c>
      <c r="S46" s="100">
        <f>IF($B46="","",IF($C46="Region",SUMIFS(Raw!$H:$H,Raw!$A:$A,$B$5,Raw!$G:$G,Month!S$7,Raw!$I:$I,Month!$A46),IF($C46="Provider",SUMIFS(Raw!$H:$H,Raw!$A:$A,$B$5,Raw!$G:$G,Month!S$7,Raw!$C:$C,Month!$A46),SUMIFS(Raw!$H:$H,Raw!$A:$A,$B$5,Raw!$G:$G,Month!S$7,Raw!$E:$E,Month!$A46))))</f>
        <v>3243</v>
      </c>
      <c r="T46" s="100">
        <f>IF($B46="","",IF($C46="Region",SUMIFS(Raw!$H:$H,Raw!$A:$A,$B$5,Raw!$G:$G,Month!T$7,Raw!$I:$I,Month!$A46),IF($C46="Provider",SUMIFS(Raw!$H:$H,Raw!$A:$A,$B$5,Raw!$G:$G,Month!T$7,Raw!$C:$C,Month!$A46),SUMIFS(Raw!$H:$H,Raw!$A:$A,$B$5,Raw!$G:$G,Month!T$7,Raw!$E:$E,Month!$A46))))</f>
        <v>503</v>
      </c>
      <c r="U46" s="100">
        <f>IF($B46="","",IF($C46="Region",SUMIFS(Raw!$H:$H,Raw!$A:$A,$B$5,Raw!$G:$G,Month!U$7,Raw!$I:$I,Month!$A46),IF($C46="Provider",SUMIFS(Raw!$H:$H,Raw!$A:$A,$B$5,Raw!$G:$G,Month!U$7,Raw!$C:$C,Month!$A46),SUMIFS(Raw!$H:$H,Raw!$A:$A,$B$5,Raw!$G:$G,Month!U$7,Raw!$E:$E,Month!$A46))))</f>
        <v>9603</v>
      </c>
      <c r="V46" s="100">
        <f>IF($B46="","",IF($C46="Region",SUMIFS(Raw!$H:$H,Raw!$A:$A,$B$5,Raw!$G:$G,Month!V$7,Raw!$I:$I,Month!$A46),IF($C46="Provider",SUMIFS(Raw!$H:$H,Raw!$A:$A,$B$5,Raw!$G:$G,Month!V$7,Raw!$C:$C,Month!$A46),SUMIFS(Raw!$H:$H,Raw!$A:$A,$B$5,Raw!$G:$G,Month!V$7,Raw!$E:$E,Month!$A46))))</f>
        <v>65</v>
      </c>
      <c r="W46" s="100">
        <f>IF($B46="","",IF($C46="Region",SUMIFS(Raw!$H:$H,Raw!$A:$A,$B$5,Raw!$G:$G,Month!W$7,Raw!$I:$I,Month!$A46),IF($C46="Provider",SUMIFS(Raw!$H:$H,Raw!$A:$A,$B$5,Raw!$G:$G,Month!W$7,Raw!$C:$C,Month!$A46),SUMIFS(Raw!$H:$H,Raw!$A:$A,$B$5,Raw!$G:$G,Month!W$7,Raw!$E:$E,Month!$A46))))</f>
        <v>5148</v>
      </c>
      <c r="X46" s="100">
        <f>IF($B46="","",IF($C46="Region",SUMIFS(Raw!$H:$H,Raw!$A:$A,$B$5,Raw!$G:$G,Month!X$7,Raw!$I:$I,Month!$A46),IF($C46="Provider",SUMIFS(Raw!$H:$H,Raw!$A:$A,$B$5,Raw!$G:$G,Month!X$7,Raw!$C:$C,Month!$A46),SUMIFS(Raw!$H:$H,Raw!$A:$A,$B$5,Raw!$G:$G,Month!X$7,Raw!$E:$E,Month!$A46))))</f>
        <v>929</v>
      </c>
      <c r="Y46" s="100">
        <f>IF($B46="","",IF($C46="Region",SUMIFS(Raw!$H:$H,Raw!$A:$A,$B$5,Raw!$G:$G,Month!Y$7,Raw!$I:$I,Month!$A46),IF($C46="Provider",SUMIFS(Raw!$H:$H,Raw!$A:$A,$B$5,Raw!$G:$G,Month!Y$7,Raw!$C:$C,Month!$A46),SUMIFS(Raw!$H:$H,Raw!$A:$A,$B$5,Raw!$G:$G,Month!Y$7,Raw!$E:$E,Month!$A46))))</f>
        <v>5804</v>
      </c>
      <c r="Z46" s="100">
        <f>IF($B46="","",IF($C46="Region",SUMIFS(Raw!$H:$H,Raw!$A:$A,$B$5,Raw!$G:$G,Month!Z$7,Raw!$I:$I,Month!$A46),IF($C46="Provider",SUMIFS(Raw!$H:$H,Raw!$A:$A,$B$5,Raw!$G:$G,Month!Z$7,Raw!$C:$C,Month!$A46),SUMIFS(Raw!$H:$H,Raw!$A:$A,$B$5,Raw!$G:$G,Month!Z$7,Raw!$E:$E,Month!$A46))))</f>
        <v>23290</v>
      </c>
      <c r="AA46" s="100">
        <f>IF($B46="","",IF($C46="Region",SUMIFS(Raw!$H:$H,Raw!$A:$A,$B$5,Raw!$G:$G,Month!AA$7,Raw!$I:$I,Month!$A46),IF($C46="Provider",SUMIFS(Raw!$H:$H,Raw!$A:$A,$B$5,Raw!$G:$G,Month!AA$7,Raw!$C:$C,Month!$A46),SUMIFS(Raw!$H:$H,Raw!$A:$A,$B$5,Raw!$G:$G,Month!AA$7,Raw!$E:$E,Month!$A46))))</f>
        <v>1038</v>
      </c>
      <c r="AB46" s="100">
        <f>IF($B46="","",IF($C46="Region",SUMIFS(Raw!$H:$H,Raw!$A:$A,$B$5,Raw!$G:$G,Month!AB$7,Raw!$I:$I,Month!$A46),IF($C46="Provider",SUMIFS(Raw!$H:$H,Raw!$A:$A,$B$5,Raw!$G:$G,Month!AB$7,Raw!$C:$C,Month!$A46),SUMIFS(Raw!$H:$H,Raw!$A:$A,$B$5,Raw!$G:$G,Month!AB$7,Raw!$E:$E,Month!$A46))))</f>
        <v>481</v>
      </c>
      <c r="AC46" s="100">
        <f>IF($B46="","",IF($C46="Region",SUMIFS(Raw!$H:$H,Raw!$A:$A,$B$5,Raw!$G:$G,Month!AC$7,Raw!$I:$I,Month!$A46),IF($C46="Provider",SUMIFS(Raw!$H:$H,Raw!$A:$A,$B$5,Raw!$G:$G,Month!AC$7,Raw!$C:$C,Month!$A46),SUMIFS(Raw!$H:$H,Raw!$A:$A,$B$5,Raw!$G:$G,Month!AC$7,Raw!$E:$E,Month!$A46))))</f>
        <v>6779</v>
      </c>
      <c r="AD46" s="100">
        <f>IF($B46="","",IF($C46="Region",SUMIFS(Raw!$H:$H,Raw!$A:$A,$B$5,Raw!$G:$G,Month!AD$7,Raw!$I:$I,Month!$A46),IF($C46="Provider",SUMIFS(Raw!$H:$H,Raw!$A:$A,$B$5,Raw!$G:$G,Month!AD$7,Raw!$C:$C,Month!$A46),SUMIFS(Raw!$H:$H,Raw!$A:$A,$B$5,Raw!$G:$G,Month!AD$7,Raw!$E:$E,Month!$A46))))</f>
        <v>26405</v>
      </c>
      <c r="AE46" s="100">
        <f>IF($B46="","",IF($C46="Region",SUMIFS(Raw!$H:$H,Raw!$A:$A,$B$5,Raw!$G:$G,Month!AE$7,Raw!$I:$I,Month!$A46),IF($C46="Provider",SUMIFS(Raw!$H:$H,Raw!$A:$A,$B$5,Raw!$G:$G,Month!AE$7,Raw!$C:$C,Month!$A46),SUMIFS(Raw!$H:$H,Raw!$A:$A,$B$5,Raw!$G:$G,Month!AE$7,Raw!$E:$E,Month!$A46))))</f>
        <v>16348</v>
      </c>
      <c r="AF46" s="100">
        <f>IF($B46="","",IF($C46="Region",SUMIFS(Raw!$H:$H,Raw!$A:$A,$B$5,Raw!$G:$G,Month!AF$7,Raw!$I:$I,Month!$A46),IF($C46="Provider",SUMIFS(Raw!$H:$H,Raw!$A:$A,$B$5,Raw!$G:$G,Month!AF$7,Raw!$C:$C,Month!$A46),SUMIFS(Raw!$H:$H,Raw!$A:$A,$B$5,Raw!$G:$G,Month!AF$7,Raw!$E:$E,Month!$A46))))</f>
        <v>2293</v>
      </c>
      <c r="AG46" s="100">
        <f>IF($B46="","",IF($C46="Region",SUMIFS(Raw!$H:$H,Raw!$A:$A,$B$5,Raw!$G:$G,Month!AG$7,Raw!$I:$I,Month!$A46),IF($C46="Provider",SUMIFS(Raw!$H:$H,Raw!$A:$A,$B$5,Raw!$G:$G,Month!AG$7,Raw!$C:$C,Month!$A46),SUMIFS(Raw!$H:$H,Raw!$A:$A,$B$5,Raw!$G:$G,Month!AG$7,Raw!$E:$E,Month!$A46))))</f>
        <v>1633</v>
      </c>
      <c r="AH46" s="100">
        <f>IF($B46="","",IF($C46="Region",SUMIFS(Raw!$H:$H,Raw!$A:$A,$B$5,Raw!$G:$G,Month!AH$7,Raw!$I:$I,Month!$A46),IF($C46="Provider",SUMIFS(Raw!$H:$H,Raw!$A:$A,$B$5,Raw!$G:$G,Month!AH$7,Raw!$C:$C,Month!$A46),SUMIFS(Raw!$H:$H,Raw!$A:$A,$B$5,Raw!$G:$G,Month!AH$7,Raw!$E:$E,Month!$A46))))</f>
        <v>1055</v>
      </c>
      <c r="AI46" s="100">
        <f>IF($B46="","",IF($C46="Region",SUMIFS(Raw!$H:$H,Raw!$A:$A,$B$5,Raw!$G:$G,Month!AI$7,Raw!$I:$I,Month!$A46),IF($C46="Provider",SUMIFS(Raw!$H:$H,Raw!$A:$A,$B$5,Raw!$G:$G,Month!AI$7,Raw!$C:$C,Month!$A46),SUMIFS(Raw!$H:$H,Raw!$A:$A,$B$5,Raw!$G:$G,Month!AI$7,Raw!$E:$E,Month!$A46))))</f>
        <v>16</v>
      </c>
      <c r="AJ46" s="100">
        <f>IF($B46="","",IF($C46="Region",SUMIFS(Raw!$H:$H,Raw!$A:$A,$B$5,Raw!$G:$G,Month!AJ$7,Raw!$I:$I,Month!$A46),IF($C46="Provider",SUMIFS(Raw!$H:$H,Raw!$A:$A,$B$5,Raw!$G:$G,Month!AJ$7,Raw!$C:$C,Month!$A46),SUMIFS(Raw!$H:$H,Raw!$A:$A,$B$5,Raw!$G:$G,Month!AJ$7,Raw!$E:$E,Month!$A46))))</f>
        <v>700</v>
      </c>
      <c r="AK46" s="100">
        <f>IF($B46="","",IF($C46="Region",SUMIFS(Raw!$H:$H,Raw!$A:$A,$B$5,Raw!$G:$G,Month!AK$7,Raw!$I:$I,Month!$A46),IF($C46="Provider",SUMIFS(Raw!$H:$H,Raw!$A:$A,$B$5,Raw!$G:$G,Month!AK$7,Raw!$C:$C,Month!$A46),SUMIFS(Raw!$H:$H,Raw!$A:$A,$B$5,Raw!$G:$G,Month!AK$7,Raw!$E:$E,Month!$A46))))</f>
        <v>85</v>
      </c>
      <c r="AL46" s="100">
        <f>IF($B46="","",IF($C46="Region",SUMIFS(Raw!$H:$H,Raw!$A:$A,$B$5,Raw!$G:$G,Month!AL$7,Raw!$I:$I,Month!$A46),IF($C46="Provider",SUMIFS(Raw!$H:$H,Raw!$A:$A,$B$5,Raw!$G:$G,Month!AL$7,Raw!$C:$C,Month!$A46),SUMIFS(Raw!$H:$H,Raw!$A:$A,$B$5,Raw!$G:$G,Month!AL$7,Raw!$E:$E,Month!$A46))))</f>
        <v>465</v>
      </c>
      <c r="AM46" s="100">
        <f>IF($B46="","",IF($C46="Region",SUMIFS(Raw!$H:$H,Raw!$A:$A,$B$5,Raw!$G:$G,Month!AM$7,Raw!$I:$I,Month!$A46),IF($C46="Provider",SUMIFS(Raw!$H:$H,Raw!$A:$A,$B$5,Raw!$G:$G,Month!AM$7,Raw!$C:$C,Month!$A46),SUMIFS(Raw!$H:$H,Raw!$A:$A,$B$5,Raw!$G:$G,Month!AM$7,Raw!$E:$E,Month!$A46))))</f>
        <v>20</v>
      </c>
      <c r="AN46" s="100">
        <f>IF($B46="","",IF($C46="Region",SUMIFS(Raw!$H:$H,Raw!$A:$A,$B$5,Raw!$G:$G,Month!AN$7,Raw!$I:$I,Month!$A46),IF($C46="Provider",SUMIFS(Raw!$H:$H,Raw!$A:$A,$B$5,Raw!$G:$G,Month!AN$7,Raw!$C:$C,Month!$A46),SUMIFS(Raw!$H:$H,Raw!$A:$A,$B$5,Raw!$G:$G,Month!AN$7,Raw!$E:$E,Month!$A46))))</f>
        <v>1345</v>
      </c>
      <c r="AO46" s="100">
        <f>IF($B46="","",IF($C46="Region",SUMIFS(Raw!$H:$H,Raw!$A:$A,$B$5,Raw!$G:$G,Month!AO$7,Raw!$I:$I,Month!$A46),IF($C46="Provider",SUMIFS(Raw!$H:$H,Raw!$A:$A,$B$5,Raw!$G:$G,Month!AO$7,Raw!$C:$C,Month!$A46),SUMIFS(Raw!$H:$H,Raw!$A:$A,$B$5,Raw!$G:$G,Month!AO$7,Raw!$E:$E,Month!$A46))))</f>
        <v>989</v>
      </c>
      <c r="AP46" s="100">
        <f>IF($B46="","",IF($C46="Region",SUMIFS(Raw!$H:$H,Raw!$A:$A,$B$5,Raw!$G:$G,Month!AP$7,Raw!$I:$I,Month!$A46),IF($C46="Provider",SUMIFS(Raw!$H:$H,Raw!$A:$A,$B$5,Raw!$G:$G,Month!AP$7,Raw!$C:$C,Month!$A46),SUMIFS(Raw!$H:$H,Raw!$A:$A,$B$5,Raw!$G:$G,Month!AP$7,Raw!$E:$E,Month!$A46))))</f>
        <v>3095</v>
      </c>
      <c r="AQ46" s="100">
        <f>IF($B46="","",IF($C46="Region",SUMIFS(Raw!$H:$H,Raw!$A:$A,$B$5,Raw!$G:$G,Month!AQ$7,Raw!$I:$I,Month!$A46),IF($C46="Provider",SUMIFS(Raw!$H:$H,Raw!$A:$A,$B$5,Raw!$G:$G,Month!AQ$7,Raw!$C:$C,Month!$A46),SUMIFS(Raw!$H:$H,Raw!$A:$A,$B$5,Raw!$G:$G,Month!AQ$7,Raw!$E:$E,Month!$A46))))</f>
        <v>1754</v>
      </c>
      <c r="AR46" s="100">
        <f>IF($B46="","",IF($C46="Region",SUMIFS(Raw!$H:$H,Raw!$A:$A,$B$5,Raw!$G:$G,Month!AR$7,Raw!$I:$I,Month!$A46),IF($C46="Provider",SUMIFS(Raw!$H:$H,Raw!$A:$A,$B$5,Raw!$G:$G,Month!AR$7,Raw!$C:$C,Month!$A46),SUMIFS(Raw!$H:$H,Raw!$A:$A,$B$5,Raw!$G:$G,Month!AR$7,Raw!$E:$E,Month!$A46))))</f>
        <v>1673</v>
      </c>
      <c r="AS46" s="100">
        <f>IF($B46="","",IF($C46="Region",SUMIFS(Raw!$H:$H,Raw!$A:$A,$B$5,Raw!$G:$G,Month!AS$7,Raw!$I:$I,Month!$A46),IF($C46="Provider",SUMIFS(Raw!$H:$H,Raw!$A:$A,$B$5,Raw!$G:$G,Month!AS$7,Raw!$C:$C,Month!$A46),SUMIFS(Raw!$H:$H,Raw!$A:$A,$B$5,Raw!$G:$G,Month!AS$7,Raw!$E:$E,Month!$A46))))</f>
        <v>375</v>
      </c>
      <c r="AT46" s="100">
        <f>IF($B46="","",IF($C46="Region",SUMIFS(Raw!$H:$H,Raw!$A:$A,$B$5,Raw!$G:$G,Month!AT$7,Raw!$I:$I,Month!$A46),IF($C46="Provider",SUMIFS(Raw!$H:$H,Raw!$A:$A,$B$5,Raw!$G:$G,Month!AT$7,Raw!$C:$C,Month!$A46),SUMIFS(Raw!$H:$H,Raw!$A:$A,$B$5,Raw!$G:$G,Month!AT$7,Raw!$E:$E,Month!$A46))))</f>
        <v>1031</v>
      </c>
      <c r="AU46" s="100">
        <f>IF($B46="","",IF($C46="Region",SUMIFS(Raw!$H:$H,Raw!$A:$A,$B$5,Raw!$G:$G,Month!AU$7,Raw!$I:$I,Month!$A46),IF($C46="Provider",SUMIFS(Raw!$H:$H,Raw!$A:$A,$B$5,Raw!$G:$G,Month!AU$7,Raw!$C:$C,Month!$A46),SUMIFS(Raw!$H:$H,Raw!$A:$A,$B$5,Raw!$G:$G,Month!AU$7,Raw!$E:$E,Month!$A46))))</f>
        <v>135</v>
      </c>
      <c r="AV46" s="100">
        <f>IF($B46="","",IF($C46="Region",SUMIFS(Raw!$H:$H,Raw!$A:$A,$B$5,Raw!$G:$G,Month!AV$7,Raw!$I:$I,Month!$A46),IF($C46="Provider",SUMIFS(Raw!$H:$H,Raw!$A:$A,$B$5,Raw!$G:$G,Month!AV$7,Raw!$C:$C,Month!$A46),SUMIFS(Raw!$H:$H,Raw!$A:$A,$B$5,Raw!$G:$G,Month!AV$7,Raw!$E:$E,Month!$A46))))</f>
        <v>897</v>
      </c>
      <c r="AW46" s="100">
        <f>IF($B46="","",IF($C46="Region",SUMIFS(Raw!$H:$H,Raw!$A:$A,$B$5,Raw!$G:$G,Month!AW$7,Raw!$I:$I,Month!$A46),IF($C46="Provider",SUMIFS(Raw!$H:$H,Raw!$A:$A,$B$5,Raw!$G:$G,Month!AW$7,Raw!$C:$C,Month!$A46),SUMIFS(Raw!$H:$H,Raw!$A:$A,$B$5,Raw!$G:$G,Month!AW$7,Raw!$E:$E,Month!$A46))))</f>
        <v>5182932</v>
      </c>
      <c r="AX46" s="100">
        <f>IF($B46="","",IF($C46="Region",SUMIFS(Raw!$H:$H,Raw!$A:$A,$B$5,Raw!$G:$G,Month!AX$7,Raw!$I:$I,Month!$A46),IF($C46="Provider",SUMIFS(Raw!$H:$H,Raw!$A:$A,$B$5,Raw!$G:$G,Month!AX$7,Raw!$C:$C,Month!$A46),SUMIFS(Raw!$H:$H,Raw!$A:$A,$B$5,Raw!$G:$G,Month!AX$7,Raw!$E:$E,Month!$A46))))</f>
        <v>1808</v>
      </c>
      <c r="AY46" s="100">
        <f>IF($B46="","",IF($C46="Region",SUMIFS(Raw!$H:$H,Raw!$A:$A,$B$5,Raw!$G:$G,Month!AY$7,Raw!$I:$I,Month!$A46),IF($C46="Provider",SUMIFS(Raw!$H:$H,Raw!$A:$A,$B$5,Raw!$G:$G,Month!AY$7,Raw!$C:$C,Month!$A46),SUMIFS(Raw!$H:$H,Raw!$A:$A,$B$5,Raw!$G:$G,Month!AY$7,Raw!$E:$E,Month!$A46))))</f>
        <v>1527</v>
      </c>
      <c r="AZ46" s="100">
        <f>IF($B46="","",IF($C46="Region",SUMIFS(Raw!$H:$H,Raw!$A:$A,$B$5,Raw!$G:$G,Month!AZ$7,Raw!$I:$I,Month!$A46),IF($C46="Provider",SUMIFS(Raw!$H:$H,Raw!$A:$A,$B$5,Raw!$G:$G,Month!AZ$7,Raw!$C:$C,Month!$A46),SUMIFS(Raw!$H:$H,Raw!$A:$A,$B$5,Raw!$G:$G,Month!AZ$7,Raw!$E:$E,Month!$A46))))</f>
        <v>51</v>
      </c>
      <c r="BA46" s="100">
        <f>IF($B46="","",IF($C46="Region",SUMIFS(Raw!$H:$H,Raw!$A:$A,$B$5,Raw!$G:$G,Month!BA$7,Raw!$I:$I,Month!$A46),IF($C46="Provider",SUMIFS(Raw!$H:$H,Raw!$A:$A,$B$5,Raw!$G:$G,Month!BA$7,Raw!$C:$C,Month!$A46),SUMIFS(Raw!$H:$H,Raw!$A:$A,$B$5,Raw!$G:$G,Month!BA$7,Raw!$E:$E,Month!$A46))))</f>
        <v>867</v>
      </c>
      <c r="BB46" s="100">
        <f>IF($B46="","",IF($C46="Region",SUMIFS(Raw!$H:$H,Raw!$A:$A,$B$5,Raw!$G:$G,Month!BB$7,Raw!$I:$I,Month!$A46),IF($C46="Provider",SUMIFS(Raw!$H:$H,Raw!$A:$A,$B$5,Raw!$G:$G,Month!BB$7,Raw!$C:$C,Month!$A46),SUMIFS(Raw!$H:$H,Raw!$A:$A,$B$5,Raw!$G:$G,Month!BB$7,Raw!$E:$E,Month!$A46))))</f>
        <v>4230022</v>
      </c>
      <c r="BC46" s="100">
        <f>IF($B46="","",IF($C46="Region",SUMIFS(Raw!$H:$H,Raw!$A:$A,$B$5,Raw!$G:$G,Month!BC$7,Raw!$I:$I,Month!$A46),IF($C46="Provider",SUMIFS(Raw!$H:$H,Raw!$A:$A,$B$5,Raw!$G:$G,Month!BC$7,Raw!$C:$C,Month!$A46),SUMIFS(Raw!$H:$H,Raw!$A:$A,$B$5,Raw!$G:$G,Month!BC$7,Raw!$E:$E,Month!$A46))))</f>
        <v>428</v>
      </c>
      <c r="BD46" s="100">
        <f>IF($B46="","",IF($C46="Region",SUMIFS(Raw!$H:$H,Raw!$A:$A,$B$5,Raw!$G:$G,Month!BD$7,Raw!$I:$I,Month!$A46),IF($C46="Provider",SUMIFS(Raw!$H:$H,Raw!$A:$A,$B$5,Raw!$G:$G,Month!BD$7,Raw!$C:$C,Month!$A46),SUMIFS(Raw!$H:$H,Raw!$A:$A,$B$5,Raw!$G:$G,Month!BD$7,Raw!$E:$E,Month!$A46))))</f>
        <v>6557</v>
      </c>
      <c r="BE46" s="100">
        <f>IF($B46="","",IF($C46="Region",SUMIFS(Raw!$H:$H,Raw!$A:$A,$B$5,Raw!$G:$G,Month!BE$7,Raw!$I:$I,Month!$A46),IF($C46="Provider",SUMIFS(Raw!$H:$H,Raw!$A:$A,$B$5,Raw!$G:$G,Month!BE$7,Raw!$C:$C,Month!$A46),SUMIFS(Raw!$H:$H,Raw!$A:$A,$B$5,Raw!$G:$G,Month!BE$7,Raw!$E:$E,Month!$A46))))</f>
        <v>139</v>
      </c>
      <c r="BF46" s="100">
        <f>IF($B46="","",IF($C46="Region",SUMIFS(Raw!$H:$H,Raw!$A:$A,$B$5,Raw!$G:$G,Month!BF$7,Raw!$I:$I,Month!$A46),IF($C46="Provider",SUMIFS(Raw!$H:$H,Raw!$A:$A,$B$5,Raw!$G:$G,Month!BF$7,Raw!$C:$C,Month!$A46),SUMIFS(Raw!$H:$H,Raw!$A:$A,$B$5,Raw!$G:$G,Month!BF$7,Raw!$E:$E,Month!$A46))))</f>
        <v>7842</v>
      </c>
      <c r="BG46" s="100">
        <f>IF($B46="","",IF($C46="Region",SUMIFS(Raw!$H:$H,Raw!$A:$A,$B$5,Raw!$G:$G,Month!BG$7,Raw!$I:$I,Month!$A46),IF($C46="Provider",SUMIFS(Raw!$H:$H,Raw!$A:$A,$B$5,Raw!$G:$G,Month!BG$7,Raw!$C:$C,Month!$A46),SUMIFS(Raw!$H:$H,Raw!$A:$A,$B$5,Raw!$G:$G,Month!BG$7,Raw!$E:$E,Month!$A46))))</f>
        <v>18</v>
      </c>
      <c r="BH46" s="100">
        <f>IF($B46="","",IF($C46="Region",SUMIFS(Raw!$H:$H,Raw!$A:$A,$B$5,Raw!$G:$G,Month!BH$7,Raw!$I:$I,Month!$A46),IF($C46="Provider",SUMIFS(Raw!$H:$H,Raw!$A:$A,$B$5,Raw!$G:$G,Month!BH$7,Raw!$C:$C,Month!$A46),SUMIFS(Raw!$H:$H,Raw!$A:$A,$B$5,Raw!$G:$G,Month!BH$7,Raw!$E:$E,Month!$A46))))</f>
        <v>5941</v>
      </c>
      <c r="BI46" s="100">
        <f>IF($B46="","",IF($C46="Region",SUMIFS(Raw!$H:$H,Raw!$A:$A,$B$5,Raw!$G:$G,Month!BI$7,Raw!$I:$I,Month!$A46),IF($C46="Provider",SUMIFS(Raw!$H:$H,Raw!$A:$A,$B$5,Raw!$G:$G,Month!BI$7,Raw!$C:$C,Month!$A46),SUMIFS(Raw!$H:$H,Raw!$A:$A,$B$5,Raw!$G:$G,Month!BI$7,Raw!$E:$E,Month!$A46))))</f>
        <v>1814</v>
      </c>
      <c r="BJ46" s="100">
        <f>IF($B46="","",IF($C46="Region",SUMIFS(Raw!$H:$H,Raw!$A:$A,$B$5,Raw!$G:$G,Month!BJ$7,Raw!$I:$I,Month!$A46),IF($C46="Provider",SUMIFS(Raw!$H:$H,Raw!$A:$A,$B$5,Raw!$G:$G,Month!BJ$7,Raw!$C:$C,Month!$A46),SUMIFS(Raw!$H:$H,Raw!$A:$A,$B$5,Raw!$G:$G,Month!BJ$7,Raw!$E:$E,Month!$A46))))</f>
        <v>2277</v>
      </c>
      <c r="BK46" s="100">
        <f>IF($B46="","",IF($C46="Region",SUMIFS(Raw!$H:$H,Raw!$A:$A,$B$5,Raw!$G:$G,Month!BK$7,Raw!$I:$I,Month!$A46),IF($C46="Provider",SUMIFS(Raw!$H:$H,Raw!$A:$A,$B$5,Raw!$G:$G,Month!BK$7,Raw!$C:$C,Month!$A46),SUMIFS(Raw!$H:$H,Raw!$A:$A,$B$5,Raw!$G:$G,Month!BK$7,Raw!$E:$E,Month!$A46))))</f>
        <v>725</v>
      </c>
      <c r="BL46" s="100">
        <f>IF($B46="","",IF($C46="Region",SUMIFS(Raw!$H:$H,Raw!$A:$A,$B$5,Raw!$G:$G,Month!BL$7,Raw!$I:$I,Month!$A46),IF($C46="Provider",SUMIFS(Raw!$H:$H,Raw!$A:$A,$B$5,Raw!$G:$G,Month!BL$7,Raw!$C:$C,Month!$A46),SUMIFS(Raw!$H:$H,Raw!$A:$A,$B$5,Raw!$G:$G,Month!BL$7,Raw!$E:$E,Month!$A46))))</f>
        <v>953</v>
      </c>
      <c r="BM46" s="100">
        <f>IF($B46="","",IF($C46="Region",SUMIFS(Raw!$H:$H,Raw!$A:$A,$B$5,Raw!$G:$G,Month!BM$7,Raw!$I:$I,Month!$A46),IF($C46="Provider",SUMIFS(Raw!$H:$H,Raw!$A:$A,$B$5,Raw!$G:$G,Month!BM$7,Raw!$C:$C,Month!$A46),SUMIFS(Raw!$H:$H,Raw!$A:$A,$B$5,Raw!$G:$G,Month!BM$7,Raw!$E:$E,Month!$A46))))</f>
        <v>444</v>
      </c>
      <c r="BN46" s="100">
        <f>IF($B46="","",IF($C46="Region",SUMIFS(Raw!$H:$H,Raw!$A:$A,$B$5,Raw!$G:$G,Month!BN$7,Raw!$I:$I,Month!$A46),IF($C46="Provider",SUMIFS(Raw!$H:$H,Raw!$A:$A,$B$5,Raw!$G:$G,Month!BN$7,Raw!$C:$C,Month!$A46),SUMIFS(Raw!$H:$H,Raw!$A:$A,$B$5,Raw!$G:$G,Month!BN$7,Raw!$E:$E,Month!$A46))))</f>
        <v>17</v>
      </c>
      <c r="BO46" s="100">
        <f>IF($B46="","",IF($C46="Region",SUMIFS(Raw!$H:$H,Raw!$A:$A,$B$5,Raw!$G:$G,Month!BO$7,Raw!$I:$I,Month!$A46),IF($C46="Provider",SUMIFS(Raw!$H:$H,Raw!$A:$A,$B$5,Raw!$G:$G,Month!BO$7,Raw!$C:$C,Month!$A46),SUMIFS(Raw!$H:$H,Raw!$A:$A,$B$5,Raw!$G:$G,Month!BO$7,Raw!$E:$E,Month!$A46))))</f>
        <v>1</v>
      </c>
      <c r="BP46" s="100">
        <f>IF($B46="","",IF($C46="Region",SUMIFS(Raw!$H:$H,Raw!$A:$A,$B$5,Raw!$G:$G,Month!BP$7,Raw!$I:$I,Month!$A46),IF($C46="Provider",SUMIFS(Raw!$H:$H,Raw!$A:$A,$B$5,Raw!$G:$G,Month!BP$7,Raw!$C:$C,Month!$A46),SUMIFS(Raw!$H:$H,Raw!$A:$A,$B$5,Raw!$G:$G,Month!BP$7,Raw!$E:$E,Month!$A46))))</f>
        <v>1164</v>
      </c>
      <c r="BQ46" s="100">
        <f>IF($B46="","",IF($C46="Region",SUMIFS(Raw!$H:$H,Raw!$A:$A,$B$5,Raw!$G:$G,Month!BQ$7,Raw!$I:$I,Month!$A46),IF($C46="Provider",SUMIFS(Raw!$H:$H,Raw!$A:$A,$B$5,Raw!$G:$G,Month!BQ$7,Raw!$C:$C,Month!$A46),SUMIFS(Raw!$H:$H,Raw!$A:$A,$B$5,Raw!$G:$G,Month!BQ$7,Raw!$E:$E,Month!$A46))))</f>
        <v>5</v>
      </c>
      <c r="BR46" s="100">
        <f>IF($B46="","",IF($C46="Region",SUMIFS(Raw!$H:$H,Raw!$A:$A,$B$5,Raw!$G:$G,Month!BR$7,Raw!$I:$I,Month!$A46),IF($C46="Provider",SUMIFS(Raw!$H:$H,Raw!$A:$A,$B$5,Raw!$G:$G,Month!BR$7,Raw!$C:$C,Month!$A46),SUMIFS(Raw!$H:$H,Raw!$A:$A,$B$5,Raw!$G:$G,Month!BR$7,Raw!$E:$E,Month!$A46))))</f>
        <v>1</v>
      </c>
      <c r="BS46" s="100">
        <f>IF($B46="","",IF($C46="Region",SUMIFS(Raw!$H:$H,Raw!$A:$A,$B$5,Raw!$G:$G,Month!BS$7,Raw!$I:$I,Month!$A46),IF($C46="Provider",SUMIFS(Raw!$H:$H,Raw!$A:$A,$B$5,Raw!$G:$G,Month!BS$7,Raw!$C:$C,Month!$A46),SUMIFS(Raw!$H:$H,Raw!$A:$A,$B$5,Raw!$G:$G,Month!BS$7,Raw!$E:$E,Month!$A46))))</f>
        <v>0</v>
      </c>
      <c r="BT46" s="100">
        <f>IF($B46="","",IF($C46="Region",SUMIFS(Raw!$H:$H,Raw!$A:$A,$B$5,Raw!$G:$G,Month!BT$7,Raw!$I:$I,Month!$A46),IF($C46="Provider",SUMIFS(Raw!$H:$H,Raw!$A:$A,$B$5,Raw!$G:$G,Month!BT$7,Raw!$C:$C,Month!$A46),SUMIFS(Raw!$H:$H,Raw!$A:$A,$B$5,Raw!$G:$G,Month!BT$7,Raw!$E:$E,Month!$A46))))</f>
        <v>0</v>
      </c>
      <c r="BU46" s="100">
        <f>IF($B46="","",IF($C46="Region",SUMIFS(Raw!$H:$H,Raw!$A:$A,$B$5,Raw!$G:$G,Month!BU$7,Raw!$I:$I,Month!$A46),IF($C46="Provider",SUMIFS(Raw!$H:$H,Raw!$A:$A,$B$5,Raw!$G:$G,Month!BU$7,Raw!$C:$C,Month!$A46),SUMIFS(Raw!$H:$H,Raw!$A:$A,$B$5,Raw!$G:$G,Month!BU$7,Raw!$E:$E,Month!$A46))))</f>
        <v>0</v>
      </c>
      <c r="BV46" s="100">
        <f>IF($B46="","",IF($C46="Region",SUMIFS(Raw!$H:$H,Raw!$A:$A,$B$5,Raw!$G:$G,Month!BV$7,Raw!$I:$I,Month!$A46),IF($C46="Provider",SUMIFS(Raw!$H:$H,Raw!$A:$A,$B$5,Raw!$G:$G,Month!BV$7,Raw!$C:$C,Month!$A46),SUMIFS(Raw!$H:$H,Raw!$A:$A,$B$5,Raw!$G:$G,Month!BV$7,Raw!$E:$E,Month!$A46))))</f>
        <v>639</v>
      </c>
      <c r="BW46" s="100">
        <f>IF($B46="","",IF($C46="Region",SUMIFS(Raw!$H:$H,Raw!$A:$A,$B$5,Raw!$G:$G,Month!BW$7,Raw!$I:$I,Month!$A46),IF($C46="Provider",SUMIFS(Raw!$H:$H,Raw!$A:$A,$B$5,Raw!$G:$G,Month!BW$7,Raw!$C:$C,Month!$A46),SUMIFS(Raw!$H:$H,Raw!$A:$A,$B$5,Raw!$G:$G,Month!BW$7,Raw!$E:$E,Month!$A46))))</f>
        <v>381</v>
      </c>
      <c r="BX46" s="100">
        <f>IF($B46="","",IF($C46="Region",SUMIFS(Raw!$H:$H,Raw!$A:$A,$B$5,Raw!$G:$G,Month!BX$7,Raw!$I:$I,Month!$A46),IF($C46="Provider",SUMIFS(Raw!$H:$H,Raw!$A:$A,$B$5,Raw!$G:$G,Month!BX$7,Raw!$C:$C,Month!$A46),SUMIFS(Raw!$H:$H,Raw!$A:$A,$B$5,Raw!$G:$G,Month!BX$7,Raw!$E:$E,Month!$A46))))</f>
        <v>30</v>
      </c>
      <c r="BY46" s="100">
        <f>IF($B46="","",IF($C46="Region",SUMIFS(Raw!$H:$H,Raw!$A:$A,$B$5,Raw!$G:$G,Month!BY$7,Raw!$I:$I,Month!$A46),IF($C46="Provider",SUMIFS(Raw!$H:$H,Raw!$A:$A,$B$5,Raw!$G:$G,Month!BY$7,Raw!$C:$C,Month!$A46),SUMIFS(Raw!$H:$H,Raw!$A:$A,$B$5,Raw!$G:$G,Month!BY$7,Raw!$E:$E,Month!$A46))))</f>
        <v>18</v>
      </c>
      <c r="BZ46" s="100">
        <f>IF($B46="","",IF($C46="Region",SUMIFS(Raw!$H:$H,Raw!$A:$A,$B$5,Raw!$G:$G,Month!BZ$7,Raw!$I:$I,Month!$A46),IF($C46="Provider",SUMIFS(Raw!$H:$H,Raw!$A:$A,$B$5,Raw!$G:$G,Month!BZ$7,Raw!$C:$C,Month!$A46),SUMIFS(Raw!$H:$H,Raw!$A:$A,$B$5,Raw!$G:$G,Month!BZ$7,Raw!$E:$E,Month!$A46))))</f>
        <v>63</v>
      </c>
      <c r="CA46" s="100">
        <f>IF($B46="","",IF($C46="Region",SUMIFS(Raw!$H:$H,Raw!$A:$A,$B$5,Raw!$G:$G,Month!CA$7,Raw!$I:$I,Month!$A46),IF($C46="Provider",SUMIFS(Raw!$H:$H,Raw!$A:$A,$B$5,Raw!$G:$G,Month!CA$7,Raw!$C:$C,Month!$A46),SUMIFS(Raw!$H:$H,Raw!$A:$A,$B$5,Raw!$G:$G,Month!CA$7,Raw!$E:$E,Month!$A46))))</f>
        <v>51</v>
      </c>
      <c r="CB46" s="100">
        <f>IF($B46="","",IF($C46="Region",SUMIFS(Raw!$H:$H,Raw!$A:$A,$B$5,Raw!$G:$G,Month!CB$7,Raw!$I:$I,Month!$A46),IF($C46="Provider",SUMIFS(Raw!$H:$H,Raw!$A:$A,$B$5,Raw!$G:$G,Month!CB$7,Raw!$C:$C,Month!$A46),SUMIFS(Raw!$H:$H,Raw!$A:$A,$B$5,Raw!$G:$G,Month!CB$7,Raw!$E:$E,Month!$A46))))</f>
        <v>593</v>
      </c>
      <c r="CC46" s="100">
        <f>IF($B46="","",IF($C46="Region",SUMIFS(Raw!$H:$H,Raw!$A:$A,$B$5,Raw!$G:$G,Month!CC$7,Raw!$I:$I,Month!$A46),IF($C46="Provider",SUMIFS(Raw!$H:$H,Raw!$A:$A,$B$5,Raw!$G:$G,Month!CC$7,Raw!$C:$C,Month!$A46),SUMIFS(Raw!$H:$H,Raw!$A:$A,$B$5,Raw!$G:$G,Month!CC$7,Raw!$E:$E,Month!$A46))))</f>
        <v>593</v>
      </c>
      <c r="CD46" s="100">
        <f>IF($B46="","",IF($C46="Region",SUMIFS(Raw!$H:$H,Raw!$A:$A,$B$5,Raw!$G:$G,Month!CD$7,Raw!$I:$I,Month!$A46),IF($C46="Provider",SUMIFS(Raw!$H:$H,Raw!$A:$A,$B$5,Raw!$G:$G,Month!CD$7,Raw!$C:$C,Month!$A46),SUMIFS(Raw!$H:$H,Raw!$A:$A,$B$5,Raw!$G:$G,Month!CD$7,Raw!$E:$E,Month!$A46))))</f>
        <v>58</v>
      </c>
      <c r="CE46" s="100">
        <f>IF($B46="","",IF($C46="Region",SUMIFS(Raw!$H:$H,Raw!$A:$A,$B$5,Raw!$G:$G,Month!CE$7,Raw!$I:$I,Month!$A46),IF($C46="Provider",SUMIFS(Raw!$H:$H,Raw!$A:$A,$B$5,Raw!$G:$G,Month!CE$7,Raw!$C:$C,Month!$A46),SUMIFS(Raw!$H:$H,Raw!$A:$A,$B$5,Raw!$G:$G,Month!CE$7,Raw!$E:$E,Month!$A46))))</f>
        <v>55</v>
      </c>
      <c r="CF46" s="100">
        <f>IF($B46="","",IF($C46="Region",SUMIFS(Raw!$H:$H,Raw!$A:$A,$B$5,Raw!$G:$G,Month!CF$7,Raw!$I:$I,Month!$A46),IF($C46="Provider",SUMIFS(Raw!$H:$H,Raw!$A:$A,$B$5,Raw!$G:$G,Month!CF$7,Raw!$C:$C,Month!$A46),SUMIFS(Raw!$H:$H,Raw!$A:$A,$B$5,Raw!$G:$G,Month!CF$7,Raw!$E:$E,Month!$A46))))</f>
        <v>2</v>
      </c>
      <c r="CG46" s="100">
        <f>IF($B46="","",IF($C46="Region",SUMIFS(Raw!$H:$H,Raw!$A:$A,$B$5,Raw!$G:$G,Month!CG$7,Raw!$I:$I,Month!$A46),IF($C46="Provider",SUMIFS(Raw!$H:$H,Raw!$A:$A,$B$5,Raw!$G:$G,Month!CG$7,Raw!$C:$C,Month!$A46),SUMIFS(Raw!$H:$H,Raw!$A:$A,$B$5,Raw!$G:$G,Month!CG$7,Raw!$E:$E,Month!$A46))))</f>
        <v>0</v>
      </c>
      <c r="CH46" s="100">
        <f>IF($B46="","",IF($C46="Region",SUMIFS(Raw!$H:$H,Raw!$A:$A,$B$5,Raw!$G:$G,Month!CH$7,Raw!$I:$I,Month!$A46),IF($C46="Provider",SUMIFS(Raw!$H:$H,Raw!$A:$A,$B$5,Raw!$G:$G,Month!CH$7,Raw!$C:$C,Month!$A46),SUMIFS(Raw!$H:$H,Raw!$A:$A,$B$5,Raw!$G:$G,Month!CH$7,Raw!$E:$E,Month!$A46))))</f>
        <v>0</v>
      </c>
      <c r="CI46" s="100">
        <f>IF($B46="","",IF($C46="Region",SUMIFS(Raw!$H:$H,Raw!$A:$A,$B$5,Raw!$G:$G,Month!CI$7,Raw!$I:$I,Month!$A46),IF($C46="Provider",SUMIFS(Raw!$H:$H,Raw!$A:$A,$B$5,Raw!$G:$G,Month!CI$7,Raw!$C:$C,Month!$A46),SUMIFS(Raw!$H:$H,Raw!$A:$A,$B$5,Raw!$G:$G,Month!CI$7,Raw!$E:$E,Month!$A46))))</f>
        <v>0</v>
      </c>
      <c r="CJ46" s="100">
        <f>IF($B46="","",IF($C46="Region",SUMIFS(Raw!$H:$H,Raw!$A:$A,$B$5,Raw!$G:$G,Month!CJ$7,Raw!$I:$I,Month!$A46),IF($C46="Provider",SUMIFS(Raw!$H:$H,Raw!$A:$A,$B$5,Raw!$G:$G,Month!CJ$7,Raw!$C:$C,Month!$A46),SUMIFS(Raw!$H:$H,Raw!$A:$A,$B$5,Raw!$G:$G,Month!CJ$7,Raw!$E:$E,Month!$A46))))</f>
        <v>298</v>
      </c>
      <c r="CK46" s="100">
        <f>IF($B46="","",IF($C46="Region",SUMIFS(Raw!$H:$H,Raw!$A:$A,$B$5,Raw!$G:$G,Month!CK$7,Raw!$I:$I,Month!$A46),IF($C46="Provider",SUMIFS(Raw!$H:$H,Raw!$A:$A,$B$5,Raw!$G:$G,Month!CK$7,Raw!$C:$C,Month!$A46),SUMIFS(Raw!$H:$H,Raw!$A:$A,$B$5,Raw!$G:$G,Month!CK$7,Raw!$E:$E,Month!$A46))))</f>
        <v>120</v>
      </c>
      <c r="CL46" s="100">
        <f>IF($B46="","",IF($C46="Region",SUMIFS(Raw!$H:$H,Raw!$A:$A,$B$5,Raw!$G:$G,Month!CL$7,Raw!$I:$I,Month!$A46),IF($C46="Provider",SUMIFS(Raw!$H:$H,Raw!$A:$A,$B$5,Raw!$G:$G,Month!CL$7,Raw!$C:$C,Month!$A46),SUMIFS(Raw!$H:$H,Raw!$A:$A,$B$5,Raw!$G:$G,Month!CL$7,Raw!$E:$E,Month!$A46))))</f>
        <v>72</v>
      </c>
      <c r="CM46" s="100">
        <f>IF($B46="","",IF($C46="Region",SUMIFS(Raw!$H:$H,Raw!$A:$A,$B$5,Raw!$G:$G,Month!CM$7,Raw!$I:$I,Month!$A46),IF($C46="Provider",SUMIFS(Raw!$H:$H,Raw!$A:$A,$B$5,Raw!$G:$G,Month!CM$7,Raw!$C:$C,Month!$A46),SUMIFS(Raw!$H:$H,Raw!$A:$A,$B$5,Raw!$G:$G,Month!CM$7,Raw!$E:$E,Month!$A46))))</f>
        <v>18</v>
      </c>
    </row>
    <row r="47" spans="1:91" x14ac:dyDescent="0.25">
      <c r="A47" s="18" t="str">
        <f>IF(Refs!A40="","",Refs!A40)</f>
        <v>111AL5</v>
      </c>
      <c r="B47" s="3" t="str">
        <f>IF(Refs!B40="","",Refs!B40)</f>
        <v>Somerset (HUC)</v>
      </c>
      <c r="C47" s="9" t="str">
        <f>IF(Refs!D40="","",Refs!D40)</f>
        <v>Area</v>
      </c>
      <c r="D47" s="100">
        <f>IF($B47="","",IF($C47="Region",SUMIFS(Raw!$H:$H,Raw!$A:$A,$B$5,Raw!$G:$G,Month!D$7,Raw!$I:$I,Month!$A47),IF($C47="Provider",SUMIFS(Raw!$H:$H,Raw!$A:$A,$B$5,Raw!$G:$G,Month!D$7,Raw!$C:$C,Month!$A47),SUMIFS(Raw!$H:$H,Raw!$A:$A,$B$5,Raw!$G:$G,Month!D$7,Raw!$E:$E,Month!$A47))))</f>
        <v>18004</v>
      </c>
      <c r="E47" s="100">
        <f>IF($B47="","",IF($C47="Region",SUMIFS(Raw!$H:$H,Raw!$A:$A,$B$5,Raw!$G:$G,Month!E$7,Raw!$I:$I,Month!$A47),IF($C47="Provider",SUMIFS(Raw!$H:$H,Raw!$A:$A,$B$5,Raw!$G:$G,Month!E$7,Raw!$C:$C,Month!$A47),SUMIFS(Raw!$H:$H,Raw!$A:$A,$B$5,Raw!$G:$G,Month!E$7,Raw!$E:$E,Month!$A47))))</f>
        <v>17970</v>
      </c>
      <c r="F47" s="100">
        <f>IF($B47="","",IF($C47="Region",SUMIFS(Raw!$H:$H,Raw!$A:$A,$B$5,Raw!$G:$G,Month!F$7,Raw!$I:$I,Month!$A47),IF($C47="Provider",SUMIFS(Raw!$H:$H,Raw!$A:$A,$B$5,Raw!$G:$G,Month!F$7,Raw!$C:$C,Month!$A47),SUMIFS(Raw!$H:$H,Raw!$A:$A,$B$5,Raw!$G:$G,Month!F$7,Raw!$E:$E,Month!$A47))))</f>
        <v>15733</v>
      </c>
      <c r="G47" s="100">
        <f>IF($B47="","",IF($C47="Region",SUMIFS(Raw!$H:$H,Raw!$A:$A,$B$5,Raw!$G:$G,Month!G$7,Raw!$I:$I,Month!$A47),IF($C47="Provider",SUMIFS(Raw!$H:$H,Raw!$A:$A,$B$5,Raw!$G:$G,Month!G$7,Raw!$C:$C,Month!$A47),SUMIFS(Raw!$H:$H,Raw!$A:$A,$B$5,Raw!$G:$G,Month!G$7,Raw!$E:$E,Month!$A47))))</f>
        <v>11924</v>
      </c>
      <c r="H47" s="100">
        <f>IF($B47="","",IF($C47="Region",SUMIFS(Raw!$H:$H,Raw!$A:$A,$B$5,Raw!$G:$G,Month!H$7,Raw!$I:$I,Month!$A47),IF($C47="Provider",SUMIFS(Raw!$H:$H,Raw!$A:$A,$B$5,Raw!$G:$G,Month!H$7,Raw!$C:$C,Month!$A47),SUMIFS(Raw!$H:$H,Raw!$A:$A,$B$5,Raw!$G:$G,Month!H$7,Raw!$E:$E,Month!$A47))))</f>
        <v>749</v>
      </c>
      <c r="I47" s="100">
        <f>IF($B47="","",IF($C47="Region",SUMIFS(Raw!$H:$H,Raw!$A:$A,$B$5,Raw!$G:$G,Month!I$7,Raw!$I:$I,Month!$A47),IF($C47="Provider",SUMIFS(Raw!$H:$H,Raw!$A:$A,$B$5,Raw!$G:$G,Month!I$7,Raw!$C:$C,Month!$A47),SUMIFS(Raw!$H:$H,Raw!$A:$A,$B$5,Raw!$G:$G,Month!I$7,Raw!$E:$E,Month!$A47))))</f>
        <v>964090</v>
      </c>
      <c r="J47" s="100">
        <f>IF($B47="","",IF($C47="Region",SUMIFS(Raw!$H:$H,Raw!$A:$A,$B$5,Raw!$G:$G,Month!J$7,Raw!$I:$I,Month!$A47),IF($C47="Provider",SUMIFS(Raw!$H:$H,Raw!$A:$A,$B$5,Raw!$G:$G,Month!J$7,Raw!$C:$C,Month!$A47),SUMIFS(Raw!$H:$H,Raw!$A:$A,$B$5,Raw!$G:$G,Month!J$7,Raw!$E:$E,Month!$A47))))</f>
        <v>315</v>
      </c>
      <c r="K47" s="100">
        <f>IF($B47="","",IF($C47="Region",SUMIFS(Raw!$H:$H,Raw!$A:$A,$B$5,Raw!$G:$G,Month!K$7,Raw!$I:$I,Month!$A47),IF($C47="Provider",SUMIFS(Raw!$H:$H,Raw!$A:$A,$B$5,Raw!$G:$G,Month!K$7,Raw!$C:$C,Month!$A47),SUMIFS(Raw!$H:$H,Raw!$A:$A,$B$5,Raw!$G:$G,Month!K$7,Raw!$E:$E,Month!$A47))))</f>
        <v>560</v>
      </c>
      <c r="L47" s="100">
        <f>IF($B47="","",IF($C47="Region",SUMIFS(Raw!$H:$H,Raw!$A:$A,$B$5,Raw!$G:$G,Month!L$7,Raw!$I:$I,Month!$A47),IF($C47="Provider",SUMIFS(Raw!$H:$H,Raw!$A:$A,$B$5,Raw!$G:$G,Month!L$7,Raw!$C:$C,Month!$A47),SUMIFS(Raw!$H:$H,Raw!$A:$A,$B$5,Raw!$G:$G,Month!L$7,Raw!$E:$E,Month!$A47))))</f>
        <v>96490</v>
      </c>
      <c r="M47" s="100">
        <f>IF($B47="","",IF($C47="Region",SUMIFS(Raw!$H:$H,Raw!$A:$A,$B$5,Raw!$G:$G,Month!M$7,Raw!$I:$I,Month!$A47),IF($C47="Provider",SUMIFS(Raw!$H:$H,Raw!$A:$A,$B$5,Raw!$G:$G,Month!M$7,Raw!$C:$C,Month!$A47),SUMIFS(Raw!$H:$H,Raw!$A:$A,$B$5,Raw!$G:$G,Month!M$7,Raw!$E:$E,Month!$A47))))</f>
        <v>7214</v>
      </c>
      <c r="N47" s="100">
        <f>IF($B47="","",IF($C47="Region",SUMIFS(Raw!$H:$H,Raw!$A:$A,$B$5,Raw!$G:$G,Month!N$7,Raw!$I:$I,Month!$A47),IF($C47="Provider",SUMIFS(Raw!$H:$H,Raw!$A:$A,$B$5,Raw!$G:$G,Month!N$7,Raw!$C:$C,Month!$A47),SUMIFS(Raw!$H:$H,Raw!$A:$A,$B$5,Raw!$G:$G,Month!N$7,Raw!$E:$E,Month!$A47))))</f>
        <v>25256195</v>
      </c>
      <c r="O47" s="100">
        <f>IF($B47="","",IF($C47="Region",SUMIFS(Raw!$H:$H,Raw!$A:$A,$B$5,Raw!$G:$G,Month!O$7,Raw!$I:$I,Month!$A47),IF($C47="Provider",SUMIFS(Raw!$H:$H,Raw!$A:$A,$B$5,Raw!$G:$G,Month!O$7,Raw!$C:$C,Month!$A47),SUMIFS(Raw!$H:$H,Raw!$A:$A,$B$5,Raw!$G:$G,Month!O$7,Raw!$E:$E,Month!$A47))))</f>
        <v>13060</v>
      </c>
      <c r="P47" s="100">
        <f>IF($B47="","",IF($C47="Region",SUMIFS(Raw!$H:$H,Raw!$A:$A,$B$5,Raw!$G:$G,Month!P$7,Raw!$I:$I,Month!$A47),IF($C47="Provider",SUMIFS(Raw!$H:$H,Raw!$A:$A,$B$5,Raw!$G:$G,Month!P$7,Raw!$C:$C,Month!$A47),SUMIFS(Raw!$H:$H,Raw!$A:$A,$B$5,Raw!$G:$G,Month!P$7,Raw!$E:$E,Month!$A47))))</f>
        <v>371</v>
      </c>
      <c r="Q47" s="100">
        <f>IF($B47="","",IF($C47="Region",SUMIFS(Raw!$H:$H,Raw!$A:$A,$B$5,Raw!$G:$G,Month!Q$7,Raw!$I:$I,Month!$A47),IF($C47="Provider",SUMIFS(Raw!$H:$H,Raw!$A:$A,$B$5,Raw!$G:$G,Month!Q$7,Raw!$C:$C,Month!$A47),SUMIFS(Raw!$H:$H,Raw!$A:$A,$B$5,Raw!$G:$G,Month!Q$7,Raw!$E:$E,Month!$A47))))</f>
        <v>5958</v>
      </c>
      <c r="R47" s="100">
        <f>IF($B47="","",IF($C47="Region",SUMIFS(Raw!$H:$H,Raw!$A:$A,$B$5,Raw!$G:$G,Month!R$7,Raw!$I:$I,Month!$A47),IF($C47="Provider",SUMIFS(Raw!$H:$H,Raw!$A:$A,$B$5,Raw!$G:$G,Month!R$7,Raw!$C:$C,Month!$A47),SUMIFS(Raw!$H:$H,Raw!$A:$A,$B$5,Raw!$G:$G,Month!R$7,Raw!$E:$E,Month!$A47))))</f>
        <v>2605</v>
      </c>
      <c r="S47" s="100">
        <f>IF($B47="","",IF($C47="Region",SUMIFS(Raw!$H:$H,Raw!$A:$A,$B$5,Raw!$G:$G,Month!S$7,Raw!$I:$I,Month!$A47),IF($C47="Provider",SUMIFS(Raw!$H:$H,Raw!$A:$A,$B$5,Raw!$G:$G,Month!S$7,Raw!$C:$C,Month!$A47),SUMIFS(Raw!$H:$H,Raw!$A:$A,$B$5,Raw!$G:$G,Month!S$7,Raw!$E:$E,Month!$A47))))</f>
        <v>4126</v>
      </c>
      <c r="T47" s="100">
        <f>IF($B47="","",IF($C47="Region",SUMIFS(Raw!$H:$H,Raw!$A:$A,$B$5,Raw!$G:$G,Month!T$7,Raw!$I:$I,Month!$A47),IF($C47="Provider",SUMIFS(Raw!$H:$H,Raw!$A:$A,$B$5,Raw!$G:$G,Month!T$7,Raw!$C:$C,Month!$A47),SUMIFS(Raw!$H:$H,Raw!$A:$A,$B$5,Raw!$G:$G,Month!T$7,Raw!$E:$E,Month!$A47))))</f>
        <v>0</v>
      </c>
      <c r="U47" s="100">
        <f>IF($B47="","",IF($C47="Region",SUMIFS(Raw!$H:$H,Raw!$A:$A,$B$5,Raw!$G:$G,Month!U$7,Raw!$I:$I,Month!$A47),IF($C47="Provider",SUMIFS(Raw!$H:$H,Raw!$A:$A,$B$5,Raw!$G:$G,Month!U$7,Raw!$C:$C,Month!$A47),SUMIFS(Raw!$H:$H,Raw!$A:$A,$B$5,Raw!$G:$G,Month!U$7,Raw!$E:$E,Month!$A47))))</f>
        <v>6731</v>
      </c>
      <c r="V47" s="100">
        <f>IF($B47="","",IF($C47="Region",SUMIFS(Raw!$H:$H,Raw!$A:$A,$B$5,Raw!$G:$G,Month!V$7,Raw!$I:$I,Month!$A47),IF($C47="Provider",SUMIFS(Raw!$H:$H,Raw!$A:$A,$B$5,Raw!$G:$G,Month!V$7,Raw!$C:$C,Month!$A47),SUMIFS(Raw!$H:$H,Raw!$A:$A,$B$5,Raw!$G:$G,Month!V$7,Raw!$E:$E,Month!$A47))))</f>
        <v>0</v>
      </c>
      <c r="W47" s="100">
        <f>IF($B47="","",IF($C47="Region",SUMIFS(Raw!$H:$H,Raw!$A:$A,$B$5,Raw!$G:$G,Month!W$7,Raw!$I:$I,Month!$A47),IF($C47="Provider",SUMIFS(Raw!$H:$H,Raw!$A:$A,$B$5,Raw!$G:$G,Month!W$7,Raw!$C:$C,Month!$A47),SUMIFS(Raw!$H:$H,Raw!$A:$A,$B$5,Raw!$G:$G,Month!W$7,Raw!$E:$E,Month!$A47))))</f>
        <v>4013</v>
      </c>
      <c r="X47" s="100">
        <f>IF($B47="","",IF($C47="Region",SUMIFS(Raw!$H:$H,Raw!$A:$A,$B$5,Raw!$G:$G,Month!X$7,Raw!$I:$I,Month!$A47),IF($C47="Provider",SUMIFS(Raw!$H:$H,Raw!$A:$A,$B$5,Raw!$G:$G,Month!X$7,Raw!$C:$C,Month!$A47),SUMIFS(Raw!$H:$H,Raw!$A:$A,$B$5,Raw!$G:$G,Month!X$7,Raw!$E:$E,Month!$A47))))</f>
        <v>1658</v>
      </c>
      <c r="Y47" s="100">
        <f>IF($B47="","",IF($C47="Region",SUMIFS(Raw!$H:$H,Raw!$A:$A,$B$5,Raw!$G:$G,Month!Y$7,Raw!$I:$I,Month!$A47),IF($C47="Provider",SUMIFS(Raw!$H:$H,Raw!$A:$A,$B$5,Raw!$G:$G,Month!Y$7,Raw!$C:$C,Month!$A47),SUMIFS(Raw!$H:$H,Raw!$A:$A,$B$5,Raw!$G:$G,Month!Y$7,Raw!$E:$E,Month!$A47))))</f>
        <v>3995</v>
      </c>
      <c r="Z47" s="100">
        <f>IF($B47="","",IF($C47="Region",SUMIFS(Raw!$H:$H,Raw!$A:$A,$B$5,Raw!$G:$G,Month!Z$7,Raw!$I:$I,Month!$A47),IF($C47="Provider",SUMIFS(Raw!$H:$H,Raw!$A:$A,$B$5,Raw!$G:$G,Month!Z$7,Raw!$C:$C,Month!$A47),SUMIFS(Raw!$H:$H,Raw!$A:$A,$B$5,Raw!$G:$G,Month!Z$7,Raw!$E:$E,Month!$A47))))</f>
        <v>20555</v>
      </c>
      <c r="AA47" s="100">
        <f>IF($B47="","",IF($C47="Region",SUMIFS(Raw!$H:$H,Raw!$A:$A,$B$5,Raw!$G:$G,Month!AA$7,Raw!$I:$I,Month!$A47),IF($C47="Provider",SUMIFS(Raw!$H:$H,Raw!$A:$A,$B$5,Raw!$G:$G,Month!AA$7,Raw!$C:$C,Month!$A47),SUMIFS(Raw!$H:$H,Raw!$A:$A,$B$5,Raw!$G:$G,Month!AA$7,Raw!$E:$E,Month!$A47))))</f>
        <v>3042</v>
      </c>
      <c r="AB47" s="100">
        <f>IF($B47="","",IF($C47="Region",SUMIFS(Raw!$H:$H,Raw!$A:$A,$B$5,Raw!$G:$G,Month!AB$7,Raw!$I:$I,Month!$A47),IF($C47="Provider",SUMIFS(Raw!$H:$H,Raw!$A:$A,$B$5,Raw!$G:$G,Month!AB$7,Raw!$C:$C,Month!$A47),SUMIFS(Raw!$H:$H,Raw!$A:$A,$B$5,Raw!$G:$G,Month!AB$7,Raw!$E:$E,Month!$A47))))</f>
        <v>2154</v>
      </c>
      <c r="AC47" s="100">
        <f>IF($B47="","",IF($C47="Region",SUMIFS(Raw!$H:$H,Raw!$A:$A,$B$5,Raw!$G:$G,Month!AC$7,Raw!$I:$I,Month!$A47),IF($C47="Provider",SUMIFS(Raw!$H:$H,Raw!$A:$A,$B$5,Raw!$G:$G,Month!AC$7,Raw!$C:$C,Month!$A47),SUMIFS(Raw!$H:$H,Raw!$A:$A,$B$5,Raw!$G:$G,Month!AC$7,Raw!$E:$E,Month!$A47))))</f>
        <v>9238</v>
      </c>
      <c r="AD47" s="100">
        <f>IF($B47="","",IF($C47="Region",SUMIFS(Raw!$H:$H,Raw!$A:$A,$B$5,Raw!$G:$G,Month!AD$7,Raw!$I:$I,Month!$A47),IF($C47="Provider",SUMIFS(Raw!$H:$H,Raw!$A:$A,$B$5,Raw!$G:$G,Month!AD$7,Raw!$C:$C,Month!$A47),SUMIFS(Raw!$H:$H,Raw!$A:$A,$B$5,Raw!$G:$G,Month!AD$7,Raw!$E:$E,Month!$A47))))</f>
        <v>37407</v>
      </c>
      <c r="AE47" s="100">
        <f>IF($B47="","",IF($C47="Region",SUMIFS(Raw!$H:$H,Raw!$A:$A,$B$5,Raw!$G:$G,Month!AE$7,Raw!$I:$I,Month!$A47),IF($C47="Provider",SUMIFS(Raw!$H:$H,Raw!$A:$A,$B$5,Raw!$G:$G,Month!AE$7,Raw!$C:$C,Month!$A47),SUMIFS(Raw!$H:$H,Raw!$A:$A,$B$5,Raw!$G:$G,Month!AE$7,Raw!$E:$E,Month!$A47))))</f>
        <v>13060</v>
      </c>
      <c r="AF47" s="100">
        <f>IF($B47="","",IF($C47="Region",SUMIFS(Raw!$H:$H,Raw!$A:$A,$B$5,Raw!$G:$G,Month!AF$7,Raw!$I:$I,Month!$A47),IF($C47="Provider",SUMIFS(Raw!$H:$H,Raw!$A:$A,$B$5,Raw!$G:$G,Month!AF$7,Raw!$C:$C,Month!$A47),SUMIFS(Raw!$H:$H,Raw!$A:$A,$B$5,Raw!$G:$G,Month!AF$7,Raw!$E:$E,Month!$A47))))</f>
        <v>1756</v>
      </c>
      <c r="AG47" s="100">
        <f>IF($B47="","",IF($C47="Region",SUMIFS(Raw!$H:$H,Raw!$A:$A,$B$5,Raw!$G:$G,Month!AG$7,Raw!$I:$I,Month!$A47),IF($C47="Provider",SUMIFS(Raw!$H:$H,Raw!$A:$A,$B$5,Raw!$G:$G,Month!AG$7,Raw!$C:$C,Month!$A47),SUMIFS(Raw!$H:$H,Raw!$A:$A,$B$5,Raw!$G:$G,Month!AG$7,Raw!$E:$E,Month!$A47))))</f>
        <v>901</v>
      </c>
      <c r="AH47" s="100">
        <f>IF($B47="","",IF($C47="Region",SUMIFS(Raw!$H:$H,Raw!$A:$A,$B$5,Raw!$G:$G,Month!AH$7,Raw!$I:$I,Month!$A47),IF($C47="Provider",SUMIFS(Raw!$H:$H,Raw!$A:$A,$B$5,Raw!$G:$G,Month!AH$7,Raw!$C:$C,Month!$A47),SUMIFS(Raw!$H:$H,Raw!$A:$A,$B$5,Raw!$G:$G,Month!AH$7,Raw!$E:$E,Month!$A47))))</f>
        <v>834</v>
      </c>
      <c r="AI47" s="100">
        <f>IF($B47="","",IF($C47="Region",SUMIFS(Raw!$H:$H,Raw!$A:$A,$B$5,Raw!$G:$G,Month!AI$7,Raw!$I:$I,Month!$A47),IF($C47="Provider",SUMIFS(Raw!$H:$H,Raw!$A:$A,$B$5,Raw!$G:$G,Month!AI$7,Raw!$C:$C,Month!$A47),SUMIFS(Raw!$H:$H,Raw!$A:$A,$B$5,Raw!$G:$G,Month!AI$7,Raw!$E:$E,Month!$A47))))</f>
        <v>2</v>
      </c>
      <c r="AJ47" s="100">
        <f>IF($B47="","",IF($C47="Region",SUMIFS(Raw!$H:$H,Raw!$A:$A,$B$5,Raw!$G:$G,Month!AJ$7,Raw!$I:$I,Month!$A47),IF($C47="Provider",SUMIFS(Raw!$H:$H,Raw!$A:$A,$B$5,Raw!$G:$G,Month!AJ$7,Raw!$C:$C,Month!$A47),SUMIFS(Raw!$H:$H,Raw!$A:$A,$B$5,Raw!$G:$G,Month!AJ$7,Raw!$E:$E,Month!$A47))))</f>
        <v>1631</v>
      </c>
      <c r="AK47" s="100">
        <f>IF($B47="","",IF($C47="Region",SUMIFS(Raw!$H:$H,Raw!$A:$A,$B$5,Raw!$G:$G,Month!AK$7,Raw!$I:$I,Month!$A47),IF($C47="Provider",SUMIFS(Raw!$H:$H,Raw!$A:$A,$B$5,Raw!$G:$G,Month!AK$7,Raw!$C:$C,Month!$A47),SUMIFS(Raw!$H:$H,Raw!$A:$A,$B$5,Raw!$G:$G,Month!AK$7,Raw!$E:$E,Month!$A47))))</f>
        <v>52</v>
      </c>
      <c r="AL47" s="100">
        <f>IF($B47="","",IF($C47="Region",SUMIFS(Raw!$H:$H,Raw!$A:$A,$B$5,Raw!$G:$G,Month!AL$7,Raw!$I:$I,Month!$A47),IF($C47="Provider",SUMIFS(Raw!$H:$H,Raw!$A:$A,$B$5,Raw!$G:$G,Month!AL$7,Raw!$C:$C,Month!$A47),SUMIFS(Raw!$H:$H,Raw!$A:$A,$B$5,Raw!$G:$G,Month!AL$7,Raw!$E:$E,Month!$A47))))</f>
        <v>1026</v>
      </c>
      <c r="AM47" s="100">
        <f>IF($B47="","",IF($C47="Region",SUMIFS(Raw!$H:$H,Raw!$A:$A,$B$5,Raw!$G:$G,Month!AM$7,Raw!$I:$I,Month!$A47),IF($C47="Provider",SUMIFS(Raw!$H:$H,Raw!$A:$A,$B$5,Raw!$G:$G,Month!AM$7,Raw!$C:$C,Month!$A47),SUMIFS(Raw!$H:$H,Raw!$A:$A,$B$5,Raw!$G:$G,Month!AM$7,Raw!$E:$E,Month!$A47))))</f>
        <v>64</v>
      </c>
      <c r="AN47" s="100">
        <f>IF($B47="","",IF($C47="Region",SUMIFS(Raw!$H:$H,Raw!$A:$A,$B$5,Raw!$G:$G,Month!AN$7,Raw!$I:$I,Month!$A47),IF($C47="Provider",SUMIFS(Raw!$H:$H,Raw!$A:$A,$B$5,Raw!$G:$G,Month!AN$7,Raw!$C:$C,Month!$A47),SUMIFS(Raw!$H:$H,Raw!$A:$A,$B$5,Raw!$G:$G,Month!AN$7,Raw!$E:$E,Month!$A47))))</f>
        <v>2438</v>
      </c>
      <c r="AO47" s="100">
        <f>IF($B47="","",IF($C47="Region",SUMIFS(Raw!$H:$H,Raw!$A:$A,$B$5,Raw!$G:$G,Month!AO$7,Raw!$I:$I,Month!$A47),IF($C47="Provider",SUMIFS(Raw!$H:$H,Raw!$A:$A,$B$5,Raw!$G:$G,Month!AO$7,Raw!$C:$C,Month!$A47),SUMIFS(Raw!$H:$H,Raw!$A:$A,$B$5,Raw!$G:$G,Month!AO$7,Raw!$E:$E,Month!$A47))))</f>
        <v>2190</v>
      </c>
      <c r="AP47" s="100">
        <f>IF($B47="","",IF($C47="Region",SUMIFS(Raw!$H:$H,Raw!$A:$A,$B$5,Raw!$G:$G,Month!AP$7,Raw!$I:$I,Month!$A47),IF($C47="Provider",SUMIFS(Raw!$H:$H,Raw!$A:$A,$B$5,Raw!$G:$G,Month!AP$7,Raw!$C:$C,Month!$A47),SUMIFS(Raw!$H:$H,Raw!$A:$A,$B$5,Raw!$G:$G,Month!AP$7,Raw!$E:$E,Month!$A47))))</f>
        <v>770</v>
      </c>
      <c r="AQ47" s="100">
        <f>IF($B47="","",IF($C47="Region",SUMIFS(Raw!$H:$H,Raw!$A:$A,$B$5,Raw!$G:$G,Month!AQ$7,Raw!$I:$I,Month!$A47),IF($C47="Provider",SUMIFS(Raw!$H:$H,Raw!$A:$A,$B$5,Raw!$G:$G,Month!AQ$7,Raw!$C:$C,Month!$A47),SUMIFS(Raw!$H:$H,Raw!$A:$A,$B$5,Raw!$G:$G,Month!AQ$7,Raw!$E:$E,Month!$A47))))</f>
        <v>1701</v>
      </c>
      <c r="AR47" s="100">
        <f>IF($B47="","",IF($C47="Region",SUMIFS(Raw!$H:$H,Raw!$A:$A,$B$5,Raw!$G:$G,Month!AR$7,Raw!$I:$I,Month!$A47),IF($C47="Provider",SUMIFS(Raw!$H:$H,Raw!$A:$A,$B$5,Raw!$G:$G,Month!AR$7,Raw!$C:$C,Month!$A47),SUMIFS(Raw!$H:$H,Raw!$A:$A,$B$5,Raw!$G:$G,Month!AR$7,Raw!$E:$E,Month!$A47))))</f>
        <v>1625</v>
      </c>
      <c r="AS47" s="100">
        <f>IF($B47="","",IF($C47="Region",SUMIFS(Raw!$H:$H,Raw!$A:$A,$B$5,Raw!$G:$G,Month!AS$7,Raw!$I:$I,Month!$A47),IF($C47="Provider",SUMIFS(Raw!$H:$H,Raw!$A:$A,$B$5,Raw!$G:$G,Month!AS$7,Raw!$C:$C,Month!$A47),SUMIFS(Raw!$H:$H,Raw!$A:$A,$B$5,Raw!$G:$G,Month!AS$7,Raw!$E:$E,Month!$A47))))</f>
        <v>957</v>
      </c>
      <c r="AT47" s="100">
        <f>IF($B47="","",IF($C47="Region",SUMIFS(Raw!$H:$H,Raw!$A:$A,$B$5,Raw!$G:$G,Month!AT$7,Raw!$I:$I,Month!$A47),IF($C47="Provider",SUMIFS(Raw!$H:$H,Raw!$A:$A,$B$5,Raw!$G:$G,Month!AT$7,Raw!$C:$C,Month!$A47),SUMIFS(Raw!$H:$H,Raw!$A:$A,$B$5,Raw!$G:$G,Month!AT$7,Raw!$E:$E,Month!$A47))))</f>
        <v>357</v>
      </c>
      <c r="AU47" s="100">
        <f>IF($B47="","",IF($C47="Region",SUMIFS(Raw!$H:$H,Raw!$A:$A,$B$5,Raw!$G:$G,Month!AU$7,Raw!$I:$I,Month!$A47),IF($C47="Provider",SUMIFS(Raw!$H:$H,Raw!$A:$A,$B$5,Raw!$G:$G,Month!AU$7,Raw!$C:$C,Month!$A47),SUMIFS(Raw!$H:$H,Raw!$A:$A,$B$5,Raw!$G:$G,Month!AU$7,Raw!$E:$E,Month!$A47))))</f>
        <v>109</v>
      </c>
      <c r="AV47" s="100">
        <f>IF($B47="","",IF($C47="Region",SUMIFS(Raw!$H:$H,Raw!$A:$A,$B$5,Raw!$G:$G,Month!AV$7,Raw!$I:$I,Month!$A47),IF($C47="Provider",SUMIFS(Raw!$H:$H,Raw!$A:$A,$B$5,Raw!$G:$G,Month!AV$7,Raw!$C:$C,Month!$A47),SUMIFS(Raw!$H:$H,Raw!$A:$A,$B$5,Raw!$G:$G,Month!AV$7,Raw!$E:$E,Month!$A47))))</f>
        <v>1354</v>
      </c>
      <c r="AW47" s="100">
        <f>IF($B47="","",IF($C47="Region",SUMIFS(Raw!$H:$H,Raw!$A:$A,$B$5,Raw!$G:$G,Month!AW$7,Raw!$I:$I,Month!$A47),IF($C47="Provider",SUMIFS(Raw!$H:$H,Raw!$A:$A,$B$5,Raw!$G:$G,Month!AW$7,Raw!$C:$C,Month!$A47),SUMIFS(Raw!$H:$H,Raw!$A:$A,$B$5,Raw!$G:$G,Month!AW$7,Raw!$E:$E,Month!$A47))))</f>
        <v>3931789</v>
      </c>
      <c r="AX47" s="100">
        <f>IF($B47="","",IF($C47="Region",SUMIFS(Raw!$H:$H,Raw!$A:$A,$B$5,Raw!$G:$G,Month!AX$7,Raw!$I:$I,Month!$A47),IF($C47="Provider",SUMIFS(Raw!$H:$H,Raw!$A:$A,$B$5,Raw!$G:$G,Month!AX$7,Raw!$C:$C,Month!$A47),SUMIFS(Raw!$H:$H,Raw!$A:$A,$B$5,Raw!$G:$G,Month!AX$7,Raw!$E:$E,Month!$A47))))</f>
        <v>955</v>
      </c>
      <c r="AY47" s="100">
        <f>IF($B47="","",IF($C47="Region",SUMIFS(Raw!$H:$H,Raw!$A:$A,$B$5,Raw!$G:$G,Month!AY$7,Raw!$I:$I,Month!$A47),IF($C47="Provider",SUMIFS(Raw!$H:$H,Raw!$A:$A,$B$5,Raw!$G:$G,Month!AY$7,Raw!$C:$C,Month!$A47),SUMIFS(Raw!$H:$H,Raw!$A:$A,$B$5,Raw!$G:$G,Month!AY$7,Raw!$E:$E,Month!$A47))))</f>
        <v>940</v>
      </c>
      <c r="AZ47" s="100">
        <f>IF($B47="","",IF($C47="Region",SUMIFS(Raw!$H:$H,Raw!$A:$A,$B$5,Raw!$G:$G,Month!AZ$7,Raw!$I:$I,Month!$A47),IF($C47="Provider",SUMIFS(Raw!$H:$H,Raw!$A:$A,$B$5,Raw!$G:$G,Month!AZ$7,Raw!$C:$C,Month!$A47),SUMIFS(Raw!$H:$H,Raw!$A:$A,$B$5,Raw!$G:$G,Month!AZ$7,Raw!$E:$E,Month!$A47))))</f>
        <v>90</v>
      </c>
      <c r="BA47" s="100">
        <f>IF($B47="","",IF($C47="Region",SUMIFS(Raw!$H:$H,Raw!$A:$A,$B$5,Raw!$G:$G,Month!BA$7,Raw!$I:$I,Month!$A47),IF($C47="Provider",SUMIFS(Raw!$H:$H,Raw!$A:$A,$B$5,Raw!$G:$G,Month!BA$7,Raw!$C:$C,Month!$A47),SUMIFS(Raw!$H:$H,Raw!$A:$A,$B$5,Raw!$G:$G,Month!BA$7,Raw!$E:$E,Month!$A47))))</f>
        <v>718</v>
      </c>
      <c r="BB47" s="100">
        <f>IF($B47="","",IF($C47="Region",SUMIFS(Raw!$H:$H,Raw!$A:$A,$B$5,Raw!$G:$G,Month!BB$7,Raw!$I:$I,Month!$A47),IF($C47="Provider",SUMIFS(Raw!$H:$H,Raw!$A:$A,$B$5,Raw!$G:$G,Month!BB$7,Raw!$C:$C,Month!$A47),SUMIFS(Raw!$H:$H,Raw!$A:$A,$B$5,Raw!$G:$G,Month!BB$7,Raw!$E:$E,Month!$A47))))</f>
        <v>2931517</v>
      </c>
      <c r="BC47" s="100">
        <f>IF($B47="","",IF($C47="Region",SUMIFS(Raw!$H:$H,Raw!$A:$A,$B$5,Raw!$G:$G,Month!BC$7,Raw!$I:$I,Month!$A47),IF($C47="Provider",SUMIFS(Raw!$H:$H,Raw!$A:$A,$B$5,Raw!$G:$G,Month!BC$7,Raw!$C:$C,Month!$A47),SUMIFS(Raw!$H:$H,Raw!$A:$A,$B$5,Raw!$G:$G,Month!BC$7,Raw!$E:$E,Month!$A47))))</f>
        <v>170</v>
      </c>
      <c r="BD47" s="100">
        <f>IF($B47="","",IF($C47="Region",SUMIFS(Raw!$H:$H,Raw!$A:$A,$B$5,Raw!$G:$G,Month!BD$7,Raw!$I:$I,Month!$A47),IF($C47="Provider",SUMIFS(Raw!$H:$H,Raw!$A:$A,$B$5,Raw!$G:$G,Month!BD$7,Raw!$C:$C,Month!$A47),SUMIFS(Raw!$H:$H,Raw!$A:$A,$B$5,Raw!$G:$G,Month!BD$7,Raw!$E:$E,Month!$A47))))</f>
        <v>3390</v>
      </c>
      <c r="BE47" s="100">
        <f>IF($B47="","",IF($C47="Region",SUMIFS(Raw!$H:$H,Raw!$A:$A,$B$5,Raw!$G:$G,Month!BE$7,Raw!$I:$I,Month!$A47),IF($C47="Provider",SUMIFS(Raw!$H:$H,Raw!$A:$A,$B$5,Raw!$G:$G,Month!BE$7,Raw!$C:$C,Month!$A47),SUMIFS(Raw!$H:$H,Raw!$A:$A,$B$5,Raw!$G:$G,Month!BE$7,Raw!$E:$E,Month!$A47))))</f>
        <v>1030</v>
      </c>
      <c r="BF47" s="100">
        <f>IF($B47="","",IF($C47="Region",SUMIFS(Raw!$H:$H,Raw!$A:$A,$B$5,Raw!$G:$G,Month!BF$7,Raw!$I:$I,Month!$A47),IF($C47="Provider",SUMIFS(Raw!$H:$H,Raw!$A:$A,$B$5,Raw!$G:$G,Month!BF$7,Raw!$C:$C,Month!$A47),SUMIFS(Raw!$H:$H,Raw!$A:$A,$B$5,Raw!$G:$G,Month!BF$7,Raw!$E:$E,Month!$A47))))</f>
        <v>11831</v>
      </c>
      <c r="BG47" s="100">
        <f>IF($B47="","",IF($C47="Region",SUMIFS(Raw!$H:$H,Raw!$A:$A,$B$5,Raw!$G:$G,Month!BG$7,Raw!$I:$I,Month!$A47),IF($C47="Provider",SUMIFS(Raw!$H:$H,Raw!$A:$A,$B$5,Raw!$G:$G,Month!BG$7,Raw!$C:$C,Month!$A47),SUMIFS(Raw!$H:$H,Raw!$A:$A,$B$5,Raw!$G:$G,Month!BG$7,Raw!$E:$E,Month!$A47))))</f>
        <v>6</v>
      </c>
      <c r="BH47" s="100">
        <f>IF($B47="","",IF($C47="Region",SUMIFS(Raw!$H:$H,Raw!$A:$A,$B$5,Raw!$G:$G,Month!BH$7,Raw!$I:$I,Month!$A47),IF($C47="Provider",SUMIFS(Raw!$H:$H,Raw!$A:$A,$B$5,Raw!$G:$G,Month!BH$7,Raw!$C:$C,Month!$A47),SUMIFS(Raw!$H:$H,Raw!$A:$A,$B$5,Raw!$G:$G,Month!BH$7,Raw!$E:$E,Month!$A47))))</f>
        <v>10568</v>
      </c>
      <c r="BI47" s="100">
        <f>IF($B47="","",IF($C47="Region",SUMIFS(Raw!$H:$H,Raw!$A:$A,$B$5,Raw!$G:$G,Month!BI$7,Raw!$I:$I,Month!$A47),IF($C47="Provider",SUMIFS(Raw!$H:$H,Raw!$A:$A,$B$5,Raw!$G:$G,Month!BI$7,Raw!$C:$C,Month!$A47),SUMIFS(Raw!$H:$H,Raw!$A:$A,$B$5,Raw!$G:$G,Month!BI$7,Raw!$E:$E,Month!$A47))))</f>
        <v>2421</v>
      </c>
      <c r="BJ47" s="100">
        <f>IF($B47="","",IF($C47="Region",SUMIFS(Raw!$H:$H,Raw!$A:$A,$B$5,Raw!$G:$G,Month!BJ$7,Raw!$I:$I,Month!$A47),IF($C47="Provider",SUMIFS(Raw!$H:$H,Raw!$A:$A,$B$5,Raw!$G:$G,Month!BJ$7,Raw!$C:$C,Month!$A47),SUMIFS(Raw!$H:$H,Raw!$A:$A,$B$5,Raw!$G:$G,Month!BJ$7,Raw!$E:$E,Month!$A47))))</f>
        <v>1771</v>
      </c>
      <c r="BK47" s="100">
        <f>IF($B47="","",IF($C47="Region",SUMIFS(Raw!$H:$H,Raw!$A:$A,$B$5,Raw!$G:$G,Month!BK$7,Raw!$I:$I,Month!$A47),IF($C47="Provider",SUMIFS(Raw!$H:$H,Raw!$A:$A,$B$5,Raw!$G:$G,Month!BK$7,Raw!$C:$C,Month!$A47),SUMIFS(Raw!$H:$H,Raw!$A:$A,$B$5,Raw!$G:$G,Month!BK$7,Raw!$E:$E,Month!$A47))))</f>
        <v>858</v>
      </c>
      <c r="BL47" s="100">
        <f>IF($B47="","",IF($C47="Region",SUMIFS(Raw!$H:$H,Raw!$A:$A,$B$5,Raw!$G:$G,Month!BL$7,Raw!$I:$I,Month!$A47),IF($C47="Provider",SUMIFS(Raw!$H:$H,Raw!$A:$A,$B$5,Raw!$G:$G,Month!BL$7,Raw!$C:$C,Month!$A47),SUMIFS(Raw!$H:$H,Raw!$A:$A,$B$5,Raw!$G:$G,Month!BL$7,Raw!$E:$E,Month!$A47))))</f>
        <v>1753</v>
      </c>
      <c r="BM47" s="100">
        <f>IF($B47="","",IF($C47="Region",SUMIFS(Raw!$H:$H,Raw!$A:$A,$B$5,Raw!$G:$G,Month!BM$7,Raw!$I:$I,Month!$A47),IF($C47="Provider",SUMIFS(Raw!$H:$H,Raw!$A:$A,$B$5,Raw!$G:$G,Month!BM$7,Raw!$C:$C,Month!$A47),SUMIFS(Raw!$H:$H,Raw!$A:$A,$B$5,Raw!$G:$G,Month!BM$7,Raw!$E:$E,Month!$A47))))</f>
        <v>1528</v>
      </c>
      <c r="BN47" s="100">
        <f>IF($B47="","",IF($C47="Region",SUMIFS(Raw!$H:$H,Raw!$A:$A,$B$5,Raw!$G:$G,Month!BN$7,Raw!$I:$I,Month!$A47),IF($C47="Provider",SUMIFS(Raw!$H:$H,Raw!$A:$A,$B$5,Raw!$G:$G,Month!BN$7,Raw!$C:$C,Month!$A47),SUMIFS(Raw!$H:$H,Raw!$A:$A,$B$5,Raw!$G:$G,Month!BN$7,Raw!$E:$E,Month!$A47))))</f>
        <v>646</v>
      </c>
      <c r="BO47" s="100">
        <f>IF($B47="","",IF($C47="Region",SUMIFS(Raw!$H:$H,Raw!$A:$A,$B$5,Raw!$G:$G,Month!BO$7,Raw!$I:$I,Month!$A47),IF($C47="Provider",SUMIFS(Raw!$H:$H,Raw!$A:$A,$B$5,Raw!$G:$G,Month!BO$7,Raw!$C:$C,Month!$A47),SUMIFS(Raw!$H:$H,Raw!$A:$A,$B$5,Raw!$G:$G,Month!BO$7,Raw!$E:$E,Month!$A47))))</f>
        <v>11</v>
      </c>
      <c r="BP47" s="100">
        <f>IF($B47="","",IF($C47="Region",SUMIFS(Raw!$H:$H,Raw!$A:$A,$B$5,Raw!$G:$G,Month!BP$7,Raw!$I:$I,Month!$A47),IF($C47="Provider",SUMIFS(Raw!$H:$H,Raw!$A:$A,$B$5,Raw!$G:$G,Month!BP$7,Raw!$C:$C,Month!$A47),SUMIFS(Raw!$H:$H,Raw!$A:$A,$B$5,Raw!$G:$G,Month!BP$7,Raw!$E:$E,Month!$A47))))</f>
        <v>868</v>
      </c>
      <c r="BQ47" s="100">
        <f>IF($B47="","",IF($C47="Region",SUMIFS(Raw!$H:$H,Raw!$A:$A,$B$5,Raw!$G:$G,Month!BQ$7,Raw!$I:$I,Month!$A47),IF($C47="Provider",SUMIFS(Raw!$H:$H,Raw!$A:$A,$B$5,Raw!$G:$G,Month!BQ$7,Raw!$C:$C,Month!$A47),SUMIFS(Raw!$H:$H,Raw!$A:$A,$B$5,Raw!$G:$G,Month!BQ$7,Raw!$E:$E,Month!$A47))))</f>
        <v>24</v>
      </c>
      <c r="BR47" s="100">
        <f>IF($B47="","",IF($C47="Region",SUMIFS(Raw!$H:$H,Raw!$A:$A,$B$5,Raw!$G:$G,Month!BR$7,Raw!$I:$I,Month!$A47),IF($C47="Provider",SUMIFS(Raw!$H:$H,Raw!$A:$A,$B$5,Raw!$G:$G,Month!BR$7,Raw!$C:$C,Month!$A47),SUMIFS(Raw!$H:$H,Raw!$A:$A,$B$5,Raw!$G:$G,Month!BR$7,Raw!$E:$E,Month!$A47))))</f>
        <v>3</v>
      </c>
      <c r="BS47" s="100">
        <f>IF($B47="","",IF($C47="Region",SUMIFS(Raw!$H:$H,Raw!$A:$A,$B$5,Raw!$G:$G,Month!BS$7,Raw!$I:$I,Month!$A47),IF($C47="Provider",SUMIFS(Raw!$H:$H,Raw!$A:$A,$B$5,Raw!$G:$G,Month!BS$7,Raw!$C:$C,Month!$A47),SUMIFS(Raw!$H:$H,Raw!$A:$A,$B$5,Raw!$G:$G,Month!BS$7,Raw!$E:$E,Month!$A47))))</f>
        <v>0</v>
      </c>
      <c r="BT47" s="100">
        <f>IF($B47="","",IF($C47="Region",SUMIFS(Raw!$H:$H,Raw!$A:$A,$B$5,Raw!$G:$G,Month!BT$7,Raw!$I:$I,Month!$A47),IF($C47="Provider",SUMIFS(Raw!$H:$H,Raw!$A:$A,$B$5,Raw!$G:$G,Month!BT$7,Raw!$C:$C,Month!$A47),SUMIFS(Raw!$H:$H,Raw!$A:$A,$B$5,Raw!$G:$G,Month!BT$7,Raw!$E:$E,Month!$A47))))</f>
        <v>0</v>
      </c>
      <c r="BU47" s="100">
        <f>IF($B47="","",IF($C47="Region",SUMIFS(Raw!$H:$H,Raw!$A:$A,$B$5,Raw!$G:$G,Month!BU$7,Raw!$I:$I,Month!$A47),IF($C47="Provider",SUMIFS(Raw!$H:$H,Raw!$A:$A,$B$5,Raw!$G:$G,Month!BU$7,Raw!$C:$C,Month!$A47),SUMIFS(Raw!$H:$H,Raw!$A:$A,$B$5,Raw!$G:$G,Month!BU$7,Raw!$E:$E,Month!$A47))))</f>
        <v>0</v>
      </c>
      <c r="BV47" s="100">
        <f>IF($B47="","",IF($C47="Region",SUMIFS(Raw!$H:$H,Raw!$A:$A,$B$5,Raw!$G:$G,Month!BV$7,Raw!$I:$I,Month!$A47),IF($C47="Provider",SUMIFS(Raw!$H:$H,Raw!$A:$A,$B$5,Raw!$G:$G,Month!BV$7,Raw!$C:$C,Month!$A47),SUMIFS(Raw!$H:$H,Raw!$A:$A,$B$5,Raw!$G:$G,Month!BV$7,Raw!$E:$E,Month!$A47))))</f>
        <v>0</v>
      </c>
      <c r="BW47" s="100">
        <f>IF($B47="","",IF($C47="Region",SUMIFS(Raw!$H:$H,Raw!$A:$A,$B$5,Raw!$G:$G,Month!BW$7,Raw!$I:$I,Month!$A47),IF($C47="Provider",SUMIFS(Raw!$H:$H,Raw!$A:$A,$B$5,Raw!$G:$G,Month!BW$7,Raw!$C:$C,Month!$A47),SUMIFS(Raw!$H:$H,Raw!$A:$A,$B$5,Raw!$G:$G,Month!BW$7,Raw!$E:$E,Month!$A47))))</f>
        <v>720</v>
      </c>
      <c r="BX47" s="100">
        <f>IF($B47="","",IF($C47="Region",SUMIFS(Raw!$H:$H,Raw!$A:$A,$B$5,Raw!$G:$G,Month!BX$7,Raw!$I:$I,Month!$A47),IF($C47="Provider",SUMIFS(Raw!$H:$H,Raw!$A:$A,$B$5,Raw!$G:$G,Month!BX$7,Raw!$C:$C,Month!$A47),SUMIFS(Raw!$H:$H,Raw!$A:$A,$B$5,Raw!$G:$G,Month!BX$7,Raw!$E:$E,Month!$A47))))</f>
        <v>398</v>
      </c>
      <c r="BY47" s="100">
        <f>IF($B47="","",IF($C47="Region",SUMIFS(Raw!$H:$H,Raw!$A:$A,$B$5,Raw!$G:$G,Month!BY$7,Raw!$I:$I,Month!$A47),IF($C47="Provider",SUMIFS(Raw!$H:$H,Raw!$A:$A,$B$5,Raw!$G:$G,Month!BY$7,Raw!$C:$C,Month!$A47),SUMIFS(Raw!$H:$H,Raw!$A:$A,$B$5,Raw!$G:$G,Month!BY$7,Raw!$E:$E,Month!$A47))))</f>
        <v>311</v>
      </c>
      <c r="BZ47" s="100">
        <f>IF($B47="","",IF($C47="Region",SUMIFS(Raw!$H:$H,Raw!$A:$A,$B$5,Raw!$G:$G,Month!BZ$7,Raw!$I:$I,Month!$A47),IF($C47="Provider",SUMIFS(Raw!$H:$H,Raw!$A:$A,$B$5,Raw!$G:$G,Month!BZ$7,Raw!$C:$C,Month!$A47),SUMIFS(Raw!$H:$H,Raw!$A:$A,$B$5,Raw!$G:$G,Month!BZ$7,Raw!$E:$E,Month!$A47))))</f>
        <v>985</v>
      </c>
      <c r="CA47" s="100">
        <f>IF($B47="","",IF($C47="Region",SUMIFS(Raw!$H:$H,Raw!$A:$A,$B$5,Raw!$G:$G,Month!CA$7,Raw!$I:$I,Month!$A47),IF($C47="Provider",SUMIFS(Raw!$H:$H,Raw!$A:$A,$B$5,Raw!$G:$G,Month!CA$7,Raw!$C:$C,Month!$A47),SUMIFS(Raw!$H:$H,Raw!$A:$A,$B$5,Raw!$G:$G,Month!CA$7,Raw!$E:$E,Month!$A47))))</f>
        <v>918</v>
      </c>
      <c r="CB47" s="100">
        <f>IF($B47="","",IF($C47="Region",SUMIFS(Raw!$H:$H,Raw!$A:$A,$B$5,Raw!$G:$G,Month!CB$7,Raw!$I:$I,Month!$A47),IF($C47="Provider",SUMIFS(Raw!$H:$H,Raw!$A:$A,$B$5,Raw!$G:$G,Month!CB$7,Raw!$C:$C,Month!$A47),SUMIFS(Raw!$H:$H,Raw!$A:$A,$B$5,Raw!$G:$G,Month!CB$7,Raw!$E:$E,Month!$A47))))</f>
        <v>747</v>
      </c>
      <c r="CC47" s="100">
        <f>IF($B47="","",IF($C47="Region",SUMIFS(Raw!$H:$H,Raw!$A:$A,$B$5,Raw!$G:$G,Month!CC$7,Raw!$I:$I,Month!$A47),IF($C47="Provider",SUMIFS(Raw!$H:$H,Raw!$A:$A,$B$5,Raw!$G:$G,Month!CC$7,Raw!$C:$C,Month!$A47),SUMIFS(Raw!$H:$H,Raw!$A:$A,$B$5,Raw!$G:$G,Month!CC$7,Raw!$E:$E,Month!$A47))))</f>
        <v>620</v>
      </c>
      <c r="CD47" s="100">
        <f>IF($B47="","",IF($C47="Region",SUMIFS(Raw!$H:$H,Raw!$A:$A,$B$5,Raw!$G:$G,Month!CD$7,Raw!$I:$I,Month!$A47),IF($C47="Provider",SUMIFS(Raw!$H:$H,Raw!$A:$A,$B$5,Raw!$G:$G,Month!CD$7,Raw!$C:$C,Month!$A47),SUMIFS(Raw!$H:$H,Raw!$A:$A,$B$5,Raw!$G:$G,Month!CD$7,Raw!$E:$E,Month!$A47))))</f>
        <v>179</v>
      </c>
      <c r="CE47" s="100">
        <f>IF($B47="","",IF($C47="Region",SUMIFS(Raw!$H:$H,Raw!$A:$A,$B$5,Raw!$G:$G,Month!CE$7,Raw!$I:$I,Month!$A47),IF($C47="Provider",SUMIFS(Raw!$H:$H,Raw!$A:$A,$B$5,Raw!$G:$G,Month!CE$7,Raw!$C:$C,Month!$A47),SUMIFS(Raw!$H:$H,Raw!$A:$A,$B$5,Raw!$G:$G,Month!CE$7,Raw!$E:$E,Month!$A47))))</f>
        <v>173</v>
      </c>
      <c r="CF47" s="100">
        <f>IF($B47="","",IF($C47="Region",SUMIFS(Raw!$H:$H,Raw!$A:$A,$B$5,Raw!$G:$G,Month!CF$7,Raw!$I:$I,Month!$A47),IF($C47="Provider",SUMIFS(Raw!$H:$H,Raw!$A:$A,$B$5,Raw!$G:$G,Month!CF$7,Raw!$C:$C,Month!$A47),SUMIFS(Raw!$H:$H,Raw!$A:$A,$B$5,Raw!$G:$G,Month!CF$7,Raw!$E:$E,Month!$A47))))</f>
        <v>8</v>
      </c>
      <c r="CG47" s="100">
        <f>IF($B47="","",IF($C47="Region",SUMIFS(Raw!$H:$H,Raw!$A:$A,$B$5,Raw!$G:$G,Month!CG$7,Raw!$I:$I,Month!$A47),IF($C47="Provider",SUMIFS(Raw!$H:$H,Raw!$A:$A,$B$5,Raw!$G:$G,Month!CG$7,Raw!$C:$C,Month!$A47),SUMIFS(Raw!$H:$H,Raw!$A:$A,$B$5,Raw!$G:$G,Month!CG$7,Raw!$E:$E,Month!$A47))))</f>
        <v>6</v>
      </c>
      <c r="CH47" s="100">
        <f>IF($B47="","",IF($C47="Region",SUMIFS(Raw!$H:$H,Raw!$A:$A,$B$5,Raw!$G:$G,Month!CH$7,Raw!$I:$I,Month!$A47),IF($C47="Provider",SUMIFS(Raw!$H:$H,Raw!$A:$A,$B$5,Raw!$G:$G,Month!CH$7,Raw!$C:$C,Month!$A47),SUMIFS(Raw!$H:$H,Raw!$A:$A,$B$5,Raw!$G:$G,Month!CH$7,Raw!$E:$E,Month!$A47))))</f>
        <v>124</v>
      </c>
      <c r="CI47" s="100">
        <f>IF($B47="","",IF($C47="Region",SUMIFS(Raw!$H:$H,Raw!$A:$A,$B$5,Raw!$G:$G,Month!CI$7,Raw!$I:$I,Month!$A47),IF($C47="Provider",SUMIFS(Raw!$H:$H,Raw!$A:$A,$B$5,Raw!$G:$G,Month!CI$7,Raw!$C:$C,Month!$A47),SUMIFS(Raw!$H:$H,Raw!$A:$A,$B$5,Raw!$G:$G,Month!CI$7,Raw!$E:$E,Month!$A47))))</f>
        <v>124</v>
      </c>
      <c r="CJ47" s="100">
        <f>IF($B47="","",IF($C47="Region",SUMIFS(Raw!$H:$H,Raw!$A:$A,$B$5,Raw!$G:$G,Month!CJ$7,Raw!$I:$I,Month!$A47),IF($C47="Provider",SUMIFS(Raw!$H:$H,Raw!$A:$A,$B$5,Raw!$G:$G,Month!CJ$7,Raw!$C:$C,Month!$A47),SUMIFS(Raw!$H:$H,Raw!$A:$A,$B$5,Raw!$G:$G,Month!CJ$7,Raw!$E:$E,Month!$A47))))</f>
        <v>16</v>
      </c>
      <c r="CK47" s="100">
        <f>IF($B47="","",IF($C47="Region",SUMIFS(Raw!$H:$H,Raw!$A:$A,$B$5,Raw!$G:$G,Month!CK$7,Raw!$I:$I,Month!$A47),IF($C47="Provider",SUMIFS(Raw!$H:$H,Raw!$A:$A,$B$5,Raw!$G:$G,Month!CK$7,Raw!$C:$C,Month!$A47),SUMIFS(Raw!$H:$H,Raw!$A:$A,$B$5,Raw!$G:$G,Month!CK$7,Raw!$E:$E,Month!$A47))))</f>
        <v>13</v>
      </c>
      <c r="CL47" s="100">
        <f>IF($B47="","",IF($C47="Region",SUMIFS(Raw!$H:$H,Raw!$A:$A,$B$5,Raw!$G:$G,Month!CL$7,Raw!$I:$I,Month!$A47),IF($C47="Provider",SUMIFS(Raw!$H:$H,Raw!$A:$A,$B$5,Raw!$G:$G,Month!CL$7,Raw!$C:$C,Month!$A47),SUMIFS(Raw!$H:$H,Raw!$A:$A,$B$5,Raw!$G:$G,Month!CL$7,Raw!$E:$E,Month!$A47))))</f>
        <v>51</v>
      </c>
      <c r="CM47" s="100">
        <f>IF($B47="","",IF($C47="Region",SUMIFS(Raw!$H:$H,Raw!$A:$A,$B$5,Raw!$G:$G,Month!CM$7,Raw!$I:$I,Month!$A47),IF($C47="Provider",SUMIFS(Raw!$H:$H,Raw!$A:$A,$B$5,Raw!$G:$G,Month!CM$7,Raw!$C:$C,Month!$A47),SUMIFS(Raw!$H:$H,Raw!$A:$A,$B$5,Raw!$G:$G,Month!CM$7,Raw!$E:$E,Month!$A47))))</f>
        <v>42</v>
      </c>
    </row>
    <row r="48" spans="1:91" x14ac:dyDescent="0.25">
      <c r="A48" s="18" t="str">
        <f>IF(Refs!A41="","",Refs!A41)</f>
        <v/>
      </c>
      <c r="B48" s="3" t="str">
        <f>IF(Refs!B41="","",Refs!B41)</f>
        <v/>
      </c>
      <c r="C48" s="9" t="str">
        <f>IF(Refs!D41="","",Refs!D41)</f>
        <v/>
      </c>
      <c r="D48" s="100" t="str">
        <f>IF($B48="","",IF($C48="Region",SUMIFS(Raw!$H:$H,Raw!$A:$A,$B$5,Raw!$G:$G,Month!D$7,Raw!$I:$I,Month!$A48),IF($C48="Provider",SUMIFS(Raw!$H:$H,Raw!$A:$A,$B$5,Raw!$G:$G,Month!D$7,Raw!$C:$C,Month!$A48),SUMIFS(Raw!$H:$H,Raw!$A:$A,$B$5,Raw!$G:$G,Month!D$7,Raw!$E:$E,Month!$A48))))</f>
        <v/>
      </c>
      <c r="E48" s="100" t="str">
        <f>IF($B48="","",IF($C48="Region",SUMIFS(Raw!$H:$H,Raw!$A:$A,$B$5,Raw!$G:$G,Month!E$7,Raw!$I:$I,Month!$A48),IF($C48="Provider",SUMIFS(Raw!$H:$H,Raw!$A:$A,$B$5,Raw!$G:$G,Month!E$7,Raw!$C:$C,Month!$A48),SUMIFS(Raw!$H:$H,Raw!$A:$A,$B$5,Raw!$G:$G,Month!E$7,Raw!$E:$E,Month!$A48))))</f>
        <v/>
      </c>
      <c r="F48" s="100" t="str">
        <f>IF($B48="","",IF($C48="Region",SUMIFS(Raw!$H:$H,Raw!$A:$A,$B$5,Raw!$G:$G,Month!F$7,Raw!$I:$I,Month!$A48),IF($C48="Provider",SUMIFS(Raw!$H:$H,Raw!$A:$A,$B$5,Raw!$G:$G,Month!F$7,Raw!$C:$C,Month!$A48),SUMIFS(Raw!$H:$H,Raw!$A:$A,$B$5,Raw!$G:$G,Month!F$7,Raw!$E:$E,Month!$A48))))</f>
        <v/>
      </c>
      <c r="G48" s="100" t="str">
        <f>IF($B48="","",IF($C48="Region",SUMIFS(Raw!$H:$H,Raw!$A:$A,$B$5,Raw!$G:$G,Month!G$7,Raw!$I:$I,Month!$A48),IF($C48="Provider",SUMIFS(Raw!$H:$H,Raw!$A:$A,$B$5,Raw!$G:$G,Month!G$7,Raw!$C:$C,Month!$A48),SUMIFS(Raw!$H:$H,Raw!$A:$A,$B$5,Raw!$G:$G,Month!G$7,Raw!$E:$E,Month!$A48))))</f>
        <v/>
      </c>
      <c r="H48" s="100" t="str">
        <f>IF($B48="","",IF($C48="Region",SUMIFS(Raw!$H:$H,Raw!$A:$A,$B$5,Raw!$G:$G,Month!H$7,Raw!$I:$I,Month!$A48),IF($C48="Provider",SUMIFS(Raw!$H:$H,Raw!$A:$A,$B$5,Raw!$G:$G,Month!H$7,Raw!$C:$C,Month!$A48),SUMIFS(Raw!$H:$H,Raw!$A:$A,$B$5,Raw!$G:$G,Month!H$7,Raw!$E:$E,Month!$A48))))</f>
        <v/>
      </c>
      <c r="I48" s="100" t="str">
        <f>IF($B48="","",IF($C48="Region",SUMIFS(Raw!$H:$H,Raw!$A:$A,$B$5,Raw!$G:$G,Month!I$7,Raw!$I:$I,Month!$A48),IF($C48="Provider",SUMIFS(Raw!$H:$H,Raw!$A:$A,$B$5,Raw!$G:$G,Month!I$7,Raw!$C:$C,Month!$A48),SUMIFS(Raw!$H:$H,Raw!$A:$A,$B$5,Raw!$G:$G,Month!I$7,Raw!$E:$E,Month!$A48))))</f>
        <v/>
      </c>
      <c r="J48" s="100" t="str">
        <f>IF($B48="","",IF($C48="Region",SUMIFS(Raw!$H:$H,Raw!$A:$A,$B$5,Raw!$G:$G,Month!J$7,Raw!$I:$I,Month!$A48),IF($C48="Provider",SUMIFS(Raw!$H:$H,Raw!$A:$A,$B$5,Raw!$G:$G,Month!J$7,Raw!$C:$C,Month!$A48),SUMIFS(Raw!$H:$H,Raw!$A:$A,$B$5,Raw!$G:$G,Month!J$7,Raw!$E:$E,Month!$A48))))</f>
        <v/>
      </c>
      <c r="K48" s="100" t="str">
        <f>IF($B48="","",IF($C48="Region",SUMIFS(Raw!$H:$H,Raw!$A:$A,$B$5,Raw!$G:$G,Month!K$7,Raw!$I:$I,Month!$A48),IF($C48="Provider",SUMIFS(Raw!$H:$H,Raw!$A:$A,$B$5,Raw!$G:$G,Month!K$7,Raw!$C:$C,Month!$A48),SUMIFS(Raw!$H:$H,Raw!$A:$A,$B$5,Raw!$G:$G,Month!K$7,Raw!$E:$E,Month!$A48))))</f>
        <v/>
      </c>
      <c r="L48" s="100" t="str">
        <f>IF($B48="","",IF($C48="Region",SUMIFS(Raw!$H:$H,Raw!$A:$A,$B$5,Raw!$G:$G,Month!L$7,Raw!$I:$I,Month!$A48),IF($C48="Provider",SUMIFS(Raw!$H:$H,Raw!$A:$A,$B$5,Raw!$G:$G,Month!L$7,Raw!$C:$C,Month!$A48),SUMIFS(Raw!$H:$H,Raw!$A:$A,$B$5,Raw!$G:$G,Month!L$7,Raw!$E:$E,Month!$A48))))</f>
        <v/>
      </c>
      <c r="M48" s="100" t="str">
        <f>IF($B48="","",IF($C48="Region",SUMIFS(Raw!$H:$H,Raw!$A:$A,$B$5,Raw!$G:$G,Month!M$7,Raw!$I:$I,Month!$A48),IF($C48="Provider",SUMIFS(Raw!$H:$H,Raw!$A:$A,$B$5,Raw!$G:$G,Month!M$7,Raw!$C:$C,Month!$A48),SUMIFS(Raw!$H:$H,Raw!$A:$A,$B$5,Raw!$G:$G,Month!M$7,Raw!$E:$E,Month!$A48))))</f>
        <v/>
      </c>
      <c r="N48" s="100" t="str">
        <f>IF($B48="","",IF($C48="Region",SUMIFS(Raw!$H:$H,Raw!$A:$A,$B$5,Raw!$G:$G,Month!N$7,Raw!$I:$I,Month!$A48),IF($C48="Provider",SUMIFS(Raw!$H:$H,Raw!$A:$A,$B$5,Raw!$G:$G,Month!N$7,Raw!$C:$C,Month!$A48),SUMIFS(Raw!$H:$H,Raw!$A:$A,$B$5,Raw!$G:$G,Month!N$7,Raw!$E:$E,Month!$A48))))</f>
        <v/>
      </c>
      <c r="O48" s="100" t="str">
        <f>IF($B48="","",IF($C48="Region",SUMIFS(Raw!$H:$H,Raw!$A:$A,$B$5,Raw!$G:$G,Month!O$7,Raw!$I:$I,Month!$A48),IF($C48="Provider",SUMIFS(Raw!$H:$H,Raw!$A:$A,$B$5,Raw!$G:$G,Month!O$7,Raw!$C:$C,Month!$A48),SUMIFS(Raw!$H:$H,Raw!$A:$A,$B$5,Raw!$G:$G,Month!O$7,Raw!$E:$E,Month!$A48))))</f>
        <v/>
      </c>
      <c r="P48" s="100" t="str">
        <f>IF($B48="","",IF($C48="Region",SUMIFS(Raw!$H:$H,Raw!$A:$A,$B$5,Raw!$G:$G,Month!P$7,Raw!$I:$I,Month!$A48),IF($C48="Provider",SUMIFS(Raw!$H:$H,Raw!$A:$A,$B$5,Raw!$G:$G,Month!P$7,Raw!$C:$C,Month!$A48),SUMIFS(Raw!$H:$H,Raw!$A:$A,$B$5,Raw!$G:$G,Month!P$7,Raw!$E:$E,Month!$A48))))</f>
        <v/>
      </c>
      <c r="Q48" s="100" t="str">
        <f>IF($B48="","",IF($C48="Region",SUMIFS(Raw!$H:$H,Raw!$A:$A,$B$5,Raw!$G:$G,Month!Q$7,Raw!$I:$I,Month!$A48),IF($C48="Provider",SUMIFS(Raw!$H:$H,Raw!$A:$A,$B$5,Raw!$G:$G,Month!Q$7,Raw!$C:$C,Month!$A48),SUMIFS(Raw!$H:$H,Raw!$A:$A,$B$5,Raw!$G:$G,Month!Q$7,Raw!$E:$E,Month!$A48))))</f>
        <v/>
      </c>
      <c r="R48" s="100" t="str">
        <f>IF($B48="","",IF($C48="Region",SUMIFS(Raw!$H:$H,Raw!$A:$A,$B$5,Raw!$G:$G,Month!R$7,Raw!$I:$I,Month!$A48),IF($C48="Provider",SUMIFS(Raw!$H:$H,Raw!$A:$A,$B$5,Raw!$G:$G,Month!R$7,Raw!$C:$C,Month!$A48),SUMIFS(Raw!$H:$H,Raw!$A:$A,$B$5,Raw!$G:$G,Month!R$7,Raw!$E:$E,Month!$A48))))</f>
        <v/>
      </c>
      <c r="S48" s="100" t="str">
        <f>IF($B48="","",IF($C48="Region",SUMIFS(Raw!$H:$H,Raw!$A:$A,$B$5,Raw!$G:$G,Month!S$7,Raw!$I:$I,Month!$A48),IF($C48="Provider",SUMIFS(Raw!$H:$H,Raw!$A:$A,$B$5,Raw!$G:$G,Month!S$7,Raw!$C:$C,Month!$A48),SUMIFS(Raw!$H:$H,Raw!$A:$A,$B$5,Raw!$G:$G,Month!S$7,Raw!$E:$E,Month!$A48))))</f>
        <v/>
      </c>
      <c r="T48" s="100" t="str">
        <f>IF($B48="","",IF($C48="Region",SUMIFS(Raw!$H:$H,Raw!$A:$A,$B$5,Raw!$G:$G,Month!T$7,Raw!$I:$I,Month!$A48),IF($C48="Provider",SUMIFS(Raw!$H:$H,Raw!$A:$A,$B$5,Raw!$G:$G,Month!T$7,Raw!$C:$C,Month!$A48),SUMIFS(Raw!$H:$H,Raw!$A:$A,$B$5,Raw!$G:$G,Month!T$7,Raw!$E:$E,Month!$A48))))</f>
        <v/>
      </c>
      <c r="U48" s="100" t="str">
        <f>IF($B48="","",IF($C48="Region",SUMIFS(Raw!$H:$H,Raw!$A:$A,$B$5,Raw!$G:$G,Month!U$7,Raw!$I:$I,Month!$A48),IF($C48="Provider",SUMIFS(Raw!$H:$H,Raw!$A:$A,$B$5,Raw!$G:$G,Month!U$7,Raw!$C:$C,Month!$A48),SUMIFS(Raw!$H:$H,Raw!$A:$A,$B$5,Raw!$G:$G,Month!U$7,Raw!$E:$E,Month!$A48))))</f>
        <v/>
      </c>
      <c r="V48" s="100" t="str">
        <f>IF($B48="","",IF($C48="Region",SUMIFS(Raw!$H:$H,Raw!$A:$A,$B$5,Raw!$G:$G,Month!V$7,Raw!$I:$I,Month!$A48),IF($C48="Provider",SUMIFS(Raw!$H:$H,Raw!$A:$A,$B$5,Raw!$G:$G,Month!V$7,Raw!$C:$C,Month!$A48),SUMIFS(Raw!$H:$H,Raw!$A:$A,$B$5,Raw!$G:$G,Month!V$7,Raw!$E:$E,Month!$A48))))</f>
        <v/>
      </c>
      <c r="W48" s="100" t="str">
        <f>IF($B48="","",IF($C48="Region",SUMIFS(Raw!$H:$H,Raw!$A:$A,$B$5,Raw!$G:$G,Month!W$7,Raw!$I:$I,Month!$A48),IF($C48="Provider",SUMIFS(Raw!$H:$H,Raw!$A:$A,$B$5,Raw!$G:$G,Month!W$7,Raw!$C:$C,Month!$A48),SUMIFS(Raw!$H:$H,Raw!$A:$A,$B$5,Raw!$G:$G,Month!W$7,Raw!$E:$E,Month!$A48))))</f>
        <v/>
      </c>
      <c r="X48" s="100" t="str">
        <f>IF($B48="","",IF($C48="Region",SUMIFS(Raw!$H:$H,Raw!$A:$A,$B$5,Raw!$G:$G,Month!X$7,Raw!$I:$I,Month!$A48),IF($C48="Provider",SUMIFS(Raw!$H:$H,Raw!$A:$A,$B$5,Raw!$G:$G,Month!X$7,Raw!$C:$C,Month!$A48),SUMIFS(Raw!$H:$H,Raw!$A:$A,$B$5,Raw!$G:$G,Month!X$7,Raw!$E:$E,Month!$A48))))</f>
        <v/>
      </c>
      <c r="Y48" s="100" t="str">
        <f>IF($B48="","",IF($C48="Region",SUMIFS(Raw!$H:$H,Raw!$A:$A,$B$5,Raw!$G:$G,Month!Y$7,Raw!$I:$I,Month!$A48),IF($C48="Provider",SUMIFS(Raw!$H:$H,Raw!$A:$A,$B$5,Raw!$G:$G,Month!Y$7,Raw!$C:$C,Month!$A48),SUMIFS(Raw!$H:$H,Raw!$A:$A,$B$5,Raw!$G:$G,Month!Y$7,Raw!$E:$E,Month!$A48))))</f>
        <v/>
      </c>
      <c r="Z48" s="100" t="str">
        <f>IF($B48="","",IF($C48="Region",SUMIFS(Raw!$H:$H,Raw!$A:$A,$B$5,Raw!$G:$G,Month!Z$7,Raw!$I:$I,Month!$A48),IF($C48="Provider",SUMIFS(Raw!$H:$H,Raw!$A:$A,$B$5,Raw!$G:$G,Month!Z$7,Raw!$C:$C,Month!$A48),SUMIFS(Raw!$H:$H,Raw!$A:$A,$B$5,Raw!$G:$G,Month!Z$7,Raw!$E:$E,Month!$A48))))</f>
        <v/>
      </c>
      <c r="AA48" s="100" t="str">
        <f>IF($B48="","",IF($C48="Region",SUMIFS(Raw!$H:$H,Raw!$A:$A,$B$5,Raw!$G:$G,Month!AA$7,Raw!$I:$I,Month!$A48),IF($C48="Provider",SUMIFS(Raw!$H:$H,Raw!$A:$A,$B$5,Raw!$G:$G,Month!AA$7,Raw!$C:$C,Month!$A48),SUMIFS(Raw!$H:$H,Raw!$A:$A,$B$5,Raw!$G:$G,Month!AA$7,Raw!$E:$E,Month!$A48))))</f>
        <v/>
      </c>
      <c r="AB48" s="100" t="str">
        <f>IF($B48="","",IF($C48="Region",SUMIFS(Raw!$H:$H,Raw!$A:$A,$B$5,Raw!$G:$G,Month!AB$7,Raw!$I:$I,Month!$A48),IF($C48="Provider",SUMIFS(Raw!$H:$H,Raw!$A:$A,$B$5,Raw!$G:$G,Month!AB$7,Raw!$C:$C,Month!$A48),SUMIFS(Raw!$H:$H,Raw!$A:$A,$B$5,Raw!$G:$G,Month!AB$7,Raw!$E:$E,Month!$A48))))</f>
        <v/>
      </c>
      <c r="AC48" s="100" t="str">
        <f>IF($B48="","",IF($C48="Region",SUMIFS(Raw!$H:$H,Raw!$A:$A,$B$5,Raw!$G:$G,Month!AC$7,Raw!$I:$I,Month!$A48),IF($C48="Provider",SUMIFS(Raw!$H:$H,Raw!$A:$A,$B$5,Raw!$G:$G,Month!AC$7,Raw!$C:$C,Month!$A48),SUMIFS(Raw!$H:$H,Raw!$A:$A,$B$5,Raw!$G:$G,Month!AC$7,Raw!$E:$E,Month!$A48))))</f>
        <v/>
      </c>
      <c r="AD48" s="100" t="str">
        <f>IF($B48="","",IF($C48="Region",SUMIFS(Raw!$H:$H,Raw!$A:$A,$B$5,Raw!$G:$G,Month!AD$7,Raw!$I:$I,Month!$A48),IF($C48="Provider",SUMIFS(Raw!$H:$H,Raw!$A:$A,$B$5,Raw!$G:$G,Month!AD$7,Raw!$C:$C,Month!$A48),SUMIFS(Raw!$H:$H,Raw!$A:$A,$B$5,Raw!$G:$G,Month!AD$7,Raw!$E:$E,Month!$A48))))</f>
        <v/>
      </c>
      <c r="AE48" s="100" t="str">
        <f>IF($B48="","",IF($C48="Region",SUMIFS(Raw!$H:$H,Raw!$A:$A,$B$5,Raw!$G:$G,Month!AE$7,Raw!$I:$I,Month!$A48),IF($C48="Provider",SUMIFS(Raw!$H:$H,Raw!$A:$A,$B$5,Raw!$G:$G,Month!AE$7,Raw!$C:$C,Month!$A48),SUMIFS(Raw!$H:$H,Raw!$A:$A,$B$5,Raw!$G:$G,Month!AE$7,Raw!$E:$E,Month!$A48))))</f>
        <v/>
      </c>
      <c r="AF48" s="100" t="str">
        <f>IF($B48="","",IF($C48="Region",SUMIFS(Raw!$H:$H,Raw!$A:$A,$B$5,Raw!$G:$G,Month!AF$7,Raw!$I:$I,Month!$A48),IF($C48="Provider",SUMIFS(Raw!$H:$H,Raw!$A:$A,$B$5,Raw!$G:$G,Month!AF$7,Raw!$C:$C,Month!$A48),SUMIFS(Raw!$H:$H,Raw!$A:$A,$B$5,Raw!$G:$G,Month!AF$7,Raw!$E:$E,Month!$A48))))</f>
        <v/>
      </c>
      <c r="AG48" s="100" t="str">
        <f>IF($B48="","",IF($C48="Region",SUMIFS(Raw!$H:$H,Raw!$A:$A,$B$5,Raw!$G:$G,Month!AG$7,Raw!$I:$I,Month!$A48),IF($C48="Provider",SUMIFS(Raw!$H:$H,Raw!$A:$A,$B$5,Raw!$G:$G,Month!AG$7,Raw!$C:$C,Month!$A48),SUMIFS(Raw!$H:$H,Raw!$A:$A,$B$5,Raw!$G:$G,Month!AG$7,Raw!$E:$E,Month!$A48))))</f>
        <v/>
      </c>
      <c r="AH48" s="100" t="str">
        <f>IF($B48="","",IF($C48="Region",SUMIFS(Raw!$H:$H,Raw!$A:$A,$B$5,Raw!$G:$G,Month!AH$7,Raw!$I:$I,Month!$A48),IF($C48="Provider",SUMIFS(Raw!$H:$H,Raw!$A:$A,$B$5,Raw!$G:$G,Month!AH$7,Raw!$C:$C,Month!$A48),SUMIFS(Raw!$H:$H,Raw!$A:$A,$B$5,Raw!$G:$G,Month!AH$7,Raw!$E:$E,Month!$A48))))</f>
        <v/>
      </c>
      <c r="AI48" s="100" t="str">
        <f>IF($B48="","",IF($C48="Region",SUMIFS(Raw!$H:$H,Raw!$A:$A,$B$5,Raw!$G:$G,Month!AI$7,Raw!$I:$I,Month!$A48),IF($C48="Provider",SUMIFS(Raw!$H:$H,Raw!$A:$A,$B$5,Raw!$G:$G,Month!AI$7,Raw!$C:$C,Month!$A48),SUMIFS(Raw!$H:$H,Raw!$A:$A,$B$5,Raw!$G:$G,Month!AI$7,Raw!$E:$E,Month!$A48))))</f>
        <v/>
      </c>
      <c r="AJ48" s="100" t="str">
        <f>IF($B48="","",IF($C48="Region",SUMIFS(Raw!$H:$H,Raw!$A:$A,$B$5,Raw!$G:$G,Month!AJ$7,Raw!$I:$I,Month!$A48),IF($C48="Provider",SUMIFS(Raw!$H:$H,Raw!$A:$A,$B$5,Raw!$G:$G,Month!AJ$7,Raw!$C:$C,Month!$A48),SUMIFS(Raw!$H:$H,Raw!$A:$A,$B$5,Raw!$G:$G,Month!AJ$7,Raw!$E:$E,Month!$A48))))</f>
        <v/>
      </c>
      <c r="AK48" s="100" t="str">
        <f>IF($B48="","",IF($C48="Region",SUMIFS(Raw!$H:$H,Raw!$A:$A,$B$5,Raw!$G:$G,Month!AK$7,Raw!$I:$I,Month!$A48),IF($C48="Provider",SUMIFS(Raw!$H:$H,Raw!$A:$A,$B$5,Raw!$G:$G,Month!AK$7,Raw!$C:$C,Month!$A48),SUMIFS(Raw!$H:$H,Raw!$A:$A,$B$5,Raw!$G:$G,Month!AK$7,Raw!$E:$E,Month!$A48))))</f>
        <v/>
      </c>
      <c r="AL48" s="100" t="str">
        <f>IF($B48="","",IF($C48="Region",SUMIFS(Raw!$H:$H,Raw!$A:$A,$B$5,Raw!$G:$G,Month!AL$7,Raw!$I:$I,Month!$A48),IF($C48="Provider",SUMIFS(Raw!$H:$H,Raw!$A:$A,$B$5,Raw!$G:$G,Month!AL$7,Raw!$C:$C,Month!$A48),SUMIFS(Raw!$H:$H,Raw!$A:$A,$B$5,Raw!$G:$G,Month!AL$7,Raw!$E:$E,Month!$A48))))</f>
        <v/>
      </c>
      <c r="AM48" s="100" t="str">
        <f>IF($B48="","",IF($C48="Region",SUMIFS(Raw!$H:$H,Raw!$A:$A,$B$5,Raw!$G:$G,Month!AM$7,Raw!$I:$I,Month!$A48),IF($C48="Provider",SUMIFS(Raw!$H:$H,Raw!$A:$A,$B$5,Raw!$G:$G,Month!AM$7,Raw!$C:$C,Month!$A48),SUMIFS(Raw!$H:$H,Raw!$A:$A,$B$5,Raw!$G:$G,Month!AM$7,Raw!$E:$E,Month!$A48))))</f>
        <v/>
      </c>
      <c r="AN48" s="100" t="str">
        <f>IF($B48="","",IF($C48="Region",SUMIFS(Raw!$H:$H,Raw!$A:$A,$B$5,Raw!$G:$G,Month!AN$7,Raw!$I:$I,Month!$A48),IF($C48="Provider",SUMIFS(Raw!$H:$H,Raw!$A:$A,$B$5,Raw!$G:$G,Month!AN$7,Raw!$C:$C,Month!$A48),SUMIFS(Raw!$H:$H,Raw!$A:$A,$B$5,Raw!$G:$G,Month!AN$7,Raw!$E:$E,Month!$A48))))</f>
        <v/>
      </c>
      <c r="AO48" s="100" t="str">
        <f>IF($B48="","",IF($C48="Region",SUMIFS(Raw!$H:$H,Raw!$A:$A,$B$5,Raw!$G:$G,Month!AO$7,Raw!$I:$I,Month!$A48),IF($C48="Provider",SUMIFS(Raw!$H:$H,Raw!$A:$A,$B$5,Raw!$G:$G,Month!AO$7,Raw!$C:$C,Month!$A48),SUMIFS(Raw!$H:$H,Raw!$A:$A,$B$5,Raw!$G:$G,Month!AO$7,Raw!$E:$E,Month!$A48))))</f>
        <v/>
      </c>
      <c r="AP48" s="100" t="str">
        <f>IF($B48="","",IF($C48="Region",SUMIFS(Raw!$H:$H,Raw!$A:$A,$B$5,Raw!$G:$G,Month!AP$7,Raw!$I:$I,Month!$A48),IF($C48="Provider",SUMIFS(Raw!$H:$H,Raw!$A:$A,$B$5,Raw!$G:$G,Month!AP$7,Raw!$C:$C,Month!$A48),SUMIFS(Raw!$H:$H,Raw!$A:$A,$B$5,Raw!$G:$G,Month!AP$7,Raw!$E:$E,Month!$A48))))</f>
        <v/>
      </c>
      <c r="AQ48" s="100" t="str">
        <f>IF($B48="","",IF($C48="Region",SUMIFS(Raw!$H:$H,Raw!$A:$A,$B$5,Raw!$G:$G,Month!AQ$7,Raw!$I:$I,Month!$A48),IF($C48="Provider",SUMIFS(Raw!$H:$H,Raw!$A:$A,$B$5,Raw!$G:$G,Month!AQ$7,Raw!$C:$C,Month!$A48),SUMIFS(Raw!$H:$H,Raw!$A:$A,$B$5,Raw!$G:$G,Month!AQ$7,Raw!$E:$E,Month!$A48))))</f>
        <v/>
      </c>
      <c r="AR48" s="100" t="str">
        <f>IF($B48="","",IF($C48="Region",SUMIFS(Raw!$H:$H,Raw!$A:$A,$B$5,Raw!$G:$G,Month!AR$7,Raw!$I:$I,Month!$A48),IF($C48="Provider",SUMIFS(Raw!$H:$H,Raw!$A:$A,$B$5,Raw!$G:$G,Month!AR$7,Raw!$C:$C,Month!$A48),SUMIFS(Raw!$H:$H,Raw!$A:$A,$B$5,Raw!$G:$G,Month!AR$7,Raw!$E:$E,Month!$A48))))</f>
        <v/>
      </c>
      <c r="AS48" s="100" t="str">
        <f>IF($B48="","",IF($C48="Region",SUMIFS(Raw!$H:$H,Raw!$A:$A,$B$5,Raw!$G:$G,Month!AS$7,Raw!$I:$I,Month!$A48),IF($C48="Provider",SUMIFS(Raw!$H:$H,Raw!$A:$A,$B$5,Raw!$G:$G,Month!AS$7,Raw!$C:$C,Month!$A48),SUMIFS(Raw!$H:$H,Raw!$A:$A,$B$5,Raw!$G:$G,Month!AS$7,Raw!$E:$E,Month!$A48))))</f>
        <v/>
      </c>
      <c r="AT48" s="100" t="str">
        <f>IF($B48="","",IF($C48="Region",SUMIFS(Raw!$H:$H,Raw!$A:$A,$B$5,Raw!$G:$G,Month!AT$7,Raw!$I:$I,Month!$A48),IF($C48="Provider",SUMIFS(Raw!$H:$H,Raw!$A:$A,$B$5,Raw!$G:$G,Month!AT$7,Raw!$C:$C,Month!$A48),SUMIFS(Raw!$H:$H,Raw!$A:$A,$B$5,Raw!$G:$G,Month!AT$7,Raw!$E:$E,Month!$A48))))</f>
        <v/>
      </c>
      <c r="AU48" s="100" t="str">
        <f>IF($B48="","",IF($C48="Region",SUMIFS(Raw!$H:$H,Raw!$A:$A,$B$5,Raw!$G:$G,Month!AU$7,Raw!$I:$I,Month!$A48),IF($C48="Provider",SUMIFS(Raw!$H:$H,Raw!$A:$A,$B$5,Raw!$G:$G,Month!AU$7,Raw!$C:$C,Month!$A48),SUMIFS(Raw!$H:$H,Raw!$A:$A,$B$5,Raw!$G:$G,Month!AU$7,Raw!$E:$E,Month!$A48))))</f>
        <v/>
      </c>
      <c r="AV48" s="100" t="str">
        <f>IF($B48="","",IF($C48="Region",SUMIFS(Raw!$H:$H,Raw!$A:$A,$B$5,Raw!$G:$G,Month!AV$7,Raw!$I:$I,Month!$A48),IF($C48="Provider",SUMIFS(Raw!$H:$H,Raw!$A:$A,$B$5,Raw!$G:$G,Month!AV$7,Raw!$C:$C,Month!$A48),SUMIFS(Raw!$H:$H,Raw!$A:$A,$B$5,Raw!$G:$G,Month!AV$7,Raw!$E:$E,Month!$A48))))</f>
        <v/>
      </c>
      <c r="AW48" s="100" t="str">
        <f>IF($B48="","",IF($C48="Region",SUMIFS(Raw!$H:$H,Raw!$A:$A,$B$5,Raw!$G:$G,Month!AW$7,Raw!$I:$I,Month!$A48),IF($C48="Provider",SUMIFS(Raw!$H:$H,Raw!$A:$A,$B$5,Raw!$G:$G,Month!AW$7,Raw!$C:$C,Month!$A48),SUMIFS(Raw!$H:$H,Raw!$A:$A,$B$5,Raw!$G:$G,Month!AW$7,Raw!$E:$E,Month!$A48))))</f>
        <v/>
      </c>
      <c r="AX48" s="100" t="str">
        <f>IF($B48="","",IF($C48="Region",SUMIFS(Raw!$H:$H,Raw!$A:$A,$B$5,Raw!$G:$G,Month!AX$7,Raw!$I:$I,Month!$A48),IF($C48="Provider",SUMIFS(Raw!$H:$H,Raw!$A:$A,$B$5,Raw!$G:$G,Month!AX$7,Raw!$C:$C,Month!$A48),SUMIFS(Raw!$H:$H,Raw!$A:$A,$B$5,Raw!$G:$G,Month!AX$7,Raw!$E:$E,Month!$A48))))</f>
        <v/>
      </c>
      <c r="AY48" s="100" t="str">
        <f>IF($B48="","",IF($C48="Region",SUMIFS(Raw!$H:$H,Raw!$A:$A,$B$5,Raw!$G:$G,Month!AY$7,Raw!$I:$I,Month!$A48),IF($C48="Provider",SUMIFS(Raw!$H:$H,Raw!$A:$A,$B$5,Raw!$G:$G,Month!AY$7,Raw!$C:$C,Month!$A48),SUMIFS(Raw!$H:$H,Raw!$A:$A,$B$5,Raw!$G:$G,Month!AY$7,Raw!$E:$E,Month!$A48))))</f>
        <v/>
      </c>
      <c r="AZ48" s="100" t="str">
        <f>IF($B48="","",IF($C48="Region",SUMIFS(Raw!$H:$H,Raw!$A:$A,$B$5,Raw!$G:$G,Month!AZ$7,Raw!$I:$I,Month!$A48),IF($C48="Provider",SUMIFS(Raw!$H:$H,Raw!$A:$A,$B$5,Raw!$G:$G,Month!AZ$7,Raw!$C:$C,Month!$A48),SUMIFS(Raw!$H:$H,Raw!$A:$A,$B$5,Raw!$G:$G,Month!AZ$7,Raw!$E:$E,Month!$A48))))</f>
        <v/>
      </c>
      <c r="BA48" s="100" t="str">
        <f>IF($B48="","",IF($C48="Region",SUMIFS(Raw!$H:$H,Raw!$A:$A,$B$5,Raw!$G:$G,Month!BA$7,Raw!$I:$I,Month!$A48),IF($C48="Provider",SUMIFS(Raw!$H:$H,Raw!$A:$A,$B$5,Raw!$G:$G,Month!BA$7,Raw!$C:$C,Month!$A48),SUMIFS(Raw!$H:$H,Raw!$A:$A,$B$5,Raw!$G:$G,Month!BA$7,Raw!$E:$E,Month!$A48))))</f>
        <v/>
      </c>
      <c r="BB48" s="100" t="str">
        <f>IF($B48="","",IF($C48="Region",SUMIFS(Raw!$H:$H,Raw!$A:$A,$B$5,Raw!$G:$G,Month!BB$7,Raw!$I:$I,Month!$A48),IF($C48="Provider",SUMIFS(Raw!$H:$H,Raw!$A:$A,$B$5,Raw!$G:$G,Month!BB$7,Raw!$C:$C,Month!$A48),SUMIFS(Raw!$H:$H,Raw!$A:$A,$B$5,Raw!$G:$G,Month!BB$7,Raw!$E:$E,Month!$A48))))</f>
        <v/>
      </c>
      <c r="BC48" s="100" t="str">
        <f>IF($B48="","",IF($C48="Region",SUMIFS(Raw!$H:$H,Raw!$A:$A,$B$5,Raw!$G:$G,Month!BC$7,Raw!$I:$I,Month!$A48),IF($C48="Provider",SUMIFS(Raw!$H:$H,Raw!$A:$A,$B$5,Raw!$G:$G,Month!BC$7,Raw!$C:$C,Month!$A48),SUMIFS(Raw!$H:$H,Raw!$A:$A,$B$5,Raw!$G:$G,Month!BC$7,Raw!$E:$E,Month!$A48))))</f>
        <v/>
      </c>
      <c r="BD48" s="100" t="str">
        <f>IF($B48="","",IF($C48="Region",SUMIFS(Raw!$H:$H,Raw!$A:$A,$B$5,Raw!$G:$G,Month!BD$7,Raw!$I:$I,Month!$A48),IF($C48="Provider",SUMIFS(Raw!$H:$H,Raw!$A:$A,$B$5,Raw!$G:$G,Month!BD$7,Raw!$C:$C,Month!$A48),SUMIFS(Raw!$H:$H,Raw!$A:$A,$B$5,Raw!$G:$G,Month!BD$7,Raw!$E:$E,Month!$A48))))</f>
        <v/>
      </c>
      <c r="BE48" s="100" t="str">
        <f>IF($B48="","",IF($C48="Region",SUMIFS(Raw!$H:$H,Raw!$A:$A,$B$5,Raw!$G:$G,Month!BE$7,Raw!$I:$I,Month!$A48),IF($C48="Provider",SUMIFS(Raw!$H:$H,Raw!$A:$A,$B$5,Raw!$G:$G,Month!BE$7,Raw!$C:$C,Month!$A48),SUMIFS(Raw!$H:$H,Raw!$A:$A,$B$5,Raw!$G:$G,Month!BE$7,Raw!$E:$E,Month!$A48))))</f>
        <v/>
      </c>
      <c r="BF48" s="100" t="str">
        <f>IF($B48="","",IF($C48="Region",SUMIFS(Raw!$H:$H,Raw!$A:$A,$B$5,Raw!$G:$G,Month!BF$7,Raw!$I:$I,Month!$A48),IF($C48="Provider",SUMIFS(Raw!$H:$H,Raw!$A:$A,$B$5,Raw!$G:$G,Month!BF$7,Raw!$C:$C,Month!$A48),SUMIFS(Raw!$H:$H,Raw!$A:$A,$B$5,Raw!$G:$G,Month!BF$7,Raw!$E:$E,Month!$A48))))</f>
        <v/>
      </c>
      <c r="BG48" s="100" t="str">
        <f>IF($B48="","",IF($C48="Region",SUMIFS(Raw!$H:$H,Raw!$A:$A,$B$5,Raw!$G:$G,Month!BG$7,Raw!$I:$I,Month!$A48),IF($C48="Provider",SUMIFS(Raw!$H:$H,Raw!$A:$A,$B$5,Raw!$G:$G,Month!BG$7,Raw!$C:$C,Month!$A48),SUMIFS(Raw!$H:$H,Raw!$A:$A,$B$5,Raw!$G:$G,Month!BG$7,Raw!$E:$E,Month!$A48))))</f>
        <v/>
      </c>
      <c r="BH48" s="100" t="str">
        <f>IF($B48="","",IF($C48="Region",SUMIFS(Raw!$H:$H,Raw!$A:$A,$B$5,Raw!$G:$G,Month!BH$7,Raw!$I:$I,Month!$A48),IF($C48="Provider",SUMIFS(Raw!$H:$H,Raw!$A:$A,$B$5,Raw!$G:$G,Month!BH$7,Raw!$C:$C,Month!$A48),SUMIFS(Raw!$H:$H,Raw!$A:$A,$B$5,Raw!$G:$G,Month!BH$7,Raw!$E:$E,Month!$A48))))</f>
        <v/>
      </c>
      <c r="BI48" s="100" t="str">
        <f>IF($B48="","",IF($C48="Region",SUMIFS(Raw!$H:$H,Raw!$A:$A,$B$5,Raw!$G:$G,Month!BI$7,Raw!$I:$I,Month!$A48),IF($C48="Provider",SUMIFS(Raw!$H:$H,Raw!$A:$A,$B$5,Raw!$G:$G,Month!BI$7,Raw!$C:$C,Month!$A48),SUMIFS(Raw!$H:$H,Raw!$A:$A,$B$5,Raw!$G:$G,Month!BI$7,Raw!$E:$E,Month!$A48))))</f>
        <v/>
      </c>
      <c r="BJ48" s="100" t="str">
        <f>IF($B48="","",IF($C48="Region",SUMIFS(Raw!$H:$H,Raw!$A:$A,$B$5,Raw!$G:$G,Month!BJ$7,Raw!$I:$I,Month!$A48),IF($C48="Provider",SUMIFS(Raw!$H:$H,Raw!$A:$A,$B$5,Raw!$G:$G,Month!BJ$7,Raw!$C:$C,Month!$A48),SUMIFS(Raw!$H:$H,Raw!$A:$A,$B$5,Raw!$G:$G,Month!BJ$7,Raw!$E:$E,Month!$A48))))</f>
        <v/>
      </c>
      <c r="BK48" s="100" t="str">
        <f>IF($B48="","",IF($C48="Region",SUMIFS(Raw!$H:$H,Raw!$A:$A,$B$5,Raw!$G:$G,Month!BK$7,Raw!$I:$I,Month!$A48),IF($C48="Provider",SUMIFS(Raw!$H:$H,Raw!$A:$A,$B$5,Raw!$G:$G,Month!BK$7,Raw!$C:$C,Month!$A48),SUMIFS(Raw!$H:$H,Raw!$A:$A,$B$5,Raw!$G:$G,Month!BK$7,Raw!$E:$E,Month!$A48))))</f>
        <v/>
      </c>
      <c r="BL48" s="100" t="str">
        <f>IF($B48="","",IF($C48="Region",SUMIFS(Raw!$H:$H,Raw!$A:$A,$B$5,Raw!$G:$G,Month!BL$7,Raw!$I:$I,Month!$A48),IF($C48="Provider",SUMIFS(Raw!$H:$H,Raw!$A:$A,$B$5,Raw!$G:$G,Month!BL$7,Raw!$C:$C,Month!$A48),SUMIFS(Raw!$H:$H,Raw!$A:$A,$B$5,Raw!$G:$G,Month!BL$7,Raw!$E:$E,Month!$A48))))</f>
        <v/>
      </c>
      <c r="BM48" s="100" t="str">
        <f>IF($B48="","",IF($C48="Region",SUMIFS(Raw!$H:$H,Raw!$A:$A,$B$5,Raw!$G:$G,Month!BM$7,Raw!$I:$I,Month!$A48),IF($C48="Provider",SUMIFS(Raw!$H:$H,Raw!$A:$A,$B$5,Raw!$G:$G,Month!BM$7,Raw!$C:$C,Month!$A48),SUMIFS(Raw!$H:$H,Raw!$A:$A,$B$5,Raw!$G:$G,Month!BM$7,Raw!$E:$E,Month!$A48))))</f>
        <v/>
      </c>
      <c r="BN48" s="100" t="str">
        <f>IF($B48="","",IF($C48="Region",SUMIFS(Raw!$H:$H,Raw!$A:$A,$B$5,Raw!$G:$G,Month!BN$7,Raw!$I:$I,Month!$A48),IF($C48="Provider",SUMIFS(Raw!$H:$H,Raw!$A:$A,$B$5,Raw!$G:$G,Month!BN$7,Raw!$C:$C,Month!$A48),SUMIFS(Raw!$H:$H,Raw!$A:$A,$B$5,Raw!$G:$G,Month!BN$7,Raw!$E:$E,Month!$A48))))</f>
        <v/>
      </c>
      <c r="BO48" s="100" t="str">
        <f>IF($B48="","",IF($C48="Region",SUMIFS(Raw!$H:$H,Raw!$A:$A,$B$5,Raw!$G:$G,Month!BO$7,Raw!$I:$I,Month!$A48),IF($C48="Provider",SUMIFS(Raw!$H:$H,Raw!$A:$A,$B$5,Raw!$G:$G,Month!BO$7,Raw!$C:$C,Month!$A48),SUMIFS(Raw!$H:$H,Raw!$A:$A,$B$5,Raw!$G:$G,Month!BO$7,Raw!$E:$E,Month!$A48))))</f>
        <v/>
      </c>
      <c r="BP48" s="100" t="str">
        <f>IF($B48="","",IF($C48="Region",SUMIFS(Raw!$H:$H,Raw!$A:$A,$B$5,Raw!$G:$G,Month!BP$7,Raw!$I:$I,Month!$A48),IF($C48="Provider",SUMIFS(Raw!$H:$H,Raw!$A:$A,$B$5,Raw!$G:$G,Month!BP$7,Raw!$C:$C,Month!$A48),SUMIFS(Raw!$H:$H,Raw!$A:$A,$B$5,Raw!$G:$G,Month!BP$7,Raw!$E:$E,Month!$A48))))</f>
        <v/>
      </c>
      <c r="BQ48" s="100" t="str">
        <f>IF($B48="","",IF($C48="Region",SUMIFS(Raw!$H:$H,Raw!$A:$A,$B$5,Raw!$G:$G,Month!BQ$7,Raw!$I:$I,Month!$A48),IF($C48="Provider",SUMIFS(Raw!$H:$H,Raw!$A:$A,$B$5,Raw!$G:$G,Month!BQ$7,Raw!$C:$C,Month!$A48),SUMIFS(Raw!$H:$H,Raw!$A:$A,$B$5,Raw!$G:$G,Month!BQ$7,Raw!$E:$E,Month!$A48))))</f>
        <v/>
      </c>
      <c r="BR48" s="100" t="str">
        <f>IF($B48="","",IF($C48="Region",SUMIFS(Raw!$H:$H,Raw!$A:$A,$B$5,Raw!$G:$G,Month!BR$7,Raw!$I:$I,Month!$A48),IF($C48="Provider",SUMIFS(Raw!$H:$H,Raw!$A:$A,$B$5,Raw!$G:$G,Month!BR$7,Raw!$C:$C,Month!$A48),SUMIFS(Raw!$H:$H,Raw!$A:$A,$B$5,Raw!$G:$G,Month!BR$7,Raw!$E:$E,Month!$A48))))</f>
        <v/>
      </c>
      <c r="BS48" s="100" t="str">
        <f>IF($B48="","",IF($C48="Region",SUMIFS(Raw!$H:$H,Raw!$A:$A,$B$5,Raw!$G:$G,Month!BS$7,Raw!$I:$I,Month!$A48),IF($C48="Provider",SUMIFS(Raw!$H:$H,Raw!$A:$A,$B$5,Raw!$G:$G,Month!BS$7,Raw!$C:$C,Month!$A48),SUMIFS(Raw!$H:$H,Raw!$A:$A,$B$5,Raw!$G:$G,Month!BS$7,Raw!$E:$E,Month!$A48))))</f>
        <v/>
      </c>
      <c r="BT48" s="100" t="str">
        <f>IF($B48="","",IF($C48="Region",SUMIFS(Raw!$H:$H,Raw!$A:$A,$B$5,Raw!$G:$G,Month!BT$7,Raw!$I:$I,Month!$A48),IF($C48="Provider",SUMIFS(Raw!$H:$H,Raw!$A:$A,$B$5,Raw!$G:$G,Month!BT$7,Raw!$C:$C,Month!$A48),SUMIFS(Raw!$H:$H,Raw!$A:$A,$B$5,Raw!$G:$G,Month!BT$7,Raw!$E:$E,Month!$A48))))</f>
        <v/>
      </c>
      <c r="BU48" s="100" t="str">
        <f>IF($B48="","",IF($C48="Region",SUMIFS(Raw!$H:$H,Raw!$A:$A,$B$5,Raw!$G:$G,Month!BU$7,Raw!$I:$I,Month!$A48),IF($C48="Provider",SUMIFS(Raw!$H:$H,Raw!$A:$A,$B$5,Raw!$G:$G,Month!BU$7,Raw!$C:$C,Month!$A48),SUMIFS(Raw!$H:$H,Raw!$A:$A,$B$5,Raw!$G:$G,Month!BU$7,Raw!$E:$E,Month!$A48))))</f>
        <v/>
      </c>
      <c r="BV48" s="100" t="str">
        <f>IF($B48="","",IF($C48="Region",SUMIFS(Raw!$H:$H,Raw!$A:$A,$B$5,Raw!$G:$G,Month!BV$7,Raw!$I:$I,Month!$A48),IF($C48="Provider",SUMIFS(Raw!$H:$H,Raw!$A:$A,$B$5,Raw!$G:$G,Month!BV$7,Raw!$C:$C,Month!$A48),SUMIFS(Raw!$H:$H,Raw!$A:$A,$B$5,Raw!$G:$G,Month!BV$7,Raw!$E:$E,Month!$A48))))</f>
        <v/>
      </c>
      <c r="BW48" s="100" t="str">
        <f>IF($B48="","",IF($C48="Region",SUMIFS(Raw!$H:$H,Raw!$A:$A,$B$5,Raw!$G:$G,Month!BW$7,Raw!$I:$I,Month!$A48),IF($C48="Provider",SUMIFS(Raw!$H:$H,Raw!$A:$A,$B$5,Raw!$G:$G,Month!BW$7,Raw!$C:$C,Month!$A48),SUMIFS(Raw!$H:$H,Raw!$A:$A,$B$5,Raw!$G:$G,Month!BW$7,Raw!$E:$E,Month!$A48))))</f>
        <v/>
      </c>
      <c r="BX48" s="100" t="str">
        <f>IF($B48="","",IF($C48="Region",SUMIFS(Raw!$H:$H,Raw!$A:$A,$B$5,Raw!$G:$G,Month!BX$7,Raw!$I:$I,Month!$A48),IF($C48="Provider",SUMIFS(Raw!$H:$H,Raw!$A:$A,$B$5,Raw!$G:$G,Month!BX$7,Raw!$C:$C,Month!$A48),SUMIFS(Raw!$H:$H,Raw!$A:$A,$B$5,Raw!$G:$G,Month!BX$7,Raw!$E:$E,Month!$A48))))</f>
        <v/>
      </c>
      <c r="BY48" s="100" t="str">
        <f>IF($B48="","",IF($C48="Region",SUMIFS(Raw!$H:$H,Raw!$A:$A,$B$5,Raw!$G:$G,Month!BY$7,Raw!$I:$I,Month!$A48),IF($C48="Provider",SUMIFS(Raw!$H:$H,Raw!$A:$A,$B$5,Raw!$G:$G,Month!BY$7,Raw!$C:$C,Month!$A48),SUMIFS(Raw!$H:$H,Raw!$A:$A,$B$5,Raw!$G:$G,Month!BY$7,Raw!$E:$E,Month!$A48))))</f>
        <v/>
      </c>
      <c r="BZ48" s="100" t="str">
        <f>IF($B48="","",IF($C48="Region",SUMIFS(Raw!$H:$H,Raw!$A:$A,$B$5,Raw!$G:$G,Month!BZ$7,Raw!$I:$I,Month!$A48),IF($C48="Provider",SUMIFS(Raw!$H:$H,Raw!$A:$A,$B$5,Raw!$G:$G,Month!BZ$7,Raw!$C:$C,Month!$A48),SUMIFS(Raw!$H:$H,Raw!$A:$A,$B$5,Raw!$G:$G,Month!BZ$7,Raw!$E:$E,Month!$A48))))</f>
        <v/>
      </c>
      <c r="CA48" s="100" t="str">
        <f>IF($B48="","",IF($C48="Region",SUMIFS(Raw!$H:$H,Raw!$A:$A,$B$5,Raw!$G:$G,Month!CA$7,Raw!$I:$I,Month!$A48),IF($C48="Provider",SUMIFS(Raw!$H:$H,Raw!$A:$A,$B$5,Raw!$G:$G,Month!CA$7,Raw!$C:$C,Month!$A48),SUMIFS(Raw!$H:$H,Raw!$A:$A,$B$5,Raw!$G:$G,Month!CA$7,Raw!$E:$E,Month!$A48))))</f>
        <v/>
      </c>
      <c r="CB48" s="100" t="str">
        <f>IF($B48="","",IF($C48="Region",SUMIFS(Raw!$H:$H,Raw!$A:$A,$B$5,Raw!$G:$G,Month!CB$7,Raw!$I:$I,Month!$A48),IF($C48="Provider",SUMIFS(Raw!$H:$H,Raw!$A:$A,$B$5,Raw!$G:$G,Month!CB$7,Raw!$C:$C,Month!$A48),SUMIFS(Raw!$H:$H,Raw!$A:$A,$B$5,Raw!$G:$G,Month!CB$7,Raw!$E:$E,Month!$A48))))</f>
        <v/>
      </c>
      <c r="CC48" s="100" t="str">
        <f>IF($B48="","",IF($C48="Region",SUMIFS(Raw!$H:$H,Raw!$A:$A,$B$5,Raw!$G:$G,Month!CC$7,Raw!$I:$I,Month!$A48),IF($C48="Provider",SUMIFS(Raw!$H:$H,Raw!$A:$A,$B$5,Raw!$G:$G,Month!CC$7,Raw!$C:$C,Month!$A48),SUMIFS(Raw!$H:$H,Raw!$A:$A,$B$5,Raw!$G:$G,Month!CC$7,Raw!$E:$E,Month!$A48))))</f>
        <v/>
      </c>
      <c r="CD48" s="100" t="str">
        <f>IF($B48="","",IF($C48="Region",SUMIFS(Raw!$H:$H,Raw!$A:$A,$B$5,Raw!$G:$G,Month!CD$7,Raw!$I:$I,Month!$A48),IF($C48="Provider",SUMIFS(Raw!$H:$H,Raw!$A:$A,$B$5,Raw!$G:$G,Month!CD$7,Raw!$C:$C,Month!$A48),SUMIFS(Raw!$H:$H,Raw!$A:$A,$B$5,Raw!$G:$G,Month!CD$7,Raw!$E:$E,Month!$A48))))</f>
        <v/>
      </c>
      <c r="CE48" s="100" t="str">
        <f>IF($B48="","",IF($C48="Region",SUMIFS(Raw!$H:$H,Raw!$A:$A,$B$5,Raw!$G:$G,Month!CE$7,Raw!$I:$I,Month!$A48),IF($C48="Provider",SUMIFS(Raw!$H:$H,Raw!$A:$A,$B$5,Raw!$G:$G,Month!CE$7,Raw!$C:$C,Month!$A48),SUMIFS(Raw!$H:$H,Raw!$A:$A,$B$5,Raw!$G:$G,Month!CE$7,Raw!$E:$E,Month!$A48))))</f>
        <v/>
      </c>
      <c r="CF48" s="100" t="str">
        <f>IF($B48="","",IF($C48="Region",SUMIFS(Raw!$H:$H,Raw!$A:$A,$B$5,Raw!$G:$G,Month!CF$7,Raw!$I:$I,Month!$A48),IF($C48="Provider",SUMIFS(Raw!$H:$H,Raw!$A:$A,$B$5,Raw!$G:$G,Month!CF$7,Raw!$C:$C,Month!$A48),SUMIFS(Raw!$H:$H,Raw!$A:$A,$B$5,Raw!$G:$G,Month!CF$7,Raw!$E:$E,Month!$A48))))</f>
        <v/>
      </c>
      <c r="CG48" s="100" t="str">
        <f>IF($B48="","",IF($C48="Region",SUMIFS(Raw!$H:$H,Raw!$A:$A,$B$5,Raw!$G:$G,Month!CG$7,Raw!$I:$I,Month!$A48),IF($C48="Provider",SUMIFS(Raw!$H:$H,Raw!$A:$A,$B$5,Raw!$G:$G,Month!CG$7,Raw!$C:$C,Month!$A48),SUMIFS(Raw!$H:$H,Raw!$A:$A,$B$5,Raw!$G:$G,Month!CG$7,Raw!$E:$E,Month!$A48))))</f>
        <v/>
      </c>
      <c r="CH48" s="100" t="str">
        <f>IF($B48="","",IF($C48="Region",SUMIFS(Raw!$H:$H,Raw!$A:$A,$B$5,Raw!$G:$G,Month!CH$7,Raw!$I:$I,Month!$A48),IF($C48="Provider",SUMIFS(Raw!$H:$H,Raw!$A:$A,$B$5,Raw!$G:$G,Month!CH$7,Raw!$C:$C,Month!$A48),SUMIFS(Raw!$H:$H,Raw!$A:$A,$B$5,Raw!$G:$G,Month!CH$7,Raw!$E:$E,Month!$A48))))</f>
        <v/>
      </c>
      <c r="CI48" s="100" t="str">
        <f>IF($B48="","",IF($C48="Region",SUMIFS(Raw!$H:$H,Raw!$A:$A,$B$5,Raw!$G:$G,Month!CI$7,Raw!$I:$I,Month!$A48),IF($C48="Provider",SUMIFS(Raw!$H:$H,Raw!$A:$A,$B$5,Raw!$G:$G,Month!CI$7,Raw!$C:$C,Month!$A48),SUMIFS(Raw!$H:$H,Raw!$A:$A,$B$5,Raw!$G:$G,Month!CI$7,Raw!$E:$E,Month!$A48))))</f>
        <v/>
      </c>
      <c r="CJ48" s="100" t="str">
        <f>IF($B48="","",IF($C48="Region",SUMIFS(Raw!$H:$H,Raw!$A:$A,$B$5,Raw!$G:$G,Month!CJ$7,Raw!$I:$I,Month!$A48),IF($C48="Provider",SUMIFS(Raw!$H:$H,Raw!$A:$A,$B$5,Raw!$G:$G,Month!CJ$7,Raw!$C:$C,Month!$A48),SUMIFS(Raw!$H:$H,Raw!$A:$A,$B$5,Raw!$G:$G,Month!CJ$7,Raw!$E:$E,Month!$A48))))</f>
        <v/>
      </c>
      <c r="CK48" s="100" t="str">
        <f>IF($B48="","",IF($C48="Region",SUMIFS(Raw!$H:$H,Raw!$A:$A,$B$5,Raw!$G:$G,Month!CK$7,Raw!$I:$I,Month!$A48),IF($C48="Provider",SUMIFS(Raw!$H:$H,Raw!$A:$A,$B$5,Raw!$G:$G,Month!CK$7,Raw!$C:$C,Month!$A48),SUMIFS(Raw!$H:$H,Raw!$A:$A,$B$5,Raw!$G:$G,Month!CK$7,Raw!$E:$E,Month!$A48))))</f>
        <v/>
      </c>
      <c r="CL48" s="100" t="str">
        <f>IF($B48="","",IF($C48="Region",SUMIFS(Raw!$H:$H,Raw!$A:$A,$B$5,Raw!$G:$G,Month!CL$7,Raw!$I:$I,Month!$A48),IF($C48="Provider",SUMIFS(Raw!$H:$H,Raw!$A:$A,$B$5,Raw!$G:$G,Month!CL$7,Raw!$C:$C,Month!$A48),SUMIFS(Raw!$H:$H,Raw!$A:$A,$B$5,Raw!$G:$G,Month!CL$7,Raw!$E:$E,Month!$A48))))</f>
        <v/>
      </c>
      <c r="CM48" s="100" t="str">
        <f>IF($B48="","",IF($C48="Region",SUMIFS(Raw!$H:$H,Raw!$A:$A,$B$5,Raw!$G:$G,Month!CM$7,Raw!$I:$I,Month!$A48),IF($C48="Provider",SUMIFS(Raw!$H:$H,Raw!$A:$A,$B$5,Raw!$G:$G,Month!CM$7,Raw!$C:$C,Month!$A48),SUMIFS(Raw!$H:$H,Raw!$A:$A,$B$5,Raw!$G:$G,Month!CM$7,Raw!$E:$E,Month!$A48))))</f>
        <v/>
      </c>
    </row>
    <row r="49" spans="1:41" x14ac:dyDescent="0.25">
      <c r="A49" s="306" t="s">
        <v>802</v>
      </c>
      <c r="B49" s="306"/>
    </row>
    <row r="50" spans="1:41" ht="25.5" customHeight="1" x14ac:dyDescent="0.25">
      <c r="A50" s="308" t="s">
        <v>926</v>
      </c>
      <c r="B50" s="308"/>
      <c r="C50" s="308"/>
      <c r="D50" s="308"/>
      <c r="E50" s="308"/>
      <c r="F50" s="308"/>
      <c r="G50" s="308"/>
      <c r="H50" s="308"/>
      <c r="I50" s="308"/>
      <c r="J50" s="308"/>
      <c r="K50" s="308"/>
      <c r="L50" s="308"/>
      <c r="M50" s="308"/>
      <c r="N50" s="308"/>
      <c r="O50" s="308"/>
      <c r="P50" s="308"/>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row>
    <row r="51" spans="1:41" x14ac:dyDescent="0.25">
      <c r="A51" s="304" t="s">
        <v>923</v>
      </c>
      <c r="B51" s="304"/>
      <c r="C51" s="304"/>
      <c r="D51" s="304"/>
      <c r="E51" s="304"/>
      <c r="F51" s="304"/>
      <c r="G51" s="304"/>
      <c r="H51" s="304"/>
      <c r="I51" s="304"/>
      <c r="J51" s="304"/>
      <c r="K51" s="304"/>
      <c r="L51" s="304"/>
      <c r="M51" s="304"/>
      <c r="N51" s="304"/>
      <c r="O51" s="304"/>
      <c r="P51" s="304"/>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row>
    <row r="52" spans="1:41" x14ac:dyDescent="0.25">
      <c r="A52" s="304" t="s">
        <v>925</v>
      </c>
      <c r="B52" s="304"/>
      <c r="C52" s="304"/>
      <c r="D52" s="304"/>
      <c r="E52" s="304"/>
      <c r="F52" s="304"/>
      <c r="G52" s="304"/>
      <c r="H52" s="304"/>
      <c r="I52" s="304"/>
      <c r="J52" s="304"/>
      <c r="K52" s="304"/>
      <c r="L52" s="304"/>
      <c r="M52" s="304"/>
      <c r="N52" s="304"/>
      <c r="O52" s="304"/>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row>
    <row r="53" spans="1:41" x14ac:dyDescent="0.25">
      <c r="A53" s="304" t="s">
        <v>924</v>
      </c>
      <c r="B53" s="304"/>
      <c r="C53" s="304"/>
      <c r="D53" s="304"/>
      <c r="E53" s="304"/>
      <c r="F53" s="304"/>
      <c r="G53" s="304"/>
      <c r="H53" s="304"/>
      <c r="I53" s="304"/>
      <c r="J53" s="304"/>
      <c r="K53" s="304"/>
      <c r="L53" s="304"/>
      <c r="M53" s="304"/>
      <c r="N53" s="304"/>
      <c r="O53" s="304"/>
      <c r="P53" s="304"/>
      <c r="Q53" s="287"/>
      <c r="R53" s="287"/>
      <c r="S53" s="287"/>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row>
    <row r="54" spans="1:41" x14ac:dyDescent="0.25">
      <c r="A54" s="303"/>
      <c r="B54" s="303"/>
      <c r="C54" s="303"/>
    </row>
    <row r="55" spans="1:41" x14ac:dyDescent="0.25">
      <c r="A55" s="302"/>
      <c r="B55" s="302"/>
      <c r="C55" s="302"/>
    </row>
  </sheetData>
  <mergeCells count="10">
    <mergeCell ref="BI6:BS6"/>
    <mergeCell ref="A49:B49"/>
    <mergeCell ref="A3:B3"/>
    <mergeCell ref="A8:B8"/>
    <mergeCell ref="A50:P50"/>
    <mergeCell ref="A55:C55"/>
    <mergeCell ref="A54:C54"/>
    <mergeCell ref="A51:P51"/>
    <mergeCell ref="A52:O52"/>
    <mergeCell ref="A53:P53"/>
  </mergeCells>
  <phoneticPr fontId="19" type="noConversion"/>
  <conditionalFormatting sqref="A1 D3:CM3">
    <cfRule type="cellIs" dxfId="116" priority="17" operator="notEqual">
      <formula>0</formula>
    </cfRule>
  </conditionalFormatting>
  <conditionalFormatting sqref="B5">
    <cfRule type="notContainsBlanks" dxfId="115" priority="1">
      <formula>LEN(TRIM(B5))&gt;0</formula>
    </cfRule>
    <cfRule type="containsBlanks" dxfId="114" priority="2">
      <formula>LEN(TRIM(B5))=0</formula>
    </cfRule>
  </conditionalFormatting>
  <conditionalFormatting sqref="D4:CM4">
    <cfRule type="cellIs" dxfId="113" priority="7" operator="lessThan">
      <formula>0</formula>
    </cfRule>
    <cfRule type="cellIs" dxfId="112" priority="8" operator="greaterThan">
      <formula>0</formula>
    </cfRule>
  </conditionalFormatting>
  <pageMargins left="0.7" right="0.7" top="0.75" bottom="0.75" header="0.3" footer="0.3"/>
  <pageSetup paperSize="9" orientation="portrait" r:id="rId1"/>
  <ignoredErrors>
    <ignoredError sqref="J4:K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278DFA-4F77-48AB-94FD-BB8654E71AE4}">
          <x14:formula1>
            <xm:f>Refs!$K$2:$K$25</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4123-D0CC-4FE7-80D9-C0061AF949AC}">
  <sheetPr codeName="Sheet3">
    <tabColor theme="0"/>
  </sheetPr>
  <dimension ref="A1:GV41"/>
  <sheetViews>
    <sheetView showGridLines="0" zoomScaleNormal="100" workbookViewId="0">
      <pane xSplit="3" ySplit="7" topLeftCell="D8" activePane="bottomRight" state="frozen"/>
      <selection activeCell="C74" sqref="C74"/>
      <selection pane="topRight" activeCell="C74" sqref="C74"/>
      <selection pane="bottomLeft" activeCell="C74" sqref="C74"/>
      <selection pane="bottomRight" activeCell="B4" sqref="B4"/>
    </sheetView>
  </sheetViews>
  <sheetFormatPr defaultColWidth="0" defaultRowHeight="12.5" x14ac:dyDescent="0.25"/>
  <cols>
    <col min="1" max="1" width="10.453125" style="3" bestFit="1" customWidth="1"/>
    <col min="2" max="2" width="30.453125" style="3" customWidth="1"/>
    <col min="3" max="3" width="2.453125" style="3" customWidth="1"/>
    <col min="4" max="4" width="12" style="3" bestFit="1" customWidth="1"/>
    <col min="5" max="5" width="11.453125" style="3" customWidth="1"/>
    <col min="6" max="6" width="12" style="3" bestFit="1" customWidth="1"/>
    <col min="7" max="7" width="11.453125" style="3" bestFit="1" customWidth="1"/>
    <col min="8" max="8" width="10.453125" style="3" customWidth="1"/>
    <col min="9" max="9" width="13.453125" style="3" customWidth="1"/>
    <col min="10" max="10" width="10.453125" style="3" customWidth="1"/>
    <col min="11" max="11" width="10.453125" style="3" bestFit="1" customWidth="1"/>
    <col min="12" max="12" width="12.453125" style="3" customWidth="1"/>
    <col min="13" max="13" width="10.453125" style="3" customWidth="1"/>
    <col min="14" max="14" width="14.36328125" style="3" bestFit="1" customWidth="1"/>
    <col min="15" max="15" width="13.54296875" style="3" customWidth="1"/>
    <col min="16" max="16" width="9.453125" style="3" customWidth="1"/>
    <col min="17" max="17" width="11.453125" style="3" customWidth="1"/>
    <col min="18" max="18" width="9.54296875" style="3" customWidth="1"/>
    <col min="19" max="19" width="12.54296875" style="3" customWidth="1"/>
    <col min="20" max="20" width="14.54296875" style="3" customWidth="1"/>
    <col min="21" max="21" width="10.54296875" style="3" customWidth="1"/>
    <col min="22" max="22" width="9.54296875" style="3" customWidth="1"/>
    <col min="23" max="23" width="12.54296875" style="3" customWidth="1"/>
    <col min="24" max="24" width="12.54296875" style="3" bestFit="1" customWidth="1"/>
    <col min="25" max="27" width="11.54296875" style="3" customWidth="1"/>
    <col min="28" max="28" width="16.54296875" style="3" customWidth="1"/>
    <col min="29" max="31" width="11.453125" style="3" customWidth="1"/>
    <col min="32" max="32" width="11" style="3" customWidth="1"/>
    <col min="33" max="33" width="12.54296875" style="3" customWidth="1"/>
    <col min="34" max="35" width="12.54296875" style="3" bestFit="1" customWidth="1"/>
    <col min="36" max="37" width="13.453125" style="3" bestFit="1" customWidth="1"/>
    <col min="38" max="38" width="13.453125" style="3" customWidth="1"/>
    <col min="39" max="39" width="10.54296875" style="3" bestFit="1" customWidth="1"/>
    <col min="40" max="40" width="12.54296875" style="3" customWidth="1"/>
    <col min="41" max="41" width="13.453125" style="3" customWidth="1"/>
    <col min="42" max="42" width="12.54296875" style="3" bestFit="1" customWidth="1"/>
    <col min="43" max="44" width="15.54296875" style="3" customWidth="1"/>
    <col min="45" max="45" width="12.54296875" style="3" bestFit="1" customWidth="1"/>
    <col min="46" max="46" width="12.54296875" style="3" customWidth="1"/>
    <col min="47" max="47" width="14" style="3" customWidth="1"/>
    <col min="48" max="48" width="12.54296875" style="3" bestFit="1" customWidth="1"/>
    <col min="49" max="49" width="13" style="3" customWidth="1"/>
    <col min="50" max="51" width="13.453125" style="3" customWidth="1"/>
    <col min="52" max="52" width="12.453125" style="3" customWidth="1"/>
    <col min="53" max="54" width="13.453125" style="3" customWidth="1"/>
    <col min="55" max="57" width="12.54296875" style="3" bestFit="1" customWidth="1"/>
    <col min="58" max="61" width="15.54296875" style="3" customWidth="1"/>
    <col min="62" max="62" width="14" style="3" customWidth="1"/>
    <col min="63" max="64" width="13.453125" style="3" customWidth="1"/>
    <col min="65" max="65" width="13" style="3" customWidth="1"/>
    <col min="66" max="68" width="13.453125" style="3" customWidth="1"/>
    <col min="69" max="69" width="12.54296875" style="3" bestFit="1" customWidth="1"/>
    <col min="70" max="70" width="13.54296875" style="3" customWidth="1"/>
    <col min="71" max="71" width="15.54296875" style="3" bestFit="1" customWidth="1"/>
    <col min="72" max="72" width="15.453125" style="3" bestFit="1" customWidth="1"/>
    <col min="73" max="74" width="13.54296875" style="3" bestFit="1" customWidth="1"/>
    <col min="75" max="75" width="12.54296875" style="3" bestFit="1" customWidth="1"/>
    <col min="76" max="76" width="11.453125" style="3" customWidth="1"/>
    <col min="77" max="77" width="12.453125" style="3" customWidth="1"/>
    <col min="78" max="78" width="13.54296875" style="3" bestFit="1" customWidth="1"/>
    <col min="79" max="81" width="11.54296875" style="3" customWidth="1"/>
    <col min="82" max="82" width="13.54296875" style="3" customWidth="1"/>
    <col min="83" max="83" width="18.453125" style="3" customWidth="1"/>
    <col min="84" max="84" width="11.54296875" style="3" customWidth="1"/>
    <col min="85" max="85" width="18.54296875" style="3" customWidth="1"/>
    <col min="86" max="86" width="16.54296875" style="3" customWidth="1"/>
    <col min="87" max="87" width="10.54296875" style="3" bestFit="1" customWidth="1"/>
    <col min="88" max="88" width="11.1796875" style="3" customWidth="1"/>
    <col min="89" max="90" width="13.36328125" style="3" customWidth="1"/>
    <col min="91" max="91" width="14.81640625" style="3" customWidth="1"/>
    <col min="92" max="92" width="8.54296875" style="3" customWidth="1"/>
    <col min="93" max="112" width="8.54296875" style="3" hidden="1" customWidth="1"/>
    <col min="113" max="204" width="0" style="3" hidden="1" customWidth="1"/>
    <col min="205" max="16384" width="8.54296875" style="3" hidden="1"/>
  </cols>
  <sheetData>
    <row r="1" spans="1:112" ht="4.25" customHeight="1" thickBot="1" x14ac:dyDescent="0.35">
      <c r="A1" s="8"/>
      <c r="B1" s="6"/>
      <c r="D1" s="12"/>
      <c r="BI1" s="12"/>
    </row>
    <row r="2" spans="1:112" ht="30.65" customHeight="1" thickBot="1" x14ac:dyDescent="0.3">
      <c r="A2" s="197" t="s">
        <v>792</v>
      </c>
      <c r="B2" s="202"/>
      <c r="C2" s="202"/>
      <c r="D2" s="202"/>
      <c r="E2" s="202"/>
      <c r="F2" s="202"/>
      <c r="G2" s="200"/>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201"/>
    </row>
    <row r="3" spans="1:112" s="9" customFormat="1" ht="15.65" customHeight="1" thickBot="1" x14ac:dyDescent="0.35">
      <c r="A3" s="11"/>
      <c r="C3" s="7">
        <f>COUNTIF(D3:CM3,"&lt;&gt;"&amp;0)</f>
        <v>6</v>
      </c>
      <c r="D3" s="5">
        <f>SUM(D12:D23)-D9</f>
        <v>0</v>
      </c>
      <c r="E3" s="5">
        <f t="shared" ref="E3:I3" si="0">SUM(E12:E23)-E9</f>
        <v>0</v>
      </c>
      <c r="F3" s="5">
        <f t="shared" si="0"/>
        <v>0</v>
      </c>
      <c r="G3" s="5">
        <f t="shared" si="0"/>
        <v>0</v>
      </c>
      <c r="H3" s="5">
        <f t="shared" si="0"/>
        <v>0</v>
      </c>
      <c r="I3" s="5">
        <f t="shared" si="0"/>
        <v>0</v>
      </c>
      <c r="J3" s="5"/>
      <c r="K3" s="5"/>
      <c r="L3" s="5">
        <f t="shared" ref="L3:X3" si="1">SUM(L12:L23)-L9</f>
        <v>0</v>
      </c>
      <c r="M3" s="5">
        <f t="shared" si="1"/>
        <v>0</v>
      </c>
      <c r="N3" s="5">
        <f t="shared" si="1"/>
        <v>0</v>
      </c>
      <c r="O3" s="5">
        <f t="shared" si="1"/>
        <v>0</v>
      </c>
      <c r="P3" s="5">
        <f t="shared" si="1"/>
        <v>0</v>
      </c>
      <c r="Q3" s="5">
        <f t="shared" si="1"/>
        <v>0</v>
      </c>
      <c r="R3" s="5">
        <f t="shared" si="1"/>
        <v>0</v>
      </c>
      <c r="S3" s="5">
        <f t="shared" si="1"/>
        <v>0</v>
      </c>
      <c r="T3" s="5">
        <f t="shared" si="1"/>
        <v>0</v>
      </c>
      <c r="U3" s="5">
        <f t="shared" si="1"/>
        <v>0</v>
      </c>
      <c r="V3" s="5">
        <f t="shared" si="1"/>
        <v>0</v>
      </c>
      <c r="W3" s="5">
        <f t="shared" si="1"/>
        <v>0</v>
      </c>
      <c r="X3" s="5">
        <f t="shared" si="1"/>
        <v>0</v>
      </c>
      <c r="Y3" s="5"/>
      <c r="Z3" s="5"/>
      <c r="AA3" s="5">
        <f t="shared" ref="AA3:AB3" si="2">SUM(AA12:AA23)-AA9</f>
        <v>0</v>
      </c>
      <c r="AB3" s="5">
        <f t="shared" si="2"/>
        <v>0</v>
      </c>
      <c r="AC3" s="5"/>
      <c r="AD3" s="5"/>
      <c r="AE3" s="5">
        <f t="shared" ref="AE3:CM3" si="3">SUM(AE12:AE23)-AE9</f>
        <v>0</v>
      </c>
      <c r="AF3" s="5">
        <f t="shared" si="3"/>
        <v>0</v>
      </c>
      <c r="AG3" s="5">
        <f t="shared" si="3"/>
        <v>0</v>
      </c>
      <c r="AH3" s="5">
        <f t="shared" si="3"/>
        <v>0</v>
      </c>
      <c r="AI3" s="5">
        <f t="shared" si="3"/>
        <v>0</v>
      </c>
      <c r="AJ3" s="5">
        <f t="shared" si="3"/>
        <v>0</v>
      </c>
      <c r="AK3" s="5">
        <f t="shared" si="3"/>
        <v>0</v>
      </c>
      <c r="AL3" s="5">
        <f t="shared" si="3"/>
        <v>0</v>
      </c>
      <c r="AM3" s="5">
        <f t="shared" si="3"/>
        <v>0</v>
      </c>
      <c r="AN3" s="5">
        <f t="shared" si="3"/>
        <v>0</v>
      </c>
      <c r="AO3" s="5">
        <f t="shared" si="3"/>
        <v>0</v>
      </c>
      <c r="AP3" s="5">
        <f t="shared" si="3"/>
        <v>0</v>
      </c>
      <c r="AQ3" s="5">
        <f t="shared" si="3"/>
        <v>0</v>
      </c>
      <c r="AR3" s="5">
        <f t="shared" si="3"/>
        <v>0</v>
      </c>
      <c r="AS3" s="5">
        <f t="shared" si="3"/>
        <v>0</v>
      </c>
      <c r="AT3" s="5">
        <f t="shared" si="3"/>
        <v>0</v>
      </c>
      <c r="AU3" s="5">
        <f t="shared" si="3"/>
        <v>0</v>
      </c>
      <c r="AV3" s="5">
        <f t="shared" si="3"/>
        <v>0</v>
      </c>
      <c r="AW3" s="5">
        <f t="shared" si="3"/>
        <v>0</v>
      </c>
      <c r="AX3" s="5">
        <f t="shared" si="3"/>
        <v>0</v>
      </c>
      <c r="AY3" s="5">
        <f t="shared" si="3"/>
        <v>0</v>
      </c>
      <c r="AZ3" s="5">
        <f t="shared" si="3"/>
        <v>0</v>
      </c>
      <c r="BA3" s="5">
        <f t="shared" si="3"/>
        <v>0</v>
      </c>
      <c r="BB3" s="5">
        <f t="shared" si="3"/>
        <v>0</v>
      </c>
      <c r="BC3" s="5">
        <f t="shared" si="3"/>
        <v>0</v>
      </c>
      <c r="BD3" s="5">
        <f t="shared" si="3"/>
        <v>0</v>
      </c>
      <c r="BE3" s="5">
        <f t="shared" si="3"/>
        <v>0</v>
      </c>
      <c r="BF3" s="5">
        <f t="shared" si="3"/>
        <v>0</v>
      </c>
      <c r="BG3" s="5">
        <f t="shared" si="3"/>
        <v>0</v>
      </c>
      <c r="BH3" s="5">
        <f t="shared" si="3"/>
        <v>0</v>
      </c>
      <c r="BI3" s="5">
        <f t="shared" si="3"/>
        <v>0</v>
      </c>
      <c r="BJ3" s="5">
        <f t="shared" si="3"/>
        <v>0</v>
      </c>
      <c r="BK3" s="5">
        <f t="shared" si="3"/>
        <v>0</v>
      </c>
      <c r="BL3" s="5">
        <f t="shared" si="3"/>
        <v>0</v>
      </c>
      <c r="BM3" s="5">
        <f t="shared" si="3"/>
        <v>0</v>
      </c>
      <c r="BN3" s="5">
        <f t="shared" si="3"/>
        <v>0</v>
      </c>
      <c r="BO3" s="5">
        <f t="shared" si="3"/>
        <v>0</v>
      </c>
      <c r="BP3" s="5">
        <f t="shared" si="3"/>
        <v>0</v>
      </c>
      <c r="BQ3" s="5">
        <f t="shared" si="3"/>
        <v>0</v>
      </c>
      <c r="BR3" s="5">
        <f t="shared" si="3"/>
        <v>0</v>
      </c>
      <c r="BS3" s="5">
        <f t="shared" si="3"/>
        <v>0</v>
      </c>
      <c r="BT3" s="5">
        <f t="shared" si="3"/>
        <v>0</v>
      </c>
      <c r="BU3" s="5">
        <f t="shared" si="3"/>
        <v>0</v>
      </c>
      <c r="BV3" s="5">
        <f t="shared" si="3"/>
        <v>0</v>
      </c>
      <c r="BW3" s="5">
        <f t="shared" si="3"/>
        <v>0</v>
      </c>
      <c r="BX3" s="5">
        <f t="shared" si="3"/>
        <v>0</v>
      </c>
      <c r="BY3" s="5">
        <f t="shared" si="3"/>
        <v>0</v>
      </c>
      <c r="BZ3" s="5">
        <f t="shared" si="3"/>
        <v>0</v>
      </c>
      <c r="CA3" s="5">
        <f t="shared" si="3"/>
        <v>0</v>
      </c>
      <c r="CB3" s="5">
        <f t="shared" si="3"/>
        <v>0</v>
      </c>
      <c r="CC3" s="5">
        <f t="shared" si="3"/>
        <v>0</v>
      </c>
      <c r="CD3" s="5">
        <f t="shared" si="3"/>
        <v>0</v>
      </c>
      <c r="CE3" s="5">
        <f t="shared" si="3"/>
        <v>0</v>
      </c>
      <c r="CF3" s="5">
        <f t="shared" si="3"/>
        <v>0</v>
      </c>
      <c r="CG3" s="5">
        <f t="shared" si="3"/>
        <v>0</v>
      </c>
      <c r="CH3" s="5">
        <f t="shared" si="3"/>
        <v>0</v>
      </c>
      <c r="CI3" s="5">
        <f t="shared" si="3"/>
        <v>0</v>
      </c>
      <c r="CJ3" s="5">
        <f t="shared" si="3"/>
        <v>0</v>
      </c>
      <c r="CK3" s="5">
        <f t="shared" si="3"/>
        <v>0</v>
      </c>
      <c r="CL3" s="5">
        <f t="shared" si="3"/>
        <v>0</v>
      </c>
      <c r="CM3" s="5">
        <f t="shared" si="3"/>
        <v>0</v>
      </c>
      <c r="CN3" s="5"/>
      <c r="CO3" s="5"/>
      <c r="CP3" s="5"/>
      <c r="CQ3" s="5"/>
      <c r="CR3" s="5"/>
      <c r="CS3" s="5"/>
      <c r="CT3" s="5"/>
      <c r="CU3" s="5"/>
      <c r="CV3" s="5"/>
      <c r="CW3" s="5"/>
      <c r="CX3" s="5"/>
      <c r="CY3" s="5"/>
      <c r="CZ3" s="5"/>
      <c r="DA3" s="5"/>
      <c r="DB3" s="5"/>
      <c r="DC3" s="5"/>
      <c r="DD3" s="5"/>
      <c r="DE3" s="5"/>
      <c r="DF3" s="5"/>
      <c r="DG3" s="5"/>
      <c r="DH3" s="5"/>
    </row>
    <row r="4" spans="1:112" ht="24" customHeight="1" thickBot="1" x14ac:dyDescent="0.3">
      <c r="A4" s="3" t="s">
        <v>60</v>
      </c>
      <c r="B4" s="131" t="s">
        <v>202</v>
      </c>
      <c r="D4" s="4" t="s">
        <v>61</v>
      </c>
      <c r="E4" s="4"/>
      <c r="F4" s="4"/>
      <c r="G4" s="4" t="s">
        <v>62</v>
      </c>
      <c r="H4" s="4"/>
      <c r="I4" s="4"/>
      <c r="J4" s="4"/>
      <c r="K4" s="4"/>
      <c r="L4" s="4"/>
      <c r="M4" s="4"/>
      <c r="N4" s="4"/>
      <c r="O4" s="4" t="s">
        <v>63</v>
      </c>
      <c r="P4" s="4"/>
      <c r="Q4" s="4"/>
      <c r="R4" s="4"/>
      <c r="S4" s="4"/>
      <c r="T4" s="4"/>
      <c r="U4" s="4" t="s">
        <v>64</v>
      </c>
      <c r="V4" s="4"/>
      <c r="W4" s="4"/>
      <c r="X4" s="4"/>
      <c r="Y4" s="117"/>
      <c r="Z4" s="117"/>
      <c r="AA4" s="117"/>
      <c r="AB4" s="117"/>
      <c r="AC4" s="117"/>
      <c r="AD4" s="117"/>
      <c r="AE4" s="4" t="s">
        <v>65</v>
      </c>
      <c r="AF4" s="4"/>
      <c r="AG4" s="4"/>
      <c r="AH4" s="4"/>
      <c r="AI4" s="4"/>
      <c r="AJ4" s="4"/>
      <c r="AK4" s="4"/>
      <c r="AL4" s="4"/>
      <c r="AM4" s="4"/>
      <c r="AN4" s="4"/>
      <c r="AO4" s="4"/>
      <c r="AQ4" s="225" t="s">
        <v>66</v>
      </c>
      <c r="AR4" s="4"/>
      <c r="AS4" s="4"/>
      <c r="AT4" s="4"/>
      <c r="AU4" s="4"/>
      <c r="AV4" s="4"/>
      <c r="AW4" s="4"/>
      <c r="AX4" s="4"/>
      <c r="AY4" s="4"/>
      <c r="AZ4" s="4"/>
      <c r="BA4" s="4"/>
      <c r="BB4" s="4"/>
      <c r="BC4" s="4"/>
      <c r="BD4" s="4"/>
      <c r="BE4" s="4"/>
      <c r="BF4" s="4" t="s">
        <v>67</v>
      </c>
      <c r="BG4" s="4"/>
      <c r="BH4" s="4"/>
      <c r="BI4" s="4" t="s">
        <v>68</v>
      </c>
      <c r="BJ4" s="4"/>
      <c r="BK4" s="4"/>
      <c r="BL4" s="4"/>
      <c r="BM4" s="4"/>
      <c r="BN4" s="4"/>
      <c r="BO4" s="4"/>
      <c r="BP4" s="4"/>
      <c r="BQ4" s="4"/>
      <c r="BR4" s="4"/>
      <c r="BS4" s="4"/>
      <c r="BT4" s="4"/>
      <c r="BU4" s="4"/>
      <c r="BV4" s="4"/>
      <c r="BW4" s="4"/>
      <c r="BX4" s="4"/>
      <c r="BY4" s="4"/>
      <c r="BZ4" s="4"/>
      <c r="CA4" s="4"/>
      <c r="CB4" s="4" t="s">
        <v>69</v>
      </c>
      <c r="CC4" s="4"/>
      <c r="CD4" s="4"/>
      <c r="CE4" s="4"/>
      <c r="CF4" s="4"/>
      <c r="CG4" s="4"/>
      <c r="CH4" s="4"/>
      <c r="CI4" s="4"/>
      <c r="CJ4" s="4"/>
      <c r="CK4" s="4"/>
      <c r="CL4" s="4"/>
      <c r="CM4" s="4"/>
    </row>
    <row r="5" spans="1:112" ht="24" customHeight="1" x14ac:dyDescent="0.3">
      <c r="B5" s="34"/>
      <c r="D5" s="4"/>
      <c r="E5" s="4"/>
      <c r="F5" s="4"/>
      <c r="G5" s="4"/>
      <c r="H5" s="4"/>
      <c r="I5" s="4"/>
      <c r="J5" s="4"/>
      <c r="K5" s="4"/>
      <c r="L5" s="4"/>
      <c r="M5" s="4"/>
      <c r="N5" s="4"/>
      <c r="O5" s="4"/>
      <c r="P5" s="4"/>
      <c r="Q5" s="4"/>
      <c r="R5" s="4"/>
      <c r="S5" s="4"/>
      <c r="T5" s="4"/>
      <c r="U5" s="4"/>
      <c r="V5" s="4"/>
      <c r="W5" s="4"/>
      <c r="X5" s="4"/>
      <c r="Y5" s="117"/>
      <c r="Z5" s="117"/>
      <c r="AA5" s="117"/>
      <c r="AB5" s="117"/>
      <c r="AC5" s="117"/>
      <c r="AD5" s="117"/>
      <c r="AE5" s="4"/>
      <c r="AF5" s="4"/>
      <c r="AG5" s="4"/>
      <c r="AH5" s="4"/>
      <c r="AI5" s="4"/>
      <c r="AJ5" s="4"/>
      <c r="AK5" s="4"/>
      <c r="AL5" s="4"/>
      <c r="AM5" s="4"/>
      <c r="AN5" s="4"/>
      <c r="AO5" s="4"/>
      <c r="AP5" s="225"/>
      <c r="AQ5" s="4"/>
      <c r="AR5" s="4"/>
      <c r="AS5" s="4"/>
      <c r="AT5" s="4"/>
      <c r="AU5" s="4"/>
      <c r="AV5" s="4"/>
      <c r="AW5" s="4"/>
      <c r="AX5" s="4"/>
      <c r="AY5" s="4"/>
      <c r="AZ5" s="4"/>
      <c r="BA5" s="4"/>
      <c r="BB5" s="4"/>
      <c r="BC5" s="4"/>
      <c r="BD5" s="227" t="s">
        <v>847</v>
      </c>
      <c r="BE5" s="227" t="s">
        <v>847</v>
      </c>
      <c r="BF5" s="4"/>
      <c r="BG5" s="4"/>
      <c r="BH5" s="4"/>
      <c r="BI5" s="228" t="s">
        <v>848</v>
      </c>
      <c r="BJ5" s="228" t="s">
        <v>848</v>
      </c>
      <c r="BK5" s="228" t="s">
        <v>848</v>
      </c>
      <c r="BL5" s="228" t="s">
        <v>848</v>
      </c>
      <c r="BM5" s="228" t="s">
        <v>848</v>
      </c>
      <c r="BN5" s="228" t="s">
        <v>848</v>
      </c>
      <c r="BO5" s="228" t="s">
        <v>848</v>
      </c>
      <c r="BP5" s="228" t="s">
        <v>848</v>
      </c>
      <c r="BQ5" s="228" t="s">
        <v>848</v>
      </c>
      <c r="BR5" s="228" t="s">
        <v>848</v>
      </c>
      <c r="BS5" s="228" t="s">
        <v>848</v>
      </c>
      <c r="BT5" s="4"/>
      <c r="BU5" s="4"/>
      <c r="BV5" s="228" t="s">
        <v>848</v>
      </c>
      <c r="BW5" s="4"/>
      <c r="BX5" s="4"/>
      <c r="BY5" s="4"/>
      <c r="BZ5" s="4"/>
      <c r="CA5" s="4"/>
      <c r="CB5" s="4"/>
      <c r="CC5" s="4"/>
      <c r="CD5" s="4"/>
      <c r="CE5" s="4"/>
      <c r="CF5" s="4"/>
      <c r="CG5" s="4"/>
      <c r="CH5" s="4"/>
      <c r="CI5" s="4"/>
      <c r="CJ5" s="4"/>
      <c r="CK5" s="4"/>
      <c r="CL5" s="4"/>
      <c r="CM5" s="4"/>
    </row>
    <row r="6" spans="1:112" x14ac:dyDescent="0.25">
      <c r="A6" s="34" t="str">
        <f>INDEX(Refs!$A$2:$A$81, MATCH(Geography!$B$4,Refs!$C$2:$C$81,0))</f>
        <v>*</v>
      </c>
      <c r="B6" s="34" t="str">
        <f>VLOOKUP($A$6,Refs!$A$2:$D$81,4,FALSE)</f>
        <v>National</v>
      </c>
      <c r="D6" s="153" t="s">
        <v>10</v>
      </c>
      <c r="E6" s="153" t="s">
        <v>70</v>
      </c>
      <c r="F6" s="153" t="s">
        <v>20</v>
      </c>
      <c r="G6" s="153" t="s">
        <v>23</v>
      </c>
      <c r="H6" s="153" t="s">
        <v>19</v>
      </c>
      <c r="I6" s="153" t="s">
        <v>21</v>
      </c>
      <c r="J6" s="153" t="s">
        <v>71</v>
      </c>
      <c r="K6" s="153" t="s">
        <v>72</v>
      </c>
      <c r="L6" s="153" t="s">
        <v>73</v>
      </c>
      <c r="M6" s="153" t="s">
        <v>74</v>
      </c>
      <c r="N6" s="153" t="s">
        <v>75</v>
      </c>
      <c r="O6" s="153" t="s">
        <v>26</v>
      </c>
      <c r="P6" s="153" t="s">
        <v>76</v>
      </c>
      <c r="Q6" s="153" t="s">
        <v>77</v>
      </c>
      <c r="R6" s="153" t="s">
        <v>78</v>
      </c>
      <c r="S6" s="153" t="s">
        <v>79</v>
      </c>
      <c r="T6" s="153" t="s">
        <v>80</v>
      </c>
      <c r="U6" s="153" t="s">
        <v>25</v>
      </c>
      <c r="V6" s="153" t="s">
        <v>81</v>
      </c>
      <c r="W6" s="153" t="s">
        <v>82</v>
      </c>
      <c r="X6" s="153" t="s">
        <v>83</v>
      </c>
      <c r="Y6" s="153" t="s">
        <v>84</v>
      </c>
      <c r="Z6" s="153" t="s">
        <v>85</v>
      </c>
      <c r="AA6" s="153" t="s">
        <v>86</v>
      </c>
      <c r="AB6" s="153" t="s">
        <v>87</v>
      </c>
      <c r="AC6" s="153" t="s">
        <v>88</v>
      </c>
      <c r="AD6" s="153" t="s">
        <v>89</v>
      </c>
      <c r="AE6" s="153" t="s">
        <v>90</v>
      </c>
      <c r="AF6" s="153" t="s">
        <v>27</v>
      </c>
      <c r="AG6" s="153" t="s">
        <v>29</v>
      </c>
      <c r="AH6" s="153" t="s">
        <v>91</v>
      </c>
      <c r="AI6" s="153" t="s">
        <v>92</v>
      </c>
      <c r="AJ6" s="153" t="s">
        <v>93</v>
      </c>
      <c r="AK6" s="153" t="s">
        <v>94</v>
      </c>
      <c r="AL6" s="153" t="s">
        <v>95</v>
      </c>
      <c r="AM6" s="153" t="s">
        <v>96</v>
      </c>
      <c r="AN6" s="153" t="s">
        <v>97</v>
      </c>
      <c r="AO6" s="153" t="s">
        <v>31</v>
      </c>
      <c r="AP6" s="153" t="s">
        <v>98</v>
      </c>
      <c r="AQ6" s="153" t="s">
        <v>99</v>
      </c>
      <c r="AR6" s="153" t="s">
        <v>100</v>
      </c>
      <c r="AS6" s="153" t="s">
        <v>101</v>
      </c>
      <c r="AT6" s="153" t="s">
        <v>102</v>
      </c>
      <c r="AU6" s="153" t="s">
        <v>103</v>
      </c>
      <c r="AV6" s="153" t="s">
        <v>104</v>
      </c>
      <c r="AW6" s="153" t="s">
        <v>105</v>
      </c>
      <c r="AX6" s="153" t="s">
        <v>106</v>
      </c>
      <c r="AY6" s="153" t="s">
        <v>107</v>
      </c>
      <c r="AZ6" s="153" t="s">
        <v>108</v>
      </c>
      <c r="BA6" s="153" t="s">
        <v>109</v>
      </c>
      <c r="BB6" s="153" t="s">
        <v>110</v>
      </c>
      <c r="BC6" s="153" t="s">
        <v>111</v>
      </c>
      <c r="BD6" s="153" t="s">
        <v>814</v>
      </c>
      <c r="BE6" s="153" t="s">
        <v>815</v>
      </c>
      <c r="BF6" s="153" t="s">
        <v>112</v>
      </c>
      <c r="BG6" s="153" t="s">
        <v>113</v>
      </c>
      <c r="BH6" s="153" t="s">
        <v>114</v>
      </c>
      <c r="BI6" s="153" t="s">
        <v>115</v>
      </c>
      <c r="BJ6" s="153" t="s">
        <v>116</v>
      </c>
      <c r="BK6" s="153" t="s">
        <v>117</v>
      </c>
      <c r="BL6" s="153" t="s">
        <v>118</v>
      </c>
      <c r="BM6" s="153" t="s">
        <v>119</v>
      </c>
      <c r="BN6" s="153" t="s">
        <v>120</v>
      </c>
      <c r="BO6" s="153" t="s">
        <v>121</v>
      </c>
      <c r="BP6" s="153" t="s">
        <v>122</v>
      </c>
      <c r="BQ6" s="153" t="s">
        <v>123</v>
      </c>
      <c r="BR6" s="153" t="s">
        <v>124</v>
      </c>
      <c r="BS6" s="153" t="s">
        <v>125</v>
      </c>
      <c r="BT6" s="153" t="s">
        <v>126</v>
      </c>
      <c r="BU6" s="153" t="s">
        <v>127</v>
      </c>
      <c r="BV6" s="153" t="s">
        <v>128</v>
      </c>
      <c r="BW6" s="153" t="s">
        <v>129</v>
      </c>
      <c r="BX6" s="153" t="s">
        <v>130</v>
      </c>
      <c r="BY6" s="153" t="s">
        <v>131</v>
      </c>
      <c r="BZ6" s="153" t="s">
        <v>132</v>
      </c>
      <c r="CA6" s="153" t="s">
        <v>133</v>
      </c>
      <c r="CB6" s="153" t="s">
        <v>134</v>
      </c>
      <c r="CC6" s="153" t="s">
        <v>135</v>
      </c>
      <c r="CD6" s="153" t="s">
        <v>136</v>
      </c>
      <c r="CE6" s="153" t="s">
        <v>137</v>
      </c>
      <c r="CF6" s="153" t="s">
        <v>138</v>
      </c>
      <c r="CG6" s="153" t="s">
        <v>139</v>
      </c>
      <c r="CH6" s="153" t="s">
        <v>140</v>
      </c>
      <c r="CI6" s="153" t="s">
        <v>141</v>
      </c>
      <c r="CJ6" s="153" t="s">
        <v>730</v>
      </c>
      <c r="CK6" s="153" t="s">
        <v>729</v>
      </c>
      <c r="CL6" s="153" t="s">
        <v>732</v>
      </c>
      <c r="CM6" s="153" t="s">
        <v>731</v>
      </c>
    </row>
    <row r="7" spans="1:112" s="10" customFormat="1" ht="178.5" customHeight="1" x14ac:dyDescent="0.25">
      <c r="A7" s="301"/>
      <c r="B7" s="301"/>
      <c r="C7" s="15"/>
      <c r="D7" s="177" t="s">
        <v>39</v>
      </c>
      <c r="E7" s="177" t="s">
        <v>142</v>
      </c>
      <c r="F7" s="177" t="s">
        <v>41</v>
      </c>
      <c r="G7" s="158" t="s">
        <v>45</v>
      </c>
      <c r="H7" s="158" t="s">
        <v>40</v>
      </c>
      <c r="I7" s="158" t="s">
        <v>43</v>
      </c>
      <c r="J7" s="158" t="s">
        <v>143</v>
      </c>
      <c r="K7" s="158" t="s">
        <v>144</v>
      </c>
      <c r="L7" s="158" t="s">
        <v>145</v>
      </c>
      <c r="M7" s="158" t="s">
        <v>146</v>
      </c>
      <c r="N7" s="158" t="s">
        <v>147</v>
      </c>
      <c r="O7" s="158" t="s">
        <v>48</v>
      </c>
      <c r="P7" s="158" t="s">
        <v>148</v>
      </c>
      <c r="Q7" s="158" t="s">
        <v>149</v>
      </c>
      <c r="R7" s="158" t="s">
        <v>55</v>
      </c>
      <c r="S7" s="158" t="s">
        <v>150</v>
      </c>
      <c r="T7" s="158" t="s">
        <v>151</v>
      </c>
      <c r="U7" s="158" t="s">
        <v>47</v>
      </c>
      <c r="V7" s="158" t="s">
        <v>152</v>
      </c>
      <c r="W7" s="157" t="s">
        <v>153</v>
      </c>
      <c r="X7" s="157" t="s">
        <v>154</v>
      </c>
      <c r="Y7" s="158" t="s">
        <v>155</v>
      </c>
      <c r="Z7" s="158" t="s">
        <v>156</v>
      </c>
      <c r="AA7" s="158" t="s">
        <v>157</v>
      </c>
      <c r="AB7" s="158" t="s">
        <v>158</v>
      </c>
      <c r="AC7" s="158" t="s">
        <v>159</v>
      </c>
      <c r="AD7" s="158" t="s">
        <v>160</v>
      </c>
      <c r="AE7" s="158" t="s">
        <v>161</v>
      </c>
      <c r="AF7" s="158" t="s">
        <v>50</v>
      </c>
      <c r="AG7" s="158" t="s">
        <v>162</v>
      </c>
      <c r="AH7" s="158" t="s">
        <v>163</v>
      </c>
      <c r="AI7" s="158" t="s">
        <v>164</v>
      </c>
      <c r="AJ7" s="178" t="s">
        <v>165</v>
      </c>
      <c r="AK7" s="178" t="s">
        <v>166</v>
      </c>
      <c r="AL7" s="178" t="s">
        <v>167</v>
      </c>
      <c r="AM7" s="158" t="s">
        <v>168</v>
      </c>
      <c r="AN7" s="158" t="s">
        <v>169</v>
      </c>
      <c r="AO7" s="158" t="s">
        <v>54</v>
      </c>
      <c r="AP7" s="158" t="s">
        <v>170</v>
      </c>
      <c r="AQ7" s="158" t="s">
        <v>171</v>
      </c>
      <c r="AR7" s="158" t="s">
        <v>753</v>
      </c>
      <c r="AS7" s="158" t="s">
        <v>768</v>
      </c>
      <c r="AT7" s="158" t="s">
        <v>769</v>
      </c>
      <c r="AU7" s="158" t="s">
        <v>754</v>
      </c>
      <c r="AV7" s="158" t="s">
        <v>911</v>
      </c>
      <c r="AW7" s="158" t="s">
        <v>745</v>
      </c>
      <c r="AX7" s="158" t="s">
        <v>174</v>
      </c>
      <c r="AY7" s="158" t="s">
        <v>737</v>
      </c>
      <c r="AZ7" s="158" t="s">
        <v>912</v>
      </c>
      <c r="BA7" s="158" t="s">
        <v>913</v>
      </c>
      <c r="BB7" s="158" t="s">
        <v>755</v>
      </c>
      <c r="BC7" s="158" t="s">
        <v>178</v>
      </c>
      <c r="BD7" s="158" t="s">
        <v>816</v>
      </c>
      <c r="BE7" s="158" t="s">
        <v>817</v>
      </c>
      <c r="BF7" s="158" t="s">
        <v>179</v>
      </c>
      <c r="BG7" s="158" t="s">
        <v>180</v>
      </c>
      <c r="BH7" s="158" t="s">
        <v>241</v>
      </c>
      <c r="BI7" s="158" t="s">
        <v>181</v>
      </c>
      <c r="BJ7" s="158" t="s">
        <v>182</v>
      </c>
      <c r="BK7" s="158" t="s">
        <v>183</v>
      </c>
      <c r="BL7" s="158" t="s">
        <v>739</v>
      </c>
      <c r="BM7" s="158" t="s">
        <v>738</v>
      </c>
      <c r="BN7" s="158" t="s">
        <v>184</v>
      </c>
      <c r="BO7" s="158" t="s">
        <v>185</v>
      </c>
      <c r="BP7" s="158" t="s">
        <v>186</v>
      </c>
      <c r="BQ7" s="158" t="s">
        <v>801</v>
      </c>
      <c r="BR7" s="158" t="s">
        <v>188</v>
      </c>
      <c r="BS7" s="158" t="s">
        <v>189</v>
      </c>
      <c r="BT7" s="158" t="s">
        <v>190</v>
      </c>
      <c r="BU7" s="158" t="s">
        <v>191</v>
      </c>
      <c r="BV7" s="158" t="s">
        <v>192</v>
      </c>
      <c r="BW7" s="158" t="s">
        <v>193</v>
      </c>
      <c r="BX7" s="158" t="s">
        <v>194</v>
      </c>
      <c r="BY7" s="158" t="s">
        <v>195</v>
      </c>
      <c r="BZ7" s="158" t="s">
        <v>746</v>
      </c>
      <c r="CA7" s="158" t="s">
        <v>747</v>
      </c>
      <c r="CB7" s="158" t="s">
        <v>196</v>
      </c>
      <c r="CC7" s="158" t="s">
        <v>197</v>
      </c>
      <c r="CD7" s="158" t="s">
        <v>748</v>
      </c>
      <c r="CE7" s="158" t="s">
        <v>749</v>
      </c>
      <c r="CF7" s="158" t="s">
        <v>198</v>
      </c>
      <c r="CG7" s="158" t="s">
        <v>199</v>
      </c>
      <c r="CH7" s="158" t="s">
        <v>200</v>
      </c>
      <c r="CI7" s="158" t="s">
        <v>750</v>
      </c>
      <c r="CJ7" s="158" t="s">
        <v>734</v>
      </c>
      <c r="CK7" s="158" t="s">
        <v>733</v>
      </c>
      <c r="CL7" s="158" t="s">
        <v>751</v>
      </c>
      <c r="CM7" s="158" t="s">
        <v>752</v>
      </c>
    </row>
    <row r="8" spans="1:112" s="10" customFormat="1" ht="6.75" customHeight="1" x14ac:dyDescent="0.25">
      <c r="A8" s="33">
        <v>45747</v>
      </c>
      <c r="B8" s="170"/>
      <c r="D8" s="155"/>
      <c r="E8" s="155"/>
      <c r="F8" s="155"/>
      <c r="G8" s="155"/>
      <c r="H8" s="155"/>
      <c r="I8" s="155"/>
      <c r="J8" s="155"/>
      <c r="K8" s="155"/>
      <c r="L8" s="155"/>
      <c r="M8" s="155"/>
      <c r="N8" s="155"/>
      <c r="O8" s="155"/>
      <c r="P8" s="155"/>
      <c r="Q8" s="155"/>
      <c r="R8" s="155"/>
      <c r="S8" s="155"/>
      <c r="T8" s="155"/>
      <c r="U8" s="155"/>
      <c r="V8" s="155"/>
      <c r="W8" s="156"/>
      <c r="X8" s="157"/>
      <c r="Y8" s="155"/>
      <c r="Z8" s="155"/>
      <c r="AA8" s="155"/>
      <c r="AB8" s="158"/>
      <c r="AC8" s="155"/>
      <c r="AD8" s="155"/>
      <c r="AE8" s="155"/>
      <c r="AF8" s="155"/>
      <c r="AG8" s="155"/>
      <c r="AH8" s="155"/>
      <c r="AI8" s="155"/>
      <c r="AJ8" s="159"/>
      <c r="AK8" s="159"/>
      <c r="AL8" s="159"/>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8"/>
      <c r="CF8" s="158"/>
      <c r="CG8" s="158"/>
      <c r="CH8" s="158"/>
      <c r="CI8" s="155"/>
      <c r="CJ8" s="155"/>
      <c r="CK8" s="155"/>
      <c r="CL8" s="155"/>
      <c r="CM8" s="155"/>
    </row>
    <row r="9" spans="1:112" ht="13.4" customHeight="1" x14ac:dyDescent="0.25">
      <c r="A9" s="42">
        <v>46112</v>
      </c>
      <c r="B9" s="13" t="s">
        <v>819</v>
      </c>
      <c r="D9" s="100">
        <f>IF($B$6="Region",SUMIFS(Raw!$H:$H,Raw!$A:$A,"&lt;="&amp;Geography!$A9,Raw!$A:$A,"&gt;"&amp;Geography!$A8,Raw!$G:$G,Geography!D$6,Raw!$I:$I,Geography!$A$6),IF($B$6="Provider",SUMIFS(Raw!$H:$H,Raw!$A:$A,"&lt;="&amp;Geography!$A9,Raw!$A:$A,"&gt;"&amp;Geography!$A8,Raw!$G:$G,Geography!D$6,Raw!$C:$C,Geography!$A$6),SUMIFS(Raw!$H:$H,Raw!$A:$A,"&lt;="&amp;Geography!$A9,Raw!$A:$A,"&gt;"&amp;Geography!$A8,Raw!$G:$G,Geography!D$6,Raw!$E:$E,Geography!$A$6)))</f>
        <v>4940894</v>
      </c>
      <c r="E9" s="100">
        <f>IF($B$6="Region",SUMIFS(Raw!$H:$H,Raw!$A:$A,"&lt;="&amp;Geography!$A9,Raw!$A:$A,"&gt;"&amp;Geography!$A8,Raw!$G:$G,Geography!E$6,Raw!$I:$I,Geography!$A$6),IF($B$6="Provider",SUMIFS(Raw!$H:$H,Raw!$A:$A,"&lt;="&amp;Geography!$A9,Raw!$A:$A,"&gt;"&amp;Geography!$A8,Raw!$G:$G,Geography!E$6,Raw!$C:$C,Geography!$A$6),SUMIFS(Raw!$H:$H,Raw!$A:$A,"&lt;="&amp;Geography!$A9,Raw!$A:$A,"&gt;"&amp;Geography!$A8,Raw!$G:$G,Geography!E$6,Raw!$E:$E,Geography!$A$6)))</f>
        <v>3116023</v>
      </c>
      <c r="F9" s="100">
        <f>IF($B$6="Region",SUMIFS(Raw!$H:$H,Raw!$A:$A,"&lt;="&amp;Geography!$A9,Raw!$A:$A,"&gt;"&amp;Geography!$A8,Raw!$G:$G,Geography!F$6,Raw!$I:$I,Geography!$A$6),IF($B$6="Provider",SUMIFS(Raw!$H:$H,Raw!$A:$A,"&lt;="&amp;Geography!$A9,Raw!$A:$A,"&gt;"&amp;Geography!$A8,Raw!$G:$G,Geography!F$6,Raw!$C:$C,Geography!$A$6),SUMIFS(Raw!$H:$H,Raw!$A:$A,"&lt;="&amp;Geography!$A9,Raw!$A:$A,"&gt;"&amp;Geography!$A8,Raw!$G:$G,Geography!F$6,Raw!$E:$E,Geography!$A$6)))</f>
        <v>4636058</v>
      </c>
      <c r="G9" s="100">
        <f>IF($B$6="Region",SUMIFS(Raw!$H:$H,Raw!$A:$A,"&lt;="&amp;Geography!$A9,Raw!$A:$A,"&gt;"&amp;Geography!$A8,Raw!$G:$G,Geography!G$6,Raw!$I:$I,Geography!$A$6),IF($B$6="Provider",SUMIFS(Raw!$H:$H,Raw!$A:$A,"&lt;="&amp;Geography!$A9,Raw!$A:$A,"&gt;"&amp;Geography!$A8,Raw!$G:$G,Geography!G$6,Raw!$C:$C,Geography!$A$6),SUMIFS(Raw!$H:$H,Raw!$A:$A,"&lt;="&amp;Geography!$A9,Raw!$A:$A,"&gt;"&amp;Geography!$A8,Raw!$G:$G,Geography!G$6,Raw!$E:$E,Geography!$A$6)))</f>
        <v>4050024</v>
      </c>
      <c r="H9" s="100">
        <f>IF($B$6="Region",SUMIFS(Raw!$H:$H,Raw!$A:$A,"&lt;="&amp;Geography!$A9,Raw!$A:$A,"&gt;"&amp;Geography!$A8,Raw!$G:$G,Geography!H$6,Raw!$I:$I,Geography!$A$6),IF($B$6="Provider",SUMIFS(Raw!$H:$H,Raw!$A:$A,"&lt;="&amp;Geography!$A9,Raw!$A:$A,"&gt;"&amp;Geography!$A8,Raw!$G:$G,Geography!H$6,Raw!$C:$C,Geography!$A$6),SUMIFS(Raw!$H:$H,Raw!$A:$A,"&lt;="&amp;Geography!$A9,Raw!$A:$A,"&gt;"&amp;Geography!$A8,Raw!$G:$G,Geography!H$6,Raw!$E:$E,Geography!$A$6)))</f>
        <v>115754</v>
      </c>
      <c r="I9" s="100">
        <f>IF($B$6="Region",SUMIFS(Raw!$H:$H,Raw!$A:$A,"&lt;="&amp;Geography!$A9,Raw!$A:$A,"&gt;"&amp;Geography!$A8,Raw!$G:$G,Geography!I$6,Raw!$I:$I,Geography!$A$6),IF($B$6="Provider",SUMIFS(Raw!$H:$H,Raw!$A:$A,"&lt;="&amp;Geography!$A9,Raw!$A:$A,"&gt;"&amp;Geography!$A8,Raw!$G:$G,Geography!I$6,Raw!$C:$C,Geography!$A$6),SUMIFS(Raw!$H:$H,Raw!$A:$A,"&lt;="&amp;Geography!$A9,Raw!$A:$A,"&gt;"&amp;Geography!$A8,Raw!$G:$G,Geography!I$6,Raw!$E:$E,Geography!$A$6)))</f>
        <v>175683868</v>
      </c>
      <c r="J9" s="100" t="str">
        <f>IF($B$6="Area", SUMIFS(Raw!$H:$H,Raw!$A:$A,"&lt;="&amp;Geography!$A9,Raw!$A:$A,"&gt;"&amp;Geography!$A8,Raw!$G:$G,Geography!J$6,Raw!$E:$E,Geography!$A$6), " ")</f>
        <v xml:space="preserve"> </v>
      </c>
      <c r="K9" s="100" t="str">
        <f>IF($B$6="Area", SUMIFS(Raw!$H:$H,Raw!$A:$A,"&lt;="&amp;Geography!$A9,Raw!$A:$A,"&gt;"&amp;Geography!$A8,Raw!$G:$G,Geography!K$6,Raw!$E:$E,Geography!$A$6), " ")</f>
        <v xml:space="preserve"> </v>
      </c>
      <c r="L9" s="100">
        <f>IF($B$6="Region",SUMIFS(Raw!$H:$H,Raw!$A:$A,"&lt;="&amp;Geography!$A9,Raw!$A:$A,"&gt;"&amp;Geography!$A8,Raw!$G:$G,Geography!L$6,Raw!$I:$I,Geography!$A$6),IF($B$6="Provider",SUMIFS(Raw!$H:$H,Raw!$A:$A,"&lt;="&amp;Geography!$A9,Raw!$A:$A,"&gt;"&amp;Geography!$A8,Raw!$G:$G,Geography!L$6,Raw!$C:$C,Geography!$A$6),SUMIFS(Raw!$H:$H,Raw!$A:$A,"&lt;="&amp;Geography!$A9,Raw!$A:$A,"&gt;"&amp;Geography!$A8,Raw!$G:$G,Geography!L$6,Raw!$E:$E,Geography!$A$6)))</f>
        <v>24241608</v>
      </c>
      <c r="M9" s="100">
        <f>IF($B$6="Region",SUMIFS(Raw!$H:$H,Raw!$A:$A,"&lt;="&amp;Geography!$A9,Raw!$A:$A,"&gt;"&amp;Geography!$A8,Raw!$G:$G,Geography!M$6,Raw!$I:$I,Geography!$A$6),IF($B$6="Provider",SUMIFS(Raw!$H:$H,Raw!$A:$A,"&lt;="&amp;Geography!$A9,Raw!$A:$A,"&gt;"&amp;Geography!$A8,Raw!$G:$G,Geography!M$6,Raw!$C:$C,Geography!$A$6),SUMIFS(Raw!$H:$H,Raw!$A:$A,"&lt;="&amp;Geography!$A9,Raw!$A:$A,"&gt;"&amp;Geography!$A8,Raw!$G:$G,Geography!M$6,Raw!$E:$E,Geography!$A$6)))</f>
        <v>1270162</v>
      </c>
      <c r="N9" s="100">
        <f>IF($B$6="Region",SUMIFS(Raw!$H:$H,Raw!$A:$A,"&lt;="&amp;Geography!$A9,Raw!$A:$A,"&gt;"&amp;Geography!$A8,Raw!$G:$G,Geography!N$6,Raw!$I:$I,Geography!$A$6),IF($B$6="Provider",SUMIFS(Raw!$H:$H,Raw!$A:$A,"&lt;="&amp;Geography!$A9,Raw!$A:$A,"&gt;"&amp;Geography!$A8,Raw!$G:$G,Geography!N$6,Raw!$C:$C,Geography!$A$6),SUMIFS(Raw!$H:$H,Raw!$A:$A,"&lt;="&amp;Geography!$A9,Raw!$A:$A,"&gt;"&amp;Geography!$A8,Raw!$G:$G,Geography!N$6,Raw!$E:$E,Geography!$A$6)))</f>
        <v>5960960031</v>
      </c>
      <c r="O9" s="100">
        <f>IF($B$6="Region",SUMIFS(Raw!$H:$H,Raw!$A:$A,"&lt;="&amp;Geography!$A9,Raw!$A:$A,"&gt;"&amp;Geography!$A8,Raw!$G:$G,Geography!O$6,Raw!$I:$I,Geography!$A$6),IF($B$6="Provider",SUMIFS(Raw!$H:$H,Raw!$A:$A,"&lt;="&amp;Geography!$A9,Raw!$A:$A,"&gt;"&amp;Geography!$A8,Raw!$G:$G,Geography!O$6,Raw!$C:$C,Geography!$A$6),SUMIFS(Raw!$H:$H,Raw!$A:$A,"&lt;="&amp;Geography!$A9,Raw!$A:$A,"&gt;"&amp;Geography!$A8,Raw!$G:$G,Geography!O$6,Raw!$E:$E,Geography!$A$6)))</f>
        <v>4364836</v>
      </c>
      <c r="P9" s="100">
        <f>IF($B$6="Region",SUMIFS(Raw!$H:$H,Raw!$A:$A,"&lt;="&amp;Geography!$A9,Raw!$A:$A,"&gt;"&amp;Geography!$A8,Raw!$G:$G,Geography!P$6,Raw!$I:$I,Geography!$A$6),IF($B$6="Provider",SUMIFS(Raw!$H:$H,Raw!$A:$A,"&lt;="&amp;Geography!$A9,Raw!$A:$A,"&gt;"&amp;Geography!$A8,Raw!$G:$G,Geography!P$6,Raw!$C:$C,Geography!$A$6),SUMIFS(Raw!$H:$H,Raw!$A:$A,"&lt;="&amp;Geography!$A9,Raw!$A:$A,"&gt;"&amp;Geography!$A8,Raw!$G:$G,Geography!P$6,Raw!$E:$E,Geography!$A$6)))</f>
        <v>145252</v>
      </c>
      <c r="Q9" s="100">
        <f>IF($B$6="Region",SUMIFS(Raw!$H:$H,Raw!$A:$A,"&lt;="&amp;Geography!$A9,Raw!$A:$A,"&gt;"&amp;Geography!$A8,Raw!$G:$G,Geography!Q$6,Raw!$I:$I,Geography!$A$6),IF($B$6="Provider",SUMIFS(Raw!$H:$H,Raw!$A:$A,"&lt;="&amp;Geography!$A9,Raw!$A:$A,"&gt;"&amp;Geography!$A8,Raw!$G:$G,Geography!Q$6,Raw!$C:$C,Geography!$A$6),SUMIFS(Raw!$H:$H,Raw!$A:$A,"&lt;="&amp;Geography!$A9,Raw!$A:$A,"&gt;"&amp;Geography!$A8,Raw!$G:$G,Geography!Q$6,Raw!$E:$E,Geography!$A$6)))</f>
        <v>2586977</v>
      </c>
      <c r="R9" s="100">
        <f>IF($B$6="Region",SUMIFS(Raw!$H:$H,Raw!$A:$A,"&lt;="&amp;Geography!$A9,Raw!$A:$A,"&gt;"&amp;Geography!$A8,Raw!$G:$G,Geography!R$6,Raw!$I:$I,Geography!$A$6),IF($B$6="Provider",SUMIFS(Raw!$H:$H,Raw!$A:$A,"&lt;="&amp;Geography!$A9,Raw!$A:$A,"&gt;"&amp;Geography!$A8,Raw!$G:$G,Geography!R$6,Raw!$C:$C,Geography!$A$6),SUMIFS(Raw!$H:$H,Raw!$A:$A,"&lt;="&amp;Geography!$A9,Raw!$A:$A,"&gt;"&amp;Geography!$A8,Raw!$G:$G,Geography!R$6,Raw!$E:$E,Geography!$A$6)))</f>
        <v>960003</v>
      </c>
      <c r="S9" s="100">
        <f>IF($B$6="Region",SUMIFS(Raw!$H:$H,Raw!$A:$A,"&lt;="&amp;Geography!$A9,Raw!$A:$A,"&gt;"&amp;Geography!$A8,Raw!$G:$G,Geography!S$6,Raw!$I:$I,Geography!$A$6),IF($B$6="Provider",SUMIFS(Raw!$H:$H,Raw!$A:$A,"&lt;="&amp;Geography!$A9,Raw!$A:$A,"&gt;"&amp;Geography!$A8,Raw!$G:$G,Geography!S$6,Raw!$C:$C,Geography!$A$6),SUMIFS(Raw!$H:$H,Raw!$A:$A,"&lt;="&amp;Geography!$A9,Raw!$A:$A,"&gt;"&amp;Geography!$A8,Raw!$G:$G,Geography!S$6,Raw!$E:$E,Geography!$A$6)))</f>
        <v>643751</v>
      </c>
      <c r="T9" s="100">
        <f>IF($B$6="Region",SUMIFS(Raw!$H:$H,Raw!$A:$A,"&lt;="&amp;Geography!$A9,Raw!$A:$A,"&gt;"&amp;Geography!$A8,Raw!$G:$G,Geography!T$6,Raw!$I:$I,Geography!$A$6),IF($B$6="Provider",SUMIFS(Raw!$H:$H,Raw!$A:$A,"&lt;="&amp;Geography!$A9,Raw!$A:$A,"&gt;"&amp;Geography!$A8,Raw!$G:$G,Geography!T$6,Raw!$C:$C,Geography!$A$6),SUMIFS(Raw!$H:$H,Raw!$A:$A,"&lt;="&amp;Geography!$A9,Raw!$A:$A,"&gt;"&amp;Geography!$A8,Raw!$G:$G,Geography!T$6,Raw!$E:$E,Geography!$A$6)))</f>
        <v>28858</v>
      </c>
      <c r="U9" s="100">
        <f>IF($B$6="Region",SUMIFS(Raw!$H:$H,Raw!$A:$A,"&lt;="&amp;Geography!$A9,Raw!$A:$A,"&gt;"&amp;Geography!$A8,Raw!$G:$G,Geography!U$6,Raw!$I:$I,Geography!$A$6),IF($B$6="Provider",SUMIFS(Raw!$H:$H,Raw!$A:$A,"&lt;="&amp;Geography!$A9,Raw!$A:$A,"&gt;"&amp;Geography!$A8,Raw!$G:$G,Geography!U$6,Raw!$C:$C,Geography!$A$6),SUMIFS(Raw!$H:$H,Raw!$A:$A,"&lt;="&amp;Geography!$A9,Raw!$A:$A,"&gt;"&amp;Geography!$A8,Raw!$G:$G,Geography!U$6,Raw!$E:$E,Geography!$A$6)))</f>
        <v>1900944</v>
      </c>
      <c r="V9" s="100">
        <f>IF($B$6="Region",SUMIFS(Raw!$H:$H,Raw!$A:$A,"&lt;="&amp;Geography!$A9,Raw!$A:$A,"&gt;"&amp;Geography!$A8,Raw!$G:$G,Geography!V$6,Raw!$I:$I,Geography!$A$6),IF($B$6="Provider",SUMIFS(Raw!$H:$H,Raw!$A:$A,"&lt;="&amp;Geography!$A9,Raw!$A:$A,"&gt;"&amp;Geography!$A8,Raw!$G:$G,Geography!V$6,Raw!$C:$C,Geography!$A$6),SUMIFS(Raw!$H:$H,Raw!$A:$A,"&lt;="&amp;Geography!$A9,Raw!$A:$A,"&gt;"&amp;Geography!$A8,Raw!$G:$G,Geography!V$6,Raw!$E:$E,Geography!$A$6)))</f>
        <v>36982</v>
      </c>
      <c r="W9" s="100">
        <f>IF($B$6="Region",SUMIFS(Raw!$H:$H,Raw!$A:$A,"&lt;="&amp;Geography!$A9,Raw!$A:$A,"&gt;"&amp;Geography!$A8,Raw!$G:$G,Geography!W$6,Raw!$I:$I,Geography!$A$6),IF($B$6="Provider",SUMIFS(Raw!$H:$H,Raw!$A:$A,"&lt;="&amp;Geography!$A9,Raw!$A:$A,"&gt;"&amp;Geography!$A8,Raw!$G:$G,Geography!W$6,Raw!$C:$C,Geography!$A$6),SUMIFS(Raw!$H:$H,Raw!$A:$A,"&lt;="&amp;Geography!$A9,Raw!$A:$A,"&gt;"&amp;Geography!$A8,Raw!$G:$G,Geography!W$6,Raw!$E:$E,Geography!$A$6)))</f>
        <v>862727</v>
      </c>
      <c r="X9" s="100">
        <f>IF($B$6="Region",SUMIFS(Raw!$H:$H,Raw!$A:$A,"&lt;="&amp;Geography!$A9,Raw!$A:$A,"&gt;"&amp;Geography!$A8,Raw!$G:$G,Geography!X$6,Raw!$I:$I,Geography!$A$6),IF($B$6="Provider",SUMIFS(Raw!$H:$H,Raw!$A:$A,"&lt;="&amp;Geography!$A9,Raw!$A:$A,"&gt;"&amp;Geography!$A8,Raw!$G:$G,Geography!X$6,Raw!$C:$C,Geography!$A$6),SUMIFS(Raw!$H:$H,Raw!$A:$A,"&lt;="&amp;Geography!$A9,Raw!$A:$A,"&gt;"&amp;Geography!$A8,Raw!$G:$G,Geography!X$6,Raw!$E:$E,Geography!$A$6)))</f>
        <v>350575</v>
      </c>
      <c r="Y9" s="100" t="str">
        <f>IF($B$6="Area", SUMIFS(Raw!$H:$H,Raw!$A:$A,"&lt;="&amp;Geography!$A9,Raw!$A:$A,"&gt;"&amp;Geography!$A8,Raw!$G:$G,Geography!Y$6,Raw!$E:$E,Geography!$A$6), " ")</f>
        <v xml:space="preserve"> </v>
      </c>
      <c r="Z9" s="100" t="str">
        <f>IF($B$6="Area", SUMIFS(Raw!$H:$H,Raw!$A:$A,"&lt;="&amp;Geography!$A9,Raw!$A:$A,"&gt;"&amp;Geography!$A8,Raw!$G:$G,Geography!Z$6,Raw!$E:$E,Geography!$A$6), " ")</f>
        <v xml:space="preserve"> </v>
      </c>
      <c r="AA9" s="100">
        <f>IF($B$6="Region",SUMIFS(Raw!$H:$H,Raw!$A:$A,"&lt;="&amp;Geography!$A9,Raw!$A:$A,"&gt;"&amp;Geography!$A8,Raw!$G:$G,Geography!AA$6,Raw!$I:$I,Geography!$A$6),IF($B$6="Provider",SUMIFS(Raw!$H:$H,Raw!$A:$A,"&lt;="&amp;Geography!$A9,Raw!$A:$A,"&gt;"&amp;Geography!$A8,Raw!$G:$G,Geography!AA$6,Raw!$C:$C,Geography!$A$6),SUMIFS(Raw!$H:$H,Raw!$A:$A,"&lt;="&amp;Geography!$A9,Raw!$A:$A,"&gt;"&amp;Geography!$A8,Raw!$G:$G,Geography!AA$6,Raw!$E:$E,Geography!$A$6)))</f>
        <v>225697</v>
      </c>
      <c r="AB9" s="100">
        <f>IF($B$6="Region",SUMIFS(Raw!$H:$H,Raw!$A:$A,"&lt;="&amp;Geography!$A9,Raw!$A:$A,"&gt;"&amp;Geography!$A8,Raw!$G:$G,Geography!AB$6,Raw!$I:$I,Geography!$A$6),IF($B$6="Provider",SUMIFS(Raw!$H:$H,Raw!$A:$A,"&lt;="&amp;Geography!$A9,Raw!$A:$A,"&gt;"&amp;Geography!$A8,Raw!$G:$G,Geography!AB$6,Raw!$C:$C,Geography!$A$6),SUMIFS(Raw!$H:$H,Raw!$A:$A,"&lt;="&amp;Geography!$A9,Raw!$A:$A,"&gt;"&amp;Geography!$A8,Raw!$G:$G,Geography!AB$6,Raw!$E:$E,Geography!$A$6)))</f>
        <v>108631</v>
      </c>
      <c r="AC9" s="100" t="str">
        <f>IF($B$6="Area", SUMIFS(Raw!$H:$H,Raw!$A:$A,"&lt;="&amp;Geography!$A9,Raw!$A:$A,"&gt;"&amp;Geography!$A8,Raw!$G:$G,Geography!AC$6,Raw!$E:$E,Geography!$A$6), " ")</f>
        <v xml:space="preserve"> </v>
      </c>
      <c r="AD9" s="100" t="str">
        <f>IF($B$6="Area", SUMIFS(Raw!$H:$H,Raw!$A:$A,"&lt;="&amp;Geography!$A9,Raw!$A:$A,"&gt;"&amp;Geography!$A8,Raw!$G:$G,Geography!AD$6,Raw!$E:$E,Geography!$A$6), " ")</f>
        <v xml:space="preserve"> </v>
      </c>
      <c r="AE9" s="100">
        <f>IF($B$6="Region",SUMIFS(Raw!$H:$H,Raw!$A:$A,"&lt;="&amp;Geography!$A9,Raw!$A:$A,"&gt;"&amp;Geography!$A8,Raw!$G:$G,Geography!AE$6,Raw!$I:$I,Geography!$A$6),IF($B$6="Provider",SUMIFS(Raw!$H:$H,Raw!$A:$A,"&lt;="&amp;Geography!$A9,Raw!$A:$A,"&gt;"&amp;Geography!$A8,Raw!$G:$G,Geography!AE$6,Raw!$C:$C,Geography!$A$6),SUMIFS(Raw!$H:$H,Raw!$A:$A,"&lt;="&amp;Geography!$A9,Raw!$A:$A,"&gt;"&amp;Geography!$A8,Raw!$G:$G,Geography!AE$6,Raw!$E:$E,Geography!$A$6)))</f>
        <v>4365616</v>
      </c>
      <c r="AF9" s="100">
        <f>IF($B$6="Region",SUMIFS(Raw!$H:$H,Raw!$A:$A,"&lt;="&amp;Geography!$A9,Raw!$A:$A,"&gt;"&amp;Geography!$A8,Raw!$G:$G,Geography!AF$6,Raw!$I:$I,Geography!$A$6),IF($B$6="Provider",SUMIFS(Raw!$H:$H,Raw!$A:$A,"&lt;="&amp;Geography!$A9,Raw!$A:$A,"&gt;"&amp;Geography!$A8,Raw!$G:$G,Geography!AF$6,Raw!$C:$C,Geography!$A$6),SUMIFS(Raw!$H:$H,Raw!$A:$A,"&lt;="&amp;Geography!$A9,Raw!$A:$A,"&gt;"&amp;Geography!$A8,Raw!$G:$G,Geography!AF$6,Raw!$E:$E,Geography!$A$6)))</f>
        <v>502594</v>
      </c>
      <c r="AG9" s="100">
        <f>IF($B$6="Region",SUMIFS(Raw!$H:$H,Raw!$A:$A,"&lt;="&amp;Geography!$A9,Raw!$A:$A,"&gt;"&amp;Geography!$A8,Raw!$G:$G,Geography!AG$6,Raw!$I:$I,Geography!$A$6),IF($B$6="Provider",SUMIFS(Raw!$H:$H,Raw!$A:$A,"&lt;="&amp;Geography!$A9,Raw!$A:$A,"&gt;"&amp;Geography!$A8,Raw!$G:$G,Geography!AG$6,Raw!$C:$C,Geography!$A$6),SUMIFS(Raw!$H:$H,Raw!$A:$A,"&lt;="&amp;Geography!$A9,Raw!$A:$A,"&gt;"&amp;Geography!$A8,Raw!$G:$G,Geography!AG$6,Raw!$E:$E,Geography!$A$6)))</f>
        <v>579805</v>
      </c>
      <c r="AH9" s="100">
        <f>IF($B$6="Region",SUMIFS(Raw!$H:$H,Raw!$A:$A,"&lt;="&amp;Geography!$A9,Raw!$A:$A,"&gt;"&amp;Geography!$A8,Raw!$G:$G,Geography!AH$6,Raw!$I:$I,Geography!$A$6),IF($B$6="Provider",SUMIFS(Raw!$H:$H,Raw!$A:$A,"&lt;="&amp;Geography!$A9,Raw!$A:$A,"&gt;"&amp;Geography!$A8,Raw!$G:$G,Geography!AH$6,Raw!$C:$C,Geography!$A$6),SUMIFS(Raw!$H:$H,Raw!$A:$A,"&lt;="&amp;Geography!$A9,Raw!$A:$A,"&gt;"&amp;Geography!$A8,Raw!$G:$G,Geography!AH$6,Raw!$E:$E,Geography!$A$6)))</f>
        <v>308438</v>
      </c>
      <c r="AI9" s="100">
        <f>IF($B$6="Region",SUMIFS(Raw!$H:$H,Raw!$A:$A,"&lt;="&amp;Geography!$A9,Raw!$A:$A,"&gt;"&amp;Geography!$A8,Raw!$G:$G,Geography!AI$6,Raw!$I:$I,Geography!$A$6),IF($B$6="Provider",SUMIFS(Raw!$H:$H,Raw!$A:$A,"&lt;="&amp;Geography!$A9,Raw!$A:$A,"&gt;"&amp;Geography!$A8,Raw!$G:$G,Geography!AI$6,Raw!$C:$C,Geography!$A$6),SUMIFS(Raw!$H:$H,Raw!$A:$A,"&lt;="&amp;Geography!$A9,Raw!$A:$A,"&gt;"&amp;Geography!$A8,Raw!$G:$G,Geography!AI$6,Raw!$E:$E,Geography!$A$6)))</f>
        <v>2278</v>
      </c>
      <c r="AJ9" s="100">
        <f>IF($B$6="Region",SUMIFS(Raw!$H:$H,Raw!$A:$A,"&lt;="&amp;Geography!$A9,Raw!$A:$A,"&gt;"&amp;Geography!$A8,Raw!$G:$G,Geography!AJ$6,Raw!$I:$I,Geography!$A$6),IF($B$6="Provider",SUMIFS(Raw!$H:$H,Raw!$A:$A,"&lt;="&amp;Geography!$A9,Raw!$A:$A,"&gt;"&amp;Geography!$A8,Raw!$G:$G,Geography!AJ$6,Raw!$C:$C,Geography!$A$6),SUMIFS(Raw!$H:$H,Raw!$A:$A,"&lt;="&amp;Geography!$A9,Raw!$A:$A,"&gt;"&amp;Geography!$A8,Raw!$G:$G,Geography!AJ$6,Raw!$E:$E,Geography!$A$6)))</f>
        <v>252039</v>
      </c>
      <c r="AK9" s="100">
        <f>IF($B$6="Region",SUMIFS(Raw!$H:$H,Raw!$A:$A,"&lt;="&amp;Geography!$A9,Raw!$A:$A,"&gt;"&amp;Geography!$A8,Raw!$G:$G,Geography!AK$6,Raw!$I:$I,Geography!$A$6),IF($B$6="Provider",SUMIFS(Raw!$H:$H,Raw!$A:$A,"&lt;="&amp;Geography!$A9,Raw!$A:$A,"&gt;"&amp;Geography!$A8,Raw!$G:$G,Geography!AK$6,Raw!$C:$C,Geography!$A$6),SUMIFS(Raw!$H:$H,Raw!$A:$A,"&lt;="&amp;Geography!$A9,Raw!$A:$A,"&gt;"&amp;Geography!$A8,Raw!$G:$G,Geography!AK$6,Raw!$E:$E,Geography!$A$6)))</f>
        <v>19135</v>
      </c>
      <c r="AL9" s="100">
        <f>IF($B$6="Region",SUMIFS(Raw!$H:$H,Raw!$A:$A,"&lt;="&amp;Geography!$A9,Raw!$A:$A,"&gt;"&amp;Geography!$A8,Raw!$G:$G,Geography!AL$6,Raw!$I:$I,Geography!$A$6),IF($B$6="Provider",SUMIFS(Raw!$H:$H,Raw!$A:$A,"&lt;="&amp;Geography!$A9,Raw!$A:$A,"&gt;"&amp;Geography!$A8,Raw!$G:$G,Geography!AL$6,Raw!$C:$C,Geography!$A$6),SUMIFS(Raw!$H:$H,Raw!$A:$A,"&lt;="&amp;Geography!$A9,Raw!$A:$A,"&gt;"&amp;Geography!$A8,Raw!$G:$G,Geography!AL$6,Raw!$E:$E,Geography!$A$6)))</f>
        <v>181821</v>
      </c>
      <c r="AM9" s="100">
        <f>IF($B$6="Region",SUMIFS(Raw!$H:$H,Raw!$A:$A,"&lt;="&amp;Geography!$A9,Raw!$A:$A,"&gt;"&amp;Geography!$A8,Raw!$G:$G,Geography!AM$6,Raw!$I:$I,Geography!$A$6),IF($B$6="Provider",SUMIFS(Raw!$H:$H,Raw!$A:$A,"&lt;="&amp;Geography!$A9,Raw!$A:$A,"&gt;"&amp;Geography!$A8,Raw!$G:$G,Geography!AM$6,Raw!$C:$C,Geography!$A$6),SUMIFS(Raw!$H:$H,Raw!$A:$A,"&lt;="&amp;Geography!$A9,Raw!$A:$A,"&gt;"&amp;Geography!$A8,Raw!$G:$G,Geography!AM$6,Raw!$E:$E,Geography!$A$6)))</f>
        <v>31854</v>
      </c>
      <c r="AN9" s="100">
        <f>IF($B$6="Region",SUMIFS(Raw!$H:$H,Raw!$A:$A,"&lt;="&amp;Geography!$A9,Raw!$A:$A,"&gt;"&amp;Geography!$A8,Raw!$G:$G,Geography!AN$6,Raw!$I:$I,Geography!$A$6),IF($B$6="Provider",SUMIFS(Raw!$H:$H,Raw!$A:$A,"&lt;="&amp;Geography!$A9,Raw!$A:$A,"&gt;"&amp;Geography!$A8,Raw!$G:$G,Geography!AN$6,Raw!$C:$C,Geography!$A$6),SUMIFS(Raw!$H:$H,Raw!$A:$A,"&lt;="&amp;Geography!$A9,Raw!$A:$A,"&gt;"&amp;Geography!$A8,Raw!$G:$G,Geography!AN$6,Raw!$E:$E,Geography!$A$6)))</f>
        <v>358156</v>
      </c>
      <c r="AO9" s="100">
        <f>IF($B$6="Region",SUMIFS(Raw!$H:$H,Raw!$A:$A,"&lt;="&amp;Geography!$A9,Raw!$A:$A,"&gt;"&amp;Geography!$A8,Raw!$G:$G,Geography!AO$6,Raw!$I:$I,Geography!$A$6),IF($B$6="Provider",SUMIFS(Raw!$H:$H,Raw!$A:$A,"&lt;="&amp;Geography!$A9,Raw!$A:$A,"&gt;"&amp;Geography!$A8,Raw!$G:$G,Geography!AO$6,Raw!$C:$C,Geography!$A$6),SUMIFS(Raw!$H:$H,Raw!$A:$A,"&lt;="&amp;Geography!$A9,Raw!$A:$A,"&gt;"&amp;Geography!$A8,Raw!$G:$G,Geography!AO$6,Raw!$E:$E,Geography!$A$6)))</f>
        <v>241318</v>
      </c>
      <c r="AP9" s="100">
        <f>IF($B$6="Region",SUMIFS(Raw!$H:$H,Raw!$A:$A,"&lt;="&amp;Geography!$A9,Raw!$A:$A,"&gt;"&amp;Geography!$A8,Raw!$G:$G,Geography!AP$6,Raw!$I:$I,Geography!$A$6),IF($B$6="Provider",SUMIFS(Raw!$H:$H,Raw!$A:$A,"&lt;="&amp;Geography!$A9,Raw!$A:$A,"&gt;"&amp;Geography!$A8,Raw!$G:$G,Geography!AP$6,Raw!$C:$C,Geography!$A$6),SUMIFS(Raw!$H:$H,Raw!$A:$A,"&lt;="&amp;Geography!$A9,Raw!$A:$A,"&gt;"&amp;Geography!$A8,Raw!$G:$G,Geography!AP$6,Raw!$E:$E,Geography!$A$6)))</f>
        <v>607691</v>
      </c>
      <c r="AQ9" s="100">
        <f>IF($B$6="Region",SUMIFS(Raw!$H:$H,Raw!$A:$A,"&lt;="&amp;Geography!$A9,Raw!$A:$A,"&gt;"&amp;Geography!$A8,Raw!$G:$G,Geography!AQ$6,Raw!$I:$I,Geography!$A$6),IF($B$6="Provider",SUMIFS(Raw!$H:$H,Raw!$A:$A,"&lt;="&amp;Geography!$A9,Raw!$A:$A,"&gt;"&amp;Geography!$A8,Raw!$G:$G,Geography!AQ$6,Raw!$C:$C,Geography!$A$6),SUMIFS(Raw!$H:$H,Raw!$A:$A,"&lt;="&amp;Geography!$A9,Raw!$A:$A,"&gt;"&amp;Geography!$A8,Raw!$G:$G,Geography!AQ$6,Raw!$E:$E,Geography!$A$6)))</f>
        <v>397128</v>
      </c>
      <c r="AR9" s="100">
        <f>IF($B$6="Region",SUMIFS(Raw!$H:$H,Raw!$A:$A,"&lt;="&amp;Geography!$A9,Raw!$A:$A,"&gt;"&amp;Geography!$A8,Raw!$G:$G,Geography!AR$6,Raw!$I:$I,Geography!$A$6),IF($B$6="Provider",SUMIFS(Raw!$H:$H,Raw!$A:$A,"&lt;="&amp;Geography!$A9,Raw!$A:$A,"&gt;"&amp;Geography!$A8,Raw!$G:$G,Geography!AR$6,Raw!$C:$C,Geography!$A$6),SUMIFS(Raw!$H:$H,Raw!$A:$A,"&lt;="&amp;Geography!$A9,Raw!$A:$A,"&gt;"&amp;Geography!$A8,Raw!$G:$G,Geography!AR$6,Raw!$E:$E,Geography!$A$6)))</f>
        <v>332671</v>
      </c>
      <c r="AS9" s="100">
        <f>IF($B$6="Region",SUMIFS(Raw!$H:$H,Raw!$A:$A,"&lt;="&amp;Geography!$A9,Raw!$A:$A,"&gt;"&amp;Geography!$A8,Raw!$G:$G,Geography!AS$6,Raw!$I:$I,Geography!$A$6),IF($B$6="Provider",SUMIFS(Raw!$H:$H,Raw!$A:$A,"&lt;="&amp;Geography!$A9,Raw!$A:$A,"&gt;"&amp;Geography!$A8,Raw!$G:$G,Geography!AS$6,Raw!$C:$C,Geography!$A$6),SUMIFS(Raw!$H:$H,Raw!$A:$A,"&lt;="&amp;Geography!$A9,Raw!$A:$A,"&gt;"&amp;Geography!$A8,Raw!$G:$G,Geography!AS$6,Raw!$E:$E,Geography!$A$6)))</f>
        <v>169297</v>
      </c>
      <c r="AT9" s="100">
        <f>IF($B$6="Region",SUMIFS(Raw!$H:$H,Raw!$A:$A,"&lt;="&amp;Geography!$A9,Raw!$A:$A,"&gt;"&amp;Geography!$A8,Raw!$G:$G,Geography!AT$6,Raw!$I:$I,Geography!$A$6),IF($B$6="Provider",SUMIFS(Raw!$H:$H,Raw!$A:$A,"&lt;="&amp;Geography!$A9,Raw!$A:$A,"&gt;"&amp;Geography!$A8,Raw!$G:$G,Geography!AT$6,Raw!$C:$C,Geography!$A$6),SUMIFS(Raw!$H:$H,Raw!$A:$A,"&lt;="&amp;Geography!$A9,Raw!$A:$A,"&gt;"&amp;Geography!$A8,Raw!$G:$G,Geography!AT$6,Raw!$E:$E,Geography!$A$6)))</f>
        <v>88169</v>
      </c>
      <c r="AU9" s="100">
        <f>IF($B$6="Region",SUMIFS(Raw!$H:$H,Raw!$A:$A,"&lt;="&amp;Geography!$A9,Raw!$A:$A,"&gt;"&amp;Geography!$A8,Raw!$G:$G,Geography!AU$6,Raw!$I:$I,Geography!$A$6),IF($B$6="Provider",SUMIFS(Raw!$H:$H,Raw!$A:$A,"&lt;="&amp;Geography!$A9,Raw!$A:$A,"&gt;"&amp;Geography!$A8,Raw!$G:$G,Geography!AU$6,Raw!$C:$C,Geography!$A$6),SUMIFS(Raw!$H:$H,Raw!$A:$A,"&lt;="&amp;Geography!$A9,Raw!$A:$A,"&gt;"&amp;Geography!$A8,Raw!$G:$G,Geography!AU$6,Raw!$E:$E,Geography!$A$6)))</f>
        <v>33485</v>
      </c>
      <c r="AV9" s="100">
        <f>IF($B$6="Region",SUMIFS(Raw!$H:$H,Raw!$A:$A,"&lt;="&amp;Geography!$A9,Raw!$A:$A,"&gt;"&amp;Geography!$A8,Raw!$G:$G,Geography!AV$6,Raw!$I:$I,Geography!$A$6),IF($B$6="Provider",SUMIFS(Raw!$H:$H,Raw!$A:$A,"&lt;="&amp;Geography!$A9,Raw!$A:$A,"&gt;"&amp;Geography!$A8,Raw!$G:$G,Geography!AV$6,Raw!$C:$C,Geography!$A$6),SUMIFS(Raw!$H:$H,Raw!$A:$A,"&lt;="&amp;Geography!$A9,Raw!$A:$A,"&gt;"&amp;Geography!$A8,Raw!$G:$G,Geography!AV$6,Raw!$E:$E,Geography!$A$6)))</f>
        <v>204524</v>
      </c>
      <c r="AW9" s="100">
        <f>IF($B$6="Region",SUMIFS(Raw!$H:$H,Raw!$A:$A,"&lt;="&amp;Geography!$A9,Raw!$A:$A,"&gt;"&amp;Geography!$A8,Raw!$G:$G,Geography!AW$6,Raw!$I:$I,Geography!$A$6),IF($B$6="Provider",SUMIFS(Raw!$H:$H,Raw!$A:$A,"&lt;="&amp;Geography!$A9,Raw!$A:$A,"&gt;"&amp;Geography!$A8,Raw!$G:$G,Geography!AW$6,Raw!$C:$C,Geography!$A$6),SUMIFS(Raw!$H:$H,Raw!$A:$A,"&lt;="&amp;Geography!$A9,Raw!$A:$A,"&gt;"&amp;Geography!$A8,Raw!$G:$G,Geography!AW$6,Raw!$E:$E,Geography!$A$6)))</f>
        <v>956678979</v>
      </c>
      <c r="AX9" s="100">
        <f>IF($B$6="Region",SUMIFS(Raw!$H:$H,Raw!$A:$A,"&lt;="&amp;Geography!$A9,Raw!$A:$A,"&gt;"&amp;Geography!$A8,Raw!$G:$G,Geography!AX$6,Raw!$I:$I,Geography!$A$6),IF($B$6="Provider",SUMIFS(Raw!$H:$H,Raw!$A:$A,"&lt;="&amp;Geography!$A9,Raw!$A:$A,"&gt;"&amp;Geography!$A8,Raw!$G:$G,Geography!AX$6,Raw!$C:$C,Geography!$A$6),SUMIFS(Raw!$H:$H,Raw!$A:$A,"&lt;="&amp;Geography!$A9,Raw!$A:$A,"&gt;"&amp;Geography!$A8,Raw!$G:$G,Geography!AX$6,Raw!$E:$E,Geography!$A$6)))</f>
        <v>482163</v>
      </c>
      <c r="AY9" s="100">
        <f>IF($B$6="Region",SUMIFS(Raw!$H:$H,Raw!$A:$A,"&lt;="&amp;Geography!$A9,Raw!$A:$A,"&gt;"&amp;Geography!$A8,Raw!$G:$G,Geography!AY$6,Raw!$I:$I,Geography!$A$6),IF($B$6="Provider",SUMIFS(Raw!$H:$H,Raw!$A:$A,"&lt;="&amp;Geography!$A9,Raw!$A:$A,"&gt;"&amp;Geography!$A8,Raw!$G:$G,Geography!AY$6,Raw!$C:$C,Geography!$A$6),SUMIFS(Raw!$H:$H,Raw!$A:$A,"&lt;="&amp;Geography!$A9,Raw!$A:$A,"&gt;"&amp;Geography!$A8,Raw!$G:$G,Geography!AY$6,Raw!$E:$E,Geography!$A$6)))</f>
        <v>246427</v>
      </c>
      <c r="AZ9" s="100">
        <f>IF($B$6="Region",SUMIFS(Raw!$H:$H,Raw!$A:$A,"&lt;="&amp;Geography!$A9,Raw!$A:$A,"&gt;"&amp;Geography!$A8,Raw!$G:$G,Geography!AZ$6,Raw!$I:$I,Geography!$A$6),IF($B$6="Provider",SUMIFS(Raw!$H:$H,Raw!$A:$A,"&lt;="&amp;Geography!$A9,Raw!$A:$A,"&gt;"&amp;Geography!$A8,Raw!$G:$G,Geography!AZ$6,Raw!$C:$C,Geography!$A$6),SUMIFS(Raw!$H:$H,Raw!$A:$A,"&lt;="&amp;Geography!$A9,Raw!$A:$A,"&gt;"&amp;Geography!$A8,Raw!$G:$G,Geography!AZ$6,Raw!$E:$E,Geography!$A$6)))</f>
        <v>18569</v>
      </c>
      <c r="BA9" s="100">
        <f>IF($B$6="Region",SUMIFS(Raw!$H:$H,Raw!$A:$A,"&lt;="&amp;Geography!$A9,Raw!$A:$A,"&gt;"&amp;Geography!$A8,Raw!$G:$G,Geography!BA$6,Raw!$I:$I,Geography!$A$6),IF($B$6="Provider",SUMIFS(Raw!$H:$H,Raw!$A:$A,"&lt;="&amp;Geography!$A9,Raw!$A:$A,"&gt;"&amp;Geography!$A8,Raw!$G:$G,Geography!BA$6,Raw!$C:$C,Geography!$A$6),SUMIFS(Raw!$H:$H,Raw!$A:$A,"&lt;="&amp;Geography!$A9,Raw!$A:$A,"&gt;"&amp;Geography!$A8,Raw!$G:$G,Geography!BA$6,Raw!$E:$E,Geography!$A$6)))</f>
        <v>119891</v>
      </c>
      <c r="BB9" s="100">
        <f>IF($B$6="Region",SUMIFS(Raw!$H:$H,Raw!$A:$A,"&lt;="&amp;Geography!$A9,Raw!$A:$A,"&gt;"&amp;Geography!$A8,Raw!$G:$G,Geography!BB$6,Raw!$I:$I,Geography!$A$6),IF($B$6="Provider",SUMIFS(Raw!$H:$H,Raw!$A:$A,"&lt;="&amp;Geography!$A9,Raw!$A:$A,"&gt;"&amp;Geography!$A8,Raw!$G:$G,Geography!BB$6,Raw!$C:$C,Geography!$A$6),SUMIFS(Raw!$H:$H,Raw!$A:$A,"&lt;="&amp;Geography!$A9,Raw!$A:$A,"&gt;"&amp;Geography!$A8,Raw!$G:$G,Geography!BB$6,Raw!$E:$E,Geography!$A$6)))</f>
        <v>680003902</v>
      </c>
      <c r="BC9" s="100">
        <f>IF($B$6="Region",SUMIFS(Raw!$H:$H,Raw!$A:$A,"&lt;="&amp;Geography!$A9,Raw!$A:$A,"&gt;"&amp;Geography!$A8,Raw!$G:$G,Geography!BC$6,Raw!$I:$I,Geography!$A$6),IF($B$6="Provider",SUMIFS(Raw!$H:$H,Raw!$A:$A,"&lt;="&amp;Geography!$A9,Raw!$A:$A,"&gt;"&amp;Geography!$A8,Raw!$G:$G,Geography!BC$6,Raw!$C:$C,Geography!$A$6),SUMIFS(Raw!$H:$H,Raw!$A:$A,"&lt;="&amp;Geography!$A9,Raw!$A:$A,"&gt;"&amp;Geography!$A8,Raw!$G:$G,Geography!BC$6,Raw!$E:$E,Geography!$A$6)))</f>
        <v>227721</v>
      </c>
      <c r="BD9" s="100">
        <f>IF($B$6="Region",SUMIFS(Raw!$H:$H,Raw!$A:$A,"&lt;="&amp;Geography!$A9,Raw!$A:$A,"&gt;"&amp;Geography!$A8,Raw!$G:$G,Geography!BD$6,Raw!$I:$I,Geography!$A$6),IF($B$6="Provider",SUMIFS(Raw!$H:$H,Raw!$A:$A,"&lt;="&amp;Geography!$A9,Raw!$A:$A,"&gt;"&amp;Geography!$A8,Raw!$G:$G,Geography!BD$6,Raw!$C:$C,Geography!$A$6),SUMIFS(Raw!$H:$H,Raw!$A:$A,"&lt;="&amp;Geography!$A9,Raw!$A:$A,"&gt;"&amp;Geography!$A8,Raw!$G:$G,Geography!BD$6,Raw!$E:$E,Geography!$A$6)))</f>
        <v>1790452</v>
      </c>
      <c r="BE9" s="100">
        <f>IF($B$6="Region",SUMIFS(Raw!$H:$H,Raw!$A:$A,"&lt;="&amp;Geography!$A9,Raw!$A:$A,"&gt;"&amp;Geography!$A8,Raw!$G:$G,Geography!BE$6,Raw!$I:$I,Geography!$A$6),IF($B$6="Provider",SUMIFS(Raw!$H:$H,Raw!$A:$A,"&lt;="&amp;Geography!$A9,Raw!$A:$A,"&gt;"&amp;Geography!$A8,Raw!$G:$G,Geography!BE$6,Raw!$C:$C,Geography!$A$6),SUMIFS(Raw!$H:$H,Raw!$A:$A,"&lt;="&amp;Geography!$A9,Raw!$A:$A,"&gt;"&amp;Geography!$A8,Raw!$G:$G,Geography!BE$6,Raw!$E:$E,Geography!$A$6)))</f>
        <v>92133</v>
      </c>
      <c r="BF9" s="100">
        <f>IF($B$6="Region",SUMIFS(Raw!$H:$H,Raw!$A:$A,"&lt;="&amp;Geography!$A9,Raw!$A:$A,"&gt;"&amp;Geography!$A8,Raw!$G:$G,Geography!BF$6,Raw!$I:$I,Geography!$A$6),IF($B$6="Provider",SUMIFS(Raw!$H:$H,Raw!$A:$A,"&lt;="&amp;Geography!$A9,Raw!$A:$A,"&gt;"&amp;Geography!$A8,Raw!$G:$G,Geography!BF$6,Raw!$C:$C,Geography!$A$6),SUMIFS(Raw!$H:$H,Raw!$A:$A,"&lt;="&amp;Geography!$A9,Raw!$A:$A,"&gt;"&amp;Geography!$A8,Raw!$G:$G,Geography!BF$6,Raw!$E:$E,Geography!$A$6)))</f>
        <v>3097234</v>
      </c>
      <c r="BG9" s="100">
        <f>IF($B$6="Region",SUMIFS(Raw!$H:$H,Raw!$A:$A,"&lt;="&amp;Geography!$A9,Raw!$A:$A,"&gt;"&amp;Geography!$A8,Raw!$G:$G,Geography!BG$6,Raw!$I:$I,Geography!$A$6),IF($B$6="Provider",SUMIFS(Raw!$H:$H,Raw!$A:$A,"&lt;="&amp;Geography!$A9,Raw!$A:$A,"&gt;"&amp;Geography!$A8,Raw!$G:$G,Geography!BG$6,Raw!$C:$C,Geography!$A$6),SUMIFS(Raw!$H:$H,Raw!$A:$A,"&lt;="&amp;Geography!$A9,Raw!$A:$A,"&gt;"&amp;Geography!$A8,Raw!$G:$G,Geography!BG$6,Raw!$E:$E,Geography!$A$6)))</f>
        <v>1967</v>
      </c>
      <c r="BH9" s="100">
        <f>IF($B$6="Region",SUMIFS(Raw!$H:$H,Raw!$A:$A,"&lt;="&amp;Geography!$A9,Raw!$A:$A,"&gt;"&amp;Geography!$A8,Raw!$G:$G,Geography!BH$6,Raw!$I:$I,Geography!$A$6),IF($B$6="Provider",SUMIFS(Raw!$H:$H,Raw!$A:$A,"&lt;="&amp;Geography!$A9,Raw!$A:$A,"&gt;"&amp;Geography!$A8,Raw!$G:$G,Geography!BH$6,Raw!$C:$C,Geography!$A$6),SUMIFS(Raw!$H:$H,Raw!$A:$A,"&lt;="&amp;Geography!$A9,Raw!$A:$A,"&gt;"&amp;Geography!$A8,Raw!$G:$G,Geography!BH$6,Raw!$E:$E,Geography!$A$6)))</f>
        <v>2232441</v>
      </c>
      <c r="BI9" s="100">
        <f>IF($B$6="Region",SUMIFS(Raw!$H:$H,Raw!$A:$A,"&lt;="&amp;Geography!$A9,Raw!$A:$A,"&gt;"&amp;Geography!$A8,Raw!$G:$G,Geography!BI$6,Raw!$I:$I,Geography!$A$6),IF($B$6="Provider",SUMIFS(Raw!$H:$H,Raw!$A:$A,"&lt;="&amp;Geography!$A9,Raw!$A:$A,"&gt;"&amp;Geography!$A8,Raw!$G:$G,Geography!BI$6,Raw!$C:$C,Geography!$A$6),SUMIFS(Raw!$H:$H,Raw!$A:$A,"&lt;="&amp;Geography!$A9,Raw!$A:$A,"&gt;"&amp;Geography!$A8,Raw!$G:$G,Geography!BI$6,Raw!$E:$E,Geography!$A$6)))</f>
        <v>886124</v>
      </c>
      <c r="BJ9" s="100">
        <f>IF($B$6="Region",SUMIFS(Raw!$H:$H,Raw!$A:$A,"&lt;="&amp;Geography!$A9,Raw!$A:$A,"&gt;"&amp;Geography!$A8,Raw!$G:$G,Geography!BJ$6,Raw!$I:$I,Geography!$A$6),IF($B$6="Provider",SUMIFS(Raw!$H:$H,Raw!$A:$A,"&lt;="&amp;Geography!$A9,Raw!$A:$A,"&gt;"&amp;Geography!$A8,Raw!$G:$G,Geography!BJ$6,Raw!$C:$C,Geography!$A$6),SUMIFS(Raw!$H:$H,Raw!$A:$A,"&lt;="&amp;Geography!$A9,Raw!$A:$A,"&gt;"&amp;Geography!$A8,Raw!$G:$G,Geography!BJ$6,Raw!$E:$E,Geography!$A$6)))</f>
        <v>594063</v>
      </c>
      <c r="BK9" s="100">
        <f>IF($B$6="Region",SUMIFS(Raw!$H:$H,Raw!$A:$A,"&lt;="&amp;Geography!$A9,Raw!$A:$A,"&gt;"&amp;Geography!$A8,Raw!$G:$G,Geography!BK$6,Raw!$I:$I,Geography!$A$6),IF($B$6="Provider",SUMIFS(Raw!$H:$H,Raw!$A:$A,"&lt;="&amp;Geography!$A9,Raw!$A:$A,"&gt;"&amp;Geography!$A8,Raw!$G:$G,Geography!BK$6,Raw!$C:$C,Geography!$A$6),SUMIFS(Raw!$H:$H,Raw!$A:$A,"&lt;="&amp;Geography!$A9,Raw!$A:$A,"&gt;"&amp;Geography!$A8,Raw!$G:$G,Geography!BK$6,Raw!$E:$E,Geography!$A$6)))</f>
        <v>328859</v>
      </c>
      <c r="BL9" s="100">
        <f>IF($B$6="Region",SUMIFS(Raw!$H:$H,Raw!$A:$A,"&lt;="&amp;Geography!$A9,Raw!$A:$A,"&gt;"&amp;Geography!$A8,Raw!$G:$G,Geography!BL$6,Raw!$I:$I,Geography!$A$6),IF($B$6="Provider",SUMIFS(Raw!$H:$H,Raw!$A:$A,"&lt;="&amp;Geography!$A9,Raw!$A:$A,"&gt;"&amp;Geography!$A8,Raw!$G:$G,Geography!BL$6,Raw!$C:$C,Geography!$A$6),SUMIFS(Raw!$H:$H,Raw!$A:$A,"&lt;="&amp;Geography!$A9,Raw!$A:$A,"&gt;"&amp;Geography!$A8,Raw!$G:$G,Geography!BL$6,Raw!$E:$E,Geography!$A$6)))</f>
        <v>848358</v>
      </c>
      <c r="BM9" s="100">
        <f>IF($B$6="Region",SUMIFS(Raw!$H:$H,Raw!$A:$A,"&lt;="&amp;Geography!$A9,Raw!$A:$A,"&gt;"&amp;Geography!$A8,Raw!$G:$G,Geography!BM$6,Raw!$I:$I,Geography!$A$6),IF($B$6="Provider",SUMIFS(Raw!$H:$H,Raw!$A:$A,"&lt;="&amp;Geography!$A9,Raw!$A:$A,"&gt;"&amp;Geography!$A8,Raw!$G:$G,Geography!BM$6,Raw!$C:$C,Geography!$A$6),SUMIFS(Raw!$H:$H,Raw!$A:$A,"&lt;="&amp;Geography!$A9,Raw!$A:$A,"&gt;"&amp;Geography!$A8,Raw!$G:$G,Geography!BM$6,Raw!$E:$E,Geography!$A$6)))</f>
        <v>239511</v>
      </c>
      <c r="BN9" s="100">
        <f>IF($B$6="Region",SUMIFS(Raw!$H:$H,Raw!$A:$A,"&lt;="&amp;Geography!$A9,Raw!$A:$A,"&gt;"&amp;Geography!$A8,Raw!$G:$G,Geography!BN$6,Raw!$I:$I,Geography!$A$6),IF($B$6="Provider",SUMIFS(Raw!$H:$H,Raw!$A:$A,"&lt;="&amp;Geography!$A9,Raw!$A:$A,"&gt;"&amp;Geography!$A8,Raw!$G:$G,Geography!BN$6,Raw!$C:$C,Geography!$A$6),SUMIFS(Raw!$H:$H,Raw!$A:$A,"&lt;="&amp;Geography!$A9,Raw!$A:$A,"&gt;"&amp;Geography!$A8,Raw!$G:$G,Geography!BN$6,Raw!$E:$E,Geography!$A$6)))</f>
        <v>295652</v>
      </c>
      <c r="BO9" s="100">
        <f>IF($B$6="Region",SUMIFS(Raw!$H:$H,Raw!$A:$A,"&lt;="&amp;Geography!$A9,Raw!$A:$A,"&gt;"&amp;Geography!$A8,Raw!$G:$G,Geography!BO$6,Raw!$I:$I,Geography!$A$6),IF($B$6="Provider",SUMIFS(Raw!$H:$H,Raw!$A:$A,"&lt;="&amp;Geography!$A9,Raw!$A:$A,"&gt;"&amp;Geography!$A8,Raw!$G:$G,Geography!BO$6,Raw!$C:$C,Geography!$A$6),SUMIFS(Raw!$H:$H,Raw!$A:$A,"&lt;="&amp;Geography!$A9,Raw!$A:$A,"&gt;"&amp;Geography!$A8,Raw!$G:$G,Geography!BO$6,Raw!$E:$E,Geography!$A$6)))</f>
        <v>121971</v>
      </c>
      <c r="BP9" s="100">
        <f>IF($B$6="Region",SUMIFS(Raw!$H:$H,Raw!$A:$A,"&lt;="&amp;Geography!$A9,Raw!$A:$A,"&gt;"&amp;Geography!$A8,Raw!$G:$G,Geography!BP$6,Raw!$I:$I,Geography!$A$6),IF($B$6="Provider",SUMIFS(Raw!$H:$H,Raw!$A:$A,"&lt;="&amp;Geography!$A9,Raw!$A:$A,"&gt;"&amp;Geography!$A8,Raw!$G:$G,Geography!BP$6,Raw!$C:$C,Geography!$A$6),SUMIFS(Raw!$H:$H,Raw!$A:$A,"&lt;="&amp;Geography!$A9,Raw!$A:$A,"&gt;"&amp;Geography!$A8,Raw!$G:$G,Geography!BP$6,Raw!$E:$E,Geography!$A$6)))</f>
        <v>341198</v>
      </c>
      <c r="BQ9" s="100">
        <f>IF($B$6="Region",SUMIFS(Raw!$H:$H,Raw!$A:$A,"&lt;="&amp;Geography!$A9,Raw!$A:$A,"&gt;"&amp;Geography!$A8,Raw!$G:$G,Geography!BQ$6,Raw!$I:$I,Geography!$A$6),IF($B$6="Provider",SUMIFS(Raw!$H:$H,Raw!$A:$A,"&lt;="&amp;Geography!$A9,Raw!$A:$A,"&gt;"&amp;Geography!$A8,Raw!$G:$G,Geography!BQ$6,Raw!$C:$C,Geography!$A$6),SUMIFS(Raw!$H:$H,Raw!$A:$A,"&lt;="&amp;Geography!$A9,Raw!$A:$A,"&gt;"&amp;Geography!$A8,Raw!$G:$G,Geography!BQ$6,Raw!$E:$E,Geography!$A$6)))</f>
        <v>76246</v>
      </c>
      <c r="BR9" s="100">
        <f>IF($B$6="Region",SUMIFS(Raw!$H:$H,Raw!$A:$A,"&lt;="&amp;Geography!$A9,Raw!$A:$A,"&gt;"&amp;Geography!$A8,Raw!$G:$G,Geography!BR$6,Raw!$I:$I,Geography!$A$6),IF($B$6="Provider",SUMIFS(Raw!$H:$H,Raw!$A:$A,"&lt;="&amp;Geography!$A9,Raw!$A:$A,"&gt;"&amp;Geography!$A8,Raw!$G:$G,Geography!BR$6,Raw!$C:$C,Geography!$A$6),SUMIFS(Raw!$H:$H,Raw!$A:$A,"&lt;="&amp;Geography!$A9,Raw!$A:$A,"&gt;"&amp;Geography!$A8,Raw!$G:$G,Geography!BR$6,Raw!$E:$E,Geography!$A$6)))</f>
        <v>2568</v>
      </c>
      <c r="BS9" s="100">
        <f>IF($B$6="Region",SUMIFS(Raw!$H:$H,Raw!$A:$A,"&lt;="&amp;Geography!$A9,Raw!$A:$A,"&gt;"&amp;Geography!$A8,Raw!$G:$G,Geography!BS$6,Raw!$I:$I,Geography!$A$6),IF($B$6="Provider",SUMIFS(Raw!$H:$H,Raw!$A:$A,"&lt;="&amp;Geography!$A9,Raw!$A:$A,"&gt;"&amp;Geography!$A8,Raw!$G:$G,Geography!BS$6,Raw!$C:$C,Geography!$A$6),SUMIFS(Raw!$H:$H,Raw!$A:$A,"&lt;="&amp;Geography!$A9,Raw!$A:$A,"&gt;"&amp;Geography!$A8,Raw!$G:$G,Geography!BS$6,Raw!$E:$E,Geography!$A$6)))</f>
        <v>396</v>
      </c>
      <c r="BT9" s="100">
        <f>IF($B$6="Region",SUMIFS(Raw!$H:$H,Raw!$A:$A,"&lt;="&amp;Geography!$A9,Raw!$A:$A,"&gt;"&amp;Geography!$A8,Raw!$G:$G,Geography!BT$6,Raw!$I:$I,Geography!$A$6),IF($B$6="Provider",SUMIFS(Raw!$H:$H,Raw!$A:$A,"&lt;="&amp;Geography!$A9,Raw!$A:$A,"&gt;"&amp;Geography!$A8,Raw!$G:$G,Geography!BT$6,Raw!$C:$C,Geography!$A$6),SUMIFS(Raw!$H:$H,Raw!$A:$A,"&lt;="&amp;Geography!$A9,Raw!$A:$A,"&gt;"&amp;Geography!$A8,Raw!$G:$G,Geography!BT$6,Raw!$E:$E,Geography!$A$6)))</f>
        <v>66114</v>
      </c>
      <c r="BU9" s="100">
        <f>IF($B$6="Region",SUMIFS(Raw!$H:$H,Raw!$A:$A,"&lt;="&amp;Geography!$A9,Raw!$A:$A,"&gt;"&amp;Geography!$A8,Raw!$G:$G,Geography!BU$6,Raw!$I:$I,Geography!$A$6),IF($B$6="Provider",SUMIFS(Raw!$H:$H,Raw!$A:$A,"&lt;="&amp;Geography!$A9,Raw!$A:$A,"&gt;"&amp;Geography!$A8,Raw!$G:$G,Geography!BU$6,Raw!$C:$C,Geography!$A$6),SUMIFS(Raw!$H:$H,Raw!$A:$A,"&lt;="&amp;Geography!$A9,Raw!$A:$A,"&gt;"&amp;Geography!$A8,Raw!$G:$G,Geography!BU$6,Raw!$E:$E,Geography!$A$6)))</f>
        <v>33447</v>
      </c>
      <c r="BV9" s="100">
        <f>IF($B$6="Region",SUMIFS(Raw!$H:$H,Raw!$A:$A,"&lt;="&amp;Geography!$A9,Raw!$A:$A,"&gt;"&amp;Geography!$A8,Raw!$G:$G,Geography!BV$6,Raw!$I:$I,Geography!$A$6),IF($B$6="Provider",SUMIFS(Raw!$H:$H,Raw!$A:$A,"&lt;="&amp;Geography!$A9,Raw!$A:$A,"&gt;"&amp;Geography!$A8,Raw!$G:$G,Geography!BV$6,Raw!$C:$C,Geography!$A$6),SUMIFS(Raw!$H:$H,Raw!$A:$A,"&lt;="&amp;Geography!$A9,Raw!$A:$A,"&gt;"&amp;Geography!$A8,Raw!$G:$G,Geography!BV$6,Raw!$E:$E,Geography!$A$6)))</f>
        <v>100960</v>
      </c>
      <c r="BW9" s="100">
        <f>IF($B$6="Region",SUMIFS(Raw!$H:$H,Raw!$A:$A,"&lt;="&amp;Geography!$A9,Raw!$A:$A,"&gt;"&amp;Geography!$A8,Raw!$G:$G,Geography!BW$6,Raw!$I:$I,Geography!$A$6),IF($B$6="Provider",SUMIFS(Raw!$H:$H,Raw!$A:$A,"&lt;="&amp;Geography!$A9,Raw!$A:$A,"&gt;"&amp;Geography!$A8,Raw!$G:$G,Geography!BW$6,Raw!$C:$C,Geography!$A$6),SUMIFS(Raw!$H:$H,Raw!$A:$A,"&lt;="&amp;Geography!$A9,Raw!$A:$A,"&gt;"&amp;Geography!$A8,Raw!$G:$G,Geography!BW$6,Raw!$E:$E,Geography!$A$6)))</f>
        <v>45332</v>
      </c>
      <c r="BX9" s="100">
        <f>IF($B$6="Region",SUMIFS(Raw!$H:$H,Raw!$A:$A,"&lt;="&amp;Geography!$A9,Raw!$A:$A,"&gt;"&amp;Geography!$A8,Raw!$G:$G,Geography!BX$6,Raw!$I:$I,Geography!$A$6),IF($B$6="Provider",SUMIFS(Raw!$H:$H,Raw!$A:$A,"&lt;="&amp;Geography!$A9,Raw!$A:$A,"&gt;"&amp;Geography!$A8,Raw!$G:$G,Geography!BX$6,Raw!$C:$C,Geography!$A$6),SUMIFS(Raw!$H:$H,Raw!$A:$A,"&lt;="&amp;Geography!$A9,Raw!$A:$A,"&gt;"&amp;Geography!$A8,Raw!$G:$G,Geography!BX$6,Raw!$E:$E,Geography!$A$6)))</f>
        <v>47878</v>
      </c>
      <c r="BY9" s="100">
        <f>IF($B$6="Region",SUMIFS(Raw!$H:$H,Raw!$A:$A,"&lt;="&amp;Geography!$A9,Raw!$A:$A,"&gt;"&amp;Geography!$A8,Raw!$G:$G,Geography!BY$6,Raw!$I:$I,Geography!$A$6),IF($B$6="Provider",SUMIFS(Raw!$H:$H,Raw!$A:$A,"&lt;="&amp;Geography!$A9,Raw!$A:$A,"&gt;"&amp;Geography!$A8,Raw!$G:$G,Geography!BY$6,Raw!$C:$C,Geography!$A$6),SUMIFS(Raw!$H:$H,Raw!$A:$A,"&lt;="&amp;Geography!$A9,Raw!$A:$A,"&gt;"&amp;Geography!$A8,Raw!$G:$G,Geography!BY$6,Raw!$E:$E,Geography!$A$6)))</f>
        <v>35547</v>
      </c>
      <c r="BZ9" s="100">
        <f>IF($B$6="Region",SUMIFS(Raw!$H:$H,Raw!$A:$A,"&lt;="&amp;Geography!$A9,Raw!$A:$A,"&gt;"&amp;Geography!$A8,Raw!$G:$G,Geography!BZ$6,Raw!$I:$I,Geography!$A$6),IF($B$6="Provider",SUMIFS(Raw!$H:$H,Raw!$A:$A,"&lt;="&amp;Geography!$A9,Raw!$A:$A,"&gt;"&amp;Geography!$A8,Raw!$G:$G,Geography!BZ$6,Raw!$C:$C,Geography!$A$6),SUMIFS(Raw!$H:$H,Raw!$A:$A,"&lt;="&amp;Geography!$A9,Raw!$A:$A,"&gt;"&amp;Geography!$A8,Raw!$G:$G,Geography!BZ$6,Raw!$E:$E,Geography!$A$6)))</f>
        <v>188324</v>
      </c>
      <c r="CA9" s="100">
        <f>IF($B$6="Region",SUMIFS(Raw!$H:$H,Raw!$A:$A,"&lt;="&amp;Geography!$A9,Raw!$A:$A,"&gt;"&amp;Geography!$A8,Raw!$G:$G,Geography!CA$6,Raw!$I:$I,Geography!$A$6),IF($B$6="Provider",SUMIFS(Raw!$H:$H,Raw!$A:$A,"&lt;="&amp;Geography!$A9,Raw!$A:$A,"&gt;"&amp;Geography!$A8,Raw!$G:$G,Geography!CA$6,Raw!$C:$C,Geography!$A$6),SUMIFS(Raw!$H:$H,Raw!$A:$A,"&lt;="&amp;Geography!$A9,Raw!$A:$A,"&gt;"&amp;Geography!$A8,Raw!$G:$G,Geography!CA$6,Raw!$E:$E,Geography!$A$6)))</f>
        <v>120522</v>
      </c>
      <c r="CB9" s="100">
        <f>IF($B$6="Region",SUMIFS(Raw!$H:$H,Raw!$A:$A,"&lt;="&amp;Geography!$A9,Raw!$A:$A,"&gt;"&amp;Geography!$A8,Raw!$G:$G,Geography!CB$6,Raw!$I:$I,Geography!$A$6),IF($B$6="Provider",SUMIFS(Raw!$H:$H,Raw!$A:$A,"&lt;="&amp;Geography!$A9,Raw!$A:$A,"&gt;"&amp;Geography!$A8,Raw!$G:$G,Geography!CB$6,Raw!$C:$C,Geography!$A$6),SUMIFS(Raw!$H:$H,Raw!$A:$A,"&lt;="&amp;Geography!$A9,Raw!$A:$A,"&gt;"&amp;Geography!$A8,Raw!$G:$G,Geography!CB$6,Raw!$E:$E,Geography!$A$6)))</f>
        <v>132587</v>
      </c>
      <c r="CC9" s="100">
        <f>IF($B$6="Region",SUMIFS(Raw!$H:$H,Raw!$A:$A,"&lt;="&amp;Geography!$A9,Raw!$A:$A,"&gt;"&amp;Geography!$A8,Raw!$G:$G,Geography!CC$6,Raw!$I:$I,Geography!$A$6),IF($B$6="Provider",SUMIFS(Raw!$H:$H,Raw!$A:$A,"&lt;="&amp;Geography!$A9,Raw!$A:$A,"&gt;"&amp;Geography!$A8,Raw!$G:$G,Geography!CC$6,Raw!$C:$C,Geography!$A$6),SUMIFS(Raw!$H:$H,Raw!$A:$A,"&lt;="&amp;Geography!$A9,Raw!$A:$A,"&gt;"&amp;Geography!$A8,Raw!$G:$G,Geography!CC$6,Raw!$E:$E,Geography!$A$6)))</f>
        <v>113144</v>
      </c>
      <c r="CD9" s="100">
        <f>IF($B$6="Region",SUMIFS(Raw!$H:$H,Raw!$A:$A,"&lt;="&amp;Geography!$A9,Raw!$A:$A,"&gt;"&amp;Geography!$A8,Raw!$G:$G,Geography!CD$6,Raw!$I:$I,Geography!$A$6),IF($B$6="Provider",SUMIFS(Raw!$H:$H,Raw!$A:$A,"&lt;="&amp;Geography!$A9,Raw!$A:$A,"&gt;"&amp;Geography!$A8,Raw!$G:$G,Geography!CD$6,Raw!$C:$C,Geography!$A$6),SUMIFS(Raw!$H:$H,Raw!$A:$A,"&lt;="&amp;Geography!$A9,Raw!$A:$A,"&gt;"&amp;Geography!$A8,Raw!$G:$G,Geography!CD$6,Raw!$E:$E,Geography!$A$6)))</f>
        <v>25282</v>
      </c>
      <c r="CE9" s="100">
        <f>IF($B$6="Region",SUMIFS(Raw!$H:$H,Raw!$A:$A,"&lt;="&amp;Geography!$A9,Raw!$A:$A,"&gt;"&amp;Geography!$A8,Raw!$G:$G,Geography!CE$6,Raw!$I:$I,Geography!$A$6),IF($B$6="Provider",SUMIFS(Raw!$H:$H,Raw!$A:$A,"&lt;="&amp;Geography!$A9,Raw!$A:$A,"&gt;"&amp;Geography!$A8,Raw!$G:$G,Geography!CE$6,Raw!$C:$C,Geography!$A$6),SUMIFS(Raw!$H:$H,Raw!$A:$A,"&lt;="&amp;Geography!$A9,Raw!$A:$A,"&gt;"&amp;Geography!$A8,Raw!$G:$G,Geography!CE$6,Raw!$E:$E,Geography!$A$6)))</f>
        <v>17466</v>
      </c>
      <c r="CF9" s="100">
        <f>IF($B$6="Region",SUMIFS(Raw!$H:$H,Raw!$A:$A,"&lt;="&amp;Geography!$A9,Raw!$A:$A,"&gt;"&amp;Geography!$A8,Raw!$G:$G,Geography!CF$6,Raw!$I:$I,Geography!$A$6),IF($B$6="Provider",SUMIFS(Raw!$H:$H,Raw!$A:$A,"&lt;="&amp;Geography!$A9,Raw!$A:$A,"&gt;"&amp;Geography!$A8,Raw!$G:$G,Geography!CF$6,Raw!$C:$C,Geography!$A$6),SUMIFS(Raw!$H:$H,Raw!$A:$A,"&lt;="&amp;Geography!$A9,Raw!$A:$A,"&gt;"&amp;Geography!$A8,Raw!$G:$G,Geography!CF$6,Raw!$E:$E,Geography!$A$6)))</f>
        <v>3025</v>
      </c>
      <c r="CG9" s="100">
        <f>IF($B$6="Region",SUMIFS(Raw!$H:$H,Raw!$A:$A,"&lt;="&amp;Geography!$A9,Raw!$A:$A,"&gt;"&amp;Geography!$A8,Raw!$G:$G,Geography!CG$6,Raw!$I:$I,Geography!$A$6),IF($B$6="Provider",SUMIFS(Raw!$H:$H,Raw!$A:$A,"&lt;="&amp;Geography!$A9,Raw!$A:$A,"&gt;"&amp;Geography!$A8,Raw!$G:$G,Geography!CG$6,Raw!$C:$C,Geography!$A$6),SUMIFS(Raw!$H:$H,Raw!$A:$A,"&lt;="&amp;Geography!$A9,Raw!$A:$A,"&gt;"&amp;Geography!$A8,Raw!$G:$G,Geography!CG$6,Raw!$E:$E,Geography!$A$6)))</f>
        <v>2816</v>
      </c>
      <c r="CH9" s="100">
        <f>IF($B$6="Region",SUMIFS(Raw!$H:$H,Raw!$A:$A,"&lt;="&amp;Geography!$A9,Raw!$A:$A,"&gt;"&amp;Geography!$A8,Raw!$G:$G,Geography!CH$6,Raw!$I:$I,Geography!$A$6),IF($B$6="Provider",SUMIFS(Raw!$H:$H,Raw!$A:$A,"&lt;="&amp;Geography!$A9,Raw!$A:$A,"&gt;"&amp;Geography!$A8,Raw!$G:$G,Geography!CH$6,Raw!$C:$C,Geography!$A$6),SUMIFS(Raw!$H:$H,Raw!$A:$A,"&lt;="&amp;Geography!$A9,Raw!$A:$A,"&gt;"&amp;Geography!$A8,Raw!$G:$G,Geography!CH$6,Raw!$E:$E,Geography!$A$6)))</f>
        <v>20608</v>
      </c>
      <c r="CI9" s="100">
        <f>IF($B$6="Region",SUMIFS(Raw!$H:$H,Raw!$A:$A,"&lt;="&amp;Geography!$A9,Raw!$A:$A,"&gt;"&amp;Geography!$A8,Raw!$G:$G,Geography!CI$6,Raw!$I:$I,Geography!$A$6),IF($B$6="Provider",SUMIFS(Raw!$H:$H,Raw!$A:$A,"&lt;="&amp;Geography!$A9,Raw!$A:$A,"&gt;"&amp;Geography!$A8,Raw!$G:$G,Geography!CI$6,Raw!$C:$C,Geography!$A$6),SUMIFS(Raw!$H:$H,Raw!$A:$A,"&lt;="&amp;Geography!$A9,Raw!$A:$A,"&gt;"&amp;Geography!$A8,Raw!$G:$G,Geography!CI$6,Raw!$E:$E,Geography!$A$6)))</f>
        <v>19500</v>
      </c>
      <c r="CJ9" s="100">
        <f>IF($B$6="Region",SUMIFS(Raw!$H:$H,Raw!$A:$A,"&lt;="&amp;Geography!$A9,Raw!$A:$A,"&gt;"&amp;Geography!$A8,Raw!$G:$G,Geography!CJ$6,Raw!$I:$I,Geography!$A$6),IF($B$6="Provider",SUMIFS(Raw!$H:$H,Raw!$A:$A,"&lt;="&amp;Geography!$A9,Raw!$A:$A,"&gt;"&amp;Geography!$A8,Raw!$G:$G,Geography!CJ$6,Raw!$C:$C,Geography!$A$6),SUMIFS(Raw!$H:$H,Raw!$A:$A,"&lt;="&amp;Geography!$A9,Raw!$A:$A,"&gt;"&amp;Geography!$A8,Raw!$G:$G,Geography!CJ$6,Raw!$E:$E,Geography!$A$6)))</f>
        <v>9507</v>
      </c>
      <c r="CK9" s="100">
        <f>IF($B$6="Region",SUMIFS(Raw!$H:$H,Raw!$A:$A,"&lt;="&amp;Geography!$A9,Raw!$A:$A,"&gt;"&amp;Geography!$A8,Raw!$G:$G,Geography!CK$6,Raw!$I:$I,Geography!$A$6),IF($B$6="Provider",SUMIFS(Raw!$H:$H,Raw!$A:$A,"&lt;="&amp;Geography!$A9,Raw!$A:$A,"&gt;"&amp;Geography!$A8,Raw!$G:$G,Geography!CK$6,Raw!$C:$C,Geography!$A$6),SUMIFS(Raw!$H:$H,Raw!$A:$A,"&lt;="&amp;Geography!$A9,Raw!$A:$A,"&gt;"&amp;Geography!$A8,Raw!$G:$G,Geography!CK$6,Raw!$E:$E,Geography!$A$6)))</f>
        <v>3530</v>
      </c>
      <c r="CL9" s="100">
        <f>IF($B$6="Region",SUMIFS(Raw!$H:$H,Raw!$A:$A,"&lt;="&amp;Geography!$A9,Raw!$A:$A,"&gt;"&amp;Geography!$A8,Raw!$G:$G,Geography!CL$6,Raw!$I:$I,Geography!$A$6),IF($B$6="Provider",SUMIFS(Raw!$H:$H,Raw!$A:$A,"&lt;="&amp;Geography!$A9,Raw!$A:$A,"&gt;"&amp;Geography!$A8,Raw!$G:$G,Geography!CL$6,Raw!$C:$C,Geography!$A$6),SUMIFS(Raw!$H:$H,Raw!$A:$A,"&lt;="&amp;Geography!$A9,Raw!$A:$A,"&gt;"&amp;Geography!$A8,Raw!$G:$G,Geography!CL$6,Raw!$E:$E,Geography!$A$6)))</f>
        <v>13823</v>
      </c>
      <c r="CM9" s="100">
        <f>IF($B$6="Region",SUMIFS(Raw!$H:$H,Raw!$A:$A,"&lt;="&amp;Geography!$A9,Raw!$A:$A,"&gt;"&amp;Geography!$A8,Raw!$G:$G,Geography!CM$6,Raw!$I:$I,Geography!$A$6),IF($B$6="Provider",SUMIFS(Raw!$H:$H,Raw!$A:$A,"&lt;="&amp;Geography!$A9,Raw!$A:$A,"&gt;"&amp;Geography!$A8,Raw!$G:$G,Geography!CM$6,Raw!$C:$C,Geography!$A$6),SUMIFS(Raw!$H:$H,Raw!$A:$A,"&lt;="&amp;Geography!$A9,Raw!$A:$A,"&gt;"&amp;Geography!$A8,Raw!$G:$G,Geography!CM$6,Raw!$E:$E,Geography!$A$6)))</f>
        <v>6593</v>
      </c>
    </row>
    <row r="10" spans="1:112" ht="13.4" hidden="1" customHeight="1" x14ac:dyDescent="0.25">
      <c r="A10" s="42">
        <v>46477</v>
      </c>
      <c r="B10" s="13" t="s">
        <v>849</v>
      </c>
      <c r="D10" s="100">
        <f>IF($B$6="Region",SUMIFS(Raw!$H:$H,Raw!$A:$A,"&lt;="&amp;Geography!$A10,Raw!$A:$A,"&gt;"&amp;Geography!$A9,Raw!$G:$G,Geography!D$6,Raw!$I:$I,Geography!$A$6),IF($B$6="Provider",SUMIFS(Raw!$H:$H,Raw!$A:$A,"&lt;="&amp;Geography!$A10,Raw!$A:$A,"&gt;"&amp;Geography!$A9,Raw!$G:$G,Geography!D$6,Raw!$C:$C,Geography!$A$6),SUMIFS(Raw!$H:$H,Raw!$A:$A,"&lt;="&amp;Geography!$A10,Raw!$A:$A,"&gt;"&amp;Geography!$A9,Raw!$G:$G,Geography!D$6,Raw!$E:$E,Geography!$A$6)))</f>
        <v>0</v>
      </c>
      <c r="E10" s="100">
        <f>IF($B$6="Region",SUMIFS(Raw!$H:$H,Raw!$A:$A,"&lt;="&amp;Geography!$A10,Raw!$A:$A,"&gt;"&amp;Geography!$A9,Raw!$G:$G,Geography!E$6,Raw!$I:$I,Geography!$A$6),IF($B$6="Provider",SUMIFS(Raw!$H:$H,Raw!$A:$A,"&lt;="&amp;Geography!$A10,Raw!$A:$A,"&gt;"&amp;Geography!$A9,Raw!$G:$G,Geography!E$6,Raw!$C:$C,Geography!$A$6),SUMIFS(Raw!$H:$H,Raw!$A:$A,"&lt;="&amp;Geography!$A10,Raw!$A:$A,"&gt;"&amp;Geography!$A9,Raw!$G:$G,Geography!E$6,Raw!$E:$E,Geography!$A$6)))</f>
        <v>0</v>
      </c>
      <c r="F10" s="100">
        <f>IF($B$6="Region",SUMIFS(Raw!$H:$H,Raw!$A:$A,"&lt;="&amp;Geography!$A10,Raw!$A:$A,"&gt;"&amp;Geography!$A9,Raw!$G:$G,Geography!F$6,Raw!$I:$I,Geography!$A$6),IF($B$6="Provider",SUMIFS(Raw!$H:$H,Raw!$A:$A,"&lt;="&amp;Geography!$A10,Raw!$A:$A,"&gt;"&amp;Geography!$A9,Raw!$G:$G,Geography!F$6,Raw!$C:$C,Geography!$A$6),SUMIFS(Raw!$H:$H,Raw!$A:$A,"&lt;="&amp;Geography!$A10,Raw!$A:$A,"&gt;"&amp;Geography!$A9,Raw!$G:$G,Geography!F$6,Raw!$E:$E,Geography!$A$6)))</f>
        <v>0</v>
      </c>
      <c r="G10" s="100">
        <f>IF($B$6="Region",SUMIFS(Raw!$H:$H,Raw!$A:$A,"&lt;="&amp;Geography!$A10,Raw!$A:$A,"&gt;"&amp;Geography!$A9,Raw!$G:$G,Geography!G$6,Raw!$I:$I,Geography!$A$6),IF($B$6="Provider",SUMIFS(Raw!$H:$H,Raw!$A:$A,"&lt;="&amp;Geography!$A10,Raw!$A:$A,"&gt;"&amp;Geography!$A9,Raw!$G:$G,Geography!G$6,Raw!$C:$C,Geography!$A$6),SUMIFS(Raw!$H:$H,Raw!$A:$A,"&lt;="&amp;Geography!$A10,Raw!$A:$A,"&gt;"&amp;Geography!$A9,Raw!$G:$G,Geography!G$6,Raw!$E:$E,Geography!$A$6)))</f>
        <v>0</v>
      </c>
      <c r="H10" s="100">
        <f>IF($B$6="Region",SUMIFS(Raw!$H:$H,Raw!$A:$A,"&lt;="&amp;Geography!$A10,Raw!$A:$A,"&gt;"&amp;Geography!$A9,Raw!$G:$G,Geography!H$6,Raw!$I:$I,Geography!$A$6),IF($B$6="Provider",SUMIFS(Raw!$H:$H,Raw!$A:$A,"&lt;="&amp;Geography!$A10,Raw!$A:$A,"&gt;"&amp;Geography!$A9,Raw!$G:$G,Geography!H$6,Raw!$C:$C,Geography!$A$6),SUMIFS(Raw!$H:$H,Raw!$A:$A,"&lt;="&amp;Geography!$A10,Raw!$A:$A,"&gt;"&amp;Geography!$A9,Raw!$G:$G,Geography!H$6,Raw!$E:$E,Geography!$A$6)))</f>
        <v>0</v>
      </c>
      <c r="I10" s="100">
        <f>IF($B$6="Region",SUMIFS(Raw!$H:$H,Raw!$A:$A,"&lt;="&amp;Geography!$A10,Raw!$A:$A,"&gt;"&amp;Geography!$A9,Raw!$G:$G,Geography!I$6,Raw!$I:$I,Geography!$A$6),IF($B$6="Provider",SUMIFS(Raw!$H:$H,Raw!$A:$A,"&lt;="&amp;Geography!$A10,Raw!$A:$A,"&gt;"&amp;Geography!$A9,Raw!$G:$G,Geography!I$6,Raw!$C:$C,Geography!$A$6),SUMIFS(Raw!$H:$H,Raw!$A:$A,"&lt;="&amp;Geography!$A10,Raw!$A:$A,"&gt;"&amp;Geography!$A9,Raw!$G:$G,Geography!I$6,Raw!$E:$E,Geography!$A$6)))</f>
        <v>0</v>
      </c>
      <c r="J10" s="100" t="str">
        <f>IF($B$6="Area", SUMIFS(Raw!$H:$H,Raw!$A:$A,"&lt;="&amp;Geography!$A10,Raw!$A:$A,"&gt;"&amp;Geography!$A9,Raw!$G:$G,Geography!J$6,Raw!$E:$E,Geography!$A$6), " ")</f>
        <v xml:space="preserve"> </v>
      </c>
      <c r="K10" s="100" t="str">
        <f>IF($B$6="Area", SUMIFS(Raw!$H:$H,Raw!$A:$A,"&lt;="&amp;Geography!$A10,Raw!$A:$A,"&gt;"&amp;Geography!$A9,Raw!$G:$G,Geography!K$6,Raw!$E:$E,Geography!$A$6), " ")</f>
        <v xml:space="preserve"> </v>
      </c>
      <c r="L10" s="100">
        <f>IF($B$6="Region",SUMIFS(Raw!$H:$H,Raw!$A:$A,"&lt;="&amp;Geography!$A10,Raw!$A:$A,"&gt;"&amp;Geography!$A9,Raw!$G:$G,Geography!L$6,Raw!$I:$I,Geography!$A$6),IF($B$6="Provider",SUMIFS(Raw!$H:$H,Raw!$A:$A,"&lt;="&amp;Geography!$A10,Raw!$A:$A,"&gt;"&amp;Geography!$A9,Raw!$G:$G,Geography!L$6,Raw!$C:$C,Geography!$A$6),SUMIFS(Raw!$H:$H,Raw!$A:$A,"&lt;="&amp;Geography!$A10,Raw!$A:$A,"&gt;"&amp;Geography!$A9,Raw!$G:$G,Geography!L$6,Raw!$E:$E,Geography!$A$6)))</f>
        <v>0</v>
      </c>
      <c r="M10" s="100">
        <f>IF($B$6="Region",SUMIFS(Raw!$H:$H,Raw!$A:$A,"&lt;="&amp;Geography!$A10,Raw!$A:$A,"&gt;"&amp;Geography!$A9,Raw!$G:$G,Geography!M$6,Raw!$I:$I,Geography!$A$6),IF($B$6="Provider",SUMIFS(Raw!$H:$H,Raw!$A:$A,"&lt;="&amp;Geography!$A10,Raw!$A:$A,"&gt;"&amp;Geography!$A9,Raw!$G:$G,Geography!M$6,Raw!$C:$C,Geography!$A$6),SUMIFS(Raw!$H:$H,Raw!$A:$A,"&lt;="&amp;Geography!$A10,Raw!$A:$A,"&gt;"&amp;Geography!$A9,Raw!$G:$G,Geography!M$6,Raw!$E:$E,Geography!$A$6)))</f>
        <v>0</v>
      </c>
      <c r="N10" s="100">
        <f>IF($B$6="Region",SUMIFS(Raw!$H:$H,Raw!$A:$A,"&lt;="&amp;Geography!$A10,Raw!$A:$A,"&gt;"&amp;Geography!$A9,Raw!$G:$G,Geography!N$6,Raw!$I:$I,Geography!$A$6),IF($B$6="Provider",SUMIFS(Raw!$H:$H,Raw!$A:$A,"&lt;="&amp;Geography!$A10,Raw!$A:$A,"&gt;"&amp;Geography!$A9,Raw!$G:$G,Geography!N$6,Raw!$C:$C,Geography!$A$6),SUMIFS(Raw!$H:$H,Raw!$A:$A,"&lt;="&amp;Geography!$A10,Raw!$A:$A,"&gt;"&amp;Geography!$A9,Raw!$G:$G,Geography!N$6,Raw!$E:$E,Geography!$A$6)))</f>
        <v>0</v>
      </c>
      <c r="O10" s="100">
        <f>IF($B$6="Region",SUMIFS(Raw!$H:$H,Raw!$A:$A,"&lt;="&amp;Geography!$A10,Raw!$A:$A,"&gt;"&amp;Geography!$A9,Raw!$G:$G,Geography!O$6,Raw!$I:$I,Geography!$A$6),IF($B$6="Provider",SUMIFS(Raw!$H:$H,Raw!$A:$A,"&lt;="&amp;Geography!$A10,Raw!$A:$A,"&gt;"&amp;Geography!$A9,Raw!$G:$G,Geography!O$6,Raw!$C:$C,Geography!$A$6),SUMIFS(Raw!$H:$H,Raw!$A:$A,"&lt;="&amp;Geography!$A10,Raw!$A:$A,"&gt;"&amp;Geography!$A9,Raw!$G:$G,Geography!O$6,Raw!$E:$E,Geography!$A$6)))</f>
        <v>0</v>
      </c>
      <c r="P10" s="100">
        <f>IF($B$6="Region",SUMIFS(Raw!$H:$H,Raw!$A:$A,"&lt;="&amp;Geography!$A10,Raw!$A:$A,"&gt;"&amp;Geography!$A9,Raw!$G:$G,Geography!P$6,Raw!$I:$I,Geography!$A$6),IF($B$6="Provider",SUMIFS(Raw!$H:$H,Raw!$A:$A,"&lt;="&amp;Geography!$A10,Raw!$A:$A,"&gt;"&amp;Geography!$A9,Raw!$G:$G,Geography!P$6,Raw!$C:$C,Geography!$A$6),SUMIFS(Raw!$H:$H,Raw!$A:$A,"&lt;="&amp;Geography!$A10,Raw!$A:$A,"&gt;"&amp;Geography!$A9,Raw!$G:$G,Geography!P$6,Raw!$E:$E,Geography!$A$6)))</f>
        <v>0</v>
      </c>
      <c r="Q10" s="100">
        <f>IF($B$6="Region",SUMIFS(Raw!$H:$H,Raw!$A:$A,"&lt;="&amp;Geography!$A10,Raw!$A:$A,"&gt;"&amp;Geography!$A9,Raw!$G:$G,Geography!Q$6,Raw!$I:$I,Geography!$A$6),IF($B$6="Provider",SUMIFS(Raw!$H:$H,Raw!$A:$A,"&lt;="&amp;Geography!$A10,Raw!$A:$A,"&gt;"&amp;Geography!$A9,Raw!$G:$G,Geography!Q$6,Raw!$C:$C,Geography!$A$6),SUMIFS(Raw!$H:$H,Raw!$A:$A,"&lt;="&amp;Geography!$A10,Raw!$A:$A,"&gt;"&amp;Geography!$A9,Raw!$G:$G,Geography!Q$6,Raw!$E:$E,Geography!$A$6)))</f>
        <v>0</v>
      </c>
      <c r="R10" s="100">
        <f>IF($B$6="Region",SUMIFS(Raw!$H:$H,Raw!$A:$A,"&lt;="&amp;Geography!$A10,Raw!$A:$A,"&gt;"&amp;Geography!$A9,Raw!$G:$G,Geography!R$6,Raw!$I:$I,Geography!$A$6),IF($B$6="Provider",SUMIFS(Raw!$H:$H,Raw!$A:$A,"&lt;="&amp;Geography!$A10,Raw!$A:$A,"&gt;"&amp;Geography!$A9,Raw!$G:$G,Geography!R$6,Raw!$C:$C,Geography!$A$6),SUMIFS(Raw!$H:$H,Raw!$A:$A,"&lt;="&amp;Geography!$A10,Raw!$A:$A,"&gt;"&amp;Geography!$A9,Raw!$G:$G,Geography!R$6,Raw!$E:$E,Geography!$A$6)))</f>
        <v>0</v>
      </c>
      <c r="S10" s="100">
        <f>IF($B$6="Region",SUMIFS(Raw!$H:$H,Raw!$A:$A,"&lt;="&amp;Geography!$A10,Raw!$A:$A,"&gt;"&amp;Geography!$A9,Raw!$G:$G,Geography!S$6,Raw!$I:$I,Geography!$A$6),IF($B$6="Provider",SUMIFS(Raw!$H:$H,Raw!$A:$A,"&lt;="&amp;Geography!$A10,Raw!$A:$A,"&gt;"&amp;Geography!$A9,Raw!$G:$G,Geography!S$6,Raw!$C:$C,Geography!$A$6),SUMIFS(Raw!$H:$H,Raw!$A:$A,"&lt;="&amp;Geography!$A10,Raw!$A:$A,"&gt;"&amp;Geography!$A9,Raw!$G:$G,Geography!S$6,Raw!$E:$E,Geography!$A$6)))</f>
        <v>0</v>
      </c>
      <c r="T10" s="100">
        <f>IF($B$6="Region",SUMIFS(Raw!$H:$H,Raw!$A:$A,"&lt;="&amp;Geography!$A10,Raw!$A:$A,"&gt;"&amp;Geography!$A9,Raw!$G:$G,Geography!T$6,Raw!$I:$I,Geography!$A$6),IF($B$6="Provider",SUMIFS(Raw!$H:$H,Raw!$A:$A,"&lt;="&amp;Geography!$A10,Raw!$A:$A,"&gt;"&amp;Geography!$A9,Raw!$G:$G,Geography!T$6,Raw!$C:$C,Geography!$A$6),SUMIFS(Raw!$H:$H,Raw!$A:$A,"&lt;="&amp;Geography!$A10,Raw!$A:$A,"&gt;"&amp;Geography!$A9,Raw!$G:$G,Geography!T$6,Raw!$E:$E,Geography!$A$6)))</f>
        <v>0</v>
      </c>
      <c r="U10" s="100">
        <f>IF($B$6="Region",SUMIFS(Raw!$H:$H,Raw!$A:$A,"&lt;="&amp;Geography!$A10,Raw!$A:$A,"&gt;"&amp;Geography!$A9,Raw!$G:$G,Geography!U$6,Raw!$I:$I,Geography!$A$6),IF($B$6="Provider",SUMIFS(Raw!$H:$H,Raw!$A:$A,"&lt;="&amp;Geography!$A10,Raw!$A:$A,"&gt;"&amp;Geography!$A9,Raw!$G:$G,Geography!U$6,Raw!$C:$C,Geography!$A$6),SUMIFS(Raw!$H:$H,Raw!$A:$A,"&lt;="&amp;Geography!$A10,Raw!$A:$A,"&gt;"&amp;Geography!$A9,Raw!$G:$G,Geography!U$6,Raw!$E:$E,Geography!$A$6)))</f>
        <v>0</v>
      </c>
      <c r="V10" s="100">
        <f>IF($B$6="Region",SUMIFS(Raw!$H:$H,Raw!$A:$A,"&lt;="&amp;Geography!$A10,Raw!$A:$A,"&gt;"&amp;Geography!$A9,Raw!$G:$G,Geography!V$6,Raw!$I:$I,Geography!$A$6),IF($B$6="Provider",SUMIFS(Raw!$H:$H,Raw!$A:$A,"&lt;="&amp;Geography!$A10,Raw!$A:$A,"&gt;"&amp;Geography!$A9,Raw!$G:$G,Geography!V$6,Raw!$C:$C,Geography!$A$6),SUMIFS(Raw!$H:$H,Raw!$A:$A,"&lt;="&amp;Geography!$A10,Raw!$A:$A,"&gt;"&amp;Geography!$A9,Raw!$G:$G,Geography!V$6,Raw!$E:$E,Geography!$A$6)))</f>
        <v>0</v>
      </c>
      <c r="W10" s="100">
        <f>IF($B$6="Region",SUMIFS(Raw!$H:$H,Raw!$A:$A,"&lt;="&amp;Geography!$A10,Raw!$A:$A,"&gt;"&amp;Geography!$A9,Raw!$G:$G,Geography!W$6,Raw!$I:$I,Geography!$A$6),IF($B$6="Provider",SUMIFS(Raw!$H:$H,Raw!$A:$A,"&lt;="&amp;Geography!$A10,Raw!$A:$A,"&gt;"&amp;Geography!$A9,Raw!$G:$G,Geography!W$6,Raw!$C:$C,Geography!$A$6),SUMIFS(Raw!$H:$H,Raw!$A:$A,"&lt;="&amp;Geography!$A10,Raw!$A:$A,"&gt;"&amp;Geography!$A9,Raw!$G:$G,Geography!W$6,Raw!$E:$E,Geography!$A$6)))</f>
        <v>0</v>
      </c>
      <c r="X10" s="100">
        <f>IF($B$6="Region",SUMIFS(Raw!$H:$H,Raw!$A:$A,"&lt;="&amp;Geography!$A10,Raw!$A:$A,"&gt;"&amp;Geography!$A9,Raw!$G:$G,Geography!X$6,Raw!$I:$I,Geography!$A$6),IF($B$6="Provider",SUMIFS(Raw!$H:$H,Raw!$A:$A,"&lt;="&amp;Geography!$A10,Raw!$A:$A,"&gt;"&amp;Geography!$A9,Raw!$G:$G,Geography!X$6,Raw!$C:$C,Geography!$A$6),SUMIFS(Raw!$H:$H,Raw!$A:$A,"&lt;="&amp;Geography!$A10,Raw!$A:$A,"&gt;"&amp;Geography!$A9,Raw!$G:$G,Geography!X$6,Raw!$E:$E,Geography!$A$6)))</f>
        <v>0</v>
      </c>
      <c r="Y10" s="100" t="str">
        <f>IF($B$6="Area", SUMIFS(Raw!$H:$H,Raw!$A:$A,"&lt;="&amp;Geography!$A10,Raw!$A:$A,"&gt;"&amp;Geography!$A9,Raw!$G:$G,Geography!Y$6,Raw!$E:$E,Geography!$A$6), " ")</f>
        <v xml:space="preserve"> </v>
      </c>
      <c r="Z10" s="100" t="str">
        <f>IF($B$6="Area", SUMIFS(Raw!$H:$H,Raw!$A:$A,"&lt;="&amp;Geography!$A10,Raw!$A:$A,"&gt;"&amp;Geography!$A9,Raw!$G:$G,Geography!Z$6,Raw!$E:$E,Geography!$A$6), " ")</f>
        <v xml:space="preserve"> </v>
      </c>
      <c r="AA10" s="100">
        <f>IF($B$6="Region",SUMIFS(Raw!$H:$H,Raw!$A:$A,"&lt;="&amp;Geography!$A10,Raw!$A:$A,"&gt;"&amp;Geography!$A9,Raw!$G:$G,Geography!AA$6,Raw!$I:$I,Geography!$A$6),IF($B$6="Provider",SUMIFS(Raw!$H:$H,Raw!$A:$A,"&lt;="&amp;Geography!$A10,Raw!$A:$A,"&gt;"&amp;Geography!$A9,Raw!$G:$G,Geography!AA$6,Raw!$C:$C,Geography!$A$6),SUMIFS(Raw!$H:$H,Raw!$A:$A,"&lt;="&amp;Geography!$A10,Raw!$A:$A,"&gt;"&amp;Geography!$A9,Raw!$G:$G,Geography!AA$6,Raw!$E:$E,Geography!$A$6)))</f>
        <v>0</v>
      </c>
      <c r="AB10" s="100">
        <f>IF($B$6="Region",SUMIFS(Raw!$H:$H,Raw!$A:$A,"&lt;="&amp;Geography!$A10,Raw!$A:$A,"&gt;"&amp;Geography!$A9,Raw!$G:$G,Geography!AB$6,Raw!$I:$I,Geography!$A$6),IF($B$6="Provider",SUMIFS(Raw!$H:$H,Raw!$A:$A,"&lt;="&amp;Geography!$A10,Raw!$A:$A,"&gt;"&amp;Geography!$A9,Raw!$G:$G,Geography!AB$6,Raw!$C:$C,Geography!$A$6),SUMIFS(Raw!$H:$H,Raw!$A:$A,"&lt;="&amp;Geography!$A10,Raw!$A:$A,"&gt;"&amp;Geography!$A9,Raw!$G:$G,Geography!AB$6,Raw!$E:$E,Geography!$A$6)))</f>
        <v>0</v>
      </c>
      <c r="AC10" s="100" t="str">
        <f>IF($B$6="Area", SUMIFS(Raw!$H:$H,Raw!$A:$A,"&lt;="&amp;Geography!$A10,Raw!$A:$A,"&gt;"&amp;Geography!$A9,Raw!$G:$G,Geography!AC$6,Raw!$E:$E,Geography!$A$6), " ")</f>
        <v xml:space="preserve"> </v>
      </c>
      <c r="AD10" s="100" t="str">
        <f>IF($B$6="Area", SUMIFS(Raw!$H:$H,Raw!$A:$A,"&lt;="&amp;Geography!$A10,Raw!$A:$A,"&gt;"&amp;Geography!$A9,Raw!$G:$G,Geography!AD$6,Raw!$E:$E,Geography!$A$6), " ")</f>
        <v xml:space="preserve"> </v>
      </c>
      <c r="AE10" s="100">
        <f>IF($B$6="Region",SUMIFS(Raw!$H:$H,Raw!$A:$A,"&lt;="&amp;Geography!$A10,Raw!$A:$A,"&gt;"&amp;Geography!$A9,Raw!$G:$G,Geography!AE$6,Raw!$I:$I,Geography!$A$6),IF($B$6="Provider",SUMIFS(Raw!$H:$H,Raw!$A:$A,"&lt;="&amp;Geography!$A10,Raw!$A:$A,"&gt;"&amp;Geography!$A9,Raw!$G:$G,Geography!AE$6,Raw!$C:$C,Geography!$A$6),SUMIFS(Raw!$H:$H,Raw!$A:$A,"&lt;="&amp;Geography!$A10,Raw!$A:$A,"&gt;"&amp;Geography!$A9,Raw!$G:$G,Geography!AE$6,Raw!$E:$E,Geography!$A$6)))</f>
        <v>0</v>
      </c>
      <c r="AF10" s="100">
        <f>IF($B$6="Region",SUMIFS(Raw!$H:$H,Raw!$A:$A,"&lt;="&amp;Geography!$A10,Raw!$A:$A,"&gt;"&amp;Geography!$A9,Raw!$G:$G,Geography!AF$6,Raw!$I:$I,Geography!$A$6),IF($B$6="Provider",SUMIFS(Raw!$H:$H,Raw!$A:$A,"&lt;="&amp;Geography!$A10,Raw!$A:$A,"&gt;"&amp;Geography!$A9,Raw!$G:$G,Geography!AF$6,Raw!$C:$C,Geography!$A$6),SUMIFS(Raw!$H:$H,Raw!$A:$A,"&lt;="&amp;Geography!$A10,Raw!$A:$A,"&gt;"&amp;Geography!$A9,Raw!$G:$G,Geography!AF$6,Raw!$E:$E,Geography!$A$6)))</f>
        <v>0</v>
      </c>
      <c r="AG10" s="100">
        <f>IF($B$6="Region",SUMIFS(Raw!$H:$H,Raw!$A:$A,"&lt;="&amp;Geography!$A10,Raw!$A:$A,"&gt;"&amp;Geography!$A9,Raw!$G:$G,Geography!AG$6,Raw!$I:$I,Geography!$A$6),IF($B$6="Provider",SUMIFS(Raw!$H:$H,Raw!$A:$A,"&lt;="&amp;Geography!$A10,Raw!$A:$A,"&gt;"&amp;Geography!$A9,Raw!$G:$G,Geography!AG$6,Raw!$C:$C,Geography!$A$6),SUMIFS(Raw!$H:$H,Raw!$A:$A,"&lt;="&amp;Geography!$A10,Raw!$A:$A,"&gt;"&amp;Geography!$A9,Raw!$G:$G,Geography!AG$6,Raw!$E:$E,Geography!$A$6)))</f>
        <v>0</v>
      </c>
      <c r="AH10" s="100">
        <f>IF($B$6="Region",SUMIFS(Raw!$H:$H,Raw!$A:$A,"&lt;="&amp;Geography!$A10,Raw!$A:$A,"&gt;"&amp;Geography!$A9,Raw!$G:$G,Geography!AH$6,Raw!$I:$I,Geography!$A$6),IF($B$6="Provider",SUMIFS(Raw!$H:$H,Raw!$A:$A,"&lt;="&amp;Geography!$A10,Raw!$A:$A,"&gt;"&amp;Geography!$A9,Raw!$G:$G,Geography!AH$6,Raw!$C:$C,Geography!$A$6),SUMIFS(Raw!$H:$H,Raw!$A:$A,"&lt;="&amp;Geography!$A10,Raw!$A:$A,"&gt;"&amp;Geography!$A9,Raw!$G:$G,Geography!AH$6,Raw!$E:$E,Geography!$A$6)))</f>
        <v>0</v>
      </c>
      <c r="AI10" s="100">
        <f>IF($B$6="Region",SUMIFS(Raw!$H:$H,Raw!$A:$A,"&lt;="&amp;Geography!$A10,Raw!$A:$A,"&gt;"&amp;Geography!$A9,Raw!$G:$G,Geography!AI$6,Raw!$I:$I,Geography!$A$6),IF($B$6="Provider",SUMIFS(Raw!$H:$H,Raw!$A:$A,"&lt;="&amp;Geography!$A10,Raw!$A:$A,"&gt;"&amp;Geography!$A9,Raw!$G:$G,Geography!AI$6,Raw!$C:$C,Geography!$A$6),SUMIFS(Raw!$H:$H,Raw!$A:$A,"&lt;="&amp;Geography!$A10,Raw!$A:$A,"&gt;"&amp;Geography!$A9,Raw!$G:$G,Geography!AI$6,Raw!$E:$E,Geography!$A$6)))</f>
        <v>0</v>
      </c>
      <c r="AJ10" s="100">
        <f>IF($B$6="Region",SUMIFS(Raw!$H:$H,Raw!$A:$A,"&lt;="&amp;Geography!$A10,Raw!$A:$A,"&gt;"&amp;Geography!$A9,Raw!$G:$G,Geography!AJ$6,Raw!$I:$I,Geography!$A$6),IF($B$6="Provider",SUMIFS(Raw!$H:$H,Raw!$A:$A,"&lt;="&amp;Geography!$A10,Raw!$A:$A,"&gt;"&amp;Geography!$A9,Raw!$G:$G,Geography!AJ$6,Raw!$C:$C,Geography!$A$6),SUMIFS(Raw!$H:$H,Raw!$A:$A,"&lt;="&amp;Geography!$A10,Raw!$A:$A,"&gt;"&amp;Geography!$A9,Raw!$G:$G,Geography!AJ$6,Raw!$E:$E,Geography!$A$6)))</f>
        <v>0</v>
      </c>
      <c r="AK10" s="100">
        <f>IF($B$6="Region",SUMIFS(Raw!$H:$H,Raw!$A:$A,"&lt;="&amp;Geography!$A10,Raw!$A:$A,"&gt;"&amp;Geography!$A9,Raw!$G:$G,Geography!AK$6,Raw!$I:$I,Geography!$A$6),IF($B$6="Provider",SUMIFS(Raw!$H:$H,Raw!$A:$A,"&lt;="&amp;Geography!$A10,Raw!$A:$A,"&gt;"&amp;Geography!$A9,Raw!$G:$G,Geography!AK$6,Raw!$C:$C,Geography!$A$6),SUMIFS(Raw!$H:$H,Raw!$A:$A,"&lt;="&amp;Geography!$A10,Raw!$A:$A,"&gt;"&amp;Geography!$A9,Raw!$G:$G,Geography!AK$6,Raw!$E:$E,Geography!$A$6)))</f>
        <v>0</v>
      </c>
      <c r="AL10" s="100">
        <f>IF($B$6="Region",SUMIFS(Raw!$H:$H,Raw!$A:$A,"&lt;="&amp;Geography!$A10,Raw!$A:$A,"&gt;"&amp;Geography!$A9,Raw!$G:$G,Geography!AL$6,Raw!$I:$I,Geography!$A$6),IF($B$6="Provider",SUMIFS(Raw!$H:$H,Raw!$A:$A,"&lt;="&amp;Geography!$A10,Raw!$A:$A,"&gt;"&amp;Geography!$A9,Raw!$G:$G,Geography!AL$6,Raw!$C:$C,Geography!$A$6),SUMIFS(Raw!$H:$H,Raw!$A:$A,"&lt;="&amp;Geography!$A10,Raw!$A:$A,"&gt;"&amp;Geography!$A9,Raw!$G:$G,Geography!AL$6,Raw!$E:$E,Geography!$A$6)))</f>
        <v>0</v>
      </c>
      <c r="AM10" s="100">
        <f>IF($B$6="Region",SUMIFS(Raw!$H:$H,Raw!$A:$A,"&lt;="&amp;Geography!$A10,Raw!$A:$A,"&gt;"&amp;Geography!$A9,Raw!$G:$G,Geography!AM$6,Raw!$I:$I,Geography!$A$6),IF($B$6="Provider",SUMIFS(Raw!$H:$H,Raw!$A:$A,"&lt;="&amp;Geography!$A10,Raw!$A:$A,"&gt;"&amp;Geography!$A9,Raw!$G:$G,Geography!AM$6,Raw!$C:$C,Geography!$A$6),SUMIFS(Raw!$H:$H,Raw!$A:$A,"&lt;="&amp;Geography!$A10,Raw!$A:$A,"&gt;"&amp;Geography!$A9,Raw!$G:$G,Geography!AM$6,Raw!$E:$E,Geography!$A$6)))</f>
        <v>0</v>
      </c>
      <c r="AN10" s="100">
        <f>IF($B$6="Region",SUMIFS(Raw!$H:$H,Raw!$A:$A,"&lt;="&amp;Geography!$A10,Raw!$A:$A,"&gt;"&amp;Geography!$A9,Raw!$G:$G,Geography!AN$6,Raw!$I:$I,Geography!$A$6),IF($B$6="Provider",SUMIFS(Raw!$H:$H,Raw!$A:$A,"&lt;="&amp;Geography!$A10,Raw!$A:$A,"&gt;"&amp;Geography!$A9,Raw!$G:$G,Geography!AN$6,Raw!$C:$C,Geography!$A$6),SUMIFS(Raw!$H:$H,Raw!$A:$A,"&lt;="&amp;Geography!$A10,Raw!$A:$A,"&gt;"&amp;Geography!$A9,Raw!$G:$G,Geography!AN$6,Raw!$E:$E,Geography!$A$6)))</f>
        <v>0</v>
      </c>
      <c r="AO10" s="100">
        <f>IF($B$6="Region",SUMIFS(Raw!$H:$H,Raw!$A:$A,"&lt;="&amp;Geography!$A10,Raw!$A:$A,"&gt;"&amp;Geography!$A9,Raw!$G:$G,Geography!AO$6,Raw!$I:$I,Geography!$A$6),IF($B$6="Provider",SUMIFS(Raw!$H:$H,Raw!$A:$A,"&lt;="&amp;Geography!$A10,Raw!$A:$A,"&gt;"&amp;Geography!$A9,Raw!$G:$G,Geography!AO$6,Raw!$C:$C,Geography!$A$6),SUMIFS(Raw!$H:$H,Raw!$A:$A,"&lt;="&amp;Geography!$A10,Raw!$A:$A,"&gt;"&amp;Geography!$A9,Raw!$G:$G,Geography!AO$6,Raw!$E:$E,Geography!$A$6)))</f>
        <v>0</v>
      </c>
      <c r="AP10" s="100">
        <f>IF($B$6="Region",SUMIFS(Raw!$H:$H,Raw!$A:$A,"&lt;="&amp;Geography!$A10,Raw!$A:$A,"&gt;"&amp;Geography!$A9,Raw!$G:$G,Geography!AP$6,Raw!$I:$I,Geography!$A$6),IF($B$6="Provider",SUMIFS(Raw!$H:$H,Raw!$A:$A,"&lt;="&amp;Geography!$A10,Raw!$A:$A,"&gt;"&amp;Geography!$A9,Raw!$G:$G,Geography!AP$6,Raw!$C:$C,Geography!$A$6),SUMIFS(Raw!$H:$H,Raw!$A:$A,"&lt;="&amp;Geography!$A10,Raw!$A:$A,"&gt;"&amp;Geography!$A9,Raw!$G:$G,Geography!AP$6,Raw!$E:$E,Geography!$A$6)))</f>
        <v>0</v>
      </c>
      <c r="AQ10" s="100">
        <f>IF($B$6="Region",SUMIFS(Raw!$H:$H,Raw!$A:$A,"&lt;="&amp;Geography!$A10,Raw!$A:$A,"&gt;"&amp;Geography!$A9,Raw!$G:$G,Geography!AQ$6,Raw!$I:$I,Geography!$A$6),IF($B$6="Provider",SUMIFS(Raw!$H:$H,Raw!$A:$A,"&lt;="&amp;Geography!$A10,Raw!$A:$A,"&gt;"&amp;Geography!$A9,Raw!$G:$G,Geography!AQ$6,Raw!$C:$C,Geography!$A$6),SUMIFS(Raw!$H:$H,Raw!$A:$A,"&lt;="&amp;Geography!$A10,Raw!$A:$A,"&gt;"&amp;Geography!$A9,Raw!$G:$G,Geography!AQ$6,Raw!$E:$E,Geography!$A$6)))</f>
        <v>0</v>
      </c>
      <c r="AR10" s="100">
        <f>IF($B$6="Region",SUMIFS(Raw!$H:$H,Raw!$A:$A,"&lt;="&amp;Geography!$A10,Raw!$A:$A,"&gt;"&amp;Geography!$A9,Raw!$G:$G,Geography!AR$6,Raw!$I:$I,Geography!$A$6),IF($B$6="Provider",SUMIFS(Raw!$H:$H,Raw!$A:$A,"&lt;="&amp;Geography!$A10,Raw!$A:$A,"&gt;"&amp;Geography!$A9,Raw!$G:$G,Geography!AR$6,Raw!$C:$C,Geography!$A$6),SUMIFS(Raw!$H:$H,Raw!$A:$A,"&lt;="&amp;Geography!$A10,Raw!$A:$A,"&gt;"&amp;Geography!$A9,Raw!$G:$G,Geography!AR$6,Raw!$E:$E,Geography!$A$6)))</f>
        <v>0</v>
      </c>
      <c r="AS10" s="100">
        <f>IF($B$6="Region",SUMIFS(Raw!$H:$H,Raw!$A:$A,"&lt;="&amp;Geography!$A10,Raw!$A:$A,"&gt;"&amp;Geography!$A9,Raw!$G:$G,Geography!AS$6,Raw!$I:$I,Geography!$A$6),IF($B$6="Provider",SUMIFS(Raw!$H:$H,Raw!$A:$A,"&lt;="&amp;Geography!$A10,Raw!$A:$A,"&gt;"&amp;Geography!$A9,Raw!$G:$G,Geography!AS$6,Raw!$C:$C,Geography!$A$6),SUMIFS(Raw!$H:$H,Raw!$A:$A,"&lt;="&amp;Geography!$A10,Raw!$A:$A,"&gt;"&amp;Geography!$A9,Raw!$G:$G,Geography!AS$6,Raw!$E:$E,Geography!$A$6)))</f>
        <v>0</v>
      </c>
      <c r="AT10" s="100">
        <f>IF($B$6="Region",SUMIFS(Raw!$H:$H,Raw!$A:$A,"&lt;="&amp;Geography!$A10,Raw!$A:$A,"&gt;"&amp;Geography!$A9,Raw!$G:$G,Geography!AT$6,Raw!$I:$I,Geography!$A$6),IF($B$6="Provider",SUMIFS(Raw!$H:$H,Raw!$A:$A,"&lt;="&amp;Geography!$A10,Raw!$A:$A,"&gt;"&amp;Geography!$A9,Raw!$G:$G,Geography!AT$6,Raw!$C:$C,Geography!$A$6),SUMIFS(Raw!$H:$H,Raw!$A:$A,"&lt;="&amp;Geography!$A10,Raw!$A:$A,"&gt;"&amp;Geography!$A9,Raw!$G:$G,Geography!AT$6,Raw!$E:$E,Geography!$A$6)))</f>
        <v>0</v>
      </c>
      <c r="AU10" s="100">
        <f>IF($B$6="Region",SUMIFS(Raw!$H:$H,Raw!$A:$A,"&lt;="&amp;Geography!$A10,Raw!$A:$A,"&gt;"&amp;Geography!$A9,Raw!$G:$G,Geography!AU$6,Raw!$I:$I,Geography!$A$6),IF($B$6="Provider",SUMIFS(Raw!$H:$H,Raw!$A:$A,"&lt;="&amp;Geography!$A10,Raw!$A:$A,"&gt;"&amp;Geography!$A9,Raw!$G:$G,Geography!AU$6,Raw!$C:$C,Geography!$A$6),SUMIFS(Raw!$H:$H,Raw!$A:$A,"&lt;="&amp;Geography!$A10,Raw!$A:$A,"&gt;"&amp;Geography!$A9,Raw!$G:$G,Geography!AU$6,Raw!$E:$E,Geography!$A$6)))</f>
        <v>0</v>
      </c>
      <c r="AV10" s="100">
        <f>IF($B$6="Region",SUMIFS(Raw!$H:$H,Raw!$A:$A,"&lt;="&amp;Geography!$A10,Raw!$A:$A,"&gt;"&amp;Geography!$A9,Raw!$G:$G,Geography!AV$6,Raw!$I:$I,Geography!$A$6),IF($B$6="Provider",SUMIFS(Raw!$H:$H,Raw!$A:$A,"&lt;="&amp;Geography!$A10,Raw!$A:$A,"&gt;"&amp;Geography!$A9,Raw!$G:$G,Geography!AV$6,Raw!$C:$C,Geography!$A$6),SUMIFS(Raw!$H:$H,Raw!$A:$A,"&lt;="&amp;Geography!$A10,Raw!$A:$A,"&gt;"&amp;Geography!$A9,Raw!$G:$G,Geography!AV$6,Raw!$E:$E,Geography!$A$6)))</f>
        <v>0</v>
      </c>
      <c r="AW10" s="100">
        <f>IF($B$6="Region",SUMIFS(Raw!$H:$H,Raw!$A:$A,"&lt;="&amp;Geography!$A10,Raw!$A:$A,"&gt;"&amp;Geography!$A9,Raw!$G:$G,Geography!AW$6,Raw!$I:$I,Geography!$A$6),IF($B$6="Provider",SUMIFS(Raw!$H:$H,Raw!$A:$A,"&lt;="&amp;Geography!$A10,Raw!$A:$A,"&gt;"&amp;Geography!$A9,Raw!$G:$G,Geography!AW$6,Raw!$C:$C,Geography!$A$6),SUMIFS(Raw!$H:$H,Raw!$A:$A,"&lt;="&amp;Geography!$A10,Raw!$A:$A,"&gt;"&amp;Geography!$A9,Raw!$G:$G,Geography!AW$6,Raw!$E:$E,Geography!$A$6)))</f>
        <v>0</v>
      </c>
      <c r="AX10" s="100">
        <f>IF($B$6="Region",SUMIFS(Raw!$H:$H,Raw!$A:$A,"&lt;="&amp;Geography!$A10,Raw!$A:$A,"&gt;"&amp;Geography!$A9,Raw!$G:$G,Geography!AX$6,Raw!$I:$I,Geography!$A$6),IF($B$6="Provider",SUMIFS(Raw!$H:$H,Raw!$A:$A,"&lt;="&amp;Geography!$A10,Raw!$A:$A,"&gt;"&amp;Geography!$A9,Raw!$G:$G,Geography!AX$6,Raw!$C:$C,Geography!$A$6),SUMIFS(Raw!$H:$H,Raw!$A:$A,"&lt;="&amp;Geography!$A10,Raw!$A:$A,"&gt;"&amp;Geography!$A9,Raw!$G:$G,Geography!AX$6,Raw!$E:$E,Geography!$A$6)))</f>
        <v>0</v>
      </c>
      <c r="AY10" s="100">
        <f>IF($B$6="Region",SUMIFS(Raw!$H:$H,Raw!$A:$A,"&lt;="&amp;Geography!$A10,Raw!$A:$A,"&gt;"&amp;Geography!$A9,Raw!$G:$G,Geography!AY$6,Raw!$I:$I,Geography!$A$6),IF($B$6="Provider",SUMIFS(Raw!$H:$H,Raw!$A:$A,"&lt;="&amp;Geography!$A10,Raw!$A:$A,"&gt;"&amp;Geography!$A9,Raw!$G:$G,Geography!AY$6,Raw!$C:$C,Geography!$A$6),SUMIFS(Raw!$H:$H,Raw!$A:$A,"&lt;="&amp;Geography!$A10,Raw!$A:$A,"&gt;"&amp;Geography!$A9,Raw!$G:$G,Geography!AY$6,Raw!$E:$E,Geography!$A$6)))</f>
        <v>0</v>
      </c>
      <c r="AZ10" s="100">
        <f>IF($B$6="Region",SUMIFS(Raw!$H:$H,Raw!$A:$A,"&lt;="&amp;Geography!$A10,Raw!$A:$A,"&gt;"&amp;Geography!$A9,Raw!$G:$G,Geography!AZ$6,Raw!$I:$I,Geography!$A$6),IF($B$6="Provider",SUMIFS(Raw!$H:$H,Raw!$A:$A,"&lt;="&amp;Geography!$A10,Raw!$A:$A,"&gt;"&amp;Geography!$A9,Raw!$G:$G,Geography!AZ$6,Raw!$C:$C,Geography!$A$6),SUMIFS(Raw!$H:$H,Raw!$A:$A,"&lt;="&amp;Geography!$A10,Raw!$A:$A,"&gt;"&amp;Geography!$A9,Raw!$G:$G,Geography!AZ$6,Raw!$E:$E,Geography!$A$6)))</f>
        <v>0</v>
      </c>
      <c r="BA10" s="100">
        <f>IF($B$6="Region",SUMIFS(Raw!$H:$H,Raw!$A:$A,"&lt;="&amp;Geography!$A10,Raw!$A:$A,"&gt;"&amp;Geography!$A9,Raw!$G:$G,Geography!BA$6,Raw!$I:$I,Geography!$A$6),IF($B$6="Provider",SUMIFS(Raw!$H:$H,Raw!$A:$A,"&lt;="&amp;Geography!$A10,Raw!$A:$A,"&gt;"&amp;Geography!$A9,Raw!$G:$G,Geography!BA$6,Raw!$C:$C,Geography!$A$6),SUMIFS(Raw!$H:$H,Raw!$A:$A,"&lt;="&amp;Geography!$A10,Raw!$A:$A,"&gt;"&amp;Geography!$A9,Raw!$G:$G,Geography!BA$6,Raw!$E:$E,Geography!$A$6)))</f>
        <v>0</v>
      </c>
      <c r="BB10" s="100">
        <f>IF($B$6="Region",SUMIFS(Raw!$H:$H,Raw!$A:$A,"&lt;="&amp;Geography!$A10,Raw!$A:$A,"&gt;"&amp;Geography!$A9,Raw!$G:$G,Geography!BB$6,Raw!$I:$I,Geography!$A$6),IF($B$6="Provider",SUMIFS(Raw!$H:$H,Raw!$A:$A,"&lt;="&amp;Geography!$A10,Raw!$A:$A,"&gt;"&amp;Geography!$A9,Raw!$G:$G,Geography!BB$6,Raw!$C:$C,Geography!$A$6),SUMIFS(Raw!$H:$H,Raw!$A:$A,"&lt;="&amp;Geography!$A10,Raw!$A:$A,"&gt;"&amp;Geography!$A9,Raw!$G:$G,Geography!BB$6,Raw!$E:$E,Geography!$A$6)))</f>
        <v>0</v>
      </c>
      <c r="BC10" s="100">
        <f>IF($B$6="Region",SUMIFS(Raw!$H:$H,Raw!$A:$A,"&lt;="&amp;Geography!$A10,Raw!$A:$A,"&gt;"&amp;Geography!$A9,Raw!$G:$G,Geography!BC$6,Raw!$I:$I,Geography!$A$6),IF($B$6="Provider",SUMIFS(Raw!$H:$H,Raw!$A:$A,"&lt;="&amp;Geography!$A10,Raw!$A:$A,"&gt;"&amp;Geography!$A9,Raw!$G:$G,Geography!BC$6,Raw!$C:$C,Geography!$A$6),SUMIFS(Raw!$H:$H,Raw!$A:$A,"&lt;="&amp;Geography!$A10,Raw!$A:$A,"&gt;"&amp;Geography!$A9,Raw!$G:$G,Geography!BC$6,Raw!$E:$E,Geography!$A$6)))</f>
        <v>0</v>
      </c>
      <c r="BD10" s="100">
        <f>IF($B$6="Region",SUMIFS(Raw!$H:$H,Raw!$A:$A,"&lt;="&amp;Geography!$A10,Raw!$A:$A,"&gt;"&amp;Geography!$A9,Raw!$G:$G,Geography!BD$6,Raw!$I:$I,Geography!$A$6),IF($B$6="Provider",SUMIFS(Raw!$H:$H,Raw!$A:$A,"&lt;="&amp;Geography!$A10,Raw!$A:$A,"&gt;"&amp;Geography!$A9,Raw!$G:$G,Geography!BD$6,Raw!$C:$C,Geography!$A$6),SUMIFS(Raw!$H:$H,Raw!$A:$A,"&lt;="&amp;Geography!$A10,Raw!$A:$A,"&gt;"&amp;Geography!$A9,Raw!$G:$G,Geography!BD$6,Raw!$E:$E,Geography!$A$6)))</f>
        <v>0</v>
      </c>
      <c r="BE10" s="100">
        <f>IF($B$6="Region",SUMIFS(Raw!$H:$H,Raw!$A:$A,"&lt;="&amp;Geography!$A10,Raw!$A:$A,"&gt;"&amp;Geography!$A9,Raw!$G:$G,Geography!BE$6,Raw!$I:$I,Geography!$A$6),IF($B$6="Provider",SUMIFS(Raw!$H:$H,Raw!$A:$A,"&lt;="&amp;Geography!$A10,Raw!$A:$A,"&gt;"&amp;Geography!$A9,Raw!$G:$G,Geography!BE$6,Raw!$C:$C,Geography!$A$6),SUMIFS(Raw!$H:$H,Raw!$A:$A,"&lt;="&amp;Geography!$A10,Raw!$A:$A,"&gt;"&amp;Geography!$A9,Raw!$G:$G,Geography!BE$6,Raw!$E:$E,Geography!$A$6)))</f>
        <v>0</v>
      </c>
      <c r="BF10" s="100">
        <f>IF($B$6="Region",SUMIFS(Raw!$H:$H,Raw!$A:$A,"&lt;="&amp;Geography!$A10,Raw!$A:$A,"&gt;"&amp;Geography!$A9,Raw!$G:$G,Geography!BF$6,Raw!$I:$I,Geography!$A$6),IF($B$6="Provider",SUMIFS(Raw!$H:$H,Raw!$A:$A,"&lt;="&amp;Geography!$A10,Raw!$A:$A,"&gt;"&amp;Geography!$A9,Raw!$G:$G,Geography!BF$6,Raw!$C:$C,Geography!$A$6),SUMIFS(Raw!$H:$H,Raw!$A:$A,"&lt;="&amp;Geography!$A10,Raw!$A:$A,"&gt;"&amp;Geography!$A9,Raw!$G:$G,Geography!BF$6,Raw!$E:$E,Geography!$A$6)))</f>
        <v>0</v>
      </c>
      <c r="BG10" s="100">
        <f>IF($B$6="Region",SUMIFS(Raw!$H:$H,Raw!$A:$A,"&lt;="&amp;Geography!$A10,Raw!$A:$A,"&gt;"&amp;Geography!$A9,Raw!$G:$G,Geography!BG$6,Raw!$I:$I,Geography!$A$6),IF($B$6="Provider",SUMIFS(Raw!$H:$H,Raw!$A:$A,"&lt;="&amp;Geography!$A10,Raw!$A:$A,"&gt;"&amp;Geography!$A9,Raw!$G:$G,Geography!BG$6,Raw!$C:$C,Geography!$A$6),SUMIFS(Raw!$H:$H,Raw!$A:$A,"&lt;="&amp;Geography!$A10,Raw!$A:$A,"&gt;"&amp;Geography!$A9,Raw!$G:$G,Geography!BG$6,Raw!$E:$E,Geography!$A$6)))</f>
        <v>0</v>
      </c>
      <c r="BH10" s="100">
        <f>IF($B$6="Region",SUMIFS(Raw!$H:$H,Raw!$A:$A,"&lt;="&amp;Geography!$A10,Raw!$A:$A,"&gt;"&amp;Geography!$A9,Raw!$G:$G,Geography!BH$6,Raw!$I:$I,Geography!$A$6),IF($B$6="Provider",SUMIFS(Raw!$H:$H,Raw!$A:$A,"&lt;="&amp;Geography!$A10,Raw!$A:$A,"&gt;"&amp;Geography!$A9,Raw!$G:$G,Geography!BH$6,Raw!$C:$C,Geography!$A$6),SUMIFS(Raw!$H:$H,Raw!$A:$A,"&lt;="&amp;Geography!$A10,Raw!$A:$A,"&gt;"&amp;Geography!$A9,Raw!$G:$G,Geography!BH$6,Raw!$E:$E,Geography!$A$6)))</f>
        <v>0</v>
      </c>
      <c r="BI10" s="100">
        <f>IF($B$6="Region",SUMIFS(Raw!$H:$H,Raw!$A:$A,"&lt;="&amp;Geography!$A10,Raw!$A:$A,"&gt;"&amp;Geography!$A9,Raw!$G:$G,Geography!BI$6,Raw!$I:$I,Geography!$A$6),IF($B$6="Provider",SUMIFS(Raw!$H:$H,Raw!$A:$A,"&lt;="&amp;Geography!$A10,Raw!$A:$A,"&gt;"&amp;Geography!$A9,Raw!$G:$G,Geography!BI$6,Raw!$C:$C,Geography!$A$6),SUMIFS(Raw!$H:$H,Raw!$A:$A,"&lt;="&amp;Geography!$A10,Raw!$A:$A,"&gt;"&amp;Geography!$A9,Raw!$G:$G,Geography!BI$6,Raw!$E:$E,Geography!$A$6)))</f>
        <v>0</v>
      </c>
      <c r="BJ10" s="100">
        <f>IF($B$6="Region",SUMIFS(Raw!$H:$H,Raw!$A:$A,"&lt;="&amp;Geography!$A10,Raw!$A:$A,"&gt;"&amp;Geography!$A9,Raw!$G:$G,Geography!BJ$6,Raw!$I:$I,Geography!$A$6),IF($B$6="Provider",SUMIFS(Raw!$H:$H,Raw!$A:$A,"&lt;="&amp;Geography!$A10,Raw!$A:$A,"&gt;"&amp;Geography!$A9,Raw!$G:$G,Geography!BJ$6,Raw!$C:$C,Geography!$A$6),SUMIFS(Raw!$H:$H,Raw!$A:$A,"&lt;="&amp;Geography!$A10,Raw!$A:$A,"&gt;"&amp;Geography!$A9,Raw!$G:$G,Geography!BJ$6,Raw!$E:$E,Geography!$A$6)))</f>
        <v>0</v>
      </c>
      <c r="BK10" s="100">
        <f>IF($B$6="Region",SUMIFS(Raw!$H:$H,Raw!$A:$A,"&lt;="&amp;Geography!$A10,Raw!$A:$A,"&gt;"&amp;Geography!$A9,Raw!$G:$G,Geography!BK$6,Raw!$I:$I,Geography!$A$6),IF($B$6="Provider",SUMIFS(Raw!$H:$H,Raw!$A:$A,"&lt;="&amp;Geography!$A10,Raw!$A:$A,"&gt;"&amp;Geography!$A9,Raw!$G:$G,Geography!BK$6,Raw!$C:$C,Geography!$A$6),SUMIFS(Raw!$H:$H,Raw!$A:$A,"&lt;="&amp;Geography!$A10,Raw!$A:$A,"&gt;"&amp;Geography!$A9,Raw!$G:$G,Geography!BK$6,Raw!$E:$E,Geography!$A$6)))</f>
        <v>0</v>
      </c>
      <c r="BL10" s="100">
        <f>IF($B$6="Region",SUMIFS(Raw!$H:$H,Raw!$A:$A,"&lt;="&amp;Geography!$A10,Raw!$A:$A,"&gt;"&amp;Geography!$A9,Raw!$G:$G,Geography!BL$6,Raw!$I:$I,Geography!$A$6),IF($B$6="Provider",SUMIFS(Raw!$H:$H,Raw!$A:$A,"&lt;="&amp;Geography!$A10,Raw!$A:$A,"&gt;"&amp;Geography!$A9,Raw!$G:$G,Geography!BL$6,Raw!$C:$C,Geography!$A$6),SUMIFS(Raw!$H:$H,Raw!$A:$A,"&lt;="&amp;Geography!$A10,Raw!$A:$A,"&gt;"&amp;Geography!$A9,Raw!$G:$G,Geography!BL$6,Raw!$E:$E,Geography!$A$6)))</f>
        <v>0</v>
      </c>
      <c r="BM10" s="100">
        <f>IF($B$6="Region",SUMIFS(Raw!$H:$H,Raw!$A:$A,"&lt;="&amp;Geography!$A10,Raw!$A:$A,"&gt;"&amp;Geography!$A9,Raw!$G:$G,Geography!BM$6,Raw!$I:$I,Geography!$A$6),IF($B$6="Provider",SUMIFS(Raw!$H:$H,Raw!$A:$A,"&lt;="&amp;Geography!$A10,Raw!$A:$A,"&gt;"&amp;Geography!$A9,Raw!$G:$G,Geography!BM$6,Raw!$C:$C,Geography!$A$6),SUMIFS(Raw!$H:$H,Raw!$A:$A,"&lt;="&amp;Geography!$A10,Raw!$A:$A,"&gt;"&amp;Geography!$A9,Raw!$G:$G,Geography!BM$6,Raw!$E:$E,Geography!$A$6)))</f>
        <v>0</v>
      </c>
      <c r="BN10" s="100">
        <f>IF($B$6="Region",SUMIFS(Raw!$H:$H,Raw!$A:$A,"&lt;="&amp;Geography!$A10,Raw!$A:$A,"&gt;"&amp;Geography!$A9,Raw!$G:$G,Geography!BN$6,Raw!$I:$I,Geography!$A$6),IF($B$6="Provider",SUMIFS(Raw!$H:$H,Raw!$A:$A,"&lt;="&amp;Geography!$A10,Raw!$A:$A,"&gt;"&amp;Geography!$A9,Raw!$G:$G,Geography!BN$6,Raw!$C:$C,Geography!$A$6),SUMIFS(Raw!$H:$H,Raw!$A:$A,"&lt;="&amp;Geography!$A10,Raw!$A:$A,"&gt;"&amp;Geography!$A9,Raw!$G:$G,Geography!BN$6,Raw!$E:$E,Geography!$A$6)))</f>
        <v>0</v>
      </c>
      <c r="BO10" s="100">
        <f>IF($B$6="Region",SUMIFS(Raw!$H:$H,Raw!$A:$A,"&lt;="&amp;Geography!$A10,Raw!$A:$A,"&gt;"&amp;Geography!$A9,Raw!$G:$G,Geography!BO$6,Raw!$I:$I,Geography!$A$6),IF($B$6="Provider",SUMIFS(Raw!$H:$H,Raw!$A:$A,"&lt;="&amp;Geography!$A10,Raw!$A:$A,"&gt;"&amp;Geography!$A9,Raw!$G:$G,Geography!BO$6,Raw!$C:$C,Geography!$A$6),SUMIFS(Raw!$H:$H,Raw!$A:$A,"&lt;="&amp;Geography!$A10,Raw!$A:$A,"&gt;"&amp;Geography!$A9,Raw!$G:$G,Geography!BO$6,Raw!$E:$E,Geography!$A$6)))</f>
        <v>0</v>
      </c>
      <c r="BP10" s="100">
        <f>IF($B$6="Region",SUMIFS(Raw!$H:$H,Raw!$A:$A,"&lt;="&amp;Geography!$A10,Raw!$A:$A,"&gt;"&amp;Geography!$A9,Raw!$G:$G,Geography!BP$6,Raw!$I:$I,Geography!$A$6),IF($B$6="Provider",SUMIFS(Raw!$H:$H,Raw!$A:$A,"&lt;="&amp;Geography!$A10,Raw!$A:$A,"&gt;"&amp;Geography!$A9,Raw!$G:$G,Geography!BP$6,Raw!$C:$C,Geography!$A$6),SUMIFS(Raw!$H:$H,Raw!$A:$A,"&lt;="&amp;Geography!$A10,Raw!$A:$A,"&gt;"&amp;Geography!$A9,Raw!$G:$G,Geography!BP$6,Raw!$E:$E,Geography!$A$6)))</f>
        <v>0</v>
      </c>
      <c r="BQ10" s="100">
        <f>IF($B$6="Region",SUMIFS(Raw!$H:$H,Raw!$A:$A,"&lt;="&amp;Geography!$A10,Raw!$A:$A,"&gt;"&amp;Geography!$A9,Raw!$G:$G,Geography!BQ$6,Raw!$I:$I,Geography!$A$6),IF($B$6="Provider",SUMIFS(Raw!$H:$H,Raw!$A:$A,"&lt;="&amp;Geography!$A10,Raw!$A:$A,"&gt;"&amp;Geography!$A9,Raw!$G:$G,Geography!BQ$6,Raw!$C:$C,Geography!$A$6),SUMIFS(Raw!$H:$H,Raw!$A:$A,"&lt;="&amp;Geography!$A10,Raw!$A:$A,"&gt;"&amp;Geography!$A9,Raw!$G:$G,Geography!BQ$6,Raw!$E:$E,Geography!$A$6)))</f>
        <v>0</v>
      </c>
      <c r="BR10" s="100">
        <f>IF($B$6="Region",SUMIFS(Raw!$H:$H,Raw!$A:$A,"&lt;="&amp;Geography!$A10,Raw!$A:$A,"&gt;"&amp;Geography!$A9,Raw!$G:$G,Geography!BR$6,Raw!$I:$I,Geography!$A$6),IF($B$6="Provider",SUMIFS(Raw!$H:$H,Raw!$A:$A,"&lt;="&amp;Geography!$A10,Raw!$A:$A,"&gt;"&amp;Geography!$A9,Raw!$G:$G,Geography!BR$6,Raw!$C:$C,Geography!$A$6),SUMIFS(Raw!$H:$H,Raw!$A:$A,"&lt;="&amp;Geography!$A10,Raw!$A:$A,"&gt;"&amp;Geography!$A9,Raw!$G:$G,Geography!BR$6,Raw!$E:$E,Geography!$A$6)))</f>
        <v>0</v>
      </c>
      <c r="BS10" s="100">
        <f>IF($B$6="Region",SUMIFS(Raw!$H:$H,Raw!$A:$A,"&lt;="&amp;Geography!$A10,Raw!$A:$A,"&gt;"&amp;Geography!$A9,Raw!$G:$G,Geography!BS$6,Raw!$I:$I,Geography!$A$6),IF($B$6="Provider",SUMIFS(Raw!$H:$H,Raw!$A:$A,"&lt;="&amp;Geography!$A10,Raw!$A:$A,"&gt;"&amp;Geography!$A9,Raw!$G:$G,Geography!BS$6,Raw!$C:$C,Geography!$A$6),SUMIFS(Raw!$H:$H,Raw!$A:$A,"&lt;="&amp;Geography!$A10,Raw!$A:$A,"&gt;"&amp;Geography!$A9,Raw!$G:$G,Geography!BS$6,Raw!$E:$E,Geography!$A$6)))</f>
        <v>0</v>
      </c>
      <c r="BT10" s="100">
        <f>IF($B$6="Region",SUMIFS(Raw!$H:$H,Raw!$A:$A,"&lt;="&amp;Geography!$A10,Raw!$A:$A,"&gt;"&amp;Geography!$A9,Raw!$G:$G,Geography!BT$6,Raw!$I:$I,Geography!$A$6),IF($B$6="Provider",SUMIFS(Raw!$H:$H,Raw!$A:$A,"&lt;="&amp;Geography!$A10,Raw!$A:$A,"&gt;"&amp;Geography!$A9,Raw!$G:$G,Geography!BT$6,Raw!$C:$C,Geography!$A$6),SUMIFS(Raw!$H:$H,Raw!$A:$A,"&lt;="&amp;Geography!$A10,Raw!$A:$A,"&gt;"&amp;Geography!$A9,Raw!$G:$G,Geography!BT$6,Raw!$E:$E,Geography!$A$6)))</f>
        <v>0</v>
      </c>
      <c r="BU10" s="100">
        <f>IF($B$6="Region",SUMIFS(Raw!$H:$H,Raw!$A:$A,"&lt;="&amp;Geography!$A10,Raw!$A:$A,"&gt;"&amp;Geography!$A9,Raw!$G:$G,Geography!BU$6,Raw!$I:$I,Geography!$A$6),IF($B$6="Provider",SUMIFS(Raw!$H:$H,Raw!$A:$A,"&lt;="&amp;Geography!$A10,Raw!$A:$A,"&gt;"&amp;Geography!$A9,Raw!$G:$G,Geography!BU$6,Raw!$C:$C,Geography!$A$6),SUMIFS(Raw!$H:$H,Raw!$A:$A,"&lt;="&amp;Geography!$A10,Raw!$A:$A,"&gt;"&amp;Geography!$A9,Raw!$G:$G,Geography!BU$6,Raw!$E:$E,Geography!$A$6)))</f>
        <v>0</v>
      </c>
      <c r="BV10" s="100">
        <f>IF($B$6="Region",SUMIFS(Raw!$H:$H,Raw!$A:$A,"&lt;="&amp;Geography!$A10,Raw!$A:$A,"&gt;"&amp;Geography!$A9,Raw!$G:$G,Geography!BV$6,Raw!$I:$I,Geography!$A$6),IF($B$6="Provider",SUMIFS(Raw!$H:$H,Raw!$A:$A,"&lt;="&amp;Geography!$A10,Raw!$A:$A,"&gt;"&amp;Geography!$A9,Raw!$G:$G,Geography!BV$6,Raw!$C:$C,Geography!$A$6),SUMIFS(Raw!$H:$H,Raw!$A:$A,"&lt;="&amp;Geography!$A10,Raw!$A:$A,"&gt;"&amp;Geography!$A9,Raw!$G:$G,Geography!BV$6,Raw!$E:$E,Geography!$A$6)))</f>
        <v>0</v>
      </c>
      <c r="BW10" s="100">
        <f>IF($B$6="Region",SUMIFS(Raw!$H:$H,Raw!$A:$A,"&lt;="&amp;Geography!$A10,Raw!$A:$A,"&gt;"&amp;Geography!$A9,Raw!$G:$G,Geography!BW$6,Raw!$I:$I,Geography!$A$6),IF($B$6="Provider",SUMIFS(Raw!$H:$H,Raw!$A:$A,"&lt;="&amp;Geography!$A10,Raw!$A:$A,"&gt;"&amp;Geography!$A9,Raw!$G:$G,Geography!BW$6,Raw!$C:$C,Geography!$A$6),SUMIFS(Raw!$H:$H,Raw!$A:$A,"&lt;="&amp;Geography!$A10,Raw!$A:$A,"&gt;"&amp;Geography!$A9,Raw!$G:$G,Geography!BW$6,Raw!$E:$E,Geography!$A$6)))</f>
        <v>0</v>
      </c>
      <c r="BX10" s="100">
        <f>IF($B$6="Region",SUMIFS(Raw!$H:$H,Raw!$A:$A,"&lt;="&amp;Geography!$A10,Raw!$A:$A,"&gt;"&amp;Geography!$A9,Raw!$G:$G,Geography!BX$6,Raw!$I:$I,Geography!$A$6),IF($B$6="Provider",SUMIFS(Raw!$H:$H,Raw!$A:$A,"&lt;="&amp;Geography!$A10,Raw!$A:$A,"&gt;"&amp;Geography!$A9,Raw!$G:$G,Geography!BX$6,Raw!$C:$C,Geography!$A$6),SUMIFS(Raw!$H:$H,Raw!$A:$A,"&lt;="&amp;Geography!$A10,Raw!$A:$A,"&gt;"&amp;Geography!$A9,Raw!$G:$G,Geography!BX$6,Raw!$E:$E,Geography!$A$6)))</f>
        <v>0</v>
      </c>
      <c r="BY10" s="100">
        <f>IF($B$6="Region",SUMIFS(Raw!$H:$H,Raw!$A:$A,"&lt;="&amp;Geography!$A10,Raw!$A:$A,"&gt;"&amp;Geography!$A9,Raw!$G:$G,Geography!BY$6,Raw!$I:$I,Geography!$A$6),IF($B$6="Provider",SUMIFS(Raw!$H:$H,Raw!$A:$A,"&lt;="&amp;Geography!$A10,Raw!$A:$A,"&gt;"&amp;Geography!$A9,Raw!$G:$G,Geography!BY$6,Raw!$C:$C,Geography!$A$6),SUMIFS(Raw!$H:$H,Raw!$A:$A,"&lt;="&amp;Geography!$A10,Raw!$A:$A,"&gt;"&amp;Geography!$A9,Raw!$G:$G,Geography!BY$6,Raw!$E:$E,Geography!$A$6)))</f>
        <v>0</v>
      </c>
      <c r="BZ10" s="100">
        <f>IF($B$6="Region",SUMIFS(Raw!$H:$H,Raw!$A:$A,"&lt;="&amp;Geography!$A10,Raw!$A:$A,"&gt;"&amp;Geography!$A9,Raw!$G:$G,Geography!BZ$6,Raw!$I:$I,Geography!$A$6),IF($B$6="Provider",SUMIFS(Raw!$H:$H,Raw!$A:$A,"&lt;="&amp;Geography!$A10,Raw!$A:$A,"&gt;"&amp;Geography!$A9,Raw!$G:$G,Geography!BZ$6,Raw!$C:$C,Geography!$A$6),SUMIFS(Raw!$H:$H,Raw!$A:$A,"&lt;="&amp;Geography!$A10,Raw!$A:$A,"&gt;"&amp;Geography!$A9,Raw!$G:$G,Geography!BZ$6,Raw!$E:$E,Geography!$A$6)))</f>
        <v>0</v>
      </c>
      <c r="CA10" s="100">
        <f>IF($B$6="Region",SUMIFS(Raw!$H:$H,Raw!$A:$A,"&lt;="&amp;Geography!$A10,Raw!$A:$A,"&gt;"&amp;Geography!$A9,Raw!$G:$G,Geography!CA$6,Raw!$I:$I,Geography!$A$6),IF($B$6="Provider",SUMIFS(Raw!$H:$H,Raw!$A:$A,"&lt;="&amp;Geography!$A10,Raw!$A:$A,"&gt;"&amp;Geography!$A9,Raw!$G:$G,Geography!CA$6,Raw!$C:$C,Geography!$A$6),SUMIFS(Raw!$H:$H,Raw!$A:$A,"&lt;="&amp;Geography!$A10,Raw!$A:$A,"&gt;"&amp;Geography!$A9,Raw!$G:$G,Geography!CA$6,Raw!$E:$E,Geography!$A$6)))</f>
        <v>0</v>
      </c>
      <c r="CB10" s="100">
        <f>IF($B$6="Region",SUMIFS(Raw!$H:$H,Raw!$A:$A,"&lt;="&amp;Geography!$A10,Raw!$A:$A,"&gt;"&amp;Geography!$A9,Raw!$G:$G,Geography!CB$6,Raw!$I:$I,Geography!$A$6),IF($B$6="Provider",SUMIFS(Raw!$H:$H,Raw!$A:$A,"&lt;="&amp;Geography!$A10,Raw!$A:$A,"&gt;"&amp;Geography!$A9,Raw!$G:$G,Geography!CB$6,Raw!$C:$C,Geography!$A$6),SUMIFS(Raw!$H:$H,Raw!$A:$A,"&lt;="&amp;Geography!$A10,Raw!$A:$A,"&gt;"&amp;Geography!$A9,Raw!$G:$G,Geography!CB$6,Raw!$E:$E,Geography!$A$6)))</f>
        <v>0</v>
      </c>
      <c r="CC10" s="100">
        <f>IF($B$6="Region",SUMIFS(Raw!$H:$H,Raw!$A:$A,"&lt;="&amp;Geography!$A10,Raw!$A:$A,"&gt;"&amp;Geography!$A9,Raw!$G:$G,Geography!CC$6,Raw!$I:$I,Geography!$A$6),IF($B$6="Provider",SUMIFS(Raw!$H:$H,Raw!$A:$A,"&lt;="&amp;Geography!$A10,Raw!$A:$A,"&gt;"&amp;Geography!$A9,Raw!$G:$G,Geography!CC$6,Raw!$C:$C,Geography!$A$6),SUMIFS(Raw!$H:$H,Raw!$A:$A,"&lt;="&amp;Geography!$A10,Raw!$A:$A,"&gt;"&amp;Geography!$A9,Raw!$G:$G,Geography!CC$6,Raw!$E:$E,Geography!$A$6)))</f>
        <v>0</v>
      </c>
      <c r="CD10" s="100">
        <f>IF($B$6="Region",SUMIFS(Raw!$H:$H,Raw!$A:$A,"&lt;="&amp;Geography!$A10,Raw!$A:$A,"&gt;"&amp;Geography!$A9,Raw!$G:$G,Geography!CD$6,Raw!$I:$I,Geography!$A$6),IF($B$6="Provider",SUMIFS(Raw!$H:$H,Raw!$A:$A,"&lt;="&amp;Geography!$A10,Raw!$A:$A,"&gt;"&amp;Geography!$A9,Raw!$G:$G,Geography!CD$6,Raw!$C:$C,Geography!$A$6),SUMIFS(Raw!$H:$H,Raw!$A:$A,"&lt;="&amp;Geography!$A10,Raw!$A:$A,"&gt;"&amp;Geography!$A9,Raw!$G:$G,Geography!CD$6,Raw!$E:$E,Geography!$A$6)))</f>
        <v>0</v>
      </c>
      <c r="CE10" s="100">
        <f>IF($B$6="Region",SUMIFS(Raw!$H:$H,Raw!$A:$A,"&lt;="&amp;Geography!$A10,Raw!$A:$A,"&gt;"&amp;Geography!$A9,Raw!$G:$G,Geography!CE$6,Raw!$I:$I,Geography!$A$6),IF($B$6="Provider",SUMIFS(Raw!$H:$H,Raw!$A:$A,"&lt;="&amp;Geography!$A10,Raw!$A:$A,"&gt;"&amp;Geography!$A9,Raw!$G:$G,Geography!CE$6,Raw!$C:$C,Geography!$A$6),SUMIFS(Raw!$H:$H,Raw!$A:$A,"&lt;="&amp;Geography!$A10,Raw!$A:$A,"&gt;"&amp;Geography!$A9,Raw!$G:$G,Geography!CE$6,Raw!$E:$E,Geography!$A$6)))</f>
        <v>0</v>
      </c>
      <c r="CF10" s="100">
        <f>IF($B$6="Region",SUMIFS(Raw!$H:$H,Raw!$A:$A,"&lt;="&amp;Geography!$A10,Raw!$A:$A,"&gt;"&amp;Geography!$A9,Raw!$G:$G,Geography!CF$6,Raw!$I:$I,Geography!$A$6),IF($B$6="Provider",SUMIFS(Raw!$H:$H,Raw!$A:$A,"&lt;="&amp;Geography!$A10,Raw!$A:$A,"&gt;"&amp;Geography!$A9,Raw!$G:$G,Geography!CF$6,Raw!$C:$C,Geography!$A$6),SUMIFS(Raw!$H:$H,Raw!$A:$A,"&lt;="&amp;Geography!$A10,Raw!$A:$A,"&gt;"&amp;Geography!$A9,Raw!$G:$G,Geography!CF$6,Raw!$E:$E,Geography!$A$6)))</f>
        <v>0</v>
      </c>
      <c r="CG10" s="100">
        <f>IF($B$6="Region",SUMIFS(Raw!$H:$H,Raw!$A:$A,"&lt;="&amp;Geography!$A10,Raw!$A:$A,"&gt;"&amp;Geography!$A9,Raw!$G:$G,Geography!CG$6,Raw!$I:$I,Geography!$A$6),IF($B$6="Provider",SUMIFS(Raw!$H:$H,Raw!$A:$A,"&lt;="&amp;Geography!$A10,Raw!$A:$A,"&gt;"&amp;Geography!$A9,Raw!$G:$G,Geography!CG$6,Raw!$C:$C,Geography!$A$6),SUMIFS(Raw!$H:$H,Raw!$A:$A,"&lt;="&amp;Geography!$A10,Raw!$A:$A,"&gt;"&amp;Geography!$A9,Raw!$G:$G,Geography!CG$6,Raw!$E:$E,Geography!$A$6)))</f>
        <v>0</v>
      </c>
      <c r="CH10" s="100">
        <f>IF($B$6="Region",SUMIFS(Raw!$H:$H,Raw!$A:$A,"&lt;="&amp;Geography!$A10,Raw!$A:$A,"&gt;"&amp;Geography!$A9,Raw!$G:$G,Geography!CH$6,Raw!$I:$I,Geography!$A$6),IF($B$6="Provider",SUMIFS(Raw!$H:$H,Raw!$A:$A,"&lt;="&amp;Geography!$A10,Raw!$A:$A,"&gt;"&amp;Geography!$A9,Raw!$G:$G,Geography!CH$6,Raw!$C:$C,Geography!$A$6),SUMIFS(Raw!$H:$H,Raw!$A:$A,"&lt;="&amp;Geography!$A10,Raw!$A:$A,"&gt;"&amp;Geography!$A9,Raw!$G:$G,Geography!CH$6,Raw!$E:$E,Geography!$A$6)))</f>
        <v>0</v>
      </c>
      <c r="CI10" s="100">
        <f>IF($B$6="Region",SUMIFS(Raw!$H:$H,Raw!$A:$A,"&lt;="&amp;Geography!$A10,Raw!$A:$A,"&gt;"&amp;Geography!$A9,Raw!$G:$G,Geography!CI$6,Raw!$I:$I,Geography!$A$6),IF($B$6="Provider",SUMIFS(Raw!$H:$H,Raw!$A:$A,"&lt;="&amp;Geography!$A10,Raw!$A:$A,"&gt;"&amp;Geography!$A9,Raw!$G:$G,Geography!CI$6,Raw!$C:$C,Geography!$A$6),SUMIFS(Raw!$H:$H,Raw!$A:$A,"&lt;="&amp;Geography!$A10,Raw!$A:$A,"&gt;"&amp;Geography!$A9,Raw!$G:$G,Geography!CI$6,Raw!$E:$E,Geography!$A$6)))</f>
        <v>0</v>
      </c>
      <c r="CJ10" s="100">
        <f>IF($B$6="Region",SUMIFS(Raw!$H:$H,Raw!$A:$A,"&lt;="&amp;Geography!$A10,Raw!$A:$A,"&gt;"&amp;Geography!$A9,Raw!$G:$G,Geography!CJ$6,Raw!$I:$I,Geography!$A$6),IF($B$6="Provider",SUMIFS(Raw!$H:$H,Raw!$A:$A,"&lt;="&amp;Geography!$A10,Raw!$A:$A,"&gt;"&amp;Geography!$A9,Raw!$G:$G,Geography!CJ$6,Raw!$C:$C,Geography!$A$6),SUMIFS(Raw!$H:$H,Raw!$A:$A,"&lt;="&amp;Geography!$A10,Raw!$A:$A,"&gt;"&amp;Geography!$A9,Raw!$G:$G,Geography!CJ$6,Raw!$E:$E,Geography!$A$6)))</f>
        <v>0</v>
      </c>
      <c r="CK10" s="100">
        <f>IF($B$6="Region",SUMIFS(Raw!$H:$H,Raw!$A:$A,"&lt;="&amp;Geography!$A10,Raw!$A:$A,"&gt;"&amp;Geography!$A9,Raw!$G:$G,Geography!CK$6,Raw!$I:$I,Geography!$A$6),IF($B$6="Provider",SUMIFS(Raw!$H:$H,Raw!$A:$A,"&lt;="&amp;Geography!$A10,Raw!$A:$A,"&gt;"&amp;Geography!$A9,Raw!$G:$G,Geography!CK$6,Raw!$C:$C,Geography!$A$6),SUMIFS(Raw!$H:$H,Raw!$A:$A,"&lt;="&amp;Geography!$A10,Raw!$A:$A,"&gt;"&amp;Geography!$A9,Raw!$G:$G,Geography!CK$6,Raw!$E:$E,Geography!$A$6)))</f>
        <v>0</v>
      </c>
      <c r="CL10" s="100">
        <f>IF($B$6="Region",SUMIFS(Raw!$H:$H,Raw!$A:$A,"&lt;="&amp;Geography!$A10,Raw!$A:$A,"&gt;"&amp;Geography!$A9,Raw!$G:$G,Geography!CL$6,Raw!$I:$I,Geography!$A$6),IF($B$6="Provider",SUMIFS(Raw!$H:$H,Raw!$A:$A,"&lt;="&amp;Geography!$A10,Raw!$A:$A,"&gt;"&amp;Geography!$A9,Raw!$G:$G,Geography!CL$6,Raw!$C:$C,Geography!$A$6),SUMIFS(Raw!$H:$H,Raw!$A:$A,"&lt;="&amp;Geography!$A10,Raw!$A:$A,"&gt;"&amp;Geography!$A9,Raw!$G:$G,Geography!CL$6,Raw!$E:$E,Geography!$A$6)))</f>
        <v>0</v>
      </c>
      <c r="CM10" s="100">
        <f>IF($B$6="Region",SUMIFS(Raw!$H:$H,Raw!$A:$A,"&lt;="&amp;Geography!$A10,Raw!$A:$A,"&gt;"&amp;Geography!$A9,Raw!$G:$G,Geography!CM$6,Raw!$I:$I,Geography!$A$6),IF($B$6="Provider",SUMIFS(Raw!$H:$H,Raw!$A:$A,"&lt;="&amp;Geography!$A10,Raw!$A:$A,"&gt;"&amp;Geography!$A9,Raw!$G:$G,Geography!CM$6,Raw!$C:$C,Geography!$A$6),SUMIFS(Raw!$H:$H,Raw!$A:$A,"&lt;="&amp;Geography!$A10,Raw!$A:$A,"&gt;"&amp;Geography!$A9,Raw!$G:$G,Geography!CM$6,Raw!$E:$E,Geography!$A$6)))</f>
        <v>0</v>
      </c>
    </row>
    <row r="11" spans="1:112" x14ac:dyDescent="0.25">
      <c r="A11" s="33"/>
      <c r="B11" s="13"/>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row>
    <row r="12" spans="1:112" x14ac:dyDescent="0.25">
      <c r="B12" s="14">
        <v>45748</v>
      </c>
      <c r="D12" s="100">
        <f>IF($B$6="Region",SUMIFS(Raw!$H:$H,Raw!$A:$A,Geography!$B12,Raw!$G:$G,Geography!D$6,Raw!$I:$I,Geography!$A$6),IF($B$6="Provider",SUMIFS(Raw!$H:$H,Raw!$A:$A,Geography!$B12,Raw!$G:$G,Geography!D$6,Raw!$C:$C,Geography!$A$6),SUMIFS(Raw!$H:$H,Raw!$A:$A,Geography!$B12,Raw!$G:$G,Geography!D$6,Raw!$E:$E,Geography!$A$6)))</f>
        <v>1683378</v>
      </c>
      <c r="E12" s="100">
        <f>IF($B$6="Region",SUMIFS(Raw!$H:$H,Raw!$A:$A,Geography!$B12,Raw!$G:$G,Geography!E$6,Raw!$I:$I,Geography!$A$6),IF($B$6="Provider",SUMIFS(Raw!$H:$H,Raw!$A:$A,Geography!$B12,Raw!$G:$G,Geography!E$6,Raw!$C:$C,Geography!$A$6),SUMIFS(Raw!$H:$H,Raw!$A:$A,Geography!$B12,Raw!$G:$G,Geography!E$6,Raw!$E:$E,Geography!$A$6)))</f>
        <v>1061333</v>
      </c>
      <c r="F12" s="100">
        <f>IF($B$6="Region",SUMIFS(Raw!$H:$H,Raw!$A:$A,Geography!$B12,Raw!$G:$G,Geography!F$6,Raw!$I:$I,Geography!$A$6),IF($B$6="Provider",SUMIFS(Raw!$H:$H,Raw!$A:$A,Geography!$B12,Raw!$G:$G,Geography!F$6,Raw!$C:$C,Geography!$A$6),SUMIFS(Raw!$H:$H,Raw!$A:$A,Geography!$B12,Raw!$G:$G,Geography!F$6,Raw!$E:$E,Geography!$A$6)))</f>
        <v>1580084</v>
      </c>
      <c r="G12" s="100">
        <f>IF($B$6="Region",SUMIFS(Raw!$H:$H,Raw!$A:$A,Geography!$B12,Raw!$G:$G,Geography!G$6,Raw!$I:$I,Geography!$A$6),IF($B$6="Provider",SUMIFS(Raw!$H:$H,Raw!$A:$A,Geography!$B12,Raw!$G:$G,Geography!G$6,Raw!$C:$C,Geography!$A$6),SUMIFS(Raw!$H:$H,Raw!$A:$A,Geography!$B12,Raw!$G:$G,Geography!G$6,Raw!$E:$E,Geography!$A$6)))</f>
        <v>1376132</v>
      </c>
      <c r="H12" s="100">
        <f>IF($B$6="Region",SUMIFS(Raw!$H:$H,Raw!$A:$A,Geography!$B12,Raw!$G:$G,Geography!H$6,Raw!$I:$I,Geography!$A$6),IF($B$6="Provider",SUMIFS(Raw!$H:$H,Raw!$A:$A,Geography!$B12,Raw!$G:$G,Geography!H$6,Raw!$C:$C,Geography!$A$6),SUMIFS(Raw!$H:$H,Raw!$A:$A,Geography!$B12,Raw!$G:$G,Geography!H$6,Raw!$E:$E,Geography!$A$6)))</f>
        <v>40262</v>
      </c>
      <c r="I12" s="100">
        <f>IF($B$6="Region",SUMIFS(Raw!$H:$H,Raw!$A:$A,Geography!$B12,Raw!$G:$G,Geography!I$6,Raw!$I:$I,Geography!$A$6),IF($B$6="Provider",SUMIFS(Raw!$H:$H,Raw!$A:$A,Geography!$B12,Raw!$G:$G,Geography!I$6,Raw!$C:$C,Geography!$A$6),SUMIFS(Raw!$H:$H,Raw!$A:$A,Geography!$B12,Raw!$G:$G,Geography!I$6,Raw!$E:$E,Geography!$A$6)))</f>
        <v>63603338</v>
      </c>
      <c r="J12" s="100" t="str">
        <f>IF($B$6="Area", SUMIFS(Raw!$H:$H,Raw!$A:$A,Geography!$B12,Raw!$G:$G,Geography!J$6,Raw!$E:$E,Geography!$A$6), " ")</f>
        <v xml:space="preserve"> </v>
      </c>
      <c r="K12" s="100" t="str">
        <f>IF($B$6="Area", SUMIFS(Raw!$H:$H,Raw!$A:$A,Geography!$B12,Raw!$G:$G,Geography!K$6,Raw!$E:$E,Geography!$A$6), " ")</f>
        <v xml:space="preserve"> </v>
      </c>
      <c r="L12" s="100">
        <f>IF($B$6="Region",SUMIFS(Raw!$H:$H,Raw!$A:$A,Geography!$B12,Raw!$G:$G,Geography!L$6,Raw!$I:$I,Geography!$A$6),IF($B$6="Provider",SUMIFS(Raw!$H:$H,Raw!$A:$A,Geography!$B12,Raw!$G:$G,Geography!L$6,Raw!$C:$C,Geography!$A$6),SUMIFS(Raw!$H:$H,Raw!$A:$A,Geography!$B12,Raw!$G:$G,Geography!L$6,Raw!$E:$E,Geography!$A$6)))</f>
        <v>7650007</v>
      </c>
      <c r="M12" s="100">
        <f>IF($B$6="Region",SUMIFS(Raw!$H:$H,Raw!$A:$A,Geography!$B12,Raw!$G:$G,Geography!M$6,Raw!$I:$I,Geography!$A$6),IF($B$6="Provider",SUMIFS(Raw!$H:$H,Raw!$A:$A,Geography!$B12,Raw!$G:$G,Geography!M$6,Raw!$C:$C,Geography!$A$6),SUMIFS(Raw!$H:$H,Raw!$A:$A,Geography!$B12,Raw!$G:$G,Geography!M$6,Raw!$E:$E,Geography!$A$6)))</f>
        <v>426793</v>
      </c>
      <c r="N12" s="100">
        <f>IF($B$6="Region",SUMIFS(Raw!$H:$H,Raw!$A:$A,Geography!$B12,Raw!$G:$G,Geography!N$6,Raw!$I:$I,Geography!$A$6),IF($B$6="Provider",SUMIFS(Raw!$H:$H,Raw!$A:$A,Geography!$B12,Raw!$G:$G,Geography!N$6,Raw!$C:$C,Geography!$A$6),SUMIFS(Raw!$H:$H,Raw!$A:$A,Geography!$B12,Raw!$G:$G,Geography!N$6,Raw!$E:$E,Geography!$A$6)))</f>
        <v>2042083843</v>
      </c>
      <c r="O12" s="100">
        <f>IF($B$6="Region",SUMIFS(Raw!$H:$H,Raw!$A:$A,Geography!$B12,Raw!$G:$G,Geography!O$6,Raw!$I:$I,Geography!$A$6),IF($B$6="Provider",SUMIFS(Raw!$H:$H,Raw!$A:$A,Geography!$B12,Raw!$G:$G,Geography!O$6,Raw!$C:$C,Geography!$A$6),SUMIFS(Raw!$H:$H,Raw!$A:$A,Geography!$B12,Raw!$G:$G,Geography!O$6,Raw!$E:$E,Geography!$A$6)))</f>
        <v>1490762</v>
      </c>
      <c r="P12" s="100">
        <f>IF($B$6="Region",SUMIFS(Raw!$H:$H,Raw!$A:$A,Geography!$B12,Raw!$G:$G,Geography!P$6,Raw!$I:$I,Geography!$A$6),IF($B$6="Provider",SUMIFS(Raw!$H:$H,Raw!$A:$A,Geography!$B12,Raw!$G:$G,Geography!P$6,Raw!$C:$C,Geography!$A$6),SUMIFS(Raw!$H:$H,Raw!$A:$A,Geography!$B12,Raw!$G:$G,Geography!P$6,Raw!$E:$E,Geography!$A$6)))</f>
        <v>49934</v>
      </c>
      <c r="Q12" s="100">
        <f>IF($B$6="Region",SUMIFS(Raw!$H:$H,Raw!$A:$A,Geography!$B12,Raw!$G:$G,Geography!Q$6,Raw!$I:$I,Geography!$A$6),IF($B$6="Provider",SUMIFS(Raw!$H:$H,Raw!$A:$A,Geography!$B12,Raw!$G:$G,Geography!Q$6,Raw!$C:$C,Geography!$A$6),SUMIFS(Raw!$H:$H,Raw!$A:$A,Geography!$B12,Raw!$G:$G,Geography!Q$6,Raw!$E:$E,Geography!$A$6)))</f>
        <v>887633</v>
      </c>
      <c r="R12" s="100">
        <f>IF($B$6="Region",SUMIFS(Raw!$H:$H,Raw!$A:$A,Geography!$B12,Raw!$G:$G,Geography!R$6,Raw!$I:$I,Geography!$A$6),IF($B$6="Provider",SUMIFS(Raw!$H:$H,Raw!$A:$A,Geography!$B12,Raw!$G:$G,Geography!R$6,Raw!$C:$C,Geography!$A$6),SUMIFS(Raw!$H:$H,Raw!$A:$A,Geography!$B12,Raw!$G:$G,Geography!R$6,Raw!$E:$E,Geography!$A$6)))</f>
        <v>325398</v>
      </c>
      <c r="S12" s="100">
        <f>IF($B$6="Region",SUMIFS(Raw!$H:$H,Raw!$A:$A,Geography!$B12,Raw!$G:$G,Geography!S$6,Raw!$I:$I,Geography!$A$6),IF($B$6="Provider",SUMIFS(Raw!$H:$H,Raw!$A:$A,Geography!$B12,Raw!$G:$G,Geography!S$6,Raw!$C:$C,Geography!$A$6),SUMIFS(Raw!$H:$H,Raw!$A:$A,Geography!$B12,Raw!$G:$G,Geography!S$6,Raw!$E:$E,Geography!$A$6)))</f>
        <v>218785</v>
      </c>
      <c r="T12" s="100">
        <f>IF($B$6="Region",SUMIFS(Raw!$H:$H,Raw!$A:$A,Geography!$B12,Raw!$G:$G,Geography!T$6,Raw!$I:$I,Geography!$A$6),IF($B$6="Provider",SUMIFS(Raw!$H:$H,Raw!$A:$A,Geography!$B12,Raw!$G:$G,Geography!T$6,Raw!$C:$C,Geography!$A$6),SUMIFS(Raw!$H:$H,Raw!$A:$A,Geography!$B12,Raw!$G:$G,Geography!T$6,Raw!$E:$E,Geography!$A$6)))</f>
        <v>9012</v>
      </c>
      <c r="U12" s="100">
        <f>IF($B$6="Region",SUMIFS(Raw!$H:$H,Raw!$A:$A,Geography!$B12,Raw!$G:$G,Geography!U$6,Raw!$I:$I,Geography!$A$6),IF($B$6="Provider",SUMIFS(Raw!$H:$H,Raw!$A:$A,Geography!$B12,Raw!$G:$G,Geography!U$6,Raw!$C:$C,Geography!$A$6),SUMIFS(Raw!$H:$H,Raw!$A:$A,Geography!$B12,Raw!$G:$G,Geography!U$6,Raw!$E:$E,Geography!$A$6)))</f>
        <v>648260</v>
      </c>
      <c r="V12" s="100">
        <f>IF($B$6="Region",SUMIFS(Raw!$H:$H,Raw!$A:$A,Geography!$B12,Raw!$G:$G,Geography!V$6,Raw!$I:$I,Geography!$A$6),IF($B$6="Provider",SUMIFS(Raw!$H:$H,Raw!$A:$A,Geography!$B12,Raw!$G:$G,Geography!V$6,Raw!$C:$C,Geography!$A$6),SUMIFS(Raw!$H:$H,Raw!$A:$A,Geography!$B12,Raw!$G:$G,Geography!V$6,Raw!$E:$E,Geography!$A$6)))</f>
        <v>12637</v>
      </c>
      <c r="W12" s="100">
        <f>IF($B$6="Region",SUMIFS(Raw!$H:$H,Raw!$A:$A,Geography!$B12,Raw!$G:$G,Geography!W$6,Raw!$I:$I,Geography!$A$6),IF($B$6="Provider",SUMIFS(Raw!$H:$H,Raw!$A:$A,Geography!$B12,Raw!$G:$G,Geography!W$6,Raw!$C:$C,Geography!$A$6),SUMIFS(Raw!$H:$H,Raw!$A:$A,Geography!$B12,Raw!$G:$G,Geography!W$6,Raw!$E:$E,Geography!$A$6)))</f>
        <v>284693</v>
      </c>
      <c r="X12" s="100">
        <f>IF($B$6="Region",SUMIFS(Raw!$H:$H,Raw!$A:$A,Geography!$B12,Raw!$G:$G,Geography!X$6,Raw!$I:$I,Geography!$A$6),IF($B$6="Provider",SUMIFS(Raw!$H:$H,Raw!$A:$A,Geography!$B12,Raw!$G:$G,Geography!X$6,Raw!$C:$C,Geography!$A$6),SUMIFS(Raw!$H:$H,Raw!$A:$A,Geography!$B12,Raw!$G:$G,Geography!X$6,Raw!$E:$E,Geography!$A$6)))</f>
        <v>117259</v>
      </c>
      <c r="Y12" s="100" t="str">
        <f>IF($B$6="Area", SUMIFS(Raw!$H:$H,Raw!$A:$A,Geography!$B12,Raw!$G:$G,Geography!Y$6,Raw!$E:$E,Geography!$A$6), " ")</f>
        <v xml:space="preserve"> </v>
      </c>
      <c r="Z12" s="100" t="str">
        <f>IF($B$6="Area", SUMIFS(Raw!$H:$H,Raw!$A:$A,Geography!$B12,Raw!$G:$G,Geography!Z$6,Raw!$E:$E,Geography!$A$6), " ")</f>
        <v xml:space="preserve"> </v>
      </c>
      <c r="AA12" s="100">
        <f>IF($B$6="Region",SUMIFS(Raw!$H:$H,Raw!$A:$A,Geography!$B12,Raw!$G:$G,Geography!AA$6,Raw!$I:$I,Geography!$A$6),IF($B$6="Provider",SUMIFS(Raw!$H:$H,Raw!$A:$A,Geography!$B12,Raw!$G:$G,Geography!AA$6,Raw!$C:$C,Geography!$A$6),SUMIFS(Raw!$H:$H,Raw!$A:$A,Geography!$B12,Raw!$G:$G,Geography!AA$6,Raw!$E:$E,Geography!$A$6)))</f>
        <v>76455</v>
      </c>
      <c r="AB12" s="100">
        <f>IF($B$6="Region",SUMIFS(Raw!$H:$H,Raw!$A:$A,Geography!$B12,Raw!$G:$G,Geography!AB$6,Raw!$I:$I,Geography!$A$6),IF($B$6="Provider",SUMIFS(Raw!$H:$H,Raw!$A:$A,Geography!$B12,Raw!$G:$G,Geography!AB$6,Raw!$C:$C,Geography!$A$6),SUMIFS(Raw!$H:$H,Raw!$A:$A,Geography!$B12,Raw!$G:$G,Geography!AB$6,Raw!$E:$E,Geography!$A$6)))</f>
        <v>35914</v>
      </c>
      <c r="AC12" s="100" t="str">
        <f>IF($B$6="Area", SUMIFS(Raw!$H:$H,Raw!$A:$A,Geography!$B12,Raw!$G:$G,Geography!AC$6,Raw!$E:$E,Geography!$A$6), " ")</f>
        <v xml:space="preserve"> </v>
      </c>
      <c r="AD12" s="100" t="str">
        <f>IF($B$6="Area", SUMIFS(Raw!$H:$H,Raw!$A:$A,Geography!$B12,Raw!$G:$G,Geography!AD$6,Raw!$E:$E,Geography!$A$6), " ")</f>
        <v xml:space="preserve"> </v>
      </c>
      <c r="AE12" s="100">
        <f>IF($B$6="Region",SUMIFS(Raw!$H:$H,Raw!$A:$A,Geography!$B12,Raw!$G:$G,Geography!AE$6,Raw!$I:$I,Geography!$A$6),IF($B$6="Provider",SUMIFS(Raw!$H:$H,Raw!$A:$A,Geography!$B12,Raw!$G:$G,Geography!AE$6,Raw!$C:$C,Geography!$A$6),SUMIFS(Raw!$H:$H,Raw!$A:$A,Geography!$B12,Raw!$G:$G,Geography!AE$6,Raw!$E:$E,Geography!$A$6)))</f>
        <v>1493446</v>
      </c>
      <c r="AF12" s="100">
        <f>IF($B$6="Region",SUMIFS(Raw!$H:$H,Raw!$A:$A,Geography!$B12,Raw!$G:$G,Geography!AF$6,Raw!$I:$I,Geography!$A$6),IF($B$6="Provider",SUMIFS(Raw!$H:$H,Raw!$A:$A,Geography!$B12,Raw!$G:$G,Geography!AF$6,Raw!$C:$C,Geography!$A$6),SUMIFS(Raw!$H:$H,Raw!$A:$A,Geography!$B12,Raw!$G:$G,Geography!AF$6,Raw!$E:$E,Geography!$A$6)))</f>
        <v>168388</v>
      </c>
      <c r="AG12" s="100">
        <f>IF($B$6="Region",SUMIFS(Raw!$H:$H,Raw!$A:$A,Geography!$B12,Raw!$G:$G,Geography!AG$6,Raw!$I:$I,Geography!$A$6),IF($B$6="Provider",SUMIFS(Raw!$H:$H,Raw!$A:$A,Geography!$B12,Raw!$G:$G,Geography!AG$6,Raw!$C:$C,Geography!$A$6),SUMIFS(Raw!$H:$H,Raw!$A:$A,Geography!$B12,Raw!$G:$G,Geography!AG$6,Raw!$E:$E,Geography!$A$6)))</f>
        <v>192117</v>
      </c>
      <c r="AH12" s="100">
        <f>IF($B$6="Region",SUMIFS(Raw!$H:$H,Raw!$A:$A,Geography!$B12,Raw!$G:$G,Geography!AH$6,Raw!$I:$I,Geography!$A$6),IF($B$6="Provider",SUMIFS(Raw!$H:$H,Raw!$A:$A,Geography!$B12,Raw!$G:$G,Geography!AH$6,Raw!$C:$C,Geography!$A$6),SUMIFS(Raw!$H:$H,Raw!$A:$A,Geography!$B12,Raw!$G:$G,Geography!AH$6,Raw!$E:$E,Geography!$A$6)))</f>
        <v>103578</v>
      </c>
      <c r="AI12" s="100">
        <f>IF($B$6="Region",SUMIFS(Raw!$H:$H,Raw!$A:$A,Geography!$B12,Raw!$G:$G,Geography!AI$6,Raw!$I:$I,Geography!$A$6),IF($B$6="Provider",SUMIFS(Raw!$H:$H,Raw!$A:$A,Geography!$B12,Raw!$G:$G,Geography!AI$6,Raw!$C:$C,Geography!$A$6),SUMIFS(Raw!$H:$H,Raw!$A:$A,Geography!$B12,Raw!$G:$G,Geography!AI$6,Raw!$E:$E,Geography!$A$6)))</f>
        <v>774</v>
      </c>
      <c r="AJ12" s="100">
        <f>IF($B$6="Region",SUMIFS(Raw!$H:$H,Raw!$A:$A,Geography!$B12,Raw!$G:$G,Geography!AJ$6,Raw!$I:$I,Geography!$A$6),IF($B$6="Provider",SUMIFS(Raw!$H:$H,Raw!$A:$A,Geography!$B12,Raw!$G:$G,Geography!AJ$6,Raw!$C:$C,Geography!$A$6),SUMIFS(Raw!$H:$H,Raw!$A:$A,Geography!$B12,Raw!$G:$G,Geography!AJ$6,Raw!$E:$E,Geography!$A$6)))</f>
        <v>86058</v>
      </c>
      <c r="AK12" s="100">
        <f>IF($B$6="Region",SUMIFS(Raw!$H:$H,Raw!$A:$A,Geography!$B12,Raw!$G:$G,Geography!AK$6,Raw!$I:$I,Geography!$A$6),IF($B$6="Provider",SUMIFS(Raw!$H:$H,Raw!$A:$A,Geography!$B12,Raw!$G:$G,Geography!AK$6,Raw!$C:$C,Geography!$A$6),SUMIFS(Raw!$H:$H,Raw!$A:$A,Geography!$B12,Raw!$G:$G,Geography!AK$6,Raw!$E:$E,Geography!$A$6)))</f>
        <v>6609</v>
      </c>
      <c r="AL12" s="100">
        <f>IF($B$6="Region",SUMIFS(Raw!$H:$H,Raw!$A:$A,Geography!$B12,Raw!$G:$G,Geography!AL$6,Raw!$I:$I,Geography!$A$6),IF($B$6="Provider",SUMIFS(Raw!$H:$H,Raw!$A:$A,Geography!$B12,Raw!$G:$G,Geography!AL$6,Raw!$C:$C,Geography!$A$6),SUMIFS(Raw!$H:$H,Raw!$A:$A,Geography!$B12,Raw!$G:$G,Geography!AL$6,Raw!$E:$E,Geography!$A$6)))</f>
        <v>65973</v>
      </c>
      <c r="AM12" s="100">
        <f>IF($B$6="Region",SUMIFS(Raw!$H:$H,Raw!$A:$A,Geography!$B12,Raw!$G:$G,Geography!AM$6,Raw!$I:$I,Geography!$A$6),IF($B$6="Provider",SUMIFS(Raw!$H:$H,Raw!$A:$A,Geography!$B12,Raw!$G:$G,Geography!AM$6,Raw!$C:$C,Geography!$A$6),SUMIFS(Raw!$H:$H,Raw!$A:$A,Geography!$B12,Raw!$G:$G,Geography!AM$6,Raw!$E:$E,Geography!$A$6)))</f>
        <v>10706</v>
      </c>
      <c r="AN12" s="100">
        <f>IF($B$6="Region",SUMIFS(Raw!$H:$H,Raw!$A:$A,Geography!$B12,Raw!$G:$G,Geography!AN$6,Raw!$I:$I,Geography!$A$6),IF($B$6="Provider",SUMIFS(Raw!$H:$H,Raw!$A:$A,Geography!$B12,Raw!$G:$G,Geography!AN$6,Raw!$C:$C,Geography!$A$6),SUMIFS(Raw!$H:$H,Raw!$A:$A,Geography!$B12,Raw!$G:$G,Geography!AN$6,Raw!$E:$E,Geography!$A$6)))</f>
        <v>122167</v>
      </c>
      <c r="AO12" s="100">
        <f>IF($B$6="Region",SUMIFS(Raw!$H:$H,Raw!$A:$A,Geography!$B12,Raw!$G:$G,Geography!AO$6,Raw!$I:$I,Geography!$A$6),IF($B$6="Provider",SUMIFS(Raw!$H:$H,Raw!$A:$A,Geography!$B12,Raw!$G:$G,Geography!AO$6,Raw!$C:$C,Geography!$A$6),SUMIFS(Raw!$H:$H,Raw!$A:$A,Geography!$B12,Raw!$G:$G,Geography!AO$6,Raw!$E:$E,Geography!$A$6)))</f>
        <v>83073</v>
      </c>
      <c r="AP12" s="100">
        <f>IF($B$6="Region",SUMIFS(Raw!$H:$H,Raw!$A:$A,Geography!$B12,Raw!$G:$G,Geography!AP$6,Raw!$I:$I,Geography!$A$6),IF($B$6="Provider",SUMIFS(Raw!$H:$H,Raw!$A:$A,Geography!$B12,Raw!$G:$G,Geography!AP$6,Raw!$C:$C,Geography!$A$6),SUMIFS(Raw!$H:$H,Raw!$A:$A,Geography!$B12,Raw!$G:$G,Geography!AP$6,Raw!$E:$E,Geography!$A$6)))</f>
        <v>203019</v>
      </c>
      <c r="AQ12" s="100">
        <f>IF($B$6="Region",SUMIFS(Raw!$H:$H,Raw!$A:$A,Geography!$B12,Raw!$G:$G,Geography!AQ$6,Raw!$I:$I,Geography!$A$6),IF($B$6="Provider",SUMIFS(Raw!$H:$H,Raw!$A:$A,Geography!$B12,Raw!$G:$G,Geography!AQ$6,Raw!$C:$C,Geography!$A$6),SUMIFS(Raw!$H:$H,Raw!$A:$A,Geography!$B12,Raw!$G:$G,Geography!AQ$6,Raw!$E:$E,Geography!$A$6)))</f>
        <v>132900</v>
      </c>
      <c r="AR12" s="100">
        <f>IF($B$6="Region",SUMIFS(Raw!$H:$H,Raw!$A:$A,Geography!$B12,Raw!$G:$G,Geography!AR$6,Raw!$I:$I,Geography!$A$6),IF($B$6="Provider",SUMIFS(Raw!$H:$H,Raw!$A:$A,Geography!$B12,Raw!$G:$G,Geography!AR$6,Raw!$C:$C,Geography!$A$6),SUMIFS(Raw!$H:$H,Raw!$A:$A,Geography!$B12,Raw!$G:$G,Geography!AR$6,Raw!$E:$E,Geography!$A$6)))</f>
        <v>112405</v>
      </c>
      <c r="AS12" s="100">
        <f>IF($B$6="Region",SUMIFS(Raw!$H:$H,Raw!$A:$A,Geography!$B12,Raw!$G:$G,Geography!AS$6,Raw!$I:$I,Geography!$A$6),IF($B$6="Provider",SUMIFS(Raw!$H:$H,Raw!$A:$A,Geography!$B12,Raw!$G:$G,Geography!AS$6,Raw!$C:$C,Geography!$A$6),SUMIFS(Raw!$H:$H,Raw!$A:$A,Geography!$B12,Raw!$G:$G,Geography!AS$6,Raw!$E:$E,Geography!$A$6)))</f>
        <v>60889</v>
      </c>
      <c r="AT12" s="100">
        <f>IF($B$6="Region",SUMIFS(Raw!$H:$H,Raw!$A:$A,Geography!$B12,Raw!$G:$G,Geography!AT$6,Raw!$I:$I,Geography!$A$6),IF($B$6="Provider",SUMIFS(Raw!$H:$H,Raw!$A:$A,Geography!$B12,Raw!$G:$G,Geography!AT$6,Raw!$C:$C,Geography!$A$6),SUMIFS(Raw!$H:$H,Raw!$A:$A,Geography!$B12,Raw!$G:$G,Geography!AT$6,Raw!$E:$E,Geography!$A$6)))</f>
        <v>27170</v>
      </c>
      <c r="AU12" s="100">
        <f>IF($B$6="Region",SUMIFS(Raw!$H:$H,Raw!$A:$A,Geography!$B12,Raw!$G:$G,Geography!AU$6,Raw!$I:$I,Geography!$A$6),IF($B$6="Provider",SUMIFS(Raw!$H:$H,Raw!$A:$A,Geography!$B12,Raw!$G:$G,Geography!AU$6,Raw!$C:$C,Geography!$A$6),SUMIFS(Raw!$H:$H,Raw!$A:$A,Geography!$B12,Raw!$G:$G,Geography!AU$6,Raw!$E:$E,Geography!$A$6)))</f>
        <v>11433</v>
      </c>
      <c r="AV12" s="100">
        <f>IF($B$6="Region",SUMIFS(Raw!$H:$H,Raw!$A:$A,Geography!$B12,Raw!$G:$G,Geography!AV$6,Raw!$I:$I,Geography!$A$6),IF($B$6="Provider",SUMIFS(Raw!$H:$H,Raw!$A:$A,Geography!$B12,Raw!$G:$G,Geography!AV$6,Raw!$C:$C,Geography!$A$6),SUMIFS(Raw!$H:$H,Raw!$A:$A,Geography!$B12,Raw!$G:$G,Geography!AV$6,Raw!$E:$E,Geography!$A$6)))</f>
        <v>69756</v>
      </c>
      <c r="AW12" s="100">
        <f>IF($B$6="Region",SUMIFS(Raw!$H:$H,Raw!$A:$A,Geography!$B12,Raw!$G:$G,Geography!AW$6,Raw!$I:$I,Geography!$A$6),IF($B$6="Provider",SUMIFS(Raw!$H:$H,Raw!$A:$A,Geography!$B12,Raw!$G:$G,Geography!AW$6,Raw!$C:$C,Geography!$A$6),SUMIFS(Raw!$H:$H,Raw!$A:$A,Geography!$B12,Raw!$G:$G,Geography!AW$6,Raw!$E:$E,Geography!$A$6)))</f>
        <v>303773089</v>
      </c>
      <c r="AX12" s="100">
        <f>IF($B$6="Region",SUMIFS(Raw!$H:$H,Raw!$A:$A,Geography!$B12,Raw!$G:$G,Geography!AX$6,Raw!$I:$I,Geography!$A$6),IF($B$6="Provider",SUMIFS(Raw!$H:$H,Raw!$A:$A,Geography!$B12,Raw!$G:$G,Geography!AX$6,Raw!$C:$C,Geography!$A$6),SUMIFS(Raw!$H:$H,Raw!$A:$A,Geography!$B12,Raw!$G:$G,Geography!AX$6,Raw!$E:$E,Geography!$A$6)))</f>
        <v>157108</v>
      </c>
      <c r="AY12" s="100">
        <f>IF($B$6="Region",SUMIFS(Raw!$H:$H,Raw!$A:$A,Geography!$B12,Raw!$G:$G,Geography!AY$6,Raw!$I:$I,Geography!$A$6),IF($B$6="Provider",SUMIFS(Raw!$H:$H,Raw!$A:$A,Geography!$B12,Raw!$G:$G,Geography!AY$6,Raw!$C:$C,Geography!$A$6),SUMIFS(Raw!$H:$H,Raw!$A:$A,Geography!$B12,Raw!$G:$G,Geography!AY$6,Raw!$E:$E,Geography!$A$6)))</f>
        <v>81235</v>
      </c>
      <c r="AZ12" s="100">
        <f>IF($B$6="Region",SUMIFS(Raw!$H:$H,Raw!$A:$A,Geography!$B12,Raw!$G:$G,Geography!AZ$6,Raw!$I:$I,Geography!$A$6),IF($B$6="Provider",SUMIFS(Raw!$H:$H,Raw!$A:$A,Geography!$B12,Raw!$G:$G,Geography!AZ$6,Raw!$C:$C,Geography!$A$6),SUMIFS(Raw!$H:$H,Raw!$A:$A,Geography!$B12,Raw!$G:$G,Geography!AZ$6,Raw!$E:$E,Geography!$A$6)))</f>
        <v>6275</v>
      </c>
      <c r="BA12" s="100">
        <f>IF($B$6="Region",SUMIFS(Raw!$H:$H,Raw!$A:$A,Geography!$B12,Raw!$G:$G,Geography!BA$6,Raw!$I:$I,Geography!$A$6),IF($B$6="Provider",SUMIFS(Raw!$H:$H,Raw!$A:$A,Geography!$B12,Raw!$G:$G,Geography!BA$6,Raw!$C:$C,Geography!$A$6),SUMIFS(Raw!$H:$H,Raw!$A:$A,Geography!$B12,Raw!$G:$G,Geography!BA$6,Raw!$E:$E,Geography!$A$6)))</f>
        <v>38799</v>
      </c>
      <c r="BB12" s="100">
        <f>IF($B$6="Region",SUMIFS(Raw!$H:$H,Raw!$A:$A,Geography!$B12,Raw!$G:$G,Geography!BB$6,Raw!$I:$I,Geography!$A$6),IF($B$6="Provider",SUMIFS(Raw!$H:$H,Raw!$A:$A,Geography!$B12,Raw!$G:$G,Geography!BB$6,Raw!$C:$C,Geography!$A$6),SUMIFS(Raw!$H:$H,Raw!$A:$A,Geography!$B12,Raw!$G:$G,Geography!BB$6,Raw!$E:$E,Geography!$A$6)))</f>
        <v>210847628</v>
      </c>
      <c r="BC12" s="100">
        <f>IF($B$6="Region",SUMIFS(Raw!$H:$H,Raw!$A:$A,Geography!$B12,Raw!$G:$G,Geography!BC$6,Raw!$I:$I,Geography!$A$6),IF($B$6="Provider",SUMIFS(Raw!$H:$H,Raw!$A:$A,Geography!$B12,Raw!$G:$G,Geography!BC$6,Raw!$C:$C,Geography!$A$6),SUMIFS(Raw!$H:$H,Raw!$A:$A,Geography!$B12,Raw!$G:$G,Geography!BC$6,Raw!$E:$E,Geography!$A$6)))</f>
        <v>73734</v>
      </c>
      <c r="BD12" s="100">
        <f>IF($B$6="Region",SUMIFS(Raw!$H:$H,Raw!$A:$A,Geography!$B12,Raw!$G:$G,Geography!BD$6,Raw!$I:$I,Geography!$A$6),IF($B$6="Provider",SUMIFS(Raw!$H:$H,Raw!$A:$A,Geography!$B12,Raw!$G:$G,Geography!BD$6,Raw!$C:$C,Geography!$A$6),SUMIFS(Raw!$H:$H,Raw!$A:$A,Geography!$B12,Raw!$G:$G,Geography!BD$6,Raw!$E:$E,Geography!$A$6)))</f>
        <v>624485</v>
      </c>
      <c r="BE12" s="100">
        <f>IF($B$6="Region",SUMIFS(Raw!$H:$H,Raw!$A:$A,Geography!$B12,Raw!$G:$G,Geography!BE$6,Raw!$I:$I,Geography!$A$6),IF($B$6="Provider",SUMIFS(Raw!$H:$H,Raw!$A:$A,Geography!$B12,Raw!$G:$G,Geography!BE$6,Raw!$C:$C,Geography!$A$6),SUMIFS(Raw!$H:$H,Raw!$A:$A,Geography!$B12,Raw!$G:$G,Geography!BE$6,Raw!$E:$E,Geography!$A$6)))</f>
        <v>31552</v>
      </c>
      <c r="BF12" s="100">
        <f>IF($B$6="Region",SUMIFS(Raw!$H:$H,Raw!$A:$A,Geography!$B12,Raw!$G:$G,Geography!BF$6,Raw!$I:$I,Geography!$A$6),IF($B$6="Provider",SUMIFS(Raw!$H:$H,Raw!$A:$A,Geography!$B12,Raw!$G:$G,Geography!BF$6,Raw!$C:$C,Geography!$A$6),SUMIFS(Raw!$H:$H,Raw!$A:$A,Geography!$B12,Raw!$G:$G,Geography!BF$6,Raw!$E:$E,Geography!$A$6)))</f>
        <v>1074213</v>
      </c>
      <c r="BG12" s="100">
        <f>IF($B$6="Region",SUMIFS(Raw!$H:$H,Raw!$A:$A,Geography!$B12,Raw!$G:$G,Geography!BG$6,Raw!$I:$I,Geography!$A$6),IF($B$6="Provider",SUMIFS(Raw!$H:$H,Raw!$A:$A,Geography!$B12,Raw!$G:$G,Geography!BG$6,Raw!$C:$C,Geography!$A$6),SUMIFS(Raw!$H:$H,Raw!$A:$A,Geography!$B12,Raw!$G:$G,Geography!BG$6,Raw!$E:$E,Geography!$A$6)))</f>
        <v>777</v>
      </c>
      <c r="BH12" s="100">
        <f>IF($B$6="Region",SUMIFS(Raw!$H:$H,Raw!$A:$A,Geography!$B12,Raw!$G:$G,Geography!BH$6,Raw!$I:$I,Geography!$A$6),IF($B$6="Provider",SUMIFS(Raw!$H:$H,Raw!$A:$A,Geography!$B12,Raw!$G:$G,Geography!BH$6,Raw!$C:$C,Geography!$A$6),SUMIFS(Raw!$H:$H,Raw!$A:$A,Geography!$B12,Raw!$G:$G,Geography!BH$6,Raw!$E:$E,Geography!$A$6)))</f>
        <v>761648</v>
      </c>
      <c r="BI12" s="100">
        <f>IF($B$6="Region",SUMIFS(Raw!$H:$H,Raw!$A:$A,Geography!$B12,Raw!$G:$G,Geography!BI$6,Raw!$I:$I,Geography!$A$6),IF($B$6="Provider",SUMIFS(Raw!$H:$H,Raw!$A:$A,Geography!$B12,Raw!$G:$G,Geography!BI$6,Raw!$C:$C,Geography!$A$6),SUMIFS(Raw!$H:$H,Raw!$A:$A,Geography!$B12,Raw!$G:$G,Geography!BI$6,Raw!$E:$E,Geography!$A$6)))</f>
        <v>304218</v>
      </c>
      <c r="BJ12" s="100">
        <f>IF($B$6="Region",SUMIFS(Raw!$H:$H,Raw!$A:$A,Geography!$B12,Raw!$G:$G,Geography!BJ$6,Raw!$I:$I,Geography!$A$6),IF($B$6="Provider",SUMIFS(Raw!$H:$H,Raw!$A:$A,Geography!$B12,Raw!$G:$G,Geography!BJ$6,Raw!$C:$C,Geography!$A$6),SUMIFS(Raw!$H:$H,Raw!$A:$A,Geography!$B12,Raw!$G:$G,Geography!BJ$6,Raw!$E:$E,Geography!$A$6)))</f>
        <v>204412</v>
      </c>
      <c r="BK12" s="100">
        <f>IF($B$6="Region",SUMIFS(Raw!$H:$H,Raw!$A:$A,Geography!$B12,Raw!$G:$G,Geography!BK$6,Raw!$I:$I,Geography!$A$6),IF($B$6="Provider",SUMIFS(Raw!$H:$H,Raw!$A:$A,Geography!$B12,Raw!$G:$G,Geography!BK$6,Raw!$C:$C,Geography!$A$6),SUMIFS(Raw!$H:$H,Raw!$A:$A,Geography!$B12,Raw!$G:$G,Geography!BK$6,Raw!$E:$E,Geography!$A$6)))</f>
        <v>115167</v>
      </c>
      <c r="BL12" s="100">
        <f>IF($B$6="Region",SUMIFS(Raw!$H:$H,Raw!$A:$A,Geography!$B12,Raw!$G:$G,Geography!BL$6,Raw!$I:$I,Geography!$A$6),IF($B$6="Provider",SUMIFS(Raw!$H:$H,Raw!$A:$A,Geography!$B12,Raw!$G:$G,Geography!BL$6,Raw!$C:$C,Geography!$A$6),SUMIFS(Raw!$H:$H,Raw!$A:$A,Geography!$B12,Raw!$G:$G,Geography!BL$6,Raw!$E:$E,Geography!$A$6)))</f>
        <v>302223</v>
      </c>
      <c r="BM12" s="100">
        <f>IF($B$6="Region",SUMIFS(Raw!$H:$H,Raw!$A:$A,Geography!$B12,Raw!$G:$G,Geography!BM$6,Raw!$I:$I,Geography!$A$6),IF($B$6="Provider",SUMIFS(Raw!$H:$H,Raw!$A:$A,Geography!$B12,Raw!$G:$G,Geography!BM$6,Raw!$C:$C,Geography!$A$6),SUMIFS(Raw!$H:$H,Raw!$A:$A,Geography!$B12,Raw!$G:$G,Geography!BM$6,Raw!$E:$E,Geography!$A$6)))</f>
        <v>82761</v>
      </c>
      <c r="BN12" s="100">
        <f>IF($B$6="Region",SUMIFS(Raw!$H:$H,Raw!$A:$A,Geography!$B12,Raw!$G:$G,Geography!BN$6,Raw!$I:$I,Geography!$A$6),IF($B$6="Provider",SUMIFS(Raw!$H:$H,Raw!$A:$A,Geography!$B12,Raw!$G:$G,Geography!BN$6,Raw!$C:$C,Geography!$A$6),SUMIFS(Raw!$H:$H,Raw!$A:$A,Geography!$B12,Raw!$G:$G,Geography!BN$6,Raw!$E:$E,Geography!$A$6)))</f>
        <v>103036</v>
      </c>
      <c r="BO12" s="100">
        <f>IF($B$6="Region",SUMIFS(Raw!$H:$H,Raw!$A:$A,Geography!$B12,Raw!$G:$G,Geography!BO$6,Raw!$I:$I,Geography!$A$6),IF($B$6="Provider",SUMIFS(Raw!$H:$H,Raw!$A:$A,Geography!$B12,Raw!$G:$G,Geography!BO$6,Raw!$C:$C,Geography!$A$6),SUMIFS(Raw!$H:$H,Raw!$A:$A,Geography!$B12,Raw!$G:$G,Geography!BO$6,Raw!$E:$E,Geography!$A$6)))</f>
        <v>41106</v>
      </c>
      <c r="BP12" s="100">
        <f>IF($B$6="Region",SUMIFS(Raw!$H:$H,Raw!$A:$A,Geography!$B12,Raw!$G:$G,Geography!BP$6,Raw!$I:$I,Geography!$A$6),IF($B$6="Provider",SUMIFS(Raw!$H:$H,Raw!$A:$A,Geography!$B12,Raw!$G:$G,Geography!BP$6,Raw!$C:$C,Geography!$A$6),SUMIFS(Raw!$H:$H,Raw!$A:$A,Geography!$B12,Raw!$G:$G,Geography!BP$6,Raw!$E:$E,Geography!$A$6)))</f>
        <v>114608</v>
      </c>
      <c r="BQ12" s="100">
        <f>IF($B$6="Region",SUMIFS(Raw!$H:$H,Raw!$A:$A,Geography!$B12,Raw!$G:$G,Geography!BQ$6,Raw!$I:$I,Geography!$A$6),IF($B$6="Provider",SUMIFS(Raw!$H:$H,Raw!$A:$A,Geography!$B12,Raw!$G:$G,Geography!BQ$6,Raw!$C:$C,Geography!$A$6),SUMIFS(Raw!$H:$H,Raw!$A:$A,Geography!$B12,Raw!$G:$G,Geography!BQ$6,Raw!$E:$E,Geography!$A$6)))</f>
        <v>25268</v>
      </c>
      <c r="BR12" s="100">
        <f>IF($B$6="Region",SUMIFS(Raw!$H:$H,Raw!$A:$A,Geography!$B12,Raw!$G:$G,Geography!BR$6,Raw!$I:$I,Geography!$A$6),IF($B$6="Provider",SUMIFS(Raw!$H:$H,Raw!$A:$A,Geography!$B12,Raw!$G:$G,Geography!BR$6,Raw!$C:$C,Geography!$A$6),SUMIFS(Raw!$H:$H,Raw!$A:$A,Geography!$B12,Raw!$G:$G,Geography!BR$6,Raw!$E:$E,Geography!$A$6)))</f>
        <v>970</v>
      </c>
      <c r="BS12" s="100">
        <f>IF($B$6="Region",SUMIFS(Raw!$H:$H,Raw!$A:$A,Geography!$B12,Raw!$G:$G,Geography!BS$6,Raw!$I:$I,Geography!$A$6),IF($B$6="Provider",SUMIFS(Raw!$H:$H,Raw!$A:$A,Geography!$B12,Raw!$G:$G,Geography!BS$6,Raw!$C:$C,Geography!$A$6),SUMIFS(Raw!$H:$H,Raw!$A:$A,Geography!$B12,Raw!$G:$G,Geography!BS$6,Raw!$E:$E,Geography!$A$6)))</f>
        <v>129</v>
      </c>
      <c r="BT12" s="100">
        <f>IF($B$6="Region",SUMIFS(Raw!$H:$H,Raw!$A:$A,Geography!$B12,Raw!$G:$G,Geography!BT$6,Raw!$I:$I,Geography!$A$6),IF($B$6="Provider",SUMIFS(Raw!$H:$H,Raw!$A:$A,Geography!$B12,Raw!$G:$G,Geography!BT$6,Raw!$C:$C,Geography!$A$6),SUMIFS(Raw!$H:$H,Raw!$A:$A,Geography!$B12,Raw!$G:$G,Geography!BT$6,Raw!$E:$E,Geography!$A$6)))</f>
        <v>22223</v>
      </c>
      <c r="BU12" s="100">
        <f>IF($B$6="Region",SUMIFS(Raw!$H:$H,Raw!$A:$A,Geography!$B12,Raw!$G:$G,Geography!BU$6,Raw!$I:$I,Geography!$A$6),IF($B$6="Provider",SUMIFS(Raw!$H:$H,Raw!$A:$A,Geography!$B12,Raw!$G:$G,Geography!BU$6,Raw!$C:$C,Geography!$A$6),SUMIFS(Raw!$H:$H,Raw!$A:$A,Geography!$B12,Raw!$G:$G,Geography!BU$6,Raw!$E:$E,Geography!$A$6)))</f>
        <v>11223</v>
      </c>
      <c r="BV12" s="100">
        <f>IF($B$6="Region",SUMIFS(Raw!$H:$H,Raw!$A:$A,Geography!$B12,Raw!$G:$G,Geography!BV$6,Raw!$I:$I,Geography!$A$6),IF($B$6="Provider",SUMIFS(Raw!$H:$H,Raw!$A:$A,Geography!$B12,Raw!$G:$G,Geography!BV$6,Raw!$C:$C,Geography!$A$6),SUMIFS(Raw!$H:$H,Raw!$A:$A,Geography!$B12,Raw!$G:$G,Geography!BV$6,Raw!$E:$E,Geography!$A$6)))</f>
        <v>34565</v>
      </c>
      <c r="BW12" s="100">
        <f>IF($B$6="Region",SUMIFS(Raw!$H:$H,Raw!$A:$A,Geography!$B12,Raw!$G:$G,Geography!BW$6,Raw!$I:$I,Geography!$A$6),IF($B$6="Provider",SUMIFS(Raw!$H:$H,Raw!$A:$A,Geography!$B12,Raw!$G:$G,Geography!BW$6,Raw!$C:$C,Geography!$A$6),SUMIFS(Raw!$H:$H,Raw!$A:$A,Geography!$B12,Raw!$G:$G,Geography!BW$6,Raw!$E:$E,Geography!$A$6)))</f>
        <v>16422</v>
      </c>
      <c r="BX12" s="100">
        <f>IF($B$6="Region",SUMIFS(Raw!$H:$H,Raw!$A:$A,Geography!$B12,Raw!$G:$G,Geography!BX$6,Raw!$I:$I,Geography!$A$6),IF($B$6="Provider",SUMIFS(Raw!$H:$H,Raw!$A:$A,Geography!$B12,Raw!$G:$G,Geography!BX$6,Raw!$C:$C,Geography!$A$6),SUMIFS(Raw!$H:$H,Raw!$A:$A,Geography!$B12,Raw!$G:$G,Geography!BX$6,Raw!$E:$E,Geography!$A$6)))</f>
        <v>16257</v>
      </c>
      <c r="BY12" s="100">
        <f>IF($B$6="Region",SUMIFS(Raw!$H:$H,Raw!$A:$A,Geography!$B12,Raw!$G:$G,Geography!BY$6,Raw!$I:$I,Geography!$A$6),IF($B$6="Provider",SUMIFS(Raw!$H:$H,Raw!$A:$A,Geography!$B12,Raw!$G:$G,Geography!BY$6,Raw!$C:$C,Geography!$A$6),SUMIFS(Raw!$H:$H,Raw!$A:$A,Geography!$B12,Raw!$G:$G,Geography!BY$6,Raw!$E:$E,Geography!$A$6)))</f>
        <v>11908</v>
      </c>
      <c r="BZ12" s="100">
        <f>IF($B$6="Region",SUMIFS(Raw!$H:$H,Raw!$A:$A,Geography!$B12,Raw!$G:$G,Geography!BZ$6,Raw!$I:$I,Geography!$A$6),IF($B$6="Provider",SUMIFS(Raw!$H:$H,Raw!$A:$A,Geography!$B12,Raw!$G:$G,Geography!BZ$6,Raw!$C:$C,Geography!$A$6),SUMIFS(Raw!$H:$H,Raw!$A:$A,Geography!$B12,Raw!$G:$G,Geography!BZ$6,Raw!$E:$E,Geography!$A$6)))</f>
        <v>65293</v>
      </c>
      <c r="CA12" s="100">
        <f>IF($B$6="Region",SUMIFS(Raw!$H:$H,Raw!$A:$A,Geography!$B12,Raw!$G:$G,Geography!CA$6,Raw!$I:$I,Geography!$A$6),IF($B$6="Provider",SUMIFS(Raw!$H:$H,Raw!$A:$A,Geography!$B12,Raw!$G:$G,Geography!CA$6,Raw!$C:$C,Geography!$A$6),SUMIFS(Raw!$H:$H,Raw!$A:$A,Geography!$B12,Raw!$G:$G,Geography!CA$6,Raw!$E:$E,Geography!$A$6)))</f>
        <v>41129</v>
      </c>
      <c r="CB12" s="100">
        <f>IF($B$6="Region",SUMIFS(Raw!$H:$H,Raw!$A:$A,Geography!$B12,Raw!$G:$G,Geography!CB$6,Raw!$I:$I,Geography!$A$6),IF($B$6="Provider",SUMIFS(Raw!$H:$H,Raw!$A:$A,Geography!$B12,Raw!$G:$G,Geography!CB$6,Raw!$C:$C,Geography!$A$6),SUMIFS(Raw!$H:$H,Raw!$A:$A,Geography!$B12,Raw!$G:$G,Geography!CB$6,Raw!$E:$E,Geography!$A$6)))</f>
        <v>45558</v>
      </c>
      <c r="CC12" s="100">
        <f>IF($B$6="Region",SUMIFS(Raw!$H:$H,Raw!$A:$A,Geography!$B12,Raw!$G:$G,Geography!CC$6,Raw!$I:$I,Geography!$A$6),IF($B$6="Provider",SUMIFS(Raw!$H:$H,Raw!$A:$A,Geography!$B12,Raw!$G:$G,Geography!CC$6,Raw!$C:$C,Geography!$A$6),SUMIFS(Raw!$H:$H,Raw!$A:$A,Geography!$B12,Raw!$G:$G,Geography!CC$6,Raw!$E:$E,Geography!$A$6)))</f>
        <v>39058</v>
      </c>
      <c r="CD12" s="100">
        <f>IF($B$6="Region",SUMIFS(Raw!$H:$H,Raw!$A:$A,Geography!$B12,Raw!$G:$G,Geography!CD$6,Raw!$I:$I,Geography!$A$6),IF($B$6="Provider",SUMIFS(Raw!$H:$H,Raw!$A:$A,Geography!$B12,Raw!$G:$G,Geography!CD$6,Raw!$C:$C,Geography!$A$6),SUMIFS(Raw!$H:$H,Raw!$A:$A,Geography!$B12,Raw!$G:$G,Geography!CD$6,Raw!$E:$E,Geography!$A$6)))</f>
        <v>8813</v>
      </c>
      <c r="CE12" s="100">
        <f>IF($B$6="Region",SUMIFS(Raw!$H:$H,Raw!$A:$A,Geography!$B12,Raw!$G:$G,Geography!CE$6,Raw!$I:$I,Geography!$A$6),IF($B$6="Provider",SUMIFS(Raw!$H:$H,Raw!$A:$A,Geography!$B12,Raw!$G:$G,Geography!CE$6,Raw!$C:$C,Geography!$A$6),SUMIFS(Raw!$H:$H,Raw!$A:$A,Geography!$B12,Raw!$G:$G,Geography!CE$6,Raw!$E:$E,Geography!$A$6)))</f>
        <v>5949</v>
      </c>
      <c r="CF12" s="100">
        <f>IF($B$6="Region",SUMIFS(Raw!$H:$H,Raw!$A:$A,Geography!$B12,Raw!$G:$G,Geography!CF$6,Raw!$I:$I,Geography!$A$6),IF($B$6="Provider",SUMIFS(Raw!$H:$H,Raw!$A:$A,Geography!$B12,Raw!$G:$G,Geography!CF$6,Raw!$C:$C,Geography!$A$6),SUMIFS(Raw!$H:$H,Raw!$A:$A,Geography!$B12,Raw!$G:$G,Geography!CF$6,Raw!$E:$E,Geography!$A$6)))</f>
        <v>1041</v>
      </c>
      <c r="CG12" s="100">
        <f>IF($B$6="Region",SUMIFS(Raw!$H:$H,Raw!$A:$A,Geography!$B12,Raw!$G:$G,Geography!CG$6,Raw!$I:$I,Geography!$A$6),IF($B$6="Provider",SUMIFS(Raw!$H:$H,Raw!$A:$A,Geography!$B12,Raw!$G:$G,Geography!CG$6,Raw!$C:$C,Geography!$A$6),SUMIFS(Raw!$H:$H,Raw!$A:$A,Geography!$B12,Raw!$G:$G,Geography!CG$6,Raw!$E:$E,Geography!$A$6)))</f>
        <v>975</v>
      </c>
      <c r="CH12" s="100">
        <f>IF($B$6="Region",SUMIFS(Raw!$H:$H,Raw!$A:$A,Geography!$B12,Raw!$G:$G,Geography!CH$6,Raw!$I:$I,Geography!$A$6),IF($B$6="Provider",SUMIFS(Raw!$H:$H,Raw!$A:$A,Geography!$B12,Raw!$G:$G,Geography!CH$6,Raw!$C:$C,Geography!$A$6),SUMIFS(Raw!$H:$H,Raw!$A:$A,Geography!$B12,Raw!$G:$G,Geography!CH$6,Raw!$E:$E,Geography!$A$6)))</f>
        <v>6505</v>
      </c>
      <c r="CI12" s="100">
        <f>IF($B$6="Region",SUMIFS(Raw!$H:$H,Raw!$A:$A,Geography!$B12,Raw!$G:$G,Geography!CI$6,Raw!$I:$I,Geography!$A$6),IF($B$6="Provider",SUMIFS(Raw!$H:$H,Raw!$A:$A,Geography!$B12,Raw!$G:$G,Geography!CI$6,Raw!$C:$C,Geography!$A$6),SUMIFS(Raw!$H:$H,Raw!$A:$A,Geography!$B12,Raw!$G:$G,Geography!CI$6,Raw!$E:$E,Geography!$A$6)))</f>
        <v>6144</v>
      </c>
      <c r="CJ12" s="100">
        <f>IF($B$6="Region",SUMIFS(Raw!$H:$H,Raw!$A:$A,Geography!$B12,Raw!$G:$G,Geography!CJ$6,Raw!$I:$I,Geography!$A$6),IF($B$6="Provider",SUMIFS(Raw!$H:$H,Raw!$A:$A,Geography!$B12,Raw!$G:$G,Geography!CJ$6,Raw!$C:$C,Geography!$A$6),SUMIFS(Raw!$H:$H,Raw!$A:$A,Geography!$B12,Raw!$G:$G,Geography!CJ$6,Raw!$E:$E,Geography!$A$6)))</f>
        <v>3603</v>
      </c>
      <c r="CK12" s="100">
        <f>IF($B$6="Region",SUMIFS(Raw!$H:$H,Raw!$A:$A,Geography!$B12,Raw!$G:$G,Geography!CK$6,Raw!$I:$I,Geography!$A$6),IF($B$6="Provider",SUMIFS(Raw!$H:$H,Raw!$A:$A,Geography!$B12,Raw!$G:$G,Geography!CK$6,Raw!$C:$C,Geography!$A$6),SUMIFS(Raw!$H:$H,Raw!$A:$A,Geography!$B12,Raw!$G:$G,Geography!CK$6,Raw!$E:$E,Geography!$A$6)))</f>
        <v>1346</v>
      </c>
      <c r="CL12" s="100">
        <f>IF($B$6="Region",SUMIFS(Raw!$H:$H,Raw!$A:$A,Geography!$B12,Raw!$G:$G,Geography!CL$6,Raw!$I:$I,Geography!$A$6),IF($B$6="Provider",SUMIFS(Raw!$H:$H,Raw!$A:$A,Geography!$B12,Raw!$G:$G,Geography!CL$6,Raw!$C:$C,Geography!$A$6),SUMIFS(Raw!$H:$H,Raw!$A:$A,Geography!$B12,Raw!$G:$G,Geography!CL$6,Raw!$E:$E,Geography!$A$6)))</f>
        <v>5933</v>
      </c>
      <c r="CM12" s="100">
        <f>IF($B$6="Region",SUMIFS(Raw!$H:$H,Raw!$A:$A,Geography!$B12,Raw!$G:$G,Geography!CM$6,Raw!$I:$I,Geography!$A$6),IF($B$6="Provider",SUMIFS(Raw!$H:$H,Raw!$A:$A,Geography!$B12,Raw!$G:$G,Geography!CM$6,Raw!$C:$C,Geography!$A$6),SUMIFS(Raw!$H:$H,Raw!$A:$A,Geography!$B12,Raw!$G:$G,Geography!CM$6,Raw!$E:$E,Geography!$A$6)))</f>
        <v>2847</v>
      </c>
    </row>
    <row r="13" spans="1:112" x14ac:dyDescent="0.25">
      <c r="B13" s="14">
        <v>45778</v>
      </c>
      <c r="D13" s="100">
        <f>IF($B$6="Region",SUMIFS(Raw!$H:$H,Raw!$A:$A,Geography!$B13,Raw!$G:$G,Geography!D$6,Raw!$I:$I,Geography!$A$6),IF($B$6="Provider",SUMIFS(Raw!$H:$H,Raw!$A:$A,Geography!$B13,Raw!$G:$G,Geography!D$6,Raw!$C:$C,Geography!$A$6),SUMIFS(Raw!$H:$H,Raw!$A:$A,Geography!$B13,Raw!$G:$G,Geography!D$6,Raw!$E:$E,Geography!$A$6)))</f>
        <v>1693972</v>
      </c>
      <c r="E13" s="100">
        <f>IF($B$6="Region",SUMIFS(Raw!$H:$H,Raw!$A:$A,Geography!$B13,Raw!$G:$G,Geography!E$6,Raw!$I:$I,Geography!$A$6),IF($B$6="Provider",SUMIFS(Raw!$H:$H,Raw!$A:$A,Geography!$B13,Raw!$G:$G,Geography!E$6,Raw!$C:$C,Geography!$A$6),SUMIFS(Raw!$H:$H,Raw!$A:$A,Geography!$B13,Raw!$G:$G,Geography!E$6,Raw!$E:$E,Geography!$A$6)))</f>
        <v>1068158</v>
      </c>
      <c r="F13" s="100">
        <f>IF($B$6="Region",SUMIFS(Raw!$H:$H,Raw!$A:$A,Geography!$B13,Raw!$G:$G,Geography!F$6,Raw!$I:$I,Geography!$A$6),IF($B$6="Provider",SUMIFS(Raw!$H:$H,Raw!$A:$A,Geography!$B13,Raw!$G:$G,Geography!F$6,Raw!$C:$C,Geography!$A$6),SUMIFS(Raw!$H:$H,Raw!$A:$A,Geography!$B13,Raw!$G:$G,Geography!F$6,Raw!$E:$E,Geography!$A$6)))</f>
        <v>1592230</v>
      </c>
      <c r="G13" s="100">
        <f>IF($B$6="Region",SUMIFS(Raw!$H:$H,Raw!$A:$A,Geography!$B13,Raw!$G:$G,Geography!G$6,Raw!$I:$I,Geography!$A$6),IF($B$6="Provider",SUMIFS(Raw!$H:$H,Raw!$A:$A,Geography!$B13,Raw!$G:$G,Geography!G$6,Raw!$C:$C,Geography!$A$6),SUMIFS(Raw!$H:$H,Raw!$A:$A,Geography!$B13,Raw!$G:$G,Geography!G$6,Raw!$E:$E,Geography!$A$6)))</f>
        <v>1408402</v>
      </c>
      <c r="H13" s="100">
        <f>IF($B$6="Region",SUMIFS(Raw!$H:$H,Raw!$A:$A,Geography!$B13,Raw!$G:$G,Geography!H$6,Raw!$I:$I,Geography!$A$6),IF($B$6="Provider",SUMIFS(Raw!$H:$H,Raw!$A:$A,Geography!$B13,Raw!$G:$G,Geography!H$6,Raw!$C:$C,Geography!$A$6),SUMIFS(Raw!$H:$H,Raw!$A:$A,Geography!$B13,Raw!$G:$G,Geography!H$6,Raw!$E:$E,Geography!$A$6)))</f>
        <v>36241</v>
      </c>
      <c r="I13" s="100">
        <f>IF($B$6="Region",SUMIFS(Raw!$H:$H,Raw!$A:$A,Geography!$B13,Raw!$G:$G,Geography!I$6,Raw!$I:$I,Geography!$A$6),IF($B$6="Provider",SUMIFS(Raw!$H:$H,Raw!$A:$A,Geography!$B13,Raw!$G:$G,Geography!I$6,Raw!$C:$C,Geography!$A$6),SUMIFS(Raw!$H:$H,Raw!$A:$A,Geography!$B13,Raw!$G:$G,Geography!I$6,Raw!$E:$E,Geography!$A$6)))</f>
        <v>57454738</v>
      </c>
      <c r="J13" s="100" t="str">
        <f>IF($B$6="Area", SUMIFS(Raw!$H:$H,Raw!$A:$A,Geography!$B13,Raw!$G:$G,Geography!J$6,Raw!$E:$E,Geography!$A$6), " ")</f>
        <v xml:space="preserve"> </v>
      </c>
      <c r="K13" s="100" t="str">
        <f>IF($B$6="Area", SUMIFS(Raw!$H:$H,Raw!$A:$A,Geography!$B13,Raw!$G:$G,Geography!K$6,Raw!$E:$E,Geography!$A$6), " ")</f>
        <v xml:space="preserve"> </v>
      </c>
      <c r="L13" s="100">
        <f>IF($B$6="Region",SUMIFS(Raw!$H:$H,Raw!$A:$A,Geography!$B13,Raw!$G:$G,Geography!L$6,Raw!$I:$I,Geography!$A$6),IF($B$6="Provider",SUMIFS(Raw!$H:$H,Raw!$A:$A,Geography!$B13,Raw!$G:$G,Geography!L$6,Raw!$C:$C,Geography!$A$6),SUMIFS(Raw!$H:$H,Raw!$A:$A,Geography!$B13,Raw!$G:$G,Geography!L$6,Raw!$E:$E,Geography!$A$6)))</f>
        <v>8665486</v>
      </c>
      <c r="M13" s="100">
        <f>IF($B$6="Region",SUMIFS(Raw!$H:$H,Raw!$A:$A,Geography!$B13,Raw!$G:$G,Geography!M$6,Raw!$I:$I,Geography!$A$6),IF($B$6="Provider",SUMIFS(Raw!$H:$H,Raw!$A:$A,Geography!$B13,Raw!$G:$G,Geography!M$6,Raw!$C:$C,Geography!$A$6),SUMIFS(Raw!$H:$H,Raw!$A:$A,Geography!$B13,Raw!$G:$G,Geography!M$6,Raw!$E:$E,Geography!$A$6)))</f>
        <v>439894</v>
      </c>
      <c r="N13" s="100">
        <f>IF($B$6="Region",SUMIFS(Raw!$H:$H,Raw!$A:$A,Geography!$B13,Raw!$G:$G,Geography!N$6,Raw!$I:$I,Geography!$A$6),IF($B$6="Provider",SUMIFS(Raw!$H:$H,Raw!$A:$A,Geography!$B13,Raw!$G:$G,Geography!N$6,Raw!$C:$C,Geography!$A$6),SUMIFS(Raw!$H:$H,Raw!$A:$A,Geography!$B13,Raw!$G:$G,Geography!N$6,Raw!$E:$E,Geography!$A$6)))</f>
        <v>1965138460</v>
      </c>
      <c r="O13" s="100">
        <f>IF($B$6="Region",SUMIFS(Raw!$H:$H,Raw!$A:$A,Geography!$B13,Raw!$G:$G,Geography!O$6,Raw!$I:$I,Geography!$A$6),IF($B$6="Provider",SUMIFS(Raw!$H:$H,Raw!$A:$A,Geography!$B13,Raw!$G:$G,Geography!O$6,Raw!$C:$C,Geography!$A$6),SUMIFS(Raw!$H:$H,Raw!$A:$A,Geography!$B13,Raw!$G:$G,Geography!O$6,Raw!$E:$E,Geography!$A$6)))</f>
        <v>1499477</v>
      </c>
      <c r="P13" s="100">
        <f>IF($B$6="Region",SUMIFS(Raw!$H:$H,Raw!$A:$A,Geography!$B13,Raw!$G:$G,Geography!P$6,Raw!$I:$I,Geography!$A$6),IF($B$6="Provider",SUMIFS(Raw!$H:$H,Raw!$A:$A,Geography!$B13,Raw!$G:$G,Geography!P$6,Raw!$C:$C,Geography!$A$6),SUMIFS(Raw!$H:$H,Raw!$A:$A,Geography!$B13,Raw!$G:$G,Geography!P$6,Raw!$E:$E,Geography!$A$6)))</f>
        <v>50714</v>
      </c>
      <c r="Q13" s="100">
        <f>IF($B$6="Region",SUMIFS(Raw!$H:$H,Raw!$A:$A,Geography!$B13,Raw!$G:$G,Geography!Q$6,Raw!$I:$I,Geography!$A$6),IF($B$6="Provider",SUMIFS(Raw!$H:$H,Raw!$A:$A,Geography!$B13,Raw!$G:$G,Geography!Q$6,Raw!$C:$C,Geography!$A$6),SUMIFS(Raw!$H:$H,Raw!$A:$A,Geography!$B13,Raw!$G:$G,Geography!Q$6,Raw!$E:$E,Geography!$A$6)))</f>
        <v>884979</v>
      </c>
      <c r="R13" s="100">
        <f>IF($B$6="Region",SUMIFS(Raw!$H:$H,Raw!$A:$A,Geography!$B13,Raw!$G:$G,Geography!R$6,Raw!$I:$I,Geography!$A$6),IF($B$6="Provider",SUMIFS(Raw!$H:$H,Raw!$A:$A,Geography!$B13,Raw!$G:$G,Geography!R$6,Raw!$C:$C,Geography!$A$6),SUMIFS(Raw!$H:$H,Raw!$A:$A,Geography!$B13,Raw!$G:$G,Geography!R$6,Raw!$E:$E,Geography!$A$6)))</f>
        <v>329442</v>
      </c>
      <c r="S13" s="100">
        <f>IF($B$6="Region",SUMIFS(Raw!$H:$H,Raw!$A:$A,Geography!$B13,Raw!$G:$G,Geography!S$6,Raw!$I:$I,Geography!$A$6),IF($B$6="Provider",SUMIFS(Raw!$H:$H,Raw!$A:$A,Geography!$B13,Raw!$G:$G,Geography!S$6,Raw!$C:$C,Geography!$A$6),SUMIFS(Raw!$H:$H,Raw!$A:$A,Geography!$B13,Raw!$G:$G,Geography!S$6,Raw!$E:$E,Geography!$A$6)))</f>
        <v>224893</v>
      </c>
      <c r="T13" s="100">
        <f>IF($B$6="Region",SUMIFS(Raw!$H:$H,Raw!$A:$A,Geography!$B13,Raw!$G:$G,Geography!T$6,Raw!$I:$I,Geography!$A$6),IF($B$6="Provider",SUMIFS(Raw!$H:$H,Raw!$A:$A,Geography!$B13,Raw!$G:$G,Geography!T$6,Raw!$C:$C,Geography!$A$6),SUMIFS(Raw!$H:$H,Raw!$A:$A,Geography!$B13,Raw!$G:$G,Geography!T$6,Raw!$E:$E,Geography!$A$6)))</f>
        <v>9449</v>
      </c>
      <c r="U13" s="100">
        <f>IF($B$6="Region",SUMIFS(Raw!$H:$H,Raw!$A:$A,Geography!$B13,Raw!$G:$G,Geography!U$6,Raw!$I:$I,Geography!$A$6),IF($B$6="Provider",SUMIFS(Raw!$H:$H,Raw!$A:$A,Geography!$B13,Raw!$G:$G,Geography!U$6,Raw!$C:$C,Geography!$A$6),SUMIFS(Raw!$H:$H,Raw!$A:$A,Geography!$B13,Raw!$G:$G,Geography!U$6,Raw!$E:$E,Geography!$A$6)))</f>
        <v>658678</v>
      </c>
      <c r="V13" s="100">
        <f>IF($B$6="Region",SUMIFS(Raw!$H:$H,Raw!$A:$A,Geography!$B13,Raw!$G:$G,Geography!V$6,Raw!$I:$I,Geography!$A$6),IF($B$6="Provider",SUMIFS(Raw!$H:$H,Raw!$A:$A,Geography!$B13,Raw!$G:$G,Geography!V$6,Raw!$C:$C,Geography!$A$6),SUMIFS(Raw!$H:$H,Raw!$A:$A,Geography!$B13,Raw!$G:$G,Geography!V$6,Raw!$E:$E,Geography!$A$6)))</f>
        <v>12961</v>
      </c>
      <c r="W13" s="100">
        <f>IF($B$6="Region",SUMIFS(Raw!$H:$H,Raw!$A:$A,Geography!$B13,Raw!$G:$G,Geography!W$6,Raw!$I:$I,Geography!$A$6),IF($B$6="Provider",SUMIFS(Raw!$H:$H,Raw!$A:$A,Geography!$B13,Raw!$G:$G,Geography!W$6,Raw!$C:$C,Geography!$A$6),SUMIFS(Raw!$H:$H,Raw!$A:$A,Geography!$B13,Raw!$G:$G,Geography!W$6,Raw!$E:$E,Geography!$A$6)))</f>
        <v>296478</v>
      </c>
      <c r="X13" s="100">
        <f>IF($B$6="Region",SUMIFS(Raw!$H:$H,Raw!$A:$A,Geography!$B13,Raw!$G:$G,Geography!X$6,Raw!$I:$I,Geography!$A$6),IF($B$6="Provider",SUMIFS(Raw!$H:$H,Raw!$A:$A,Geography!$B13,Raw!$G:$G,Geography!X$6,Raw!$C:$C,Geography!$A$6),SUMIFS(Raw!$H:$H,Raw!$A:$A,Geography!$B13,Raw!$G:$G,Geography!X$6,Raw!$E:$E,Geography!$A$6)))</f>
        <v>125554</v>
      </c>
      <c r="Y13" s="100" t="str">
        <f>IF($B$6="Area", SUMIFS(Raw!$H:$H,Raw!$A:$A,Geography!$B13,Raw!$G:$G,Geography!Y$6,Raw!$E:$E,Geography!$A$6), " ")</f>
        <v xml:space="preserve"> </v>
      </c>
      <c r="Z13" s="100" t="str">
        <f>IF($B$6="Area", SUMIFS(Raw!$H:$H,Raw!$A:$A,Geography!$B13,Raw!$G:$G,Geography!Z$6,Raw!$E:$E,Geography!$A$6), " ")</f>
        <v xml:space="preserve"> </v>
      </c>
      <c r="AA13" s="100">
        <f>IF($B$6="Region",SUMIFS(Raw!$H:$H,Raw!$A:$A,Geography!$B13,Raw!$G:$G,Geography!AA$6,Raw!$I:$I,Geography!$A$6),IF($B$6="Provider",SUMIFS(Raw!$H:$H,Raw!$A:$A,Geography!$B13,Raw!$G:$G,Geography!AA$6,Raw!$C:$C,Geography!$A$6),SUMIFS(Raw!$H:$H,Raw!$A:$A,Geography!$B13,Raw!$G:$G,Geography!AA$6,Raw!$E:$E,Geography!$A$6)))</f>
        <v>77718</v>
      </c>
      <c r="AB13" s="100">
        <f>IF($B$6="Region",SUMIFS(Raw!$H:$H,Raw!$A:$A,Geography!$B13,Raw!$G:$G,Geography!AB$6,Raw!$I:$I,Geography!$A$6),IF($B$6="Provider",SUMIFS(Raw!$H:$H,Raw!$A:$A,Geography!$B13,Raw!$G:$G,Geography!AB$6,Raw!$C:$C,Geography!$A$6),SUMIFS(Raw!$H:$H,Raw!$A:$A,Geography!$B13,Raw!$G:$G,Geography!AB$6,Raw!$E:$E,Geography!$A$6)))</f>
        <v>37124</v>
      </c>
      <c r="AC13" s="100" t="str">
        <f>IF($B$6="Area", SUMIFS(Raw!$H:$H,Raw!$A:$A,Geography!$B13,Raw!$G:$G,Geography!AC$6,Raw!$E:$E,Geography!$A$6), " ")</f>
        <v xml:space="preserve"> </v>
      </c>
      <c r="AD13" s="100" t="str">
        <f>IF($B$6="Area", SUMIFS(Raw!$H:$H,Raw!$A:$A,Geography!$B13,Raw!$G:$G,Geography!AD$6,Raw!$E:$E,Geography!$A$6), " ")</f>
        <v xml:space="preserve"> </v>
      </c>
      <c r="AE13" s="100">
        <f>IF($B$6="Region",SUMIFS(Raw!$H:$H,Raw!$A:$A,Geography!$B13,Raw!$G:$G,Geography!AE$6,Raw!$I:$I,Geography!$A$6),IF($B$6="Provider",SUMIFS(Raw!$H:$H,Raw!$A:$A,Geography!$B13,Raw!$G:$G,Geography!AE$6,Raw!$C:$C,Geography!$A$6),SUMIFS(Raw!$H:$H,Raw!$A:$A,Geography!$B13,Raw!$G:$G,Geography!AE$6,Raw!$E:$E,Geography!$A$6)))</f>
        <v>1501480</v>
      </c>
      <c r="AF13" s="100">
        <f>IF($B$6="Region",SUMIFS(Raw!$H:$H,Raw!$A:$A,Geography!$B13,Raw!$G:$G,Geography!AF$6,Raw!$I:$I,Geography!$A$6),IF($B$6="Provider",SUMIFS(Raw!$H:$H,Raw!$A:$A,Geography!$B13,Raw!$G:$G,Geography!AF$6,Raw!$C:$C,Geography!$A$6),SUMIFS(Raw!$H:$H,Raw!$A:$A,Geography!$B13,Raw!$G:$G,Geography!AF$6,Raw!$E:$E,Geography!$A$6)))</f>
        <v>171402</v>
      </c>
      <c r="AG13" s="100">
        <f>IF($B$6="Region",SUMIFS(Raw!$H:$H,Raw!$A:$A,Geography!$B13,Raw!$G:$G,Geography!AG$6,Raw!$I:$I,Geography!$A$6),IF($B$6="Provider",SUMIFS(Raw!$H:$H,Raw!$A:$A,Geography!$B13,Raw!$G:$G,Geography!AG$6,Raw!$C:$C,Geography!$A$6),SUMIFS(Raw!$H:$H,Raw!$A:$A,Geography!$B13,Raw!$G:$G,Geography!AG$6,Raw!$E:$E,Geography!$A$6)))</f>
        <v>198613</v>
      </c>
      <c r="AH13" s="100">
        <f>IF($B$6="Region",SUMIFS(Raw!$H:$H,Raw!$A:$A,Geography!$B13,Raw!$G:$G,Geography!AH$6,Raw!$I:$I,Geography!$A$6),IF($B$6="Provider",SUMIFS(Raw!$H:$H,Raw!$A:$A,Geography!$B13,Raw!$G:$G,Geography!AH$6,Raw!$C:$C,Geography!$A$6),SUMIFS(Raw!$H:$H,Raw!$A:$A,Geography!$B13,Raw!$G:$G,Geography!AH$6,Raw!$E:$E,Geography!$A$6)))</f>
        <v>106342</v>
      </c>
      <c r="AI13" s="100">
        <f>IF($B$6="Region",SUMIFS(Raw!$H:$H,Raw!$A:$A,Geography!$B13,Raw!$G:$G,Geography!AI$6,Raw!$I:$I,Geography!$A$6),IF($B$6="Provider",SUMIFS(Raw!$H:$H,Raw!$A:$A,Geography!$B13,Raw!$G:$G,Geography!AI$6,Raw!$C:$C,Geography!$A$6),SUMIFS(Raw!$H:$H,Raw!$A:$A,Geography!$B13,Raw!$G:$G,Geography!AI$6,Raw!$E:$E,Geography!$A$6)))</f>
        <v>768</v>
      </c>
      <c r="AJ13" s="100">
        <f>IF($B$6="Region",SUMIFS(Raw!$H:$H,Raw!$A:$A,Geography!$B13,Raw!$G:$G,Geography!AJ$6,Raw!$I:$I,Geography!$A$6),IF($B$6="Provider",SUMIFS(Raw!$H:$H,Raw!$A:$A,Geography!$B13,Raw!$G:$G,Geography!AJ$6,Raw!$C:$C,Geography!$A$6),SUMIFS(Raw!$H:$H,Raw!$A:$A,Geography!$B13,Raw!$G:$G,Geography!AJ$6,Raw!$E:$E,Geography!$A$6)))</f>
        <v>87046</v>
      </c>
      <c r="AK13" s="100">
        <f>IF($B$6="Region",SUMIFS(Raw!$H:$H,Raw!$A:$A,Geography!$B13,Raw!$G:$G,Geography!AK$6,Raw!$I:$I,Geography!$A$6),IF($B$6="Provider",SUMIFS(Raw!$H:$H,Raw!$A:$A,Geography!$B13,Raw!$G:$G,Geography!AK$6,Raw!$C:$C,Geography!$A$6),SUMIFS(Raw!$H:$H,Raw!$A:$A,Geography!$B13,Raw!$G:$G,Geography!AK$6,Raw!$E:$E,Geography!$A$6)))</f>
        <v>6266</v>
      </c>
      <c r="AL13" s="100">
        <f>IF($B$6="Region",SUMIFS(Raw!$H:$H,Raw!$A:$A,Geography!$B13,Raw!$G:$G,Geography!AL$6,Raw!$I:$I,Geography!$A$6),IF($B$6="Provider",SUMIFS(Raw!$H:$H,Raw!$A:$A,Geography!$B13,Raw!$G:$G,Geography!AL$6,Raw!$C:$C,Geography!$A$6),SUMIFS(Raw!$H:$H,Raw!$A:$A,Geography!$B13,Raw!$G:$G,Geography!AL$6,Raw!$E:$E,Geography!$A$6)))</f>
        <v>66693</v>
      </c>
      <c r="AM13" s="100">
        <f>IF($B$6="Region",SUMIFS(Raw!$H:$H,Raw!$A:$A,Geography!$B13,Raw!$G:$G,Geography!AM$6,Raw!$I:$I,Geography!$A$6),IF($B$6="Provider",SUMIFS(Raw!$H:$H,Raw!$A:$A,Geography!$B13,Raw!$G:$G,Geography!AM$6,Raw!$C:$C,Geography!$A$6),SUMIFS(Raw!$H:$H,Raw!$A:$A,Geography!$B13,Raw!$G:$G,Geography!AM$6,Raw!$E:$E,Geography!$A$6)))</f>
        <v>11098</v>
      </c>
      <c r="AN13" s="100">
        <f>IF($B$6="Region",SUMIFS(Raw!$H:$H,Raw!$A:$A,Geography!$B13,Raw!$G:$G,Geography!AN$6,Raw!$I:$I,Geography!$A$6),IF($B$6="Provider",SUMIFS(Raw!$H:$H,Raw!$A:$A,Geography!$B13,Raw!$G:$G,Geography!AN$6,Raw!$C:$C,Geography!$A$6),SUMIFS(Raw!$H:$H,Raw!$A:$A,Geography!$B13,Raw!$G:$G,Geography!AN$6,Raw!$E:$E,Geography!$A$6)))</f>
        <v>123678</v>
      </c>
      <c r="AO13" s="100">
        <f>IF($B$6="Region",SUMIFS(Raw!$H:$H,Raw!$A:$A,Geography!$B13,Raw!$G:$G,Geography!AO$6,Raw!$I:$I,Geography!$A$6),IF($B$6="Provider",SUMIFS(Raw!$H:$H,Raw!$A:$A,Geography!$B13,Raw!$G:$G,Geography!AO$6,Raw!$C:$C,Geography!$A$6),SUMIFS(Raw!$H:$H,Raw!$A:$A,Geography!$B13,Raw!$G:$G,Geography!AO$6,Raw!$E:$E,Geography!$A$6)))</f>
        <v>82792</v>
      </c>
      <c r="AP13" s="100">
        <f>IF($B$6="Region",SUMIFS(Raw!$H:$H,Raw!$A:$A,Geography!$B13,Raw!$G:$G,Geography!AP$6,Raw!$I:$I,Geography!$A$6),IF($B$6="Provider",SUMIFS(Raw!$H:$H,Raw!$A:$A,Geography!$B13,Raw!$G:$G,Geography!AP$6,Raw!$C:$C,Geography!$A$6),SUMIFS(Raw!$H:$H,Raw!$A:$A,Geography!$B13,Raw!$G:$G,Geography!AP$6,Raw!$E:$E,Geography!$A$6)))</f>
        <v>203571</v>
      </c>
      <c r="AQ13" s="100">
        <f>IF($B$6="Region",SUMIFS(Raw!$H:$H,Raw!$A:$A,Geography!$B13,Raw!$G:$G,Geography!AQ$6,Raw!$I:$I,Geography!$A$6),IF($B$6="Provider",SUMIFS(Raw!$H:$H,Raw!$A:$A,Geography!$B13,Raw!$G:$G,Geography!AQ$6,Raw!$C:$C,Geography!$A$6),SUMIFS(Raw!$H:$H,Raw!$A:$A,Geography!$B13,Raw!$G:$G,Geography!AQ$6,Raw!$E:$E,Geography!$A$6)))</f>
        <v>134784</v>
      </c>
      <c r="AR13" s="100">
        <f>IF($B$6="Region",SUMIFS(Raw!$H:$H,Raw!$A:$A,Geography!$B13,Raw!$G:$G,Geography!AR$6,Raw!$I:$I,Geography!$A$6),IF($B$6="Provider",SUMIFS(Raw!$H:$H,Raw!$A:$A,Geography!$B13,Raw!$G:$G,Geography!AR$6,Raw!$C:$C,Geography!$A$6),SUMIFS(Raw!$H:$H,Raw!$A:$A,Geography!$B13,Raw!$G:$G,Geography!AR$6,Raw!$E:$E,Geography!$A$6)))</f>
        <v>112715</v>
      </c>
      <c r="AS13" s="100">
        <f>IF($B$6="Region",SUMIFS(Raw!$H:$H,Raw!$A:$A,Geography!$B13,Raw!$G:$G,Geography!AS$6,Raw!$I:$I,Geography!$A$6),IF($B$6="Provider",SUMIFS(Raw!$H:$H,Raw!$A:$A,Geography!$B13,Raw!$G:$G,Geography!AS$6,Raw!$C:$C,Geography!$A$6),SUMIFS(Raw!$H:$H,Raw!$A:$A,Geography!$B13,Raw!$G:$G,Geography!AS$6,Raw!$E:$E,Geography!$A$6)))</f>
        <v>59190</v>
      </c>
      <c r="AT13" s="100">
        <f>IF($B$6="Region",SUMIFS(Raw!$H:$H,Raw!$A:$A,Geography!$B13,Raw!$G:$G,Geography!AT$6,Raw!$I:$I,Geography!$A$6),IF($B$6="Provider",SUMIFS(Raw!$H:$H,Raw!$A:$A,Geography!$B13,Raw!$G:$G,Geography!AT$6,Raw!$C:$C,Geography!$A$6),SUMIFS(Raw!$H:$H,Raw!$A:$A,Geography!$B13,Raw!$G:$G,Geography!AT$6,Raw!$E:$E,Geography!$A$6)))</f>
        <v>30364</v>
      </c>
      <c r="AU13" s="100">
        <f>IF($B$6="Region",SUMIFS(Raw!$H:$H,Raw!$A:$A,Geography!$B13,Raw!$G:$G,Geography!AU$6,Raw!$I:$I,Geography!$A$6),IF($B$6="Provider",SUMIFS(Raw!$H:$H,Raw!$A:$A,Geography!$B13,Raw!$G:$G,Geography!AU$6,Raw!$C:$C,Geography!$A$6),SUMIFS(Raw!$H:$H,Raw!$A:$A,Geography!$B13,Raw!$G:$G,Geography!AU$6,Raw!$E:$E,Geography!$A$6)))</f>
        <v>11565</v>
      </c>
      <c r="AV13" s="100">
        <f>IF($B$6="Region",SUMIFS(Raw!$H:$H,Raw!$A:$A,Geography!$B13,Raw!$G:$G,Geography!AV$6,Raw!$I:$I,Geography!$A$6),IF($B$6="Provider",SUMIFS(Raw!$H:$H,Raw!$A:$A,Geography!$B13,Raw!$G:$G,Geography!AV$6,Raw!$C:$C,Geography!$A$6),SUMIFS(Raw!$H:$H,Raw!$A:$A,Geography!$B13,Raw!$G:$G,Geography!AV$6,Raw!$E:$E,Geography!$A$6)))</f>
        <v>69058</v>
      </c>
      <c r="AW13" s="100">
        <f>IF($B$6="Region",SUMIFS(Raw!$H:$H,Raw!$A:$A,Geography!$B13,Raw!$G:$G,Geography!AW$6,Raw!$I:$I,Geography!$A$6),IF($B$6="Provider",SUMIFS(Raw!$H:$H,Raw!$A:$A,Geography!$B13,Raw!$G:$G,Geography!AW$6,Raw!$C:$C,Geography!$A$6),SUMIFS(Raw!$H:$H,Raw!$A:$A,Geography!$B13,Raw!$G:$G,Geography!AW$6,Raw!$E:$E,Geography!$A$6)))</f>
        <v>293040801</v>
      </c>
      <c r="AX13" s="100">
        <f>IF($B$6="Region",SUMIFS(Raw!$H:$H,Raw!$A:$A,Geography!$B13,Raw!$G:$G,Geography!AX$6,Raw!$I:$I,Geography!$A$6),IF($B$6="Provider",SUMIFS(Raw!$H:$H,Raw!$A:$A,Geography!$B13,Raw!$G:$G,Geography!AX$6,Raw!$C:$C,Geography!$A$6),SUMIFS(Raw!$H:$H,Raw!$A:$A,Geography!$B13,Raw!$G:$G,Geography!AX$6,Raw!$E:$E,Geography!$A$6)))</f>
        <v>163310</v>
      </c>
      <c r="AY13" s="100">
        <f>IF($B$6="Region",SUMIFS(Raw!$H:$H,Raw!$A:$A,Geography!$B13,Raw!$G:$G,Geography!AY$6,Raw!$I:$I,Geography!$A$6),IF($B$6="Provider",SUMIFS(Raw!$H:$H,Raw!$A:$A,Geography!$B13,Raw!$G:$G,Geography!AY$6,Raw!$C:$C,Geography!$A$6),SUMIFS(Raw!$H:$H,Raw!$A:$A,Geography!$B13,Raw!$G:$G,Geography!AY$6,Raw!$E:$E,Geography!$A$6)))</f>
        <v>83622</v>
      </c>
      <c r="AZ13" s="100">
        <f>IF($B$6="Region",SUMIFS(Raw!$H:$H,Raw!$A:$A,Geography!$B13,Raw!$G:$G,Geography!AZ$6,Raw!$I:$I,Geography!$A$6),IF($B$6="Provider",SUMIFS(Raw!$H:$H,Raw!$A:$A,Geography!$B13,Raw!$G:$G,Geography!AZ$6,Raw!$C:$C,Geography!$A$6),SUMIFS(Raw!$H:$H,Raw!$A:$A,Geography!$B13,Raw!$G:$G,Geography!AZ$6,Raw!$E:$E,Geography!$A$6)))</f>
        <v>6363</v>
      </c>
      <c r="BA13" s="100">
        <f>IF($B$6="Region",SUMIFS(Raw!$H:$H,Raw!$A:$A,Geography!$B13,Raw!$G:$G,Geography!BA$6,Raw!$I:$I,Geography!$A$6),IF($B$6="Provider",SUMIFS(Raw!$H:$H,Raw!$A:$A,Geography!$B13,Raw!$G:$G,Geography!BA$6,Raw!$C:$C,Geography!$A$6),SUMIFS(Raw!$H:$H,Raw!$A:$A,Geography!$B13,Raw!$G:$G,Geography!BA$6,Raw!$E:$E,Geography!$A$6)))</f>
        <v>39651</v>
      </c>
      <c r="BB13" s="100">
        <f>IF($B$6="Region",SUMIFS(Raw!$H:$H,Raw!$A:$A,Geography!$B13,Raw!$G:$G,Geography!BB$6,Raw!$I:$I,Geography!$A$6),IF($B$6="Provider",SUMIFS(Raw!$H:$H,Raw!$A:$A,Geography!$B13,Raw!$G:$G,Geography!BB$6,Raw!$C:$C,Geography!$A$6),SUMIFS(Raw!$H:$H,Raw!$A:$A,Geography!$B13,Raw!$G:$G,Geography!BB$6,Raw!$E:$E,Geography!$A$6)))</f>
        <v>221803124</v>
      </c>
      <c r="BC13" s="100">
        <f>IF($B$6="Region",SUMIFS(Raw!$H:$H,Raw!$A:$A,Geography!$B13,Raw!$G:$G,Geography!BC$6,Raw!$I:$I,Geography!$A$6),IF($B$6="Provider",SUMIFS(Raw!$H:$H,Raw!$A:$A,Geography!$B13,Raw!$G:$G,Geography!BC$6,Raw!$C:$C,Geography!$A$6),SUMIFS(Raw!$H:$H,Raw!$A:$A,Geography!$B13,Raw!$G:$G,Geography!BC$6,Raw!$E:$E,Geography!$A$6)))</f>
        <v>77122</v>
      </c>
      <c r="BD13" s="100">
        <f>IF($B$6="Region",SUMIFS(Raw!$H:$H,Raw!$A:$A,Geography!$B13,Raw!$G:$G,Geography!BD$6,Raw!$I:$I,Geography!$A$6),IF($B$6="Provider",SUMIFS(Raw!$H:$H,Raw!$A:$A,Geography!$B13,Raw!$G:$G,Geography!BD$6,Raw!$C:$C,Geography!$A$6),SUMIFS(Raw!$H:$H,Raw!$A:$A,Geography!$B13,Raw!$G:$G,Geography!BD$6,Raw!$E:$E,Geography!$A$6)))</f>
        <v>616834</v>
      </c>
      <c r="BE13" s="100">
        <f>IF($B$6="Region",SUMIFS(Raw!$H:$H,Raw!$A:$A,Geography!$B13,Raw!$G:$G,Geography!BE$6,Raw!$I:$I,Geography!$A$6),IF($B$6="Provider",SUMIFS(Raw!$H:$H,Raw!$A:$A,Geography!$B13,Raw!$G:$G,Geography!BE$6,Raw!$C:$C,Geography!$A$6),SUMIFS(Raw!$H:$H,Raw!$A:$A,Geography!$B13,Raw!$G:$G,Geography!BE$6,Raw!$E:$E,Geography!$A$6)))</f>
        <v>31803</v>
      </c>
      <c r="BF13" s="100">
        <f>IF($B$6="Region",SUMIFS(Raw!$H:$H,Raw!$A:$A,Geography!$B13,Raw!$G:$G,Geography!BF$6,Raw!$I:$I,Geography!$A$6),IF($B$6="Provider",SUMIFS(Raw!$H:$H,Raw!$A:$A,Geography!$B13,Raw!$G:$G,Geography!BF$6,Raw!$C:$C,Geography!$A$6),SUMIFS(Raw!$H:$H,Raw!$A:$A,Geography!$B13,Raw!$G:$G,Geography!BF$6,Raw!$E:$E,Geography!$A$6)))</f>
        <v>1075771</v>
      </c>
      <c r="BG13" s="100">
        <f>IF($B$6="Region",SUMIFS(Raw!$H:$H,Raw!$A:$A,Geography!$B13,Raw!$G:$G,Geography!BG$6,Raw!$I:$I,Geography!$A$6),IF($B$6="Provider",SUMIFS(Raw!$H:$H,Raw!$A:$A,Geography!$B13,Raw!$G:$G,Geography!BG$6,Raw!$C:$C,Geography!$A$6),SUMIFS(Raw!$H:$H,Raw!$A:$A,Geography!$B13,Raw!$G:$G,Geography!BG$6,Raw!$E:$E,Geography!$A$6)))</f>
        <v>691</v>
      </c>
      <c r="BH13" s="100">
        <f>IF($B$6="Region",SUMIFS(Raw!$H:$H,Raw!$A:$A,Geography!$B13,Raw!$G:$G,Geography!BH$6,Raw!$I:$I,Geography!$A$6),IF($B$6="Provider",SUMIFS(Raw!$H:$H,Raw!$A:$A,Geography!$B13,Raw!$G:$G,Geography!BH$6,Raw!$C:$C,Geography!$A$6),SUMIFS(Raw!$H:$H,Raw!$A:$A,Geography!$B13,Raw!$G:$G,Geography!BH$6,Raw!$E:$E,Geography!$A$6)))</f>
        <v>781464</v>
      </c>
      <c r="BI13" s="100">
        <f>IF($B$6="Region",SUMIFS(Raw!$H:$H,Raw!$A:$A,Geography!$B13,Raw!$G:$G,Geography!BI$6,Raw!$I:$I,Geography!$A$6),IF($B$6="Provider",SUMIFS(Raw!$H:$H,Raw!$A:$A,Geography!$B13,Raw!$G:$G,Geography!BI$6,Raw!$C:$C,Geography!$A$6),SUMIFS(Raw!$H:$H,Raw!$A:$A,Geography!$B13,Raw!$G:$G,Geography!BI$6,Raw!$E:$E,Geography!$A$6)))</f>
        <v>308559</v>
      </c>
      <c r="BJ13" s="100">
        <f>IF($B$6="Region",SUMIFS(Raw!$H:$H,Raw!$A:$A,Geography!$B13,Raw!$G:$G,Geography!BJ$6,Raw!$I:$I,Geography!$A$6),IF($B$6="Provider",SUMIFS(Raw!$H:$H,Raw!$A:$A,Geography!$B13,Raw!$G:$G,Geography!BJ$6,Raw!$C:$C,Geography!$A$6),SUMIFS(Raw!$H:$H,Raw!$A:$A,Geography!$B13,Raw!$G:$G,Geography!BJ$6,Raw!$E:$E,Geography!$A$6)))</f>
        <v>193823</v>
      </c>
      <c r="BK13" s="100">
        <f>IF($B$6="Region",SUMIFS(Raw!$H:$H,Raw!$A:$A,Geography!$B13,Raw!$G:$G,Geography!BK$6,Raw!$I:$I,Geography!$A$6),IF($B$6="Provider",SUMIFS(Raw!$H:$H,Raw!$A:$A,Geography!$B13,Raw!$G:$G,Geography!BK$6,Raw!$C:$C,Geography!$A$6),SUMIFS(Raw!$H:$H,Raw!$A:$A,Geography!$B13,Raw!$G:$G,Geography!BK$6,Raw!$E:$E,Geography!$A$6)))</f>
        <v>106589</v>
      </c>
      <c r="BL13" s="100">
        <f>IF($B$6="Region",SUMIFS(Raw!$H:$H,Raw!$A:$A,Geography!$B13,Raw!$G:$G,Geography!BL$6,Raw!$I:$I,Geography!$A$6),IF($B$6="Provider",SUMIFS(Raw!$H:$H,Raw!$A:$A,Geography!$B13,Raw!$G:$G,Geography!BL$6,Raw!$C:$C,Geography!$A$6),SUMIFS(Raw!$H:$H,Raw!$A:$A,Geography!$B13,Raw!$G:$G,Geography!BL$6,Raw!$E:$E,Geography!$A$6)))</f>
        <v>310946</v>
      </c>
      <c r="BM13" s="100">
        <f>IF($B$6="Region",SUMIFS(Raw!$H:$H,Raw!$A:$A,Geography!$B13,Raw!$G:$G,Geography!BM$6,Raw!$I:$I,Geography!$A$6),IF($B$6="Provider",SUMIFS(Raw!$H:$H,Raw!$A:$A,Geography!$B13,Raw!$G:$G,Geography!BM$6,Raw!$C:$C,Geography!$A$6),SUMIFS(Raw!$H:$H,Raw!$A:$A,Geography!$B13,Raw!$G:$G,Geography!BM$6,Raw!$E:$E,Geography!$A$6)))</f>
        <v>88172</v>
      </c>
      <c r="BN13" s="100">
        <f>IF($B$6="Region",SUMIFS(Raw!$H:$H,Raw!$A:$A,Geography!$B13,Raw!$G:$G,Geography!BN$6,Raw!$I:$I,Geography!$A$6),IF($B$6="Provider",SUMIFS(Raw!$H:$H,Raw!$A:$A,Geography!$B13,Raw!$G:$G,Geography!BN$6,Raw!$C:$C,Geography!$A$6),SUMIFS(Raw!$H:$H,Raw!$A:$A,Geography!$B13,Raw!$G:$G,Geography!BN$6,Raw!$E:$E,Geography!$A$6)))</f>
        <v>100418</v>
      </c>
      <c r="BO13" s="100">
        <f>IF($B$6="Region",SUMIFS(Raw!$H:$H,Raw!$A:$A,Geography!$B13,Raw!$G:$G,Geography!BO$6,Raw!$I:$I,Geography!$A$6),IF($B$6="Provider",SUMIFS(Raw!$H:$H,Raw!$A:$A,Geography!$B13,Raw!$G:$G,Geography!BO$6,Raw!$C:$C,Geography!$A$6),SUMIFS(Raw!$H:$H,Raw!$A:$A,Geography!$B13,Raw!$G:$G,Geography!BO$6,Raw!$E:$E,Geography!$A$6)))</f>
        <v>42253</v>
      </c>
      <c r="BP13" s="100">
        <f>IF($B$6="Region",SUMIFS(Raw!$H:$H,Raw!$A:$A,Geography!$B13,Raw!$G:$G,Geography!BP$6,Raw!$I:$I,Geography!$A$6),IF($B$6="Provider",SUMIFS(Raw!$H:$H,Raw!$A:$A,Geography!$B13,Raw!$G:$G,Geography!BP$6,Raw!$C:$C,Geography!$A$6),SUMIFS(Raw!$H:$H,Raw!$A:$A,Geography!$B13,Raw!$G:$G,Geography!BP$6,Raw!$E:$E,Geography!$A$6)))</f>
        <v>118432</v>
      </c>
      <c r="BQ13" s="100">
        <f>IF($B$6="Region",SUMIFS(Raw!$H:$H,Raw!$A:$A,Geography!$B13,Raw!$G:$G,Geography!BQ$6,Raw!$I:$I,Geography!$A$6),IF($B$6="Provider",SUMIFS(Raw!$H:$H,Raw!$A:$A,Geography!$B13,Raw!$G:$G,Geography!BQ$6,Raw!$C:$C,Geography!$A$6),SUMIFS(Raw!$H:$H,Raw!$A:$A,Geography!$B13,Raw!$G:$G,Geography!BQ$6,Raw!$E:$E,Geography!$A$6)))</f>
        <v>26212</v>
      </c>
      <c r="BR13" s="100">
        <f>IF($B$6="Region",SUMIFS(Raw!$H:$H,Raw!$A:$A,Geography!$B13,Raw!$G:$G,Geography!BR$6,Raw!$I:$I,Geography!$A$6),IF($B$6="Provider",SUMIFS(Raw!$H:$H,Raw!$A:$A,Geography!$B13,Raw!$G:$G,Geography!BR$6,Raw!$C:$C,Geography!$A$6),SUMIFS(Raw!$H:$H,Raw!$A:$A,Geography!$B13,Raw!$G:$G,Geography!BR$6,Raw!$E:$E,Geography!$A$6)))</f>
        <v>881</v>
      </c>
      <c r="BS13" s="100">
        <f>IF($B$6="Region",SUMIFS(Raw!$H:$H,Raw!$A:$A,Geography!$B13,Raw!$G:$G,Geography!BS$6,Raw!$I:$I,Geography!$A$6),IF($B$6="Provider",SUMIFS(Raw!$H:$H,Raw!$A:$A,Geography!$B13,Raw!$G:$G,Geography!BS$6,Raw!$C:$C,Geography!$A$6),SUMIFS(Raw!$H:$H,Raw!$A:$A,Geography!$B13,Raw!$G:$G,Geography!BS$6,Raw!$E:$E,Geography!$A$6)))</f>
        <v>145</v>
      </c>
      <c r="BT13" s="100">
        <f>IF($B$6="Region",SUMIFS(Raw!$H:$H,Raw!$A:$A,Geography!$B13,Raw!$G:$G,Geography!BT$6,Raw!$I:$I,Geography!$A$6),IF($B$6="Provider",SUMIFS(Raw!$H:$H,Raw!$A:$A,Geography!$B13,Raw!$G:$G,Geography!BT$6,Raw!$C:$C,Geography!$A$6),SUMIFS(Raw!$H:$H,Raw!$A:$A,Geography!$B13,Raw!$G:$G,Geography!BT$6,Raw!$E:$E,Geography!$A$6)))</f>
        <v>23190</v>
      </c>
      <c r="BU13" s="100">
        <f>IF($B$6="Region",SUMIFS(Raw!$H:$H,Raw!$A:$A,Geography!$B13,Raw!$G:$G,Geography!BU$6,Raw!$I:$I,Geography!$A$6),IF($B$6="Provider",SUMIFS(Raw!$H:$H,Raw!$A:$A,Geography!$B13,Raw!$G:$G,Geography!BU$6,Raw!$C:$C,Geography!$A$6),SUMIFS(Raw!$H:$H,Raw!$A:$A,Geography!$B13,Raw!$G:$G,Geography!BU$6,Raw!$E:$E,Geography!$A$6)))</f>
        <v>11736</v>
      </c>
      <c r="BV13" s="100">
        <f>IF($B$6="Region",SUMIFS(Raw!$H:$H,Raw!$A:$A,Geography!$B13,Raw!$G:$G,Geography!BV$6,Raw!$I:$I,Geography!$A$6),IF($B$6="Provider",SUMIFS(Raw!$H:$H,Raw!$A:$A,Geography!$B13,Raw!$G:$G,Geography!BV$6,Raw!$C:$C,Geography!$A$6),SUMIFS(Raw!$H:$H,Raw!$A:$A,Geography!$B13,Raw!$G:$G,Geography!BV$6,Raw!$E:$E,Geography!$A$6)))</f>
        <v>34257</v>
      </c>
      <c r="BW13" s="100">
        <f>IF($B$6="Region",SUMIFS(Raw!$H:$H,Raw!$A:$A,Geography!$B13,Raw!$G:$G,Geography!BW$6,Raw!$I:$I,Geography!$A$6),IF($B$6="Provider",SUMIFS(Raw!$H:$H,Raw!$A:$A,Geography!$B13,Raw!$G:$G,Geography!BW$6,Raw!$C:$C,Geography!$A$6),SUMIFS(Raw!$H:$H,Raw!$A:$A,Geography!$B13,Raw!$G:$G,Geography!BW$6,Raw!$E:$E,Geography!$A$6)))</f>
        <v>16879</v>
      </c>
      <c r="BX13" s="100">
        <f>IF($B$6="Region",SUMIFS(Raw!$H:$H,Raw!$A:$A,Geography!$B13,Raw!$G:$G,Geography!BX$6,Raw!$I:$I,Geography!$A$6),IF($B$6="Provider",SUMIFS(Raw!$H:$H,Raw!$A:$A,Geography!$B13,Raw!$G:$G,Geography!BX$6,Raw!$C:$C,Geography!$A$6),SUMIFS(Raw!$H:$H,Raw!$A:$A,Geography!$B13,Raw!$G:$G,Geography!BX$6,Raw!$E:$E,Geography!$A$6)))</f>
        <v>17011</v>
      </c>
      <c r="BY13" s="100">
        <f>IF($B$6="Region",SUMIFS(Raw!$H:$H,Raw!$A:$A,Geography!$B13,Raw!$G:$G,Geography!BY$6,Raw!$I:$I,Geography!$A$6),IF($B$6="Provider",SUMIFS(Raw!$H:$H,Raw!$A:$A,Geography!$B13,Raw!$G:$G,Geography!BY$6,Raw!$C:$C,Geography!$A$6),SUMIFS(Raw!$H:$H,Raw!$A:$A,Geography!$B13,Raw!$G:$G,Geography!BY$6,Raw!$E:$E,Geography!$A$6)))</f>
        <v>12512</v>
      </c>
      <c r="BZ13" s="100">
        <f>IF($B$6="Region",SUMIFS(Raw!$H:$H,Raw!$A:$A,Geography!$B13,Raw!$G:$G,Geography!BZ$6,Raw!$I:$I,Geography!$A$6),IF($B$6="Provider",SUMIFS(Raw!$H:$H,Raw!$A:$A,Geography!$B13,Raw!$G:$G,Geography!BZ$6,Raw!$C:$C,Geography!$A$6),SUMIFS(Raw!$H:$H,Raw!$A:$A,Geography!$B13,Raw!$G:$G,Geography!BZ$6,Raw!$E:$E,Geography!$A$6)))</f>
        <v>66947</v>
      </c>
      <c r="CA13" s="100">
        <f>IF($B$6="Region",SUMIFS(Raw!$H:$H,Raw!$A:$A,Geography!$B13,Raw!$G:$G,Geography!CA$6,Raw!$I:$I,Geography!$A$6),IF($B$6="Provider",SUMIFS(Raw!$H:$H,Raw!$A:$A,Geography!$B13,Raw!$G:$G,Geography!CA$6,Raw!$C:$C,Geography!$A$6),SUMIFS(Raw!$H:$H,Raw!$A:$A,Geography!$B13,Raw!$G:$G,Geography!CA$6,Raw!$E:$E,Geography!$A$6)))</f>
        <v>42308</v>
      </c>
      <c r="CB13" s="100">
        <f>IF($B$6="Region",SUMIFS(Raw!$H:$H,Raw!$A:$A,Geography!$B13,Raw!$G:$G,Geography!CB$6,Raw!$I:$I,Geography!$A$6),IF($B$6="Provider",SUMIFS(Raw!$H:$H,Raw!$A:$A,Geography!$B13,Raw!$G:$G,Geography!CB$6,Raw!$C:$C,Geography!$A$6),SUMIFS(Raw!$H:$H,Raw!$A:$A,Geography!$B13,Raw!$G:$G,Geography!CB$6,Raw!$E:$E,Geography!$A$6)))</f>
        <v>44822</v>
      </c>
      <c r="CC13" s="100">
        <f>IF($B$6="Region",SUMIFS(Raw!$H:$H,Raw!$A:$A,Geography!$B13,Raw!$G:$G,Geography!CC$6,Raw!$I:$I,Geography!$A$6),IF($B$6="Provider",SUMIFS(Raw!$H:$H,Raw!$A:$A,Geography!$B13,Raw!$G:$G,Geography!CC$6,Raw!$C:$C,Geography!$A$6),SUMIFS(Raw!$H:$H,Raw!$A:$A,Geography!$B13,Raw!$G:$G,Geography!CC$6,Raw!$E:$E,Geography!$A$6)))</f>
        <v>38437</v>
      </c>
      <c r="CD13" s="100">
        <f>IF($B$6="Region",SUMIFS(Raw!$H:$H,Raw!$A:$A,Geography!$B13,Raw!$G:$G,Geography!CD$6,Raw!$I:$I,Geography!$A$6),IF($B$6="Provider",SUMIFS(Raw!$H:$H,Raw!$A:$A,Geography!$B13,Raw!$G:$G,Geography!CD$6,Raw!$C:$C,Geography!$A$6),SUMIFS(Raw!$H:$H,Raw!$A:$A,Geography!$B13,Raw!$G:$G,Geography!CD$6,Raw!$E:$E,Geography!$A$6)))</f>
        <v>9070</v>
      </c>
      <c r="CE13" s="100">
        <f>IF($B$6="Region",SUMIFS(Raw!$H:$H,Raw!$A:$A,Geography!$B13,Raw!$G:$G,Geography!CE$6,Raw!$I:$I,Geography!$A$6),IF($B$6="Provider",SUMIFS(Raw!$H:$H,Raw!$A:$A,Geography!$B13,Raw!$G:$G,Geography!CE$6,Raw!$C:$C,Geography!$A$6),SUMIFS(Raw!$H:$H,Raw!$A:$A,Geography!$B13,Raw!$G:$G,Geography!CE$6,Raw!$E:$E,Geography!$A$6)))</f>
        <v>6290</v>
      </c>
      <c r="CF13" s="100">
        <f>IF($B$6="Region",SUMIFS(Raw!$H:$H,Raw!$A:$A,Geography!$B13,Raw!$G:$G,Geography!CF$6,Raw!$I:$I,Geography!$A$6),IF($B$6="Provider",SUMIFS(Raw!$H:$H,Raw!$A:$A,Geography!$B13,Raw!$G:$G,Geography!CF$6,Raw!$C:$C,Geography!$A$6),SUMIFS(Raw!$H:$H,Raw!$A:$A,Geography!$B13,Raw!$G:$G,Geography!CF$6,Raw!$E:$E,Geography!$A$6)))</f>
        <v>1058</v>
      </c>
      <c r="CG13" s="100">
        <f>IF($B$6="Region",SUMIFS(Raw!$H:$H,Raw!$A:$A,Geography!$B13,Raw!$G:$G,Geography!CG$6,Raw!$I:$I,Geography!$A$6),IF($B$6="Provider",SUMIFS(Raw!$H:$H,Raw!$A:$A,Geography!$B13,Raw!$G:$G,Geography!CG$6,Raw!$C:$C,Geography!$A$6),SUMIFS(Raw!$H:$H,Raw!$A:$A,Geography!$B13,Raw!$G:$G,Geography!CG$6,Raw!$E:$E,Geography!$A$6)))</f>
        <v>965</v>
      </c>
      <c r="CH13" s="100">
        <f>IF($B$6="Region",SUMIFS(Raw!$H:$H,Raw!$A:$A,Geography!$B13,Raw!$G:$G,Geography!CH$6,Raw!$I:$I,Geography!$A$6),IF($B$6="Provider",SUMIFS(Raw!$H:$H,Raw!$A:$A,Geography!$B13,Raw!$G:$G,Geography!CH$6,Raw!$C:$C,Geography!$A$6),SUMIFS(Raw!$H:$H,Raw!$A:$A,Geography!$B13,Raw!$G:$G,Geography!CH$6,Raw!$E:$E,Geography!$A$6)))</f>
        <v>7014</v>
      </c>
      <c r="CI13" s="100">
        <f>IF($B$6="Region",SUMIFS(Raw!$H:$H,Raw!$A:$A,Geography!$B13,Raw!$G:$G,Geography!CI$6,Raw!$I:$I,Geography!$A$6),IF($B$6="Provider",SUMIFS(Raw!$H:$H,Raw!$A:$A,Geography!$B13,Raw!$G:$G,Geography!CI$6,Raw!$C:$C,Geography!$A$6),SUMIFS(Raw!$H:$H,Raw!$A:$A,Geography!$B13,Raw!$G:$G,Geography!CI$6,Raw!$E:$E,Geography!$A$6)))</f>
        <v>6646</v>
      </c>
      <c r="CJ13" s="100">
        <f>IF($B$6="Region",SUMIFS(Raw!$H:$H,Raw!$A:$A,Geography!$B13,Raw!$G:$G,Geography!CJ$6,Raw!$I:$I,Geography!$A$6),IF($B$6="Provider",SUMIFS(Raw!$H:$H,Raw!$A:$A,Geography!$B13,Raw!$G:$G,Geography!CJ$6,Raw!$C:$C,Geography!$A$6),SUMIFS(Raw!$H:$H,Raw!$A:$A,Geography!$B13,Raw!$G:$G,Geography!CJ$6,Raw!$E:$E,Geography!$A$6)))</f>
        <v>3863</v>
      </c>
      <c r="CK13" s="100">
        <f>IF($B$6="Region",SUMIFS(Raw!$H:$H,Raw!$A:$A,Geography!$B13,Raw!$G:$G,Geography!CK$6,Raw!$I:$I,Geography!$A$6),IF($B$6="Provider",SUMIFS(Raw!$H:$H,Raw!$A:$A,Geography!$B13,Raw!$G:$G,Geography!CK$6,Raw!$C:$C,Geography!$A$6),SUMIFS(Raw!$H:$H,Raw!$A:$A,Geography!$B13,Raw!$G:$G,Geography!CK$6,Raw!$E:$E,Geography!$A$6)))</f>
        <v>1389</v>
      </c>
      <c r="CL13" s="100">
        <f>IF($B$6="Region",SUMIFS(Raw!$H:$H,Raw!$A:$A,Geography!$B13,Raw!$G:$G,Geography!CL$6,Raw!$I:$I,Geography!$A$6),IF($B$6="Provider",SUMIFS(Raw!$H:$H,Raw!$A:$A,Geography!$B13,Raw!$G:$G,Geography!CL$6,Raw!$C:$C,Geography!$A$6),SUMIFS(Raw!$H:$H,Raw!$A:$A,Geography!$B13,Raw!$G:$G,Geography!CL$6,Raw!$E:$E,Geography!$A$6)))</f>
        <v>5969</v>
      </c>
      <c r="CM13" s="100">
        <f>IF($B$6="Region",SUMIFS(Raw!$H:$H,Raw!$A:$A,Geography!$B13,Raw!$G:$G,Geography!CM$6,Raw!$I:$I,Geography!$A$6),IF($B$6="Provider",SUMIFS(Raw!$H:$H,Raw!$A:$A,Geography!$B13,Raw!$G:$G,Geography!CM$6,Raw!$C:$C,Geography!$A$6),SUMIFS(Raw!$H:$H,Raw!$A:$A,Geography!$B13,Raw!$G:$G,Geography!CM$6,Raw!$E:$E,Geography!$A$6)))</f>
        <v>2894</v>
      </c>
    </row>
    <row r="14" spans="1:112" x14ac:dyDescent="0.25">
      <c r="B14" s="14">
        <v>45809</v>
      </c>
      <c r="D14" s="100">
        <f>IF($B$6="Region",SUMIFS(Raw!$H:$H,Raw!$A:$A,Geography!$B14,Raw!$G:$G,Geography!D$6,Raw!$I:$I,Geography!$A$6),IF($B$6="Provider",SUMIFS(Raw!$H:$H,Raw!$A:$A,Geography!$B14,Raw!$G:$G,Geography!D$6,Raw!$C:$C,Geography!$A$6),SUMIFS(Raw!$H:$H,Raw!$A:$A,Geography!$B14,Raw!$G:$G,Geography!D$6,Raw!$E:$E,Geography!$A$6)))</f>
        <v>1563544</v>
      </c>
      <c r="E14" s="100">
        <f>IF($B$6="Region",SUMIFS(Raw!$H:$H,Raw!$A:$A,Geography!$B14,Raw!$G:$G,Geography!E$6,Raw!$I:$I,Geography!$A$6),IF($B$6="Provider",SUMIFS(Raw!$H:$H,Raw!$A:$A,Geography!$B14,Raw!$G:$G,Geography!E$6,Raw!$C:$C,Geography!$A$6),SUMIFS(Raw!$H:$H,Raw!$A:$A,Geography!$B14,Raw!$G:$G,Geography!E$6,Raw!$E:$E,Geography!$A$6)))</f>
        <v>986532</v>
      </c>
      <c r="F14" s="100">
        <f>IF($B$6="Region",SUMIFS(Raw!$H:$H,Raw!$A:$A,Geography!$B14,Raw!$G:$G,Geography!F$6,Raw!$I:$I,Geography!$A$6),IF($B$6="Provider",SUMIFS(Raw!$H:$H,Raw!$A:$A,Geography!$B14,Raw!$G:$G,Geography!F$6,Raw!$C:$C,Geography!$A$6),SUMIFS(Raw!$H:$H,Raw!$A:$A,Geography!$B14,Raw!$G:$G,Geography!F$6,Raw!$E:$E,Geography!$A$6)))</f>
        <v>1463744</v>
      </c>
      <c r="G14" s="100">
        <f>IF($B$6="Region",SUMIFS(Raw!$H:$H,Raw!$A:$A,Geography!$B14,Raw!$G:$G,Geography!G$6,Raw!$I:$I,Geography!$A$6),IF($B$6="Provider",SUMIFS(Raw!$H:$H,Raw!$A:$A,Geography!$B14,Raw!$G:$G,Geography!G$6,Raw!$C:$C,Geography!$A$6),SUMIFS(Raw!$H:$H,Raw!$A:$A,Geography!$B14,Raw!$G:$G,Geography!G$6,Raw!$E:$E,Geography!$A$6)))</f>
        <v>1265490</v>
      </c>
      <c r="H14" s="100">
        <f>IF($B$6="Region",SUMIFS(Raw!$H:$H,Raw!$A:$A,Geography!$B14,Raw!$G:$G,Geography!H$6,Raw!$I:$I,Geography!$A$6),IF($B$6="Provider",SUMIFS(Raw!$H:$H,Raw!$A:$A,Geography!$B14,Raw!$G:$G,Geography!H$6,Raw!$C:$C,Geography!$A$6),SUMIFS(Raw!$H:$H,Raw!$A:$A,Geography!$B14,Raw!$G:$G,Geography!H$6,Raw!$E:$E,Geography!$A$6)))</f>
        <v>39251</v>
      </c>
      <c r="I14" s="100">
        <f>IF($B$6="Region",SUMIFS(Raw!$H:$H,Raw!$A:$A,Geography!$B14,Raw!$G:$G,Geography!I$6,Raw!$I:$I,Geography!$A$6),IF($B$6="Provider",SUMIFS(Raw!$H:$H,Raw!$A:$A,Geography!$B14,Raw!$G:$G,Geography!I$6,Raw!$C:$C,Geography!$A$6),SUMIFS(Raw!$H:$H,Raw!$A:$A,Geography!$B14,Raw!$G:$G,Geography!I$6,Raw!$E:$E,Geography!$A$6)))</f>
        <v>54625792</v>
      </c>
      <c r="J14" s="100" t="str">
        <f>IF($B$6="Area", SUMIFS(Raw!$H:$H,Raw!$A:$A,Geography!$B14,Raw!$G:$G,Geography!J$6,Raw!$E:$E,Geography!$A$6), " ")</f>
        <v xml:space="preserve"> </v>
      </c>
      <c r="K14" s="100" t="str">
        <f>IF($B$6="Area", SUMIFS(Raw!$H:$H,Raw!$A:$A,Geography!$B14,Raw!$G:$G,Geography!K$6,Raw!$E:$E,Geography!$A$6), " ")</f>
        <v xml:space="preserve"> </v>
      </c>
      <c r="L14" s="100">
        <f>IF($B$6="Region",SUMIFS(Raw!$H:$H,Raw!$A:$A,Geography!$B14,Raw!$G:$G,Geography!L$6,Raw!$I:$I,Geography!$A$6),IF($B$6="Provider",SUMIFS(Raw!$H:$H,Raw!$A:$A,Geography!$B14,Raw!$G:$G,Geography!L$6,Raw!$C:$C,Geography!$A$6),SUMIFS(Raw!$H:$H,Raw!$A:$A,Geography!$B14,Raw!$G:$G,Geography!L$6,Raw!$E:$E,Geography!$A$6)))</f>
        <v>7926115</v>
      </c>
      <c r="M14" s="100">
        <f>IF($B$6="Region",SUMIFS(Raw!$H:$H,Raw!$A:$A,Geography!$B14,Raw!$G:$G,Geography!M$6,Raw!$I:$I,Geography!$A$6),IF($B$6="Provider",SUMIFS(Raw!$H:$H,Raw!$A:$A,Geography!$B14,Raw!$G:$G,Geography!M$6,Raw!$C:$C,Geography!$A$6),SUMIFS(Raw!$H:$H,Raw!$A:$A,Geography!$B14,Raw!$G:$G,Geography!M$6,Raw!$E:$E,Geography!$A$6)))</f>
        <v>403475</v>
      </c>
      <c r="N14" s="100">
        <f>IF($B$6="Region",SUMIFS(Raw!$H:$H,Raw!$A:$A,Geography!$B14,Raw!$G:$G,Geography!N$6,Raw!$I:$I,Geography!$A$6),IF($B$6="Provider",SUMIFS(Raw!$H:$H,Raw!$A:$A,Geography!$B14,Raw!$G:$G,Geography!N$6,Raw!$C:$C,Geography!$A$6),SUMIFS(Raw!$H:$H,Raw!$A:$A,Geography!$B14,Raw!$G:$G,Geography!N$6,Raw!$E:$E,Geography!$A$6)))</f>
        <v>1953737728</v>
      </c>
      <c r="O14" s="100">
        <f>IF($B$6="Region",SUMIFS(Raw!$H:$H,Raw!$A:$A,Geography!$B14,Raw!$G:$G,Geography!O$6,Raw!$I:$I,Geography!$A$6),IF($B$6="Provider",SUMIFS(Raw!$H:$H,Raw!$A:$A,Geography!$B14,Raw!$G:$G,Geography!O$6,Raw!$C:$C,Geography!$A$6),SUMIFS(Raw!$H:$H,Raw!$A:$A,Geography!$B14,Raw!$G:$G,Geography!O$6,Raw!$E:$E,Geography!$A$6)))</f>
        <v>1374597</v>
      </c>
      <c r="P14" s="100">
        <f>IF($B$6="Region",SUMIFS(Raw!$H:$H,Raw!$A:$A,Geography!$B14,Raw!$G:$G,Geography!P$6,Raw!$I:$I,Geography!$A$6),IF($B$6="Provider",SUMIFS(Raw!$H:$H,Raw!$A:$A,Geography!$B14,Raw!$G:$G,Geography!P$6,Raw!$C:$C,Geography!$A$6),SUMIFS(Raw!$H:$H,Raw!$A:$A,Geography!$B14,Raw!$G:$G,Geography!P$6,Raw!$E:$E,Geography!$A$6)))</f>
        <v>44604</v>
      </c>
      <c r="Q14" s="100">
        <f>IF($B$6="Region",SUMIFS(Raw!$H:$H,Raw!$A:$A,Geography!$B14,Raw!$G:$G,Geography!Q$6,Raw!$I:$I,Geography!$A$6),IF($B$6="Provider",SUMIFS(Raw!$H:$H,Raw!$A:$A,Geography!$B14,Raw!$G:$G,Geography!Q$6,Raw!$C:$C,Geography!$A$6),SUMIFS(Raw!$H:$H,Raw!$A:$A,Geography!$B14,Raw!$G:$G,Geography!Q$6,Raw!$E:$E,Geography!$A$6)))</f>
        <v>814365</v>
      </c>
      <c r="R14" s="100">
        <f>IF($B$6="Region",SUMIFS(Raw!$H:$H,Raw!$A:$A,Geography!$B14,Raw!$G:$G,Geography!R$6,Raw!$I:$I,Geography!$A$6),IF($B$6="Provider",SUMIFS(Raw!$H:$H,Raw!$A:$A,Geography!$B14,Raw!$G:$G,Geography!R$6,Raw!$C:$C,Geography!$A$6),SUMIFS(Raw!$H:$H,Raw!$A:$A,Geography!$B14,Raw!$G:$G,Geography!R$6,Raw!$E:$E,Geography!$A$6)))</f>
        <v>305163</v>
      </c>
      <c r="S14" s="100">
        <f>IF($B$6="Region",SUMIFS(Raw!$H:$H,Raw!$A:$A,Geography!$B14,Raw!$G:$G,Geography!S$6,Raw!$I:$I,Geography!$A$6),IF($B$6="Provider",SUMIFS(Raw!$H:$H,Raw!$A:$A,Geography!$B14,Raw!$G:$G,Geography!S$6,Raw!$C:$C,Geography!$A$6),SUMIFS(Raw!$H:$H,Raw!$A:$A,Geography!$B14,Raw!$G:$G,Geography!S$6,Raw!$E:$E,Geography!$A$6)))</f>
        <v>200073</v>
      </c>
      <c r="T14" s="100">
        <f>IF($B$6="Region",SUMIFS(Raw!$H:$H,Raw!$A:$A,Geography!$B14,Raw!$G:$G,Geography!T$6,Raw!$I:$I,Geography!$A$6),IF($B$6="Provider",SUMIFS(Raw!$H:$H,Raw!$A:$A,Geography!$B14,Raw!$G:$G,Geography!T$6,Raw!$C:$C,Geography!$A$6),SUMIFS(Raw!$H:$H,Raw!$A:$A,Geography!$B14,Raw!$G:$G,Geography!T$6,Raw!$E:$E,Geography!$A$6)))</f>
        <v>10397</v>
      </c>
      <c r="U14" s="100">
        <f>IF($B$6="Region",SUMIFS(Raw!$H:$H,Raw!$A:$A,Geography!$B14,Raw!$G:$G,Geography!U$6,Raw!$I:$I,Geography!$A$6),IF($B$6="Provider",SUMIFS(Raw!$H:$H,Raw!$A:$A,Geography!$B14,Raw!$G:$G,Geography!U$6,Raw!$C:$C,Geography!$A$6),SUMIFS(Raw!$H:$H,Raw!$A:$A,Geography!$B14,Raw!$G:$G,Geography!U$6,Raw!$E:$E,Geography!$A$6)))</f>
        <v>594006</v>
      </c>
      <c r="V14" s="100">
        <f>IF($B$6="Region",SUMIFS(Raw!$H:$H,Raw!$A:$A,Geography!$B14,Raw!$G:$G,Geography!V$6,Raw!$I:$I,Geography!$A$6),IF($B$6="Provider",SUMIFS(Raw!$H:$H,Raw!$A:$A,Geography!$B14,Raw!$G:$G,Geography!V$6,Raw!$C:$C,Geography!$A$6),SUMIFS(Raw!$H:$H,Raw!$A:$A,Geography!$B14,Raw!$G:$G,Geography!V$6,Raw!$E:$E,Geography!$A$6)))</f>
        <v>11384</v>
      </c>
      <c r="W14" s="100">
        <f>IF($B$6="Region",SUMIFS(Raw!$H:$H,Raw!$A:$A,Geography!$B14,Raw!$G:$G,Geography!W$6,Raw!$I:$I,Geography!$A$6),IF($B$6="Provider",SUMIFS(Raw!$H:$H,Raw!$A:$A,Geography!$B14,Raw!$G:$G,Geography!W$6,Raw!$C:$C,Geography!$A$6),SUMIFS(Raw!$H:$H,Raw!$A:$A,Geography!$B14,Raw!$G:$G,Geography!W$6,Raw!$E:$E,Geography!$A$6)))</f>
        <v>281556</v>
      </c>
      <c r="X14" s="100">
        <f>IF($B$6="Region",SUMIFS(Raw!$H:$H,Raw!$A:$A,Geography!$B14,Raw!$G:$G,Geography!X$6,Raw!$I:$I,Geography!$A$6),IF($B$6="Provider",SUMIFS(Raw!$H:$H,Raw!$A:$A,Geography!$B14,Raw!$G:$G,Geography!X$6,Raw!$C:$C,Geography!$A$6),SUMIFS(Raw!$H:$H,Raw!$A:$A,Geography!$B14,Raw!$G:$G,Geography!X$6,Raw!$E:$E,Geography!$A$6)))</f>
        <v>107762</v>
      </c>
      <c r="Y14" s="100" t="str">
        <f>IF($B$6="Area", SUMIFS(Raw!$H:$H,Raw!$A:$A,Geography!$B14,Raw!$G:$G,Geography!Y$6,Raw!$E:$E,Geography!$A$6), " ")</f>
        <v xml:space="preserve"> </v>
      </c>
      <c r="Z14" s="100" t="str">
        <f>IF($B$6="Area", SUMIFS(Raw!$H:$H,Raw!$A:$A,Geography!$B14,Raw!$G:$G,Geography!Z$6,Raw!$E:$E,Geography!$A$6), " ")</f>
        <v xml:space="preserve"> </v>
      </c>
      <c r="AA14" s="100">
        <f>IF($B$6="Region",SUMIFS(Raw!$H:$H,Raw!$A:$A,Geography!$B14,Raw!$G:$G,Geography!AA$6,Raw!$I:$I,Geography!$A$6),IF($B$6="Provider",SUMIFS(Raw!$H:$H,Raw!$A:$A,Geography!$B14,Raw!$G:$G,Geography!AA$6,Raw!$C:$C,Geography!$A$6),SUMIFS(Raw!$H:$H,Raw!$A:$A,Geography!$B14,Raw!$G:$G,Geography!AA$6,Raw!$E:$E,Geography!$A$6)))</f>
        <v>71524</v>
      </c>
      <c r="AB14" s="100">
        <f>IF($B$6="Region",SUMIFS(Raw!$H:$H,Raw!$A:$A,Geography!$B14,Raw!$G:$G,Geography!AB$6,Raw!$I:$I,Geography!$A$6),IF($B$6="Provider",SUMIFS(Raw!$H:$H,Raw!$A:$A,Geography!$B14,Raw!$G:$G,Geography!AB$6,Raw!$C:$C,Geography!$A$6),SUMIFS(Raw!$H:$H,Raw!$A:$A,Geography!$B14,Raw!$G:$G,Geography!AB$6,Raw!$E:$E,Geography!$A$6)))</f>
        <v>35593</v>
      </c>
      <c r="AC14" s="100" t="str">
        <f>IF($B$6="Area", SUMIFS(Raw!$H:$H,Raw!$A:$A,Geography!$B14,Raw!$G:$G,Geography!AC$6,Raw!$E:$E,Geography!$A$6), " ")</f>
        <v xml:space="preserve"> </v>
      </c>
      <c r="AD14" s="100" t="str">
        <f>IF($B$6="Area", SUMIFS(Raw!$H:$H,Raw!$A:$A,Geography!$B14,Raw!$G:$G,Geography!AD$6,Raw!$E:$E,Geography!$A$6), " ")</f>
        <v xml:space="preserve"> </v>
      </c>
      <c r="AE14" s="100">
        <f>IF($B$6="Region",SUMIFS(Raw!$H:$H,Raw!$A:$A,Geography!$B14,Raw!$G:$G,Geography!AE$6,Raw!$I:$I,Geography!$A$6),IF($B$6="Provider",SUMIFS(Raw!$H:$H,Raw!$A:$A,Geography!$B14,Raw!$G:$G,Geography!AE$6,Raw!$C:$C,Geography!$A$6),SUMIFS(Raw!$H:$H,Raw!$A:$A,Geography!$B14,Raw!$G:$G,Geography!AE$6,Raw!$E:$E,Geography!$A$6)))</f>
        <v>1370690</v>
      </c>
      <c r="AF14" s="100">
        <f>IF($B$6="Region",SUMIFS(Raw!$H:$H,Raw!$A:$A,Geography!$B14,Raw!$G:$G,Geography!AF$6,Raw!$I:$I,Geography!$A$6),IF($B$6="Provider",SUMIFS(Raw!$H:$H,Raw!$A:$A,Geography!$B14,Raw!$G:$G,Geography!AF$6,Raw!$C:$C,Geography!$A$6),SUMIFS(Raw!$H:$H,Raw!$A:$A,Geography!$B14,Raw!$G:$G,Geography!AF$6,Raw!$E:$E,Geography!$A$6)))</f>
        <v>162804</v>
      </c>
      <c r="AG14" s="100">
        <f>IF($B$6="Region",SUMIFS(Raw!$H:$H,Raw!$A:$A,Geography!$B14,Raw!$G:$G,Geography!AG$6,Raw!$I:$I,Geography!$A$6),IF($B$6="Provider",SUMIFS(Raw!$H:$H,Raw!$A:$A,Geography!$B14,Raw!$G:$G,Geography!AG$6,Raw!$C:$C,Geography!$A$6),SUMIFS(Raw!$H:$H,Raw!$A:$A,Geography!$B14,Raw!$G:$G,Geography!AG$6,Raw!$E:$E,Geography!$A$6)))</f>
        <v>189075</v>
      </c>
      <c r="AH14" s="100">
        <f>IF($B$6="Region",SUMIFS(Raw!$H:$H,Raw!$A:$A,Geography!$B14,Raw!$G:$G,Geography!AH$6,Raw!$I:$I,Geography!$A$6),IF($B$6="Provider",SUMIFS(Raw!$H:$H,Raw!$A:$A,Geography!$B14,Raw!$G:$G,Geography!AH$6,Raw!$C:$C,Geography!$A$6),SUMIFS(Raw!$H:$H,Raw!$A:$A,Geography!$B14,Raw!$G:$G,Geography!AH$6,Raw!$E:$E,Geography!$A$6)))</f>
        <v>98518</v>
      </c>
      <c r="AI14" s="100">
        <f>IF($B$6="Region",SUMIFS(Raw!$H:$H,Raw!$A:$A,Geography!$B14,Raw!$G:$G,Geography!AI$6,Raw!$I:$I,Geography!$A$6),IF($B$6="Provider",SUMIFS(Raw!$H:$H,Raw!$A:$A,Geography!$B14,Raw!$G:$G,Geography!AI$6,Raw!$C:$C,Geography!$A$6),SUMIFS(Raw!$H:$H,Raw!$A:$A,Geography!$B14,Raw!$G:$G,Geography!AI$6,Raw!$E:$E,Geography!$A$6)))</f>
        <v>736</v>
      </c>
      <c r="AJ14" s="100">
        <f>IF($B$6="Region",SUMIFS(Raw!$H:$H,Raw!$A:$A,Geography!$B14,Raw!$G:$G,Geography!AJ$6,Raw!$I:$I,Geography!$A$6),IF($B$6="Provider",SUMIFS(Raw!$H:$H,Raw!$A:$A,Geography!$B14,Raw!$G:$G,Geography!AJ$6,Raw!$C:$C,Geography!$A$6),SUMIFS(Raw!$H:$H,Raw!$A:$A,Geography!$B14,Raw!$G:$G,Geography!AJ$6,Raw!$E:$E,Geography!$A$6)))</f>
        <v>78935</v>
      </c>
      <c r="AK14" s="100">
        <f>IF($B$6="Region",SUMIFS(Raw!$H:$H,Raw!$A:$A,Geography!$B14,Raw!$G:$G,Geography!AK$6,Raw!$I:$I,Geography!$A$6),IF($B$6="Provider",SUMIFS(Raw!$H:$H,Raw!$A:$A,Geography!$B14,Raw!$G:$G,Geography!AK$6,Raw!$C:$C,Geography!$A$6),SUMIFS(Raw!$H:$H,Raw!$A:$A,Geography!$B14,Raw!$G:$G,Geography!AK$6,Raw!$E:$E,Geography!$A$6)))</f>
        <v>6260</v>
      </c>
      <c r="AL14" s="100">
        <f>IF($B$6="Region",SUMIFS(Raw!$H:$H,Raw!$A:$A,Geography!$B14,Raw!$G:$G,Geography!AL$6,Raw!$I:$I,Geography!$A$6),IF($B$6="Provider",SUMIFS(Raw!$H:$H,Raw!$A:$A,Geography!$B14,Raw!$G:$G,Geography!AL$6,Raw!$C:$C,Geography!$A$6),SUMIFS(Raw!$H:$H,Raw!$A:$A,Geography!$B14,Raw!$G:$G,Geography!AL$6,Raw!$E:$E,Geography!$A$6)))</f>
        <v>49155</v>
      </c>
      <c r="AM14" s="100">
        <f>IF($B$6="Region",SUMIFS(Raw!$H:$H,Raw!$A:$A,Geography!$B14,Raw!$G:$G,Geography!AM$6,Raw!$I:$I,Geography!$A$6),IF($B$6="Provider",SUMIFS(Raw!$H:$H,Raw!$A:$A,Geography!$B14,Raw!$G:$G,Geography!AM$6,Raw!$C:$C,Geography!$A$6),SUMIFS(Raw!$H:$H,Raw!$A:$A,Geography!$B14,Raw!$G:$G,Geography!AM$6,Raw!$E:$E,Geography!$A$6)))</f>
        <v>10050</v>
      </c>
      <c r="AN14" s="100">
        <f>IF($B$6="Region",SUMIFS(Raw!$H:$H,Raw!$A:$A,Geography!$B14,Raw!$G:$G,Geography!AN$6,Raw!$I:$I,Geography!$A$6),IF($B$6="Provider",SUMIFS(Raw!$H:$H,Raw!$A:$A,Geography!$B14,Raw!$G:$G,Geography!AN$6,Raw!$C:$C,Geography!$A$6),SUMIFS(Raw!$H:$H,Raw!$A:$A,Geography!$B14,Raw!$G:$G,Geography!AN$6,Raw!$E:$E,Geography!$A$6)))</f>
        <v>112311</v>
      </c>
      <c r="AO14" s="100">
        <f>IF($B$6="Region",SUMIFS(Raw!$H:$H,Raw!$A:$A,Geography!$B14,Raw!$G:$G,Geography!AO$6,Raw!$I:$I,Geography!$A$6),IF($B$6="Provider",SUMIFS(Raw!$H:$H,Raw!$A:$A,Geography!$B14,Raw!$G:$G,Geography!AO$6,Raw!$C:$C,Geography!$A$6),SUMIFS(Raw!$H:$H,Raw!$A:$A,Geography!$B14,Raw!$G:$G,Geography!AO$6,Raw!$E:$E,Geography!$A$6)))</f>
        <v>75453</v>
      </c>
      <c r="AP14" s="100">
        <f>IF($B$6="Region",SUMIFS(Raw!$H:$H,Raw!$A:$A,Geography!$B14,Raw!$G:$G,Geography!AP$6,Raw!$I:$I,Geography!$A$6),IF($B$6="Provider",SUMIFS(Raw!$H:$H,Raw!$A:$A,Geography!$B14,Raw!$G:$G,Geography!AP$6,Raw!$C:$C,Geography!$A$6),SUMIFS(Raw!$H:$H,Raw!$A:$A,Geography!$B14,Raw!$G:$G,Geography!AP$6,Raw!$E:$E,Geography!$A$6)))</f>
        <v>201101</v>
      </c>
      <c r="AQ14" s="100">
        <f>IF($B$6="Region",SUMIFS(Raw!$H:$H,Raw!$A:$A,Geography!$B14,Raw!$G:$G,Geography!AQ$6,Raw!$I:$I,Geography!$A$6),IF($B$6="Provider",SUMIFS(Raw!$H:$H,Raw!$A:$A,Geography!$B14,Raw!$G:$G,Geography!AQ$6,Raw!$C:$C,Geography!$A$6),SUMIFS(Raw!$H:$H,Raw!$A:$A,Geography!$B14,Raw!$G:$G,Geography!AQ$6,Raw!$E:$E,Geography!$A$6)))</f>
        <v>129444</v>
      </c>
      <c r="AR14" s="100">
        <f>IF($B$6="Region",SUMIFS(Raw!$H:$H,Raw!$A:$A,Geography!$B14,Raw!$G:$G,Geography!AR$6,Raw!$I:$I,Geography!$A$6),IF($B$6="Provider",SUMIFS(Raw!$H:$H,Raw!$A:$A,Geography!$B14,Raw!$G:$G,Geography!AR$6,Raw!$C:$C,Geography!$A$6),SUMIFS(Raw!$H:$H,Raw!$A:$A,Geography!$B14,Raw!$G:$G,Geography!AR$6,Raw!$E:$E,Geography!$A$6)))</f>
        <v>107551</v>
      </c>
      <c r="AS14" s="100">
        <f>IF($B$6="Region",SUMIFS(Raw!$H:$H,Raw!$A:$A,Geography!$B14,Raw!$G:$G,Geography!AS$6,Raw!$I:$I,Geography!$A$6),IF($B$6="Provider",SUMIFS(Raw!$H:$H,Raw!$A:$A,Geography!$B14,Raw!$G:$G,Geography!AS$6,Raw!$C:$C,Geography!$A$6),SUMIFS(Raw!$H:$H,Raw!$A:$A,Geography!$B14,Raw!$G:$G,Geography!AS$6,Raw!$E:$E,Geography!$A$6)))</f>
        <v>49218</v>
      </c>
      <c r="AT14" s="100">
        <f>IF($B$6="Region",SUMIFS(Raw!$H:$H,Raw!$A:$A,Geography!$B14,Raw!$G:$G,Geography!AT$6,Raw!$I:$I,Geography!$A$6),IF($B$6="Provider",SUMIFS(Raw!$H:$H,Raw!$A:$A,Geography!$B14,Raw!$G:$G,Geography!AT$6,Raw!$C:$C,Geography!$A$6),SUMIFS(Raw!$H:$H,Raw!$A:$A,Geography!$B14,Raw!$G:$G,Geography!AT$6,Raw!$E:$E,Geography!$A$6)))</f>
        <v>30635</v>
      </c>
      <c r="AU14" s="100">
        <f>IF($B$6="Region",SUMIFS(Raw!$H:$H,Raw!$A:$A,Geography!$B14,Raw!$G:$G,Geography!AU$6,Raw!$I:$I,Geography!$A$6),IF($B$6="Provider",SUMIFS(Raw!$H:$H,Raw!$A:$A,Geography!$B14,Raw!$G:$G,Geography!AU$6,Raw!$C:$C,Geography!$A$6),SUMIFS(Raw!$H:$H,Raw!$A:$A,Geography!$B14,Raw!$G:$G,Geography!AU$6,Raw!$E:$E,Geography!$A$6)))</f>
        <v>10487</v>
      </c>
      <c r="AV14" s="100">
        <f>IF($B$6="Region",SUMIFS(Raw!$H:$H,Raw!$A:$A,Geography!$B14,Raw!$G:$G,Geography!AV$6,Raw!$I:$I,Geography!$A$6),IF($B$6="Provider",SUMIFS(Raw!$H:$H,Raw!$A:$A,Geography!$B14,Raw!$G:$G,Geography!AV$6,Raw!$C:$C,Geography!$A$6),SUMIFS(Raw!$H:$H,Raw!$A:$A,Geography!$B14,Raw!$G:$G,Geography!AV$6,Raw!$E:$E,Geography!$A$6)))</f>
        <v>65710</v>
      </c>
      <c r="AW14" s="100">
        <f>IF($B$6="Region",SUMIFS(Raw!$H:$H,Raw!$A:$A,Geography!$B14,Raw!$G:$G,Geography!AW$6,Raw!$I:$I,Geography!$A$6),IF($B$6="Provider",SUMIFS(Raw!$H:$H,Raw!$A:$A,Geography!$B14,Raw!$G:$G,Geography!AW$6,Raw!$C:$C,Geography!$A$6),SUMIFS(Raw!$H:$H,Raw!$A:$A,Geography!$B14,Raw!$G:$G,Geography!AW$6,Raw!$E:$E,Geography!$A$6)))</f>
        <v>359865089</v>
      </c>
      <c r="AX14" s="100">
        <f>IF($B$6="Region",SUMIFS(Raw!$H:$H,Raw!$A:$A,Geography!$B14,Raw!$G:$G,Geography!AX$6,Raw!$I:$I,Geography!$A$6),IF($B$6="Provider",SUMIFS(Raw!$H:$H,Raw!$A:$A,Geography!$B14,Raw!$G:$G,Geography!AX$6,Raw!$C:$C,Geography!$A$6),SUMIFS(Raw!$H:$H,Raw!$A:$A,Geography!$B14,Raw!$G:$G,Geography!AX$6,Raw!$E:$E,Geography!$A$6)))</f>
        <v>161745</v>
      </c>
      <c r="AY14" s="100">
        <f>IF($B$6="Region",SUMIFS(Raw!$H:$H,Raw!$A:$A,Geography!$B14,Raw!$G:$G,Geography!AY$6,Raw!$I:$I,Geography!$A$6),IF($B$6="Provider",SUMIFS(Raw!$H:$H,Raw!$A:$A,Geography!$B14,Raw!$G:$G,Geography!AY$6,Raw!$C:$C,Geography!$A$6),SUMIFS(Raw!$H:$H,Raw!$A:$A,Geography!$B14,Raw!$G:$G,Geography!AY$6,Raw!$E:$E,Geography!$A$6)))</f>
        <v>81570</v>
      </c>
      <c r="AZ14" s="100">
        <f>IF($B$6="Region",SUMIFS(Raw!$H:$H,Raw!$A:$A,Geography!$B14,Raw!$G:$G,Geography!AZ$6,Raw!$I:$I,Geography!$A$6),IF($B$6="Provider",SUMIFS(Raw!$H:$H,Raw!$A:$A,Geography!$B14,Raw!$G:$G,Geography!AZ$6,Raw!$C:$C,Geography!$A$6),SUMIFS(Raw!$H:$H,Raw!$A:$A,Geography!$B14,Raw!$G:$G,Geography!AZ$6,Raw!$E:$E,Geography!$A$6)))</f>
        <v>5931</v>
      </c>
      <c r="BA14" s="100">
        <f>IF($B$6="Region",SUMIFS(Raw!$H:$H,Raw!$A:$A,Geography!$B14,Raw!$G:$G,Geography!BA$6,Raw!$I:$I,Geography!$A$6),IF($B$6="Provider",SUMIFS(Raw!$H:$H,Raw!$A:$A,Geography!$B14,Raw!$G:$G,Geography!BA$6,Raw!$C:$C,Geography!$A$6),SUMIFS(Raw!$H:$H,Raw!$A:$A,Geography!$B14,Raw!$G:$G,Geography!BA$6,Raw!$E:$E,Geography!$A$6)))</f>
        <v>41441</v>
      </c>
      <c r="BB14" s="100">
        <f>IF($B$6="Region",SUMIFS(Raw!$H:$H,Raw!$A:$A,Geography!$B14,Raw!$G:$G,Geography!BB$6,Raw!$I:$I,Geography!$A$6),IF($B$6="Provider",SUMIFS(Raw!$H:$H,Raw!$A:$A,Geography!$B14,Raw!$G:$G,Geography!BB$6,Raw!$C:$C,Geography!$A$6),SUMIFS(Raw!$H:$H,Raw!$A:$A,Geography!$B14,Raw!$G:$G,Geography!BB$6,Raw!$E:$E,Geography!$A$6)))</f>
        <v>247353150</v>
      </c>
      <c r="BC14" s="100">
        <f>IF($B$6="Region",SUMIFS(Raw!$H:$H,Raw!$A:$A,Geography!$B14,Raw!$G:$G,Geography!BC$6,Raw!$I:$I,Geography!$A$6),IF($B$6="Provider",SUMIFS(Raw!$H:$H,Raw!$A:$A,Geography!$B14,Raw!$G:$G,Geography!BC$6,Raw!$C:$C,Geography!$A$6),SUMIFS(Raw!$H:$H,Raw!$A:$A,Geography!$B14,Raw!$G:$G,Geography!BC$6,Raw!$E:$E,Geography!$A$6)))</f>
        <v>76865</v>
      </c>
      <c r="BD14" s="100">
        <f>IF($B$6="Region",SUMIFS(Raw!$H:$H,Raw!$A:$A,Geography!$B14,Raw!$G:$G,Geography!BD$6,Raw!$I:$I,Geography!$A$6),IF($B$6="Provider",SUMIFS(Raw!$H:$H,Raw!$A:$A,Geography!$B14,Raw!$G:$G,Geography!BD$6,Raw!$C:$C,Geography!$A$6),SUMIFS(Raw!$H:$H,Raw!$A:$A,Geography!$B14,Raw!$G:$G,Geography!BD$6,Raw!$E:$E,Geography!$A$6)))</f>
        <v>549133</v>
      </c>
      <c r="BE14" s="100">
        <f>IF($B$6="Region",SUMIFS(Raw!$H:$H,Raw!$A:$A,Geography!$B14,Raw!$G:$G,Geography!BE$6,Raw!$I:$I,Geography!$A$6),IF($B$6="Provider",SUMIFS(Raw!$H:$H,Raw!$A:$A,Geography!$B14,Raw!$G:$G,Geography!BE$6,Raw!$C:$C,Geography!$A$6),SUMIFS(Raw!$H:$H,Raw!$A:$A,Geography!$B14,Raw!$G:$G,Geography!BE$6,Raw!$E:$E,Geography!$A$6)))</f>
        <v>28778</v>
      </c>
      <c r="BF14" s="100">
        <f>IF($B$6="Region",SUMIFS(Raw!$H:$H,Raw!$A:$A,Geography!$B14,Raw!$G:$G,Geography!BF$6,Raw!$I:$I,Geography!$A$6),IF($B$6="Provider",SUMIFS(Raw!$H:$H,Raw!$A:$A,Geography!$B14,Raw!$G:$G,Geography!BF$6,Raw!$C:$C,Geography!$A$6),SUMIFS(Raw!$H:$H,Raw!$A:$A,Geography!$B14,Raw!$G:$G,Geography!BF$6,Raw!$E:$E,Geography!$A$6)))</f>
        <v>947250</v>
      </c>
      <c r="BG14" s="100">
        <f>IF($B$6="Region",SUMIFS(Raw!$H:$H,Raw!$A:$A,Geography!$B14,Raw!$G:$G,Geography!BG$6,Raw!$I:$I,Geography!$A$6),IF($B$6="Provider",SUMIFS(Raw!$H:$H,Raw!$A:$A,Geography!$B14,Raw!$G:$G,Geography!BG$6,Raw!$C:$C,Geography!$A$6),SUMIFS(Raw!$H:$H,Raw!$A:$A,Geography!$B14,Raw!$G:$G,Geography!BG$6,Raw!$E:$E,Geography!$A$6)))</f>
        <v>499</v>
      </c>
      <c r="BH14" s="100">
        <f>IF($B$6="Region",SUMIFS(Raw!$H:$H,Raw!$A:$A,Geography!$B14,Raw!$G:$G,Geography!BH$6,Raw!$I:$I,Geography!$A$6),IF($B$6="Provider",SUMIFS(Raw!$H:$H,Raw!$A:$A,Geography!$B14,Raw!$G:$G,Geography!BH$6,Raw!$C:$C,Geography!$A$6),SUMIFS(Raw!$H:$H,Raw!$A:$A,Geography!$B14,Raw!$G:$G,Geography!BH$6,Raw!$E:$E,Geography!$A$6)))</f>
        <v>689329</v>
      </c>
      <c r="BI14" s="100">
        <f>IF($B$6="Region",SUMIFS(Raw!$H:$H,Raw!$A:$A,Geography!$B14,Raw!$G:$G,Geography!BI$6,Raw!$I:$I,Geography!$A$6),IF($B$6="Provider",SUMIFS(Raw!$H:$H,Raw!$A:$A,Geography!$B14,Raw!$G:$G,Geography!BI$6,Raw!$C:$C,Geography!$A$6),SUMIFS(Raw!$H:$H,Raw!$A:$A,Geography!$B14,Raw!$G:$G,Geography!BI$6,Raw!$E:$E,Geography!$A$6)))</f>
        <v>273347</v>
      </c>
      <c r="BJ14" s="100">
        <f>IF($B$6="Region",SUMIFS(Raw!$H:$H,Raw!$A:$A,Geography!$B14,Raw!$G:$G,Geography!BJ$6,Raw!$I:$I,Geography!$A$6),IF($B$6="Provider",SUMIFS(Raw!$H:$H,Raw!$A:$A,Geography!$B14,Raw!$G:$G,Geography!BJ$6,Raw!$C:$C,Geography!$A$6),SUMIFS(Raw!$H:$H,Raw!$A:$A,Geography!$B14,Raw!$G:$G,Geography!BJ$6,Raw!$E:$E,Geography!$A$6)))</f>
        <v>195828</v>
      </c>
      <c r="BK14" s="100">
        <f>IF($B$6="Region",SUMIFS(Raw!$H:$H,Raw!$A:$A,Geography!$B14,Raw!$G:$G,Geography!BK$6,Raw!$I:$I,Geography!$A$6),IF($B$6="Provider",SUMIFS(Raw!$H:$H,Raw!$A:$A,Geography!$B14,Raw!$G:$G,Geography!BK$6,Raw!$C:$C,Geography!$A$6),SUMIFS(Raw!$H:$H,Raw!$A:$A,Geography!$B14,Raw!$G:$G,Geography!BK$6,Raw!$E:$E,Geography!$A$6)))</f>
        <v>107103</v>
      </c>
      <c r="BL14" s="100">
        <f>IF($B$6="Region",SUMIFS(Raw!$H:$H,Raw!$A:$A,Geography!$B14,Raw!$G:$G,Geography!BL$6,Raw!$I:$I,Geography!$A$6),IF($B$6="Provider",SUMIFS(Raw!$H:$H,Raw!$A:$A,Geography!$B14,Raw!$G:$G,Geography!BL$6,Raw!$C:$C,Geography!$A$6),SUMIFS(Raw!$H:$H,Raw!$A:$A,Geography!$B14,Raw!$G:$G,Geography!BL$6,Raw!$E:$E,Geography!$A$6)))</f>
        <v>235189</v>
      </c>
      <c r="BM14" s="100">
        <f>IF($B$6="Region",SUMIFS(Raw!$H:$H,Raw!$A:$A,Geography!$B14,Raw!$G:$G,Geography!BM$6,Raw!$I:$I,Geography!$A$6),IF($B$6="Provider",SUMIFS(Raw!$H:$H,Raw!$A:$A,Geography!$B14,Raw!$G:$G,Geography!BM$6,Raw!$C:$C,Geography!$A$6),SUMIFS(Raw!$H:$H,Raw!$A:$A,Geography!$B14,Raw!$G:$G,Geography!BM$6,Raw!$E:$E,Geography!$A$6)))</f>
        <v>68578</v>
      </c>
      <c r="BN14" s="100">
        <f>IF($B$6="Region",SUMIFS(Raw!$H:$H,Raw!$A:$A,Geography!$B14,Raw!$G:$G,Geography!BN$6,Raw!$I:$I,Geography!$A$6),IF($B$6="Provider",SUMIFS(Raw!$H:$H,Raw!$A:$A,Geography!$B14,Raw!$G:$G,Geography!BN$6,Raw!$C:$C,Geography!$A$6),SUMIFS(Raw!$H:$H,Raw!$A:$A,Geography!$B14,Raw!$G:$G,Geography!BN$6,Raw!$E:$E,Geography!$A$6)))</f>
        <v>92198</v>
      </c>
      <c r="BO14" s="100">
        <f>IF($B$6="Region",SUMIFS(Raw!$H:$H,Raw!$A:$A,Geography!$B14,Raw!$G:$G,Geography!BO$6,Raw!$I:$I,Geography!$A$6),IF($B$6="Provider",SUMIFS(Raw!$H:$H,Raw!$A:$A,Geography!$B14,Raw!$G:$G,Geography!BO$6,Raw!$C:$C,Geography!$A$6),SUMIFS(Raw!$H:$H,Raw!$A:$A,Geography!$B14,Raw!$G:$G,Geography!BO$6,Raw!$E:$E,Geography!$A$6)))</f>
        <v>38612</v>
      </c>
      <c r="BP14" s="100">
        <f>IF($B$6="Region",SUMIFS(Raw!$H:$H,Raw!$A:$A,Geography!$B14,Raw!$G:$G,Geography!BP$6,Raw!$I:$I,Geography!$A$6),IF($B$6="Provider",SUMIFS(Raw!$H:$H,Raw!$A:$A,Geography!$B14,Raw!$G:$G,Geography!BP$6,Raw!$C:$C,Geography!$A$6),SUMIFS(Raw!$H:$H,Raw!$A:$A,Geography!$B14,Raw!$G:$G,Geography!BP$6,Raw!$E:$E,Geography!$A$6)))</f>
        <v>108158</v>
      </c>
      <c r="BQ14" s="100">
        <f>IF($B$6="Region",SUMIFS(Raw!$H:$H,Raw!$A:$A,Geography!$B14,Raw!$G:$G,Geography!BQ$6,Raw!$I:$I,Geography!$A$6),IF($B$6="Provider",SUMIFS(Raw!$H:$H,Raw!$A:$A,Geography!$B14,Raw!$G:$G,Geography!BQ$6,Raw!$C:$C,Geography!$A$6),SUMIFS(Raw!$H:$H,Raw!$A:$A,Geography!$B14,Raw!$G:$G,Geography!BQ$6,Raw!$E:$E,Geography!$A$6)))</f>
        <v>24766</v>
      </c>
      <c r="BR14" s="100">
        <f>IF($B$6="Region",SUMIFS(Raw!$H:$H,Raw!$A:$A,Geography!$B14,Raw!$G:$G,Geography!BR$6,Raw!$I:$I,Geography!$A$6),IF($B$6="Provider",SUMIFS(Raw!$H:$H,Raw!$A:$A,Geography!$B14,Raw!$G:$G,Geography!BR$6,Raw!$C:$C,Geography!$A$6),SUMIFS(Raw!$H:$H,Raw!$A:$A,Geography!$B14,Raw!$G:$G,Geography!BR$6,Raw!$E:$E,Geography!$A$6)))</f>
        <v>717</v>
      </c>
      <c r="BS14" s="100">
        <f>IF($B$6="Region",SUMIFS(Raw!$H:$H,Raw!$A:$A,Geography!$B14,Raw!$G:$G,Geography!BS$6,Raw!$I:$I,Geography!$A$6),IF($B$6="Provider",SUMIFS(Raw!$H:$H,Raw!$A:$A,Geography!$B14,Raw!$G:$G,Geography!BS$6,Raw!$C:$C,Geography!$A$6),SUMIFS(Raw!$H:$H,Raw!$A:$A,Geography!$B14,Raw!$G:$G,Geography!BS$6,Raw!$E:$E,Geography!$A$6)))</f>
        <v>122</v>
      </c>
      <c r="BT14" s="100">
        <f>IF($B$6="Region",SUMIFS(Raw!$H:$H,Raw!$A:$A,Geography!$B14,Raw!$G:$G,Geography!BT$6,Raw!$I:$I,Geography!$A$6),IF($B$6="Provider",SUMIFS(Raw!$H:$H,Raw!$A:$A,Geography!$B14,Raw!$G:$G,Geography!BT$6,Raw!$C:$C,Geography!$A$6),SUMIFS(Raw!$H:$H,Raw!$A:$A,Geography!$B14,Raw!$G:$G,Geography!BT$6,Raw!$E:$E,Geography!$A$6)))</f>
        <v>20701</v>
      </c>
      <c r="BU14" s="100">
        <f>IF($B$6="Region",SUMIFS(Raw!$H:$H,Raw!$A:$A,Geography!$B14,Raw!$G:$G,Geography!BU$6,Raw!$I:$I,Geography!$A$6),IF($B$6="Provider",SUMIFS(Raw!$H:$H,Raw!$A:$A,Geography!$B14,Raw!$G:$G,Geography!BU$6,Raw!$C:$C,Geography!$A$6),SUMIFS(Raw!$H:$H,Raw!$A:$A,Geography!$B14,Raw!$G:$G,Geography!BU$6,Raw!$E:$E,Geography!$A$6)))</f>
        <v>10488</v>
      </c>
      <c r="BV14" s="100">
        <f>IF($B$6="Region",SUMIFS(Raw!$H:$H,Raw!$A:$A,Geography!$B14,Raw!$G:$G,Geography!BV$6,Raw!$I:$I,Geography!$A$6),IF($B$6="Provider",SUMIFS(Raw!$H:$H,Raw!$A:$A,Geography!$B14,Raw!$G:$G,Geography!BV$6,Raw!$C:$C,Geography!$A$6),SUMIFS(Raw!$H:$H,Raw!$A:$A,Geography!$B14,Raw!$G:$G,Geography!BV$6,Raw!$E:$E,Geography!$A$6)))</f>
        <v>32138</v>
      </c>
      <c r="BW14" s="100">
        <f>IF($B$6="Region",SUMIFS(Raw!$H:$H,Raw!$A:$A,Geography!$B14,Raw!$G:$G,Geography!BW$6,Raw!$I:$I,Geography!$A$6),IF($B$6="Provider",SUMIFS(Raw!$H:$H,Raw!$A:$A,Geography!$B14,Raw!$G:$G,Geography!BW$6,Raw!$C:$C,Geography!$A$6),SUMIFS(Raw!$H:$H,Raw!$A:$A,Geography!$B14,Raw!$G:$G,Geography!BW$6,Raw!$E:$E,Geography!$A$6)))</f>
        <v>12031</v>
      </c>
      <c r="BX14" s="100">
        <f>IF($B$6="Region",SUMIFS(Raw!$H:$H,Raw!$A:$A,Geography!$B14,Raw!$G:$G,Geography!BX$6,Raw!$I:$I,Geography!$A$6),IF($B$6="Provider",SUMIFS(Raw!$H:$H,Raw!$A:$A,Geography!$B14,Raw!$G:$G,Geography!BX$6,Raw!$C:$C,Geography!$A$6),SUMIFS(Raw!$H:$H,Raw!$A:$A,Geography!$B14,Raw!$G:$G,Geography!BX$6,Raw!$E:$E,Geography!$A$6)))</f>
        <v>14610</v>
      </c>
      <c r="BY14" s="100">
        <f>IF($B$6="Region",SUMIFS(Raw!$H:$H,Raw!$A:$A,Geography!$B14,Raw!$G:$G,Geography!BY$6,Raw!$I:$I,Geography!$A$6),IF($B$6="Provider",SUMIFS(Raw!$H:$H,Raw!$A:$A,Geography!$B14,Raw!$G:$G,Geography!BY$6,Raw!$C:$C,Geography!$A$6),SUMIFS(Raw!$H:$H,Raw!$A:$A,Geography!$B14,Raw!$G:$G,Geography!BY$6,Raw!$E:$E,Geography!$A$6)))</f>
        <v>11127</v>
      </c>
      <c r="BZ14" s="100">
        <f>IF($B$6="Region",SUMIFS(Raw!$H:$H,Raw!$A:$A,Geography!$B14,Raw!$G:$G,Geography!BZ$6,Raw!$I:$I,Geography!$A$6),IF($B$6="Provider",SUMIFS(Raw!$H:$H,Raw!$A:$A,Geography!$B14,Raw!$G:$G,Geography!BZ$6,Raw!$C:$C,Geography!$A$6),SUMIFS(Raw!$H:$H,Raw!$A:$A,Geography!$B14,Raw!$G:$G,Geography!BZ$6,Raw!$E:$E,Geography!$A$6)))</f>
        <v>56084</v>
      </c>
      <c r="CA14" s="100">
        <f>IF($B$6="Region",SUMIFS(Raw!$H:$H,Raw!$A:$A,Geography!$B14,Raw!$G:$G,Geography!CA$6,Raw!$I:$I,Geography!$A$6),IF($B$6="Provider",SUMIFS(Raw!$H:$H,Raw!$A:$A,Geography!$B14,Raw!$G:$G,Geography!CA$6,Raw!$C:$C,Geography!$A$6),SUMIFS(Raw!$H:$H,Raw!$A:$A,Geography!$B14,Raw!$G:$G,Geography!CA$6,Raw!$E:$E,Geography!$A$6)))</f>
        <v>37085</v>
      </c>
      <c r="CB14" s="100">
        <f>IF($B$6="Region",SUMIFS(Raw!$H:$H,Raw!$A:$A,Geography!$B14,Raw!$G:$G,Geography!CB$6,Raw!$I:$I,Geography!$A$6),IF($B$6="Provider",SUMIFS(Raw!$H:$H,Raw!$A:$A,Geography!$B14,Raw!$G:$G,Geography!CB$6,Raw!$C:$C,Geography!$A$6),SUMIFS(Raw!$H:$H,Raw!$A:$A,Geography!$B14,Raw!$G:$G,Geography!CB$6,Raw!$E:$E,Geography!$A$6)))</f>
        <v>42207</v>
      </c>
      <c r="CC14" s="100">
        <f>IF($B$6="Region",SUMIFS(Raw!$H:$H,Raw!$A:$A,Geography!$B14,Raw!$G:$G,Geography!CC$6,Raw!$I:$I,Geography!$A$6),IF($B$6="Provider",SUMIFS(Raw!$H:$H,Raw!$A:$A,Geography!$B14,Raw!$G:$G,Geography!CC$6,Raw!$C:$C,Geography!$A$6),SUMIFS(Raw!$H:$H,Raw!$A:$A,Geography!$B14,Raw!$G:$G,Geography!CC$6,Raw!$E:$E,Geography!$A$6)))</f>
        <v>35649</v>
      </c>
      <c r="CD14" s="100">
        <f>IF($B$6="Region",SUMIFS(Raw!$H:$H,Raw!$A:$A,Geography!$B14,Raw!$G:$G,Geography!CD$6,Raw!$I:$I,Geography!$A$6),IF($B$6="Provider",SUMIFS(Raw!$H:$H,Raw!$A:$A,Geography!$B14,Raw!$G:$G,Geography!CD$6,Raw!$C:$C,Geography!$A$6),SUMIFS(Raw!$H:$H,Raw!$A:$A,Geography!$B14,Raw!$G:$G,Geography!CD$6,Raw!$E:$E,Geography!$A$6)))</f>
        <v>7399</v>
      </c>
      <c r="CE14" s="100">
        <f>IF($B$6="Region",SUMIFS(Raw!$H:$H,Raw!$A:$A,Geography!$B14,Raw!$G:$G,Geography!CE$6,Raw!$I:$I,Geography!$A$6),IF($B$6="Provider",SUMIFS(Raw!$H:$H,Raw!$A:$A,Geography!$B14,Raw!$G:$G,Geography!CE$6,Raw!$C:$C,Geography!$A$6),SUMIFS(Raw!$H:$H,Raw!$A:$A,Geography!$B14,Raw!$G:$G,Geography!CE$6,Raw!$E:$E,Geography!$A$6)))</f>
        <v>5227</v>
      </c>
      <c r="CF14" s="100">
        <f>IF($B$6="Region",SUMIFS(Raw!$H:$H,Raw!$A:$A,Geography!$B14,Raw!$G:$G,Geography!CF$6,Raw!$I:$I,Geography!$A$6),IF($B$6="Provider",SUMIFS(Raw!$H:$H,Raw!$A:$A,Geography!$B14,Raw!$G:$G,Geography!CF$6,Raw!$C:$C,Geography!$A$6),SUMIFS(Raw!$H:$H,Raw!$A:$A,Geography!$B14,Raw!$G:$G,Geography!CF$6,Raw!$E:$E,Geography!$A$6)))</f>
        <v>926</v>
      </c>
      <c r="CG14" s="100">
        <f>IF($B$6="Region",SUMIFS(Raw!$H:$H,Raw!$A:$A,Geography!$B14,Raw!$G:$G,Geography!CG$6,Raw!$I:$I,Geography!$A$6),IF($B$6="Provider",SUMIFS(Raw!$H:$H,Raw!$A:$A,Geography!$B14,Raw!$G:$G,Geography!CG$6,Raw!$C:$C,Geography!$A$6),SUMIFS(Raw!$H:$H,Raw!$A:$A,Geography!$B14,Raw!$G:$G,Geography!CG$6,Raw!$E:$E,Geography!$A$6)))</f>
        <v>876</v>
      </c>
      <c r="CH14" s="100">
        <f>IF($B$6="Region",SUMIFS(Raw!$H:$H,Raw!$A:$A,Geography!$B14,Raw!$G:$G,Geography!CH$6,Raw!$I:$I,Geography!$A$6),IF($B$6="Provider",SUMIFS(Raw!$H:$H,Raw!$A:$A,Geography!$B14,Raw!$G:$G,Geography!CH$6,Raw!$C:$C,Geography!$A$6),SUMIFS(Raw!$H:$H,Raw!$A:$A,Geography!$B14,Raw!$G:$G,Geography!CH$6,Raw!$E:$E,Geography!$A$6)))</f>
        <v>7089</v>
      </c>
      <c r="CI14" s="100">
        <f>IF($B$6="Region",SUMIFS(Raw!$H:$H,Raw!$A:$A,Geography!$B14,Raw!$G:$G,Geography!CI$6,Raw!$I:$I,Geography!$A$6),IF($B$6="Provider",SUMIFS(Raw!$H:$H,Raw!$A:$A,Geography!$B14,Raw!$G:$G,Geography!CI$6,Raw!$C:$C,Geography!$A$6),SUMIFS(Raw!$H:$H,Raw!$A:$A,Geography!$B14,Raw!$G:$G,Geography!CI$6,Raw!$E:$E,Geography!$A$6)))</f>
        <v>6710</v>
      </c>
      <c r="CJ14" s="100">
        <f>IF($B$6="Region",SUMIFS(Raw!$H:$H,Raw!$A:$A,Geography!$B14,Raw!$G:$G,Geography!CJ$6,Raw!$I:$I,Geography!$A$6),IF($B$6="Provider",SUMIFS(Raw!$H:$H,Raw!$A:$A,Geography!$B14,Raw!$G:$G,Geography!CJ$6,Raw!$C:$C,Geography!$A$6),SUMIFS(Raw!$H:$H,Raw!$A:$A,Geography!$B14,Raw!$G:$G,Geography!CJ$6,Raw!$E:$E,Geography!$A$6)))</f>
        <v>2041</v>
      </c>
      <c r="CK14" s="100">
        <f>IF($B$6="Region",SUMIFS(Raw!$H:$H,Raw!$A:$A,Geography!$B14,Raw!$G:$G,Geography!CK$6,Raw!$I:$I,Geography!$A$6),IF($B$6="Provider",SUMIFS(Raw!$H:$H,Raw!$A:$A,Geography!$B14,Raw!$G:$G,Geography!CK$6,Raw!$C:$C,Geography!$A$6),SUMIFS(Raw!$H:$H,Raw!$A:$A,Geography!$B14,Raw!$G:$G,Geography!CK$6,Raw!$E:$E,Geography!$A$6)))</f>
        <v>795</v>
      </c>
      <c r="CL14" s="100">
        <f>IF($B$6="Region",SUMIFS(Raw!$H:$H,Raw!$A:$A,Geography!$B14,Raw!$G:$G,Geography!CL$6,Raw!$I:$I,Geography!$A$6),IF($B$6="Provider",SUMIFS(Raw!$H:$H,Raw!$A:$A,Geography!$B14,Raw!$G:$G,Geography!CL$6,Raw!$C:$C,Geography!$A$6),SUMIFS(Raw!$H:$H,Raw!$A:$A,Geography!$B14,Raw!$G:$G,Geography!CL$6,Raw!$E:$E,Geography!$A$6)))</f>
        <v>1921</v>
      </c>
      <c r="CM14" s="100">
        <f>IF($B$6="Region",SUMIFS(Raw!$H:$H,Raw!$A:$A,Geography!$B14,Raw!$G:$G,Geography!CM$6,Raw!$I:$I,Geography!$A$6),IF($B$6="Provider",SUMIFS(Raw!$H:$H,Raw!$A:$A,Geography!$B14,Raw!$G:$G,Geography!CM$6,Raw!$C:$C,Geography!$A$6),SUMIFS(Raw!$H:$H,Raw!$A:$A,Geography!$B14,Raw!$G:$G,Geography!CM$6,Raw!$E:$E,Geography!$A$6)))</f>
        <v>852</v>
      </c>
    </row>
    <row r="15" spans="1:112" hidden="1" x14ac:dyDescent="0.25">
      <c r="B15" s="14">
        <v>45839</v>
      </c>
      <c r="D15" s="100">
        <f>IF($B$6="Region",SUMIFS(Raw!$H:$H,Raw!$A:$A,Geography!$B15,Raw!$G:$G,Geography!D$6,Raw!$I:$I,Geography!$A$6),IF($B$6="Provider",SUMIFS(Raw!$H:$H,Raw!$A:$A,Geography!$B15,Raw!$G:$G,Geography!D$6,Raw!$C:$C,Geography!$A$6),SUMIFS(Raw!$H:$H,Raw!$A:$A,Geography!$B15,Raw!$G:$G,Geography!D$6,Raw!$E:$E,Geography!$A$6)))</f>
        <v>0</v>
      </c>
      <c r="E15" s="100">
        <f>IF($B$6="Region",SUMIFS(Raw!$H:$H,Raw!$A:$A,Geography!$B15,Raw!$G:$G,Geography!E$6,Raw!$I:$I,Geography!$A$6),IF($B$6="Provider",SUMIFS(Raw!$H:$H,Raw!$A:$A,Geography!$B15,Raw!$G:$G,Geography!E$6,Raw!$C:$C,Geography!$A$6),SUMIFS(Raw!$H:$H,Raw!$A:$A,Geography!$B15,Raw!$G:$G,Geography!E$6,Raw!$E:$E,Geography!$A$6)))</f>
        <v>0</v>
      </c>
      <c r="F15" s="100">
        <f>IF($B$6="Region",SUMIFS(Raw!$H:$H,Raw!$A:$A,Geography!$B15,Raw!$G:$G,Geography!F$6,Raw!$I:$I,Geography!$A$6),IF($B$6="Provider",SUMIFS(Raw!$H:$H,Raw!$A:$A,Geography!$B15,Raw!$G:$G,Geography!F$6,Raw!$C:$C,Geography!$A$6),SUMIFS(Raw!$H:$H,Raw!$A:$A,Geography!$B15,Raw!$G:$G,Geography!F$6,Raw!$E:$E,Geography!$A$6)))</f>
        <v>0</v>
      </c>
      <c r="G15" s="100">
        <f>IF($B$6="Region",SUMIFS(Raw!$H:$H,Raw!$A:$A,Geography!$B15,Raw!$G:$G,Geography!G$6,Raw!$I:$I,Geography!$A$6),IF($B$6="Provider",SUMIFS(Raw!$H:$H,Raw!$A:$A,Geography!$B15,Raw!$G:$G,Geography!G$6,Raw!$C:$C,Geography!$A$6),SUMIFS(Raw!$H:$H,Raw!$A:$A,Geography!$B15,Raw!$G:$G,Geography!G$6,Raw!$E:$E,Geography!$A$6)))</f>
        <v>0</v>
      </c>
      <c r="H15" s="100">
        <f>IF($B$6="Region",SUMIFS(Raw!$H:$H,Raw!$A:$A,Geography!$B15,Raw!$G:$G,Geography!H$6,Raw!$I:$I,Geography!$A$6),IF($B$6="Provider",SUMIFS(Raw!$H:$H,Raw!$A:$A,Geography!$B15,Raw!$G:$G,Geography!H$6,Raw!$C:$C,Geography!$A$6),SUMIFS(Raw!$H:$H,Raw!$A:$A,Geography!$B15,Raw!$G:$G,Geography!H$6,Raw!$E:$E,Geography!$A$6)))</f>
        <v>0</v>
      </c>
      <c r="I15" s="100">
        <f>IF($B$6="Region",SUMIFS(Raw!$H:$H,Raw!$A:$A,Geography!$B15,Raw!$G:$G,Geography!I$6,Raw!$I:$I,Geography!$A$6),IF($B$6="Provider",SUMIFS(Raw!$H:$H,Raw!$A:$A,Geography!$B15,Raw!$G:$G,Geography!I$6,Raw!$C:$C,Geography!$A$6),SUMIFS(Raw!$H:$H,Raw!$A:$A,Geography!$B15,Raw!$G:$G,Geography!I$6,Raw!$E:$E,Geography!$A$6)))</f>
        <v>0</v>
      </c>
      <c r="J15" s="100" t="str">
        <f>IF($B$6="Area", SUMIFS(Raw!$H:$H,Raw!$A:$A,Geography!$B15,Raw!$G:$G,Geography!J$6,Raw!$E:$E,Geography!$A$6), " ")</f>
        <v xml:space="preserve"> </v>
      </c>
      <c r="K15" s="100" t="str">
        <f>IF($B$6="Area", SUMIFS(Raw!$H:$H,Raw!$A:$A,Geography!$B15,Raw!$G:$G,Geography!K$6,Raw!$E:$E,Geography!$A$6), " ")</f>
        <v xml:space="preserve"> </v>
      </c>
      <c r="L15" s="100">
        <f>IF($B$6="Region",SUMIFS(Raw!$H:$H,Raw!$A:$A,Geography!$B15,Raw!$G:$G,Geography!L$6,Raw!$I:$I,Geography!$A$6),IF($B$6="Provider",SUMIFS(Raw!$H:$H,Raw!$A:$A,Geography!$B15,Raw!$G:$G,Geography!L$6,Raw!$C:$C,Geography!$A$6),SUMIFS(Raw!$H:$H,Raw!$A:$A,Geography!$B15,Raw!$G:$G,Geography!L$6,Raw!$E:$E,Geography!$A$6)))</f>
        <v>0</v>
      </c>
      <c r="M15" s="100">
        <f>IF($B$6="Region",SUMIFS(Raw!$H:$H,Raw!$A:$A,Geography!$B15,Raw!$G:$G,Geography!M$6,Raw!$I:$I,Geography!$A$6),IF($B$6="Provider",SUMIFS(Raw!$H:$H,Raw!$A:$A,Geography!$B15,Raw!$G:$G,Geography!M$6,Raw!$C:$C,Geography!$A$6),SUMIFS(Raw!$H:$H,Raw!$A:$A,Geography!$B15,Raw!$G:$G,Geography!M$6,Raw!$E:$E,Geography!$A$6)))</f>
        <v>0</v>
      </c>
      <c r="N15" s="100">
        <f>IF($B$6="Region",SUMIFS(Raw!$H:$H,Raw!$A:$A,Geography!$B15,Raw!$G:$G,Geography!N$6,Raw!$I:$I,Geography!$A$6),IF($B$6="Provider",SUMIFS(Raw!$H:$H,Raw!$A:$A,Geography!$B15,Raw!$G:$G,Geography!N$6,Raw!$C:$C,Geography!$A$6),SUMIFS(Raw!$H:$H,Raw!$A:$A,Geography!$B15,Raw!$G:$G,Geography!N$6,Raw!$E:$E,Geography!$A$6)))</f>
        <v>0</v>
      </c>
      <c r="O15" s="100">
        <f>IF($B$6="Region",SUMIFS(Raw!$H:$H,Raw!$A:$A,Geography!$B15,Raw!$G:$G,Geography!O$6,Raw!$I:$I,Geography!$A$6),IF($B$6="Provider",SUMIFS(Raw!$H:$H,Raw!$A:$A,Geography!$B15,Raw!$G:$G,Geography!O$6,Raw!$C:$C,Geography!$A$6),SUMIFS(Raw!$H:$H,Raw!$A:$A,Geography!$B15,Raw!$G:$G,Geography!O$6,Raw!$E:$E,Geography!$A$6)))</f>
        <v>0</v>
      </c>
      <c r="P15" s="100">
        <f>IF($B$6="Region",SUMIFS(Raw!$H:$H,Raw!$A:$A,Geography!$B15,Raw!$G:$G,Geography!P$6,Raw!$I:$I,Geography!$A$6),IF($B$6="Provider",SUMIFS(Raw!$H:$H,Raw!$A:$A,Geography!$B15,Raw!$G:$G,Geography!P$6,Raw!$C:$C,Geography!$A$6),SUMIFS(Raw!$H:$H,Raw!$A:$A,Geography!$B15,Raw!$G:$G,Geography!P$6,Raw!$E:$E,Geography!$A$6)))</f>
        <v>0</v>
      </c>
      <c r="Q15" s="100">
        <f>IF($B$6="Region",SUMIFS(Raw!$H:$H,Raw!$A:$A,Geography!$B15,Raw!$G:$G,Geography!Q$6,Raw!$I:$I,Geography!$A$6),IF($B$6="Provider",SUMIFS(Raw!$H:$H,Raw!$A:$A,Geography!$B15,Raw!$G:$G,Geography!Q$6,Raw!$C:$C,Geography!$A$6),SUMIFS(Raw!$H:$H,Raw!$A:$A,Geography!$B15,Raw!$G:$G,Geography!Q$6,Raw!$E:$E,Geography!$A$6)))</f>
        <v>0</v>
      </c>
      <c r="R15" s="100">
        <f>IF($B$6="Region",SUMIFS(Raw!$H:$H,Raw!$A:$A,Geography!$B15,Raw!$G:$G,Geography!R$6,Raw!$I:$I,Geography!$A$6),IF($B$6="Provider",SUMIFS(Raw!$H:$H,Raw!$A:$A,Geography!$B15,Raw!$G:$G,Geography!R$6,Raw!$C:$C,Geography!$A$6),SUMIFS(Raw!$H:$H,Raw!$A:$A,Geography!$B15,Raw!$G:$G,Geography!R$6,Raw!$E:$E,Geography!$A$6)))</f>
        <v>0</v>
      </c>
      <c r="S15" s="100">
        <f>IF($B$6="Region",SUMIFS(Raw!$H:$H,Raw!$A:$A,Geography!$B15,Raw!$G:$G,Geography!S$6,Raw!$I:$I,Geography!$A$6),IF($B$6="Provider",SUMIFS(Raw!$H:$H,Raw!$A:$A,Geography!$B15,Raw!$G:$G,Geography!S$6,Raw!$C:$C,Geography!$A$6),SUMIFS(Raw!$H:$H,Raw!$A:$A,Geography!$B15,Raw!$G:$G,Geography!S$6,Raw!$E:$E,Geography!$A$6)))</f>
        <v>0</v>
      </c>
      <c r="T15" s="100">
        <f>IF($B$6="Region",SUMIFS(Raw!$H:$H,Raw!$A:$A,Geography!$B15,Raw!$G:$G,Geography!T$6,Raw!$I:$I,Geography!$A$6),IF($B$6="Provider",SUMIFS(Raw!$H:$H,Raw!$A:$A,Geography!$B15,Raw!$G:$G,Geography!T$6,Raw!$C:$C,Geography!$A$6),SUMIFS(Raw!$H:$H,Raw!$A:$A,Geography!$B15,Raw!$G:$G,Geography!T$6,Raw!$E:$E,Geography!$A$6)))</f>
        <v>0</v>
      </c>
      <c r="U15" s="100">
        <f>IF($B$6="Region",SUMIFS(Raw!$H:$H,Raw!$A:$A,Geography!$B15,Raw!$G:$G,Geography!U$6,Raw!$I:$I,Geography!$A$6),IF($B$6="Provider",SUMIFS(Raw!$H:$H,Raw!$A:$A,Geography!$B15,Raw!$G:$G,Geography!U$6,Raw!$C:$C,Geography!$A$6),SUMIFS(Raw!$H:$H,Raw!$A:$A,Geography!$B15,Raw!$G:$G,Geography!U$6,Raw!$E:$E,Geography!$A$6)))</f>
        <v>0</v>
      </c>
      <c r="V15" s="100">
        <f>IF($B$6="Region",SUMIFS(Raw!$H:$H,Raw!$A:$A,Geography!$B15,Raw!$G:$G,Geography!V$6,Raw!$I:$I,Geography!$A$6),IF($B$6="Provider",SUMIFS(Raw!$H:$H,Raw!$A:$A,Geography!$B15,Raw!$G:$G,Geography!V$6,Raw!$C:$C,Geography!$A$6),SUMIFS(Raw!$H:$H,Raw!$A:$A,Geography!$B15,Raw!$G:$G,Geography!V$6,Raw!$E:$E,Geography!$A$6)))</f>
        <v>0</v>
      </c>
      <c r="W15" s="100">
        <f>IF($B$6="Region",SUMIFS(Raw!$H:$H,Raw!$A:$A,Geography!$B15,Raw!$G:$G,Geography!W$6,Raw!$I:$I,Geography!$A$6),IF($B$6="Provider",SUMIFS(Raw!$H:$H,Raw!$A:$A,Geography!$B15,Raw!$G:$G,Geography!W$6,Raw!$C:$C,Geography!$A$6),SUMIFS(Raw!$H:$H,Raw!$A:$A,Geography!$B15,Raw!$G:$G,Geography!W$6,Raw!$E:$E,Geography!$A$6)))</f>
        <v>0</v>
      </c>
      <c r="X15" s="100">
        <f>IF($B$6="Region",SUMIFS(Raw!$H:$H,Raw!$A:$A,Geography!$B15,Raw!$G:$G,Geography!X$6,Raw!$I:$I,Geography!$A$6),IF($B$6="Provider",SUMIFS(Raw!$H:$H,Raw!$A:$A,Geography!$B15,Raw!$G:$G,Geography!X$6,Raw!$C:$C,Geography!$A$6),SUMIFS(Raw!$H:$H,Raw!$A:$A,Geography!$B15,Raw!$G:$G,Geography!X$6,Raw!$E:$E,Geography!$A$6)))</f>
        <v>0</v>
      </c>
      <c r="Y15" s="100" t="str">
        <f>IF($B$6="Area", SUMIFS(Raw!$H:$H,Raw!$A:$A,Geography!$B15,Raw!$G:$G,Geography!Y$6,Raw!$E:$E,Geography!$A$6), " ")</f>
        <v xml:space="preserve"> </v>
      </c>
      <c r="Z15" s="100" t="str">
        <f>IF($B$6="Area", SUMIFS(Raw!$H:$H,Raw!$A:$A,Geography!$B15,Raw!$G:$G,Geography!Z$6,Raw!$E:$E,Geography!$A$6), " ")</f>
        <v xml:space="preserve"> </v>
      </c>
      <c r="AA15" s="100">
        <f>IF($B$6="Region",SUMIFS(Raw!$H:$H,Raw!$A:$A,Geography!$B15,Raw!$G:$G,Geography!AA$6,Raw!$I:$I,Geography!$A$6),IF($B$6="Provider",SUMIFS(Raw!$H:$H,Raw!$A:$A,Geography!$B15,Raw!$G:$G,Geography!AA$6,Raw!$C:$C,Geography!$A$6),SUMIFS(Raw!$H:$H,Raw!$A:$A,Geography!$B15,Raw!$G:$G,Geography!AA$6,Raw!$E:$E,Geography!$A$6)))</f>
        <v>0</v>
      </c>
      <c r="AB15" s="100">
        <f>IF($B$6="Region",SUMIFS(Raw!$H:$H,Raw!$A:$A,Geography!$B15,Raw!$G:$G,Geography!AB$6,Raw!$I:$I,Geography!$A$6),IF($B$6="Provider",SUMIFS(Raw!$H:$H,Raw!$A:$A,Geography!$B15,Raw!$G:$G,Geography!AB$6,Raw!$C:$C,Geography!$A$6),SUMIFS(Raw!$H:$H,Raw!$A:$A,Geography!$B15,Raw!$G:$G,Geography!AB$6,Raw!$E:$E,Geography!$A$6)))</f>
        <v>0</v>
      </c>
      <c r="AC15" s="100" t="str">
        <f>IF($B$6="Area", SUMIFS(Raw!$H:$H,Raw!$A:$A,Geography!$B15,Raw!$G:$G,Geography!AC$6,Raw!$E:$E,Geography!$A$6), " ")</f>
        <v xml:space="preserve"> </v>
      </c>
      <c r="AD15" s="100" t="str">
        <f>IF($B$6="Area", SUMIFS(Raw!$H:$H,Raw!$A:$A,Geography!$B15,Raw!$G:$G,Geography!AD$6,Raw!$E:$E,Geography!$A$6), " ")</f>
        <v xml:space="preserve"> </v>
      </c>
      <c r="AE15" s="100">
        <f>IF($B$6="Region",SUMIFS(Raw!$H:$H,Raw!$A:$A,Geography!$B15,Raw!$G:$G,Geography!AE$6,Raw!$I:$I,Geography!$A$6),IF($B$6="Provider",SUMIFS(Raw!$H:$H,Raw!$A:$A,Geography!$B15,Raw!$G:$G,Geography!AE$6,Raw!$C:$C,Geography!$A$6),SUMIFS(Raw!$H:$H,Raw!$A:$A,Geography!$B15,Raw!$G:$G,Geography!AE$6,Raw!$E:$E,Geography!$A$6)))</f>
        <v>0</v>
      </c>
      <c r="AF15" s="100">
        <f>IF($B$6="Region",SUMIFS(Raw!$H:$H,Raw!$A:$A,Geography!$B15,Raw!$G:$G,Geography!AF$6,Raw!$I:$I,Geography!$A$6),IF($B$6="Provider",SUMIFS(Raw!$H:$H,Raw!$A:$A,Geography!$B15,Raw!$G:$G,Geography!AF$6,Raw!$C:$C,Geography!$A$6),SUMIFS(Raw!$H:$H,Raw!$A:$A,Geography!$B15,Raw!$G:$G,Geography!AF$6,Raw!$E:$E,Geography!$A$6)))</f>
        <v>0</v>
      </c>
      <c r="AG15" s="100">
        <f>IF($B$6="Region",SUMIFS(Raw!$H:$H,Raw!$A:$A,Geography!$B15,Raw!$G:$G,Geography!AG$6,Raw!$I:$I,Geography!$A$6),IF($B$6="Provider",SUMIFS(Raw!$H:$H,Raw!$A:$A,Geography!$B15,Raw!$G:$G,Geography!AG$6,Raw!$C:$C,Geography!$A$6),SUMIFS(Raw!$H:$H,Raw!$A:$A,Geography!$B15,Raw!$G:$G,Geography!AG$6,Raw!$E:$E,Geography!$A$6)))</f>
        <v>0</v>
      </c>
      <c r="AH15" s="100">
        <f>IF($B$6="Region",SUMIFS(Raw!$H:$H,Raw!$A:$A,Geography!$B15,Raw!$G:$G,Geography!AH$6,Raw!$I:$I,Geography!$A$6),IF($B$6="Provider",SUMIFS(Raw!$H:$H,Raw!$A:$A,Geography!$B15,Raw!$G:$G,Geography!AH$6,Raw!$C:$C,Geography!$A$6),SUMIFS(Raw!$H:$H,Raw!$A:$A,Geography!$B15,Raw!$G:$G,Geography!AH$6,Raw!$E:$E,Geography!$A$6)))</f>
        <v>0</v>
      </c>
      <c r="AI15" s="100">
        <f>IF($B$6="Region",SUMIFS(Raw!$H:$H,Raw!$A:$A,Geography!$B15,Raw!$G:$G,Geography!AI$6,Raw!$I:$I,Geography!$A$6),IF($B$6="Provider",SUMIFS(Raw!$H:$H,Raw!$A:$A,Geography!$B15,Raw!$G:$G,Geography!AI$6,Raw!$C:$C,Geography!$A$6),SUMIFS(Raw!$H:$H,Raw!$A:$A,Geography!$B15,Raw!$G:$G,Geography!AI$6,Raw!$E:$E,Geography!$A$6)))</f>
        <v>0</v>
      </c>
      <c r="AJ15" s="100">
        <f>IF($B$6="Region",SUMIFS(Raw!$H:$H,Raw!$A:$A,Geography!$B15,Raw!$G:$G,Geography!AJ$6,Raw!$I:$I,Geography!$A$6),IF($B$6="Provider",SUMIFS(Raw!$H:$H,Raw!$A:$A,Geography!$B15,Raw!$G:$G,Geography!AJ$6,Raw!$C:$C,Geography!$A$6),SUMIFS(Raw!$H:$H,Raw!$A:$A,Geography!$B15,Raw!$G:$G,Geography!AJ$6,Raw!$E:$E,Geography!$A$6)))</f>
        <v>0</v>
      </c>
      <c r="AK15" s="100">
        <f>IF($B$6="Region",SUMIFS(Raw!$H:$H,Raw!$A:$A,Geography!$B15,Raw!$G:$G,Geography!AK$6,Raw!$I:$I,Geography!$A$6),IF($B$6="Provider",SUMIFS(Raw!$H:$H,Raw!$A:$A,Geography!$B15,Raw!$G:$G,Geography!AK$6,Raw!$C:$C,Geography!$A$6),SUMIFS(Raw!$H:$H,Raw!$A:$A,Geography!$B15,Raw!$G:$G,Geography!AK$6,Raw!$E:$E,Geography!$A$6)))</f>
        <v>0</v>
      </c>
      <c r="AL15" s="100">
        <f>IF($B$6="Region",SUMIFS(Raw!$H:$H,Raw!$A:$A,Geography!$B15,Raw!$G:$G,Geography!AL$6,Raw!$I:$I,Geography!$A$6),IF($B$6="Provider",SUMIFS(Raw!$H:$H,Raw!$A:$A,Geography!$B15,Raw!$G:$G,Geography!AL$6,Raw!$C:$C,Geography!$A$6),SUMIFS(Raw!$H:$H,Raw!$A:$A,Geography!$B15,Raw!$G:$G,Geography!AL$6,Raw!$E:$E,Geography!$A$6)))</f>
        <v>0</v>
      </c>
      <c r="AM15" s="100">
        <f>IF($B$6="Region",SUMIFS(Raw!$H:$H,Raw!$A:$A,Geography!$B15,Raw!$G:$G,Geography!AM$6,Raw!$I:$I,Geography!$A$6),IF($B$6="Provider",SUMIFS(Raw!$H:$H,Raw!$A:$A,Geography!$B15,Raw!$G:$G,Geography!AM$6,Raw!$C:$C,Geography!$A$6),SUMIFS(Raw!$H:$H,Raw!$A:$A,Geography!$B15,Raw!$G:$G,Geography!AM$6,Raw!$E:$E,Geography!$A$6)))</f>
        <v>0</v>
      </c>
      <c r="AN15" s="100">
        <f>IF($B$6="Region",SUMIFS(Raw!$H:$H,Raw!$A:$A,Geography!$B15,Raw!$G:$G,Geography!AN$6,Raw!$I:$I,Geography!$A$6),IF($B$6="Provider",SUMIFS(Raw!$H:$H,Raw!$A:$A,Geography!$B15,Raw!$G:$G,Geography!AN$6,Raw!$C:$C,Geography!$A$6),SUMIFS(Raw!$H:$H,Raw!$A:$A,Geography!$B15,Raw!$G:$G,Geography!AN$6,Raw!$E:$E,Geography!$A$6)))</f>
        <v>0</v>
      </c>
      <c r="AO15" s="100">
        <f>IF($B$6="Region",SUMIFS(Raw!$H:$H,Raw!$A:$A,Geography!$B15,Raw!$G:$G,Geography!AO$6,Raw!$I:$I,Geography!$A$6),IF($B$6="Provider",SUMIFS(Raw!$H:$H,Raw!$A:$A,Geography!$B15,Raw!$G:$G,Geography!AO$6,Raw!$C:$C,Geography!$A$6),SUMIFS(Raw!$H:$H,Raw!$A:$A,Geography!$B15,Raw!$G:$G,Geography!AO$6,Raw!$E:$E,Geography!$A$6)))</f>
        <v>0</v>
      </c>
      <c r="AP15" s="100">
        <f>IF($B$6="Region",SUMIFS(Raw!$H:$H,Raw!$A:$A,Geography!$B15,Raw!$G:$G,Geography!AP$6,Raw!$I:$I,Geography!$A$6),IF($B$6="Provider",SUMIFS(Raw!$H:$H,Raw!$A:$A,Geography!$B15,Raw!$G:$G,Geography!AP$6,Raw!$C:$C,Geography!$A$6),SUMIFS(Raw!$H:$H,Raw!$A:$A,Geography!$B15,Raw!$G:$G,Geography!AP$6,Raw!$E:$E,Geography!$A$6)))</f>
        <v>0</v>
      </c>
      <c r="AQ15" s="100">
        <f>IF($B$6="Region",SUMIFS(Raw!$H:$H,Raw!$A:$A,Geography!$B15,Raw!$G:$G,Geography!AQ$6,Raw!$I:$I,Geography!$A$6),IF($B$6="Provider",SUMIFS(Raw!$H:$H,Raw!$A:$A,Geography!$B15,Raw!$G:$G,Geography!AQ$6,Raw!$C:$C,Geography!$A$6),SUMIFS(Raw!$H:$H,Raw!$A:$A,Geography!$B15,Raw!$G:$G,Geography!AQ$6,Raw!$E:$E,Geography!$A$6)))</f>
        <v>0</v>
      </c>
      <c r="AR15" s="100">
        <f>IF($B$6="Region",SUMIFS(Raw!$H:$H,Raw!$A:$A,Geography!$B15,Raw!$G:$G,Geography!AR$6,Raw!$I:$I,Geography!$A$6),IF($B$6="Provider",SUMIFS(Raw!$H:$H,Raw!$A:$A,Geography!$B15,Raw!$G:$G,Geography!AR$6,Raw!$C:$C,Geography!$A$6),SUMIFS(Raw!$H:$H,Raw!$A:$A,Geography!$B15,Raw!$G:$G,Geography!AR$6,Raw!$E:$E,Geography!$A$6)))</f>
        <v>0</v>
      </c>
      <c r="AS15" s="100">
        <f>IF($B$6="Region",SUMIFS(Raw!$H:$H,Raw!$A:$A,Geography!$B15,Raw!$G:$G,Geography!AS$6,Raw!$I:$I,Geography!$A$6),IF($B$6="Provider",SUMIFS(Raw!$H:$H,Raw!$A:$A,Geography!$B15,Raw!$G:$G,Geography!AS$6,Raw!$C:$C,Geography!$A$6),SUMIFS(Raw!$H:$H,Raw!$A:$A,Geography!$B15,Raw!$G:$G,Geography!AS$6,Raw!$E:$E,Geography!$A$6)))</f>
        <v>0</v>
      </c>
      <c r="AT15" s="100">
        <f>IF($B$6="Region",SUMIFS(Raw!$H:$H,Raw!$A:$A,Geography!$B15,Raw!$G:$G,Geography!AT$6,Raw!$I:$I,Geography!$A$6),IF($B$6="Provider",SUMIFS(Raw!$H:$H,Raw!$A:$A,Geography!$B15,Raw!$G:$G,Geography!AT$6,Raw!$C:$C,Geography!$A$6),SUMIFS(Raw!$H:$H,Raw!$A:$A,Geography!$B15,Raw!$G:$G,Geography!AT$6,Raw!$E:$E,Geography!$A$6)))</f>
        <v>0</v>
      </c>
      <c r="AU15" s="100">
        <f>IF($B$6="Region",SUMIFS(Raw!$H:$H,Raw!$A:$A,Geography!$B15,Raw!$G:$G,Geography!AU$6,Raw!$I:$I,Geography!$A$6),IF($B$6="Provider",SUMIFS(Raw!$H:$H,Raw!$A:$A,Geography!$B15,Raw!$G:$G,Geography!AU$6,Raw!$C:$C,Geography!$A$6),SUMIFS(Raw!$H:$H,Raw!$A:$A,Geography!$B15,Raw!$G:$G,Geography!AU$6,Raw!$E:$E,Geography!$A$6)))</f>
        <v>0</v>
      </c>
      <c r="AV15" s="100">
        <f>IF($B$6="Region",SUMIFS(Raw!$H:$H,Raw!$A:$A,Geography!$B15,Raw!$G:$G,Geography!AV$6,Raw!$I:$I,Geography!$A$6),IF($B$6="Provider",SUMIFS(Raw!$H:$H,Raw!$A:$A,Geography!$B15,Raw!$G:$G,Geography!AV$6,Raw!$C:$C,Geography!$A$6),SUMIFS(Raw!$H:$H,Raw!$A:$A,Geography!$B15,Raw!$G:$G,Geography!AV$6,Raw!$E:$E,Geography!$A$6)))</f>
        <v>0</v>
      </c>
      <c r="AW15" s="100">
        <f>IF($B$6="Region",SUMIFS(Raw!$H:$H,Raw!$A:$A,Geography!$B15,Raw!$G:$G,Geography!AW$6,Raw!$I:$I,Geography!$A$6),IF($B$6="Provider",SUMIFS(Raw!$H:$H,Raw!$A:$A,Geography!$B15,Raw!$G:$G,Geography!AW$6,Raw!$C:$C,Geography!$A$6),SUMIFS(Raw!$H:$H,Raw!$A:$A,Geography!$B15,Raw!$G:$G,Geography!AW$6,Raw!$E:$E,Geography!$A$6)))</f>
        <v>0</v>
      </c>
      <c r="AX15" s="100">
        <f>IF($B$6="Region",SUMIFS(Raw!$H:$H,Raw!$A:$A,Geography!$B15,Raw!$G:$G,Geography!AX$6,Raw!$I:$I,Geography!$A$6),IF($B$6="Provider",SUMIFS(Raw!$H:$H,Raw!$A:$A,Geography!$B15,Raw!$G:$G,Geography!AX$6,Raw!$C:$C,Geography!$A$6),SUMIFS(Raw!$H:$H,Raw!$A:$A,Geography!$B15,Raw!$G:$G,Geography!AX$6,Raw!$E:$E,Geography!$A$6)))</f>
        <v>0</v>
      </c>
      <c r="AY15" s="100">
        <f>IF($B$6="Region",SUMIFS(Raw!$H:$H,Raw!$A:$A,Geography!$B15,Raw!$G:$G,Geography!AY$6,Raw!$I:$I,Geography!$A$6),IF($B$6="Provider",SUMIFS(Raw!$H:$H,Raw!$A:$A,Geography!$B15,Raw!$G:$G,Geography!AY$6,Raw!$C:$C,Geography!$A$6),SUMIFS(Raw!$H:$H,Raw!$A:$A,Geography!$B15,Raw!$G:$G,Geography!AY$6,Raw!$E:$E,Geography!$A$6)))</f>
        <v>0</v>
      </c>
      <c r="AZ15" s="100">
        <f>IF($B$6="Region",SUMIFS(Raw!$H:$H,Raw!$A:$A,Geography!$B15,Raw!$G:$G,Geography!AZ$6,Raw!$I:$I,Geography!$A$6),IF($B$6="Provider",SUMIFS(Raw!$H:$H,Raw!$A:$A,Geography!$B15,Raw!$G:$G,Geography!AZ$6,Raw!$C:$C,Geography!$A$6),SUMIFS(Raw!$H:$H,Raw!$A:$A,Geography!$B15,Raw!$G:$G,Geography!AZ$6,Raw!$E:$E,Geography!$A$6)))</f>
        <v>0</v>
      </c>
      <c r="BA15" s="100">
        <f>IF($B$6="Region",SUMIFS(Raw!$H:$H,Raw!$A:$A,Geography!$B15,Raw!$G:$G,Geography!BA$6,Raw!$I:$I,Geography!$A$6),IF($B$6="Provider",SUMIFS(Raw!$H:$H,Raw!$A:$A,Geography!$B15,Raw!$G:$G,Geography!BA$6,Raw!$C:$C,Geography!$A$6),SUMIFS(Raw!$H:$H,Raw!$A:$A,Geography!$B15,Raw!$G:$G,Geography!BA$6,Raw!$E:$E,Geography!$A$6)))</f>
        <v>0</v>
      </c>
      <c r="BB15" s="100">
        <f>IF($B$6="Region",SUMIFS(Raw!$H:$H,Raw!$A:$A,Geography!$B15,Raw!$G:$G,Geography!BB$6,Raw!$I:$I,Geography!$A$6),IF($B$6="Provider",SUMIFS(Raw!$H:$H,Raw!$A:$A,Geography!$B15,Raw!$G:$G,Geography!BB$6,Raw!$C:$C,Geography!$A$6),SUMIFS(Raw!$H:$H,Raw!$A:$A,Geography!$B15,Raw!$G:$G,Geography!BB$6,Raw!$E:$E,Geography!$A$6)))</f>
        <v>0</v>
      </c>
      <c r="BC15" s="100">
        <f>IF($B$6="Region",SUMIFS(Raw!$H:$H,Raw!$A:$A,Geography!$B15,Raw!$G:$G,Geography!BC$6,Raw!$I:$I,Geography!$A$6),IF($B$6="Provider",SUMIFS(Raw!$H:$H,Raw!$A:$A,Geography!$B15,Raw!$G:$G,Geography!BC$6,Raw!$C:$C,Geography!$A$6),SUMIFS(Raw!$H:$H,Raw!$A:$A,Geography!$B15,Raw!$G:$G,Geography!BC$6,Raw!$E:$E,Geography!$A$6)))</f>
        <v>0</v>
      </c>
      <c r="BD15" s="100">
        <f>IF($B$6="Region",SUMIFS(Raw!$H:$H,Raw!$A:$A,Geography!$B15,Raw!$G:$G,Geography!BD$6,Raw!$I:$I,Geography!$A$6),IF($B$6="Provider",SUMIFS(Raw!$H:$H,Raw!$A:$A,Geography!$B15,Raw!$G:$G,Geography!BD$6,Raw!$C:$C,Geography!$A$6),SUMIFS(Raw!$H:$H,Raw!$A:$A,Geography!$B15,Raw!$G:$G,Geography!BD$6,Raw!$E:$E,Geography!$A$6)))</f>
        <v>0</v>
      </c>
      <c r="BE15" s="100">
        <f>IF($B$6="Region",SUMIFS(Raw!$H:$H,Raw!$A:$A,Geography!$B15,Raw!$G:$G,Geography!BE$6,Raw!$I:$I,Geography!$A$6),IF($B$6="Provider",SUMIFS(Raw!$H:$H,Raw!$A:$A,Geography!$B15,Raw!$G:$G,Geography!BE$6,Raw!$C:$C,Geography!$A$6),SUMIFS(Raw!$H:$H,Raw!$A:$A,Geography!$B15,Raw!$G:$G,Geography!BE$6,Raw!$E:$E,Geography!$A$6)))</f>
        <v>0</v>
      </c>
      <c r="BF15" s="100">
        <f>IF($B$6="Region",SUMIFS(Raw!$H:$H,Raw!$A:$A,Geography!$B15,Raw!$G:$G,Geography!BF$6,Raw!$I:$I,Geography!$A$6),IF($B$6="Provider",SUMIFS(Raw!$H:$H,Raw!$A:$A,Geography!$B15,Raw!$G:$G,Geography!BF$6,Raw!$C:$C,Geography!$A$6),SUMIFS(Raw!$H:$H,Raw!$A:$A,Geography!$B15,Raw!$G:$G,Geography!BF$6,Raw!$E:$E,Geography!$A$6)))</f>
        <v>0</v>
      </c>
      <c r="BG15" s="100">
        <f>IF($B$6="Region",SUMIFS(Raw!$H:$H,Raw!$A:$A,Geography!$B15,Raw!$G:$G,Geography!BG$6,Raw!$I:$I,Geography!$A$6),IF($B$6="Provider",SUMIFS(Raw!$H:$H,Raw!$A:$A,Geography!$B15,Raw!$G:$G,Geography!BG$6,Raw!$C:$C,Geography!$A$6),SUMIFS(Raw!$H:$H,Raw!$A:$A,Geography!$B15,Raw!$G:$G,Geography!BG$6,Raw!$E:$E,Geography!$A$6)))</f>
        <v>0</v>
      </c>
      <c r="BH15" s="100">
        <f>IF($B$6="Region",SUMIFS(Raw!$H:$H,Raw!$A:$A,Geography!$B15,Raw!$G:$G,Geography!BH$6,Raw!$I:$I,Geography!$A$6),IF($B$6="Provider",SUMIFS(Raw!$H:$H,Raw!$A:$A,Geography!$B15,Raw!$G:$G,Geography!BH$6,Raw!$C:$C,Geography!$A$6),SUMIFS(Raw!$H:$H,Raw!$A:$A,Geography!$B15,Raw!$G:$G,Geography!BH$6,Raw!$E:$E,Geography!$A$6)))</f>
        <v>0</v>
      </c>
      <c r="BI15" s="100">
        <f>IF($B$6="Region",SUMIFS(Raw!$H:$H,Raw!$A:$A,Geography!$B15,Raw!$G:$G,Geography!BI$6,Raw!$I:$I,Geography!$A$6),IF($B$6="Provider",SUMIFS(Raw!$H:$H,Raw!$A:$A,Geography!$B15,Raw!$G:$G,Geography!BI$6,Raw!$C:$C,Geography!$A$6),SUMIFS(Raw!$H:$H,Raw!$A:$A,Geography!$B15,Raw!$G:$G,Geography!BI$6,Raw!$E:$E,Geography!$A$6)))</f>
        <v>0</v>
      </c>
      <c r="BJ15" s="100">
        <f>IF($B$6="Region",SUMIFS(Raw!$H:$H,Raw!$A:$A,Geography!$B15,Raw!$G:$G,Geography!BJ$6,Raw!$I:$I,Geography!$A$6),IF($B$6="Provider",SUMIFS(Raw!$H:$H,Raw!$A:$A,Geography!$B15,Raw!$G:$G,Geography!BJ$6,Raw!$C:$C,Geography!$A$6),SUMIFS(Raw!$H:$H,Raw!$A:$A,Geography!$B15,Raw!$G:$G,Geography!BJ$6,Raw!$E:$E,Geography!$A$6)))</f>
        <v>0</v>
      </c>
      <c r="BK15" s="100">
        <f>IF($B$6="Region",SUMIFS(Raw!$H:$H,Raw!$A:$A,Geography!$B15,Raw!$G:$G,Geography!BK$6,Raw!$I:$I,Geography!$A$6),IF($B$6="Provider",SUMIFS(Raw!$H:$H,Raw!$A:$A,Geography!$B15,Raw!$G:$G,Geography!BK$6,Raw!$C:$C,Geography!$A$6),SUMIFS(Raw!$H:$H,Raw!$A:$A,Geography!$B15,Raw!$G:$G,Geography!BK$6,Raw!$E:$E,Geography!$A$6)))</f>
        <v>0</v>
      </c>
      <c r="BL15" s="100">
        <f>IF($B$6="Region",SUMIFS(Raw!$H:$H,Raw!$A:$A,Geography!$B15,Raw!$G:$G,Geography!BL$6,Raw!$I:$I,Geography!$A$6),IF($B$6="Provider",SUMIFS(Raw!$H:$H,Raw!$A:$A,Geography!$B15,Raw!$G:$G,Geography!BL$6,Raw!$C:$C,Geography!$A$6),SUMIFS(Raw!$H:$H,Raw!$A:$A,Geography!$B15,Raw!$G:$G,Geography!BL$6,Raw!$E:$E,Geography!$A$6)))</f>
        <v>0</v>
      </c>
      <c r="BM15" s="100">
        <f>IF($B$6="Region",SUMIFS(Raw!$H:$H,Raw!$A:$A,Geography!$B15,Raw!$G:$G,Geography!BM$6,Raw!$I:$I,Geography!$A$6),IF($B$6="Provider",SUMIFS(Raw!$H:$H,Raw!$A:$A,Geography!$B15,Raw!$G:$G,Geography!BM$6,Raw!$C:$C,Geography!$A$6),SUMIFS(Raw!$H:$H,Raw!$A:$A,Geography!$B15,Raw!$G:$G,Geography!BM$6,Raw!$E:$E,Geography!$A$6)))</f>
        <v>0</v>
      </c>
      <c r="BN15" s="100">
        <f>IF($B$6="Region",SUMIFS(Raw!$H:$H,Raw!$A:$A,Geography!$B15,Raw!$G:$G,Geography!BN$6,Raw!$I:$I,Geography!$A$6),IF($B$6="Provider",SUMIFS(Raw!$H:$H,Raw!$A:$A,Geography!$B15,Raw!$G:$G,Geography!BN$6,Raw!$C:$C,Geography!$A$6),SUMIFS(Raw!$H:$H,Raw!$A:$A,Geography!$B15,Raw!$G:$G,Geography!BN$6,Raw!$E:$E,Geography!$A$6)))</f>
        <v>0</v>
      </c>
      <c r="BO15" s="100">
        <f>IF($B$6="Region",SUMIFS(Raw!$H:$H,Raw!$A:$A,Geography!$B15,Raw!$G:$G,Geography!BO$6,Raw!$I:$I,Geography!$A$6),IF($B$6="Provider",SUMIFS(Raw!$H:$H,Raw!$A:$A,Geography!$B15,Raw!$G:$G,Geography!BO$6,Raw!$C:$C,Geography!$A$6),SUMIFS(Raw!$H:$H,Raw!$A:$A,Geography!$B15,Raw!$G:$G,Geography!BO$6,Raw!$E:$E,Geography!$A$6)))</f>
        <v>0</v>
      </c>
      <c r="BP15" s="100">
        <f>IF($B$6="Region",SUMIFS(Raw!$H:$H,Raw!$A:$A,Geography!$B15,Raw!$G:$G,Geography!BP$6,Raw!$I:$I,Geography!$A$6),IF($B$6="Provider",SUMIFS(Raw!$H:$H,Raw!$A:$A,Geography!$B15,Raw!$G:$G,Geography!BP$6,Raw!$C:$C,Geography!$A$6),SUMIFS(Raw!$H:$H,Raw!$A:$A,Geography!$B15,Raw!$G:$G,Geography!BP$6,Raw!$E:$E,Geography!$A$6)))</f>
        <v>0</v>
      </c>
      <c r="BQ15" s="100">
        <f>IF($B$6="Region",SUMIFS(Raw!$H:$H,Raw!$A:$A,Geography!$B15,Raw!$G:$G,Geography!BQ$6,Raw!$I:$I,Geography!$A$6),IF($B$6="Provider",SUMIFS(Raw!$H:$H,Raw!$A:$A,Geography!$B15,Raw!$G:$G,Geography!BQ$6,Raw!$C:$C,Geography!$A$6),SUMIFS(Raw!$H:$H,Raw!$A:$A,Geography!$B15,Raw!$G:$G,Geography!BQ$6,Raw!$E:$E,Geography!$A$6)))</f>
        <v>0</v>
      </c>
      <c r="BR15" s="100">
        <f>IF($B$6="Region",SUMIFS(Raw!$H:$H,Raw!$A:$A,Geography!$B15,Raw!$G:$G,Geography!BR$6,Raw!$I:$I,Geography!$A$6),IF($B$6="Provider",SUMIFS(Raw!$H:$H,Raw!$A:$A,Geography!$B15,Raw!$G:$G,Geography!BR$6,Raw!$C:$C,Geography!$A$6),SUMIFS(Raw!$H:$H,Raw!$A:$A,Geography!$B15,Raw!$G:$G,Geography!BR$6,Raw!$E:$E,Geography!$A$6)))</f>
        <v>0</v>
      </c>
      <c r="BS15" s="100">
        <f>IF($B$6="Region",SUMIFS(Raw!$H:$H,Raw!$A:$A,Geography!$B15,Raw!$G:$G,Geography!BS$6,Raw!$I:$I,Geography!$A$6),IF($B$6="Provider",SUMIFS(Raw!$H:$H,Raw!$A:$A,Geography!$B15,Raw!$G:$G,Geography!BS$6,Raw!$C:$C,Geography!$A$6),SUMIFS(Raw!$H:$H,Raw!$A:$A,Geography!$B15,Raw!$G:$G,Geography!BS$6,Raw!$E:$E,Geography!$A$6)))</f>
        <v>0</v>
      </c>
      <c r="BT15" s="100">
        <f>IF($B$6="Region",SUMIFS(Raw!$H:$H,Raw!$A:$A,Geography!$B15,Raw!$G:$G,Geography!BT$6,Raw!$I:$I,Geography!$A$6),IF($B$6="Provider",SUMIFS(Raw!$H:$H,Raw!$A:$A,Geography!$B15,Raw!$G:$G,Geography!BT$6,Raw!$C:$C,Geography!$A$6),SUMIFS(Raw!$H:$H,Raw!$A:$A,Geography!$B15,Raw!$G:$G,Geography!BT$6,Raw!$E:$E,Geography!$A$6)))</f>
        <v>0</v>
      </c>
      <c r="BU15" s="100">
        <f>IF($B$6="Region",SUMIFS(Raw!$H:$H,Raw!$A:$A,Geography!$B15,Raw!$G:$G,Geography!BU$6,Raw!$I:$I,Geography!$A$6),IF($B$6="Provider",SUMIFS(Raw!$H:$H,Raw!$A:$A,Geography!$B15,Raw!$G:$G,Geography!BU$6,Raw!$C:$C,Geography!$A$6),SUMIFS(Raw!$H:$H,Raw!$A:$A,Geography!$B15,Raw!$G:$G,Geography!BU$6,Raw!$E:$E,Geography!$A$6)))</f>
        <v>0</v>
      </c>
      <c r="BV15" s="100">
        <f>IF($B$6="Region",SUMIFS(Raw!$H:$H,Raw!$A:$A,Geography!$B15,Raw!$G:$G,Geography!BV$6,Raw!$I:$I,Geography!$A$6),IF($B$6="Provider",SUMIFS(Raw!$H:$H,Raw!$A:$A,Geography!$B15,Raw!$G:$G,Geography!BV$6,Raw!$C:$C,Geography!$A$6),SUMIFS(Raw!$H:$H,Raw!$A:$A,Geography!$B15,Raw!$G:$G,Geography!BV$6,Raw!$E:$E,Geography!$A$6)))</f>
        <v>0</v>
      </c>
      <c r="BW15" s="100">
        <f>IF($B$6="Region",SUMIFS(Raw!$H:$H,Raw!$A:$A,Geography!$B15,Raw!$G:$G,Geography!BW$6,Raw!$I:$I,Geography!$A$6),IF($B$6="Provider",SUMIFS(Raw!$H:$H,Raw!$A:$A,Geography!$B15,Raw!$G:$G,Geography!BW$6,Raw!$C:$C,Geography!$A$6),SUMIFS(Raw!$H:$H,Raw!$A:$A,Geography!$B15,Raw!$G:$G,Geography!BW$6,Raw!$E:$E,Geography!$A$6)))</f>
        <v>0</v>
      </c>
      <c r="BX15" s="100">
        <f>IF($B$6="Region",SUMIFS(Raw!$H:$H,Raw!$A:$A,Geography!$B15,Raw!$G:$G,Geography!BX$6,Raw!$I:$I,Geography!$A$6),IF($B$6="Provider",SUMIFS(Raw!$H:$H,Raw!$A:$A,Geography!$B15,Raw!$G:$G,Geography!BX$6,Raw!$C:$C,Geography!$A$6),SUMIFS(Raw!$H:$H,Raw!$A:$A,Geography!$B15,Raw!$G:$G,Geography!BX$6,Raw!$E:$E,Geography!$A$6)))</f>
        <v>0</v>
      </c>
      <c r="BY15" s="100">
        <f>IF($B$6="Region",SUMIFS(Raw!$H:$H,Raw!$A:$A,Geography!$B15,Raw!$G:$G,Geography!BY$6,Raw!$I:$I,Geography!$A$6),IF($B$6="Provider",SUMIFS(Raw!$H:$H,Raw!$A:$A,Geography!$B15,Raw!$G:$G,Geography!BY$6,Raw!$C:$C,Geography!$A$6),SUMIFS(Raw!$H:$H,Raw!$A:$A,Geography!$B15,Raw!$G:$G,Geography!BY$6,Raw!$E:$E,Geography!$A$6)))</f>
        <v>0</v>
      </c>
      <c r="BZ15" s="100">
        <f>IF($B$6="Region",SUMIFS(Raw!$H:$H,Raw!$A:$A,Geography!$B15,Raw!$G:$G,Geography!BZ$6,Raw!$I:$I,Geography!$A$6),IF($B$6="Provider",SUMIFS(Raw!$H:$H,Raw!$A:$A,Geography!$B15,Raw!$G:$G,Geography!BZ$6,Raw!$C:$C,Geography!$A$6),SUMIFS(Raw!$H:$H,Raw!$A:$A,Geography!$B15,Raw!$G:$G,Geography!BZ$6,Raw!$E:$E,Geography!$A$6)))</f>
        <v>0</v>
      </c>
      <c r="CA15" s="100">
        <f>IF($B$6="Region",SUMIFS(Raw!$H:$H,Raw!$A:$A,Geography!$B15,Raw!$G:$G,Geography!CA$6,Raw!$I:$I,Geography!$A$6),IF($B$6="Provider",SUMIFS(Raw!$H:$H,Raw!$A:$A,Geography!$B15,Raw!$G:$G,Geography!CA$6,Raw!$C:$C,Geography!$A$6),SUMIFS(Raw!$H:$H,Raw!$A:$A,Geography!$B15,Raw!$G:$G,Geography!CA$6,Raw!$E:$E,Geography!$A$6)))</f>
        <v>0</v>
      </c>
      <c r="CB15" s="100">
        <f>IF($B$6="Region",SUMIFS(Raw!$H:$H,Raw!$A:$A,Geography!$B15,Raw!$G:$G,Geography!CB$6,Raw!$I:$I,Geography!$A$6),IF($B$6="Provider",SUMIFS(Raw!$H:$H,Raw!$A:$A,Geography!$B15,Raw!$G:$G,Geography!CB$6,Raw!$C:$C,Geography!$A$6),SUMIFS(Raw!$H:$H,Raw!$A:$A,Geography!$B15,Raw!$G:$G,Geography!CB$6,Raw!$E:$E,Geography!$A$6)))</f>
        <v>0</v>
      </c>
      <c r="CC15" s="100">
        <f>IF($B$6="Region",SUMIFS(Raw!$H:$H,Raw!$A:$A,Geography!$B15,Raw!$G:$G,Geography!CC$6,Raw!$I:$I,Geography!$A$6),IF($B$6="Provider",SUMIFS(Raw!$H:$H,Raw!$A:$A,Geography!$B15,Raw!$G:$G,Geography!CC$6,Raw!$C:$C,Geography!$A$6),SUMIFS(Raw!$H:$H,Raw!$A:$A,Geography!$B15,Raw!$G:$G,Geography!CC$6,Raw!$E:$E,Geography!$A$6)))</f>
        <v>0</v>
      </c>
      <c r="CD15" s="100">
        <f>IF($B$6="Region",SUMIFS(Raw!$H:$H,Raw!$A:$A,Geography!$B15,Raw!$G:$G,Geography!CD$6,Raw!$I:$I,Geography!$A$6),IF($B$6="Provider",SUMIFS(Raw!$H:$H,Raw!$A:$A,Geography!$B15,Raw!$G:$G,Geography!CD$6,Raw!$C:$C,Geography!$A$6),SUMIFS(Raw!$H:$H,Raw!$A:$A,Geography!$B15,Raw!$G:$G,Geography!CD$6,Raw!$E:$E,Geography!$A$6)))</f>
        <v>0</v>
      </c>
      <c r="CE15" s="100">
        <f>IF($B$6="Region",SUMIFS(Raw!$H:$H,Raw!$A:$A,Geography!$B15,Raw!$G:$G,Geography!CE$6,Raw!$I:$I,Geography!$A$6),IF($B$6="Provider",SUMIFS(Raw!$H:$H,Raw!$A:$A,Geography!$B15,Raw!$G:$G,Geography!CE$6,Raw!$C:$C,Geography!$A$6),SUMIFS(Raw!$H:$H,Raw!$A:$A,Geography!$B15,Raw!$G:$G,Geography!CE$6,Raw!$E:$E,Geography!$A$6)))</f>
        <v>0</v>
      </c>
      <c r="CF15" s="100">
        <f>IF($B$6="Region",SUMIFS(Raw!$H:$H,Raw!$A:$A,Geography!$B15,Raw!$G:$G,Geography!CF$6,Raw!$I:$I,Geography!$A$6),IF($B$6="Provider",SUMIFS(Raw!$H:$H,Raw!$A:$A,Geography!$B15,Raw!$G:$G,Geography!CF$6,Raw!$C:$C,Geography!$A$6),SUMIFS(Raw!$H:$H,Raw!$A:$A,Geography!$B15,Raw!$G:$G,Geography!CF$6,Raw!$E:$E,Geography!$A$6)))</f>
        <v>0</v>
      </c>
      <c r="CG15" s="100">
        <f>IF($B$6="Region",SUMIFS(Raw!$H:$H,Raw!$A:$A,Geography!$B15,Raw!$G:$G,Geography!CG$6,Raw!$I:$I,Geography!$A$6),IF($B$6="Provider",SUMIFS(Raw!$H:$H,Raw!$A:$A,Geography!$B15,Raw!$G:$G,Geography!CG$6,Raw!$C:$C,Geography!$A$6),SUMIFS(Raw!$H:$H,Raw!$A:$A,Geography!$B15,Raw!$G:$G,Geography!CG$6,Raw!$E:$E,Geography!$A$6)))</f>
        <v>0</v>
      </c>
      <c r="CH15" s="100">
        <f>IF($B$6="Region",SUMIFS(Raw!$H:$H,Raw!$A:$A,Geography!$B15,Raw!$G:$G,Geography!CH$6,Raw!$I:$I,Geography!$A$6),IF($B$6="Provider",SUMIFS(Raw!$H:$H,Raw!$A:$A,Geography!$B15,Raw!$G:$G,Geography!CH$6,Raw!$C:$C,Geography!$A$6),SUMIFS(Raw!$H:$H,Raw!$A:$A,Geography!$B15,Raw!$G:$G,Geography!CH$6,Raw!$E:$E,Geography!$A$6)))</f>
        <v>0</v>
      </c>
      <c r="CI15" s="100">
        <f>IF($B$6="Region",SUMIFS(Raw!$H:$H,Raw!$A:$A,Geography!$B15,Raw!$G:$G,Geography!CI$6,Raw!$I:$I,Geography!$A$6),IF($B$6="Provider",SUMIFS(Raw!$H:$H,Raw!$A:$A,Geography!$B15,Raw!$G:$G,Geography!CI$6,Raw!$C:$C,Geography!$A$6),SUMIFS(Raw!$H:$H,Raw!$A:$A,Geography!$B15,Raw!$G:$G,Geography!CI$6,Raw!$E:$E,Geography!$A$6)))</f>
        <v>0</v>
      </c>
      <c r="CJ15" s="100">
        <f>IF($B$6="Region",SUMIFS(Raw!$H:$H,Raw!$A:$A,Geography!$B15,Raw!$G:$G,Geography!CJ$6,Raw!$I:$I,Geography!$A$6),IF($B$6="Provider",SUMIFS(Raw!$H:$H,Raw!$A:$A,Geography!$B15,Raw!$G:$G,Geography!CJ$6,Raw!$C:$C,Geography!$A$6),SUMIFS(Raw!$H:$H,Raw!$A:$A,Geography!$B15,Raw!$G:$G,Geography!CJ$6,Raw!$E:$E,Geography!$A$6)))</f>
        <v>0</v>
      </c>
      <c r="CK15" s="100">
        <f>IF($B$6="Region",SUMIFS(Raw!$H:$H,Raw!$A:$A,Geography!$B15,Raw!$G:$G,Geography!CK$6,Raw!$I:$I,Geography!$A$6),IF($B$6="Provider",SUMIFS(Raw!$H:$H,Raw!$A:$A,Geography!$B15,Raw!$G:$G,Geography!CK$6,Raw!$C:$C,Geography!$A$6),SUMIFS(Raw!$H:$H,Raw!$A:$A,Geography!$B15,Raw!$G:$G,Geography!CK$6,Raw!$E:$E,Geography!$A$6)))</f>
        <v>0</v>
      </c>
      <c r="CL15" s="100">
        <f>IF($B$6="Region",SUMIFS(Raw!$H:$H,Raw!$A:$A,Geography!$B15,Raw!$G:$G,Geography!CL$6,Raw!$I:$I,Geography!$A$6),IF($B$6="Provider",SUMIFS(Raw!$H:$H,Raw!$A:$A,Geography!$B15,Raw!$G:$G,Geography!CL$6,Raw!$C:$C,Geography!$A$6),SUMIFS(Raw!$H:$H,Raw!$A:$A,Geography!$B15,Raw!$G:$G,Geography!CL$6,Raw!$E:$E,Geography!$A$6)))</f>
        <v>0</v>
      </c>
      <c r="CM15" s="100">
        <f>IF($B$6="Region",SUMIFS(Raw!$H:$H,Raw!$A:$A,Geography!$B15,Raw!$G:$G,Geography!CM$6,Raw!$I:$I,Geography!$A$6),IF($B$6="Provider",SUMIFS(Raw!$H:$H,Raw!$A:$A,Geography!$B15,Raw!$G:$G,Geography!CM$6,Raw!$C:$C,Geography!$A$6),SUMIFS(Raw!$H:$H,Raw!$A:$A,Geography!$B15,Raw!$G:$G,Geography!CM$6,Raw!$E:$E,Geography!$A$6)))</f>
        <v>0</v>
      </c>
    </row>
    <row r="16" spans="1:112" hidden="1" x14ac:dyDescent="0.25">
      <c r="B16" s="14">
        <v>45870</v>
      </c>
      <c r="D16" s="100">
        <f>IF($B$6="Region",SUMIFS(Raw!$H:$H,Raw!$A:$A,Geography!$B16,Raw!$G:$G,Geography!D$6,Raw!$I:$I,Geography!$A$6),IF($B$6="Provider",SUMIFS(Raw!$H:$H,Raw!$A:$A,Geography!$B16,Raw!$G:$G,Geography!D$6,Raw!$C:$C,Geography!$A$6),SUMIFS(Raw!$H:$H,Raw!$A:$A,Geography!$B16,Raw!$G:$G,Geography!D$6,Raw!$E:$E,Geography!$A$6)))</f>
        <v>0</v>
      </c>
      <c r="E16" s="100">
        <f>IF($B$6="Region",SUMIFS(Raw!$H:$H,Raw!$A:$A,Geography!$B16,Raw!$G:$G,Geography!E$6,Raw!$I:$I,Geography!$A$6),IF($B$6="Provider",SUMIFS(Raw!$H:$H,Raw!$A:$A,Geography!$B16,Raw!$G:$G,Geography!E$6,Raw!$C:$C,Geography!$A$6),SUMIFS(Raw!$H:$H,Raw!$A:$A,Geography!$B16,Raw!$G:$G,Geography!E$6,Raw!$E:$E,Geography!$A$6)))</f>
        <v>0</v>
      </c>
      <c r="F16" s="100">
        <f>IF($B$6="Region",SUMIFS(Raw!$H:$H,Raw!$A:$A,Geography!$B16,Raw!$G:$G,Geography!F$6,Raw!$I:$I,Geography!$A$6),IF($B$6="Provider",SUMIFS(Raw!$H:$H,Raw!$A:$A,Geography!$B16,Raw!$G:$G,Geography!F$6,Raw!$C:$C,Geography!$A$6),SUMIFS(Raw!$H:$H,Raw!$A:$A,Geography!$B16,Raw!$G:$G,Geography!F$6,Raw!$E:$E,Geography!$A$6)))</f>
        <v>0</v>
      </c>
      <c r="G16" s="100">
        <f>IF($B$6="Region",SUMIFS(Raw!$H:$H,Raw!$A:$A,Geography!$B16,Raw!$G:$G,Geography!G$6,Raw!$I:$I,Geography!$A$6),IF($B$6="Provider",SUMIFS(Raw!$H:$H,Raw!$A:$A,Geography!$B16,Raw!$G:$G,Geography!G$6,Raw!$C:$C,Geography!$A$6),SUMIFS(Raw!$H:$H,Raw!$A:$A,Geography!$B16,Raw!$G:$G,Geography!G$6,Raw!$E:$E,Geography!$A$6)))</f>
        <v>0</v>
      </c>
      <c r="H16" s="100">
        <f>IF($B$6="Region",SUMIFS(Raw!$H:$H,Raw!$A:$A,Geography!$B16,Raw!$G:$G,Geography!H$6,Raw!$I:$I,Geography!$A$6),IF($B$6="Provider",SUMIFS(Raw!$H:$H,Raw!$A:$A,Geography!$B16,Raw!$G:$G,Geography!H$6,Raw!$C:$C,Geography!$A$6),SUMIFS(Raw!$H:$H,Raw!$A:$A,Geography!$B16,Raw!$G:$G,Geography!H$6,Raw!$E:$E,Geography!$A$6)))</f>
        <v>0</v>
      </c>
      <c r="I16" s="100">
        <f>IF($B$6="Region",SUMIFS(Raw!$H:$H,Raw!$A:$A,Geography!$B16,Raw!$G:$G,Geography!I$6,Raw!$I:$I,Geography!$A$6),IF($B$6="Provider",SUMIFS(Raw!$H:$H,Raw!$A:$A,Geography!$B16,Raw!$G:$G,Geography!I$6,Raw!$C:$C,Geography!$A$6),SUMIFS(Raw!$H:$H,Raw!$A:$A,Geography!$B16,Raw!$G:$G,Geography!I$6,Raw!$E:$E,Geography!$A$6)))</f>
        <v>0</v>
      </c>
      <c r="J16" s="100" t="str">
        <f>IF($B$6="Area", SUMIFS(Raw!$H:$H,Raw!$A:$A,Geography!$B16,Raw!$G:$G,Geography!J$6,Raw!$E:$E,Geography!$A$6), " ")</f>
        <v xml:space="preserve"> </v>
      </c>
      <c r="K16" s="100" t="str">
        <f>IF($B$6="Area", SUMIFS(Raw!$H:$H,Raw!$A:$A,Geography!$B16,Raw!$G:$G,Geography!K$6,Raw!$E:$E,Geography!$A$6), " ")</f>
        <v xml:space="preserve"> </v>
      </c>
      <c r="L16" s="100">
        <f>IF($B$6="Region",SUMIFS(Raw!$H:$H,Raw!$A:$A,Geography!$B16,Raw!$G:$G,Geography!L$6,Raw!$I:$I,Geography!$A$6),IF($B$6="Provider",SUMIFS(Raw!$H:$H,Raw!$A:$A,Geography!$B16,Raw!$G:$G,Geography!L$6,Raw!$C:$C,Geography!$A$6),SUMIFS(Raw!$H:$H,Raw!$A:$A,Geography!$B16,Raw!$G:$G,Geography!L$6,Raw!$E:$E,Geography!$A$6)))</f>
        <v>0</v>
      </c>
      <c r="M16" s="100">
        <f>IF($B$6="Region",SUMIFS(Raw!$H:$H,Raw!$A:$A,Geography!$B16,Raw!$G:$G,Geography!M$6,Raw!$I:$I,Geography!$A$6),IF($B$6="Provider",SUMIFS(Raw!$H:$H,Raw!$A:$A,Geography!$B16,Raw!$G:$G,Geography!M$6,Raw!$C:$C,Geography!$A$6),SUMIFS(Raw!$H:$H,Raw!$A:$A,Geography!$B16,Raw!$G:$G,Geography!M$6,Raw!$E:$E,Geography!$A$6)))</f>
        <v>0</v>
      </c>
      <c r="N16" s="100">
        <f>IF($B$6="Region",SUMIFS(Raw!$H:$H,Raw!$A:$A,Geography!$B16,Raw!$G:$G,Geography!N$6,Raw!$I:$I,Geography!$A$6),IF($B$6="Provider",SUMIFS(Raw!$H:$H,Raw!$A:$A,Geography!$B16,Raw!$G:$G,Geography!N$6,Raw!$C:$C,Geography!$A$6),SUMIFS(Raw!$H:$H,Raw!$A:$A,Geography!$B16,Raw!$G:$G,Geography!N$6,Raw!$E:$E,Geography!$A$6)))</f>
        <v>0</v>
      </c>
      <c r="O16" s="100">
        <f>IF($B$6="Region",SUMIFS(Raw!$H:$H,Raw!$A:$A,Geography!$B16,Raw!$G:$G,Geography!O$6,Raw!$I:$I,Geography!$A$6),IF($B$6="Provider",SUMIFS(Raw!$H:$H,Raw!$A:$A,Geography!$B16,Raw!$G:$G,Geography!O$6,Raw!$C:$C,Geography!$A$6),SUMIFS(Raw!$H:$H,Raw!$A:$A,Geography!$B16,Raw!$G:$G,Geography!O$6,Raw!$E:$E,Geography!$A$6)))</f>
        <v>0</v>
      </c>
      <c r="P16" s="100">
        <f>IF($B$6="Region",SUMIFS(Raw!$H:$H,Raw!$A:$A,Geography!$B16,Raw!$G:$G,Geography!P$6,Raw!$I:$I,Geography!$A$6),IF($B$6="Provider",SUMIFS(Raw!$H:$H,Raw!$A:$A,Geography!$B16,Raw!$G:$G,Geography!P$6,Raw!$C:$C,Geography!$A$6),SUMIFS(Raw!$H:$H,Raw!$A:$A,Geography!$B16,Raw!$G:$G,Geography!P$6,Raw!$E:$E,Geography!$A$6)))</f>
        <v>0</v>
      </c>
      <c r="Q16" s="100">
        <f>IF($B$6="Region",SUMIFS(Raw!$H:$H,Raw!$A:$A,Geography!$B16,Raw!$G:$G,Geography!Q$6,Raw!$I:$I,Geography!$A$6),IF($B$6="Provider",SUMIFS(Raw!$H:$H,Raw!$A:$A,Geography!$B16,Raw!$G:$G,Geography!Q$6,Raw!$C:$C,Geography!$A$6),SUMIFS(Raw!$H:$H,Raw!$A:$A,Geography!$B16,Raw!$G:$G,Geography!Q$6,Raw!$E:$E,Geography!$A$6)))</f>
        <v>0</v>
      </c>
      <c r="R16" s="100">
        <f>IF($B$6="Region",SUMIFS(Raw!$H:$H,Raw!$A:$A,Geography!$B16,Raw!$G:$G,Geography!R$6,Raw!$I:$I,Geography!$A$6),IF($B$6="Provider",SUMIFS(Raw!$H:$H,Raw!$A:$A,Geography!$B16,Raw!$G:$G,Geography!R$6,Raw!$C:$C,Geography!$A$6),SUMIFS(Raw!$H:$H,Raw!$A:$A,Geography!$B16,Raw!$G:$G,Geography!R$6,Raw!$E:$E,Geography!$A$6)))</f>
        <v>0</v>
      </c>
      <c r="S16" s="100">
        <f>IF($B$6="Region",SUMIFS(Raw!$H:$H,Raw!$A:$A,Geography!$B16,Raw!$G:$G,Geography!S$6,Raw!$I:$I,Geography!$A$6),IF($B$6="Provider",SUMIFS(Raw!$H:$H,Raw!$A:$A,Geography!$B16,Raw!$G:$G,Geography!S$6,Raw!$C:$C,Geography!$A$6),SUMIFS(Raw!$H:$H,Raw!$A:$A,Geography!$B16,Raw!$G:$G,Geography!S$6,Raw!$E:$E,Geography!$A$6)))</f>
        <v>0</v>
      </c>
      <c r="T16" s="100">
        <f>IF($B$6="Region",SUMIFS(Raw!$H:$H,Raw!$A:$A,Geography!$B16,Raw!$G:$G,Geography!T$6,Raw!$I:$I,Geography!$A$6),IF($B$6="Provider",SUMIFS(Raw!$H:$H,Raw!$A:$A,Geography!$B16,Raw!$G:$G,Geography!T$6,Raw!$C:$C,Geography!$A$6),SUMIFS(Raw!$H:$H,Raw!$A:$A,Geography!$B16,Raw!$G:$G,Geography!T$6,Raw!$E:$E,Geography!$A$6)))</f>
        <v>0</v>
      </c>
      <c r="U16" s="100">
        <f>IF($B$6="Region",SUMIFS(Raw!$H:$H,Raw!$A:$A,Geography!$B16,Raw!$G:$G,Geography!U$6,Raw!$I:$I,Geography!$A$6),IF($B$6="Provider",SUMIFS(Raw!$H:$H,Raw!$A:$A,Geography!$B16,Raw!$G:$G,Geography!U$6,Raw!$C:$C,Geography!$A$6),SUMIFS(Raw!$H:$H,Raw!$A:$A,Geography!$B16,Raw!$G:$G,Geography!U$6,Raw!$E:$E,Geography!$A$6)))</f>
        <v>0</v>
      </c>
      <c r="V16" s="100">
        <f>IF($B$6="Region",SUMIFS(Raw!$H:$H,Raw!$A:$A,Geography!$B16,Raw!$G:$G,Geography!V$6,Raw!$I:$I,Geography!$A$6),IF($B$6="Provider",SUMIFS(Raw!$H:$H,Raw!$A:$A,Geography!$B16,Raw!$G:$G,Geography!V$6,Raw!$C:$C,Geography!$A$6),SUMIFS(Raw!$H:$H,Raw!$A:$A,Geography!$B16,Raw!$G:$G,Geography!V$6,Raw!$E:$E,Geography!$A$6)))</f>
        <v>0</v>
      </c>
      <c r="W16" s="100">
        <f>IF($B$6="Region",SUMIFS(Raw!$H:$H,Raw!$A:$A,Geography!$B16,Raw!$G:$G,Geography!W$6,Raw!$I:$I,Geography!$A$6),IF($B$6="Provider",SUMIFS(Raw!$H:$H,Raw!$A:$A,Geography!$B16,Raw!$G:$G,Geography!W$6,Raw!$C:$C,Geography!$A$6),SUMIFS(Raw!$H:$H,Raw!$A:$A,Geography!$B16,Raw!$G:$G,Geography!W$6,Raw!$E:$E,Geography!$A$6)))</f>
        <v>0</v>
      </c>
      <c r="X16" s="100">
        <f>IF($B$6="Region",SUMIFS(Raw!$H:$H,Raw!$A:$A,Geography!$B16,Raw!$G:$G,Geography!X$6,Raw!$I:$I,Geography!$A$6),IF($B$6="Provider",SUMIFS(Raw!$H:$H,Raw!$A:$A,Geography!$B16,Raw!$G:$G,Geography!X$6,Raw!$C:$C,Geography!$A$6),SUMIFS(Raw!$H:$H,Raw!$A:$A,Geography!$B16,Raw!$G:$G,Geography!X$6,Raw!$E:$E,Geography!$A$6)))</f>
        <v>0</v>
      </c>
      <c r="Y16" s="100" t="str">
        <f>IF($B$6="Area", SUMIFS(Raw!$H:$H,Raw!$A:$A,Geography!$B16,Raw!$G:$G,Geography!Y$6,Raw!$E:$E,Geography!$A$6), " ")</f>
        <v xml:space="preserve"> </v>
      </c>
      <c r="Z16" s="100" t="str">
        <f>IF($B$6="Area", SUMIFS(Raw!$H:$H,Raw!$A:$A,Geography!$B16,Raw!$G:$G,Geography!Z$6,Raw!$E:$E,Geography!$A$6), " ")</f>
        <v xml:space="preserve"> </v>
      </c>
      <c r="AA16" s="100">
        <f>IF($B$6="Region",SUMIFS(Raw!$H:$H,Raw!$A:$A,Geography!$B16,Raw!$G:$G,Geography!AA$6,Raw!$I:$I,Geography!$A$6),IF($B$6="Provider",SUMIFS(Raw!$H:$H,Raw!$A:$A,Geography!$B16,Raw!$G:$G,Geography!AA$6,Raw!$C:$C,Geography!$A$6),SUMIFS(Raw!$H:$H,Raw!$A:$A,Geography!$B16,Raw!$G:$G,Geography!AA$6,Raw!$E:$E,Geography!$A$6)))</f>
        <v>0</v>
      </c>
      <c r="AB16" s="100">
        <f>IF($B$6="Region",SUMIFS(Raw!$H:$H,Raw!$A:$A,Geography!$B16,Raw!$G:$G,Geography!AB$6,Raw!$I:$I,Geography!$A$6),IF($B$6="Provider",SUMIFS(Raw!$H:$H,Raw!$A:$A,Geography!$B16,Raw!$G:$G,Geography!AB$6,Raw!$C:$C,Geography!$A$6),SUMIFS(Raw!$H:$H,Raw!$A:$A,Geography!$B16,Raw!$G:$G,Geography!AB$6,Raw!$E:$E,Geography!$A$6)))</f>
        <v>0</v>
      </c>
      <c r="AC16" s="100" t="str">
        <f>IF($B$6="Area", SUMIFS(Raw!$H:$H,Raw!$A:$A,Geography!$B16,Raw!$G:$G,Geography!AC$6,Raw!$E:$E,Geography!$A$6), " ")</f>
        <v xml:space="preserve"> </v>
      </c>
      <c r="AD16" s="100" t="str">
        <f>IF($B$6="Area", SUMIFS(Raw!$H:$H,Raw!$A:$A,Geography!$B16,Raw!$G:$G,Geography!AD$6,Raw!$E:$E,Geography!$A$6), " ")</f>
        <v xml:space="preserve"> </v>
      </c>
      <c r="AE16" s="100">
        <f>IF($B$6="Region",SUMIFS(Raw!$H:$H,Raw!$A:$A,Geography!$B16,Raw!$G:$G,Geography!AE$6,Raw!$I:$I,Geography!$A$6),IF($B$6="Provider",SUMIFS(Raw!$H:$H,Raw!$A:$A,Geography!$B16,Raw!$G:$G,Geography!AE$6,Raw!$C:$C,Geography!$A$6),SUMIFS(Raw!$H:$H,Raw!$A:$A,Geography!$B16,Raw!$G:$G,Geography!AE$6,Raw!$E:$E,Geography!$A$6)))</f>
        <v>0</v>
      </c>
      <c r="AF16" s="100">
        <f>IF($B$6="Region",SUMIFS(Raw!$H:$H,Raw!$A:$A,Geography!$B16,Raw!$G:$G,Geography!AF$6,Raw!$I:$I,Geography!$A$6),IF($B$6="Provider",SUMIFS(Raw!$H:$H,Raw!$A:$A,Geography!$B16,Raw!$G:$G,Geography!AF$6,Raw!$C:$C,Geography!$A$6),SUMIFS(Raw!$H:$H,Raw!$A:$A,Geography!$B16,Raw!$G:$G,Geography!AF$6,Raw!$E:$E,Geography!$A$6)))</f>
        <v>0</v>
      </c>
      <c r="AG16" s="100">
        <f>IF($B$6="Region",SUMIFS(Raw!$H:$H,Raw!$A:$A,Geography!$B16,Raw!$G:$G,Geography!AG$6,Raw!$I:$I,Geography!$A$6),IF($B$6="Provider",SUMIFS(Raw!$H:$H,Raw!$A:$A,Geography!$B16,Raw!$G:$G,Geography!AG$6,Raw!$C:$C,Geography!$A$6),SUMIFS(Raw!$H:$H,Raw!$A:$A,Geography!$B16,Raw!$G:$G,Geography!AG$6,Raw!$E:$E,Geography!$A$6)))</f>
        <v>0</v>
      </c>
      <c r="AH16" s="100">
        <f>IF($B$6="Region",SUMIFS(Raw!$H:$H,Raw!$A:$A,Geography!$B16,Raw!$G:$G,Geography!AH$6,Raw!$I:$I,Geography!$A$6),IF($B$6="Provider",SUMIFS(Raw!$H:$H,Raw!$A:$A,Geography!$B16,Raw!$G:$G,Geography!AH$6,Raw!$C:$C,Geography!$A$6),SUMIFS(Raw!$H:$H,Raw!$A:$A,Geography!$B16,Raw!$G:$G,Geography!AH$6,Raw!$E:$E,Geography!$A$6)))</f>
        <v>0</v>
      </c>
      <c r="AI16" s="100">
        <f>IF($B$6="Region",SUMIFS(Raw!$H:$H,Raw!$A:$A,Geography!$B16,Raw!$G:$G,Geography!AI$6,Raw!$I:$I,Geography!$A$6),IF($B$6="Provider",SUMIFS(Raw!$H:$H,Raw!$A:$A,Geography!$B16,Raw!$G:$G,Geography!AI$6,Raw!$C:$C,Geography!$A$6),SUMIFS(Raw!$H:$H,Raw!$A:$A,Geography!$B16,Raw!$G:$G,Geography!AI$6,Raw!$E:$E,Geography!$A$6)))</f>
        <v>0</v>
      </c>
      <c r="AJ16" s="100">
        <f>IF($B$6="Region",SUMIFS(Raw!$H:$H,Raw!$A:$A,Geography!$B16,Raw!$G:$G,Geography!AJ$6,Raw!$I:$I,Geography!$A$6),IF($B$6="Provider",SUMIFS(Raw!$H:$H,Raw!$A:$A,Geography!$B16,Raw!$G:$G,Geography!AJ$6,Raw!$C:$C,Geography!$A$6),SUMIFS(Raw!$H:$H,Raw!$A:$A,Geography!$B16,Raw!$G:$G,Geography!AJ$6,Raw!$E:$E,Geography!$A$6)))</f>
        <v>0</v>
      </c>
      <c r="AK16" s="100">
        <f>IF($B$6="Region",SUMIFS(Raw!$H:$H,Raw!$A:$A,Geography!$B16,Raw!$G:$G,Geography!AK$6,Raw!$I:$I,Geography!$A$6),IF($B$6="Provider",SUMIFS(Raw!$H:$H,Raw!$A:$A,Geography!$B16,Raw!$G:$G,Geography!AK$6,Raw!$C:$C,Geography!$A$6),SUMIFS(Raw!$H:$H,Raw!$A:$A,Geography!$B16,Raw!$G:$G,Geography!AK$6,Raw!$E:$E,Geography!$A$6)))</f>
        <v>0</v>
      </c>
      <c r="AL16" s="100">
        <f>IF($B$6="Region",SUMIFS(Raw!$H:$H,Raw!$A:$A,Geography!$B16,Raw!$G:$G,Geography!AL$6,Raw!$I:$I,Geography!$A$6),IF($B$6="Provider",SUMIFS(Raw!$H:$H,Raw!$A:$A,Geography!$B16,Raw!$G:$G,Geography!AL$6,Raw!$C:$C,Geography!$A$6),SUMIFS(Raw!$H:$H,Raw!$A:$A,Geography!$B16,Raw!$G:$G,Geography!AL$6,Raw!$E:$E,Geography!$A$6)))</f>
        <v>0</v>
      </c>
      <c r="AM16" s="100">
        <f>IF($B$6="Region",SUMIFS(Raw!$H:$H,Raw!$A:$A,Geography!$B16,Raw!$G:$G,Geography!AM$6,Raw!$I:$I,Geography!$A$6),IF($B$6="Provider",SUMIFS(Raw!$H:$H,Raw!$A:$A,Geography!$B16,Raw!$G:$G,Geography!AM$6,Raw!$C:$C,Geography!$A$6),SUMIFS(Raw!$H:$H,Raw!$A:$A,Geography!$B16,Raw!$G:$G,Geography!AM$6,Raw!$E:$E,Geography!$A$6)))</f>
        <v>0</v>
      </c>
      <c r="AN16" s="100">
        <f>IF($B$6="Region",SUMIFS(Raw!$H:$H,Raw!$A:$A,Geography!$B16,Raw!$G:$G,Geography!AN$6,Raw!$I:$I,Geography!$A$6),IF($B$6="Provider",SUMIFS(Raw!$H:$H,Raw!$A:$A,Geography!$B16,Raw!$G:$G,Geography!AN$6,Raw!$C:$C,Geography!$A$6),SUMIFS(Raw!$H:$H,Raw!$A:$A,Geography!$B16,Raw!$G:$G,Geography!AN$6,Raw!$E:$E,Geography!$A$6)))</f>
        <v>0</v>
      </c>
      <c r="AO16" s="100">
        <f>IF($B$6="Region",SUMIFS(Raw!$H:$H,Raw!$A:$A,Geography!$B16,Raw!$G:$G,Geography!AO$6,Raw!$I:$I,Geography!$A$6),IF($B$6="Provider",SUMIFS(Raw!$H:$H,Raw!$A:$A,Geography!$B16,Raw!$G:$G,Geography!AO$6,Raw!$C:$C,Geography!$A$6),SUMIFS(Raw!$H:$H,Raw!$A:$A,Geography!$B16,Raw!$G:$G,Geography!AO$6,Raw!$E:$E,Geography!$A$6)))</f>
        <v>0</v>
      </c>
      <c r="AP16" s="100">
        <f>IF($B$6="Region",SUMIFS(Raw!$H:$H,Raw!$A:$A,Geography!$B16,Raw!$G:$G,Geography!AP$6,Raw!$I:$I,Geography!$A$6),IF($B$6="Provider",SUMIFS(Raw!$H:$H,Raw!$A:$A,Geography!$B16,Raw!$G:$G,Geography!AP$6,Raw!$C:$C,Geography!$A$6),SUMIFS(Raw!$H:$H,Raw!$A:$A,Geography!$B16,Raw!$G:$G,Geography!AP$6,Raw!$E:$E,Geography!$A$6)))</f>
        <v>0</v>
      </c>
      <c r="AQ16" s="100">
        <f>IF($B$6="Region",SUMIFS(Raw!$H:$H,Raw!$A:$A,Geography!$B16,Raw!$G:$G,Geography!AQ$6,Raw!$I:$I,Geography!$A$6),IF($B$6="Provider",SUMIFS(Raw!$H:$H,Raw!$A:$A,Geography!$B16,Raw!$G:$G,Geography!AQ$6,Raw!$C:$C,Geography!$A$6),SUMIFS(Raw!$H:$H,Raw!$A:$A,Geography!$B16,Raw!$G:$G,Geography!AQ$6,Raw!$E:$E,Geography!$A$6)))</f>
        <v>0</v>
      </c>
      <c r="AR16" s="100">
        <f>IF($B$6="Region",SUMIFS(Raw!$H:$H,Raw!$A:$A,Geography!$B16,Raw!$G:$G,Geography!AR$6,Raw!$I:$I,Geography!$A$6),IF($B$6="Provider",SUMIFS(Raw!$H:$H,Raw!$A:$A,Geography!$B16,Raw!$G:$G,Geography!AR$6,Raw!$C:$C,Geography!$A$6),SUMIFS(Raw!$H:$H,Raw!$A:$A,Geography!$B16,Raw!$G:$G,Geography!AR$6,Raw!$E:$E,Geography!$A$6)))</f>
        <v>0</v>
      </c>
      <c r="AS16" s="100">
        <f>IF($B$6="Region",SUMIFS(Raw!$H:$H,Raw!$A:$A,Geography!$B16,Raw!$G:$G,Geography!AS$6,Raw!$I:$I,Geography!$A$6),IF($B$6="Provider",SUMIFS(Raw!$H:$H,Raw!$A:$A,Geography!$B16,Raw!$G:$G,Geography!AS$6,Raw!$C:$C,Geography!$A$6),SUMIFS(Raw!$H:$H,Raw!$A:$A,Geography!$B16,Raw!$G:$G,Geography!AS$6,Raw!$E:$E,Geography!$A$6)))</f>
        <v>0</v>
      </c>
      <c r="AT16" s="100">
        <f>IF($B$6="Region",SUMIFS(Raw!$H:$H,Raw!$A:$A,Geography!$B16,Raw!$G:$G,Geography!AT$6,Raw!$I:$I,Geography!$A$6),IF($B$6="Provider",SUMIFS(Raw!$H:$H,Raw!$A:$A,Geography!$B16,Raw!$G:$G,Geography!AT$6,Raw!$C:$C,Geography!$A$6),SUMIFS(Raw!$H:$H,Raw!$A:$A,Geography!$B16,Raw!$G:$G,Geography!AT$6,Raw!$E:$E,Geography!$A$6)))</f>
        <v>0</v>
      </c>
      <c r="AU16" s="100">
        <f>IF($B$6="Region",SUMIFS(Raw!$H:$H,Raw!$A:$A,Geography!$B16,Raw!$G:$G,Geography!AU$6,Raw!$I:$I,Geography!$A$6),IF($B$6="Provider",SUMIFS(Raw!$H:$H,Raw!$A:$A,Geography!$B16,Raw!$G:$G,Geography!AU$6,Raw!$C:$C,Geography!$A$6),SUMIFS(Raw!$H:$H,Raw!$A:$A,Geography!$B16,Raw!$G:$G,Geography!AU$6,Raw!$E:$E,Geography!$A$6)))</f>
        <v>0</v>
      </c>
      <c r="AV16" s="100">
        <f>IF($B$6="Region",SUMIFS(Raw!$H:$H,Raw!$A:$A,Geography!$B16,Raw!$G:$G,Geography!AV$6,Raw!$I:$I,Geography!$A$6),IF($B$6="Provider",SUMIFS(Raw!$H:$H,Raw!$A:$A,Geography!$B16,Raw!$G:$G,Geography!AV$6,Raw!$C:$C,Geography!$A$6),SUMIFS(Raw!$H:$H,Raw!$A:$A,Geography!$B16,Raw!$G:$G,Geography!AV$6,Raw!$E:$E,Geography!$A$6)))</f>
        <v>0</v>
      </c>
      <c r="AW16" s="100">
        <f>IF($B$6="Region",SUMIFS(Raw!$H:$H,Raw!$A:$A,Geography!$B16,Raw!$G:$G,Geography!AW$6,Raw!$I:$I,Geography!$A$6),IF($B$6="Provider",SUMIFS(Raw!$H:$H,Raw!$A:$A,Geography!$B16,Raw!$G:$G,Geography!AW$6,Raw!$C:$C,Geography!$A$6),SUMIFS(Raw!$H:$H,Raw!$A:$A,Geography!$B16,Raw!$G:$G,Geography!AW$6,Raw!$E:$E,Geography!$A$6)))</f>
        <v>0</v>
      </c>
      <c r="AX16" s="100">
        <f>IF($B$6="Region",SUMIFS(Raw!$H:$H,Raw!$A:$A,Geography!$B16,Raw!$G:$G,Geography!AX$6,Raw!$I:$I,Geography!$A$6),IF($B$6="Provider",SUMIFS(Raw!$H:$H,Raw!$A:$A,Geography!$B16,Raw!$G:$G,Geography!AX$6,Raw!$C:$C,Geography!$A$6),SUMIFS(Raw!$H:$H,Raw!$A:$A,Geography!$B16,Raw!$G:$G,Geography!AX$6,Raw!$E:$E,Geography!$A$6)))</f>
        <v>0</v>
      </c>
      <c r="AY16" s="100">
        <f>IF($B$6="Region",SUMIFS(Raw!$H:$H,Raw!$A:$A,Geography!$B16,Raw!$G:$G,Geography!AY$6,Raw!$I:$I,Geography!$A$6),IF($B$6="Provider",SUMIFS(Raw!$H:$H,Raw!$A:$A,Geography!$B16,Raw!$G:$G,Geography!AY$6,Raw!$C:$C,Geography!$A$6),SUMIFS(Raw!$H:$H,Raw!$A:$A,Geography!$B16,Raw!$G:$G,Geography!AY$6,Raw!$E:$E,Geography!$A$6)))</f>
        <v>0</v>
      </c>
      <c r="AZ16" s="100">
        <f>IF($B$6="Region",SUMIFS(Raw!$H:$H,Raw!$A:$A,Geography!$B16,Raw!$G:$G,Geography!AZ$6,Raw!$I:$I,Geography!$A$6),IF($B$6="Provider",SUMIFS(Raw!$H:$H,Raw!$A:$A,Geography!$B16,Raw!$G:$G,Geography!AZ$6,Raw!$C:$C,Geography!$A$6),SUMIFS(Raw!$H:$H,Raw!$A:$A,Geography!$B16,Raw!$G:$G,Geography!AZ$6,Raw!$E:$E,Geography!$A$6)))</f>
        <v>0</v>
      </c>
      <c r="BA16" s="100">
        <f>IF($B$6="Region",SUMIFS(Raw!$H:$H,Raw!$A:$A,Geography!$B16,Raw!$G:$G,Geography!BA$6,Raw!$I:$I,Geography!$A$6),IF($B$6="Provider",SUMIFS(Raw!$H:$H,Raw!$A:$A,Geography!$B16,Raw!$G:$G,Geography!BA$6,Raw!$C:$C,Geography!$A$6),SUMIFS(Raw!$H:$H,Raw!$A:$A,Geography!$B16,Raw!$G:$G,Geography!BA$6,Raw!$E:$E,Geography!$A$6)))</f>
        <v>0</v>
      </c>
      <c r="BB16" s="100">
        <f>IF($B$6="Region",SUMIFS(Raw!$H:$H,Raw!$A:$A,Geography!$B16,Raw!$G:$G,Geography!BB$6,Raw!$I:$I,Geography!$A$6),IF($B$6="Provider",SUMIFS(Raw!$H:$H,Raw!$A:$A,Geography!$B16,Raw!$G:$G,Geography!BB$6,Raw!$C:$C,Geography!$A$6),SUMIFS(Raw!$H:$H,Raw!$A:$A,Geography!$B16,Raw!$G:$G,Geography!BB$6,Raw!$E:$E,Geography!$A$6)))</f>
        <v>0</v>
      </c>
      <c r="BC16" s="100">
        <f>IF($B$6="Region",SUMIFS(Raw!$H:$H,Raw!$A:$A,Geography!$B16,Raw!$G:$G,Geography!BC$6,Raw!$I:$I,Geography!$A$6),IF($B$6="Provider",SUMIFS(Raw!$H:$H,Raw!$A:$A,Geography!$B16,Raw!$G:$G,Geography!BC$6,Raw!$C:$C,Geography!$A$6),SUMIFS(Raw!$H:$H,Raw!$A:$A,Geography!$B16,Raw!$G:$G,Geography!BC$6,Raw!$E:$E,Geography!$A$6)))</f>
        <v>0</v>
      </c>
      <c r="BD16" s="100">
        <f>IF($B$6="Region",SUMIFS(Raw!$H:$H,Raw!$A:$A,Geography!$B16,Raw!$G:$G,Geography!BD$6,Raw!$I:$I,Geography!$A$6),IF($B$6="Provider",SUMIFS(Raw!$H:$H,Raw!$A:$A,Geography!$B16,Raw!$G:$G,Geography!BD$6,Raw!$C:$C,Geography!$A$6),SUMIFS(Raw!$H:$H,Raw!$A:$A,Geography!$B16,Raw!$G:$G,Geography!BD$6,Raw!$E:$E,Geography!$A$6)))</f>
        <v>0</v>
      </c>
      <c r="BE16" s="100">
        <f>IF($B$6="Region",SUMIFS(Raw!$H:$H,Raw!$A:$A,Geography!$B16,Raw!$G:$G,Geography!BE$6,Raw!$I:$I,Geography!$A$6),IF($B$6="Provider",SUMIFS(Raw!$H:$H,Raw!$A:$A,Geography!$B16,Raw!$G:$G,Geography!BE$6,Raw!$C:$C,Geography!$A$6),SUMIFS(Raw!$H:$H,Raw!$A:$A,Geography!$B16,Raw!$G:$G,Geography!BE$6,Raw!$E:$E,Geography!$A$6)))</f>
        <v>0</v>
      </c>
      <c r="BF16" s="100">
        <f>IF($B$6="Region",SUMIFS(Raw!$H:$H,Raw!$A:$A,Geography!$B16,Raw!$G:$G,Geography!BF$6,Raw!$I:$I,Geography!$A$6),IF($B$6="Provider",SUMIFS(Raw!$H:$H,Raw!$A:$A,Geography!$B16,Raw!$G:$G,Geography!BF$6,Raw!$C:$C,Geography!$A$6),SUMIFS(Raw!$H:$H,Raw!$A:$A,Geography!$B16,Raw!$G:$G,Geography!BF$6,Raw!$E:$E,Geography!$A$6)))</f>
        <v>0</v>
      </c>
      <c r="BG16" s="100">
        <f>IF($B$6="Region",SUMIFS(Raw!$H:$H,Raw!$A:$A,Geography!$B16,Raw!$G:$G,Geography!BG$6,Raw!$I:$I,Geography!$A$6),IF($B$6="Provider",SUMIFS(Raw!$H:$H,Raw!$A:$A,Geography!$B16,Raw!$G:$G,Geography!BG$6,Raw!$C:$C,Geography!$A$6),SUMIFS(Raw!$H:$H,Raw!$A:$A,Geography!$B16,Raw!$G:$G,Geography!BG$6,Raw!$E:$E,Geography!$A$6)))</f>
        <v>0</v>
      </c>
      <c r="BH16" s="100">
        <f>IF($B$6="Region",SUMIFS(Raw!$H:$H,Raw!$A:$A,Geography!$B16,Raw!$G:$G,Geography!BH$6,Raw!$I:$I,Geography!$A$6),IF($B$6="Provider",SUMIFS(Raw!$H:$H,Raw!$A:$A,Geography!$B16,Raw!$G:$G,Geography!BH$6,Raw!$C:$C,Geography!$A$6),SUMIFS(Raw!$H:$H,Raw!$A:$A,Geography!$B16,Raw!$G:$G,Geography!BH$6,Raw!$E:$E,Geography!$A$6)))</f>
        <v>0</v>
      </c>
      <c r="BI16" s="100">
        <f>IF($B$6="Region",SUMIFS(Raw!$H:$H,Raw!$A:$A,Geography!$B16,Raw!$G:$G,Geography!BI$6,Raw!$I:$I,Geography!$A$6),IF($B$6="Provider",SUMIFS(Raw!$H:$H,Raw!$A:$A,Geography!$B16,Raw!$G:$G,Geography!BI$6,Raw!$C:$C,Geography!$A$6),SUMIFS(Raw!$H:$H,Raw!$A:$A,Geography!$B16,Raw!$G:$G,Geography!BI$6,Raw!$E:$E,Geography!$A$6)))</f>
        <v>0</v>
      </c>
      <c r="BJ16" s="100">
        <f>IF($B$6="Region",SUMIFS(Raw!$H:$H,Raw!$A:$A,Geography!$B16,Raw!$G:$G,Geography!BJ$6,Raw!$I:$I,Geography!$A$6),IF($B$6="Provider",SUMIFS(Raw!$H:$H,Raw!$A:$A,Geography!$B16,Raw!$G:$G,Geography!BJ$6,Raw!$C:$C,Geography!$A$6),SUMIFS(Raw!$H:$H,Raw!$A:$A,Geography!$B16,Raw!$G:$G,Geography!BJ$6,Raw!$E:$E,Geography!$A$6)))</f>
        <v>0</v>
      </c>
      <c r="BK16" s="100">
        <f>IF($B$6="Region",SUMIFS(Raw!$H:$H,Raw!$A:$A,Geography!$B16,Raw!$G:$G,Geography!BK$6,Raw!$I:$I,Geography!$A$6),IF($B$6="Provider",SUMIFS(Raw!$H:$H,Raw!$A:$A,Geography!$B16,Raw!$G:$G,Geography!BK$6,Raw!$C:$C,Geography!$A$6),SUMIFS(Raw!$H:$H,Raw!$A:$A,Geography!$B16,Raw!$G:$G,Geography!BK$6,Raw!$E:$E,Geography!$A$6)))</f>
        <v>0</v>
      </c>
      <c r="BL16" s="100">
        <f>IF($B$6="Region",SUMIFS(Raw!$H:$H,Raw!$A:$A,Geography!$B16,Raw!$G:$G,Geography!BL$6,Raw!$I:$I,Geography!$A$6),IF($B$6="Provider",SUMIFS(Raw!$H:$H,Raw!$A:$A,Geography!$B16,Raw!$G:$G,Geography!BL$6,Raw!$C:$C,Geography!$A$6),SUMIFS(Raw!$H:$H,Raw!$A:$A,Geography!$B16,Raw!$G:$G,Geography!BL$6,Raw!$E:$E,Geography!$A$6)))</f>
        <v>0</v>
      </c>
      <c r="BM16" s="100">
        <f>IF($B$6="Region",SUMIFS(Raw!$H:$H,Raw!$A:$A,Geography!$B16,Raw!$G:$G,Geography!BM$6,Raw!$I:$I,Geography!$A$6),IF($B$6="Provider",SUMIFS(Raw!$H:$H,Raw!$A:$A,Geography!$B16,Raw!$G:$G,Geography!BM$6,Raw!$C:$C,Geography!$A$6),SUMIFS(Raw!$H:$H,Raw!$A:$A,Geography!$B16,Raw!$G:$G,Geography!BM$6,Raw!$E:$E,Geography!$A$6)))</f>
        <v>0</v>
      </c>
      <c r="BN16" s="100">
        <f>IF($B$6="Region",SUMIFS(Raw!$H:$H,Raw!$A:$A,Geography!$B16,Raw!$G:$G,Geography!BN$6,Raw!$I:$I,Geography!$A$6),IF($B$6="Provider",SUMIFS(Raw!$H:$H,Raw!$A:$A,Geography!$B16,Raw!$G:$G,Geography!BN$6,Raw!$C:$C,Geography!$A$6),SUMIFS(Raw!$H:$H,Raw!$A:$A,Geography!$B16,Raw!$G:$G,Geography!BN$6,Raw!$E:$E,Geography!$A$6)))</f>
        <v>0</v>
      </c>
      <c r="BO16" s="100">
        <f>IF($B$6="Region",SUMIFS(Raw!$H:$H,Raw!$A:$A,Geography!$B16,Raw!$G:$G,Geography!BO$6,Raw!$I:$I,Geography!$A$6),IF($B$6="Provider",SUMIFS(Raw!$H:$H,Raw!$A:$A,Geography!$B16,Raw!$G:$G,Geography!BO$6,Raw!$C:$C,Geography!$A$6),SUMIFS(Raw!$H:$H,Raw!$A:$A,Geography!$B16,Raw!$G:$G,Geography!BO$6,Raw!$E:$E,Geography!$A$6)))</f>
        <v>0</v>
      </c>
      <c r="BP16" s="100">
        <f>IF($B$6="Region",SUMIFS(Raw!$H:$H,Raw!$A:$A,Geography!$B16,Raw!$G:$G,Geography!BP$6,Raw!$I:$I,Geography!$A$6),IF($B$6="Provider",SUMIFS(Raw!$H:$H,Raw!$A:$A,Geography!$B16,Raw!$G:$G,Geography!BP$6,Raw!$C:$C,Geography!$A$6),SUMIFS(Raw!$H:$H,Raw!$A:$A,Geography!$B16,Raw!$G:$G,Geography!BP$6,Raw!$E:$E,Geography!$A$6)))</f>
        <v>0</v>
      </c>
      <c r="BQ16" s="100">
        <f>IF($B$6="Region",SUMIFS(Raw!$H:$H,Raw!$A:$A,Geography!$B16,Raw!$G:$G,Geography!BQ$6,Raw!$I:$I,Geography!$A$6),IF($B$6="Provider",SUMIFS(Raw!$H:$H,Raw!$A:$A,Geography!$B16,Raw!$G:$G,Geography!BQ$6,Raw!$C:$C,Geography!$A$6),SUMIFS(Raw!$H:$H,Raw!$A:$A,Geography!$B16,Raw!$G:$G,Geography!BQ$6,Raw!$E:$E,Geography!$A$6)))</f>
        <v>0</v>
      </c>
      <c r="BR16" s="100">
        <f>IF($B$6="Region",SUMIFS(Raw!$H:$H,Raw!$A:$A,Geography!$B16,Raw!$G:$G,Geography!BR$6,Raw!$I:$I,Geography!$A$6),IF($B$6="Provider",SUMIFS(Raw!$H:$H,Raw!$A:$A,Geography!$B16,Raw!$G:$G,Geography!BR$6,Raw!$C:$C,Geography!$A$6),SUMIFS(Raw!$H:$H,Raw!$A:$A,Geography!$B16,Raw!$G:$G,Geography!BR$6,Raw!$E:$E,Geography!$A$6)))</f>
        <v>0</v>
      </c>
      <c r="BS16" s="100">
        <f>IF($B$6="Region",SUMIFS(Raw!$H:$H,Raw!$A:$A,Geography!$B16,Raw!$G:$G,Geography!BS$6,Raw!$I:$I,Geography!$A$6),IF($B$6="Provider",SUMIFS(Raw!$H:$H,Raw!$A:$A,Geography!$B16,Raw!$G:$G,Geography!BS$6,Raw!$C:$C,Geography!$A$6),SUMIFS(Raw!$H:$H,Raw!$A:$A,Geography!$B16,Raw!$G:$G,Geography!BS$6,Raw!$E:$E,Geography!$A$6)))</f>
        <v>0</v>
      </c>
      <c r="BT16" s="100">
        <f>IF($B$6="Region",SUMIFS(Raw!$H:$H,Raw!$A:$A,Geography!$B16,Raw!$G:$G,Geography!BT$6,Raw!$I:$I,Geography!$A$6),IF($B$6="Provider",SUMIFS(Raw!$H:$H,Raw!$A:$A,Geography!$B16,Raw!$G:$G,Geography!BT$6,Raw!$C:$C,Geography!$A$6),SUMIFS(Raw!$H:$H,Raw!$A:$A,Geography!$B16,Raw!$G:$G,Geography!BT$6,Raw!$E:$E,Geography!$A$6)))</f>
        <v>0</v>
      </c>
      <c r="BU16" s="100">
        <f>IF($B$6="Region",SUMIFS(Raw!$H:$H,Raw!$A:$A,Geography!$B16,Raw!$G:$G,Geography!BU$6,Raw!$I:$I,Geography!$A$6),IF($B$6="Provider",SUMIFS(Raw!$H:$H,Raw!$A:$A,Geography!$B16,Raw!$G:$G,Geography!BU$6,Raw!$C:$C,Geography!$A$6),SUMIFS(Raw!$H:$H,Raw!$A:$A,Geography!$B16,Raw!$G:$G,Geography!BU$6,Raw!$E:$E,Geography!$A$6)))</f>
        <v>0</v>
      </c>
      <c r="BV16" s="100">
        <f>IF($B$6="Region",SUMIFS(Raw!$H:$H,Raw!$A:$A,Geography!$B16,Raw!$G:$G,Geography!BV$6,Raw!$I:$I,Geography!$A$6),IF($B$6="Provider",SUMIFS(Raw!$H:$H,Raw!$A:$A,Geography!$B16,Raw!$G:$G,Geography!BV$6,Raw!$C:$C,Geography!$A$6),SUMIFS(Raw!$H:$H,Raw!$A:$A,Geography!$B16,Raw!$G:$G,Geography!BV$6,Raw!$E:$E,Geography!$A$6)))</f>
        <v>0</v>
      </c>
      <c r="BW16" s="100">
        <f>IF($B$6="Region",SUMIFS(Raw!$H:$H,Raw!$A:$A,Geography!$B16,Raw!$G:$G,Geography!BW$6,Raw!$I:$I,Geography!$A$6),IF($B$6="Provider",SUMIFS(Raw!$H:$H,Raw!$A:$A,Geography!$B16,Raw!$G:$G,Geography!BW$6,Raw!$C:$C,Geography!$A$6),SUMIFS(Raw!$H:$H,Raw!$A:$A,Geography!$B16,Raw!$G:$G,Geography!BW$6,Raw!$E:$E,Geography!$A$6)))</f>
        <v>0</v>
      </c>
      <c r="BX16" s="100">
        <f>IF($B$6="Region",SUMIFS(Raw!$H:$H,Raw!$A:$A,Geography!$B16,Raw!$G:$G,Geography!BX$6,Raw!$I:$I,Geography!$A$6),IF($B$6="Provider",SUMIFS(Raw!$H:$H,Raw!$A:$A,Geography!$B16,Raw!$G:$G,Geography!BX$6,Raw!$C:$C,Geography!$A$6),SUMIFS(Raw!$H:$H,Raw!$A:$A,Geography!$B16,Raw!$G:$G,Geography!BX$6,Raw!$E:$E,Geography!$A$6)))</f>
        <v>0</v>
      </c>
      <c r="BY16" s="100">
        <f>IF($B$6="Region",SUMIFS(Raw!$H:$H,Raw!$A:$A,Geography!$B16,Raw!$G:$G,Geography!BY$6,Raw!$I:$I,Geography!$A$6),IF($B$6="Provider",SUMIFS(Raw!$H:$H,Raw!$A:$A,Geography!$B16,Raw!$G:$G,Geography!BY$6,Raw!$C:$C,Geography!$A$6),SUMIFS(Raw!$H:$H,Raw!$A:$A,Geography!$B16,Raw!$G:$G,Geography!BY$6,Raw!$E:$E,Geography!$A$6)))</f>
        <v>0</v>
      </c>
      <c r="BZ16" s="100">
        <f>IF($B$6="Region",SUMIFS(Raw!$H:$H,Raw!$A:$A,Geography!$B16,Raw!$G:$G,Geography!BZ$6,Raw!$I:$I,Geography!$A$6),IF($B$6="Provider",SUMIFS(Raw!$H:$H,Raw!$A:$A,Geography!$B16,Raw!$G:$G,Geography!BZ$6,Raw!$C:$C,Geography!$A$6),SUMIFS(Raw!$H:$H,Raw!$A:$A,Geography!$B16,Raw!$G:$G,Geography!BZ$6,Raw!$E:$E,Geography!$A$6)))</f>
        <v>0</v>
      </c>
      <c r="CA16" s="100">
        <f>IF($B$6="Region",SUMIFS(Raw!$H:$H,Raw!$A:$A,Geography!$B16,Raw!$G:$G,Geography!CA$6,Raw!$I:$I,Geography!$A$6),IF($B$6="Provider",SUMIFS(Raw!$H:$H,Raw!$A:$A,Geography!$B16,Raw!$G:$G,Geography!CA$6,Raw!$C:$C,Geography!$A$6),SUMIFS(Raw!$H:$H,Raw!$A:$A,Geography!$B16,Raw!$G:$G,Geography!CA$6,Raw!$E:$E,Geography!$A$6)))</f>
        <v>0</v>
      </c>
      <c r="CB16" s="100">
        <f>IF($B$6="Region",SUMIFS(Raw!$H:$H,Raw!$A:$A,Geography!$B16,Raw!$G:$G,Geography!CB$6,Raw!$I:$I,Geography!$A$6),IF($B$6="Provider",SUMIFS(Raw!$H:$H,Raw!$A:$A,Geography!$B16,Raw!$G:$G,Geography!CB$6,Raw!$C:$C,Geography!$A$6),SUMIFS(Raw!$H:$H,Raw!$A:$A,Geography!$B16,Raw!$G:$G,Geography!CB$6,Raw!$E:$E,Geography!$A$6)))</f>
        <v>0</v>
      </c>
      <c r="CC16" s="100">
        <f>IF($B$6="Region",SUMIFS(Raw!$H:$H,Raw!$A:$A,Geography!$B16,Raw!$G:$G,Geography!CC$6,Raw!$I:$I,Geography!$A$6),IF($B$6="Provider",SUMIFS(Raw!$H:$H,Raw!$A:$A,Geography!$B16,Raw!$G:$G,Geography!CC$6,Raw!$C:$C,Geography!$A$6),SUMIFS(Raw!$H:$H,Raw!$A:$A,Geography!$B16,Raw!$G:$G,Geography!CC$6,Raw!$E:$E,Geography!$A$6)))</f>
        <v>0</v>
      </c>
      <c r="CD16" s="100">
        <f>IF($B$6="Region",SUMIFS(Raw!$H:$H,Raw!$A:$A,Geography!$B16,Raw!$G:$G,Geography!CD$6,Raw!$I:$I,Geography!$A$6),IF($B$6="Provider",SUMIFS(Raw!$H:$H,Raw!$A:$A,Geography!$B16,Raw!$G:$G,Geography!CD$6,Raw!$C:$C,Geography!$A$6),SUMIFS(Raw!$H:$H,Raw!$A:$A,Geography!$B16,Raw!$G:$G,Geography!CD$6,Raw!$E:$E,Geography!$A$6)))</f>
        <v>0</v>
      </c>
      <c r="CE16" s="100">
        <f>IF($B$6="Region",SUMIFS(Raw!$H:$H,Raw!$A:$A,Geography!$B16,Raw!$G:$G,Geography!CE$6,Raw!$I:$I,Geography!$A$6),IF($B$6="Provider",SUMIFS(Raw!$H:$H,Raw!$A:$A,Geography!$B16,Raw!$G:$G,Geography!CE$6,Raw!$C:$C,Geography!$A$6),SUMIFS(Raw!$H:$H,Raw!$A:$A,Geography!$B16,Raw!$G:$G,Geography!CE$6,Raw!$E:$E,Geography!$A$6)))</f>
        <v>0</v>
      </c>
      <c r="CF16" s="100">
        <f>IF($B$6="Region",SUMIFS(Raw!$H:$H,Raw!$A:$A,Geography!$B16,Raw!$G:$G,Geography!CF$6,Raw!$I:$I,Geography!$A$6),IF($B$6="Provider",SUMIFS(Raw!$H:$H,Raw!$A:$A,Geography!$B16,Raw!$G:$G,Geography!CF$6,Raw!$C:$C,Geography!$A$6),SUMIFS(Raw!$H:$H,Raw!$A:$A,Geography!$B16,Raw!$G:$G,Geography!CF$6,Raw!$E:$E,Geography!$A$6)))</f>
        <v>0</v>
      </c>
      <c r="CG16" s="100">
        <f>IF($B$6="Region",SUMIFS(Raw!$H:$H,Raw!$A:$A,Geography!$B16,Raw!$G:$G,Geography!CG$6,Raw!$I:$I,Geography!$A$6),IF($B$6="Provider",SUMIFS(Raw!$H:$H,Raw!$A:$A,Geography!$B16,Raw!$G:$G,Geography!CG$6,Raw!$C:$C,Geography!$A$6),SUMIFS(Raw!$H:$H,Raw!$A:$A,Geography!$B16,Raw!$G:$G,Geography!CG$6,Raw!$E:$E,Geography!$A$6)))</f>
        <v>0</v>
      </c>
      <c r="CH16" s="100">
        <f>IF($B$6="Region",SUMIFS(Raw!$H:$H,Raw!$A:$A,Geography!$B16,Raw!$G:$G,Geography!CH$6,Raw!$I:$I,Geography!$A$6),IF($B$6="Provider",SUMIFS(Raw!$H:$H,Raw!$A:$A,Geography!$B16,Raw!$G:$G,Geography!CH$6,Raw!$C:$C,Geography!$A$6),SUMIFS(Raw!$H:$H,Raw!$A:$A,Geography!$B16,Raw!$G:$G,Geography!CH$6,Raw!$E:$E,Geography!$A$6)))</f>
        <v>0</v>
      </c>
      <c r="CI16" s="100">
        <f>IF($B$6="Region",SUMIFS(Raw!$H:$H,Raw!$A:$A,Geography!$B16,Raw!$G:$G,Geography!CI$6,Raw!$I:$I,Geography!$A$6),IF($B$6="Provider",SUMIFS(Raw!$H:$H,Raw!$A:$A,Geography!$B16,Raw!$G:$G,Geography!CI$6,Raw!$C:$C,Geography!$A$6),SUMIFS(Raw!$H:$H,Raw!$A:$A,Geography!$B16,Raw!$G:$G,Geography!CI$6,Raw!$E:$E,Geography!$A$6)))</f>
        <v>0</v>
      </c>
      <c r="CJ16" s="100">
        <f>IF($B$6="Region",SUMIFS(Raw!$H:$H,Raw!$A:$A,Geography!$B16,Raw!$G:$G,Geography!CJ$6,Raw!$I:$I,Geography!$A$6),IF($B$6="Provider",SUMIFS(Raw!$H:$H,Raw!$A:$A,Geography!$B16,Raw!$G:$G,Geography!CJ$6,Raw!$C:$C,Geography!$A$6),SUMIFS(Raw!$H:$H,Raw!$A:$A,Geography!$B16,Raw!$G:$G,Geography!CJ$6,Raw!$E:$E,Geography!$A$6)))</f>
        <v>0</v>
      </c>
      <c r="CK16" s="100">
        <f>IF($B$6="Region",SUMIFS(Raw!$H:$H,Raw!$A:$A,Geography!$B16,Raw!$G:$G,Geography!CK$6,Raw!$I:$I,Geography!$A$6),IF($B$6="Provider",SUMIFS(Raw!$H:$H,Raw!$A:$A,Geography!$B16,Raw!$G:$G,Geography!CK$6,Raw!$C:$C,Geography!$A$6),SUMIFS(Raw!$H:$H,Raw!$A:$A,Geography!$B16,Raw!$G:$G,Geography!CK$6,Raw!$E:$E,Geography!$A$6)))</f>
        <v>0</v>
      </c>
      <c r="CL16" s="100">
        <f>IF($B$6="Region",SUMIFS(Raw!$H:$H,Raw!$A:$A,Geography!$B16,Raw!$G:$G,Geography!CL$6,Raw!$I:$I,Geography!$A$6),IF($B$6="Provider",SUMIFS(Raw!$H:$H,Raw!$A:$A,Geography!$B16,Raw!$G:$G,Geography!CL$6,Raw!$C:$C,Geography!$A$6),SUMIFS(Raw!$H:$H,Raw!$A:$A,Geography!$B16,Raw!$G:$G,Geography!CL$6,Raw!$E:$E,Geography!$A$6)))</f>
        <v>0</v>
      </c>
      <c r="CM16" s="100">
        <f>IF($B$6="Region",SUMIFS(Raw!$H:$H,Raw!$A:$A,Geography!$B16,Raw!$G:$G,Geography!CM$6,Raw!$I:$I,Geography!$A$6),IF($B$6="Provider",SUMIFS(Raw!$H:$H,Raw!$A:$A,Geography!$B16,Raw!$G:$G,Geography!CM$6,Raw!$C:$C,Geography!$A$6),SUMIFS(Raw!$H:$H,Raw!$A:$A,Geography!$B16,Raw!$G:$G,Geography!CM$6,Raw!$E:$E,Geography!$A$6)))</f>
        <v>0</v>
      </c>
    </row>
    <row r="17" spans="1:91" hidden="1" x14ac:dyDescent="0.25">
      <c r="B17" s="14">
        <v>45901</v>
      </c>
      <c r="D17" s="100">
        <f>IF($B$6="Region",SUMIFS(Raw!$H:$H,Raw!$A:$A,Geography!$B17,Raw!$G:$G,Geography!D$6,Raw!$I:$I,Geography!$A$6),IF($B$6="Provider",SUMIFS(Raw!$H:$H,Raw!$A:$A,Geography!$B17,Raw!$G:$G,Geography!D$6,Raw!$C:$C,Geography!$A$6),SUMIFS(Raw!$H:$H,Raw!$A:$A,Geography!$B17,Raw!$G:$G,Geography!D$6,Raw!$E:$E,Geography!$A$6)))</f>
        <v>0</v>
      </c>
      <c r="E17" s="100">
        <f>IF($B$6="Region",SUMIFS(Raw!$H:$H,Raw!$A:$A,Geography!$B17,Raw!$G:$G,Geography!E$6,Raw!$I:$I,Geography!$A$6),IF($B$6="Provider",SUMIFS(Raw!$H:$H,Raw!$A:$A,Geography!$B17,Raw!$G:$G,Geography!E$6,Raw!$C:$C,Geography!$A$6),SUMIFS(Raw!$H:$H,Raw!$A:$A,Geography!$B17,Raw!$G:$G,Geography!E$6,Raw!$E:$E,Geography!$A$6)))</f>
        <v>0</v>
      </c>
      <c r="F17" s="100">
        <f>IF($B$6="Region",SUMIFS(Raw!$H:$H,Raw!$A:$A,Geography!$B17,Raw!$G:$G,Geography!F$6,Raw!$I:$I,Geography!$A$6),IF($B$6="Provider",SUMIFS(Raw!$H:$H,Raw!$A:$A,Geography!$B17,Raw!$G:$G,Geography!F$6,Raw!$C:$C,Geography!$A$6),SUMIFS(Raw!$H:$H,Raw!$A:$A,Geography!$B17,Raw!$G:$G,Geography!F$6,Raw!$E:$E,Geography!$A$6)))</f>
        <v>0</v>
      </c>
      <c r="G17" s="100">
        <f>IF($B$6="Region",SUMIFS(Raw!$H:$H,Raw!$A:$A,Geography!$B17,Raw!$G:$G,Geography!G$6,Raw!$I:$I,Geography!$A$6),IF($B$6="Provider",SUMIFS(Raw!$H:$H,Raw!$A:$A,Geography!$B17,Raw!$G:$G,Geography!G$6,Raw!$C:$C,Geography!$A$6),SUMIFS(Raw!$H:$H,Raw!$A:$A,Geography!$B17,Raw!$G:$G,Geography!G$6,Raw!$E:$E,Geography!$A$6)))</f>
        <v>0</v>
      </c>
      <c r="H17" s="100">
        <f>IF($B$6="Region",SUMIFS(Raw!$H:$H,Raw!$A:$A,Geography!$B17,Raw!$G:$G,Geography!H$6,Raw!$I:$I,Geography!$A$6),IF($B$6="Provider",SUMIFS(Raw!$H:$H,Raw!$A:$A,Geography!$B17,Raw!$G:$G,Geography!H$6,Raw!$C:$C,Geography!$A$6),SUMIFS(Raw!$H:$H,Raw!$A:$A,Geography!$B17,Raw!$G:$G,Geography!H$6,Raw!$E:$E,Geography!$A$6)))</f>
        <v>0</v>
      </c>
      <c r="I17" s="100">
        <f>IF($B$6="Region",SUMIFS(Raw!$H:$H,Raw!$A:$A,Geography!$B17,Raw!$G:$G,Geography!I$6,Raw!$I:$I,Geography!$A$6),IF($B$6="Provider",SUMIFS(Raw!$H:$H,Raw!$A:$A,Geography!$B17,Raw!$G:$G,Geography!I$6,Raw!$C:$C,Geography!$A$6),SUMIFS(Raw!$H:$H,Raw!$A:$A,Geography!$B17,Raw!$G:$G,Geography!I$6,Raw!$E:$E,Geography!$A$6)))</f>
        <v>0</v>
      </c>
      <c r="J17" s="100" t="str">
        <f>IF($B$6="Area", SUMIFS(Raw!$H:$H,Raw!$A:$A,Geography!$B17,Raw!$G:$G,Geography!J$6,Raw!$E:$E,Geography!$A$6), " ")</f>
        <v xml:space="preserve"> </v>
      </c>
      <c r="K17" s="100" t="str">
        <f>IF($B$6="Area", SUMIFS(Raw!$H:$H,Raw!$A:$A,Geography!$B17,Raw!$G:$G,Geography!K$6,Raw!$E:$E,Geography!$A$6), " ")</f>
        <v xml:space="preserve"> </v>
      </c>
      <c r="L17" s="100">
        <f>IF($B$6="Region",SUMIFS(Raw!$H:$H,Raw!$A:$A,Geography!$B17,Raw!$G:$G,Geography!L$6,Raw!$I:$I,Geography!$A$6),IF($B$6="Provider",SUMIFS(Raw!$H:$H,Raw!$A:$A,Geography!$B17,Raw!$G:$G,Geography!L$6,Raw!$C:$C,Geography!$A$6),SUMIFS(Raw!$H:$H,Raw!$A:$A,Geography!$B17,Raw!$G:$G,Geography!L$6,Raw!$E:$E,Geography!$A$6)))</f>
        <v>0</v>
      </c>
      <c r="M17" s="100">
        <f>IF($B$6="Region",SUMIFS(Raw!$H:$H,Raw!$A:$A,Geography!$B17,Raw!$G:$G,Geography!M$6,Raw!$I:$I,Geography!$A$6),IF($B$6="Provider",SUMIFS(Raw!$H:$H,Raw!$A:$A,Geography!$B17,Raw!$G:$G,Geography!M$6,Raw!$C:$C,Geography!$A$6),SUMIFS(Raw!$H:$H,Raw!$A:$A,Geography!$B17,Raw!$G:$G,Geography!M$6,Raw!$E:$E,Geography!$A$6)))</f>
        <v>0</v>
      </c>
      <c r="N17" s="100">
        <f>IF($B$6="Region",SUMIFS(Raw!$H:$H,Raw!$A:$A,Geography!$B17,Raw!$G:$G,Geography!N$6,Raw!$I:$I,Geography!$A$6),IF($B$6="Provider",SUMIFS(Raw!$H:$H,Raw!$A:$A,Geography!$B17,Raw!$G:$G,Geography!N$6,Raw!$C:$C,Geography!$A$6),SUMIFS(Raw!$H:$H,Raw!$A:$A,Geography!$B17,Raw!$G:$G,Geography!N$6,Raw!$E:$E,Geography!$A$6)))</f>
        <v>0</v>
      </c>
      <c r="O17" s="100">
        <f>IF($B$6="Region",SUMIFS(Raw!$H:$H,Raw!$A:$A,Geography!$B17,Raw!$G:$G,Geography!O$6,Raw!$I:$I,Geography!$A$6),IF($B$6="Provider",SUMIFS(Raw!$H:$H,Raw!$A:$A,Geography!$B17,Raw!$G:$G,Geography!O$6,Raw!$C:$C,Geography!$A$6),SUMIFS(Raw!$H:$H,Raw!$A:$A,Geography!$B17,Raw!$G:$G,Geography!O$6,Raw!$E:$E,Geography!$A$6)))</f>
        <v>0</v>
      </c>
      <c r="P17" s="100">
        <f>IF($B$6="Region",SUMIFS(Raw!$H:$H,Raw!$A:$A,Geography!$B17,Raw!$G:$G,Geography!P$6,Raw!$I:$I,Geography!$A$6),IF($B$6="Provider",SUMIFS(Raw!$H:$H,Raw!$A:$A,Geography!$B17,Raw!$G:$G,Geography!P$6,Raw!$C:$C,Geography!$A$6),SUMIFS(Raw!$H:$H,Raw!$A:$A,Geography!$B17,Raw!$G:$G,Geography!P$6,Raw!$E:$E,Geography!$A$6)))</f>
        <v>0</v>
      </c>
      <c r="Q17" s="100">
        <f>IF($B$6="Region",SUMIFS(Raw!$H:$H,Raw!$A:$A,Geography!$B17,Raw!$G:$G,Geography!Q$6,Raw!$I:$I,Geography!$A$6),IF($B$6="Provider",SUMIFS(Raw!$H:$H,Raw!$A:$A,Geography!$B17,Raw!$G:$G,Geography!Q$6,Raw!$C:$C,Geography!$A$6),SUMIFS(Raw!$H:$H,Raw!$A:$A,Geography!$B17,Raw!$G:$G,Geography!Q$6,Raw!$E:$E,Geography!$A$6)))</f>
        <v>0</v>
      </c>
      <c r="R17" s="100">
        <f>IF($B$6="Region",SUMIFS(Raw!$H:$H,Raw!$A:$A,Geography!$B17,Raw!$G:$G,Geography!R$6,Raw!$I:$I,Geography!$A$6),IF($B$6="Provider",SUMIFS(Raw!$H:$H,Raw!$A:$A,Geography!$B17,Raw!$G:$G,Geography!R$6,Raw!$C:$C,Geography!$A$6),SUMIFS(Raw!$H:$H,Raw!$A:$A,Geography!$B17,Raw!$G:$G,Geography!R$6,Raw!$E:$E,Geography!$A$6)))</f>
        <v>0</v>
      </c>
      <c r="S17" s="100">
        <f>IF($B$6="Region",SUMIFS(Raw!$H:$H,Raw!$A:$A,Geography!$B17,Raw!$G:$G,Geography!S$6,Raw!$I:$I,Geography!$A$6),IF($B$6="Provider",SUMIFS(Raw!$H:$H,Raw!$A:$A,Geography!$B17,Raw!$G:$G,Geography!S$6,Raw!$C:$C,Geography!$A$6),SUMIFS(Raw!$H:$H,Raw!$A:$A,Geography!$B17,Raw!$G:$G,Geography!S$6,Raw!$E:$E,Geography!$A$6)))</f>
        <v>0</v>
      </c>
      <c r="T17" s="100">
        <f>IF($B$6="Region",SUMIFS(Raw!$H:$H,Raw!$A:$A,Geography!$B17,Raw!$G:$G,Geography!T$6,Raw!$I:$I,Geography!$A$6),IF($B$6="Provider",SUMIFS(Raw!$H:$H,Raw!$A:$A,Geography!$B17,Raw!$G:$G,Geography!T$6,Raw!$C:$C,Geography!$A$6),SUMIFS(Raw!$H:$H,Raw!$A:$A,Geography!$B17,Raw!$G:$G,Geography!T$6,Raw!$E:$E,Geography!$A$6)))</f>
        <v>0</v>
      </c>
      <c r="U17" s="100">
        <f>IF($B$6="Region",SUMIFS(Raw!$H:$H,Raw!$A:$A,Geography!$B17,Raw!$G:$G,Geography!U$6,Raw!$I:$I,Geography!$A$6),IF($B$6="Provider",SUMIFS(Raw!$H:$H,Raw!$A:$A,Geography!$B17,Raw!$G:$G,Geography!U$6,Raw!$C:$C,Geography!$A$6),SUMIFS(Raw!$H:$H,Raw!$A:$A,Geography!$B17,Raw!$G:$G,Geography!U$6,Raw!$E:$E,Geography!$A$6)))</f>
        <v>0</v>
      </c>
      <c r="V17" s="100">
        <f>IF($B$6="Region",SUMIFS(Raw!$H:$H,Raw!$A:$A,Geography!$B17,Raw!$G:$G,Geography!V$6,Raw!$I:$I,Geography!$A$6),IF($B$6="Provider",SUMIFS(Raw!$H:$H,Raw!$A:$A,Geography!$B17,Raw!$G:$G,Geography!V$6,Raw!$C:$C,Geography!$A$6),SUMIFS(Raw!$H:$H,Raw!$A:$A,Geography!$B17,Raw!$G:$G,Geography!V$6,Raw!$E:$E,Geography!$A$6)))</f>
        <v>0</v>
      </c>
      <c r="W17" s="100">
        <f>IF($B$6="Region",SUMIFS(Raw!$H:$H,Raw!$A:$A,Geography!$B17,Raw!$G:$G,Geography!W$6,Raw!$I:$I,Geography!$A$6),IF($B$6="Provider",SUMIFS(Raw!$H:$H,Raw!$A:$A,Geography!$B17,Raw!$G:$G,Geography!W$6,Raw!$C:$C,Geography!$A$6),SUMIFS(Raw!$H:$H,Raw!$A:$A,Geography!$B17,Raw!$G:$G,Geography!W$6,Raw!$E:$E,Geography!$A$6)))</f>
        <v>0</v>
      </c>
      <c r="X17" s="100">
        <f>IF($B$6="Region",SUMIFS(Raw!$H:$H,Raw!$A:$A,Geography!$B17,Raw!$G:$G,Geography!X$6,Raw!$I:$I,Geography!$A$6),IF($B$6="Provider",SUMIFS(Raw!$H:$H,Raw!$A:$A,Geography!$B17,Raw!$G:$G,Geography!X$6,Raw!$C:$C,Geography!$A$6),SUMIFS(Raw!$H:$H,Raw!$A:$A,Geography!$B17,Raw!$G:$G,Geography!X$6,Raw!$E:$E,Geography!$A$6)))</f>
        <v>0</v>
      </c>
      <c r="Y17" s="100" t="str">
        <f>IF($B$6="Area", SUMIFS(Raw!$H:$H,Raw!$A:$A,Geography!$B17,Raw!$G:$G,Geography!Y$6,Raw!$E:$E,Geography!$A$6), " ")</f>
        <v xml:space="preserve"> </v>
      </c>
      <c r="Z17" s="100" t="str">
        <f>IF($B$6="Area", SUMIFS(Raw!$H:$H,Raw!$A:$A,Geography!$B17,Raw!$G:$G,Geography!Z$6,Raw!$E:$E,Geography!$A$6), " ")</f>
        <v xml:space="preserve"> </v>
      </c>
      <c r="AA17" s="100">
        <f>IF($B$6="Region",SUMIFS(Raw!$H:$H,Raw!$A:$A,Geography!$B17,Raw!$G:$G,Geography!AA$6,Raw!$I:$I,Geography!$A$6),IF($B$6="Provider",SUMIFS(Raw!$H:$H,Raw!$A:$A,Geography!$B17,Raw!$G:$G,Geography!AA$6,Raw!$C:$C,Geography!$A$6),SUMIFS(Raw!$H:$H,Raw!$A:$A,Geography!$B17,Raw!$G:$G,Geography!AA$6,Raw!$E:$E,Geography!$A$6)))</f>
        <v>0</v>
      </c>
      <c r="AB17" s="100">
        <f>IF($B$6="Region",SUMIFS(Raw!$H:$H,Raw!$A:$A,Geography!$B17,Raw!$G:$G,Geography!AB$6,Raw!$I:$I,Geography!$A$6),IF($B$6="Provider",SUMIFS(Raw!$H:$H,Raw!$A:$A,Geography!$B17,Raw!$G:$G,Geography!AB$6,Raw!$C:$C,Geography!$A$6),SUMIFS(Raw!$H:$H,Raw!$A:$A,Geography!$B17,Raw!$G:$G,Geography!AB$6,Raw!$E:$E,Geography!$A$6)))</f>
        <v>0</v>
      </c>
      <c r="AC17" s="100" t="str">
        <f>IF($B$6="Area", SUMIFS(Raw!$H:$H,Raw!$A:$A,Geography!$B17,Raw!$G:$G,Geography!AC$6,Raw!$E:$E,Geography!$A$6), " ")</f>
        <v xml:space="preserve"> </v>
      </c>
      <c r="AD17" s="100" t="str">
        <f>IF($B$6="Area", SUMIFS(Raw!$H:$H,Raw!$A:$A,Geography!$B17,Raw!$G:$G,Geography!AD$6,Raw!$E:$E,Geography!$A$6), " ")</f>
        <v xml:space="preserve"> </v>
      </c>
      <c r="AE17" s="100">
        <f>IF($B$6="Region",SUMIFS(Raw!$H:$H,Raw!$A:$A,Geography!$B17,Raw!$G:$G,Geography!AE$6,Raw!$I:$I,Geography!$A$6),IF($B$6="Provider",SUMIFS(Raw!$H:$H,Raw!$A:$A,Geography!$B17,Raw!$G:$G,Geography!AE$6,Raw!$C:$C,Geography!$A$6),SUMIFS(Raw!$H:$H,Raw!$A:$A,Geography!$B17,Raw!$G:$G,Geography!AE$6,Raw!$E:$E,Geography!$A$6)))</f>
        <v>0</v>
      </c>
      <c r="AF17" s="100">
        <f>IF($B$6="Region",SUMIFS(Raw!$H:$H,Raw!$A:$A,Geography!$B17,Raw!$G:$G,Geography!AF$6,Raw!$I:$I,Geography!$A$6),IF($B$6="Provider",SUMIFS(Raw!$H:$H,Raw!$A:$A,Geography!$B17,Raw!$G:$G,Geography!AF$6,Raw!$C:$C,Geography!$A$6),SUMIFS(Raw!$H:$H,Raw!$A:$A,Geography!$B17,Raw!$G:$G,Geography!AF$6,Raw!$E:$E,Geography!$A$6)))</f>
        <v>0</v>
      </c>
      <c r="AG17" s="100">
        <f>IF($B$6="Region",SUMIFS(Raw!$H:$H,Raw!$A:$A,Geography!$B17,Raw!$G:$G,Geography!AG$6,Raw!$I:$I,Geography!$A$6),IF($B$6="Provider",SUMIFS(Raw!$H:$H,Raw!$A:$A,Geography!$B17,Raw!$G:$G,Geography!AG$6,Raw!$C:$C,Geography!$A$6),SUMIFS(Raw!$H:$H,Raw!$A:$A,Geography!$B17,Raw!$G:$G,Geography!AG$6,Raw!$E:$E,Geography!$A$6)))</f>
        <v>0</v>
      </c>
      <c r="AH17" s="100">
        <f>IF($B$6="Region",SUMIFS(Raw!$H:$H,Raw!$A:$A,Geography!$B17,Raw!$G:$G,Geography!AH$6,Raw!$I:$I,Geography!$A$6),IF($B$6="Provider",SUMIFS(Raw!$H:$H,Raw!$A:$A,Geography!$B17,Raw!$G:$G,Geography!AH$6,Raw!$C:$C,Geography!$A$6),SUMIFS(Raw!$H:$H,Raw!$A:$A,Geography!$B17,Raw!$G:$G,Geography!AH$6,Raw!$E:$E,Geography!$A$6)))</f>
        <v>0</v>
      </c>
      <c r="AI17" s="100">
        <f>IF($B$6="Region",SUMIFS(Raw!$H:$H,Raw!$A:$A,Geography!$B17,Raw!$G:$G,Geography!AI$6,Raw!$I:$I,Geography!$A$6),IF($B$6="Provider",SUMIFS(Raw!$H:$H,Raw!$A:$A,Geography!$B17,Raw!$G:$G,Geography!AI$6,Raw!$C:$C,Geography!$A$6),SUMIFS(Raw!$H:$H,Raw!$A:$A,Geography!$B17,Raw!$G:$G,Geography!AI$6,Raw!$E:$E,Geography!$A$6)))</f>
        <v>0</v>
      </c>
      <c r="AJ17" s="100">
        <f>IF($B$6="Region",SUMIFS(Raw!$H:$H,Raw!$A:$A,Geography!$B17,Raw!$G:$G,Geography!AJ$6,Raw!$I:$I,Geography!$A$6),IF($B$6="Provider",SUMIFS(Raw!$H:$H,Raw!$A:$A,Geography!$B17,Raw!$G:$G,Geography!AJ$6,Raw!$C:$C,Geography!$A$6),SUMIFS(Raw!$H:$H,Raw!$A:$A,Geography!$B17,Raw!$G:$G,Geography!AJ$6,Raw!$E:$E,Geography!$A$6)))</f>
        <v>0</v>
      </c>
      <c r="AK17" s="100">
        <f>IF($B$6="Region",SUMIFS(Raw!$H:$H,Raw!$A:$A,Geography!$B17,Raw!$G:$G,Geography!AK$6,Raw!$I:$I,Geography!$A$6),IF($B$6="Provider",SUMIFS(Raw!$H:$H,Raw!$A:$A,Geography!$B17,Raw!$G:$G,Geography!AK$6,Raw!$C:$C,Geography!$A$6),SUMIFS(Raw!$H:$H,Raw!$A:$A,Geography!$B17,Raw!$G:$G,Geography!AK$6,Raw!$E:$E,Geography!$A$6)))</f>
        <v>0</v>
      </c>
      <c r="AL17" s="100">
        <f>IF($B$6="Region",SUMIFS(Raw!$H:$H,Raw!$A:$A,Geography!$B17,Raw!$G:$G,Geography!AL$6,Raw!$I:$I,Geography!$A$6),IF($B$6="Provider",SUMIFS(Raw!$H:$H,Raw!$A:$A,Geography!$B17,Raw!$G:$G,Geography!AL$6,Raw!$C:$C,Geography!$A$6),SUMIFS(Raw!$H:$H,Raw!$A:$A,Geography!$B17,Raw!$G:$G,Geography!AL$6,Raw!$E:$E,Geography!$A$6)))</f>
        <v>0</v>
      </c>
      <c r="AM17" s="100">
        <f>IF($B$6="Region",SUMIFS(Raw!$H:$H,Raw!$A:$A,Geography!$B17,Raw!$G:$G,Geography!AM$6,Raw!$I:$I,Geography!$A$6),IF($B$6="Provider",SUMIFS(Raw!$H:$H,Raw!$A:$A,Geography!$B17,Raw!$G:$G,Geography!AM$6,Raw!$C:$C,Geography!$A$6),SUMIFS(Raw!$H:$H,Raw!$A:$A,Geography!$B17,Raw!$G:$G,Geography!AM$6,Raw!$E:$E,Geography!$A$6)))</f>
        <v>0</v>
      </c>
      <c r="AN17" s="100">
        <f>IF($B$6="Region",SUMIFS(Raw!$H:$H,Raw!$A:$A,Geography!$B17,Raw!$G:$G,Geography!AN$6,Raw!$I:$I,Geography!$A$6),IF($B$6="Provider",SUMIFS(Raw!$H:$H,Raw!$A:$A,Geography!$B17,Raw!$G:$G,Geography!AN$6,Raw!$C:$C,Geography!$A$6),SUMIFS(Raw!$H:$H,Raw!$A:$A,Geography!$B17,Raw!$G:$G,Geography!AN$6,Raw!$E:$E,Geography!$A$6)))</f>
        <v>0</v>
      </c>
      <c r="AO17" s="100">
        <f>IF($B$6="Region",SUMIFS(Raw!$H:$H,Raw!$A:$A,Geography!$B17,Raw!$G:$G,Geography!AO$6,Raw!$I:$I,Geography!$A$6),IF($B$6="Provider",SUMIFS(Raw!$H:$H,Raw!$A:$A,Geography!$B17,Raw!$G:$G,Geography!AO$6,Raw!$C:$C,Geography!$A$6),SUMIFS(Raw!$H:$H,Raw!$A:$A,Geography!$B17,Raw!$G:$G,Geography!AO$6,Raw!$E:$E,Geography!$A$6)))</f>
        <v>0</v>
      </c>
      <c r="AP17" s="100">
        <f>IF($B$6="Region",SUMIFS(Raw!$H:$H,Raw!$A:$A,Geography!$B17,Raw!$G:$G,Geography!AP$6,Raw!$I:$I,Geography!$A$6),IF($B$6="Provider",SUMIFS(Raw!$H:$H,Raw!$A:$A,Geography!$B17,Raw!$G:$G,Geography!AP$6,Raw!$C:$C,Geography!$A$6),SUMIFS(Raw!$H:$H,Raw!$A:$A,Geography!$B17,Raw!$G:$G,Geography!AP$6,Raw!$E:$E,Geography!$A$6)))</f>
        <v>0</v>
      </c>
      <c r="AQ17" s="100">
        <f>IF($B$6="Region",SUMIFS(Raw!$H:$H,Raw!$A:$A,Geography!$B17,Raw!$G:$G,Geography!AQ$6,Raw!$I:$I,Geography!$A$6),IF($B$6="Provider",SUMIFS(Raw!$H:$H,Raw!$A:$A,Geography!$B17,Raw!$G:$G,Geography!AQ$6,Raw!$C:$C,Geography!$A$6),SUMIFS(Raw!$H:$H,Raw!$A:$A,Geography!$B17,Raw!$G:$G,Geography!AQ$6,Raw!$E:$E,Geography!$A$6)))</f>
        <v>0</v>
      </c>
      <c r="AR17" s="100">
        <f>IF($B$6="Region",SUMIFS(Raw!$H:$H,Raw!$A:$A,Geography!$B17,Raw!$G:$G,Geography!AR$6,Raw!$I:$I,Geography!$A$6),IF($B$6="Provider",SUMIFS(Raw!$H:$H,Raw!$A:$A,Geography!$B17,Raw!$G:$G,Geography!AR$6,Raw!$C:$C,Geography!$A$6),SUMIFS(Raw!$H:$H,Raw!$A:$A,Geography!$B17,Raw!$G:$G,Geography!AR$6,Raw!$E:$E,Geography!$A$6)))</f>
        <v>0</v>
      </c>
      <c r="AS17" s="100">
        <f>IF($B$6="Region",SUMIFS(Raw!$H:$H,Raw!$A:$A,Geography!$B17,Raw!$G:$G,Geography!AS$6,Raw!$I:$I,Geography!$A$6),IF($B$6="Provider",SUMIFS(Raw!$H:$H,Raw!$A:$A,Geography!$B17,Raw!$G:$G,Geography!AS$6,Raw!$C:$C,Geography!$A$6),SUMIFS(Raw!$H:$H,Raw!$A:$A,Geography!$B17,Raw!$G:$G,Geography!AS$6,Raw!$E:$E,Geography!$A$6)))</f>
        <v>0</v>
      </c>
      <c r="AT17" s="100">
        <f>IF($B$6="Region",SUMIFS(Raw!$H:$H,Raw!$A:$A,Geography!$B17,Raw!$G:$G,Geography!AT$6,Raw!$I:$I,Geography!$A$6),IF($B$6="Provider",SUMIFS(Raw!$H:$H,Raw!$A:$A,Geography!$B17,Raw!$G:$G,Geography!AT$6,Raw!$C:$C,Geography!$A$6),SUMIFS(Raw!$H:$H,Raw!$A:$A,Geography!$B17,Raw!$G:$G,Geography!AT$6,Raw!$E:$E,Geography!$A$6)))</f>
        <v>0</v>
      </c>
      <c r="AU17" s="100">
        <f>IF($B$6="Region",SUMIFS(Raw!$H:$H,Raw!$A:$A,Geography!$B17,Raw!$G:$G,Geography!AU$6,Raw!$I:$I,Geography!$A$6),IF($B$6="Provider",SUMIFS(Raw!$H:$H,Raw!$A:$A,Geography!$B17,Raw!$G:$G,Geography!AU$6,Raw!$C:$C,Geography!$A$6),SUMIFS(Raw!$H:$H,Raw!$A:$A,Geography!$B17,Raw!$G:$G,Geography!AU$6,Raw!$E:$E,Geography!$A$6)))</f>
        <v>0</v>
      </c>
      <c r="AV17" s="100">
        <f>IF($B$6="Region",SUMIFS(Raw!$H:$H,Raw!$A:$A,Geography!$B17,Raw!$G:$G,Geography!AV$6,Raw!$I:$I,Geography!$A$6),IF($B$6="Provider",SUMIFS(Raw!$H:$H,Raw!$A:$A,Geography!$B17,Raw!$G:$G,Geography!AV$6,Raw!$C:$C,Geography!$A$6),SUMIFS(Raw!$H:$H,Raw!$A:$A,Geography!$B17,Raw!$G:$G,Geography!AV$6,Raw!$E:$E,Geography!$A$6)))</f>
        <v>0</v>
      </c>
      <c r="AW17" s="100">
        <f>IF($B$6="Region",SUMIFS(Raw!$H:$H,Raw!$A:$A,Geography!$B17,Raw!$G:$G,Geography!AW$6,Raw!$I:$I,Geography!$A$6),IF($B$6="Provider",SUMIFS(Raw!$H:$H,Raw!$A:$A,Geography!$B17,Raw!$G:$G,Geography!AW$6,Raw!$C:$C,Geography!$A$6),SUMIFS(Raw!$H:$H,Raw!$A:$A,Geography!$B17,Raw!$G:$G,Geography!AW$6,Raw!$E:$E,Geography!$A$6)))</f>
        <v>0</v>
      </c>
      <c r="AX17" s="100">
        <f>IF($B$6="Region",SUMIFS(Raw!$H:$H,Raw!$A:$A,Geography!$B17,Raw!$G:$G,Geography!AX$6,Raw!$I:$I,Geography!$A$6),IF($B$6="Provider",SUMIFS(Raw!$H:$H,Raw!$A:$A,Geography!$B17,Raw!$G:$G,Geography!AX$6,Raw!$C:$C,Geography!$A$6),SUMIFS(Raw!$H:$H,Raw!$A:$A,Geography!$B17,Raw!$G:$G,Geography!AX$6,Raw!$E:$E,Geography!$A$6)))</f>
        <v>0</v>
      </c>
      <c r="AY17" s="100">
        <f>IF($B$6="Region",SUMIFS(Raw!$H:$H,Raw!$A:$A,Geography!$B17,Raw!$G:$G,Geography!AY$6,Raw!$I:$I,Geography!$A$6),IF($B$6="Provider",SUMIFS(Raw!$H:$H,Raw!$A:$A,Geography!$B17,Raw!$G:$G,Geography!AY$6,Raw!$C:$C,Geography!$A$6),SUMIFS(Raw!$H:$H,Raw!$A:$A,Geography!$B17,Raw!$G:$G,Geography!AY$6,Raw!$E:$E,Geography!$A$6)))</f>
        <v>0</v>
      </c>
      <c r="AZ17" s="100">
        <f>IF($B$6="Region",SUMIFS(Raw!$H:$H,Raw!$A:$A,Geography!$B17,Raw!$G:$G,Geography!AZ$6,Raw!$I:$I,Geography!$A$6),IF($B$6="Provider",SUMIFS(Raw!$H:$H,Raw!$A:$A,Geography!$B17,Raw!$G:$G,Geography!AZ$6,Raw!$C:$C,Geography!$A$6),SUMIFS(Raw!$H:$H,Raw!$A:$A,Geography!$B17,Raw!$G:$G,Geography!AZ$6,Raw!$E:$E,Geography!$A$6)))</f>
        <v>0</v>
      </c>
      <c r="BA17" s="100">
        <f>IF($B$6="Region",SUMIFS(Raw!$H:$H,Raw!$A:$A,Geography!$B17,Raw!$G:$G,Geography!BA$6,Raw!$I:$I,Geography!$A$6),IF($B$6="Provider",SUMIFS(Raw!$H:$H,Raw!$A:$A,Geography!$B17,Raw!$G:$G,Geography!BA$6,Raw!$C:$C,Geography!$A$6),SUMIFS(Raw!$H:$H,Raw!$A:$A,Geography!$B17,Raw!$G:$G,Geography!BA$6,Raw!$E:$E,Geography!$A$6)))</f>
        <v>0</v>
      </c>
      <c r="BB17" s="100">
        <f>IF($B$6="Region",SUMIFS(Raw!$H:$H,Raw!$A:$A,Geography!$B17,Raw!$G:$G,Geography!BB$6,Raw!$I:$I,Geography!$A$6),IF($B$6="Provider",SUMIFS(Raw!$H:$H,Raw!$A:$A,Geography!$B17,Raw!$G:$G,Geography!BB$6,Raw!$C:$C,Geography!$A$6),SUMIFS(Raw!$H:$H,Raw!$A:$A,Geography!$B17,Raw!$G:$G,Geography!BB$6,Raw!$E:$E,Geography!$A$6)))</f>
        <v>0</v>
      </c>
      <c r="BC17" s="100">
        <f>IF($B$6="Region",SUMIFS(Raw!$H:$H,Raw!$A:$A,Geography!$B17,Raw!$G:$G,Geography!BC$6,Raw!$I:$I,Geography!$A$6),IF($B$6="Provider",SUMIFS(Raw!$H:$H,Raw!$A:$A,Geography!$B17,Raw!$G:$G,Geography!BC$6,Raw!$C:$C,Geography!$A$6),SUMIFS(Raw!$H:$H,Raw!$A:$A,Geography!$B17,Raw!$G:$G,Geography!BC$6,Raw!$E:$E,Geography!$A$6)))</f>
        <v>0</v>
      </c>
      <c r="BD17" s="100">
        <f>IF($B$6="Region",SUMIFS(Raw!$H:$H,Raw!$A:$A,Geography!$B17,Raw!$G:$G,Geography!BD$6,Raw!$I:$I,Geography!$A$6),IF($B$6="Provider",SUMIFS(Raw!$H:$H,Raw!$A:$A,Geography!$B17,Raw!$G:$G,Geography!BD$6,Raw!$C:$C,Geography!$A$6),SUMIFS(Raw!$H:$H,Raw!$A:$A,Geography!$B17,Raw!$G:$G,Geography!BD$6,Raw!$E:$E,Geography!$A$6)))</f>
        <v>0</v>
      </c>
      <c r="BE17" s="100">
        <f>IF($B$6="Region",SUMIFS(Raw!$H:$H,Raw!$A:$A,Geography!$B17,Raw!$G:$G,Geography!BE$6,Raw!$I:$I,Geography!$A$6),IF($B$6="Provider",SUMIFS(Raw!$H:$H,Raw!$A:$A,Geography!$B17,Raw!$G:$G,Geography!BE$6,Raw!$C:$C,Geography!$A$6),SUMIFS(Raw!$H:$H,Raw!$A:$A,Geography!$B17,Raw!$G:$G,Geography!BE$6,Raw!$E:$E,Geography!$A$6)))</f>
        <v>0</v>
      </c>
      <c r="BF17" s="100">
        <f>IF($B$6="Region",SUMIFS(Raw!$H:$H,Raw!$A:$A,Geography!$B17,Raw!$G:$G,Geography!BF$6,Raw!$I:$I,Geography!$A$6),IF($B$6="Provider",SUMIFS(Raw!$H:$H,Raw!$A:$A,Geography!$B17,Raw!$G:$G,Geography!BF$6,Raw!$C:$C,Geography!$A$6),SUMIFS(Raw!$H:$H,Raw!$A:$A,Geography!$B17,Raw!$G:$G,Geography!BF$6,Raw!$E:$E,Geography!$A$6)))</f>
        <v>0</v>
      </c>
      <c r="BG17" s="100">
        <f>IF($B$6="Region",SUMIFS(Raw!$H:$H,Raw!$A:$A,Geography!$B17,Raw!$G:$G,Geography!BG$6,Raw!$I:$I,Geography!$A$6),IF($B$6="Provider",SUMIFS(Raw!$H:$H,Raw!$A:$A,Geography!$B17,Raw!$G:$G,Geography!BG$6,Raw!$C:$C,Geography!$A$6),SUMIFS(Raw!$H:$H,Raw!$A:$A,Geography!$B17,Raw!$G:$G,Geography!BG$6,Raw!$E:$E,Geography!$A$6)))</f>
        <v>0</v>
      </c>
      <c r="BH17" s="100">
        <f>IF($B$6="Region",SUMIFS(Raw!$H:$H,Raw!$A:$A,Geography!$B17,Raw!$G:$G,Geography!BH$6,Raw!$I:$I,Geography!$A$6),IF($B$6="Provider",SUMIFS(Raw!$H:$H,Raw!$A:$A,Geography!$B17,Raw!$G:$G,Geography!BH$6,Raw!$C:$C,Geography!$A$6),SUMIFS(Raw!$H:$H,Raw!$A:$A,Geography!$B17,Raw!$G:$G,Geography!BH$6,Raw!$E:$E,Geography!$A$6)))</f>
        <v>0</v>
      </c>
      <c r="BI17" s="100">
        <f>IF($B$6="Region",SUMIFS(Raw!$H:$H,Raw!$A:$A,Geography!$B17,Raw!$G:$G,Geography!BI$6,Raw!$I:$I,Geography!$A$6),IF($B$6="Provider",SUMIFS(Raw!$H:$H,Raw!$A:$A,Geography!$B17,Raw!$G:$G,Geography!BI$6,Raw!$C:$C,Geography!$A$6),SUMIFS(Raw!$H:$H,Raw!$A:$A,Geography!$B17,Raw!$G:$G,Geography!BI$6,Raw!$E:$E,Geography!$A$6)))</f>
        <v>0</v>
      </c>
      <c r="BJ17" s="100">
        <f>IF($B$6="Region",SUMIFS(Raw!$H:$H,Raw!$A:$A,Geography!$B17,Raw!$G:$G,Geography!BJ$6,Raw!$I:$I,Geography!$A$6),IF($B$6="Provider",SUMIFS(Raw!$H:$H,Raw!$A:$A,Geography!$B17,Raw!$G:$G,Geography!BJ$6,Raw!$C:$C,Geography!$A$6),SUMIFS(Raw!$H:$H,Raw!$A:$A,Geography!$B17,Raw!$G:$G,Geography!BJ$6,Raw!$E:$E,Geography!$A$6)))</f>
        <v>0</v>
      </c>
      <c r="BK17" s="100">
        <f>IF($B$6="Region",SUMIFS(Raw!$H:$H,Raw!$A:$A,Geography!$B17,Raw!$G:$G,Geography!BK$6,Raw!$I:$I,Geography!$A$6),IF($B$6="Provider",SUMIFS(Raw!$H:$H,Raw!$A:$A,Geography!$B17,Raw!$G:$G,Geography!BK$6,Raw!$C:$C,Geography!$A$6),SUMIFS(Raw!$H:$H,Raw!$A:$A,Geography!$B17,Raw!$G:$G,Geography!BK$6,Raw!$E:$E,Geography!$A$6)))</f>
        <v>0</v>
      </c>
      <c r="BL17" s="100">
        <f>IF($B$6="Region",SUMIFS(Raw!$H:$H,Raw!$A:$A,Geography!$B17,Raw!$G:$G,Geography!BL$6,Raw!$I:$I,Geography!$A$6),IF($B$6="Provider",SUMIFS(Raw!$H:$H,Raw!$A:$A,Geography!$B17,Raw!$G:$G,Geography!BL$6,Raw!$C:$C,Geography!$A$6),SUMIFS(Raw!$H:$H,Raw!$A:$A,Geography!$B17,Raw!$G:$G,Geography!BL$6,Raw!$E:$E,Geography!$A$6)))</f>
        <v>0</v>
      </c>
      <c r="BM17" s="100">
        <f>IF($B$6="Region",SUMIFS(Raw!$H:$H,Raw!$A:$A,Geography!$B17,Raw!$G:$G,Geography!BM$6,Raw!$I:$I,Geography!$A$6),IF($B$6="Provider",SUMIFS(Raw!$H:$H,Raw!$A:$A,Geography!$B17,Raw!$G:$G,Geography!BM$6,Raw!$C:$C,Geography!$A$6),SUMIFS(Raw!$H:$H,Raw!$A:$A,Geography!$B17,Raw!$G:$G,Geography!BM$6,Raw!$E:$E,Geography!$A$6)))</f>
        <v>0</v>
      </c>
      <c r="BN17" s="100">
        <f>IF($B$6="Region",SUMIFS(Raw!$H:$H,Raw!$A:$A,Geography!$B17,Raw!$G:$G,Geography!BN$6,Raw!$I:$I,Geography!$A$6),IF($B$6="Provider",SUMIFS(Raw!$H:$H,Raw!$A:$A,Geography!$B17,Raw!$G:$G,Geography!BN$6,Raw!$C:$C,Geography!$A$6),SUMIFS(Raw!$H:$H,Raw!$A:$A,Geography!$B17,Raw!$G:$G,Geography!BN$6,Raw!$E:$E,Geography!$A$6)))</f>
        <v>0</v>
      </c>
      <c r="BO17" s="100">
        <f>IF($B$6="Region",SUMIFS(Raw!$H:$H,Raw!$A:$A,Geography!$B17,Raw!$G:$G,Geography!BO$6,Raw!$I:$I,Geography!$A$6),IF($B$6="Provider",SUMIFS(Raw!$H:$H,Raw!$A:$A,Geography!$B17,Raw!$G:$G,Geography!BO$6,Raw!$C:$C,Geography!$A$6),SUMIFS(Raw!$H:$H,Raw!$A:$A,Geography!$B17,Raw!$G:$G,Geography!BO$6,Raw!$E:$E,Geography!$A$6)))</f>
        <v>0</v>
      </c>
      <c r="BP17" s="100">
        <f>IF($B$6="Region",SUMIFS(Raw!$H:$H,Raw!$A:$A,Geography!$B17,Raw!$G:$G,Geography!BP$6,Raw!$I:$I,Geography!$A$6),IF($B$6="Provider",SUMIFS(Raw!$H:$H,Raw!$A:$A,Geography!$B17,Raw!$G:$G,Geography!BP$6,Raw!$C:$C,Geography!$A$6),SUMIFS(Raw!$H:$H,Raw!$A:$A,Geography!$B17,Raw!$G:$G,Geography!BP$6,Raw!$E:$E,Geography!$A$6)))</f>
        <v>0</v>
      </c>
      <c r="BQ17" s="100">
        <f>IF($B$6="Region",SUMIFS(Raw!$H:$H,Raw!$A:$A,Geography!$B17,Raw!$G:$G,Geography!BQ$6,Raw!$I:$I,Geography!$A$6),IF($B$6="Provider",SUMIFS(Raw!$H:$H,Raw!$A:$A,Geography!$B17,Raw!$G:$G,Geography!BQ$6,Raw!$C:$C,Geography!$A$6),SUMIFS(Raw!$H:$H,Raw!$A:$A,Geography!$B17,Raw!$G:$G,Geography!BQ$6,Raw!$E:$E,Geography!$A$6)))</f>
        <v>0</v>
      </c>
      <c r="BR17" s="100">
        <f>IF($B$6="Region",SUMIFS(Raw!$H:$H,Raw!$A:$A,Geography!$B17,Raw!$G:$G,Geography!BR$6,Raw!$I:$I,Geography!$A$6),IF($B$6="Provider",SUMIFS(Raw!$H:$H,Raw!$A:$A,Geography!$B17,Raw!$G:$G,Geography!BR$6,Raw!$C:$C,Geography!$A$6),SUMIFS(Raw!$H:$H,Raw!$A:$A,Geography!$B17,Raw!$G:$G,Geography!BR$6,Raw!$E:$E,Geography!$A$6)))</f>
        <v>0</v>
      </c>
      <c r="BS17" s="100">
        <f>IF($B$6="Region",SUMIFS(Raw!$H:$H,Raw!$A:$A,Geography!$B17,Raw!$G:$G,Geography!BS$6,Raw!$I:$I,Geography!$A$6),IF($B$6="Provider",SUMIFS(Raw!$H:$H,Raw!$A:$A,Geography!$B17,Raw!$G:$G,Geography!BS$6,Raw!$C:$C,Geography!$A$6),SUMIFS(Raw!$H:$H,Raw!$A:$A,Geography!$B17,Raw!$G:$G,Geography!BS$6,Raw!$E:$E,Geography!$A$6)))</f>
        <v>0</v>
      </c>
      <c r="BT17" s="100">
        <f>IF($B$6="Region",SUMIFS(Raw!$H:$H,Raw!$A:$A,Geography!$B17,Raw!$G:$G,Geography!BT$6,Raw!$I:$I,Geography!$A$6),IF($B$6="Provider",SUMIFS(Raw!$H:$H,Raw!$A:$A,Geography!$B17,Raw!$G:$G,Geography!BT$6,Raw!$C:$C,Geography!$A$6),SUMIFS(Raw!$H:$H,Raw!$A:$A,Geography!$B17,Raw!$G:$G,Geography!BT$6,Raw!$E:$E,Geography!$A$6)))</f>
        <v>0</v>
      </c>
      <c r="BU17" s="100">
        <f>IF($B$6="Region",SUMIFS(Raw!$H:$H,Raw!$A:$A,Geography!$B17,Raw!$G:$G,Geography!BU$6,Raw!$I:$I,Geography!$A$6),IF($B$6="Provider",SUMIFS(Raw!$H:$H,Raw!$A:$A,Geography!$B17,Raw!$G:$G,Geography!BU$6,Raw!$C:$C,Geography!$A$6),SUMIFS(Raw!$H:$H,Raw!$A:$A,Geography!$B17,Raw!$G:$G,Geography!BU$6,Raw!$E:$E,Geography!$A$6)))</f>
        <v>0</v>
      </c>
      <c r="BV17" s="100">
        <f>IF($B$6="Region",SUMIFS(Raw!$H:$H,Raw!$A:$A,Geography!$B17,Raw!$G:$G,Geography!BV$6,Raw!$I:$I,Geography!$A$6),IF($B$6="Provider",SUMIFS(Raw!$H:$H,Raw!$A:$A,Geography!$B17,Raw!$G:$G,Geography!BV$6,Raw!$C:$C,Geography!$A$6),SUMIFS(Raw!$H:$H,Raw!$A:$A,Geography!$B17,Raw!$G:$G,Geography!BV$6,Raw!$E:$E,Geography!$A$6)))</f>
        <v>0</v>
      </c>
      <c r="BW17" s="100">
        <f>IF($B$6="Region",SUMIFS(Raw!$H:$H,Raw!$A:$A,Geography!$B17,Raw!$G:$G,Geography!BW$6,Raw!$I:$I,Geography!$A$6),IF($B$6="Provider",SUMIFS(Raw!$H:$H,Raw!$A:$A,Geography!$B17,Raw!$G:$G,Geography!BW$6,Raw!$C:$C,Geography!$A$6),SUMIFS(Raw!$H:$H,Raw!$A:$A,Geography!$B17,Raw!$G:$G,Geography!BW$6,Raw!$E:$E,Geography!$A$6)))</f>
        <v>0</v>
      </c>
      <c r="BX17" s="100">
        <f>IF($B$6="Region",SUMIFS(Raw!$H:$H,Raw!$A:$A,Geography!$B17,Raw!$G:$G,Geography!BX$6,Raw!$I:$I,Geography!$A$6),IF($B$6="Provider",SUMIFS(Raw!$H:$H,Raw!$A:$A,Geography!$B17,Raw!$G:$G,Geography!BX$6,Raw!$C:$C,Geography!$A$6),SUMIFS(Raw!$H:$H,Raw!$A:$A,Geography!$B17,Raw!$G:$G,Geography!BX$6,Raw!$E:$E,Geography!$A$6)))</f>
        <v>0</v>
      </c>
      <c r="BY17" s="100">
        <f>IF($B$6="Region",SUMIFS(Raw!$H:$H,Raw!$A:$A,Geography!$B17,Raw!$G:$G,Geography!BY$6,Raw!$I:$I,Geography!$A$6),IF($B$6="Provider",SUMIFS(Raw!$H:$H,Raw!$A:$A,Geography!$B17,Raw!$G:$G,Geography!BY$6,Raw!$C:$C,Geography!$A$6),SUMIFS(Raw!$H:$H,Raw!$A:$A,Geography!$B17,Raw!$G:$G,Geography!BY$6,Raw!$E:$E,Geography!$A$6)))</f>
        <v>0</v>
      </c>
      <c r="BZ17" s="100">
        <f>IF($B$6="Region",SUMIFS(Raw!$H:$H,Raw!$A:$A,Geography!$B17,Raw!$G:$G,Geography!BZ$6,Raw!$I:$I,Geography!$A$6),IF($B$6="Provider",SUMIFS(Raw!$H:$H,Raw!$A:$A,Geography!$B17,Raw!$G:$G,Geography!BZ$6,Raw!$C:$C,Geography!$A$6),SUMIFS(Raw!$H:$H,Raw!$A:$A,Geography!$B17,Raw!$G:$G,Geography!BZ$6,Raw!$E:$E,Geography!$A$6)))</f>
        <v>0</v>
      </c>
      <c r="CA17" s="100">
        <f>IF($B$6="Region",SUMIFS(Raw!$H:$H,Raw!$A:$A,Geography!$B17,Raw!$G:$G,Geography!CA$6,Raw!$I:$I,Geography!$A$6),IF($B$6="Provider",SUMIFS(Raw!$H:$H,Raw!$A:$A,Geography!$B17,Raw!$G:$G,Geography!CA$6,Raw!$C:$C,Geography!$A$6),SUMIFS(Raw!$H:$H,Raw!$A:$A,Geography!$B17,Raw!$G:$G,Geography!CA$6,Raw!$E:$E,Geography!$A$6)))</f>
        <v>0</v>
      </c>
      <c r="CB17" s="100">
        <f>IF($B$6="Region",SUMIFS(Raw!$H:$H,Raw!$A:$A,Geography!$B17,Raw!$G:$G,Geography!CB$6,Raw!$I:$I,Geography!$A$6),IF($B$6="Provider",SUMIFS(Raw!$H:$H,Raw!$A:$A,Geography!$B17,Raw!$G:$G,Geography!CB$6,Raw!$C:$C,Geography!$A$6),SUMIFS(Raw!$H:$H,Raw!$A:$A,Geography!$B17,Raw!$G:$G,Geography!CB$6,Raw!$E:$E,Geography!$A$6)))</f>
        <v>0</v>
      </c>
      <c r="CC17" s="100">
        <f>IF($B$6="Region",SUMIFS(Raw!$H:$H,Raw!$A:$A,Geography!$B17,Raw!$G:$G,Geography!CC$6,Raw!$I:$I,Geography!$A$6),IF($B$6="Provider",SUMIFS(Raw!$H:$H,Raw!$A:$A,Geography!$B17,Raw!$G:$G,Geography!CC$6,Raw!$C:$C,Geography!$A$6),SUMIFS(Raw!$H:$H,Raw!$A:$A,Geography!$B17,Raw!$G:$G,Geography!CC$6,Raw!$E:$E,Geography!$A$6)))</f>
        <v>0</v>
      </c>
      <c r="CD17" s="100">
        <f>IF($B$6="Region",SUMIFS(Raw!$H:$H,Raw!$A:$A,Geography!$B17,Raw!$G:$G,Geography!CD$6,Raw!$I:$I,Geography!$A$6),IF($B$6="Provider",SUMIFS(Raw!$H:$H,Raw!$A:$A,Geography!$B17,Raw!$G:$G,Geography!CD$6,Raw!$C:$C,Geography!$A$6),SUMIFS(Raw!$H:$H,Raw!$A:$A,Geography!$B17,Raw!$G:$G,Geography!CD$6,Raw!$E:$E,Geography!$A$6)))</f>
        <v>0</v>
      </c>
      <c r="CE17" s="100">
        <f>IF($B$6="Region",SUMIFS(Raw!$H:$H,Raw!$A:$A,Geography!$B17,Raw!$G:$G,Geography!CE$6,Raw!$I:$I,Geography!$A$6),IF($B$6="Provider",SUMIFS(Raw!$H:$H,Raw!$A:$A,Geography!$B17,Raw!$G:$G,Geography!CE$6,Raw!$C:$C,Geography!$A$6),SUMIFS(Raw!$H:$H,Raw!$A:$A,Geography!$B17,Raw!$G:$G,Geography!CE$6,Raw!$E:$E,Geography!$A$6)))</f>
        <v>0</v>
      </c>
      <c r="CF17" s="100">
        <f>IF($B$6="Region",SUMIFS(Raw!$H:$H,Raw!$A:$A,Geography!$B17,Raw!$G:$G,Geography!CF$6,Raw!$I:$I,Geography!$A$6),IF($B$6="Provider",SUMIFS(Raw!$H:$H,Raw!$A:$A,Geography!$B17,Raw!$G:$G,Geography!CF$6,Raw!$C:$C,Geography!$A$6),SUMIFS(Raw!$H:$H,Raw!$A:$A,Geography!$B17,Raw!$G:$G,Geography!CF$6,Raw!$E:$E,Geography!$A$6)))</f>
        <v>0</v>
      </c>
      <c r="CG17" s="100">
        <f>IF($B$6="Region",SUMIFS(Raw!$H:$H,Raw!$A:$A,Geography!$B17,Raw!$G:$G,Geography!CG$6,Raw!$I:$I,Geography!$A$6),IF($B$6="Provider",SUMIFS(Raw!$H:$H,Raw!$A:$A,Geography!$B17,Raw!$G:$G,Geography!CG$6,Raw!$C:$C,Geography!$A$6),SUMIFS(Raw!$H:$H,Raw!$A:$A,Geography!$B17,Raw!$G:$G,Geography!CG$6,Raw!$E:$E,Geography!$A$6)))</f>
        <v>0</v>
      </c>
      <c r="CH17" s="100">
        <f>IF($B$6="Region",SUMIFS(Raw!$H:$H,Raw!$A:$A,Geography!$B17,Raw!$G:$G,Geography!CH$6,Raw!$I:$I,Geography!$A$6),IF($B$6="Provider",SUMIFS(Raw!$H:$H,Raw!$A:$A,Geography!$B17,Raw!$G:$G,Geography!CH$6,Raw!$C:$C,Geography!$A$6),SUMIFS(Raw!$H:$H,Raw!$A:$A,Geography!$B17,Raw!$G:$G,Geography!CH$6,Raw!$E:$E,Geography!$A$6)))</f>
        <v>0</v>
      </c>
      <c r="CI17" s="100">
        <f>IF($B$6="Region",SUMIFS(Raw!$H:$H,Raw!$A:$A,Geography!$B17,Raw!$G:$G,Geography!CI$6,Raw!$I:$I,Geography!$A$6),IF($B$6="Provider",SUMIFS(Raw!$H:$H,Raw!$A:$A,Geography!$B17,Raw!$G:$G,Geography!CI$6,Raw!$C:$C,Geography!$A$6),SUMIFS(Raw!$H:$H,Raw!$A:$A,Geography!$B17,Raw!$G:$G,Geography!CI$6,Raw!$E:$E,Geography!$A$6)))</f>
        <v>0</v>
      </c>
      <c r="CJ17" s="100">
        <f>IF($B$6="Region",SUMIFS(Raw!$H:$H,Raw!$A:$A,Geography!$B17,Raw!$G:$G,Geography!CJ$6,Raw!$I:$I,Geography!$A$6),IF($B$6="Provider",SUMIFS(Raw!$H:$H,Raw!$A:$A,Geography!$B17,Raw!$G:$G,Geography!CJ$6,Raw!$C:$C,Geography!$A$6),SUMIFS(Raw!$H:$H,Raw!$A:$A,Geography!$B17,Raw!$G:$G,Geography!CJ$6,Raw!$E:$E,Geography!$A$6)))</f>
        <v>0</v>
      </c>
      <c r="CK17" s="100">
        <f>IF($B$6="Region",SUMIFS(Raw!$H:$H,Raw!$A:$A,Geography!$B17,Raw!$G:$G,Geography!CK$6,Raw!$I:$I,Geography!$A$6),IF($B$6="Provider",SUMIFS(Raw!$H:$H,Raw!$A:$A,Geography!$B17,Raw!$G:$G,Geography!CK$6,Raw!$C:$C,Geography!$A$6),SUMIFS(Raw!$H:$H,Raw!$A:$A,Geography!$B17,Raw!$G:$G,Geography!CK$6,Raw!$E:$E,Geography!$A$6)))</f>
        <v>0</v>
      </c>
      <c r="CL17" s="100">
        <f>IF($B$6="Region",SUMIFS(Raw!$H:$H,Raw!$A:$A,Geography!$B17,Raw!$G:$G,Geography!CL$6,Raw!$I:$I,Geography!$A$6),IF($B$6="Provider",SUMIFS(Raw!$H:$H,Raw!$A:$A,Geography!$B17,Raw!$G:$G,Geography!CL$6,Raw!$C:$C,Geography!$A$6),SUMIFS(Raw!$H:$H,Raw!$A:$A,Geography!$B17,Raw!$G:$G,Geography!CL$6,Raw!$E:$E,Geography!$A$6)))</f>
        <v>0</v>
      </c>
      <c r="CM17" s="100">
        <f>IF($B$6="Region",SUMIFS(Raw!$H:$H,Raw!$A:$A,Geography!$B17,Raw!$G:$G,Geography!CM$6,Raw!$I:$I,Geography!$A$6),IF($B$6="Provider",SUMIFS(Raw!$H:$H,Raw!$A:$A,Geography!$B17,Raw!$G:$G,Geography!CM$6,Raw!$C:$C,Geography!$A$6),SUMIFS(Raw!$H:$H,Raw!$A:$A,Geography!$B17,Raw!$G:$G,Geography!CM$6,Raw!$E:$E,Geography!$A$6)))</f>
        <v>0</v>
      </c>
    </row>
    <row r="18" spans="1:91" hidden="1" x14ac:dyDescent="0.25">
      <c r="B18" s="14">
        <v>45931</v>
      </c>
      <c r="D18" s="100">
        <f>IF($B$6="Region",SUMIFS(Raw!$H:$H,Raw!$A:$A,Geography!$B18,Raw!$G:$G,Geography!D$6,Raw!$I:$I,Geography!$A$6),IF($B$6="Provider",SUMIFS(Raw!$H:$H,Raw!$A:$A,Geography!$B18,Raw!$G:$G,Geography!D$6,Raw!$C:$C,Geography!$A$6),SUMIFS(Raw!$H:$H,Raw!$A:$A,Geography!$B18,Raw!$G:$G,Geography!D$6,Raw!$E:$E,Geography!$A$6)))</f>
        <v>0</v>
      </c>
      <c r="E18" s="100">
        <f>IF($B$6="Region",SUMIFS(Raw!$H:$H,Raw!$A:$A,Geography!$B18,Raw!$G:$G,Geography!E$6,Raw!$I:$I,Geography!$A$6),IF($B$6="Provider",SUMIFS(Raw!$H:$H,Raw!$A:$A,Geography!$B18,Raw!$G:$G,Geography!E$6,Raw!$C:$C,Geography!$A$6),SUMIFS(Raw!$H:$H,Raw!$A:$A,Geography!$B18,Raw!$G:$G,Geography!E$6,Raw!$E:$E,Geography!$A$6)))</f>
        <v>0</v>
      </c>
      <c r="F18" s="100">
        <f>IF($B$6="Region",SUMIFS(Raw!$H:$H,Raw!$A:$A,Geography!$B18,Raw!$G:$G,Geography!F$6,Raw!$I:$I,Geography!$A$6),IF($B$6="Provider",SUMIFS(Raw!$H:$H,Raw!$A:$A,Geography!$B18,Raw!$G:$G,Geography!F$6,Raw!$C:$C,Geography!$A$6),SUMIFS(Raw!$H:$H,Raw!$A:$A,Geography!$B18,Raw!$G:$G,Geography!F$6,Raw!$E:$E,Geography!$A$6)))</f>
        <v>0</v>
      </c>
      <c r="G18" s="100">
        <f>IF($B$6="Region",SUMIFS(Raw!$H:$H,Raw!$A:$A,Geography!$B18,Raw!$G:$G,Geography!G$6,Raw!$I:$I,Geography!$A$6),IF($B$6="Provider",SUMIFS(Raw!$H:$H,Raw!$A:$A,Geography!$B18,Raw!$G:$G,Geography!G$6,Raw!$C:$C,Geography!$A$6),SUMIFS(Raw!$H:$H,Raw!$A:$A,Geography!$B18,Raw!$G:$G,Geography!G$6,Raw!$E:$E,Geography!$A$6)))</f>
        <v>0</v>
      </c>
      <c r="H18" s="100">
        <f>IF($B$6="Region",SUMIFS(Raw!$H:$H,Raw!$A:$A,Geography!$B18,Raw!$G:$G,Geography!H$6,Raw!$I:$I,Geography!$A$6),IF($B$6="Provider",SUMIFS(Raw!$H:$H,Raw!$A:$A,Geography!$B18,Raw!$G:$G,Geography!H$6,Raw!$C:$C,Geography!$A$6),SUMIFS(Raw!$H:$H,Raw!$A:$A,Geography!$B18,Raw!$G:$G,Geography!H$6,Raw!$E:$E,Geography!$A$6)))</f>
        <v>0</v>
      </c>
      <c r="I18" s="100">
        <f>IF($B$6="Region",SUMIFS(Raw!$H:$H,Raw!$A:$A,Geography!$B18,Raw!$G:$G,Geography!I$6,Raw!$I:$I,Geography!$A$6),IF($B$6="Provider",SUMIFS(Raw!$H:$H,Raw!$A:$A,Geography!$B18,Raw!$G:$G,Geography!I$6,Raw!$C:$C,Geography!$A$6),SUMIFS(Raw!$H:$H,Raw!$A:$A,Geography!$B18,Raw!$G:$G,Geography!I$6,Raw!$E:$E,Geography!$A$6)))</f>
        <v>0</v>
      </c>
      <c r="J18" s="100" t="str">
        <f>IF($B$6="Area", SUMIFS(Raw!$H:$H,Raw!$A:$A,Geography!$B18,Raw!$G:$G,Geography!J$6,Raw!$E:$E,Geography!$A$6), " ")</f>
        <v xml:space="preserve"> </v>
      </c>
      <c r="K18" s="100" t="str">
        <f>IF($B$6="Area", SUMIFS(Raw!$H:$H,Raw!$A:$A,Geography!$B18,Raw!$G:$G,Geography!K$6,Raw!$E:$E,Geography!$A$6), " ")</f>
        <v xml:space="preserve"> </v>
      </c>
      <c r="L18" s="100">
        <f>IF($B$6="Region",SUMIFS(Raw!$H:$H,Raw!$A:$A,Geography!$B18,Raw!$G:$G,Geography!L$6,Raw!$I:$I,Geography!$A$6),IF($B$6="Provider",SUMIFS(Raw!$H:$H,Raw!$A:$A,Geography!$B18,Raw!$G:$G,Geography!L$6,Raw!$C:$C,Geography!$A$6),SUMIFS(Raw!$H:$H,Raw!$A:$A,Geography!$B18,Raw!$G:$G,Geography!L$6,Raw!$E:$E,Geography!$A$6)))</f>
        <v>0</v>
      </c>
      <c r="M18" s="100">
        <f>IF($B$6="Region",SUMIFS(Raw!$H:$H,Raw!$A:$A,Geography!$B18,Raw!$G:$G,Geography!M$6,Raw!$I:$I,Geography!$A$6),IF($B$6="Provider",SUMIFS(Raw!$H:$H,Raw!$A:$A,Geography!$B18,Raw!$G:$G,Geography!M$6,Raw!$C:$C,Geography!$A$6),SUMIFS(Raw!$H:$H,Raw!$A:$A,Geography!$B18,Raw!$G:$G,Geography!M$6,Raw!$E:$E,Geography!$A$6)))</f>
        <v>0</v>
      </c>
      <c r="N18" s="100">
        <f>IF($B$6="Region",SUMIFS(Raw!$H:$H,Raw!$A:$A,Geography!$B18,Raw!$G:$G,Geography!N$6,Raw!$I:$I,Geography!$A$6),IF($B$6="Provider",SUMIFS(Raw!$H:$H,Raw!$A:$A,Geography!$B18,Raw!$G:$G,Geography!N$6,Raw!$C:$C,Geography!$A$6),SUMIFS(Raw!$H:$H,Raw!$A:$A,Geography!$B18,Raw!$G:$G,Geography!N$6,Raw!$E:$E,Geography!$A$6)))</f>
        <v>0</v>
      </c>
      <c r="O18" s="100">
        <f>IF($B$6="Region",SUMIFS(Raw!$H:$H,Raw!$A:$A,Geography!$B18,Raw!$G:$G,Geography!O$6,Raw!$I:$I,Geography!$A$6),IF($B$6="Provider",SUMIFS(Raw!$H:$H,Raw!$A:$A,Geography!$B18,Raw!$G:$G,Geography!O$6,Raw!$C:$C,Geography!$A$6),SUMIFS(Raw!$H:$H,Raw!$A:$A,Geography!$B18,Raw!$G:$G,Geography!O$6,Raw!$E:$E,Geography!$A$6)))</f>
        <v>0</v>
      </c>
      <c r="P18" s="100">
        <f>IF($B$6="Region",SUMIFS(Raw!$H:$H,Raw!$A:$A,Geography!$B18,Raw!$G:$G,Geography!P$6,Raw!$I:$I,Geography!$A$6),IF($B$6="Provider",SUMIFS(Raw!$H:$H,Raw!$A:$A,Geography!$B18,Raw!$G:$G,Geography!P$6,Raw!$C:$C,Geography!$A$6),SUMIFS(Raw!$H:$H,Raw!$A:$A,Geography!$B18,Raw!$G:$G,Geography!P$6,Raw!$E:$E,Geography!$A$6)))</f>
        <v>0</v>
      </c>
      <c r="Q18" s="100">
        <f>IF($B$6="Region",SUMIFS(Raw!$H:$H,Raw!$A:$A,Geography!$B18,Raw!$G:$G,Geography!Q$6,Raw!$I:$I,Geography!$A$6),IF($B$6="Provider",SUMIFS(Raw!$H:$H,Raw!$A:$A,Geography!$B18,Raw!$G:$G,Geography!Q$6,Raw!$C:$C,Geography!$A$6),SUMIFS(Raw!$H:$H,Raw!$A:$A,Geography!$B18,Raw!$G:$G,Geography!Q$6,Raw!$E:$E,Geography!$A$6)))</f>
        <v>0</v>
      </c>
      <c r="R18" s="100">
        <f>IF($B$6="Region",SUMIFS(Raw!$H:$H,Raw!$A:$A,Geography!$B18,Raw!$G:$G,Geography!R$6,Raw!$I:$I,Geography!$A$6),IF($B$6="Provider",SUMIFS(Raw!$H:$H,Raw!$A:$A,Geography!$B18,Raw!$G:$G,Geography!R$6,Raw!$C:$C,Geography!$A$6),SUMIFS(Raw!$H:$H,Raw!$A:$A,Geography!$B18,Raw!$G:$G,Geography!R$6,Raw!$E:$E,Geography!$A$6)))</f>
        <v>0</v>
      </c>
      <c r="S18" s="100">
        <f>IF($B$6="Region",SUMIFS(Raw!$H:$H,Raw!$A:$A,Geography!$B18,Raw!$G:$G,Geography!S$6,Raw!$I:$I,Geography!$A$6),IF($B$6="Provider",SUMIFS(Raw!$H:$H,Raw!$A:$A,Geography!$B18,Raw!$G:$G,Geography!S$6,Raw!$C:$C,Geography!$A$6),SUMIFS(Raw!$H:$H,Raw!$A:$A,Geography!$B18,Raw!$G:$G,Geography!S$6,Raw!$E:$E,Geography!$A$6)))</f>
        <v>0</v>
      </c>
      <c r="T18" s="100">
        <f>IF($B$6="Region",SUMIFS(Raw!$H:$H,Raw!$A:$A,Geography!$B18,Raw!$G:$G,Geography!T$6,Raw!$I:$I,Geography!$A$6),IF($B$6="Provider",SUMIFS(Raw!$H:$H,Raw!$A:$A,Geography!$B18,Raw!$G:$G,Geography!T$6,Raw!$C:$C,Geography!$A$6),SUMIFS(Raw!$H:$H,Raw!$A:$A,Geography!$B18,Raw!$G:$G,Geography!T$6,Raw!$E:$E,Geography!$A$6)))</f>
        <v>0</v>
      </c>
      <c r="U18" s="100">
        <f>IF($B$6="Region",SUMIFS(Raw!$H:$H,Raw!$A:$A,Geography!$B18,Raw!$G:$G,Geography!U$6,Raw!$I:$I,Geography!$A$6),IF($B$6="Provider",SUMIFS(Raw!$H:$H,Raw!$A:$A,Geography!$B18,Raw!$G:$G,Geography!U$6,Raw!$C:$C,Geography!$A$6),SUMIFS(Raw!$H:$H,Raw!$A:$A,Geography!$B18,Raw!$G:$G,Geography!U$6,Raw!$E:$E,Geography!$A$6)))</f>
        <v>0</v>
      </c>
      <c r="V18" s="100">
        <f>IF($B$6="Region",SUMIFS(Raw!$H:$H,Raw!$A:$A,Geography!$B18,Raw!$G:$G,Geography!V$6,Raw!$I:$I,Geography!$A$6),IF($B$6="Provider",SUMIFS(Raw!$H:$H,Raw!$A:$A,Geography!$B18,Raw!$G:$G,Geography!V$6,Raw!$C:$C,Geography!$A$6),SUMIFS(Raw!$H:$H,Raw!$A:$A,Geography!$B18,Raw!$G:$G,Geography!V$6,Raw!$E:$E,Geography!$A$6)))</f>
        <v>0</v>
      </c>
      <c r="W18" s="100">
        <f>IF($B$6="Region",SUMIFS(Raw!$H:$H,Raw!$A:$A,Geography!$B18,Raw!$G:$G,Geography!W$6,Raw!$I:$I,Geography!$A$6),IF($B$6="Provider",SUMIFS(Raw!$H:$H,Raw!$A:$A,Geography!$B18,Raw!$G:$G,Geography!W$6,Raw!$C:$C,Geography!$A$6),SUMIFS(Raw!$H:$H,Raw!$A:$A,Geography!$B18,Raw!$G:$G,Geography!W$6,Raw!$E:$E,Geography!$A$6)))</f>
        <v>0</v>
      </c>
      <c r="X18" s="100">
        <f>IF($B$6="Region",SUMIFS(Raw!$H:$H,Raw!$A:$A,Geography!$B18,Raw!$G:$G,Geography!X$6,Raw!$I:$I,Geography!$A$6),IF($B$6="Provider",SUMIFS(Raw!$H:$H,Raw!$A:$A,Geography!$B18,Raw!$G:$G,Geography!X$6,Raw!$C:$C,Geography!$A$6),SUMIFS(Raw!$H:$H,Raw!$A:$A,Geography!$B18,Raw!$G:$G,Geography!X$6,Raw!$E:$E,Geography!$A$6)))</f>
        <v>0</v>
      </c>
      <c r="Y18" s="100" t="str">
        <f>IF($B$6="Area", SUMIFS(Raw!$H:$H,Raw!$A:$A,Geography!$B18,Raw!$G:$G,Geography!Y$6,Raw!$E:$E,Geography!$A$6), " ")</f>
        <v xml:space="preserve"> </v>
      </c>
      <c r="Z18" s="100" t="str">
        <f>IF($B$6="Area", SUMIFS(Raw!$H:$H,Raw!$A:$A,Geography!$B18,Raw!$G:$G,Geography!Z$6,Raw!$E:$E,Geography!$A$6), " ")</f>
        <v xml:space="preserve"> </v>
      </c>
      <c r="AA18" s="100">
        <f>IF($B$6="Region",SUMIFS(Raw!$H:$H,Raw!$A:$A,Geography!$B18,Raw!$G:$G,Geography!AA$6,Raw!$I:$I,Geography!$A$6),IF($B$6="Provider",SUMIFS(Raw!$H:$H,Raw!$A:$A,Geography!$B18,Raw!$G:$G,Geography!AA$6,Raw!$C:$C,Geography!$A$6),SUMIFS(Raw!$H:$H,Raw!$A:$A,Geography!$B18,Raw!$G:$G,Geography!AA$6,Raw!$E:$E,Geography!$A$6)))</f>
        <v>0</v>
      </c>
      <c r="AB18" s="100">
        <f>IF($B$6="Region",SUMIFS(Raw!$H:$H,Raw!$A:$A,Geography!$B18,Raw!$G:$G,Geography!AB$6,Raw!$I:$I,Geography!$A$6),IF($B$6="Provider",SUMIFS(Raw!$H:$H,Raw!$A:$A,Geography!$B18,Raw!$G:$G,Geography!AB$6,Raw!$C:$C,Geography!$A$6),SUMIFS(Raw!$H:$H,Raw!$A:$A,Geography!$B18,Raw!$G:$G,Geography!AB$6,Raw!$E:$E,Geography!$A$6)))</f>
        <v>0</v>
      </c>
      <c r="AC18" s="100" t="str">
        <f>IF($B$6="Area", SUMIFS(Raw!$H:$H,Raw!$A:$A,Geography!$B18,Raw!$G:$G,Geography!AC$6,Raw!$E:$E,Geography!$A$6), " ")</f>
        <v xml:space="preserve"> </v>
      </c>
      <c r="AD18" s="100" t="str">
        <f>IF($B$6="Area", SUMIFS(Raw!$H:$H,Raw!$A:$A,Geography!$B18,Raw!$G:$G,Geography!AD$6,Raw!$E:$E,Geography!$A$6), " ")</f>
        <v xml:space="preserve"> </v>
      </c>
      <c r="AE18" s="100">
        <f>IF($B$6="Region",SUMIFS(Raw!$H:$H,Raw!$A:$A,Geography!$B18,Raw!$G:$G,Geography!AE$6,Raw!$I:$I,Geography!$A$6),IF($B$6="Provider",SUMIFS(Raw!$H:$H,Raw!$A:$A,Geography!$B18,Raw!$G:$G,Geography!AE$6,Raw!$C:$C,Geography!$A$6),SUMIFS(Raw!$H:$H,Raw!$A:$A,Geography!$B18,Raw!$G:$G,Geography!AE$6,Raw!$E:$E,Geography!$A$6)))</f>
        <v>0</v>
      </c>
      <c r="AF18" s="100">
        <f>IF($B$6="Region",SUMIFS(Raw!$H:$H,Raw!$A:$A,Geography!$B18,Raw!$G:$G,Geography!AF$6,Raw!$I:$I,Geography!$A$6),IF($B$6="Provider",SUMIFS(Raw!$H:$H,Raw!$A:$A,Geography!$B18,Raw!$G:$G,Geography!AF$6,Raw!$C:$C,Geography!$A$6),SUMIFS(Raw!$H:$H,Raw!$A:$A,Geography!$B18,Raw!$G:$G,Geography!AF$6,Raw!$E:$E,Geography!$A$6)))</f>
        <v>0</v>
      </c>
      <c r="AG18" s="100">
        <f>IF($B$6="Region",SUMIFS(Raw!$H:$H,Raw!$A:$A,Geography!$B18,Raw!$G:$G,Geography!AG$6,Raw!$I:$I,Geography!$A$6),IF($B$6="Provider",SUMIFS(Raw!$H:$H,Raw!$A:$A,Geography!$B18,Raw!$G:$G,Geography!AG$6,Raw!$C:$C,Geography!$A$6),SUMIFS(Raw!$H:$H,Raw!$A:$A,Geography!$B18,Raw!$G:$G,Geography!AG$6,Raw!$E:$E,Geography!$A$6)))</f>
        <v>0</v>
      </c>
      <c r="AH18" s="100">
        <f>IF($B$6="Region",SUMIFS(Raw!$H:$H,Raw!$A:$A,Geography!$B18,Raw!$G:$G,Geography!AH$6,Raw!$I:$I,Geography!$A$6),IF($B$6="Provider",SUMIFS(Raw!$H:$H,Raw!$A:$A,Geography!$B18,Raw!$G:$G,Geography!AH$6,Raw!$C:$C,Geography!$A$6),SUMIFS(Raw!$H:$H,Raw!$A:$A,Geography!$B18,Raw!$G:$G,Geography!AH$6,Raw!$E:$E,Geography!$A$6)))</f>
        <v>0</v>
      </c>
      <c r="AI18" s="100">
        <f>IF($B$6="Region",SUMIFS(Raw!$H:$H,Raw!$A:$A,Geography!$B18,Raw!$G:$G,Geography!AI$6,Raw!$I:$I,Geography!$A$6),IF($B$6="Provider",SUMIFS(Raw!$H:$H,Raw!$A:$A,Geography!$B18,Raw!$G:$G,Geography!AI$6,Raw!$C:$C,Geography!$A$6),SUMIFS(Raw!$H:$H,Raw!$A:$A,Geography!$B18,Raw!$G:$G,Geography!AI$6,Raw!$E:$E,Geography!$A$6)))</f>
        <v>0</v>
      </c>
      <c r="AJ18" s="100">
        <f>IF($B$6="Region",SUMIFS(Raw!$H:$H,Raw!$A:$A,Geography!$B18,Raw!$G:$G,Geography!AJ$6,Raw!$I:$I,Geography!$A$6),IF($B$6="Provider",SUMIFS(Raw!$H:$H,Raw!$A:$A,Geography!$B18,Raw!$G:$G,Geography!AJ$6,Raw!$C:$C,Geography!$A$6),SUMIFS(Raw!$H:$H,Raw!$A:$A,Geography!$B18,Raw!$G:$G,Geography!AJ$6,Raw!$E:$E,Geography!$A$6)))</f>
        <v>0</v>
      </c>
      <c r="AK18" s="100">
        <f>IF($B$6="Region",SUMIFS(Raw!$H:$H,Raw!$A:$A,Geography!$B18,Raw!$G:$G,Geography!AK$6,Raw!$I:$I,Geography!$A$6),IF($B$6="Provider",SUMIFS(Raw!$H:$H,Raw!$A:$A,Geography!$B18,Raw!$G:$G,Geography!AK$6,Raw!$C:$C,Geography!$A$6),SUMIFS(Raw!$H:$H,Raw!$A:$A,Geography!$B18,Raw!$G:$G,Geography!AK$6,Raw!$E:$E,Geography!$A$6)))</f>
        <v>0</v>
      </c>
      <c r="AL18" s="100">
        <f>IF($B$6="Region",SUMIFS(Raw!$H:$H,Raw!$A:$A,Geography!$B18,Raw!$G:$G,Geography!AL$6,Raw!$I:$I,Geography!$A$6),IF($B$6="Provider",SUMIFS(Raw!$H:$H,Raw!$A:$A,Geography!$B18,Raw!$G:$G,Geography!AL$6,Raw!$C:$C,Geography!$A$6),SUMIFS(Raw!$H:$H,Raw!$A:$A,Geography!$B18,Raw!$G:$G,Geography!AL$6,Raw!$E:$E,Geography!$A$6)))</f>
        <v>0</v>
      </c>
      <c r="AM18" s="100">
        <f>IF($B$6="Region",SUMIFS(Raw!$H:$H,Raw!$A:$A,Geography!$B18,Raw!$G:$G,Geography!AM$6,Raw!$I:$I,Geography!$A$6),IF($B$6="Provider",SUMIFS(Raw!$H:$H,Raw!$A:$A,Geography!$B18,Raw!$G:$G,Geography!AM$6,Raw!$C:$C,Geography!$A$6),SUMIFS(Raw!$H:$H,Raw!$A:$A,Geography!$B18,Raw!$G:$G,Geography!AM$6,Raw!$E:$E,Geography!$A$6)))</f>
        <v>0</v>
      </c>
      <c r="AN18" s="100">
        <f>IF($B$6="Region",SUMIFS(Raw!$H:$H,Raw!$A:$A,Geography!$B18,Raw!$G:$G,Geography!AN$6,Raw!$I:$I,Geography!$A$6),IF($B$6="Provider",SUMIFS(Raw!$H:$H,Raw!$A:$A,Geography!$B18,Raw!$G:$G,Geography!AN$6,Raw!$C:$C,Geography!$A$6),SUMIFS(Raw!$H:$H,Raw!$A:$A,Geography!$B18,Raw!$G:$G,Geography!AN$6,Raw!$E:$E,Geography!$A$6)))</f>
        <v>0</v>
      </c>
      <c r="AO18" s="100">
        <f>IF($B$6="Region",SUMIFS(Raw!$H:$H,Raw!$A:$A,Geography!$B18,Raw!$G:$G,Geography!AO$6,Raw!$I:$I,Geography!$A$6),IF($B$6="Provider",SUMIFS(Raw!$H:$H,Raw!$A:$A,Geography!$B18,Raw!$G:$G,Geography!AO$6,Raw!$C:$C,Geography!$A$6),SUMIFS(Raw!$H:$H,Raw!$A:$A,Geography!$B18,Raw!$G:$G,Geography!AO$6,Raw!$E:$E,Geography!$A$6)))</f>
        <v>0</v>
      </c>
      <c r="AP18" s="100">
        <f>IF($B$6="Region",SUMIFS(Raw!$H:$H,Raw!$A:$A,Geography!$B18,Raw!$G:$G,Geography!AP$6,Raw!$I:$I,Geography!$A$6),IF($B$6="Provider",SUMIFS(Raw!$H:$H,Raw!$A:$A,Geography!$B18,Raw!$G:$G,Geography!AP$6,Raw!$C:$C,Geography!$A$6),SUMIFS(Raw!$H:$H,Raw!$A:$A,Geography!$B18,Raw!$G:$G,Geography!AP$6,Raw!$E:$E,Geography!$A$6)))</f>
        <v>0</v>
      </c>
      <c r="AQ18" s="100">
        <f>IF($B$6="Region",SUMIFS(Raw!$H:$H,Raw!$A:$A,Geography!$B18,Raw!$G:$G,Geography!AQ$6,Raw!$I:$I,Geography!$A$6),IF($B$6="Provider",SUMIFS(Raw!$H:$H,Raw!$A:$A,Geography!$B18,Raw!$G:$G,Geography!AQ$6,Raw!$C:$C,Geography!$A$6),SUMIFS(Raw!$H:$H,Raw!$A:$A,Geography!$B18,Raw!$G:$G,Geography!AQ$6,Raw!$E:$E,Geography!$A$6)))</f>
        <v>0</v>
      </c>
      <c r="AR18" s="100">
        <f>IF($B$6="Region",SUMIFS(Raw!$H:$H,Raw!$A:$A,Geography!$B18,Raw!$G:$G,Geography!AR$6,Raw!$I:$I,Geography!$A$6),IF($B$6="Provider",SUMIFS(Raw!$H:$H,Raw!$A:$A,Geography!$B18,Raw!$G:$G,Geography!AR$6,Raw!$C:$C,Geography!$A$6),SUMIFS(Raw!$H:$H,Raw!$A:$A,Geography!$B18,Raw!$G:$G,Geography!AR$6,Raw!$E:$E,Geography!$A$6)))</f>
        <v>0</v>
      </c>
      <c r="AS18" s="100">
        <f>IF($B$6="Region",SUMIFS(Raw!$H:$H,Raw!$A:$A,Geography!$B18,Raw!$G:$G,Geography!AS$6,Raw!$I:$I,Geography!$A$6),IF($B$6="Provider",SUMIFS(Raw!$H:$H,Raw!$A:$A,Geography!$B18,Raw!$G:$G,Geography!AS$6,Raw!$C:$C,Geography!$A$6),SUMIFS(Raw!$H:$H,Raw!$A:$A,Geography!$B18,Raw!$G:$G,Geography!AS$6,Raw!$E:$E,Geography!$A$6)))</f>
        <v>0</v>
      </c>
      <c r="AT18" s="100">
        <f>IF($B$6="Region",SUMIFS(Raw!$H:$H,Raw!$A:$A,Geography!$B18,Raw!$G:$G,Geography!AT$6,Raw!$I:$I,Geography!$A$6),IF($B$6="Provider",SUMIFS(Raw!$H:$H,Raw!$A:$A,Geography!$B18,Raw!$G:$G,Geography!AT$6,Raw!$C:$C,Geography!$A$6),SUMIFS(Raw!$H:$H,Raw!$A:$A,Geography!$B18,Raw!$G:$G,Geography!AT$6,Raw!$E:$E,Geography!$A$6)))</f>
        <v>0</v>
      </c>
      <c r="AU18" s="100">
        <f>IF($B$6="Region",SUMIFS(Raw!$H:$H,Raw!$A:$A,Geography!$B18,Raw!$G:$G,Geography!AU$6,Raw!$I:$I,Geography!$A$6),IF($B$6="Provider",SUMIFS(Raw!$H:$H,Raw!$A:$A,Geography!$B18,Raw!$G:$G,Geography!AU$6,Raw!$C:$C,Geography!$A$6),SUMIFS(Raw!$H:$H,Raw!$A:$A,Geography!$B18,Raw!$G:$G,Geography!AU$6,Raw!$E:$E,Geography!$A$6)))</f>
        <v>0</v>
      </c>
      <c r="AV18" s="100">
        <f>IF($B$6="Region",SUMIFS(Raw!$H:$H,Raw!$A:$A,Geography!$B18,Raw!$G:$G,Geography!AV$6,Raw!$I:$I,Geography!$A$6),IF($B$6="Provider",SUMIFS(Raw!$H:$H,Raw!$A:$A,Geography!$B18,Raw!$G:$G,Geography!AV$6,Raw!$C:$C,Geography!$A$6),SUMIFS(Raw!$H:$H,Raw!$A:$A,Geography!$B18,Raw!$G:$G,Geography!AV$6,Raw!$E:$E,Geography!$A$6)))</f>
        <v>0</v>
      </c>
      <c r="AW18" s="100">
        <f>IF($B$6="Region",SUMIFS(Raw!$H:$H,Raw!$A:$A,Geography!$B18,Raw!$G:$G,Geography!AW$6,Raw!$I:$I,Geography!$A$6),IF($B$6="Provider",SUMIFS(Raw!$H:$H,Raw!$A:$A,Geography!$B18,Raw!$G:$G,Geography!AW$6,Raw!$C:$C,Geography!$A$6),SUMIFS(Raw!$H:$H,Raw!$A:$A,Geography!$B18,Raw!$G:$G,Geography!AW$6,Raw!$E:$E,Geography!$A$6)))</f>
        <v>0</v>
      </c>
      <c r="AX18" s="100">
        <f>IF($B$6="Region",SUMIFS(Raw!$H:$H,Raw!$A:$A,Geography!$B18,Raw!$G:$G,Geography!AX$6,Raw!$I:$I,Geography!$A$6),IF($B$6="Provider",SUMIFS(Raw!$H:$H,Raw!$A:$A,Geography!$B18,Raw!$G:$G,Geography!AX$6,Raw!$C:$C,Geography!$A$6),SUMIFS(Raw!$H:$H,Raw!$A:$A,Geography!$B18,Raw!$G:$G,Geography!AX$6,Raw!$E:$E,Geography!$A$6)))</f>
        <v>0</v>
      </c>
      <c r="AY18" s="100">
        <f>IF($B$6="Region",SUMIFS(Raw!$H:$H,Raw!$A:$A,Geography!$B18,Raw!$G:$G,Geography!AY$6,Raw!$I:$I,Geography!$A$6),IF($B$6="Provider",SUMIFS(Raw!$H:$H,Raw!$A:$A,Geography!$B18,Raw!$G:$G,Geography!AY$6,Raw!$C:$C,Geography!$A$6),SUMIFS(Raw!$H:$H,Raw!$A:$A,Geography!$B18,Raw!$G:$G,Geography!AY$6,Raw!$E:$E,Geography!$A$6)))</f>
        <v>0</v>
      </c>
      <c r="AZ18" s="100">
        <f>IF($B$6="Region",SUMIFS(Raw!$H:$H,Raw!$A:$A,Geography!$B18,Raw!$G:$G,Geography!AZ$6,Raw!$I:$I,Geography!$A$6),IF($B$6="Provider",SUMIFS(Raw!$H:$H,Raw!$A:$A,Geography!$B18,Raw!$G:$G,Geography!AZ$6,Raw!$C:$C,Geography!$A$6),SUMIFS(Raw!$H:$H,Raw!$A:$A,Geography!$B18,Raw!$G:$G,Geography!AZ$6,Raw!$E:$E,Geography!$A$6)))</f>
        <v>0</v>
      </c>
      <c r="BA18" s="100">
        <f>IF($B$6="Region",SUMIFS(Raw!$H:$H,Raw!$A:$A,Geography!$B18,Raw!$G:$G,Geography!BA$6,Raw!$I:$I,Geography!$A$6),IF($B$6="Provider",SUMIFS(Raw!$H:$H,Raw!$A:$A,Geography!$B18,Raw!$G:$G,Geography!BA$6,Raw!$C:$C,Geography!$A$6),SUMIFS(Raw!$H:$H,Raw!$A:$A,Geography!$B18,Raw!$G:$G,Geography!BA$6,Raw!$E:$E,Geography!$A$6)))</f>
        <v>0</v>
      </c>
      <c r="BB18" s="100">
        <f>IF($B$6="Region",SUMIFS(Raw!$H:$H,Raw!$A:$A,Geography!$B18,Raw!$G:$G,Geography!BB$6,Raw!$I:$I,Geography!$A$6),IF($B$6="Provider",SUMIFS(Raw!$H:$H,Raw!$A:$A,Geography!$B18,Raw!$G:$G,Geography!BB$6,Raw!$C:$C,Geography!$A$6),SUMIFS(Raw!$H:$H,Raw!$A:$A,Geography!$B18,Raw!$G:$G,Geography!BB$6,Raw!$E:$E,Geography!$A$6)))</f>
        <v>0</v>
      </c>
      <c r="BC18" s="100">
        <f>IF($B$6="Region",SUMIFS(Raw!$H:$H,Raw!$A:$A,Geography!$B18,Raw!$G:$G,Geography!BC$6,Raw!$I:$I,Geography!$A$6),IF($B$6="Provider",SUMIFS(Raw!$H:$H,Raw!$A:$A,Geography!$B18,Raw!$G:$G,Geography!BC$6,Raw!$C:$C,Geography!$A$6),SUMIFS(Raw!$H:$H,Raw!$A:$A,Geography!$B18,Raw!$G:$G,Geography!BC$6,Raw!$E:$E,Geography!$A$6)))</f>
        <v>0</v>
      </c>
      <c r="BD18" s="100">
        <f>IF($B$6="Region",SUMIFS(Raw!$H:$H,Raw!$A:$A,Geography!$B18,Raw!$G:$G,Geography!BD$6,Raw!$I:$I,Geography!$A$6),IF($B$6="Provider",SUMIFS(Raw!$H:$H,Raw!$A:$A,Geography!$B18,Raw!$G:$G,Geography!BD$6,Raw!$C:$C,Geography!$A$6),SUMIFS(Raw!$H:$H,Raw!$A:$A,Geography!$B18,Raw!$G:$G,Geography!BD$6,Raw!$E:$E,Geography!$A$6)))</f>
        <v>0</v>
      </c>
      <c r="BE18" s="100">
        <f>IF($B$6="Region",SUMIFS(Raw!$H:$H,Raw!$A:$A,Geography!$B18,Raw!$G:$G,Geography!BE$6,Raw!$I:$I,Geography!$A$6),IF($B$6="Provider",SUMIFS(Raw!$H:$H,Raw!$A:$A,Geography!$B18,Raw!$G:$G,Geography!BE$6,Raw!$C:$C,Geography!$A$6),SUMIFS(Raw!$H:$H,Raw!$A:$A,Geography!$B18,Raw!$G:$G,Geography!BE$6,Raw!$E:$E,Geography!$A$6)))</f>
        <v>0</v>
      </c>
      <c r="BF18" s="100">
        <f>IF($B$6="Region",SUMIFS(Raw!$H:$H,Raw!$A:$A,Geography!$B18,Raw!$G:$G,Geography!BF$6,Raw!$I:$I,Geography!$A$6),IF($B$6="Provider",SUMIFS(Raw!$H:$H,Raw!$A:$A,Geography!$B18,Raw!$G:$G,Geography!BF$6,Raw!$C:$C,Geography!$A$6),SUMIFS(Raw!$H:$H,Raw!$A:$A,Geography!$B18,Raw!$G:$G,Geography!BF$6,Raw!$E:$E,Geography!$A$6)))</f>
        <v>0</v>
      </c>
      <c r="BG18" s="100">
        <f>IF($B$6="Region",SUMIFS(Raw!$H:$H,Raw!$A:$A,Geography!$B18,Raw!$G:$G,Geography!BG$6,Raw!$I:$I,Geography!$A$6),IF($B$6="Provider",SUMIFS(Raw!$H:$H,Raw!$A:$A,Geography!$B18,Raw!$G:$G,Geography!BG$6,Raw!$C:$C,Geography!$A$6),SUMIFS(Raw!$H:$H,Raw!$A:$A,Geography!$B18,Raw!$G:$G,Geography!BG$6,Raw!$E:$E,Geography!$A$6)))</f>
        <v>0</v>
      </c>
      <c r="BH18" s="100">
        <f>IF($B$6="Region",SUMIFS(Raw!$H:$H,Raw!$A:$A,Geography!$B18,Raw!$G:$G,Geography!BH$6,Raw!$I:$I,Geography!$A$6),IF($B$6="Provider",SUMIFS(Raw!$H:$H,Raw!$A:$A,Geography!$B18,Raw!$G:$G,Geography!BH$6,Raw!$C:$C,Geography!$A$6),SUMIFS(Raw!$H:$H,Raw!$A:$A,Geography!$B18,Raw!$G:$G,Geography!BH$6,Raw!$E:$E,Geography!$A$6)))</f>
        <v>0</v>
      </c>
      <c r="BI18" s="100">
        <f>IF($B$6="Region",SUMIFS(Raw!$H:$H,Raw!$A:$A,Geography!$B18,Raw!$G:$G,Geography!BI$6,Raw!$I:$I,Geography!$A$6),IF($B$6="Provider",SUMIFS(Raw!$H:$H,Raw!$A:$A,Geography!$B18,Raw!$G:$G,Geography!BI$6,Raw!$C:$C,Geography!$A$6),SUMIFS(Raw!$H:$H,Raw!$A:$A,Geography!$B18,Raw!$G:$G,Geography!BI$6,Raw!$E:$E,Geography!$A$6)))</f>
        <v>0</v>
      </c>
      <c r="BJ18" s="100">
        <f>IF($B$6="Region",SUMIFS(Raw!$H:$H,Raw!$A:$A,Geography!$B18,Raw!$G:$G,Geography!BJ$6,Raw!$I:$I,Geography!$A$6),IF($B$6="Provider",SUMIFS(Raw!$H:$H,Raw!$A:$A,Geography!$B18,Raw!$G:$G,Geography!BJ$6,Raw!$C:$C,Geography!$A$6),SUMIFS(Raw!$H:$H,Raw!$A:$A,Geography!$B18,Raw!$G:$G,Geography!BJ$6,Raw!$E:$E,Geography!$A$6)))</f>
        <v>0</v>
      </c>
      <c r="BK18" s="100">
        <f>IF($B$6="Region",SUMIFS(Raw!$H:$H,Raw!$A:$A,Geography!$B18,Raw!$G:$G,Geography!BK$6,Raw!$I:$I,Geography!$A$6),IF($B$6="Provider",SUMIFS(Raw!$H:$H,Raw!$A:$A,Geography!$B18,Raw!$G:$G,Geography!BK$6,Raw!$C:$C,Geography!$A$6),SUMIFS(Raw!$H:$H,Raw!$A:$A,Geography!$B18,Raw!$G:$G,Geography!BK$6,Raw!$E:$E,Geography!$A$6)))</f>
        <v>0</v>
      </c>
      <c r="BL18" s="100">
        <f>IF($B$6="Region",SUMIFS(Raw!$H:$H,Raw!$A:$A,Geography!$B18,Raw!$G:$G,Geography!BL$6,Raw!$I:$I,Geography!$A$6),IF($B$6="Provider",SUMIFS(Raw!$H:$H,Raw!$A:$A,Geography!$B18,Raw!$G:$G,Geography!BL$6,Raw!$C:$C,Geography!$A$6),SUMIFS(Raw!$H:$H,Raw!$A:$A,Geography!$B18,Raw!$G:$G,Geography!BL$6,Raw!$E:$E,Geography!$A$6)))</f>
        <v>0</v>
      </c>
      <c r="BM18" s="100">
        <f>IF($B$6="Region",SUMIFS(Raw!$H:$H,Raw!$A:$A,Geography!$B18,Raw!$G:$G,Geography!BM$6,Raw!$I:$I,Geography!$A$6),IF($B$6="Provider",SUMIFS(Raw!$H:$H,Raw!$A:$A,Geography!$B18,Raw!$G:$G,Geography!BM$6,Raw!$C:$C,Geography!$A$6),SUMIFS(Raw!$H:$H,Raw!$A:$A,Geography!$B18,Raw!$G:$G,Geography!BM$6,Raw!$E:$E,Geography!$A$6)))</f>
        <v>0</v>
      </c>
      <c r="BN18" s="100">
        <f>IF($B$6="Region",SUMIFS(Raw!$H:$H,Raw!$A:$A,Geography!$B18,Raw!$G:$G,Geography!BN$6,Raw!$I:$I,Geography!$A$6),IF($B$6="Provider",SUMIFS(Raw!$H:$H,Raw!$A:$A,Geography!$B18,Raw!$G:$G,Geography!BN$6,Raw!$C:$C,Geography!$A$6),SUMIFS(Raw!$H:$H,Raw!$A:$A,Geography!$B18,Raw!$G:$G,Geography!BN$6,Raw!$E:$E,Geography!$A$6)))</f>
        <v>0</v>
      </c>
      <c r="BO18" s="100">
        <f>IF($B$6="Region",SUMIFS(Raw!$H:$H,Raw!$A:$A,Geography!$B18,Raw!$G:$G,Geography!BO$6,Raw!$I:$I,Geography!$A$6),IF($B$6="Provider",SUMIFS(Raw!$H:$H,Raw!$A:$A,Geography!$B18,Raw!$G:$G,Geography!BO$6,Raw!$C:$C,Geography!$A$6),SUMIFS(Raw!$H:$H,Raw!$A:$A,Geography!$B18,Raw!$G:$G,Geography!BO$6,Raw!$E:$E,Geography!$A$6)))</f>
        <v>0</v>
      </c>
      <c r="BP18" s="100">
        <f>IF($B$6="Region",SUMIFS(Raw!$H:$H,Raw!$A:$A,Geography!$B18,Raw!$G:$G,Geography!BP$6,Raw!$I:$I,Geography!$A$6),IF($B$6="Provider",SUMIFS(Raw!$H:$H,Raw!$A:$A,Geography!$B18,Raw!$G:$G,Geography!BP$6,Raw!$C:$C,Geography!$A$6),SUMIFS(Raw!$H:$H,Raw!$A:$A,Geography!$B18,Raw!$G:$G,Geography!BP$6,Raw!$E:$E,Geography!$A$6)))</f>
        <v>0</v>
      </c>
      <c r="BQ18" s="100">
        <f>IF($B$6="Region",SUMIFS(Raw!$H:$H,Raw!$A:$A,Geography!$B18,Raw!$G:$G,Geography!BQ$6,Raw!$I:$I,Geography!$A$6),IF($B$6="Provider",SUMIFS(Raw!$H:$H,Raw!$A:$A,Geography!$B18,Raw!$G:$G,Geography!BQ$6,Raw!$C:$C,Geography!$A$6),SUMIFS(Raw!$H:$H,Raw!$A:$A,Geography!$B18,Raw!$G:$G,Geography!BQ$6,Raw!$E:$E,Geography!$A$6)))</f>
        <v>0</v>
      </c>
      <c r="BR18" s="100">
        <f>IF($B$6="Region",SUMIFS(Raw!$H:$H,Raw!$A:$A,Geography!$B18,Raw!$G:$G,Geography!BR$6,Raw!$I:$I,Geography!$A$6),IF($B$6="Provider",SUMIFS(Raw!$H:$H,Raw!$A:$A,Geography!$B18,Raw!$G:$G,Geography!BR$6,Raw!$C:$C,Geography!$A$6),SUMIFS(Raw!$H:$H,Raw!$A:$A,Geography!$B18,Raw!$G:$G,Geography!BR$6,Raw!$E:$E,Geography!$A$6)))</f>
        <v>0</v>
      </c>
      <c r="BS18" s="100">
        <f>IF($B$6="Region",SUMIFS(Raw!$H:$H,Raw!$A:$A,Geography!$B18,Raw!$G:$G,Geography!BS$6,Raw!$I:$I,Geography!$A$6),IF($B$6="Provider",SUMIFS(Raw!$H:$H,Raw!$A:$A,Geography!$B18,Raw!$G:$G,Geography!BS$6,Raw!$C:$C,Geography!$A$6),SUMIFS(Raw!$H:$H,Raw!$A:$A,Geography!$B18,Raw!$G:$G,Geography!BS$6,Raw!$E:$E,Geography!$A$6)))</f>
        <v>0</v>
      </c>
      <c r="BT18" s="100">
        <f>IF($B$6="Region",SUMIFS(Raw!$H:$H,Raw!$A:$A,Geography!$B18,Raw!$G:$G,Geography!BT$6,Raw!$I:$I,Geography!$A$6),IF($B$6="Provider",SUMIFS(Raw!$H:$H,Raw!$A:$A,Geography!$B18,Raw!$G:$G,Geography!BT$6,Raw!$C:$C,Geography!$A$6),SUMIFS(Raw!$H:$H,Raw!$A:$A,Geography!$B18,Raw!$G:$G,Geography!BT$6,Raw!$E:$E,Geography!$A$6)))</f>
        <v>0</v>
      </c>
      <c r="BU18" s="100">
        <f>IF($B$6="Region",SUMIFS(Raw!$H:$H,Raw!$A:$A,Geography!$B18,Raw!$G:$G,Geography!BU$6,Raw!$I:$I,Geography!$A$6),IF($B$6="Provider",SUMIFS(Raw!$H:$H,Raw!$A:$A,Geography!$B18,Raw!$G:$G,Geography!BU$6,Raw!$C:$C,Geography!$A$6),SUMIFS(Raw!$H:$H,Raw!$A:$A,Geography!$B18,Raw!$G:$G,Geography!BU$6,Raw!$E:$E,Geography!$A$6)))</f>
        <v>0</v>
      </c>
      <c r="BV18" s="100">
        <f>IF($B$6="Region",SUMIFS(Raw!$H:$H,Raw!$A:$A,Geography!$B18,Raw!$G:$G,Geography!BV$6,Raw!$I:$I,Geography!$A$6),IF($B$6="Provider",SUMIFS(Raw!$H:$H,Raw!$A:$A,Geography!$B18,Raw!$G:$G,Geography!BV$6,Raw!$C:$C,Geography!$A$6),SUMIFS(Raw!$H:$H,Raw!$A:$A,Geography!$B18,Raw!$G:$G,Geography!BV$6,Raw!$E:$E,Geography!$A$6)))</f>
        <v>0</v>
      </c>
      <c r="BW18" s="100">
        <f>IF($B$6="Region",SUMIFS(Raw!$H:$H,Raw!$A:$A,Geography!$B18,Raw!$G:$G,Geography!BW$6,Raw!$I:$I,Geography!$A$6),IF($B$6="Provider",SUMIFS(Raw!$H:$H,Raw!$A:$A,Geography!$B18,Raw!$G:$G,Geography!BW$6,Raw!$C:$C,Geography!$A$6),SUMIFS(Raw!$H:$H,Raw!$A:$A,Geography!$B18,Raw!$G:$G,Geography!BW$6,Raw!$E:$E,Geography!$A$6)))</f>
        <v>0</v>
      </c>
      <c r="BX18" s="100">
        <f>IF($B$6="Region",SUMIFS(Raw!$H:$H,Raw!$A:$A,Geography!$B18,Raw!$G:$G,Geography!BX$6,Raw!$I:$I,Geography!$A$6),IF($B$6="Provider",SUMIFS(Raw!$H:$H,Raw!$A:$A,Geography!$B18,Raw!$G:$G,Geography!BX$6,Raw!$C:$C,Geography!$A$6),SUMIFS(Raw!$H:$H,Raw!$A:$A,Geography!$B18,Raw!$G:$G,Geography!BX$6,Raw!$E:$E,Geography!$A$6)))</f>
        <v>0</v>
      </c>
      <c r="BY18" s="100">
        <f>IF($B$6="Region",SUMIFS(Raw!$H:$H,Raw!$A:$A,Geography!$B18,Raw!$G:$G,Geography!BY$6,Raw!$I:$I,Geography!$A$6),IF($B$6="Provider",SUMIFS(Raw!$H:$H,Raw!$A:$A,Geography!$B18,Raw!$G:$G,Geography!BY$6,Raw!$C:$C,Geography!$A$6),SUMIFS(Raw!$H:$H,Raw!$A:$A,Geography!$B18,Raw!$G:$G,Geography!BY$6,Raw!$E:$E,Geography!$A$6)))</f>
        <v>0</v>
      </c>
      <c r="BZ18" s="100">
        <f>IF($B$6="Region",SUMIFS(Raw!$H:$H,Raw!$A:$A,Geography!$B18,Raw!$G:$G,Geography!BZ$6,Raw!$I:$I,Geography!$A$6),IF($B$6="Provider",SUMIFS(Raw!$H:$H,Raw!$A:$A,Geography!$B18,Raw!$G:$G,Geography!BZ$6,Raw!$C:$C,Geography!$A$6),SUMIFS(Raw!$H:$H,Raw!$A:$A,Geography!$B18,Raw!$G:$G,Geography!BZ$6,Raw!$E:$E,Geography!$A$6)))</f>
        <v>0</v>
      </c>
      <c r="CA18" s="100">
        <f>IF($B$6="Region",SUMIFS(Raw!$H:$H,Raw!$A:$A,Geography!$B18,Raw!$G:$G,Geography!CA$6,Raw!$I:$I,Geography!$A$6),IF($B$6="Provider",SUMIFS(Raw!$H:$H,Raw!$A:$A,Geography!$B18,Raw!$G:$G,Geography!CA$6,Raw!$C:$C,Geography!$A$6),SUMIFS(Raw!$H:$H,Raw!$A:$A,Geography!$B18,Raw!$G:$G,Geography!CA$6,Raw!$E:$E,Geography!$A$6)))</f>
        <v>0</v>
      </c>
      <c r="CB18" s="100">
        <f>IF($B$6="Region",SUMIFS(Raw!$H:$H,Raw!$A:$A,Geography!$B18,Raw!$G:$G,Geography!CB$6,Raw!$I:$I,Geography!$A$6),IF($B$6="Provider",SUMIFS(Raw!$H:$H,Raw!$A:$A,Geography!$B18,Raw!$G:$G,Geography!CB$6,Raw!$C:$C,Geography!$A$6),SUMIFS(Raw!$H:$H,Raw!$A:$A,Geography!$B18,Raw!$G:$G,Geography!CB$6,Raw!$E:$E,Geography!$A$6)))</f>
        <v>0</v>
      </c>
      <c r="CC18" s="100">
        <f>IF($B$6="Region",SUMIFS(Raw!$H:$H,Raw!$A:$A,Geography!$B18,Raw!$G:$G,Geography!CC$6,Raw!$I:$I,Geography!$A$6),IF($B$6="Provider",SUMIFS(Raw!$H:$H,Raw!$A:$A,Geography!$B18,Raw!$G:$G,Geography!CC$6,Raw!$C:$C,Geography!$A$6),SUMIFS(Raw!$H:$H,Raw!$A:$A,Geography!$B18,Raw!$G:$G,Geography!CC$6,Raw!$E:$E,Geography!$A$6)))</f>
        <v>0</v>
      </c>
      <c r="CD18" s="100">
        <f>IF($B$6="Region",SUMIFS(Raw!$H:$H,Raw!$A:$A,Geography!$B18,Raw!$G:$G,Geography!CD$6,Raw!$I:$I,Geography!$A$6),IF($B$6="Provider",SUMIFS(Raw!$H:$H,Raw!$A:$A,Geography!$B18,Raw!$G:$G,Geography!CD$6,Raw!$C:$C,Geography!$A$6),SUMIFS(Raw!$H:$H,Raw!$A:$A,Geography!$B18,Raw!$G:$G,Geography!CD$6,Raw!$E:$E,Geography!$A$6)))</f>
        <v>0</v>
      </c>
      <c r="CE18" s="100">
        <f>IF($B$6="Region",SUMIFS(Raw!$H:$H,Raw!$A:$A,Geography!$B18,Raw!$G:$G,Geography!CE$6,Raw!$I:$I,Geography!$A$6),IF($B$6="Provider",SUMIFS(Raw!$H:$H,Raw!$A:$A,Geography!$B18,Raw!$G:$G,Geography!CE$6,Raw!$C:$C,Geography!$A$6),SUMIFS(Raw!$H:$H,Raw!$A:$A,Geography!$B18,Raw!$G:$G,Geography!CE$6,Raw!$E:$E,Geography!$A$6)))</f>
        <v>0</v>
      </c>
      <c r="CF18" s="100">
        <f>IF($B$6="Region",SUMIFS(Raw!$H:$H,Raw!$A:$A,Geography!$B18,Raw!$G:$G,Geography!CF$6,Raw!$I:$I,Geography!$A$6),IF($B$6="Provider",SUMIFS(Raw!$H:$H,Raw!$A:$A,Geography!$B18,Raw!$G:$G,Geography!CF$6,Raw!$C:$C,Geography!$A$6),SUMIFS(Raw!$H:$H,Raw!$A:$A,Geography!$B18,Raw!$G:$G,Geography!CF$6,Raw!$E:$E,Geography!$A$6)))</f>
        <v>0</v>
      </c>
      <c r="CG18" s="100">
        <f>IF($B$6="Region",SUMIFS(Raw!$H:$H,Raw!$A:$A,Geography!$B18,Raw!$G:$G,Geography!CG$6,Raw!$I:$I,Geography!$A$6),IF($B$6="Provider",SUMIFS(Raw!$H:$H,Raw!$A:$A,Geography!$B18,Raw!$G:$G,Geography!CG$6,Raw!$C:$C,Geography!$A$6),SUMIFS(Raw!$H:$H,Raw!$A:$A,Geography!$B18,Raw!$G:$G,Geography!CG$6,Raw!$E:$E,Geography!$A$6)))</f>
        <v>0</v>
      </c>
      <c r="CH18" s="100">
        <f>IF($B$6="Region",SUMIFS(Raw!$H:$H,Raw!$A:$A,Geography!$B18,Raw!$G:$G,Geography!CH$6,Raw!$I:$I,Geography!$A$6),IF($B$6="Provider",SUMIFS(Raw!$H:$H,Raw!$A:$A,Geography!$B18,Raw!$G:$G,Geography!CH$6,Raw!$C:$C,Geography!$A$6),SUMIFS(Raw!$H:$H,Raw!$A:$A,Geography!$B18,Raw!$G:$G,Geography!CH$6,Raw!$E:$E,Geography!$A$6)))</f>
        <v>0</v>
      </c>
      <c r="CI18" s="100">
        <f>IF($B$6="Region",SUMIFS(Raw!$H:$H,Raw!$A:$A,Geography!$B18,Raw!$G:$G,Geography!CI$6,Raw!$I:$I,Geography!$A$6),IF($B$6="Provider",SUMIFS(Raw!$H:$H,Raw!$A:$A,Geography!$B18,Raw!$G:$G,Geography!CI$6,Raw!$C:$C,Geography!$A$6),SUMIFS(Raw!$H:$H,Raw!$A:$A,Geography!$B18,Raw!$G:$G,Geography!CI$6,Raw!$E:$E,Geography!$A$6)))</f>
        <v>0</v>
      </c>
      <c r="CJ18" s="100">
        <f>IF($B$6="Region",SUMIFS(Raw!$H:$H,Raw!$A:$A,Geography!$B18,Raw!$G:$G,Geography!CJ$6,Raw!$I:$I,Geography!$A$6),IF($B$6="Provider",SUMIFS(Raw!$H:$H,Raw!$A:$A,Geography!$B18,Raw!$G:$G,Geography!CJ$6,Raw!$C:$C,Geography!$A$6),SUMIFS(Raw!$H:$H,Raw!$A:$A,Geography!$B18,Raw!$G:$G,Geography!CJ$6,Raw!$E:$E,Geography!$A$6)))</f>
        <v>0</v>
      </c>
      <c r="CK18" s="100">
        <f>IF($B$6="Region",SUMIFS(Raw!$H:$H,Raw!$A:$A,Geography!$B18,Raw!$G:$G,Geography!CK$6,Raw!$I:$I,Geography!$A$6),IF($B$6="Provider",SUMIFS(Raw!$H:$H,Raw!$A:$A,Geography!$B18,Raw!$G:$G,Geography!CK$6,Raw!$C:$C,Geography!$A$6),SUMIFS(Raw!$H:$H,Raw!$A:$A,Geography!$B18,Raw!$G:$G,Geography!CK$6,Raw!$E:$E,Geography!$A$6)))</f>
        <v>0</v>
      </c>
      <c r="CL18" s="100">
        <f>IF($B$6="Region",SUMIFS(Raw!$H:$H,Raw!$A:$A,Geography!$B18,Raw!$G:$G,Geography!CL$6,Raw!$I:$I,Geography!$A$6),IF($B$6="Provider",SUMIFS(Raw!$H:$H,Raw!$A:$A,Geography!$B18,Raw!$G:$G,Geography!CL$6,Raw!$C:$C,Geography!$A$6),SUMIFS(Raw!$H:$H,Raw!$A:$A,Geography!$B18,Raw!$G:$G,Geography!CL$6,Raw!$E:$E,Geography!$A$6)))</f>
        <v>0</v>
      </c>
      <c r="CM18" s="100">
        <f>IF($B$6="Region",SUMIFS(Raw!$H:$H,Raw!$A:$A,Geography!$B18,Raw!$G:$G,Geography!CM$6,Raw!$I:$I,Geography!$A$6),IF($B$6="Provider",SUMIFS(Raw!$H:$H,Raw!$A:$A,Geography!$B18,Raw!$G:$G,Geography!CM$6,Raw!$C:$C,Geography!$A$6),SUMIFS(Raw!$H:$H,Raw!$A:$A,Geography!$B18,Raw!$G:$G,Geography!CM$6,Raw!$E:$E,Geography!$A$6)))</f>
        <v>0</v>
      </c>
    </row>
    <row r="19" spans="1:91" hidden="1" x14ac:dyDescent="0.25">
      <c r="B19" s="14">
        <v>45962</v>
      </c>
      <c r="D19" s="100">
        <f>IF($B$6="Region",SUMIFS(Raw!$H:$H,Raw!$A:$A,Geography!$B19,Raw!$G:$G,Geography!D$6,Raw!$I:$I,Geography!$A$6),IF($B$6="Provider",SUMIFS(Raw!$H:$H,Raw!$A:$A,Geography!$B19,Raw!$G:$G,Geography!D$6,Raw!$C:$C,Geography!$A$6),SUMIFS(Raw!$H:$H,Raw!$A:$A,Geography!$B19,Raw!$G:$G,Geography!D$6,Raw!$E:$E,Geography!$A$6)))</f>
        <v>0</v>
      </c>
      <c r="E19" s="100">
        <f>IF($B$6="Region",SUMIFS(Raw!$H:$H,Raw!$A:$A,Geography!$B19,Raw!$G:$G,Geography!E$6,Raw!$I:$I,Geography!$A$6),IF($B$6="Provider",SUMIFS(Raw!$H:$H,Raw!$A:$A,Geography!$B19,Raw!$G:$G,Geography!E$6,Raw!$C:$C,Geography!$A$6),SUMIFS(Raw!$H:$H,Raw!$A:$A,Geography!$B19,Raw!$G:$G,Geography!E$6,Raw!$E:$E,Geography!$A$6)))</f>
        <v>0</v>
      </c>
      <c r="F19" s="100">
        <f>IF($B$6="Region",SUMIFS(Raw!$H:$H,Raw!$A:$A,Geography!$B19,Raw!$G:$G,Geography!F$6,Raw!$I:$I,Geography!$A$6),IF($B$6="Provider",SUMIFS(Raw!$H:$H,Raw!$A:$A,Geography!$B19,Raw!$G:$G,Geography!F$6,Raw!$C:$C,Geography!$A$6),SUMIFS(Raw!$H:$H,Raw!$A:$A,Geography!$B19,Raw!$G:$G,Geography!F$6,Raw!$E:$E,Geography!$A$6)))</f>
        <v>0</v>
      </c>
      <c r="G19" s="100">
        <f>IF($B$6="Region",SUMIFS(Raw!$H:$H,Raw!$A:$A,Geography!$B19,Raw!$G:$G,Geography!G$6,Raw!$I:$I,Geography!$A$6),IF($B$6="Provider",SUMIFS(Raw!$H:$H,Raw!$A:$A,Geography!$B19,Raw!$G:$G,Geography!G$6,Raw!$C:$C,Geography!$A$6),SUMIFS(Raw!$H:$H,Raw!$A:$A,Geography!$B19,Raw!$G:$G,Geography!G$6,Raw!$E:$E,Geography!$A$6)))</f>
        <v>0</v>
      </c>
      <c r="H19" s="100">
        <f>IF($B$6="Region",SUMIFS(Raw!$H:$H,Raw!$A:$A,Geography!$B19,Raw!$G:$G,Geography!H$6,Raw!$I:$I,Geography!$A$6),IF($B$6="Provider",SUMIFS(Raw!$H:$H,Raw!$A:$A,Geography!$B19,Raw!$G:$G,Geography!H$6,Raw!$C:$C,Geography!$A$6),SUMIFS(Raw!$H:$H,Raw!$A:$A,Geography!$B19,Raw!$G:$G,Geography!H$6,Raw!$E:$E,Geography!$A$6)))</f>
        <v>0</v>
      </c>
      <c r="I19" s="100">
        <f>IF($B$6="Region",SUMIFS(Raw!$H:$H,Raw!$A:$A,Geography!$B19,Raw!$G:$G,Geography!I$6,Raw!$I:$I,Geography!$A$6),IF($B$6="Provider",SUMIFS(Raw!$H:$H,Raw!$A:$A,Geography!$B19,Raw!$G:$G,Geography!I$6,Raw!$C:$C,Geography!$A$6),SUMIFS(Raw!$H:$H,Raw!$A:$A,Geography!$B19,Raw!$G:$G,Geography!I$6,Raw!$E:$E,Geography!$A$6)))</f>
        <v>0</v>
      </c>
      <c r="J19" s="100" t="str">
        <f>IF($B$6="Area", SUMIFS(Raw!$H:$H,Raw!$A:$A,Geography!$B19,Raw!$G:$G,Geography!J$6,Raw!$E:$E,Geography!$A$6), " ")</f>
        <v xml:space="preserve"> </v>
      </c>
      <c r="K19" s="100" t="str">
        <f>IF($B$6="Area", SUMIFS(Raw!$H:$H,Raw!$A:$A,Geography!$B19,Raw!$G:$G,Geography!K$6,Raw!$E:$E,Geography!$A$6), " ")</f>
        <v xml:space="preserve"> </v>
      </c>
      <c r="L19" s="100">
        <f>IF($B$6="Region",SUMIFS(Raw!$H:$H,Raw!$A:$A,Geography!$B19,Raw!$G:$G,Geography!L$6,Raw!$I:$I,Geography!$A$6),IF($B$6="Provider",SUMIFS(Raw!$H:$H,Raw!$A:$A,Geography!$B19,Raw!$G:$G,Geography!L$6,Raw!$C:$C,Geography!$A$6),SUMIFS(Raw!$H:$H,Raw!$A:$A,Geography!$B19,Raw!$G:$G,Geography!L$6,Raw!$E:$E,Geography!$A$6)))</f>
        <v>0</v>
      </c>
      <c r="M19" s="100">
        <f>IF($B$6="Region",SUMIFS(Raw!$H:$H,Raw!$A:$A,Geography!$B19,Raw!$G:$G,Geography!M$6,Raw!$I:$I,Geography!$A$6),IF($B$6="Provider",SUMIFS(Raw!$H:$H,Raw!$A:$A,Geography!$B19,Raw!$G:$G,Geography!M$6,Raw!$C:$C,Geography!$A$6),SUMIFS(Raw!$H:$H,Raw!$A:$A,Geography!$B19,Raw!$G:$G,Geography!M$6,Raw!$E:$E,Geography!$A$6)))</f>
        <v>0</v>
      </c>
      <c r="N19" s="100">
        <f>IF($B$6="Region",SUMIFS(Raw!$H:$H,Raw!$A:$A,Geography!$B19,Raw!$G:$G,Geography!N$6,Raw!$I:$I,Geography!$A$6),IF($B$6="Provider",SUMIFS(Raw!$H:$H,Raw!$A:$A,Geography!$B19,Raw!$G:$G,Geography!N$6,Raw!$C:$C,Geography!$A$6),SUMIFS(Raw!$H:$H,Raw!$A:$A,Geography!$B19,Raw!$G:$G,Geography!N$6,Raw!$E:$E,Geography!$A$6)))</f>
        <v>0</v>
      </c>
      <c r="O19" s="100">
        <f>IF($B$6="Region",SUMIFS(Raw!$H:$H,Raw!$A:$A,Geography!$B19,Raw!$G:$G,Geography!O$6,Raw!$I:$I,Geography!$A$6),IF($B$6="Provider",SUMIFS(Raw!$H:$H,Raw!$A:$A,Geography!$B19,Raw!$G:$G,Geography!O$6,Raw!$C:$C,Geography!$A$6),SUMIFS(Raw!$H:$H,Raw!$A:$A,Geography!$B19,Raw!$G:$G,Geography!O$6,Raw!$E:$E,Geography!$A$6)))</f>
        <v>0</v>
      </c>
      <c r="P19" s="100">
        <f>IF($B$6="Region",SUMIFS(Raw!$H:$H,Raw!$A:$A,Geography!$B19,Raw!$G:$G,Geography!P$6,Raw!$I:$I,Geography!$A$6),IF($B$6="Provider",SUMIFS(Raw!$H:$H,Raw!$A:$A,Geography!$B19,Raw!$G:$G,Geography!P$6,Raw!$C:$C,Geography!$A$6),SUMIFS(Raw!$H:$H,Raw!$A:$A,Geography!$B19,Raw!$G:$G,Geography!P$6,Raw!$E:$E,Geography!$A$6)))</f>
        <v>0</v>
      </c>
      <c r="Q19" s="100">
        <f>IF($B$6="Region",SUMIFS(Raw!$H:$H,Raw!$A:$A,Geography!$B19,Raw!$G:$G,Geography!Q$6,Raw!$I:$I,Geography!$A$6),IF($B$6="Provider",SUMIFS(Raw!$H:$H,Raw!$A:$A,Geography!$B19,Raw!$G:$G,Geography!Q$6,Raw!$C:$C,Geography!$A$6),SUMIFS(Raw!$H:$H,Raw!$A:$A,Geography!$B19,Raw!$G:$G,Geography!Q$6,Raw!$E:$E,Geography!$A$6)))</f>
        <v>0</v>
      </c>
      <c r="R19" s="100">
        <f>IF($B$6="Region",SUMIFS(Raw!$H:$H,Raw!$A:$A,Geography!$B19,Raw!$G:$G,Geography!R$6,Raw!$I:$I,Geography!$A$6),IF($B$6="Provider",SUMIFS(Raw!$H:$H,Raw!$A:$A,Geography!$B19,Raw!$G:$G,Geography!R$6,Raw!$C:$C,Geography!$A$6),SUMIFS(Raw!$H:$H,Raw!$A:$A,Geography!$B19,Raw!$G:$G,Geography!R$6,Raw!$E:$E,Geography!$A$6)))</f>
        <v>0</v>
      </c>
      <c r="S19" s="100">
        <f>IF($B$6="Region",SUMIFS(Raw!$H:$H,Raw!$A:$A,Geography!$B19,Raw!$G:$G,Geography!S$6,Raw!$I:$I,Geography!$A$6),IF($B$6="Provider",SUMIFS(Raw!$H:$H,Raw!$A:$A,Geography!$B19,Raw!$G:$G,Geography!S$6,Raw!$C:$C,Geography!$A$6),SUMIFS(Raw!$H:$H,Raw!$A:$A,Geography!$B19,Raw!$G:$G,Geography!S$6,Raw!$E:$E,Geography!$A$6)))</f>
        <v>0</v>
      </c>
      <c r="T19" s="100">
        <f>IF($B$6="Region",SUMIFS(Raw!$H:$H,Raw!$A:$A,Geography!$B19,Raw!$G:$G,Geography!T$6,Raw!$I:$I,Geography!$A$6),IF($B$6="Provider",SUMIFS(Raw!$H:$H,Raw!$A:$A,Geography!$B19,Raw!$G:$G,Geography!T$6,Raw!$C:$C,Geography!$A$6),SUMIFS(Raw!$H:$H,Raw!$A:$A,Geography!$B19,Raw!$G:$G,Geography!T$6,Raw!$E:$E,Geography!$A$6)))</f>
        <v>0</v>
      </c>
      <c r="U19" s="100">
        <f>IF($B$6="Region",SUMIFS(Raw!$H:$H,Raw!$A:$A,Geography!$B19,Raw!$G:$G,Geography!U$6,Raw!$I:$I,Geography!$A$6),IF($B$6="Provider",SUMIFS(Raw!$H:$H,Raw!$A:$A,Geography!$B19,Raw!$G:$G,Geography!U$6,Raw!$C:$C,Geography!$A$6),SUMIFS(Raw!$H:$H,Raw!$A:$A,Geography!$B19,Raw!$G:$G,Geography!U$6,Raw!$E:$E,Geography!$A$6)))</f>
        <v>0</v>
      </c>
      <c r="V19" s="100">
        <f>IF($B$6="Region",SUMIFS(Raw!$H:$H,Raw!$A:$A,Geography!$B19,Raw!$G:$G,Geography!V$6,Raw!$I:$I,Geography!$A$6),IF($B$6="Provider",SUMIFS(Raw!$H:$H,Raw!$A:$A,Geography!$B19,Raw!$G:$G,Geography!V$6,Raw!$C:$C,Geography!$A$6),SUMIFS(Raw!$H:$H,Raw!$A:$A,Geography!$B19,Raw!$G:$G,Geography!V$6,Raw!$E:$E,Geography!$A$6)))</f>
        <v>0</v>
      </c>
      <c r="W19" s="100">
        <f>IF($B$6="Region",SUMIFS(Raw!$H:$H,Raw!$A:$A,Geography!$B19,Raw!$G:$G,Geography!W$6,Raw!$I:$I,Geography!$A$6),IF($B$6="Provider",SUMIFS(Raw!$H:$H,Raw!$A:$A,Geography!$B19,Raw!$G:$G,Geography!W$6,Raw!$C:$C,Geography!$A$6),SUMIFS(Raw!$H:$H,Raw!$A:$A,Geography!$B19,Raw!$G:$G,Geography!W$6,Raw!$E:$E,Geography!$A$6)))</f>
        <v>0</v>
      </c>
      <c r="X19" s="100">
        <f>IF($B$6="Region",SUMIFS(Raw!$H:$H,Raw!$A:$A,Geography!$B19,Raw!$G:$G,Geography!X$6,Raw!$I:$I,Geography!$A$6),IF($B$6="Provider",SUMIFS(Raw!$H:$H,Raw!$A:$A,Geography!$B19,Raw!$G:$G,Geography!X$6,Raw!$C:$C,Geography!$A$6),SUMIFS(Raw!$H:$H,Raw!$A:$A,Geography!$B19,Raw!$G:$G,Geography!X$6,Raw!$E:$E,Geography!$A$6)))</f>
        <v>0</v>
      </c>
      <c r="Y19" s="100" t="str">
        <f>IF($B$6="Area", SUMIFS(Raw!$H:$H,Raw!$A:$A,Geography!$B19,Raw!$G:$G,Geography!Y$6,Raw!$E:$E,Geography!$A$6), " ")</f>
        <v xml:space="preserve"> </v>
      </c>
      <c r="Z19" s="100" t="str">
        <f>IF($B$6="Area", SUMIFS(Raw!$H:$H,Raw!$A:$A,Geography!$B19,Raw!$G:$G,Geography!Z$6,Raw!$E:$E,Geography!$A$6), " ")</f>
        <v xml:space="preserve"> </v>
      </c>
      <c r="AA19" s="100">
        <f>IF($B$6="Region",SUMIFS(Raw!$H:$H,Raw!$A:$A,Geography!$B19,Raw!$G:$G,Geography!AA$6,Raw!$I:$I,Geography!$A$6),IF($B$6="Provider",SUMIFS(Raw!$H:$H,Raw!$A:$A,Geography!$B19,Raw!$G:$G,Geography!AA$6,Raw!$C:$C,Geography!$A$6),SUMIFS(Raw!$H:$H,Raw!$A:$A,Geography!$B19,Raw!$G:$G,Geography!AA$6,Raw!$E:$E,Geography!$A$6)))</f>
        <v>0</v>
      </c>
      <c r="AB19" s="100">
        <f>IF($B$6="Region",SUMIFS(Raw!$H:$H,Raw!$A:$A,Geography!$B19,Raw!$G:$G,Geography!AB$6,Raw!$I:$I,Geography!$A$6),IF($B$6="Provider",SUMIFS(Raw!$H:$H,Raw!$A:$A,Geography!$B19,Raw!$G:$G,Geography!AB$6,Raw!$C:$C,Geography!$A$6),SUMIFS(Raw!$H:$H,Raw!$A:$A,Geography!$B19,Raw!$G:$G,Geography!AB$6,Raw!$E:$E,Geography!$A$6)))</f>
        <v>0</v>
      </c>
      <c r="AC19" s="100" t="str">
        <f>IF($B$6="Area", SUMIFS(Raw!$H:$H,Raw!$A:$A,Geography!$B19,Raw!$G:$G,Geography!AC$6,Raw!$E:$E,Geography!$A$6), " ")</f>
        <v xml:space="preserve"> </v>
      </c>
      <c r="AD19" s="100" t="str">
        <f>IF($B$6="Area", SUMIFS(Raw!$H:$H,Raw!$A:$A,Geography!$B19,Raw!$G:$G,Geography!AD$6,Raw!$E:$E,Geography!$A$6), " ")</f>
        <v xml:space="preserve"> </v>
      </c>
      <c r="AE19" s="100">
        <f>IF($B$6="Region",SUMIFS(Raw!$H:$H,Raw!$A:$A,Geography!$B19,Raw!$G:$G,Geography!AE$6,Raw!$I:$I,Geography!$A$6),IF($B$6="Provider",SUMIFS(Raw!$H:$H,Raw!$A:$A,Geography!$B19,Raw!$G:$G,Geography!AE$6,Raw!$C:$C,Geography!$A$6),SUMIFS(Raw!$H:$H,Raw!$A:$A,Geography!$B19,Raw!$G:$G,Geography!AE$6,Raw!$E:$E,Geography!$A$6)))</f>
        <v>0</v>
      </c>
      <c r="AF19" s="100">
        <f>IF($B$6="Region",SUMIFS(Raw!$H:$H,Raw!$A:$A,Geography!$B19,Raw!$G:$G,Geography!AF$6,Raw!$I:$I,Geography!$A$6),IF($B$6="Provider",SUMIFS(Raw!$H:$H,Raw!$A:$A,Geography!$B19,Raw!$G:$G,Geography!AF$6,Raw!$C:$C,Geography!$A$6),SUMIFS(Raw!$H:$H,Raw!$A:$A,Geography!$B19,Raw!$G:$G,Geography!AF$6,Raw!$E:$E,Geography!$A$6)))</f>
        <v>0</v>
      </c>
      <c r="AG19" s="100">
        <f>IF($B$6="Region",SUMIFS(Raw!$H:$H,Raw!$A:$A,Geography!$B19,Raw!$G:$G,Geography!AG$6,Raw!$I:$I,Geography!$A$6),IF($B$6="Provider",SUMIFS(Raw!$H:$H,Raw!$A:$A,Geography!$B19,Raw!$G:$G,Geography!AG$6,Raw!$C:$C,Geography!$A$6),SUMIFS(Raw!$H:$H,Raw!$A:$A,Geography!$B19,Raw!$G:$G,Geography!AG$6,Raw!$E:$E,Geography!$A$6)))</f>
        <v>0</v>
      </c>
      <c r="AH19" s="100">
        <f>IF($B$6="Region",SUMIFS(Raw!$H:$H,Raw!$A:$A,Geography!$B19,Raw!$G:$G,Geography!AH$6,Raw!$I:$I,Geography!$A$6),IF($B$6="Provider",SUMIFS(Raw!$H:$H,Raw!$A:$A,Geography!$B19,Raw!$G:$G,Geography!AH$6,Raw!$C:$C,Geography!$A$6),SUMIFS(Raw!$H:$H,Raw!$A:$A,Geography!$B19,Raw!$G:$G,Geography!AH$6,Raw!$E:$E,Geography!$A$6)))</f>
        <v>0</v>
      </c>
      <c r="AI19" s="100">
        <f>IF($B$6="Region",SUMIFS(Raw!$H:$H,Raw!$A:$A,Geography!$B19,Raw!$G:$G,Geography!AI$6,Raw!$I:$I,Geography!$A$6),IF($B$6="Provider",SUMIFS(Raw!$H:$H,Raw!$A:$A,Geography!$B19,Raw!$G:$G,Geography!AI$6,Raw!$C:$C,Geography!$A$6),SUMIFS(Raw!$H:$H,Raw!$A:$A,Geography!$B19,Raw!$G:$G,Geography!AI$6,Raw!$E:$E,Geography!$A$6)))</f>
        <v>0</v>
      </c>
      <c r="AJ19" s="100">
        <f>IF($B$6="Region",SUMIFS(Raw!$H:$H,Raw!$A:$A,Geography!$B19,Raw!$G:$G,Geography!AJ$6,Raw!$I:$I,Geography!$A$6),IF($B$6="Provider",SUMIFS(Raw!$H:$H,Raw!$A:$A,Geography!$B19,Raw!$G:$G,Geography!AJ$6,Raw!$C:$C,Geography!$A$6),SUMIFS(Raw!$H:$H,Raw!$A:$A,Geography!$B19,Raw!$G:$G,Geography!AJ$6,Raw!$E:$E,Geography!$A$6)))</f>
        <v>0</v>
      </c>
      <c r="AK19" s="100">
        <f>IF($B$6="Region",SUMIFS(Raw!$H:$H,Raw!$A:$A,Geography!$B19,Raw!$G:$G,Geography!AK$6,Raw!$I:$I,Geography!$A$6),IF($B$6="Provider",SUMIFS(Raw!$H:$H,Raw!$A:$A,Geography!$B19,Raw!$G:$G,Geography!AK$6,Raw!$C:$C,Geography!$A$6),SUMIFS(Raw!$H:$H,Raw!$A:$A,Geography!$B19,Raw!$G:$G,Geography!AK$6,Raw!$E:$E,Geography!$A$6)))</f>
        <v>0</v>
      </c>
      <c r="AL19" s="100">
        <f>IF($B$6="Region",SUMIFS(Raw!$H:$H,Raw!$A:$A,Geography!$B19,Raw!$G:$G,Geography!AL$6,Raw!$I:$I,Geography!$A$6),IF($B$6="Provider",SUMIFS(Raw!$H:$H,Raw!$A:$A,Geography!$B19,Raw!$G:$G,Geography!AL$6,Raw!$C:$C,Geography!$A$6),SUMIFS(Raw!$H:$H,Raw!$A:$A,Geography!$B19,Raw!$G:$G,Geography!AL$6,Raw!$E:$E,Geography!$A$6)))</f>
        <v>0</v>
      </c>
      <c r="AM19" s="100">
        <f>IF($B$6="Region",SUMIFS(Raw!$H:$H,Raw!$A:$A,Geography!$B19,Raw!$G:$G,Geography!AM$6,Raw!$I:$I,Geography!$A$6),IF($B$6="Provider",SUMIFS(Raw!$H:$H,Raw!$A:$A,Geography!$B19,Raw!$G:$G,Geography!AM$6,Raw!$C:$C,Geography!$A$6),SUMIFS(Raw!$H:$H,Raw!$A:$A,Geography!$B19,Raw!$G:$G,Geography!AM$6,Raw!$E:$E,Geography!$A$6)))</f>
        <v>0</v>
      </c>
      <c r="AN19" s="100">
        <f>IF($B$6="Region",SUMIFS(Raw!$H:$H,Raw!$A:$A,Geography!$B19,Raw!$G:$G,Geography!AN$6,Raw!$I:$I,Geography!$A$6),IF($B$6="Provider",SUMIFS(Raw!$H:$H,Raw!$A:$A,Geography!$B19,Raw!$G:$G,Geography!AN$6,Raw!$C:$C,Geography!$A$6),SUMIFS(Raw!$H:$H,Raw!$A:$A,Geography!$B19,Raw!$G:$G,Geography!AN$6,Raw!$E:$E,Geography!$A$6)))</f>
        <v>0</v>
      </c>
      <c r="AO19" s="100">
        <f>IF($B$6="Region",SUMIFS(Raw!$H:$H,Raw!$A:$A,Geography!$B19,Raw!$G:$G,Geography!AO$6,Raw!$I:$I,Geography!$A$6),IF($B$6="Provider",SUMIFS(Raw!$H:$H,Raw!$A:$A,Geography!$B19,Raw!$G:$G,Geography!AO$6,Raw!$C:$C,Geography!$A$6),SUMIFS(Raw!$H:$H,Raw!$A:$A,Geography!$B19,Raw!$G:$G,Geography!AO$6,Raw!$E:$E,Geography!$A$6)))</f>
        <v>0</v>
      </c>
      <c r="AP19" s="100">
        <f>IF($B$6="Region",SUMIFS(Raw!$H:$H,Raw!$A:$A,Geography!$B19,Raw!$G:$G,Geography!AP$6,Raw!$I:$I,Geography!$A$6),IF($B$6="Provider",SUMIFS(Raw!$H:$H,Raw!$A:$A,Geography!$B19,Raw!$G:$G,Geography!AP$6,Raw!$C:$C,Geography!$A$6),SUMIFS(Raw!$H:$H,Raw!$A:$A,Geography!$B19,Raw!$G:$G,Geography!AP$6,Raw!$E:$E,Geography!$A$6)))</f>
        <v>0</v>
      </c>
      <c r="AQ19" s="100">
        <f>IF($B$6="Region",SUMIFS(Raw!$H:$H,Raw!$A:$A,Geography!$B19,Raw!$G:$G,Geography!AQ$6,Raw!$I:$I,Geography!$A$6),IF($B$6="Provider",SUMIFS(Raw!$H:$H,Raw!$A:$A,Geography!$B19,Raw!$G:$G,Geography!AQ$6,Raw!$C:$C,Geography!$A$6),SUMIFS(Raw!$H:$H,Raw!$A:$A,Geography!$B19,Raw!$G:$G,Geography!AQ$6,Raw!$E:$E,Geography!$A$6)))</f>
        <v>0</v>
      </c>
      <c r="AR19" s="100">
        <f>IF($B$6="Region",SUMIFS(Raw!$H:$H,Raw!$A:$A,Geography!$B19,Raw!$G:$G,Geography!AR$6,Raw!$I:$I,Geography!$A$6),IF($B$6="Provider",SUMIFS(Raw!$H:$H,Raw!$A:$A,Geography!$B19,Raw!$G:$G,Geography!AR$6,Raw!$C:$C,Geography!$A$6),SUMIFS(Raw!$H:$H,Raw!$A:$A,Geography!$B19,Raw!$G:$G,Geography!AR$6,Raw!$E:$E,Geography!$A$6)))</f>
        <v>0</v>
      </c>
      <c r="AS19" s="100">
        <f>IF($B$6="Region",SUMIFS(Raw!$H:$H,Raw!$A:$A,Geography!$B19,Raw!$G:$G,Geography!AS$6,Raw!$I:$I,Geography!$A$6),IF($B$6="Provider",SUMIFS(Raw!$H:$H,Raw!$A:$A,Geography!$B19,Raw!$G:$G,Geography!AS$6,Raw!$C:$C,Geography!$A$6),SUMIFS(Raw!$H:$H,Raw!$A:$A,Geography!$B19,Raw!$G:$G,Geography!AS$6,Raw!$E:$E,Geography!$A$6)))</f>
        <v>0</v>
      </c>
      <c r="AT19" s="100">
        <f>IF($B$6="Region",SUMIFS(Raw!$H:$H,Raw!$A:$A,Geography!$B19,Raw!$G:$G,Geography!AT$6,Raw!$I:$I,Geography!$A$6),IF($B$6="Provider",SUMIFS(Raw!$H:$H,Raw!$A:$A,Geography!$B19,Raw!$G:$G,Geography!AT$6,Raw!$C:$C,Geography!$A$6),SUMIFS(Raw!$H:$H,Raw!$A:$A,Geography!$B19,Raw!$G:$G,Geography!AT$6,Raw!$E:$E,Geography!$A$6)))</f>
        <v>0</v>
      </c>
      <c r="AU19" s="100">
        <f>IF($B$6="Region",SUMIFS(Raw!$H:$H,Raw!$A:$A,Geography!$B19,Raw!$G:$G,Geography!AU$6,Raw!$I:$I,Geography!$A$6),IF($B$6="Provider",SUMIFS(Raw!$H:$H,Raw!$A:$A,Geography!$B19,Raw!$G:$G,Geography!AU$6,Raw!$C:$C,Geography!$A$6),SUMIFS(Raw!$H:$H,Raw!$A:$A,Geography!$B19,Raw!$G:$G,Geography!AU$6,Raw!$E:$E,Geography!$A$6)))</f>
        <v>0</v>
      </c>
      <c r="AV19" s="100">
        <f>IF($B$6="Region",SUMIFS(Raw!$H:$H,Raw!$A:$A,Geography!$B19,Raw!$G:$G,Geography!AV$6,Raw!$I:$I,Geography!$A$6),IF($B$6="Provider",SUMIFS(Raw!$H:$H,Raw!$A:$A,Geography!$B19,Raw!$G:$G,Geography!AV$6,Raw!$C:$C,Geography!$A$6),SUMIFS(Raw!$H:$H,Raw!$A:$A,Geography!$B19,Raw!$G:$G,Geography!AV$6,Raw!$E:$E,Geography!$A$6)))</f>
        <v>0</v>
      </c>
      <c r="AW19" s="100">
        <f>IF($B$6="Region",SUMIFS(Raw!$H:$H,Raw!$A:$A,Geography!$B19,Raw!$G:$G,Geography!AW$6,Raw!$I:$I,Geography!$A$6),IF($B$6="Provider",SUMIFS(Raw!$H:$H,Raw!$A:$A,Geography!$B19,Raw!$G:$G,Geography!AW$6,Raw!$C:$C,Geography!$A$6),SUMIFS(Raw!$H:$H,Raw!$A:$A,Geography!$B19,Raw!$G:$G,Geography!AW$6,Raw!$E:$E,Geography!$A$6)))</f>
        <v>0</v>
      </c>
      <c r="AX19" s="100">
        <f>IF($B$6="Region",SUMIFS(Raw!$H:$H,Raw!$A:$A,Geography!$B19,Raw!$G:$G,Geography!AX$6,Raw!$I:$I,Geography!$A$6),IF($B$6="Provider",SUMIFS(Raw!$H:$H,Raw!$A:$A,Geography!$B19,Raw!$G:$G,Geography!AX$6,Raw!$C:$C,Geography!$A$6),SUMIFS(Raw!$H:$H,Raw!$A:$A,Geography!$B19,Raw!$G:$G,Geography!AX$6,Raw!$E:$E,Geography!$A$6)))</f>
        <v>0</v>
      </c>
      <c r="AY19" s="100">
        <f>IF($B$6="Region",SUMIFS(Raw!$H:$H,Raw!$A:$A,Geography!$B19,Raw!$G:$G,Geography!AY$6,Raw!$I:$I,Geography!$A$6),IF($B$6="Provider",SUMIFS(Raw!$H:$H,Raw!$A:$A,Geography!$B19,Raw!$G:$G,Geography!AY$6,Raw!$C:$C,Geography!$A$6),SUMIFS(Raw!$H:$H,Raw!$A:$A,Geography!$B19,Raw!$G:$G,Geography!AY$6,Raw!$E:$E,Geography!$A$6)))</f>
        <v>0</v>
      </c>
      <c r="AZ19" s="100">
        <f>IF($B$6="Region",SUMIFS(Raw!$H:$H,Raw!$A:$A,Geography!$B19,Raw!$G:$G,Geography!AZ$6,Raw!$I:$I,Geography!$A$6),IF($B$6="Provider",SUMIFS(Raw!$H:$H,Raw!$A:$A,Geography!$B19,Raw!$G:$G,Geography!AZ$6,Raw!$C:$C,Geography!$A$6),SUMIFS(Raw!$H:$H,Raw!$A:$A,Geography!$B19,Raw!$G:$G,Geography!AZ$6,Raw!$E:$E,Geography!$A$6)))</f>
        <v>0</v>
      </c>
      <c r="BA19" s="100">
        <f>IF($B$6="Region",SUMIFS(Raw!$H:$H,Raw!$A:$A,Geography!$B19,Raw!$G:$G,Geography!BA$6,Raw!$I:$I,Geography!$A$6),IF($B$6="Provider",SUMIFS(Raw!$H:$H,Raw!$A:$A,Geography!$B19,Raw!$G:$G,Geography!BA$6,Raw!$C:$C,Geography!$A$6),SUMIFS(Raw!$H:$H,Raw!$A:$A,Geography!$B19,Raw!$G:$G,Geography!BA$6,Raw!$E:$E,Geography!$A$6)))</f>
        <v>0</v>
      </c>
      <c r="BB19" s="100">
        <f>IF($B$6="Region",SUMIFS(Raw!$H:$H,Raw!$A:$A,Geography!$B19,Raw!$G:$G,Geography!BB$6,Raw!$I:$I,Geography!$A$6),IF($B$6="Provider",SUMIFS(Raw!$H:$H,Raw!$A:$A,Geography!$B19,Raw!$G:$G,Geography!BB$6,Raw!$C:$C,Geography!$A$6),SUMIFS(Raw!$H:$H,Raw!$A:$A,Geography!$B19,Raw!$G:$G,Geography!BB$6,Raw!$E:$E,Geography!$A$6)))</f>
        <v>0</v>
      </c>
      <c r="BC19" s="100">
        <f>IF($B$6="Region",SUMIFS(Raw!$H:$H,Raw!$A:$A,Geography!$B19,Raw!$G:$G,Geography!BC$6,Raw!$I:$I,Geography!$A$6),IF($B$6="Provider",SUMIFS(Raw!$H:$H,Raw!$A:$A,Geography!$B19,Raw!$G:$G,Geography!BC$6,Raw!$C:$C,Geography!$A$6),SUMIFS(Raw!$H:$H,Raw!$A:$A,Geography!$B19,Raw!$G:$G,Geography!BC$6,Raw!$E:$E,Geography!$A$6)))</f>
        <v>0</v>
      </c>
      <c r="BD19" s="100">
        <f>IF($B$6="Region",SUMIFS(Raw!$H:$H,Raw!$A:$A,Geography!$B19,Raw!$G:$G,Geography!BD$6,Raw!$I:$I,Geography!$A$6),IF($B$6="Provider",SUMIFS(Raw!$H:$H,Raw!$A:$A,Geography!$B19,Raw!$G:$G,Geography!BD$6,Raw!$C:$C,Geography!$A$6),SUMIFS(Raw!$H:$H,Raw!$A:$A,Geography!$B19,Raw!$G:$G,Geography!BD$6,Raw!$E:$E,Geography!$A$6)))</f>
        <v>0</v>
      </c>
      <c r="BE19" s="100">
        <f>IF($B$6="Region",SUMIFS(Raw!$H:$H,Raw!$A:$A,Geography!$B19,Raw!$G:$G,Geography!BE$6,Raw!$I:$I,Geography!$A$6),IF($B$6="Provider",SUMIFS(Raw!$H:$H,Raw!$A:$A,Geography!$B19,Raw!$G:$G,Geography!BE$6,Raw!$C:$C,Geography!$A$6),SUMIFS(Raw!$H:$H,Raw!$A:$A,Geography!$B19,Raw!$G:$G,Geography!BE$6,Raw!$E:$E,Geography!$A$6)))</f>
        <v>0</v>
      </c>
      <c r="BF19" s="100">
        <f>IF($B$6="Region",SUMIFS(Raw!$H:$H,Raw!$A:$A,Geography!$B19,Raw!$G:$G,Geography!BF$6,Raw!$I:$I,Geography!$A$6),IF($B$6="Provider",SUMIFS(Raw!$H:$H,Raw!$A:$A,Geography!$B19,Raw!$G:$G,Geography!BF$6,Raw!$C:$C,Geography!$A$6),SUMIFS(Raw!$H:$H,Raw!$A:$A,Geography!$B19,Raw!$G:$G,Geography!BF$6,Raw!$E:$E,Geography!$A$6)))</f>
        <v>0</v>
      </c>
      <c r="BG19" s="100">
        <f>IF($B$6="Region",SUMIFS(Raw!$H:$H,Raw!$A:$A,Geography!$B19,Raw!$G:$G,Geography!BG$6,Raw!$I:$I,Geography!$A$6),IF($B$6="Provider",SUMIFS(Raw!$H:$H,Raw!$A:$A,Geography!$B19,Raw!$G:$G,Geography!BG$6,Raw!$C:$C,Geography!$A$6),SUMIFS(Raw!$H:$H,Raw!$A:$A,Geography!$B19,Raw!$G:$G,Geography!BG$6,Raw!$E:$E,Geography!$A$6)))</f>
        <v>0</v>
      </c>
      <c r="BH19" s="100">
        <f>IF($B$6="Region",SUMIFS(Raw!$H:$H,Raw!$A:$A,Geography!$B19,Raw!$G:$G,Geography!BH$6,Raw!$I:$I,Geography!$A$6),IF($B$6="Provider",SUMIFS(Raw!$H:$H,Raw!$A:$A,Geography!$B19,Raw!$G:$G,Geography!BH$6,Raw!$C:$C,Geography!$A$6),SUMIFS(Raw!$H:$H,Raw!$A:$A,Geography!$B19,Raw!$G:$G,Geography!BH$6,Raw!$E:$E,Geography!$A$6)))</f>
        <v>0</v>
      </c>
      <c r="BI19" s="100">
        <f>IF($B$6="Region",SUMIFS(Raw!$H:$H,Raw!$A:$A,Geography!$B19,Raw!$G:$G,Geography!BI$6,Raw!$I:$I,Geography!$A$6),IF($B$6="Provider",SUMIFS(Raw!$H:$H,Raw!$A:$A,Geography!$B19,Raw!$G:$G,Geography!BI$6,Raw!$C:$C,Geography!$A$6),SUMIFS(Raw!$H:$H,Raw!$A:$A,Geography!$B19,Raw!$G:$G,Geography!BI$6,Raw!$E:$E,Geography!$A$6)))</f>
        <v>0</v>
      </c>
      <c r="BJ19" s="100">
        <f>IF($B$6="Region",SUMIFS(Raw!$H:$H,Raw!$A:$A,Geography!$B19,Raw!$G:$G,Geography!BJ$6,Raw!$I:$I,Geography!$A$6),IF($B$6="Provider",SUMIFS(Raw!$H:$H,Raw!$A:$A,Geography!$B19,Raw!$G:$G,Geography!BJ$6,Raw!$C:$C,Geography!$A$6),SUMIFS(Raw!$H:$H,Raw!$A:$A,Geography!$B19,Raw!$G:$G,Geography!BJ$6,Raw!$E:$E,Geography!$A$6)))</f>
        <v>0</v>
      </c>
      <c r="BK19" s="100">
        <f>IF($B$6="Region",SUMIFS(Raw!$H:$H,Raw!$A:$A,Geography!$B19,Raw!$G:$G,Geography!BK$6,Raw!$I:$I,Geography!$A$6),IF($B$6="Provider",SUMIFS(Raw!$H:$H,Raw!$A:$A,Geography!$B19,Raw!$G:$G,Geography!BK$6,Raw!$C:$C,Geography!$A$6),SUMIFS(Raw!$H:$H,Raw!$A:$A,Geography!$B19,Raw!$G:$G,Geography!BK$6,Raw!$E:$E,Geography!$A$6)))</f>
        <v>0</v>
      </c>
      <c r="BL19" s="100">
        <f>IF($B$6="Region",SUMIFS(Raw!$H:$H,Raw!$A:$A,Geography!$B19,Raw!$G:$G,Geography!BL$6,Raw!$I:$I,Geography!$A$6),IF($B$6="Provider",SUMIFS(Raw!$H:$H,Raw!$A:$A,Geography!$B19,Raw!$G:$G,Geography!BL$6,Raw!$C:$C,Geography!$A$6),SUMIFS(Raw!$H:$H,Raw!$A:$A,Geography!$B19,Raw!$G:$G,Geography!BL$6,Raw!$E:$E,Geography!$A$6)))</f>
        <v>0</v>
      </c>
      <c r="BM19" s="100">
        <f>IF($B$6="Region",SUMIFS(Raw!$H:$H,Raw!$A:$A,Geography!$B19,Raw!$G:$G,Geography!BM$6,Raw!$I:$I,Geography!$A$6),IF($B$6="Provider",SUMIFS(Raw!$H:$H,Raw!$A:$A,Geography!$B19,Raw!$G:$G,Geography!BM$6,Raw!$C:$C,Geography!$A$6),SUMIFS(Raw!$H:$H,Raw!$A:$A,Geography!$B19,Raw!$G:$G,Geography!BM$6,Raw!$E:$E,Geography!$A$6)))</f>
        <v>0</v>
      </c>
      <c r="BN19" s="100">
        <f>IF($B$6="Region",SUMIFS(Raw!$H:$H,Raw!$A:$A,Geography!$B19,Raw!$G:$G,Geography!BN$6,Raw!$I:$I,Geography!$A$6),IF($B$6="Provider",SUMIFS(Raw!$H:$H,Raw!$A:$A,Geography!$B19,Raw!$G:$G,Geography!BN$6,Raw!$C:$C,Geography!$A$6),SUMIFS(Raw!$H:$H,Raw!$A:$A,Geography!$B19,Raw!$G:$G,Geography!BN$6,Raw!$E:$E,Geography!$A$6)))</f>
        <v>0</v>
      </c>
      <c r="BO19" s="100">
        <f>IF($B$6="Region",SUMIFS(Raw!$H:$H,Raw!$A:$A,Geography!$B19,Raw!$G:$G,Geography!BO$6,Raw!$I:$I,Geography!$A$6),IF($B$6="Provider",SUMIFS(Raw!$H:$H,Raw!$A:$A,Geography!$B19,Raw!$G:$G,Geography!BO$6,Raw!$C:$C,Geography!$A$6),SUMIFS(Raw!$H:$H,Raw!$A:$A,Geography!$B19,Raw!$G:$G,Geography!BO$6,Raw!$E:$E,Geography!$A$6)))</f>
        <v>0</v>
      </c>
      <c r="BP19" s="100">
        <f>IF($B$6="Region",SUMIFS(Raw!$H:$H,Raw!$A:$A,Geography!$B19,Raw!$G:$G,Geography!BP$6,Raw!$I:$I,Geography!$A$6),IF($B$6="Provider",SUMIFS(Raw!$H:$H,Raw!$A:$A,Geography!$B19,Raw!$G:$G,Geography!BP$6,Raw!$C:$C,Geography!$A$6),SUMIFS(Raw!$H:$H,Raw!$A:$A,Geography!$B19,Raw!$G:$G,Geography!BP$6,Raw!$E:$E,Geography!$A$6)))</f>
        <v>0</v>
      </c>
      <c r="BQ19" s="100">
        <f>IF($B$6="Region",SUMIFS(Raw!$H:$H,Raw!$A:$A,Geography!$B19,Raw!$G:$G,Geography!BQ$6,Raw!$I:$I,Geography!$A$6),IF($B$6="Provider",SUMIFS(Raw!$H:$H,Raw!$A:$A,Geography!$B19,Raw!$G:$G,Geography!BQ$6,Raw!$C:$C,Geography!$A$6),SUMIFS(Raw!$H:$H,Raw!$A:$A,Geography!$B19,Raw!$G:$G,Geography!BQ$6,Raw!$E:$E,Geography!$A$6)))</f>
        <v>0</v>
      </c>
      <c r="BR19" s="100">
        <f>IF($B$6="Region",SUMIFS(Raw!$H:$H,Raw!$A:$A,Geography!$B19,Raw!$G:$G,Geography!BR$6,Raw!$I:$I,Geography!$A$6),IF($B$6="Provider",SUMIFS(Raw!$H:$H,Raw!$A:$A,Geography!$B19,Raw!$G:$G,Geography!BR$6,Raw!$C:$C,Geography!$A$6),SUMIFS(Raw!$H:$H,Raw!$A:$A,Geography!$B19,Raw!$G:$G,Geography!BR$6,Raw!$E:$E,Geography!$A$6)))</f>
        <v>0</v>
      </c>
      <c r="BS19" s="100">
        <f>IF($B$6="Region",SUMIFS(Raw!$H:$H,Raw!$A:$A,Geography!$B19,Raw!$G:$G,Geography!BS$6,Raw!$I:$I,Geography!$A$6),IF($B$6="Provider",SUMIFS(Raw!$H:$H,Raw!$A:$A,Geography!$B19,Raw!$G:$G,Geography!BS$6,Raw!$C:$C,Geography!$A$6),SUMIFS(Raw!$H:$H,Raw!$A:$A,Geography!$B19,Raw!$G:$G,Geography!BS$6,Raw!$E:$E,Geography!$A$6)))</f>
        <v>0</v>
      </c>
      <c r="BT19" s="100">
        <f>IF($B$6="Region",SUMIFS(Raw!$H:$H,Raw!$A:$A,Geography!$B19,Raw!$G:$G,Geography!BT$6,Raw!$I:$I,Geography!$A$6),IF($B$6="Provider",SUMIFS(Raw!$H:$H,Raw!$A:$A,Geography!$B19,Raw!$G:$G,Geography!BT$6,Raw!$C:$C,Geography!$A$6),SUMIFS(Raw!$H:$H,Raw!$A:$A,Geography!$B19,Raw!$G:$G,Geography!BT$6,Raw!$E:$E,Geography!$A$6)))</f>
        <v>0</v>
      </c>
      <c r="BU19" s="100">
        <f>IF($B$6="Region",SUMIFS(Raw!$H:$H,Raw!$A:$A,Geography!$B19,Raw!$G:$G,Geography!BU$6,Raw!$I:$I,Geography!$A$6),IF($B$6="Provider",SUMIFS(Raw!$H:$H,Raw!$A:$A,Geography!$B19,Raw!$G:$G,Geography!BU$6,Raw!$C:$C,Geography!$A$6),SUMIFS(Raw!$H:$H,Raw!$A:$A,Geography!$B19,Raw!$G:$G,Geography!BU$6,Raw!$E:$E,Geography!$A$6)))</f>
        <v>0</v>
      </c>
      <c r="BV19" s="100">
        <f>IF($B$6="Region",SUMIFS(Raw!$H:$H,Raw!$A:$A,Geography!$B19,Raw!$G:$G,Geography!BV$6,Raw!$I:$I,Geography!$A$6),IF($B$6="Provider",SUMIFS(Raw!$H:$H,Raw!$A:$A,Geography!$B19,Raw!$G:$G,Geography!BV$6,Raw!$C:$C,Geography!$A$6),SUMIFS(Raw!$H:$H,Raw!$A:$A,Geography!$B19,Raw!$G:$G,Geography!BV$6,Raw!$E:$E,Geography!$A$6)))</f>
        <v>0</v>
      </c>
      <c r="BW19" s="100">
        <f>IF($B$6="Region",SUMIFS(Raw!$H:$H,Raw!$A:$A,Geography!$B19,Raw!$G:$G,Geography!BW$6,Raw!$I:$I,Geography!$A$6),IF($B$6="Provider",SUMIFS(Raw!$H:$H,Raw!$A:$A,Geography!$B19,Raw!$G:$G,Geography!BW$6,Raw!$C:$C,Geography!$A$6),SUMIFS(Raw!$H:$H,Raw!$A:$A,Geography!$B19,Raw!$G:$G,Geography!BW$6,Raw!$E:$E,Geography!$A$6)))</f>
        <v>0</v>
      </c>
      <c r="BX19" s="100">
        <f>IF($B$6="Region",SUMIFS(Raw!$H:$H,Raw!$A:$A,Geography!$B19,Raw!$G:$G,Geography!BX$6,Raw!$I:$I,Geography!$A$6),IF($B$6="Provider",SUMIFS(Raw!$H:$H,Raw!$A:$A,Geography!$B19,Raw!$G:$G,Geography!BX$6,Raw!$C:$C,Geography!$A$6),SUMIFS(Raw!$H:$H,Raw!$A:$A,Geography!$B19,Raw!$G:$G,Geography!BX$6,Raw!$E:$E,Geography!$A$6)))</f>
        <v>0</v>
      </c>
      <c r="BY19" s="100">
        <f>IF($B$6="Region",SUMIFS(Raw!$H:$H,Raw!$A:$A,Geography!$B19,Raw!$G:$G,Geography!BY$6,Raw!$I:$I,Geography!$A$6),IF($B$6="Provider",SUMIFS(Raw!$H:$H,Raw!$A:$A,Geography!$B19,Raw!$G:$G,Geography!BY$6,Raw!$C:$C,Geography!$A$6),SUMIFS(Raw!$H:$H,Raw!$A:$A,Geography!$B19,Raw!$G:$G,Geography!BY$6,Raw!$E:$E,Geography!$A$6)))</f>
        <v>0</v>
      </c>
      <c r="BZ19" s="100">
        <f>IF($B$6="Region",SUMIFS(Raw!$H:$H,Raw!$A:$A,Geography!$B19,Raw!$G:$G,Geography!BZ$6,Raw!$I:$I,Geography!$A$6),IF($B$6="Provider",SUMIFS(Raw!$H:$H,Raw!$A:$A,Geography!$B19,Raw!$G:$G,Geography!BZ$6,Raw!$C:$C,Geography!$A$6),SUMIFS(Raw!$H:$H,Raw!$A:$A,Geography!$B19,Raw!$G:$G,Geography!BZ$6,Raw!$E:$E,Geography!$A$6)))</f>
        <v>0</v>
      </c>
      <c r="CA19" s="100">
        <f>IF($B$6="Region",SUMIFS(Raw!$H:$H,Raw!$A:$A,Geography!$B19,Raw!$G:$G,Geography!CA$6,Raw!$I:$I,Geography!$A$6),IF($B$6="Provider",SUMIFS(Raw!$H:$H,Raw!$A:$A,Geography!$B19,Raw!$G:$G,Geography!CA$6,Raw!$C:$C,Geography!$A$6),SUMIFS(Raw!$H:$H,Raw!$A:$A,Geography!$B19,Raw!$G:$G,Geography!CA$6,Raw!$E:$E,Geography!$A$6)))</f>
        <v>0</v>
      </c>
      <c r="CB19" s="100">
        <f>IF($B$6="Region",SUMIFS(Raw!$H:$H,Raw!$A:$A,Geography!$B19,Raw!$G:$G,Geography!CB$6,Raw!$I:$I,Geography!$A$6),IF($B$6="Provider",SUMIFS(Raw!$H:$H,Raw!$A:$A,Geography!$B19,Raw!$G:$G,Geography!CB$6,Raw!$C:$C,Geography!$A$6),SUMIFS(Raw!$H:$H,Raw!$A:$A,Geography!$B19,Raw!$G:$G,Geography!CB$6,Raw!$E:$E,Geography!$A$6)))</f>
        <v>0</v>
      </c>
      <c r="CC19" s="100">
        <f>IF($B$6="Region",SUMIFS(Raw!$H:$H,Raw!$A:$A,Geography!$B19,Raw!$G:$G,Geography!CC$6,Raw!$I:$I,Geography!$A$6),IF($B$6="Provider",SUMIFS(Raw!$H:$H,Raw!$A:$A,Geography!$B19,Raw!$G:$G,Geography!CC$6,Raw!$C:$C,Geography!$A$6),SUMIFS(Raw!$H:$H,Raw!$A:$A,Geography!$B19,Raw!$G:$G,Geography!CC$6,Raw!$E:$E,Geography!$A$6)))</f>
        <v>0</v>
      </c>
      <c r="CD19" s="100">
        <f>IF($B$6="Region",SUMIFS(Raw!$H:$H,Raw!$A:$A,Geography!$B19,Raw!$G:$G,Geography!CD$6,Raw!$I:$I,Geography!$A$6),IF($B$6="Provider",SUMIFS(Raw!$H:$H,Raw!$A:$A,Geography!$B19,Raw!$G:$G,Geography!CD$6,Raw!$C:$C,Geography!$A$6),SUMIFS(Raw!$H:$H,Raw!$A:$A,Geography!$B19,Raw!$G:$G,Geography!CD$6,Raw!$E:$E,Geography!$A$6)))</f>
        <v>0</v>
      </c>
      <c r="CE19" s="100">
        <f>IF($B$6="Region",SUMIFS(Raw!$H:$H,Raw!$A:$A,Geography!$B19,Raw!$G:$G,Geography!CE$6,Raw!$I:$I,Geography!$A$6),IF($B$6="Provider",SUMIFS(Raw!$H:$H,Raw!$A:$A,Geography!$B19,Raw!$G:$G,Geography!CE$6,Raw!$C:$C,Geography!$A$6),SUMIFS(Raw!$H:$H,Raw!$A:$A,Geography!$B19,Raw!$G:$G,Geography!CE$6,Raw!$E:$E,Geography!$A$6)))</f>
        <v>0</v>
      </c>
      <c r="CF19" s="100">
        <f>IF($B$6="Region",SUMIFS(Raw!$H:$H,Raw!$A:$A,Geography!$B19,Raw!$G:$G,Geography!CF$6,Raw!$I:$I,Geography!$A$6),IF($B$6="Provider",SUMIFS(Raw!$H:$H,Raw!$A:$A,Geography!$B19,Raw!$G:$G,Geography!CF$6,Raw!$C:$C,Geography!$A$6),SUMIFS(Raw!$H:$H,Raw!$A:$A,Geography!$B19,Raw!$G:$G,Geography!CF$6,Raw!$E:$E,Geography!$A$6)))</f>
        <v>0</v>
      </c>
      <c r="CG19" s="100">
        <f>IF($B$6="Region",SUMIFS(Raw!$H:$H,Raw!$A:$A,Geography!$B19,Raw!$G:$G,Geography!CG$6,Raw!$I:$I,Geography!$A$6),IF($B$6="Provider",SUMIFS(Raw!$H:$H,Raw!$A:$A,Geography!$B19,Raw!$G:$G,Geography!CG$6,Raw!$C:$C,Geography!$A$6),SUMIFS(Raw!$H:$H,Raw!$A:$A,Geography!$B19,Raw!$G:$G,Geography!CG$6,Raw!$E:$E,Geography!$A$6)))</f>
        <v>0</v>
      </c>
      <c r="CH19" s="100">
        <f>IF($B$6="Region",SUMIFS(Raw!$H:$H,Raw!$A:$A,Geography!$B19,Raw!$G:$G,Geography!CH$6,Raw!$I:$I,Geography!$A$6),IF($B$6="Provider",SUMIFS(Raw!$H:$H,Raw!$A:$A,Geography!$B19,Raw!$G:$G,Geography!CH$6,Raw!$C:$C,Geography!$A$6),SUMIFS(Raw!$H:$H,Raw!$A:$A,Geography!$B19,Raw!$G:$G,Geography!CH$6,Raw!$E:$E,Geography!$A$6)))</f>
        <v>0</v>
      </c>
      <c r="CI19" s="100">
        <f>IF($B$6="Region",SUMIFS(Raw!$H:$H,Raw!$A:$A,Geography!$B19,Raw!$G:$G,Geography!CI$6,Raw!$I:$I,Geography!$A$6),IF($B$6="Provider",SUMIFS(Raw!$H:$H,Raw!$A:$A,Geography!$B19,Raw!$G:$G,Geography!CI$6,Raw!$C:$C,Geography!$A$6),SUMIFS(Raw!$H:$H,Raw!$A:$A,Geography!$B19,Raw!$G:$G,Geography!CI$6,Raw!$E:$E,Geography!$A$6)))</f>
        <v>0</v>
      </c>
      <c r="CJ19" s="100">
        <f>IF($B$6="Region",SUMIFS(Raw!$H:$H,Raw!$A:$A,Geography!$B19,Raw!$G:$G,Geography!CJ$6,Raw!$I:$I,Geography!$A$6),IF($B$6="Provider",SUMIFS(Raw!$H:$H,Raw!$A:$A,Geography!$B19,Raw!$G:$G,Geography!CJ$6,Raw!$C:$C,Geography!$A$6),SUMIFS(Raw!$H:$H,Raw!$A:$A,Geography!$B19,Raw!$G:$G,Geography!CJ$6,Raw!$E:$E,Geography!$A$6)))</f>
        <v>0</v>
      </c>
      <c r="CK19" s="100">
        <f>IF($B$6="Region",SUMIFS(Raw!$H:$H,Raw!$A:$A,Geography!$B19,Raw!$G:$G,Geography!CK$6,Raw!$I:$I,Geography!$A$6),IF($B$6="Provider",SUMIFS(Raw!$H:$H,Raw!$A:$A,Geography!$B19,Raw!$G:$G,Geography!CK$6,Raw!$C:$C,Geography!$A$6),SUMIFS(Raw!$H:$H,Raw!$A:$A,Geography!$B19,Raw!$G:$G,Geography!CK$6,Raw!$E:$E,Geography!$A$6)))</f>
        <v>0</v>
      </c>
      <c r="CL19" s="100">
        <f>IF($B$6="Region",SUMIFS(Raw!$H:$H,Raw!$A:$A,Geography!$B19,Raw!$G:$G,Geography!CL$6,Raw!$I:$I,Geography!$A$6),IF($B$6="Provider",SUMIFS(Raw!$H:$H,Raw!$A:$A,Geography!$B19,Raw!$G:$G,Geography!CL$6,Raw!$C:$C,Geography!$A$6),SUMIFS(Raw!$H:$H,Raw!$A:$A,Geography!$B19,Raw!$G:$G,Geography!CL$6,Raw!$E:$E,Geography!$A$6)))</f>
        <v>0</v>
      </c>
      <c r="CM19" s="100">
        <f>IF($B$6="Region",SUMIFS(Raw!$H:$H,Raw!$A:$A,Geography!$B19,Raw!$G:$G,Geography!CM$6,Raw!$I:$I,Geography!$A$6),IF($B$6="Provider",SUMIFS(Raw!$H:$H,Raw!$A:$A,Geography!$B19,Raw!$G:$G,Geography!CM$6,Raw!$C:$C,Geography!$A$6),SUMIFS(Raw!$H:$H,Raw!$A:$A,Geography!$B19,Raw!$G:$G,Geography!CM$6,Raw!$E:$E,Geography!$A$6)))</f>
        <v>0</v>
      </c>
    </row>
    <row r="20" spans="1:91" hidden="1" x14ac:dyDescent="0.25">
      <c r="B20" s="14">
        <v>45992</v>
      </c>
      <c r="D20" s="100">
        <f>IF($B$6="Region",SUMIFS(Raw!$H:$H,Raw!$A:$A,Geography!$B20,Raw!$G:$G,Geography!D$6,Raw!$I:$I,Geography!$A$6),IF($B$6="Provider",SUMIFS(Raw!$H:$H,Raw!$A:$A,Geography!$B20,Raw!$G:$G,Geography!D$6,Raw!$C:$C,Geography!$A$6),SUMIFS(Raw!$H:$H,Raw!$A:$A,Geography!$B20,Raw!$G:$G,Geography!D$6,Raw!$E:$E,Geography!$A$6)))</f>
        <v>0</v>
      </c>
      <c r="E20" s="100">
        <f>IF($B$6="Region",SUMIFS(Raw!$H:$H,Raw!$A:$A,Geography!$B20,Raw!$G:$G,Geography!E$6,Raw!$I:$I,Geography!$A$6),IF($B$6="Provider",SUMIFS(Raw!$H:$H,Raw!$A:$A,Geography!$B20,Raw!$G:$G,Geography!E$6,Raw!$C:$C,Geography!$A$6),SUMIFS(Raw!$H:$H,Raw!$A:$A,Geography!$B20,Raw!$G:$G,Geography!E$6,Raw!$E:$E,Geography!$A$6)))</f>
        <v>0</v>
      </c>
      <c r="F20" s="100">
        <f>IF($B$6="Region",SUMIFS(Raw!$H:$H,Raw!$A:$A,Geography!$B20,Raw!$G:$G,Geography!F$6,Raw!$I:$I,Geography!$A$6),IF($B$6="Provider",SUMIFS(Raw!$H:$H,Raw!$A:$A,Geography!$B20,Raw!$G:$G,Geography!F$6,Raw!$C:$C,Geography!$A$6),SUMIFS(Raw!$H:$H,Raw!$A:$A,Geography!$B20,Raw!$G:$G,Geography!F$6,Raw!$E:$E,Geography!$A$6)))</f>
        <v>0</v>
      </c>
      <c r="G20" s="100">
        <f>IF($B$6="Region",SUMIFS(Raw!$H:$H,Raw!$A:$A,Geography!$B20,Raw!$G:$G,Geography!G$6,Raw!$I:$I,Geography!$A$6),IF($B$6="Provider",SUMIFS(Raw!$H:$H,Raw!$A:$A,Geography!$B20,Raw!$G:$G,Geography!G$6,Raw!$C:$C,Geography!$A$6),SUMIFS(Raw!$H:$H,Raw!$A:$A,Geography!$B20,Raw!$G:$G,Geography!G$6,Raw!$E:$E,Geography!$A$6)))</f>
        <v>0</v>
      </c>
      <c r="H20" s="100">
        <f>IF($B$6="Region",SUMIFS(Raw!$H:$H,Raw!$A:$A,Geography!$B20,Raw!$G:$G,Geography!H$6,Raw!$I:$I,Geography!$A$6),IF($B$6="Provider",SUMIFS(Raw!$H:$H,Raw!$A:$A,Geography!$B20,Raw!$G:$G,Geography!H$6,Raw!$C:$C,Geography!$A$6),SUMIFS(Raw!$H:$H,Raw!$A:$A,Geography!$B20,Raw!$G:$G,Geography!H$6,Raw!$E:$E,Geography!$A$6)))</f>
        <v>0</v>
      </c>
      <c r="I20" s="100">
        <f>IF($B$6="Region",SUMIFS(Raw!$H:$H,Raw!$A:$A,Geography!$B20,Raw!$G:$G,Geography!I$6,Raw!$I:$I,Geography!$A$6),IF($B$6="Provider",SUMIFS(Raw!$H:$H,Raw!$A:$A,Geography!$B20,Raw!$G:$G,Geography!I$6,Raw!$C:$C,Geography!$A$6),SUMIFS(Raw!$H:$H,Raw!$A:$A,Geography!$B20,Raw!$G:$G,Geography!I$6,Raw!$E:$E,Geography!$A$6)))</f>
        <v>0</v>
      </c>
      <c r="J20" s="100" t="str">
        <f>IF($B$6="Area", SUMIFS(Raw!$H:$H,Raw!$A:$A,Geography!$B20,Raw!$G:$G,Geography!J$6,Raw!$E:$E,Geography!$A$6), " ")</f>
        <v xml:space="preserve"> </v>
      </c>
      <c r="K20" s="100" t="str">
        <f>IF($B$6="Area", SUMIFS(Raw!$H:$H,Raw!$A:$A,Geography!$B20,Raw!$G:$G,Geography!K$6,Raw!$E:$E,Geography!$A$6), " ")</f>
        <v xml:space="preserve"> </v>
      </c>
      <c r="L20" s="100">
        <f>IF($B$6="Region",SUMIFS(Raw!$H:$H,Raw!$A:$A,Geography!$B20,Raw!$G:$G,Geography!L$6,Raw!$I:$I,Geography!$A$6),IF($B$6="Provider",SUMIFS(Raw!$H:$H,Raw!$A:$A,Geography!$B20,Raw!$G:$G,Geography!L$6,Raw!$C:$C,Geography!$A$6),SUMIFS(Raw!$H:$H,Raw!$A:$A,Geography!$B20,Raw!$G:$G,Geography!L$6,Raw!$E:$E,Geography!$A$6)))</f>
        <v>0</v>
      </c>
      <c r="M20" s="100">
        <f>IF($B$6="Region",SUMIFS(Raw!$H:$H,Raw!$A:$A,Geography!$B20,Raw!$G:$G,Geography!M$6,Raw!$I:$I,Geography!$A$6),IF($B$6="Provider",SUMIFS(Raw!$H:$H,Raw!$A:$A,Geography!$B20,Raw!$G:$G,Geography!M$6,Raw!$C:$C,Geography!$A$6),SUMIFS(Raw!$H:$H,Raw!$A:$A,Geography!$B20,Raw!$G:$G,Geography!M$6,Raw!$E:$E,Geography!$A$6)))</f>
        <v>0</v>
      </c>
      <c r="N20" s="100">
        <f>IF($B$6="Region",SUMIFS(Raw!$H:$H,Raw!$A:$A,Geography!$B20,Raw!$G:$G,Geography!N$6,Raw!$I:$I,Geography!$A$6),IF($B$6="Provider",SUMIFS(Raw!$H:$H,Raw!$A:$A,Geography!$B20,Raw!$G:$G,Geography!N$6,Raw!$C:$C,Geography!$A$6),SUMIFS(Raw!$H:$H,Raw!$A:$A,Geography!$B20,Raw!$G:$G,Geography!N$6,Raw!$E:$E,Geography!$A$6)))</f>
        <v>0</v>
      </c>
      <c r="O20" s="100">
        <f>IF($B$6="Region",SUMIFS(Raw!$H:$H,Raw!$A:$A,Geography!$B20,Raw!$G:$G,Geography!O$6,Raw!$I:$I,Geography!$A$6),IF($B$6="Provider",SUMIFS(Raw!$H:$H,Raw!$A:$A,Geography!$B20,Raw!$G:$G,Geography!O$6,Raw!$C:$C,Geography!$A$6),SUMIFS(Raw!$H:$H,Raw!$A:$A,Geography!$B20,Raw!$G:$G,Geography!O$6,Raw!$E:$E,Geography!$A$6)))</f>
        <v>0</v>
      </c>
      <c r="P20" s="100">
        <f>IF($B$6="Region",SUMIFS(Raw!$H:$H,Raw!$A:$A,Geography!$B20,Raw!$G:$G,Geography!P$6,Raw!$I:$I,Geography!$A$6),IF($B$6="Provider",SUMIFS(Raw!$H:$H,Raw!$A:$A,Geography!$B20,Raw!$G:$G,Geography!P$6,Raw!$C:$C,Geography!$A$6),SUMIFS(Raw!$H:$H,Raw!$A:$A,Geography!$B20,Raw!$G:$G,Geography!P$6,Raw!$E:$E,Geography!$A$6)))</f>
        <v>0</v>
      </c>
      <c r="Q20" s="100">
        <f>IF($B$6="Region",SUMIFS(Raw!$H:$H,Raw!$A:$A,Geography!$B20,Raw!$G:$G,Geography!Q$6,Raw!$I:$I,Geography!$A$6),IF($B$6="Provider",SUMIFS(Raw!$H:$H,Raw!$A:$A,Geography!$B20,Raw!$G:$G,Geography!Q$6,Raw!$C:$C,Geography!$A$6),SUMIFS(Raw!$H:$H,Raw!$A:$A,Geography!$B20,Raw!$G:$G,Geography!Q$6,Raw!$E:$E,Geography!$A$6)))</f>
        <v>0</v>
      </c>
      <c r="R20" s="100">
        <f>IF($B$6="Region",SUMIFS(Raw!$H:$H,Raw!$A:$A,Geography!$B20,Raw!$G:$G,Geography!R$6,Raw!$I:$I,Geography!$A$6),IF($B$6="Provider",SUMIFS(Raw!$H:$H,Raw!$A:$A,Geography!$B20,Raw!$G:$G,Geography!R$6,Raw!$C:$C,Geography!$A$6),SUMIFS(Raw!$H:$H,Raw!$A:$A,Geography!$B20,Raw!$G:$G,Geography!R$6,Raw!$E:$E,Geography!$A$6)))</f>
        <v>0</v>
      </c>
      <c r="S20" s="100">
        <f>IF($B$6="Region",SUMIFS(Raw!$H:$H,Raw!$A:$A,Geography!$B20,Raw!$G:$G,Geography!S$6,Raw!$I:$I,Geography!$A$6),IF($B$6="Provider",SUMIFS(Raw!$H:$H,Raw!$A:$A,Geography!$B20,Raw!$G:$G,Geography!S$6,Raw!$C:$C,Geography!$A$6),SUMIFS(Raw!$H:$H,Raw!$A:$A,Geography!$B20,Raw!$G:$G,Geography!S$6,Raw!$E:$E,Geography!$A$6)))</f>
        <v>0</v>
      </c>
      <c r="T20" s="100">
        <f>IF($B$6="Region",SUMIFS(Raw!$H:$H,Raw!$A:$A,Geography!$B20,Raw!$G:$G,Geography!T$6,Raw!$I:$I,Geography!$A$6),IF($B$6="Provider",SUMIFS(Raw!$H:$H,Raw!$A:$A,Geography!$B20,Raw!$G:$G,Geography!T$6,Raw!$C:$C,Geography!$A$6),SUMIFS(Raw!$H:$H,Raw!$A:$A,Geography!$B20,Raw!$G:$G,Geography!T$6,Raw!$E:$E,Geography!$A$6)))</f>
        <v>0</v>
      </c>
      <c r="U20" s="100">
        <f>IF($B$6="Region",SUMIFS(Raw!$H:$H,Raw!$A:$A,Geography!$B20,Raw!$G:$G,Geography!U$6,Raw!$I:$I,Geography!$A$6),IF($B$6="Provider",SUMIFS(Raw!$H:$H,Raw!$A:$A,Geography!$B20,Raw!$G:$G,Geography!U$6,Raw!$C:$C,Geography!$A$6),SUMIFS(Raw!$H:$H,Raw!$A:$A,Geography!$B20,Raw!$G:$G,Geography!U$6,Raw!$E:$E,Geography!$A$6)))</f>
        <v>0</v>
      </c>
      <c r="V20" s="100">
        <f>IF($B$6="Region",SUMIFS(Raw!$H:$H,Raw!$A:$A,Geography!$B20,Raw!$G:$G,Geography!V$6,Raw!$I:$I,Geography!$A$6),IF($B$6="Provider",SUMIFS(Raw!$H:$H,Raw!$A:$A,Geography!$B20,Raw!$G:$G,Geography!V$6,Raw!$C:$C,Geography!$A$6),SUMIFS(Raw!$H:$H,Raw!$A:$A,Geography!$B20,Raw!$G:$G,Geography!V$6,Raw!$E:$E,Geography!$A$6)))</f>
        <v>0</v>
      </c>
      <c r="W20" s="100">
        <f>IF($B$6="Region",SUMIFS(Raw!$H:$H,Raw!$A:$A,Geography!$B20,Raw!$G:$G,Geography!W$6,Raw!$I:$I,Geography!$A$6),IF($B$6="Provider",SUMIFS(Raw!$H:$H,Raw!$A:$A,Geography!$B20,Raw!$G:$G,Geography!W$6,Raw!$C:$C,Geography!$A$6),SUMIFS(Raw!$H:$H,Raw!$A:$A,Geography!$B20,Raw!$G:$G,Geography!W$6,Raw!$E:$E,Geography!$A$6)))</f>
        <v>0</v>
      </c>
      <c r="X20" s="100">
        <f>IF($B$6="Region",SUMIFS(Raw!$H:$H,Raw!$A:$A,Geography!$B20,Raw!$G:$G,Geography!X$6,Raw!$I:$I,Geography!$A$6),IF($B$6="Provider",SUMIFS(Raw!$H:$H,Raw!$A:$A,Geography!$B20,Raw!$G:$G,Geography!X$6,Raw!$C:$C,Geography!$A$6),SUMIFS(Raw!$H:$H,Raw!$A:$A,Geography!$B20,Raw!$G:$G,Geography!X$6,Raw!$E:$E,Geography!$A$6)))</f>
        <v>0</v>
      </c>
      <c r="Y20" s="100" t="str">
        <f>IF($B$6="Area", SUMIFS(Raw!$H:$H,Raw!$A:$A,Geography!$B20,Raw!$G:$G,Geography!Y$6,Raw!$E:$E,Geography!$A$6), " ")</f>
        <v xml:space="preserve"> </v>
      </c>
      <c r="Z20" s="100" t="str">
        <f>IF($B$6="Area", SUMIFS(Raw!$H:$H,Raw!$A:$A,Geography!$B20,Raw!$G:$G,Geography!Z$6,Raw!$E:$E,Geography!$A$6), " ")</f>
        <v xml:space="preserve"> </v>
      </c>
      <c r="AA20" s="100">
        <f>IF($B$6="Region",SUMIFS(Raw!$H:$H,Raw!$A:$A,Geography!$B20,Raw!$G:$G,Geography!AA$6,Raw!$I:$I,Geography!$A$6),IF($B$6="Provider",SUMIFS(Raw!$H:$H,Raw!$A:$A,Geography!$B20,Raw!$G:$G,Geography!AA$6,Raw!$C:$C,Geography!$A$6),SUMIFS(Raw!$H:$H,Raw!$A:$A,Geography!$B20,Raw!$G:$G,Geography!AA$6,Raw!$E:$E,Geography!$A$6)))</f>
        <v>0</v>
      </c>
      <c r="AB20" s="100">
        <f>IF($B$6="Region",SUMIFS(Raw!$H:$H,Raw!$A:$A,Geography!$B20,Raw!$G:$G,Geography!AB$6,Raw!$I:$I,Geography!$A$6),IF($B$6="Provider",SUMIFS(Raw!$H:$H,Raw!$A:$A,Geography!$B20,Raw!$G:$G,Geography!AB$6,Raw!$C:$C,Geography!$A$6),SUMIFS(Raw!$H:$H,Raw!$A:$A,Geography!$B20,Raw!$G:$G,Geography!AB$6,Raw!$E:$E,Geography!$A$6)))</f>
        <v>0</v>
      </c>
      <c r="AC20" s="100" t="str">
        <f>IF($B$6="Area", SUMIFS(Raw!$H:$H,Raw!$A:$A,Geography!$B20,Raw!$G:$G,Geography!AC$6,Raw!$E:$E,Geography!$A$6), " ")</f>
        <v xml:space="preserve"> </v>
      </c>
      <c r="AD20" s="100" t="str">
        <f>IF($B$6="Area", SUMIFS(Raw!$H:$H,Raw!$A:$A,Geography!$B20,Raw!$G:$G,Geography!AD$6,Raw!$E:$E,Geography!$A$6), " ")</f>
        <v xml:space="preserve"> </v>
      </c>
      <c r="AE20" s="100">
        <f>IF($B$6="Region",SUMIFS(Raw!$H:$H,Raw!$A:$A,Geography!$B20,Raw!$G:$G,Geography!AE$6,Raw!$I:$I,Geography!$A$6),IF($B$6="Provider",SUMIFS(Raw!$H:$H,Raw!$A:$A,Geography!$B20,Raw!$G:$G,Geography!AE$6,Raw!$C:$C,Geography!$A$6),SUMIFS(Raw!$H:$H,Raw!$A:$A,Geography!$B20,Raw!$G:$G,Geography!AE$6,Raw!$E:$E,Geography!$A$6)))</f>
        <v>0</v>
      </c>
      <c r="AF20" s="100">
        <f>IF($B$6="Region",SUMIFS(Raw!$H:$H,Raw!$A:$A,Geography!$B20,Raw!$G:$G,Geography!AF$6,Raw!$I:$I,Geography!$A$6),IF($B$6="Provider",SUMIFS(Raw!$H:$H,Raw!$A:$A,Geography!$B20,Raw!$G:$G,Geography!AF$6,Raw!$C:$C,Geography!$A$6),SUMIFS(Raw!$H:$H,Raw!$A:$A,Geography!$B20,Raw!$G:$G,Geography!AF$6,Raw!$E:$E,Geography!$A$6)))</f>
        <v>0</v>
      </c>
      <c r="AG20" s="100">
        <f>IF($B$6="Region",SUMIFS(Raw!$H:$H,Raw!$A:$A,Geography!$B20,Raw!$G:$G,Geography!AG$6,Raw!$I:$I,Geography!$A$6),IF($B$6="Provider",SUMIFS(Raw!$H:$H,Raw!$A:$A,Geography!$B20,Raw!$G:$G,Geography!AG$6,Raw!$C:$C,Geography!$A$6),SUMIFS(Raw!$H:$H,Raw!$A:$A,Geography!$B20,Raw!$G:$G,Geography!AG$6,Raw!$E:$E,Geography!$A$6)))</f>
        <v>0</v>
      </c>
      <c r="AH20" s="100">
        <f>IF($B$6="Region",SUMIFS(Raw!$H:$H,Raw!$A:$A,Geography!$B20,Raw!$G:$G,Geography!AH$6,Raw!$I:$I,Geography!$A$6),IF($B$6="Provider",SUMIFS(Raw!$H:$H,Raw!$A:$A,Geography!$B20,Raw!$G:$G,Geography!AH$6,Raw!$C:$C,Geography!$A$6),SUMIFS(Raw!$H:$H,Raw!$A:$A,Geography!$B20,Raw!$G:$G,Geography!AH$6,Raw!$E:$E,Geography!$A$6)))</f>
        <v>0</v>
      </c>
      <c r="AI20" s="100">
        <f>IF($B$6="Region",SUMIFS(Raw!$H:$H,Raw!$A:$A,Geography!$B20,Raw!$G:$G,Geography!AI$6,Raw!$I:$I,Geography!$A$6),IF($B$6="Provider",SUMIFS(Raw!$H:$H,Raw!$A:$A,Geography!$B20,Raw!$G:$G,Geography!AI$6,Raw!$C:$C,Geography!$A$6),SUMIFS(Raw!$H:$H,Raw!$A:$A,Geography!$B20,Raw!$G:$G,Geography!AI$6,Raw!$E:$E,Geography!$A$6)))</f>
        <v>0</v>
      </c>
      <c r="AJ20" s="100">
        <f>IF($B$6="Region",SUMIFS(Raw!$H:$H,Raw!$A:$A,Geography!$B20,Raw!$G:$G,Geography!AJ$6,Raw!$I:$I,Geography!$A$6),IF($B$6="Provider",SUMIFS(Raw!$H:$H,Raw!$A:$A,Geography!$B20,Raw!$G:$G,Geography!AJ$6,Raw!$C:$C,Geography!$A$6),SUMIFS(Raw!$H:$H,Raw!$A:$A,Geography!$B20,Raw!$G:$G,Geography!AJ$6,Raw!$E:$E,Geography!$A$6)))</f>
        <v>0</v>
      </c>
      <c r="AK20" s="100">
        <f>IF($B$6="Region",SUMIFS(Raw!$H:$H,Raw!$A:$A,Geography!$B20,Raw!$G:$G,Geography!AK$6,Raw!$I:$I,Geography!$A$6),IF($B$6="Provider",SUMIFS(Raw!$H:$H,Raw!$A:$A,Geography!$B20,Raw!$G:$G,Geography!AK$6,Raw!$C:$C,Geography!$A$6),SUMIFS(Raw!$H:$H,Raw!$A:$A,Geography!$B20,Raw!$G:$G,Geography!AK$6,Raw!$E:$E,Geography!$A$6)))</f>
        <v>0</v>
      </c>
      <c r="AL20" s="100">
        <f>IF($B$6="Region",SUMIFS(Raw!$H:$H,Raw!$A:$A,Geography!$B20,Raw!$G:$G,Geography!AL$6,Raw!$I:$I,Geography!$A$6),IF($B$6="Provider",SUMIFS(Raw!$H:$H,Raw!$A:$A,Geography!$B20,Raw!$G:$G,Geography!AL$6,Raw!$C:$C,Geography!$A$6),SUMIFS(Raw!$H:$H,Raw!$A:$A,Geography!$B20,Raw!$G:$G,Geography!AL$6,Raw!$E:$E,Geography!$A$6)))</f>
        <v>0</v>
      </c>
      <c r="AM20" s="100">
        <f>IF($B$6="Region",SUMIFS(Raw!$H:$H,Raw!$A:$A,Geography!$B20,Raw!$G:$G,Geography!AM$6,Raw!$I:$I,Geography!$A$6),IF($B$6="Provider",SUMIFS(Raw!$H:$H,Raw!$A:$A,Geography!$B20,Raw!$G:$G,Geography!AM$6,Raw!$C:$C,Geography!$A$6),SUMIFS(Raw!$H:$H,Raw!$A:$A,Geography!$B20,Raw!$G:$G,Geography!AM$6,Raw!$E:$E,Geography!$A$6)))</f>
        <v>0</v>
      </c>
      <c r="AN20" s="100">
        <f>IF($B$6="Region",SUMIFS(Raw!$H:$H,Raw!$A:$A,Geography!$B20,Raw!$G:$G,Geography!AN$6,Raw!$I:$I,Geography!$A$6),IF($B$6="Provider",SUMIFS(Raw!$H:$H,Raw!$A:$A,Geography!$B20,Raw!$G:$G,Geography!AN$6,Raw!$C:$C,Geography!$A$6),SUMIFS(Raw!$H:$H,Raw!$A:$A,Geography!$B20,Raw!$G:$G,Geography!AN$6,Raw!$E:$E,Geography!$A$6)))</f>
        <v>0</v>
      </c>
      <c r="AO20" s="100">
        <f>IF($B$6="Region",SUMIFS(Raw!$H:$H,Raw!$A:$A,Geography!$B20,Raw!$G:$G,Geography!AO$6,Raw!$I:$I,Geography!$A$6),IF($B$6="Provider",SUMIFS(Raw!$H:$H,Raw!$A:$A,Geography!$B20,Raw!$G:$G,Geography!AO$6,Raw!$C:$C,Geography!$A$6),SUMIFS(Raw!$H:$H,Raw!$A:$A,Geography!$B20,Raw!$G:$G,Geography!AO$6,Raw!$E:$E,Geography!$A$6)))</f>
        <v>0</v>
      </c>
      <c r="AP20" s="100">
        <f>IF($B$6="Region",SUMIFS(Raw!$H:$H,Raw!$A:$A,Geography!$B20,Raw!$G:$G,Geography!AP$6,Raw!$I:$I,Geography!$A$6),IF($B$6="Provider",SUMIFS(Raw!$H:$H,Raw!$A:$A,Geography!$B20,Raw!$G:$G,Geography!AP$6,Raw!$C:$C,Geography!$A$6),SUMIFS(Raw!$H:$H,Raw!$A:$A,Geography!$B20,Raw!$G:$G,Geography!AP$6,Raw!$E:$E,Geography!$A$6)))</f>
        <v>0</v>
      </c>
      <c r="AQ20" s="100">
        <f>IF($B$6="Region",SUMIFS(Raw!$H:$H,Raw!$A:$A,Geography!$B20,Raw!$G:$G,Geography!AQ$6,Raw!$I:$I,Geography!$A$6),IF($B$6="Provider",SUMIFS(Raw!$H:$H,Raw!$A:$A,Geography!$B20,Raw!$G:$G,Geography!AQ$6,Raw!$C:$C,Geography!$A$6),SUMIFS(Raw!$H:$H,Raw!$A:$A,Geography!$B20,Raw!$G:$G,Geography!AQ$6,Raw!$E:$E,Geography!$A$6)))</f>
        <v>0</v>
      </c>
      <c r="AR20" s="100">
        <f>IF($B$6="Region",SUMIFS(Raw!$H:$H,Raw!$A:$A,Geography!$B20,Raw!$G:$G,Geography!AR$6,Raw!$I:$I,Geography!$A$6),IF($B$6="Provider",SUMIFS(Raw!$H:$H,Raw!$A:$A,Geography!$B20,Raw!$G:$G,Geography!AR$6,Raw!$C:$C,Geography!$A$6),SUMIFS(Raw!$H:$H,Raw!$A:$A,Geography!$B20,Raw!$G:$G,Geography!AR$6,Raw!$E:$E,Geography!$A$6)))</f>
        <v>0</v>
      </c>
      <c r="AS20" s="100">
        <f>IF($B$6="Region",SUMIFS(Raw!$H:$H,Raw!$A:$A,Geography!$B20,Raw!$G:$G,Geography!AS$6,Raw!$I:$I,Geography!$A$6),IF($B$6="Provider",SUMIFS(Raw!$H:$H,Raw!$A:$A,Geography!$B20,Raw!$G:$G,Geography!AS$6,Raw!$C:$C,Geography!$A$6),SUMIFS(Raw!$H:$H,Raw!$A:$A,Geography!$B20,Raw!$G:$G,Geography!AS$6,Raw!$E:$E,Geography!$A$6)))</f>
        <v>0</v>
      </c>
      <c r="AT20" s="100">
        <f>IF($B$6="Region",SUMIFS(Raw!$H:$H,Raw!$A:$A,Geography!$B20,Raw!$G:$G,Geography!AT$6,Raw!$I:$I,Geography!$A$6),IF($B$6="Provider",SUMIFS(Raw!$H:$H,Raw!$A:$A,Geography!$B20,Raw!$G:$G,Geography!AT$6,Raw!$C:$C,Geography!$A$6),SUMIFS(Raw!$H:$H,Raw!$A:$A,Geography!$B20,Raw!$G:$G,Geography!AT$6,Raw!$E:$E,Geography!$A$6)))</f>
        <v>0</v>
      </c>
      <c r="AU20" s="100">
        <f>IF($B$6="Region",SUMIFS(Raw!$H:$H,Raw!$A:$A,Geography!$B20,Raw!$G:$G,Geography!AU$6,Raw!$I:$I,Geography!$A$6),IF($B$6="Provider",SUMIFS(Raw!$H:$H,Raw!$A:$A,Geography!$B20,Raw!$G:$G,Geography!AU$6,Raw!$C:$C,Geography!$A$6),SUMIFS(Raw!$H:$H,Raw!$A:$A,Geography!$B20,Raw!$G:$G,Geography!AU$6,Raw!$E:$E,Geography!$A$6)))</f>
        <v>0</v>
      </c>
      <c r="AV20" s="100">
        <f>IF($B$6="Region",SUMIFS(Raw!$H:$H,Raw!$A:$A,Geography!$B20,Raw!$G:$G,Geography!AV$6,Raw!$I:$I,Geography!$A$6),IF($B$6="Provider",SUMIFS(Raw!$H:$H,Raw!$A:$A,Geography!$B20,Raw!$G:$G,Geography!AV$6,Raw!$C:$C,Geography!$A$6),SUMIFS(Raw!$H:$H,Raw!$A:$A,Geography!$B20,Raw!$G:$G,Geography!AV$6,Raw!$E:$E,Geography!$A$6)))</f>
        <v>0</v>
      </c>
      <c r="AW20" s="100">
        <f>IF($B$6="Region",SUMIFS(Raw!$H:$H,Raw!$A:$A,Geography!$B20,Raw!$G:$G,Geography!AW$6,Raw!$I:$I,Geography!$A$6),IF($B$6="Provider",SUMIFS(Raw!$H:$H,Raw!$A:$A,Geography!$B20,Raw!$G:$G,Geography!AW$6,Raw!$C:$C,Geography!$A$6),SUMIFS(Raw!$H:$H,Raw!$A:$A,Geography!$B20,Raw!$G:$G,Geography!AW$6,Raw!$E:$E,Geography!$A$6)))</f>
        <v>0</v>
      </c>
      <c r="AX20" s="100">
        <f>IF($B$6="Region",SUMIFS(Raw!$H:$H,Raw!$A:$A,Geography!$B20,Raw!$G:$G,Geography!AX$6,Raw!$I:$I,Geography!$A$6),IF($B$6="Provider",SUMIFS(Raw!$H:$H,Raw!$A:$A,Geography!$B20,Raw!$G:$G,Geography!AX$6,Raw!$C:$C,Geography!$A$6),SUMIFS(Raw!$H:$H,Raw!$A:$A,Geography!$B20,Raw!$G:$G,Geography!AX$6,Raw!$E:$E,Geography!$A$6)))</f>
        <v>0</v>
      </c>
      <c r="AY20" s="100">
        <f>IF($B$6="Region",SUMIFS(Raw!$H:$H,Raw!$A:$A,Geography!$B20,Raw!$G:$G,Geography!AY$6,Raw!$I:$I,Geography!$A$6),IF($B$6="Provider",SUMIFS(Raw!$H:$H,Raw!$A:$A,Geography!$B20,Raw!$G:$G,Geography!AY$6,Raw!$C:$C,Geography!$A$6),SUMIFS(Raw!$H:$H,Raw!$A:$A,Geography!$B20,Raw!$G:$G,Geography!AY$6,Raw!$E:$E,Geography!$A$6)))</f>
        <v>0</v>
      </c>
      <c r="AZ20" s="100">
        <f>IF($B$6="Region",SUMIFS(Raw!$H:$H,Raw!$A:$A,Geography!$B20,Raw!$G:$G,Geography!AZ$6,Raw!$I:$I,Geography!$A$6),IF($B$6="Provider",SUMIFS(Raw!$H:$H,Raw!$A:$A,Geography!$B20,Raw!$G:$G,Geography!AZ$6,Raw!$C:$C,Geography!$A$6),SUMIFS(Raw!$H:$H,Raw!$A:$A,Geography!$B20,Raw!$G:$G,Geography!AZ$6,Raw!$E:$E,Geography!$A$6)))</f>
        <v>0</v>
      </c>
      <c r="BA20" s="100">
        <f>IF($B$6="Region",SUMIFS(Raw!$H:$H,Raw!$A:$A,Geography!$B20,Raw!$G:$G,Geography!BA$6,Raw!$I:$I,Geography!$A$6),IF($B$6="Provider",SUMIFS(Raw!$H:$H,Raw!$A:$A,Geography!$B20,Raw!$G:$G,Geography!BA$6,Raw!$C:$C,Geography!$A$6),SUMIFS(Raw!$H:$H,Raw!$A:$A,Geography!$B20,Raw!$G:$G,Geography!BA$6,Raw!$E:$E,Geography!$A$6)))</f>
        <v>0</v>
      </c>
      <c r="BB20" s="100">
        <f>IF($B$6="Region",SUMIFS(Raw!$H:$H,Raw!$A:$A,Geography!$B20,Raw!$G:$G,Geography!BB$6,Raw!$I:$I,Geography!$A$6),IF($B$6="Provider",SUMIFS(Raw!$H:$H,Raw!$A:$A,Geography!$B20,Raw!$G:$G,Geography!BB$6,Raw!$C:$C,Geography!$A$6),SUMIFS(Raw!$H:$H,Raw!$A:$A,Geography!$B20,Raw!$G:$G,Geography!BB$6,Raw!$E:$E,Geography!$A$6)))</f>
        <v>0</v>
      </c>
      <c r="BC20" s="100">
        <f>IF($B$6="Region",SUMIFS(Raw!$H:$H,Raw!$A:$A,Geography!$B20,Raw!$G:$G,Geography!BC$6,Raw!$I:$I,Geography!$A$6),IF($B$6="Provider",SUMIFS(Raw!$H:$H,Raw!$A:$A,Geography!$B20,Raw!$G:$G,Geography!BC$6,Raw!$C:$C,Geography!$A$6),SUMIFS(Raw!$H:$H,Raw!$A:$A,Geography!$B20,Raw!$G:$G,Geography!BC$6,Raw!$E:$E,Geography!$A$6)))</f>
        <v>0</v>
      </c>
      <c r="BD20" s="100">
        <f>IF($B$6="Region",SUMIFS(Raw!$H:$H,Raw!$A:$A,Geography!$B20,Raw!$G:$G,Geography!BD$6,Raw!$I:$I,Geography!$A$6),IF($B$6="Provider",SUMIFS(Raw!$H:$H,Raw!$A:$A,Geography!$B20,Raw!$G:$G,Geography!BD$6,Raw!$C:$C,Geography!$A$6),SUMIFS(Raw!$H:$H,Raw!$A:$A,Geography!$B20,Raw!$G:$G,Geography!BD$6,Raw!$E:$E,Geography!$A$6)))</f>
        <v>0</v>
      </c>
      <c r="BE20" s="100">
        <f>IF($B$6="Region",SUMIFS(Raw!$H:$H,Raw!$A:$A,Geography!$B20,Raw!$G:$G,Geography!BE$6,Raw!$I:$I,Geography!$A$6),IF($B$6="Provider",SUMIFS(Raw!$H:$H,Raw!$A:$A,Geography!$B20,Raw!$G:$G,Geography!BE$6,Raw!$C:$C,Geography!$A$6),SUMIFS(Raw!$H:$H,Raw!$A:$A,Geography!$B20,Raw!$G:$G,Geography!BE$6,Raw!$E:$E,Geography!$A$6)))</f>
        <v>0</v>
      </c>
      <c r="BF20" s="100">
        <f>IF($B$6="Region",SUMIFS(Raw!$H:$H,Raw!$A:$A,Geography!$B20,Raw!$G:$G,Geography!BF$6,Raw!$I:$I,Geography!$A$6),IF($B$6="Provider",SUMIFS(Raw!$H:$H,Raw!$A:$A,Geography!$B20,Raw!$G:$G,Geography!BF$6,Raw!$C:$C,Geography!$A$6),SUMIFS(Raw!$H:$H,Raw!$A:$A,Geography!$B20,Raw!$G:$G,Geography!BF$6,Raw!$E:$E,Geography!$A$6)))</f>
        <v>0</v>
      </c>
      <c r="BG20" s="100">
        <f>IF($B$6="Region",SUMIFS(Raw!$H:$H,Raw!$A:$A,Geography!$B20,Raw!$G:$G,Geography!BG$6,Raw!$I:$I,Geography!$A$6),IF($B$6="Provider",SUMIFS(Raw!$H:$H,Raw!$A:$A,Geography!$B20,Raw!$G:$G,Geography!BG$6,Raw!$C:$C,Geography!$A$6),SUMIFS(Raw!$H:$H,Raw!$A:$A,Geography!$B20,Raw!$G:$G,Geography!BG$6,Raw!$E:$E,Geography!$A$6)))</f>
        <v>0</v>
      </c>
      <c r="BH20" s="100">
        <f>IF($B$6="Region",SUMIFS(Raw!$H:$H,Raw!$A:$A,Geography!$B20,Raw!$G:$G,Geography!BH$6,Raw!$I:$I,Geography!$A$6),IF($B$6="Provider",SUMIFS(Raw!$H:$H,Raw!$A:$A,Geography!$B20,Raw!$G:$G,Geography!BH$6,Raw!$C:$C,Geography!$A$6),SUMIFS(Raw!$H:$H,Raw!$A:$A,Geography!$B20,Raw!$G:$G,Geography!BH$6,Raw!$E:$E,Geography!$A$6)))</f>
        <v>0</v>
      </c>
      <c r="BI20" s="100">
        <f>IF($B$6="Region",SUMIFS(Raw!$H:$H,Raw!$A:$A,Geography!$B20,Raw!$G:$G,Geography!BI$6,Raw!$I:$I,Geography!$A$6),IF($B$6="Provider",SUMIFS(Raw!$H:$H,Raw!$A:$A,Geography!$B20,Raw!$G:$G,Geography!BI$6,Raw!$C:$C,Geography!$A$6),SUMIFS(Raw!$H:$H,Raw!$A:$A,Geography!$B20,Raw!$G:$G,Geography!BI$6,Raw!$E:$E,Geography!$A$6)))</f>
        <v>0</v>
      </c>
      <c r="BJ20" s="100">
        <f>IF($B$6="Region",SUMIFS(Raw!$H:$H,Raw!$A:$A,Geography!$B20,Raw!$G:$G,Geography!BJ$6,Raw!$I:$I,Geography!$A$6),IF($B$6="Provider",SUMIFS(Raw!$H:$H,Raw!$A:$A,Geography!$B20,Raw!$G:$G,Geography!BJ$6,Raw!$C:$C,Geography!$A$6),SUMIFS(Raw!$H:$H,Raw!$A:$A,Geography!$B20,Raw!$G:$G,Geography!BJ$6,Raw!$E:$E,Geography!$A$6)))</f>
        <v>0</v>
      </c>
      <c r="BK20" s="100">
        <f>IF($B$6="Region",SUMIFS(Raw!$H:$H,Raw!$A:$A,Geography!$B20,Raw!$G:$G,Geography!BK$6,Raw!$I:$I,Geography!$A$6),IF($B$6="Provider",SUMIFS(Raw!$H:$H,Raw!$A:$A,Geography!$B20,Raw!$G:$G,Geography!BK$6,Raw!$C:$C,Geography!$A$6),SUMIFS(Raw!$H:$H,Raw!$A:$A,Geography!$B20,Raw!$G:$G,Geography!BK$6,Raw!$E:$E,Geography!$A$6)))</f>
        <v>0</v>
      </c>
      <c r="BL20" s="100">
        <f>IF($B$6="Region",SUMIFS(Raw!$H:$H,Raw!$A:$A,Geography!$B20,Raw!$G:$G,Geography!BL$6,Raw!$I:$I,Geography!$A$6),IF($B$6="Provider",SUMIFS(Raw!$H:$H,Raw!$A:$A,Geography!$B20,Raw!$G:$G,Geography!BL$6,Raw!$C:$C,Geography!$A$6),SUMIFS(Raw!$H:$H,Raw!$A:$A,Geography!$B20,Raw!$G:$G,Geography!BL$6,Raw!$E:$E,Geography!$A$6)))</f>
        <v>0</v>
      </c>
      <c r="BM20" s="100">
        <f>IF($B$6="Region",SUMIFS(Raw!$H:$H,Raw!$A:$A,Geography!$B20,Raw!$G:$G,Geography!BM$6,Raw!$I:$I,Geography!$A$6),IF($B$6="Provider",SUMIFS(Raw!$H:$H,Raw!$A:$A,Geography!$B20,Raw!$G:$G,Geography!BM$6,Raw!$C:$C,Geography!$A$6),SUMIFS(Raw!$H:$H,Raw!$A:$A,Geography!$B20,Raw!$G:$G,Geography!BM$6,Raw!$E:$E,Geography!$A$6)))</f>
        <v>0</v>
      </c>
      <c r="BN20" s="100">
        <f>IF($B$6="Region",SUMIFS(Raw!$H:$H,Raw!$A:$A,Geography!$B20,Raw!$G:$G,Geography!BN$6,Raw!$I:$I,Geography!$A$6),IF($B$6="Provider",SUMIFS(Raw!$H:$H,Raw!$A:$A,Geography!$B20,Raw!$G:$G,Geography!BN$6,Raw!$C:$C,Geography!$A$6),SUMIFS(Raw!$H:$H,Raw!$A:$A,Geography!$B20,Raw!$G:$G,Geography!BN$6,Raw!$E:$E,Geography!$A$6)))</f>
        <v>0</v>
      </c>
      <c r="BO20" s="100">
        <f>IF($B$6="Region",SUMIFS(Raw!$H:$H,Raw!$A:$A,Geography!$B20,Raw!$G:$G,Geography!BO$6,Raw!$I:$I,Geography!$A$6),IF($B$6="Provider",SUMIFS(Raw!$H:$H,Raw!$A:$A,Geography!$B20,Raw!$G:$G,Geography!BO$6,Raw!$C:$C,Geography!$A$6),SUMIFS(Raw!$H:$H,Raw!$A:$A,Geography!$B20,Raw!$G:$G,Geography!BO$6,Raw!$E:$E,Geography!$A$6)))</f>
        <v>0</v>
      </c>
      <c r="BP20" s="100">
        <f>IF($B$6="Region",SUMIFS(Raw!$H:$H,Raw!$A:$A,Geography!$B20,Raw!$G:$G,Geography!BP$6,Raw!$I:$I,Geography!$A$6),IF($B$6="Provider",SUMIFS(Raw!$H:$H,Raw!$A:$A,Geography!$B20,Raw!$G:$G,Geography!BP$6,Raw!$C:$C,Geography!$A$6),SUMIFS(Raw!$H:$H,Raw!$A:$A,Geography!$B20,Raw!$G:$G,Geography!BP$6,Raw!$E:$E,Geography!$A$6)))</f>
        <v>0</v>
      </c>
      <c r="BQ20" s="100">
        <f>IF($B$6="Region",SUMIFS(Raw!$H:$H,Raw!$A:$A,Geography!$B20,Raw!$G:$G,Geography!BQ$6,Raw!$I:$I,Geography!$A$6),IF($B$6="Provider",SUMIFS(Raw!$H:$H,Raw!$A:$A,Geography!$B20,Raw!$G:$G,Geography!BQ$6,Raw!$C:$C,Geography!$A$6),SUMIFS(Raw!$H:$H,Raw!$A:$A,Geography!$B20,Raw!$G:$G,Geography!BQ$6,Raw!$E:$E,Geography!$A$6)))</f>
        <v>0</v>
      </c>
      <c r="BR20" s="100">
        <f>IF($B$6="Region",SUMIFS(Raw!$H:$H,Raw!$A:$A,Geography!$B20,Raw!$G:$G,Geography!BR$6,Raw!$I:$I,Geography!$A$6),IF($B$6="Provider",SUMIFS(Raw!$H:$H,Raw!$A:$A,Geography!$B20,Raw!$G:$G,Geography!BR$6,Raw!$C:$C,Geography!$A$6),SUMIFS(Raw!$H:$H,Raw!$A:$A,Geography!$B20,Raw!$G:$G,Geography!BR$6,Raw!$E:$E,Geography!$A$6)))</f>
        <v>0</v>
      </c>
      <c r="BS20" s="100">
        <f>IF($B$6="Region",SUMIFS(Raw!$H:$H,Raw!$A:$A,Geography!$B20,Raw!$G:$G,Geography!BS$6,Raw!$I:$I,Geography!$A$6),IF($B$6="Provider",SUMIFS(Raw!$H:$H,Raw!$A:$A,Geography!$B20,Raw!$G:$G,Geography!BS$6,Raw!$C:$C,Geography!$A$6),SUMIFS(Raw!$H:$H,Raw!$A:$A,Geography!$B20,Raw!$G:$G,Geography!BS$6,Raw!$E:$E,Geography!$A$6)))</f>
        <v>0</v>
      </c>
      <c r="BT20" s="100">
        <f>IF($B$6="Region",SUMIFS(Raw!$H:$H,Raw!$A:$A,Geography!$B20,Raw!$G:$G,Geography!BT$6,Raw!$I:$I,Geography!$A$6),IF($B$6="Provider",SUMIFS(Raw!$H:$H,Raw!$A:$A,Geography!$B20,Raw!$G:$G,Geography!BT$6,Raw!$C:$C,Geography!$A$6),SUMIFS(Raw!$H:$H,Raw!$A:$A,Geography!$B20,Raw!$G:$G,Geography!BT$6,Raw!$E:$E,Geography!$A$6)))</f>
        <v>0</v>
      </c>
      <c r="BU20" s="100">
        <f>IF($B$6="Region",SUMIFS(Raw!$H:$H,Raw!$A:$A,Geography!$B20,Raw!$G:$G,Geography!BU$6,Raw!$I:$I,Geography!$A$6),IF($B$6="Provider",SUMIFS(Raw!$H:$H,Raw!$A:$A,Geography!$B20,Raw!$G:$G,Geography!BU$6,Raw!$C:$C,Geography!$A$6),SUMIFS(Raw!$H:$H,Raw!$A:$A,Geography!$B20,Raw!$G:$G,Geography!BU$6,Raw!$E:$E,Geography!$A$6)))</f>
        <v>0</v>
      </c>
      <c r="BV20" s="100">
        <f>IF($B$6="Region",SUMIFS(Raw!$H:$H,Raw!$A:$A,Geography!$B20,Raw!$G:$G,Geography!BV$6,Raw!$I:$I,Geography!$A$6),IF($B$6="Provider",SUMIFS(Raw!$H:$H,Raw!$A:$A,Geography!$B20,Raw!$G:$G,Geography!BV$6,Raw!$C:$C,Geography!$A$6),SUMIFS(Raw!$H:$H,Raw!$A:$A,Geography!$B20,Raw!$G:$G,Geography!BV$6,Raw!$E:$E,Geography!$A$6)))</f>
        <v>0</v>
      </c>
      <c r="BW20" s="100">
        <f>IF($B$6="Region",SUMIFS(Raw!$H:$H,Raw!$A:$A,Geography!$B20,Raw!$G:$G,Geography!BW$6,Raw!$I:$I,Geography!$A$6),IF($B$6="Provider",SUMIFS(Raw!$H:$H,Raw!$A:$A,Geography!$B20,Raw!$G:$G,Geography!BW$6,Raw!$C:$C,Geography!$A$6),SUMIFS(Raw!$H:$H,Raw!$A:$A,Geography!$B20,Raw!$G:$G,Geography!BW$6,Raw!$E:$E,Geography!$A$6)))</f>
        <v>0</v>
      </c>
      <c r="BX20" s="100">
        <f>IF($B$6="Region",SUMIFS(Raw!$H:$H,Raw!$A:$A,Geography!$B20,Raw!$G:$G,Geography!BX$6,Raw!$I:$I,Geography!$A$6),IF($B$6="Provider",SUMIFS(Raw!$H:$H,Raw!$A:$A,Geography!$B20,Raw!$G:$G,Geography!BX$6,Raw!$C:$C,Geography!$A$6),SUMIFS(Raw!$H:$H,Raw!$A:$A,Geography!$B20,Raw!$G:$G,Geography!BX$6,Raw!$E:$E,Geography!$A$6)))</f>
        <v>0</v>
      </c>
      <c r="BY20" s="100">
        <f>IF($B$6="Region",SUMIFS(Raw!$H:$H,Raw!$A:$A,Geography!$B20,Raw!$G:$G,Geography!BY$6,Raw!$I:$I,Geography!$A$6),IF($B$6="Provider",SUMIFS(Raw!$H:$H,Raw!$A:$A,Geography!$B20,Raw!$G:$G,Geography!BY$6,Raw!$C:$C,Geography!$A$6),SUMIFS(Raw!$H:$H,Raw!$A:$A,Geography!$B20,Raw!$G:$G,Geography!BY$6,Raw!$E:$E,Geography!$A$6)))</f>
        <v>0</v>
      </c>
      <c r="BZ20" s="100">
        <f>IF($B$6="Region",SUMIFS(Raw!$H:$H,Raw!$A:$A,Geography!$B20,Raw!$G:$G,Geography!BZ$6,Raw!$I:$I,Geography!$A$6),IF($B$6="Provider",SUMIFS(Raw!$H:$H,Raw!$A:$A,Geography!$B20,Raw!$G:$G,Geography!BZ$6,Raw!$C:$C,Geography!$A$6),SUMIFS(Raw!$H:$H,Raw!$A:$A,Geography!$B20,Raw!$G:$G,Geography!BZ$6,Raw!$E:$E,Geography!$A$6)))</f>
        <v>0</v>
      </c>
      <c r="CA20" s="100">
        <f>IF($B$6="Region",SUMIFS(Raw!$H:$H,Raw!$A:$A,Geography!$B20,Raw!$G:$G,Geography!CA$6,Raw!$I:$I,Geography!$A$6),IF($B$6="Provider",SUMIFS(Raw!$H:$H,Raw!$A:$A,Geography!$B20,Raw!$G:$G,Geography!CA$6,Raw!$C:$C,Geography!$A$6),SUMIFS(Raw!$H:$H,Raw!$A:$A,Geography!$B20,Raw!$G:$G,Geography!CA$6,Raw!$E:$E,Geography!$A$6)))</f>
        <v>0</v>
      </c>
      <c r="CB20" s="100">
        <f>IF($B$6="Region",SUMIFS(Raw!$H:$H,Raw!$A:$A,Geography!$B20,Raw!$G:$G,Geography!CB$6,Raw!$I:$I,Geography!$A$6),IF($B$6="Provider",SUMIFS(Raw!$H:$H,Raw!$A:$A,Geography!$B20,Raw!$G:$G,Geography!CB$6,Raw!$C:$C,Geography!$A$6),SUMIFS(Raw!$H:$H,Raw!$A:$A,Geography!$B20,Raw!$G:$G,Geography!CB$6,Raw!$E:$E,Geography!$A$6)))</f>
        <v>0</v>
      </c>
      <c r="CC20" s="100">
        <f>IF($B$6="Region",SUMIFS(Raw!$H:$H,Raw!$A:$A,Geography!$B20,Raw!$G:$G,Geography!CC$6,Raw!$I:$I,Geography!$A$6),IF($B$6="Provider",SUMIFS(Raw!$H:$H,Raw!$A:$A,Geography!$B20,Raw!$G:$G,Geography!CC$6,Raw!$C:$C,Geography!$A$6),SUMIFS(Raw!$H:$H,Raw!$A:$A,Geography!$B20,Raw!$G:$G,Geography!CC$6,Raw!$E:$E,Geography!$A$6)))</f>
        <v>0</v>
      </c>
      <c r="CD20" s="100">
        <f>IF($B$6="Region",SUMIFS(Raw!$H:$H,Raw!$A:$A,Geography!$B20,Raw!$G:$G,Geography!CD$6,Raw!$I:$I,Geography!$A$6),IF($B$6="Provider",SUMIFS(Raw!$H:$H,Raw!$A:$A,Geography!$B20,Raw!$G:$G,Geography!CD$6,Raw!$C:$C,Geography!$A$6),SUMIFS(Raw!$H:$H,Raw!$A:$A,Geography!$B20,Raw!$G:$G,Geography!CD$6,Raw!$E:$E,Geography!$A$6)))</f>
        <v>0</v>
      </c>
      <c r="CE20" s="100">
        <f>IF($B$6="Region",SUMIFS(Raw!$H:$H,Raw!$A:$A,Geography!$B20,Raw!$G:$G,Geography!CE$6,Raw!$I:$I,Geography!$A$6),IF($B$6="Provider",SUMIFS(Raw!$H:$H,Raw!$A:$A,Geography!$B20,Raw!$G:$G,Geography!CE$6,Raw!$C:$C,Geography!$A$6),SUMIFS(Raw!$H:$H,Raw!$A:$A,Geography!$B20,Raw!$G:$G,Geography!CE$6,Raw!$E:$E,Geography!$A$6)))</f>
        <v>0</v>
      </c>
      <c r="CF20" s="100">
        <f>IF($B$6="Region",SUMIFS(Raw!$H:$H,Raw!$A:$A,Geography!$B20,Raw!$G:$G,Geography!CF$6,Raw!$I:$I,Geography!$A$6),IF($B$6="Provider",SUMIFS(Raw!$H:$H,Raw!$A:$A,Geography!$B20,Raw!$G:$G,Geography!CF$6,Raw!$C:$C,Geography!$A$6),SUMIFS(Raw!$H:$H,Raw!$A:$A,Geography!$B20,Raw!$G:$G,Geography!CF$6,Raw!$E:$E,Geography!$A$6)))</f>
        <v>0</v>
      </c>
      <c r="CG20" s="100">
        <f>IF($B$6="Region",SUMIFS(Raw!$H:$H,Raw!$A:$A,Geography!$B20,Raw!$G:$G,Geography!CG$6,Raw!$I:$I,Geography!$A$6),IF($B$6="Provider",SUMIFS(Raw!$H:$H,Raw!$A:$A,Geography!$B20,Raw!$G:$G,Geography!CG$6,Raw!$C:$C,Geography!$A$6),SUMIFS(Raw!$H:$H,Raw!$A:$A,Geography!$B20,Raw!$G:$G,Geography!CG$6,Raw!$E:$E,Geography!$A$6)))</f>
        <v>0</v>
      </c>
      <c r="CH20" s="100">
        <f>IF($B$6="Region",SUMIFS(Raw!$H:$H,Raw!$A:$A,Geography!$B20,Raw!$G:$G,Geography!CH$6,Raw!$I:$I,Geography!$A$6),IF($B$6="Provider",SUMIFS(Raw!$H:$H,Raw!$A:$A,Geography!$B20,Raw!$G:$G,Geography!CH$6,Raw!$C:$C,Geography!$A$6),SUMIFS(Raw!$H:$H,Raw!$A:$A,Geography!$B20,Raw!$G:$G,Geography!CH$6,Raw!$E:$E,Geography!$A$6)))</f>
        <v>0</v>
      </c>
      <c r="CI20" s="100">
        <f>IF($B$6="Region",SUMIFS(Raw!$H:$H,Raw!$A:$A,Geography!$B20,Raw!$G:$G,Geography!CI$6,Raw!$I:$I,Geography!$A$6),IF($B$6="Provider",SUMIFS(Raw!$H:$H,Raw!$A:$A,Geography!$B20,Raw!$G:$G,Geography!CI$6,Raw!$C:$C,Geography!$A$6),SUMIFS(Raw!$H:$H,Raw!$A:$A,Geography!$B20,Raw!$G:$G,Geography!CI$6,Raw!$E:$E,Geography!$A$6)))</f>
        <v>0</v>
      </c>
      <c r="CJ20" s="100">
        <f>IF($B$6="Region",SUMIFS(Raw!$H:$H,Raw!$A:$A,Geography!$B20,Raw!$G:$G,Geography!CJ$6,Raw!$I:$I,Geography!$A$6),IF($B$6="Provider",SUMIFS(Raw!$H:$H,Raw!$A:$A,Geography!$B20,Raw!$G:$G,Geography!CJ$6,Raw!$C:$C,Geography!$A$6),SUMIFS(Raw!$H:$H,Raw!$A:$A,Geography!$B20,Raw!$G:$G,Geography!CJ$6,Raw!$E:$E,Geography!$A$6)))</f>
        <v>0</v>
      </c>
      <c r="CK20" s="100">
        <f>IF($B$6="Region",SUMIFS(Raw!$H:$H,Raw!$A:$A,Geography!$B20,Raw!$G:$G,Geography!CK$6,Raw!$I:$I,Geography!$A$6),IF($B$6="Provider",SUMIFS(Raw!$H:$H,Raw!$A:$A,Geography!$B20,Raw!$G:$G,Geography!CK$6,Raw!$C:$C,Geography!$A$6),SUMIFS(Raw!$H:$H,Raw!$A:$A,Geography!$B20,Raw!$G:$G,Geography!CK$6,Raw!$E:$E,Geography!$A$6)))</f>
        <v>0</v>
      </c>
      <c r="CL20" s="100">
        <f>IF($B$6="Region",SUMIFS(Raw!$H:$H,Raw!$A:$A,Geography!$B20,Raw!$G:$G,Geography!CL$6,Raw!$I:$I,Geography!$A$6),IF($B$6="Provider",SUMIFS(Raw!$H:$H,Raw!$A:$A,Geography!$B20,Raw!$G:$G,Geography!CL$6,Raw!$C:$C,Geography!$A$6),SUMIFS(Raw!$H:$H,Raw!$A:$A,Geography!$B20,Raw!$G:$G,Geography!CL$6,Raw!$E:$E,Geography!$A$6)))</f>
        <v>0</v>
      </c>
      <c r="CM20" s="100">
        <f>IF($B$6="Region",SUMIFS(Raw!$H:$H,Raw!$A:$A,Geography!$B20,Raw!$G:$G,Geography!CM$6,Raw!$I:$I,Geography!$A$6),IF($B$6="Provider",SUMIFS(Raw!$H:$H,Raw!$A:$A,Geography!$B20,Raw!$G:$G,Geography!CM$6,Raw!$C:$C,Geography!$A$6),SUMIFS(Raw!$H:$H,Raw!$A:$A,Geography!$B20,Raw!$G:$G,Geography!CM$6,Raw!$E:$E,Geography!$A$6)))</f>
        <v>0</v>
      </c>
    </row>
    <row r="21" spans="1:91" hidden="1" x14ac:dyDescent="0.25">
      <c r="B21" s="14">
        <v>46023</v>
      </c>
      <c r="D21" s="100">
        <f>IF($B$6="Region",SUMIFS(Raw!$H:$H,Raw!$A:$A,Geography!$B21,Raw!$G:$G,Geography!D$6,Raw!$I:$I,Geography!$A$6),IF($B$6="Provider",SUMIFS(Raw!$H:$H,Raw!$A:$A,Geography!$B21,Raw!$G:$G,Geography!D$6,Raw!$C:$C,Geography!$A$6),SUMIFS(Raw!$H:$H,Raw!$A:$A,Geography!$B21,Raw!$G:$G,Geography!D$6,Raw!$E:$E,Geography!$A$6)))</f>
        <v>0</v>
      </c>
      <c r="E21" s="100">
        <f>IF($B$6="Region",SUMIFS(Raw!$H:$H,Raw!$A:$A,Geography!$B21,Raw!$G:$G,Geography!E$6,Raw!$I:$I,Geography!$A$6),IF($B$6="Provider",SUMIFS(Raw!$H:$H,Raw!$A:$A,Geography!$B21,Raw!$G:$G,Geography!E$6,Raw!$C:$C,Geography!$A$6),SUMIFS(Raw!$H:$H,Raw!$A:$A,Geography!$B21,Raw!$G:$G,Geography!E$6,Raw!$E:$E,Geography!$A$6)))</f>
        <v>0</v>
      </c>
      <c r="F21" s="100">
        <f>IF($B$6="Region",SUMIFS(Raw!$H:$H,Raw!$A:$A,Geography!$B21,Raw!$G:$G,Geography!F$6,Raw!$I:$I,Geography!$A$6),IF($B$6="Provider",SUMIFS(Raw!$H:$H,Raw!$A:$A,Geography!$B21,Raw!$G:$G,Geography!F$6,Raw!$C:$C,Geography!$A$6),SUMIFS(Raw!$H:$H,Raw!$A:$A,Geography!$B21,Raw!$G:$G,Geography!F$6,Raw!$E:$E,Geography!$A$6)))</f>
        <v>0</v>
      </c>
      <c r="G21" s="100">
        <f>IF($B$6="Region",SUMIFS(Raw!$H:$H,Raw!$A:$A,Geography!$B21,Raw!$G:$G,Geography!G$6,Raw!$I:$I,Geography!$A$6),IF($B$6="Provider",SUMIFS(Raw!$H:$H,Raw!$A:$A,Geography!$B21,Raw!$G:$G,Geography!G$6,Raw!$C:$C,Geography!$A$6),SUMIFS(Raw!$H:$H,Raw!$A:$A,Geography!$B21,Raw!$G:$G,Geography!G$6,Raw!$E:$E,Geography!$A$6)))</f>
        <v>0</v>
      </c>
      <c r="H21" s="100">
        <f>IF($B$6="Region",SUMIFS(Raw!$H:$H,Raw!$A:$A,Geography!$B21,Raw!$G:$G,Geography!H$6,Raw!$I:$I,Geography!$A$6),IF($B$6="Provider",SUMIFS(Raw!$H:$H,Raw!$A:$A,Geography!$B21,Raw!$G:$G,Geography!H$6,Raw!$C:$C,Geography!$A$6),SUMIFS(Raw!$H:$H,Raw!$A:$A,Geography!$B21,Raw!$G:$G,Geography!H$6,Raw!$E:$E,Geography!$A$6)))</f>
        <v>0</v>
      </c>
      <c r="I21" s="100">
        <f>IF($B$6="Region",SUMIFS(Raw!$H:$H,Raw!$A:$A,Geography!$B21,Raw!$G:$G,Geography!I$6,Raw!$I:$I,Geography!$A$6),IF($B$6="Provider",SUMIFS(Raw!$H:$H,Raw!$A:$A,Geography!$B21,Raw!$G:$G,Geography!I$6,Raw!$C:$C,Geography!$A$6),SUMIFS(Raw!$H:$H,Raw!$A:$A,Geography!$B21,Raw!$G:$G,Geography!I$6,Raw!$E:$E,Geography!$A$6)))</f>
        <v>0</v>
      </c>
      <c r="J21" s="100" t="str">
        <f>IF($B$6="Area", SUMIFS(Raw!$H:$H,Raw!$A:$A,Geography!$B21,Raw!$G:$G,Geography!J$6,Raw!$E:$E,Geography!$A$6), " ")</f>
        <v xml:space="preserve"> </v>
      </c>
      <c r="K21" s="100" t="str">
        <f>IF($B$6="Area", SUMIFS(Raw!$H:$H,Raw!$A:$A,Geography!$B21,Raw!$G:$G,Geography!K$6,Raw!$E:$E,Geography!$A$6), " ")</f>
        <v xml:space="preserve"> </v>
      </c>
      <c r="L21" s="100">
        <f>IF($B$6="Region",SUMIFS(Raw!$H:$H,Raw!$A:$A,Geography!$B21,Raw!$G:$G,Geography!L$6,Raw!$I:$I,Geography!$A$6),IF($B$6="Provider",SUMIFS(Raw!$H:$H,Raw!$A:$A,Geography!$B21,Raw!$G:$G,Geography!L$6,Raw!$C:$C,Geography!$A$6),SUMIFS(Raw!$H:$H,Raw!$A:$A,Geography!$B21,Raw!$G:$G,Geography!L$6,Raw!$E:$E,Geography!$A$6)))</f>
        <v>0</v>
      </c>
      <c r="M21" s="100">
        <f>IF($B$6="Region",SUMIFS(Raw!$H:$H,Raw!$A:$A,Geography!$B21,Raw!$G:$G,Geography!M$6,Raw!$I:$I,Geography!$A$6),IF($B$6="Provider",SUMIFS(Raw!$H:$H,Raw!$A:$A,Geography!$B21,Raw!$G:$G,Geography!M$6,Raw!$C:$C,Geography!$A$6),SUMIFS(Raw!$H:$H,Raw!$A:$A,Geography!$B21,Raw!$G:$G,Geography!M$6,Raw!$E:$E,Geography!$A$6)))</f>
        <v>0</v>
      </c>
      <c r="N21" s="100">
        <f>IF($B$6="Region",SUMIFS(Raw!$H:$H,Raw!$A:$A,Geography!$B21,Raw!$G:$G,Geography!N$6,Raw!$I:$I,Geography!$A$6),IF($B$6="Provider",SUMIFS(Raw!$H:$H,Raw!$A:$A,Geography!$B21,Raw!$G:$G,Geography!N$6,Raw!$C:$C,Geography!$A$6),SUMIFS(Raw!$H:$H,Raw!$A:$A,Geography!$B21,Raw!$G:$G,Geography!N$6,Raw!$E:$E,Geography!$A$6)))</f>
        <v>0</v>
      </c>
      <c r="O21" s="100">
        <f>IF($B$6="Region",SUMIFS(Raw!$H:$H,Raw!$A:$A,Geography!$B21,Raw!$G:$G,Geography!O$6,Raw!$I:$I,Geography!$A$6),IF($B$6="Provider",SUMIFS(Raw!$H:$H,Raw!$A:$A,Geography!$B21,Raw!$G:$G,Geography!O$6,Raw!$C:$C,Geography!$A$6),SUMIFS(Raw!$H:$H,Raw!$A:$A,Geography!$B21,Raw!$G:$G,Geography!O$6,Raw!$E:$E,Geography!$A$6)))</f>
        <v>0</v>
      </c>
      <c r="P21" s="100">
        <f>IF($B$6="Region",SUMIFS(Raw!$H:$H,Raw!$A:$A,Geography!$B21,Raw!$G:$G,Geography!P$6,Raw!$I:$I,Geography!$A$6),IF($B$6="Provider",SUMIFS(Raw!$H:$H,Raw!$A:$A,Geography!$B21,Raw!$G:$G,Geography!P$6,Raw!$C:$C,Geography!$A$6),SUMIFS(Raw!$H:$H,Raw!$A:$A,Geography!$B21,Raw!$G:$G,Geography!P$6,Raw!$E:$E,Geography!$A$6)))</f>
        <v>0</v>
      </c>
      <c r="Q21" s="100">
        <f>IF($B$6="Region",SUMIFS(Raw!$H:$H,Raw!$A:$A,Geography!$B21,Raw!$G:$G,Geography!Q$6,Raw!$I:$I,Geography!$A$6),IF($B$6="Provider",SUMIFS(Raw!$H:$H,Raw!$A:$A,Geography!$B21,Raw!$G:$G,Geography!Q$6,Raw!$C:$C,Geography!$A$6),SUMIFS(Raw!$H:$H,Raw!$A:$A,Geography!$B21,Raw!$G:$G,Geography!Q$6,Raw!$E:$E,Geography!$A$6)))</f>
        <v>0</v>
      </c>
      <c r="R21" s="100">
        <f>IF($B$6="Region",SUMIFS(Raw!$H:$H,Raw!$A:$A,Geography!$B21,Raw!$G:$G,Geography!R$6,Raw!$I:$I,Geography!$A$6),IF($B$6="Provider",SUMIFS(Raw!$H:$H,Raw!$A:$A,Geography!$B21,Raw!$G:$G,Geography!R$6,Raw!$C:$C,Geography!$A$6),SUMIFS(Raw!$H:$H,Raw!$A:$A,Geography!$B21,Raw!$G:$G,Geography!R$6,Raw!$E:$E,Geography!$A$6)))</f>
        <v>0</v>
      </c>
      <c r="S21" s="100">
        <f>IF($B$6="Region",SUMIFS(Raw!$H:$H,Raw!$A:$A,Geography!$B21,Raw!$G:$G,Geography!S$6,Raw!$I:$I,Geography!$A$6),IF($B$6="Provider",SUMIFS(Raw!$H:$H,Raw!$A:$A,Geography!$B21,Raw!$G:$G,Geography!S$6,Raw!$C:$C,Geography!$A$6),SUMIFS(Raw!$H:$H,Raw!$A:$A,Geography!$B21,Raw!$G:$G,Geography!S$6,Raw!$E:$E,Geography!$A$6)))</f>
        <v>0</v>
      </c>
      <c r="T21" s="100">
        <f>IF($B$6="Region",SUMIFS(Raw!$H:$H,Raw!$A:$A,Geography!$B21,Raw!$G:$G,Geography!T$6,Raw!$I:$I,Geography!$A$6),IF($B$6="Provider",SUMIFS(Raw!$H:$H,Raw!$A:$A,Geography!$B21,Raw!$G:$G,Geography!T$6,Raw!$C:$C,Geography!$A$6),SUMIFS(Raw!$H:$H,Raw!$A:$A,Geography!$B21,Raw!$G:$G,Geography!T$6,Raw!$E:$E,Geography!$A$6)))</f>
        <v>0</v>
      </c>
      <c r="U21" s="100">
        <f>IF($B$6="Region",SUMIFS(Raw!$H:$H,Raw!$A:$A,Geography!$B21,Raw!$G:$G,Geography!U$6,Raw!$I:$I,Geography!$A$6),IF($B$6="Provider",SUMIFS(Raw!$H:$H,Raw!$A:$A,Geography!$B21,Raw!$G:$G,Geography!U$6,Raw!$C:$C,Geography!$A$6),SUMIFS(Raw!$H:$H,Raw!$A:$A,Geography!$B21,Raw!$G:$G,Geography!U$6,Raw!$E:$E,Geography!$A$6)))</f>
        <v>0</v>
      </c>
      <c r="V21" s="100">
        <f>IF($B$6="Region",SUMIFS(Raw!$H:$H,Raw!$A:$A,Geography!$B21,Raw!$G:$G,Geography!V$6,Raw!$I:$I,Geography!$A$6),IF($B$6="Provider",SUMIFS(Raw!$H:$H,Raw!$A:$A,Geography!$B21,Raw!$G:$G,Geography!V$6,Raw!$C:$C,Geography!$A$6),SUMIFS(Raw!$H:$H,Raw!$A:$A,Geography!$B21,Raw!$G:$G,Geography!V$6,Raw!$E:$E,Geography!$A$6)))</f>
        <v>0</v>
      </c>
      <c r="W21" s="100">
        <f>IF($B$6="Region",SUMIFS(Raw!$H:$H,Raw!$A:$A,Geography!$B21,Raw!$G:$G,Geography!W$6,Raw!$I:$I,Geography!$A$6),IF($B$6="Provider",SUMIFS(Raw!$H:$H,Raw!$A:$A,Geography!$B21,Raw!$G:$G,Geography!W$6,Raw!$C:$C,Geography!$A$6),SUMIFS(Raw!$H:$H,Raw!$A:$A,Geography!$B21,Raw!$G:$G,Geography!W$6,Raw!$E:$E,Geography!$A$6)))</f>
        <v>0</v>
      </c>
      <c r="X21" s="100">
        <f>IF($B$6="Region",SUMIFS(Raw!$H:$H,Raw!$A:$A,Geography!$B21,Raw!$G:$G,Geography!X$6,Raw!$I:$I,Geography!$A$6),IF($B$6="Provider",SUMIFS(Raw!$H:$H,Raw!$A:$A,Geography!$B21,Raw!$G:$G,Geography!X$6,Raw!$C:$C,Geography!$A$6),SUMIFS(Raw!$H:$H,Raw!$A:$A,Geography!$B21,Raw!$G:$G,Geography!X$6,Raw!$E:$E,Geography!$A$6)))</f>
        <v>0</v>
      </c>
      <c r="Y21" s="100" t="str">
        <f>IF($B$6="Area", SUMIFS(Raw!$H:$H,Raw!$A:$A,Geography!$B21,Raw!$G:$G,Geography!Y$6,Raw!$E:$E,Geography!$A$6), " ")</f>
        <v xml:space="preserve"> </v>
      </c>
      <c r="Z21" s="100" t="str">
        <f>IF($B$6="Area", SUMIFS(Raw!$H:$H,Raw!$A:$A,Geography!$B21,Raw!$G:$G,Geography!Z$6,Raw!$E:$E,Geography!$A$6), " ")</f>
        <v xml:space="preserve"> </v>
      </c>
      <c r="AA21" s="100">
        <f>IF($B$6="Region",SUMIFS(Raw!$H:$H,Raw!$A:$A,Geography!$B21,Raw!$G:$G,Geography!AA$6,Raw!$I:$I,Geography!$A$6),IF($B$6="Provider",SUMIFS(Raw!$H:$H,Raw!$A:$A,Geography!$B21,Raw!$G:$G,Geography!AA$6,Raw!$C:$C,Geography!$A$6),SUMIFS(Raw!$H:$H,Raw!$A:$A,Geography!$B21,Raw!$G:$G,Geography!AA$6,Raw!$E:$E,Geography!$A$6)))</f>
        <v>0</v>
      </c>
      <c r="AB21" s="100">
        <f>IF($B$6="Region",SUMIFS(Raw!$H:$H,Raw!$A:$A,Geography!$B21,Raw!$G:$G,Geography!AB$6,Raw!$I:$I,Geography!$A$6),IF($B$6="Provider",SUMIFS(Raw!$H:$H,Raw!$A:$A,Geography!$B21,Raw!$G:$G,Geography!AB$6,Raw!$C:$C,Geography!$A$6),SUMIFS(Raw!$H:$H,Raw!$A:$A,Geography!$B21,Raw!$G:$G,Geography!AB$6,Raw!$E:$E,Geography!$A$6)))</f>
        <v>0</v>
      </c>
      <c r="AC21" s="100" t="str">
        <f>IF($B$6="Area", SUMIFS(Raw!$H:$H,Raw!$A:$A,Geography!$B21,Raw!$G:$G,Geography!AC$6,Raw!$E:$E,Geography!$A$6), " ")</f>
        <v xml:space="preserve"> </v>
      </c>
      <c r="AD21" s="100" t="str">
        <f>IF($B$6="Area", SUMIFS(Raw!$H:$H,Raw!$A:$A,Geography!$B21,Raw!$G:$G,Geography!AD$6,Raw!$E:$E,Geography!$A$6), " ")</f>
        <v xml:space="preserve"> </v>
      </c>
      <c r="AE21" s="100">
        <f>IF($B$6="Region",SUMIFS(Raw!$H:$H,Raw!$A:$A,Geography!$B21,Raw!$G:$G,Geography!AE$6,Raw!$I:$I,Geography!$A$6),IF($B$6="Provider",SUMIFS(Raw!$H:$H,Raw!$A:$A,Geography!$B21,Raw!$G:$G,Geography!AE$6,Raw!$C:$C,Geography!$A$6),SUMIFS(Raw!$H:$H,Raw!$A:$A,Geography!$B21,Raw!$G:$G,Geography!AE$6,Raw!$E:$E,Geography!$A$6)))</f>
        <v>0</v>
      </c>
      <c r="AF21" s="100">
        <f>IF($B$6="Region",SUMIFS(Raw!$H:$H,Raw!$A:$A,Geography!$B21,Raw!$G:$G,Geography!AF$6,Raw!$I:$I,Geography!$A$6),IF($B$6="Provider",SUMIFS(Raw!$H:$H,Raw!$A:$A,Geography!$B21,Raw!$G:$G,Geography!AF$6,Raw!$C:$C,Geography!$A$6),SUMIFS(Raw!$H:$H,Raw!$A:$A,Geography!$B21,Raw!$G:$G,Geography!AF$6,Raw!$E:$E,Geography!$A$6)))</f>
        <v>0</v>
      </c>
      <c r="AG21" s="100">
        <f>IF($B$6="Region",SUMIFS(Raw!$H:$H,Raw!$A:$A,Geography!$B21,Raw!$G:$G,Geography!AG$6,Raw!$I:$I,Geography!$A$6),IF($B$6="Provider",SUMIFS(Raw!$H:$H,Raw!$A:$A,Geography!$B21,Raw!$G:$G,Geography!AG$6,Raw!$C:$C,Geography!$A$6),SUMIFS(Raw!$H:$H,Raw!$A:$A,Geography!$B21,Raw!$G:$G,Geography!AG$6,Raw!$E:$E,Geography!$A$6)))</f>
        <v>0</v>
      </c>
      <c r="AH21" s="100">
        <f>IF($B$6="Region",SUMIFS(Raw!$H:$H,Raw!$A:$A,Geography!$B21,Raw!$G:$G,Geography!AH$6,Raw!$I:$I,Geography!$A$6),IF($B$6="Provider",SUMIFS(Raw!$H:$H,Raw!$A:$A,Geography!$B21,Raw!$G:$G,Geography!AH$6,Raw!$C:$C,Geography!$A$6),SUMIFS(Raw!$H:$H,Raw!$A:$A,Geography!$B21,Raw!$G:$G,Geography!AH$6,Raw!$E:$E,Geography!$A$6)))</f>
        <v>0</v>
      </c>
      <c r="AI21" s="100">
        <f>IF($B$6="Region",SUMIFS(Raw!$H:$H,Raw!$A:$A,Geography!$B21,Raw!$G:$G,Geography!AI$6,Raw!$I:$I,Geography!$A$6),IF($B$6="Provider",SUMIFS(Raw!$H:$H,Raw!$A:$A,Geography!$B21,Raw!$G:$G,Geography!AI$6,Raw!$C:$C,Geography!$A$6),SUMIFS(Raw!$H:$H,Raw!$A:$A,Geography!$B21,Raw!$G:$G,Geography!AI$6,Raw!$E:$E,Geography!$A$6)))</f>
        <v>0</v>
      </c>
      <c r="AJ21" s="100">
        <f>IF($B$6="Region",SUMIFS(Raw!$H:$H,Raw!$A:$A,Geography!$B21,Raw!$G:$G,Geography!AJ$6,Raw!$I:$I,Geography!$A$6),IF($B$6="Provider",SUMIFS(Raw!$H:$H,Raw!$A:$A,Geography!$B21,Raw!$G:$G,Geography!AJ$6,Raw!$C:$C,Geography!$A$6),SUMIFS(Raw!$H:$H,Raw!$A:$A,Geography!$B21,Raw!$G:$G,Geography!AJ$6,Raw!$E:$E,Geography!$A$6)))</f>
        <v>0</v>
      </c>
      <c r="AK21" s="100">
        <f>IF($B$6="Region",SUMIFS(Raw!$H:$H,Raw!$A:$A,Geography!$B21,Raw!$G:$G,Geography!AK$6,Raw!$I:$I,Geography!$A$6),IF($B$6="Provider",SUMIFS(Raw!$H:$H,Raw!$A:$A,Geography!$B21,Raw!$G:$G,Geography!AK$6,Raw!$C:$C,Geography!$A$6),SUMIFS(Raw!$H:$H,Raw!$A:$A,Geography!$B21,Raw!$G:$G,Geography!AK$6,Raw!$E:$E,Geography!$A$6)))</f>
        <v>0</v>
      </c>
      <c r="AL21" s="100">
        <f>IF($B$6="Region",SUMIFS(Raw!$H:$H,Raw!$A:$A,Geography!$B21,Raw!$G:$G,Geography!AL$6,Raw!$I:$I,Geography!$A$6),IF($B$6="Provider",SUMIFS(Raw!$H:$H,Raw!$A:$A,Geography!$B21,Raw!$G:$G,Geography!AL$6,Raw!$C:$C,Geography!$A$6),SUMIFS(Raw!$H:$H,Raw!$A:$A,Geography!$B21,Raw!$G:$G,Geography!AL$6,Raw!$E:$E,Geography!$A$6)))</f>
        <v>0</v>
      </c>
      <c r="AM21" s="100">
        <f>IF($B$6="Region",SUMIFS(Raw!$H:$H,Raw!$A:$A,Geography!$B21,Raw!$G:$G,Geography!AM$6,Raw!$I:$I,Geography!$A$6),IF($B$6="Provider",SUMIFS(Raw!$H:$H,Raw!$A:$A,Geography!$B21,Raw!$G:$G,Geography!AM$6,Raw!$C:$C,Geography!$A$6),SUMIFS(Raw!$H:$H,Raw!$A:$A,Geography!$B21,Raw!$G:$G,Geography!AM$6,Raw!$E:$E,Geography!$A$6)))</f>
        <v>0</v>
      </c>
      <c r="AN21" s="100">
        <f>IF($B$6="Region",SUMIFS(Raw!$H:$H,Raw!$A:$A,Geography!$B21,Raw!$G:$G,Geography!AN$6,Raw!$I:$I,Geography!$A$6),IF($B$6="Provider",SUMIFS(Raw!$H:$H,Raw!$A:$A,Geography!$B21,Raw!$G:$G,Geography!AN$6,Raw!$C:$C,Geography!$A$6),SUMIFS(Raw!$H:$H,Raw!$A:$A,Geography!$B21,Raw!$G:$G,Geography!AN$6,Raw!$E:$E,Geography!$A$6)))</f>
        <v>0</v>
      </c>
      <c r="AO21" s="100">
        <f>IF($B$6="Region",SUMIFS(Raw!$H:$H,Raw!$A:$A,Geography!$B21,Raw!$G:$G,Geography!AO$6,Raw!$I:$I,Geography!$A$6),IF($B$6="Provider",SUMIFS(Raw!$H:$H,Raw!$A:$A,Geography!$B21,Raw!$G:$G,Geography!AO$6,Raw!$C:$C,Geography!$A$6),SUMIFS(Raw!$H:$H,Raw!$A:$A,Geography!$B21,Raw!$G:$G,Geography!AO$6,Raw!$E:$E,Geography!$A$6)))</f>
        <v>0</v>
      </c>
      <c r="AP21" s="100">
        <f>IF($B$6="Region",SUMIFS(Raw!$H:$H,Raw!$A:$A,Geography!$B21,Raw!$G:$G,Geography!AP$6,Raw!$I:$I,Geography!$A$6),IF($B$6="Provider",SUMIFS(Raw!$H:$H,Raw!$A:$A,Geography!$B21,Raw!$G:$G,Geography!AP$6,Raw!$C:$C,Geography!$A$6),SUMIFS(Raw!$H:$H,Raw!$A:$A,Geography!$B21,Raw!$G:$G,Geography!AP$6,Raw!$E:$E,Geography!$A$6)))</f>
        <v>0</v>
      </c>
      <c r="AQ21" s="100">
        <f>IF($B$6="Region",SUMIFS(Raw!$H:$H,Raw!$A:$A,Geography!$B21,Raw!$G:$G,Geography!AQ$6,Raw!$I:$I,Geography!$A$6),IF($B$6="Provider",SUMIFS(Raw!$H:$H,Raw!$A:$A,Geography!$B21,Raw!$G:$G,Geography!AQ$6,Raw!$C:$C,Geography!$A$6),SUMIFS(Raw!$H:$H,Raw!$A:$A,Geography!$B21,Raw!$G:$G,Geography!AQ$6,Raw!$E:$E,Geography!$A$6)))</f>
        <v>0</v>
      </c>
      <c r="AR21" s="100">
        <f>IF($B$6="Region",SUMIFS(Raw!$H:$H,Raw!$A:$A,Geography!$B21,Raw!$G:$G,Geography!AR$6,Raw!$I:$I,Geography!$A$6),IF($B$6="Provider",SUMIFS(Raw!$H:$H,Raw!$A:$A,Geography!$B21,Raw!$G:$G,Geography!AR$6,Raw!$C:$C,Geography!$A$6),SUMIFS(Raw!$H:$H,Raw!$A:$A,Geography!$B21,Raw!$G:$G,Geography!AR$6,Raw!$E:$E,Geography!$A$6)))</f>
        <v>0</v>
      </c>
      <c r="AS21" s="100">
        <f>IF($B$6="Region",SUMIFS(Raw!$H:$H,Raw!$A:$A,Geography!$B21,Raw!$G:$G,Geography!AS$6,Raw!$I:$I,Geography!$A$6),IF($B$6="Provider",SUMIFS(Raw!$H:$H,Raw!$A:$A,Geography!$B21,Raw!$G:$G,Geography!AS$6,Raw!$C:$C,Geography!$A$6),SUMIFS(Raw!$H:$H,Raw!$A:$A,Geography!$B21,Raw!$G:$G,Geography!AS$6,Raw!$E:$E,Geography!$A$6)))</f>
        <v>0</v>
      </c>
      <c r="AT21" s="100">
        <f>IF($B$6="Region",SUMIFS(Raw!$H:$H,Raw!$A:$A,Geography!$B21,Raw!$G:$G,Geography!AT$6,Raw!$I:$I,Geography!$A$6),IF($B$6="Provider",SUMIFS(Raw!$H:$H,Raw!$A:$A,Geography!$B21,Raw!$G:$G,Geography!AT$6,Raw!$C:$C,Geography!$A$6),SUMIFS(Raw!$H:$H,Raw!$A:$A,Geography!$B21,Raw!$G:$G,Geography!AT$6,Raw!$E:$E,Geography!$A$6)))</f>
        <v>0</v>
      </c>
      <c r="AU21" s="100">
        <f>IF($B$6="Region",SUMIFS(Raw!$H:$H,Raw!$A:$A,Geography!$B21,Raw!$G:$G,Geography!AU$6,Raw!$I:$I,Geography!$A$6),IF($B$6="Provider",SUMIFS(Raw!$H:$H,Raw!$A:$A,Geography!$B21,Raw!$G:$G,Geography!AU$6,Raw!$C:$C,Geography!$A$6),SUMIFS(Raw!$H:$H,Raw!$A:$A,Geography!$B21,Raw!$G:$G,Geography!AU$6,Raw!$E:$E,Geography!$A$6)))</f>
        <v>0</v>
      </c>
      <c r="AV21" s="100">
        <f>IF($B$6="Region",SUMIFS(Raw!$H:$H,Raw!$A:$A,Geography!$B21,Raw!$G:$G,Geography!AV$6,Raw!$I:$I,Geography!$A$6),IF($B$6="Provider",SUMIFS(Raw!$H:$H,Raw!$A:$A,Geography!$B21,Raw!$G:$G,Geography!AV$6,Raw!$C:$C,Geography!$A$6),SUMIFS(Raw!$H:$H,Raw!$A:$A,Geography!$B21,Raw!$G:$G,Geography!AV$6,Raw!$E:$E,Geography!$A$6)))</f>
        <v>0</v>
      </c>
      <c r="AW21" s="100">
        <f>IF($B$6="Region",SUMIFS(Raw!$H:$H,Raw!$A:$A,Geography!$B21,Raw!$G:$G,Geography!AW$6,Raw!$I:$I,Geography!$A$6),IF($B$6="Provider",SUMIFS(Raw!$H:$H,Raw!$A:$A,Geography!$B21,Raw!$G:$G,Geography!AW$6,Raw!$C:$C,Geography!$A$6),SUMIFS(Raw!$H:$H,Raw!$A:$A,Geography!$B21,Raw!$G:$G,Geography!AW$6,Raw!$E:$E,Geography!$A$6)))</f>
        <v>0</v>
      </c>
      <c r="AX21" s="100">
        <f>IF($B$6="Region",SUMIFS(Raw!$H:$H,Raw!$A:$A,Geography!$B21,Raw!$G:$G,Geography!AX$6,Raw!$I:$I,Geography!$A$6),IF($B$6="Provider",SUMIFS(Raw!$H:$H,Raw!$A:$A,Geography!$B21,Raw!$G:$G,Geography!AX$6,Raw!$C:$C,Geography!$A$6),SUMIFS(Raw!$H:$H,Raw!$A:$A,Geography!$B21,Raw!$G:$G,Geography!AX$6,Raw!$E:$E,Geography!$A$6)))</f>
        <v>0</v>
      </c>
      <c r="AY21" s="100">
        <f>IF($B$6="Region",SUMIFS(Raw!$H:$H,Raw!$A:$A,Geography!$B21,Raw!$G:$G,Geography!AY$6,Raw!$I:$I,Geography!$A$6),IF($B$6="Provider",SUMIFS(Raw!$H:$H,Raw!$A:$A,Geography!$B21,Raw!$G:$G,Geography!AY$6,Raw!$C:$C,Geography!$A$6),SUMIFS(Raw!$H:$H,Raw!$A:$A,Geography!$B21,Raw!$G:$G,Geography!AY$6,Raw!$E:$E,Geography!$A$6)))</f>
        <v>0</v>
      </c>
      <c r="AZ21" s="100">
        <f>IF($B$6="Region",SUMIFS(Raw!$H:$H,Raw!$A:$A,Geography!$B21,Raw!$G:$G,Geography!AZ$6,Raw!$I:$I,Geography!$A$6),IF($B$6="Provider",SUMIFS(Raw!$H:$H,Raw!$A:$A,Geography!$B21,Raw!$G:$G,Geography!AZ$6,Raw!$C:$C,Geography!$A$6),SUMIFS(Raw!$H:$H,Raw!$A:$A,Geography!$B21,Raw!$G:$G,Geography!AZ$6,Raw!$E:$E,Geography!$A$6)))</f>
        <v>0</v>
      </c>
      <c r="BA21" s="100">
        <f>IF($B$6="Region",SUMIFS(Raw!$H:$H,Raw!$A:$A,Geography!$B21,Raw!$G:$G,Geography!BA$6,Raw!$I:$I,Geography!$A$6),IF($B$6="Provider",SUMIFS(Raw!$H:$H,Raw!$A:$A,Geography!$B21,Raw!$G:$G,Geography!BA$6,Raw!$C:$C,Geography!$A$6),SUMIFS(Raw!$H:$H,Raw!$A:$A,Geography!$B21,Raw!$G:$G,Geography!BA$6,Raw!$E:$E,Geography!$A$6)))</f>
        <v>0</v>
      </c>
      <c r="BB21" s="100">
        <f>IF($B$6="Region",SUMIFS(Raw!$H:$H,Raw!$A:$A,Geography!$B21,Raw!$G:$G,Geography!BB$6,Raw!$I:$I,Geography!$A$6),IF($B$6="Provider",SUMIFS(Raw!$H:$H,Raw!$A:$A,Geography!$B21,Raw!$G:$G,Geography!BB$6,Raw!$C:$C,Geography!$A$6),SUMIFS(Raw!$H:$H,Raw!$A:$A,Geography!$B21,Raw!$G:$G,Geography!BB$6,Raw!$E:$E,Geography!$A$6)))</f>
        <v>0</v>
      </c>
      <c r="BC21" s="100">
        <f>IF($B$6="Region",SUMIFS(Raw!$H:$H,Raw!$A:$A,Geography!$B21,Raw!$G:$G,Geography!BC$6,Raw!$I:$I,Geography!$A$6),IF($B$6="Provider",SUMIFS(Raw!$H:$H,Raw!$A:$A,Geography!$B21,Raw!$G:$G,Geography!BC$6,Raw!$C:$C,Geography!$A$6),SUMIFS(Raw!$H:$H,Raw!$A:$A,Geography!$B21,Raw!$G:$G,Geography!BC$6,Raw!$E:$E,Geography!$A$6)))</f>
        <v>0</v>
      </c>
      <c r="BD21" s="100">
        <f>IF($B$6="Region",SUMIFS(Raw!$H:$H,Raw!$A:$A,Geography!$B21,Raw!$G:$G,Geography!BD$6,Raw!$I:$I,Geography!$A$6),IF($B$6="Provider",SUMIFS(Raw!$H:$H,Raw!$A:$A,Geography!$B21,Raw!$G:$G,Geography!BD$6,Raw!$C:$C,Geography!$A$6),SUMIFS(Raw!$H:$H,Raw!$A:$A,Geography!$B21,Raw!$G:$G,Geography!BD$6,Raw!$E:$E,Geography!$A$6)))</f>
        <v>0</v>
      </c>
      <c r="BE21" s="100">
        <f>IF($B$6="Region",SUMIFS(Raw!$H:$H,Raw!$A:$A,Geography!$B21,Raw!$G:$G,Geography!BE$6,Raw!$I:$I,Geography!$A$6),IF($B$6="Provider",SUMIFS(Raw!$H:$H,Raw!$A:$A,Geography!$B21,Raw!$G:$G,Geography!BE$6,Raw!$C:$C,Geography!$A$6),SUMIFS(Raw!$H:$H,Raw!$A:$A,Geography!$B21,Raw!$G:$G,Geography!BE$6,Raw!$E:$E,Geography!$A$6)))</f>
        <v>0</v>
      </c>
      <c r="BF21" s="100">
        <f>IF($B$6="Region",SUMIFS(Raw!$H:$H,Raw!$A:$A,Geography!$B21,Raw!$G:$G,Geography!BF$6,Raw!$I:$I,Geography!$A$6),IF($B$6="Provider",SUMIFS(Raw!$H:$H,Raw!$A:$A,Geography!$B21,Raw!$G:$G,Geography!BF$6,Raw!$C:$C,Geography!$A$6),SUMIFS(Raw!$H:$H,Raw!$A:$A,Geography!$B21,Raw!$G:$G,Geography!BF$6,Raw!$E:$E,Geography!$A$6)))</f>
        <v>0</v>
      </c>
      <c r="BG21" s="100">
        <f>IF($B$6="Region",SUMIFS(Raw!$H:$H,Raw!$A:$A,Geography!$B21,Raw!$G:$G,Geography!BG$6,Raw!$I:$I,Geography!$A$6),IF($B$6="Provider",SUMIFS(Raw!$H:$H,Raw!$A:$A,Geography!$B21,Raw!$G:$G,Geography!BG$6,Raw!$C:$C,Geography!$A$6),SUMIFS(Raw!$H:$H,Raw!$A:$A,Geography!$B21,Raw!$G:$G,Geography!BG$6,Raw!$E:$E,Geography!$A$6)))</f>
        <v>0</v>
      </c>
      <c r="BH21" s="100">
        <f>IF($B$6="Region",SUMIFS(Raw!$H:$H,Raw!$A:$A,Geography!$B21,Raw!$G:$G,Geography!BH$6,Raw!$I:$I,Geography!$A$6),IF($B$6="Provider",SUMIFS(Raw!$H:$H,Raw!$A:$A,Geography!$B21,Raw!$G:$G,Geography!BH$6,Raw!$C:$C,Geography!$A$6),SUMIFS(Raw!$H:$H,Raw!$A:$A,Geography!$B21,Raw!$G:$G,Geography!BH$6,Raw!$E:$E,Geography!$A$6)))</f>
        <v>0</v>
      </c>
      <c r="BI21" s="100">
        <f>IF($B$6="Region",SUMIFS(Raw!$H:$H,Raw!$A:$A,Geography!$B21,Raw!$G:$G,Geography!BI$6,Raw!$I:$I,Geography!$A$6),IF($B$6="Provider",SUMIFS(Raw!$H:$H,Raw!$A:$A,Geography!$B21,Raw!$G:$G,Geography!BI$6,Raw!$C:$C,Geography!$A$6),SUMIFS(Raw!$H:$H,Raw!$A:$A,Geography!$B21,Raw!$G:$G,Geography!BI$6,Raw!$E:$E,Geography!$A$6)))</f>
        <v>0</v>
      </c>
      <c r="BJ21" s="100">
        <f>IF($B$6="Region",SUMIFS(Raw!$H:$H,Raw!$A:$A,Geography!$B21,Raw!$G:$G,Geography!BJ$6,Raw!$I:$I,Geography!$A$6),IF($B$6="Provider",SUMIFS(Raw!$H:$H,Raw!$A:$A,Geography!$B21,Raw!$G:$G,Geography!BJ$6,Raw!$C:$C,Geography!$A$6),SUMIFS(Raw!$H:$H,Raw!$A:$A,Geography!$B21,Raw!$G:$G,Geography!BJ$6,Raw!$E:$E,Geography!$A$6)))</f>
        <v>0</v>
      </c>
      <c r="BK21" s="100">
        <f>IF($B$6="Region",SUMIFS(Raw!$H:$H,Raw!$A:$A,Geography!$B21,Raw!$G:$G,Geography!BK$6,Raw!$I:$I,Geography!$A$6),IF($B$6="Provider",SUMIFS(Raw!$H:$H,Raw!$A:$A,Geography!$B21,Raw!$G:$G,Geography!BK$6,Raw!$C:$C,Geography!$A$6),SUMIFS(Raw!$H:$H,Raw!$A:$A,Geography!$B21,Raw!$G:$G,Geography!BK$6,Raw!$E:$E,Geography!$A$6)))</f>
        <v>0</v>
      </c>
      <c r="BL21" s="100">
        <f>IF($B$6="Region",SUMIFS(Raw!$H:$H,Raw!$A:$A,Geography!$B21,Raw!$G:$G,Geography!BL$6,Raw!$I:$I,Geography!$A$6),IF($B$6="Provider",SUMIFS(Raw!$H:$H,Raw!$A:$A,Geography!$B21,Raw!$G:$G,Geography!BL$6,Raw!$C:$C,Geography!$A$6),SUMIFS(Raw!$H:$H,Raw!$A:$A,Geography!$B21,Raw!$G:$G,Geography!BL$6,Raw!$E:$E,Geography!$A$6)))</f>
        <v>0</v>
      </c>
      <c r="BM21" s="100">
        <f>IF($B$6="Region",SUMIFS(Raw!$H:$H,Raw!$A:$A,Geography!$B21,Raw!$G:$G,Geography!BM$6,Raw!$I:$I,Geography!$A$6),IF($B$6="Provider",SUMIFS(Raw!$H:$H,Raw!$A:$A,Geography!$B21,Raw!$G:$G,Geography!BM$6,Raw!$C:$C,Geography!$A$6),SUMIFS(Raw!$H:$H,Raw!$A:$A,Geography!$B21,Raw!$G:$G,Geography!BM$6,Raw!$E:$E,Geography!$A$6)))</f>
        <v>0</v>
      </c>
      <c r="BN21" s="100">
        <f>IF($B$6="Region",SUMIFS(Raw!$H:$H,Raw!$A:$A,Geography!$B21,Raw!$G:$G,Geography!BN$6,Raw!$I:$I,Geography!$A$6),IF($B$6="Provider",SUMIFS(Raw!$H:$H,Raw!$A:$A,Geography!$B21,Raw!$G:$G,Geography!BN$6,Raw!$C:$C,Geography!$A$6),SUMIFS(Raw!$H:$H,Raw!$A:$A,Geography!$B21,Raw!$G:$G,Geography!BN$6,Raw!$E:$E,Geography!$A$6)))</f>
        <v>0</v>
      </c>
      <c r="BO21" s="100">
        <f>IF($B$6="Region",SUMIFS(Raw!$H:$H,Raw!$A:$A,Geography!$B21,Raw!$G:$G,Geography!BO$6,Raw!$I:$I,Geography!$A$6),IF($B$6="Provider",SUMIFS(Raw!$H:$H,Raw!$A:$A,Geography!$B21,Raw!$G:$G,Geography!BO$6,Raw!$C:$C,Geography!$A$6),SUMIFS(Raw!$H:$H,Raw!$A:$A,Geography!$B21,Raw!$G:$G,Geography!BO$6,Raw!$E:$E,Geography!$A$6)))</f>
        <v>0</v>
      </c>
      <c r="BP21" s="100">
        <f>IF($B$6="Region",SUMIFS(Raw!$H:$H,Raw!$A:$A,Geography!$B21,Raw!$G:$G,Geography!BP$6,Raw!$I:$I,Geography!$A$6),IF($B$6="Provider",SUMIFS(Raw!$H:$H,Raw!$A:$A,Geography!$B21,Raw!$G:$G,Geography!BP$6,Raw!$C:$C,Geography!$A$6),SUMIFS(Raw!$H:$H,Raw!$A:$A,Geography!$B21,Raw!$G:$G,Geography!BP$6,Raw!$E:$E,Geography!$A$6)))</f>
        <v>0</v>
      </c>
      <c r="BQ21" s="100">
        <f>IF($B$6="Region",SUMIFS(Raw!$H:$H,Raw!$A:$A,Geography!$B21,Raw!$G:$G,Geography!BQ$6,Raw!$I:$I,Geography!$A$6),IF($B$6="Provider",SUMIFS(Raw!$H:$H,Raw!$A:$A,Geography!$B21,Raw!$G:$G,Geography!BQ$6,Raw!$C:$C,Geography!$A$6),SUMIFS(Raw!$H:$H,Raw!$A:$A,Geography!$B21,Raw!$G:$G,Geography!BQ$6,Raw!$E:$E,Geography!$A$6)))</f>
        <v>0</v>
      </c>
      <c r="BR21" s="100">
        <f>IF($B$6="Region",SUMIFS(Raw!$H:$H,Raw!$A:$A,Geography!$B21,Raw!$G:$G,Geography!BR$6,Raw!$I:$I,Geography!$A$6),IF($B$6="Provider",SUMIFS(Raw!$H:$H,Raw!$A:$A,Geography!$B21,Raw!$G:$G,Geography!BR$6,Raw!$C:$C,Geography!$A$6),SUMIFS(Raw!$H:$H,Raw!$A:$A,Geography!$B21,Raw!$G:$G,Geography!BR$6,Raw!$E:$E,Geography!$A$6)))</f>
        <v>0</v>
      </c>
      <c r="BS21" s="100">
        <f>IF($B$6="Region",SUMIFS(Raw!$H:$H,Raw!$A:$A,Geography!$B21,Raw!$G:$G,Geography!BS$6,Raw!$I:$I,Geography!$A$6),IF($B$6="Provider",SUMIFS(Raw!$H:$H,Raw!$A:$A,Geography!$B21,Raw!$G:$G,Geography!BS$6,Raw!$C:$C,Geography!$A$6),SUMIFS(Raw!$H:$H,Raw!$A:$A,Geography!$B21,Raw!$G:$G,Geography!BS$6,Raw!$E:$E,Geography!$A$6)))</f>
        <v>0</v>
      </c>
      <c r="BT21" s="100">
        <f>IF($B$6="Region",SUMIFS(Raw!$H:$H,Raw!$A:$A,Geography!$B21,Raw!$G:$G,Geography!BT$6,Raw!$I:$I,Geography!$A$6),IF($B$6="Provider",SUMIFS(Raw!$H:$H,Raw!$A:$A,Geography!$B21,Raw!$G:$G,Geography!BT$6,Raw!$C:$C,Geography!$A$6),SUMIFS(Raw!$H:$H,Raw!$A:$A,Geography!$B21,Raw!$G:$G,Geography!BT$6,Raw!$E:$E,Geography!$A$6)))</f>
        <v>0</v>
      </c>
      <c r="BU21" s="100">
        <f>IF($B$6="Region",SUMIFS(Raw!$H:$H,Raw!$A:$A,Geography!$B21,Raw!$G:$G,Geography!BU$6,Raw!$I:$I,Geography!$A$6),IF($B$6="Provider",SUMIFS(Raw!$H:$H,Raw!$A:$A,Geography!$B21,Raw!$G:$G,Geography!BU$6,Raw!$C:$C,Geography!$A$6),SUMIFS(Raw!$H:$H,Raw!$A:$A,Geography!$B21,Raw!$G:$G,Geography!BU$6,Raw!$E:$E,Geography!$A$6)))</f>
        <v>0</v>
      </c>
      <c r="BV21" s="100">
        <f>IF($B$6="Region",SUMIFS(Raw!$H:$H,Raw!$A:$A,Geography!$B21,Raw!$G:$G,Geography!BV$6,Raw!$I:$I,Geography!$A$6),IF($B$6="Provider",SUMIFS(Raw!$H:$H,Raw!$A:$A,Geography!$B21,Raw!$G:$G,Geography!BV$6,Raw!$C:$C,Geography!$A$6),SUMIFS(Raw!$H:$H,Raw!$A:$A,Geography!$B21,Raw!$G:$G,Geography!BV$6,Raw!$E:$E,Geography!$A$6)))</f>
        <v>0</v>
      </c>
      <c r="BW21" s="100">
        <f>IF($B$6="Region",SUMIFS(Raw!$H:$H,Raw!$A:$A,Geography!$B21,Raw!$G:$G,Geography!BW$6,Raw!$I:$I,Geography!$A$6),IF($B$6="Provider",SUMIFS(Raw!$H:$H,Raw!$A:$A,Geography!$B21,Raw!$G:$G,Geography!BW$6,Raw!$C:$C,Geography!$A$6),SUMIFS(Raw!$H:$H,Raw!$A:$A,Geography!$B21,Raw!$G:$G,Geography!BW$6,Raw!$E:$E,Geography!$A$6)))</f>
        <v>0</v>
      </c>
      <c r="BX21" s="100">
        <f>IF($B$6="Region",SUMIFS(Raw!$H:$H,Raw!$A:$A,Geography!$B21,Raw!$G:$G,Geography!BX$6,Raw!$I:$I,Geography!$A$6),IF($B$6="Provider",SUMIFS(Raw!$H:$H,Raw!$A:$A,Geography!$B21,Raw!$G:$G,Geography!BX$6,Raw!$C:$C,Geography!$A$6),SUMIFS(Raw!$H:$H,Raw!$A:$A,Geography!$B21,Raw!$G:$G,Geography!BX$6,Raw!$E:$E,Geography!$A$6)))</f>
        <v>0</v>
      </c>
      <c r="BY21" s="100">
        <f>IF($B$6="Region",SUMIFS(Raw!$H:$H,Raw!$A:$A,Geography!$B21,Raw!$G:$G,Geography!BY$6,Raw!$I:$I,Geography!$A$6),IF($B$6="Provider",SUMIFS(Raw!$H:$H,Raw!$A:$A,Geography!$B21,Raw!$G:$G,Geography!BY$6,Raw!$C:$C,Geography!$A$6),SUMIFS(Raw!$H:$H,Raw!$A:$A,Geography!$B21,Raw!$G:$G,Geography!BY$6,Raw!$E:$E,Geography!$A$6)))</f>
        <v>0</v>
      </c>
      <c r="BZ21" s="100">
        <f>IF($B$6="Region",SUMIFS(Raw!$H:$H,Raw!$A:$A,Geography!$B21,Raw!$G:$G,Geography!BZ$6,Raw!$I:$I,Geography!$A$6),IF($B$6="Provider",SUMIFS(Raw!$H:$H,Raw!$A:$A,Geography!$B21,Raw!$G:$G,Geography!BZ$6,Raw!$C:$C,Geography!$A$6),SUMIFS(Raw!$H:$H,Raw!$A:$A,Geography!$B21,Raw!$G:$G,Geography!BZ$6,Raw!$E:$E,Geography!$A$6)))</f>
        <v>0</v>
      </c>
      <c r="CA21" s="100">
        <f>IF($B$6="Region",SUMIFS(Raw!$H:$H,Raw!$A:$A,Geography!$B21,Raw!$G:$G,Geography!CA$6,Raw!$I:$I,Geography!$A$6),IF($B$6="Provider",SUMIFS(Raw!$H:$H,Raw!$A:$A,Geography!$B21,Raw!$G:$G,Geography!CA$6,Raw!$C:$C,Geography!$A$6),SUMIFS(Raw!$H:$H,Raw!$A:$A,Geography!$B21,Raw!$G:$G,Geography!CA$6,Raw!$E:$E,Geography!$A$6)))</f>
        <v>0</v>
      </c>
      <c r="CB21" s="100">
        <f>IF($B$6="Region",SUMIFS(Raw!$H:$H,Raw!$A:$A,Geography!$B21,Raw!$G:$G,Geography!CB$6,Raw!$I:$I,Geography!$A$6),IF($B$6="Provider",SUMIFS(Raw!$H:$H,Raw!$A:$A,Geography!$B21,Raw!$G:$G,Geography!CB$6,Raw!$C:$C,Geography!$A$6),SUMIFS(Raw!$H:$H,Raw!$A:$A,Geography!$B21,Raw!$G:$G,Geography!CB$6,Raw!$E:$E,Geography!$A$6)))</f>
        <v>0</v>
      </c>
      <c r="CC21" s="100">
        <f>IF($B$6="Region",SUMIFS(Raw!$H:$H,Raw!$A:$A,Geography!$B21,Raw!$G:$G,Geography!CC$6,Raw!$I:$I,Geography!$A$6),IF($B$6="Provider",SUMIFS(Raw!$H:$H,Raw!$A:$A,Geography!$B21,Raw!$G:$G,Geography!CC$6,Raw!$C:$C,Geography!$A$6),SUMIFS(Raw!$H:$H,Raw!$A:$A,Geography!$B21,Raw!$G:$G,Geography!CC$6,Raw!$E:$E,Geography!$A$6)))</f>
        <v>0</v>
      </c>
      <c r="CD21" s="100">
        <f>IF($B$6="Region",SUMIFS(Raw!$H:$H,Raw!$A:$A,Geography!$B21,Raw!$G:$G,Geography!CD$6,Raw!$I:$I,Geography!$A$6),IF($B$6="Provider",SUMIFS(Raw!$H:$H,Raw!$A:$A,Geography!$B21,Raw!$G:$G,Geography!CD$6,Raw!$C:$C,Geography!$A$6),SUMIFS(Raw!$H:$H,Raw!$A:$A,Geography!$B21,Raw!$G:$G,Geography!CD$6,Raw!$E:$E,Geography!$A$6)))</f>
        <v>0</v>
      </c>
      <c r="CE21" s="100">
        <f>IF($B$6="Region",SUMIFS(Raw!$H:$H,Raw!$A:$A,Geography!$B21,Raw!$G:$G,Geography!CE$6,Raw!$I:$I,Geography!$A$6),IF($B$6="Provider",SUMIFS(Raw!$H:$H,Raw!$A:$A,Geography!$B21,Raw!$G:$G,Geography!CE$6,Raw!$C:$C,Geography!$A$6),SUMIFS(Raw!$H:$H,Raw!$A:$A,Geography!$B21,Raw!$G:$G,Geography!CE$6,Raw!$E:$E,Geography!$A$6)))</f>
        <v>0</v>
      </c>
      <c r="CF21" s="100">
        <f>IF($B$6="Region",SUMIFS(Raw!$H:$H,Raw!$A:$A,Geography!$B21,Raw!$G:$G,Geography!CF$6,Raw!$I:$I,Geography!$A$6),IF($B$6="Provider",SUMIFS(Raw!$H:$H,Raw!$A:$A,Geography!$B21,Raw!$G:$G,Geography!CF$6,Raw!$C:$C,Geography!$A$6),SUMIFS(Raw!$H:$H,Raw!$A:$A,Geography!$B21,Raw!$G:$G,Geography!CF$6,Raw!$E:$E,Geography!$A$6)))</f>
        <v>0</v>
      </c>
      <c r="CG21" s="100">
        <f>IF($B$6="Region",SUMIFS(Raw!$H:$H,Raw!$A:$A,Geography!$B21,Raw!$G:$G,Geography!CG$6,Raw!$I:$I,Geography!$A$6),IF($B$6="Provider",SUMIFS(Raw!$H:$H,Raw!$A:$A,Geography!$B21,Raw!$G:$G,Geography!CG$6,Raw!$C:$C,Geography!$A$6),SUMIFS(Raw!$H:$H,Raw!$A:$A,Geography!$B21,Raw!$G:$G,Geography!CG$6,Raw!$E:$E,Geography!$A$6)))</f>
        <v>0</v>
      </c>
      <c r="CH21" s="100">
        <f>IF($B$6="Region",SUMIFS(Raw!$H:$H,Raw!$A:$A,Geography!$B21,Raw!$G:$G,Geography!CH$6,Raw!$I:$I,Geography!$A$6),IF($B$6="Provider",SUMIFS(Raw!$H:$H,Raw!$A:$A,Geography!$B21,Raw!$G:$G,Geography!CH$6,Raw!$C:$C,Geography!$A$6),SUMIFS(Raw!$H:$H,Raw!$A:$A,Geography!$B21,Raw!$G:$G,Geography!CH$6,Raw!$E:$E,Geography!$A$6)))</f>
        <v>0</v>
      </c>
      <c r="CI21" s="100">
        <f>IF($B$6="Region",SUMIFS(Raw!$H:$H,Raw!$A:$A,Geography!$B21,Raw!$G:$G,Geography!CI$6,Raw!$I:$I,Geography!$A$6),IF($B$6="Provider",SUMIFS(Raw!$H:$H,Raw!$A:$A,Geography!$B21,Raw!$G:$G,Geography!CI$6,Raw!$C:$C,Geography!$A$6),SUMIFS(Raw!$H:$H,Raw!$A:$A,Geography!$B21,Raw!$G:$G,Geography!CI$6,Raw!$E:$E,Geography!$A$6)))</f>
        <v>0</v>
      </c>
      <c r="CJ21" s="100">
        <f>IF($B$6="Region",SUMIFS(Raw!$H:$H,Raw!$A:$A,Geography!$B21,Raw!$G:$G,Geography!CJ$6,Raw!$I:$I,Geography!$A$6),IF($B$6="Provider",SUMIFS(Raw!$H:$H,Raw!$A:$A,Geography!$B21,Raw!$G:$G,Geography!CJ$6,Raw!$C:$C,Geography!$A$6),SUMIFS(Raw!$H:$H,Raw!$A:$A,Geography!$B21,Raw!$G:$G,Geography!CJ$6,Raw!$E:$E,Geography!$A$6)))</f>
        <v>0</v>
      </c>
      <c r="CK21" s="100">
        <f>IF($B$6="Region",SUMIFS(Raw!$H:$H,Raw!$A:$A,Geography!$B21,Raw!$G:$G,Geography!CK$6,Raw!$I:$I,Geography!$A$6),IF($B$6="Provider",SUMIFS(Raw!$H:$H,Raw!$A:$A,Geography!$B21,Raw!$G:$G,Geography!CK$6,Raw!$C:$C,Geography!$A$6),SUMIFS(Raw!$H:$H,Raw!$A:$A,Geography!$B21,Raw!$G:$G,Geography!CK$6,Raw!$E:$E,Geography!$A$6)))</f>
        <v>0</v>
      </c>
      <c r="CL21" s="100">
        <f>IF($B$6="Region",SUMIFS(Raw!$H:$H,Raw!$A:$A,Geography!$B21,Raw!$G:$G,Geography!CL$6,Raw!$I:$I,Geography!$A$6),IF($B$6="Provider",SUMIFS(Raw!$H:$H,Raw!$A:$A,Geography!$B21,Raw!$G:$G,Geography!CL$6,Raw!$C:$C,Geography!$A$6),SUMIFS(Raw!$H:$H,Raw!$A:$A,Geography!$B21,Raw!$G:$G,Geography!CL$6,Raw!$E:$E,Geography!$A$6)))</f>
        <v>0</v>
      </c>
      <c r="CM21" s="100">
        <f>IF($B$6="Region",SUMIFS(Raw!$H:$H,Raw!$A:$A,Geography!$B21,Raw!$G:$G,Geography!CM$6,Raw!$I:$I,Geography!$A$6),IF($B$6="Provider",SUMIFS(Raw!$H:$H,Raw!$A:$A,Geography!$B21,Raw!$G:$G,Geography!CM$6,Raw!$C:$C,Geography!$A$6),SUMIFS(Raw!$H:$H,Raw!$A:$A,Geography!$B21,Raw!$G:$G,Geography!CM$6,Raw!$E:$E,Geography!$A$6)))</f>
        <v>0</v>
      </c>
    </row>
    <row r="22" spans="1:91" hidden="1" x14ac:dyDescent="0.25">
      <c r="B22" s="14">
        <v>46054</v>
      </c>
      <c r="D22" s="100">
        <f>IF($B$6="Region",SUMIFS(Raw!$H:$H,Raw!$A:$A,Geography!$B22,Raw!$G:$G,Geography!D$6,Raw!$I:$I,Geography!$A$6),IF($B$6="Provider",SUMIFS(Raw!$H:$H,Raw!$A:$A,Geography!$B22,Raw!$G:$G,Geography!D$6,Raw!$C:$C,Geography!$A$6),SUMIFS(Raw!$H:$H,Raw!$A:$A,Geography!$B22,Raw!$G:$G,Geography!D$6,Raw!$E:$E,Geography!$A$6)))</f>
        <v>0</v>
      </c>
      <c r="E22" s="100">
        <f>IF($B$6="Region",SUMIFS(Raw!$H:$H,Raw!$A:$A,Geography!$B22,Raw!$G:$G,Geography!E$6,Raw!$I:$I,Geography!$A$6),IF($B$6="Provider",SUMIFS(Raw!$H:$H,Raw!$A:$A,Geography!$B22,Raw!$G:$G,Geography!E$6,Raw!$C:$C,Geography!$A$6),SUMIFS(Raw!$H:$H,Raw!$A:$A,Geography!$B22,Raw!$G:$G,Geography!E$6,Raw!$E:$E,Geography!$A$6)))</f>
        <v>0</v>
      </c>
      <c r="F22" s="100">
        <f>IF($B$6="Region",SUMIFS(Raw!$H:$H,Raw!$A:$A,Geography!$B22,Raw!$G:$G,Geography!F$6,Raw!$I:$I,Geography!$A$6),IF($B$6="Provider",SUMIFS(Raw!$H:$H,Raw!$A:$A,Geography!$B22,Raw!$G:$G,Geography!F$6,Raw!$C:$C,Geography!$A$6),SUMIFS(Raw!$H:$H,Raw!$A:$A,Geography!$B22,Raw!$G:$G,Geography!F$6,Raw!$E:$E,Geography!$A$6)))</f>
        <v>0</v>
      </c>
      <c r="G22" s="100">
        <f>IF($B$6="Region",SUMIFS(Raw!$H:$H,Raw!$A:$A,Geography!$B22,Raw!$G:$G,Geography!G$6,Raw!$I:$I,Geography!$A$6),IF($B$6="Provider",SUMIFS(Raw!$H:$H,Raw!$A:$A,Geography!$B22,Raw!$G:$G,Geography!G$6,Raw!$C:$C,Geography!$A$6),SUMIFS(Raw!$H:$H,Raw!$A:$A,Geography!$B22,Raw!$G:$G,Geography!G$6,Raw!$E:$E,Geography!$A$6)))</f>
        <v>0</v>
      </c>
      <c r="H22" s="100">
        <f>IF($B$6="Region",SUMIFS(Raw!$H:$H,Raw!$A:$A,Geography!$B22,Raw!$G:$G,Geography!H$6,Raw!$I:$I,Geography!$A$6),IF($B$6="Provider",SUMIFS(Raw!$H:$H,Raw!$A:$A,Geography!$B22,Raw!$G:$G,Geography!H$6,Raw!$C:$C,Geography!$A$6),SUMIFS(Raw!$H:$H,Raw!$A:$A,Geography!$B22,Raw!$G:$G,Geography!H$6,Raw!$E:$E,Geography!$A$6)))</f>
        <v>0</v>
      </c>
      <c r="I22" s="100">
        <f>IF($B$6="Region",SUMIFS(Raw!$H:$H,Raw!$A:$A,Geography!$B22,Raw!$G:$G,Geography!I$6,Raw!$I:$I,Geography!$A$6),IF($B$6="Provider",SUMIFS(Raw!$H:$H,Raw!$A:$A,Geography!$B22,Raw!$G:$G,Geography!I$6,Raw!$C:$C,Geography!$A$6),SUMIFS(Raw!$H:$H,Raw!$A:$A,Geography!$B22,Raw!$G:$G,Geography!I$6,Raw!$E:$E,Geography!$A$6)))</f>
        <v>0</v>
      </c>
      <c r="J22" s="100" t="str">
        <f>IF($B$6="Area", SUMIFS(Raw!$H:$H,Raw!$A:$A,Geography!$B22,Raw!$G:$G,Geography!J$6,Raw!$E:$E,Geography!$A$6), " ")</f>
        <v xml:space="preserve"> </v>
      </c>
      <c r="K22" s="100" t="str">
        <f>IF($B$6="Area", SUMIFS(Raw!$H:$H,Raw!$A:$A,Geography!$B22,Raw!$G:$G,Geography!K$6,Raw!$E:$E,Geography!$A$6), " ")</f>
        <v xml:space="preserve"> </v>
      </c>
      <c r="L22" s="100">
        <f>IF($B$6="Region",SUMIFS(Raw!$H:$H,Raw!$A:$A,Geography!$B22,Raw!$G:$G,Geography!L$6,Raw!$I:$I,Geography!$A$6),IF($B$6="Provider",SUMIFS(Raw!$H:$H,Raw!$A:$A,Geography!$B22,Raw!$G:$G,Geography!L$6,Raw!$C:$C,Geography!$A$6),SUMIFS(Raw!$H:$H,Raw!$A:$A,Geography!$B22,Raw!$G:$G,Geography!L$6,Raw!$E:$E,Geography!$A$6)))</f>
        <v>0</v>
      </c>
      <c r="M22" s="100">
        <f>IF($B$6="Region",SUMIFS(Raw!$H:$H,Raw!$A:$A,Geography!$B22,Raw!$G:$G,Geography!M$6,Raw!$I:$I,Geography!$A$6),IF($B$6="Provider",SUMIFS(Raw!$H:$H,Raw!$A:$A,Geography!$B22,Raw!$G:$G,Geography!M$6,Raw!$C:$C,Geography!$A$6),SUMIFS(Raw!$H:$H,Raw!$A:$A,Geography!$B22,Raw!$G:$G,Geography!M$6,Raw!$E:$E,Geography!$A$6)))</f>
        <v>0</v>
      </c>
      <c r="N22" s="100">
        <f>IF($B$6="Region",SUMIFS(Raw!$H:$H,Raw!$A:$A,Geography!$B22,Raw!$G:$G,Geography!N$6,Raw!$I:$I,Geography!$A$6),IF($B$6="Provider",SUMIFS(Raw!$H:$H,Raw!$A:$A,Geography!$B22,Raw!$G:$G,Geography!N$6,Raw!$C:$C,Geography!$A$6),SUMIFS(Raw!$H:$H,Raw!$A:$A,Geography!$B22,Raw!$G:$G,Geography!N$6,Raw!$E:$E,Geography!$A$6)))</f>
        <v>0</v>
      </c>
      <c r="O22" s="100">
        <f>IF($B$6="Region",SUMIFS(Raw!$H:$H,Raw!$A:$A,Geography!$B22,Raw!$G:$G,Geography!O$6,Raw!$I:$I,Geography!$A$6),IF($B$6="Provider",SUMIFS(Raw!$H:$H,Raw!$A:$A,Geography!$B22,Raw!$G:$G,Geography!O$6,Raw!$C:$C,Geography!$A$6),SUMIFS(Raw!$H:$H,Raw!$A:$A,Geography!$B22,Raw!$G:$G,Geography!O$6,Raw!$E:$E,Geography!$A$6)))</f>
        <v>0</v>
      </c>
      <c r="P22" s="100">
        <f>IF($B$6="Region",SUMIFS(Raw!$H:$H,Raw!$A:$A,Geography!$B22,Raw!$G:$G,Geography!P$6,Raw!$I:$I,Geography!$A$6),IF($B$6="Provider",SUMIFS(Raw!$H:$H,Raw!$A:$A,Geography!$B22,Raw!$G:$G,Geography!P$6,Raw!$C:$C,Geography!$A$6),SUMIFS(Raw!$H:$H,Raw!$A:$A,Geography!$B22,Raw!$G:$G,Geography!P$6,Raw!$E:$E,Geography!$A$6)))</f>
        <v>0</v>
      </c>
      <c r="Q22" s="100">
        <f>IF($B$6="Region",SUMIFS(Raw!$H:$H,Raw!$A:$A,Geography!$B22,Raw!$G:$G,Geography!Q$6,Raw!$I:$I,Geography!$A$6),IF($B$6="Provider",SUMIFS(Raw!$H:$H,Raw!$A:$A,Geography!$B22,Raw!$G:$G,Geography!Q$6,Raw!$C:$C,Geography!$A$6),SUMIFS(Raw!$H:$H,Raw!$A:$A,Geography!$B22,Raw!$G:$G,Geography!Q$6,Raw!$E:$E,Geography!$A$6)))</f>
        <v>0</v>
      </c>
      <c r="R22" s="100">
        <f>IF($B$6="Region",SUMIFS(Raw!$H:$H,Raw!$A:$A,Geography!$B22,Raw!$G:$G,Geography!R$6,Raw!$I:$I,Geography!$A$6),IF($B$6="Provider",SUMIFS(Raw!$H:$H,Raw!$A:$A,Geography!$B22,Raw!$G:$G,Geography!R$6,Raw!$C:$C,Geography!$A$6),SUMIFS(Raw!$H:$H,Raw!$A:$A,Geography!$B22,Raw!$G:$G,Geography!R$6,Raw!$E:$E,Geography!$A$6)))</f>
        <v>0</v>
      </c>
      <c r="S22" s="100">
        <f>IF($B$6="Region",SUMIFS(Raw!$H:$H,Raw!$A:$A,Geography!$B22,Raw!$G:$G,Geography!S$6,Raw!$I:$I,Geography!$A$6),IF($B$6="Provider",SUMIFS(Raw!$H:$H,Raw!$A:$A,Geography!$B22,Raw!$G:$G,Geography!S$6,Raw!$C:$C,Geography!$A$6),SUMIFS(Raw!$H:$H,Raw!$A:$A,Geography!$B22,Raw!$G:$G,Geography!S$6,Raw!$E:$E,Geography!$A$6)))</f>
        <v>0</v>
      </c>
      <c r="T22" s="100">
        <f>IF($B$6="Region",SUMIFS(Raw!$H:$H,Raw!$A:$A,Geography!$B22,Raw!$G:$G,Geography!T$6,Raw!$I:$I,Geography!$A$6),IF($B$6="Provider",SUMIFS(Raw!$H:$H,Raw!$A:$A,Geography!$B22,Raw!$G:$G,Geography!T$6,Raw!$C:$C,Geography!$A$6),SUMIFS(Raw!$H:$H,Raw!$A:$A,Geography!$B22,Raw!$G:$G,Geography!T$6,Raw!$E:$E,Geography!$A$6)))</f>
        <v>0</v>
      </c>
      <c r="U22" s="100">
        <f>IF($B$6="Region",SUMIFS(Raw!$H:$H,Raw!$A:$A,Geography!$B22,Raw!$G:$G,Geography!U$6,Raw!$I:$I,Geography!$A$6),IF($B$6="Provider",SUMIFS(Raw!$H:$H,Raw!$A:$A,Geography!$B22,Raw!$G:$G,Geography!U$6,Raw!$C:$C,Geography!$A$6),SUMIFS(Raw!$H:$H,Raw!$A:$A,Geography!$B22,Raw!$G:$G,Geography!U$6,Raw!$E:$E,Geography!$A$6)))</f>
        <v>0</v>
      </c>
      <c r="V22" s="100">
        <f>IF($B$6="Region",SUMIFS(Raw!$H:$H,Raw!$A:$A,Geography!$B22,Raw!$G:$G,Geography!V$6,Raw!$I:$I,Geography!$A$6),IF($B$6="Provider",SUMIFS(Raw!$H:$H,Raw!$A:$A,Geography!$B22,Raw!$G:$G,Geography!V$6,Raw!$C:$C,Geography!$A$6),SUMIFS(Raw!$H:$H,Raw!$A:$A,Geography!$B22,Raw!$G:$G,Geography!V$6,Raw!$E:$E,Geography!$A$6)))</f>
        <v>0</v>
      </c>
      <c r="W22" s="100">
        <f>IF($B$6="Region",SUMIFS(Raw!$H:$H,Raw!$A:$A,Geography!$B22,Raw!$G:$G,Geography!W$6,Raw!$I:$I,Geography!$A$6),IF($B$6="Provider",SUMIFS(Raw!$H:$H,Raw!$A:$A,Geography!$B22,Raw!$G:$G,Geography!W$6,Raw!$C:$C,Geography!$A$6),SUMIFS(Raw!$H:$H,Raw!$A:$A,Geography!$B22,Raw!$G:$G,Geography!W$6,Raw!$E:$E,Geography!$A$6)))</f>
        <v>0</v>
      </c>
      <c r="X22" s="100">
        <f>IF($B$6="Region",SUMIFS(Raw!$H:$H,Raw!$A:$A,Geography!$B22,Raw!$G:$G,Geography!X$6,Raw!$I:$I,Geography!$A$6),IF($B$6="Provider",SUMIFS(Raw!$H:$H,Raw!$A:$A,Geography!$B22,Raw!$G:$G,Geography!X$6,Raw!$C:$C,Geography!$A$6),SUMIFS(Raw!$H:$H,Raw!$A:$A,Geography!$B22,Raw!$G:$G,Geography!X$6,Raw!$E:$E,Geography!$A$6)))</f>
        <v>0</v>
      </c>
      <c r="Y22" s="100" t="str">
        <f>IF($B$6="Area", SUMIFS(Raw!$H:$H,Raw!$A:$A,Geography!$B22,Raw!$G:$G,Geography!Y$6,Raw!$E:$E,Geography!$A$6), " ")</f>
        <v xml:space="preserve"> </v>
      </c>
      <c r="Z22" s="100" t="str">
        <f>IF($B$6="Area", SUMIFS(Raw!$H:$H,Raw!$A:$A,Geography!$B22,Raw!$G:$G,Geography!Z$6,Raw!$E:$E,Geography!$A$6), " ")</f>
        <v xml:space="preserve"> </v>
      </c>
      <c r="AA22" s="100">
        <f>IF($B$6="Region",SUMIFS(Raw!$H:$H,Raw!$A:$A,Geography!$B22,Raw!$G:$G,Geography!AA$6,Raw!$I:$I,Geography!$A$6),IF($B$6="Provider",SUMIFS(Raw!$H:$H,Raw!$A:$A,Geography!$B22,Raw!$G:$G,Geography!AA$6,Raw!$C:$C,Geography!$A$6),SUMIFS(Raw!$H:$H,Raw!$A:$A,Geography!$B22,Raw!$G:$G,Geography!AA$6,Raw!$E:$E,Geography!$A$6)))</f>
        <v>0</v>
      </c>
      <c r="AB22" s="100">
        <f>IF($B$6="Region",SUMIFS(Raw!$H:$H,Raw!$A:$A,Geography!$B22,Raw!$G:$G,Geography!AB$6,Raw!$I:$I,Geography!$A$6),IF($B$6="Provider",SUMIFS(Raw!$H:$H,Raw!$A:$A,Geography!$B22,Raw!$G:$G,Geography!AB$6,Raw!$C:$C,Geography!$A$6),SUMIFS(Raw!$H:$H,Raw!$A:$A,Geography!$B22,Raw!$G:$G,Geography!AB$6,Raw!$E:$E,Geography!$A$6)))</f>
        <v>0</v>
      </c>
      <c r="AC22" s="100" t="str">
        <f>IF($B$6="Area", SUMIFS(Raw!$H:$H,Raw!$A:$A,Geography!$B22,Raw!$G:$G,Geography!AC$6,Raw!$E:$E,Geography!$A$6), " ")</f>
        <v xml:space="preserve"> </v>
      </c>
      <c r="AD22" s="100" t="str">
        <f>IF($B$6="Area", SUMIFS(Raw!$H:$H,Raw!$A:$A,Geography!$B22,Raw!$G:$G,Geography!AD$6,Raw!$E:$E,Geography!$A$6), " ")</f>
        <v xml:space="preserve"> </v>
      </c>
      <c r="AE22" s="100">
        <f>IF($B$6="Region",SUMIFS(Raw!$H:$H,Raw!$A:$A,Geography!$B22,Raw!$G:$G,Geography!AE$6,Raw!$I:$I,Geography!$A$6),IF($B$6="Provider",SUMIFS(Raw!$H:$H,Raw!$A:$A,Geography!$B22,Raw!$G:$G,Geography!AE$6,Raw!$C:$C,Geography!$A$6),SUMIFS(Raw!$H:$H,Raw!$A:$A,Geography!$B22,Raw!$G:$G,Geography!AE$6,Raw!$E:$E,Geography!$A$6)))</f>
        <v>0</v>
      </c>
      <c r="AF22" s="100">
        <f>IF($B$6="Region",SUMIFS(Raw!$H:$H,Raw!$A:$A,Geography!$B22,Raw!$G:$G,Geography!AF$6,Raw!$I:$I,Geography!$A$6),IF($B$6="Provider",SUMIFS(Raw!$H:$H,Raw!$A:$A,Geography!$B22,Raw!$G:$G,Geography!AF$6,Raw!$C:$C,Geography!$A$6),SUMIFS(Raw!$H:$H,Raw!$A:$A,Geography!$B22,Raw!$G:$G,Geography!AF$6,Raw!$E:$E,Geography!$A$6)))</f>
        <v>0</v>
      </c>
      <c r="AG22" s="100">
        <f>IF($B$6="Region",SUMIFS(Raw!$H:$H,Raw!$A:$A,Geography!$B22,Raw!$G:$G,Geography!AG$6,Raw!$I:$I,Geography!$A$6),IF($B$6="Provider",SUMIFS(Raw!$H:$H,Raw!$A:$A,Geography!$B22,Raw!$G:$G,Geography!AG$6,Raw!$C:$C,Geography!$A$6),SUMIFS(Raw!$H:$H,Raw!$A:$A,Geography!$B22,Raw!$G:$G,Geography!AG$6,Raw!$E:$E,Geography!$A$6)))</f>
        <v>0</v>
      </c>
      <c r="AH22" s="100">
        <f>IF($B$6="Region",SUMIFS(Raw!$H:$H,Raw!$A:$A,Geography!$B22,Raw!$G:$G,Geography!AH$6,Raw!$I:$I,Geography!$A$6),IF($B$6="Provider",SUMIFS(Raw!$H:$H,Raw!$A:$A,Geography!$B22,Raw!$G:$G,Geography!AH$6,Raw!$C:$C,Geography!$A$6),SUMIFS(Raw!$H:$H,Raw!$A:$A,Geography!$B22,Raw!$G:$G,Geography!AH$6,Raw!$E:$E,Geography!$A$6)))</f>
        <v>0</v>
      </c>
      <c r="AI22" s="100">
        <f>IF($B$6="Region",SUMIFS(Raw!$H:$H,Raw!$A:$A,Geography!$B22,Raw!$G:$G,Geography!AI$6,Raw!$I:$I,Geography!$A$6),IF($B$6="Provider",SUMIFS(Raw!$H:$H,Raw!$A:$A,Geography!$B22,Raw!$G:$G,Geography!AI$6,Raw!$C:$C,Geography!$A$6),SUMIFS(Raw!$H:$H,Raw!$A:$A,Geography!$B22,Raw!$G:$G,Geography!AI$6,Raw!$E:$E,Geography!$A$6)))</f>
        <v>0</v>
      </c>
      <c r="AJ22" s="100">
        <f>IF($B$6="Region",SUMIFS(Raw!$H:$H,Raw!$A:$A,Geography!$B22,Raw!$G:$G,Geography!AJ$6,Raw!$I:$I,Geography!$A$6),IF($B$6="Provider",SUMIFS(Raw!$H:$H,Raw!$A:$A,Geography!$B22,Raw!$G:$G,Geography!AJ$6,Raw!$C:$C,Geography!$A$6),SUMIFS(Raw!$H:$H,Raw!$A:$A,Geography!$B22,Raw!$G:$G,Geography!AJ$6,Raw!$E:$E,Geography!$A$6)))</f>
        <v>0</v>
      </c>
      <c r="AK22" s="100">
        <f>IF($B$6="Region",SUMIFS(Raw!$H:$H,Raw!$A:$A,Geography!$B22,Raw!$G:$G,Geography!AK$6,Raw!$I:$I,Geography!$A$6),IF($B$6="Provider",SUMIFS(Raw!$H:$H,Raw!$A:$A,Geography!$B22,Raw!$G:$G,Geography!AK$6,Raw!$C:$C,Geography!$A$6),SUMIFS(Raw!$H:$H,Raw!$A:$A,Geography!$B22,Raw!$G:$G,Geography!AK$6,Raw!$E:$E,Geography!$A$6)))</f>
        <v>0</v>
      </c>
      <c r="AL22" s="100">
        <f>IF($B$6="Region",SUMIFS(Raw!$H:$H,Raw!$A:$A,Geography!$B22,Raw!$G:$G,Geography!AL$6,Raw!$I:$I,Geography!$A$6),IF($B$6="Provider",SUMIFS(Raw!$H:$H,Raw!$A:$A,Geography!$B22,Raw!$G:$G,Geography!AL$6,Raw!$C:$C,Geography!$A$6),SUMIFS(Raw!$H:$H,Raw!$A:$A,Geography!$B22,Raw!$G:$G,Geography!AL$6,Raw!$E:$E,Geography!$A$6)))</f>
        <v>0</v>
      </c>
      <c r="AM22" s="100">
        <f>IF($B$6="Region",SUMIFS(Raw!$H:$H,Raw!$A:$A,Geography!$B22,Raw!$G:$G,Geography!AM$6,Raw!$I:$I,Geography!$A$6),IF($B$6="Provider",SUMIFS(Raw!$H:$H,Raw!$A:$A,Geography!$B22,Raw!$G:$G,Geography!AM$6,Raw!$C:$C,Geography!$A$6),SUMIFS(Raw!$H:$H,Raw!$A:$A,Geography!$B22,Raw!$G:$G,Geography!AM$6,Raw!$E:$E,Geography!$A$6)))</f>
        <v>0</v>
      </c>
      <c r="AN22" s="100">
        <f>IF($B$6="Region",SUMIFS(Raw!$H:$H,Raw!$A:$A,Geography!$B22,Raw!$G:$G,Geography!AN$6,Raw!$I:$I,Geography!$A$6),IF($B$6="Provider",SUMIFS(Raw!$H:$H,Raw!$A:$A,Geography!$B22,Raw!$G:$G,Geography!AN$6,Raw!$C:$C,Geography!$A$6),SUMIFS(Raw!$H:$H,Raw!$A:$A,Geography!$B22,Raw!$G:$G,Geography!AN$6,Raw!$E:$E,Geography!$A$6)))</f>
        <v>0</v>
      </c>
      <c r="AO22" s="100">
        <f>IF($B$6="Region",SUMIFS(Raw!$H:$H,Raw!$A:$A,Geography!$B22,Raw!$G:$G,Geography!AO$6,Raw!$I:$I,Geography!$A$6),IF($B$6="Provider",SUMIFS(Raw!$H:$H,Raw!$A:$A,Geography!$B22,Raw!$G:$G,Geography!AO$6,Raw!$C:$C,Geography!$A$6),SUMIFS(Raw!$H:$H,Raw!$A:$A,Geography!$B22,Raw!$G:$G,Geography!AO$6,Raw!$E:$E,Geography!$A$6)))</f>
        <v>0</v>
      </c>
      <c r="AP22" s="100">
        <f>IF($B$6="Region",SUMIFS(Raw!$H:$H,Raw!$A:$A,Geography!$B22,Raw!$G:$G,Geography!AP$6,Raw!$I:$I,Geography!$A$6),IF($B$6="Provider",SUMIFS(Raw!$H:$H,Raw!$A:$A,Geography!$B22,Raw!$G:$G,Geography!AP$6,Raw!$C:$C,Geography!$A$6),SUMIFS(Raw!$H:$H,Raw!$A:$A,Geography!$B22,Raw!$G:$G,Geography!AP$6,Raw!$E:$E,Geography!$A$6)))</f>
        <v>0</v>
      </c>
      <c r="AQ22" s="100">
        <f>IF($B$6="Region",SUMIFS(Raw!$H:$H,Raw!$A:$A,Geography!$B22,Raw!$G:$G,Geography!AQ$6,Raw!$I:$I,Geography!$A$6),IF($B$6="Provider",SUMIFS(Raw!$H:$H,Raw!$A:$A,Geography!$B22,Raw!$G:$G,Geography!AQ$6,Raw!$C:$C,Geography!$A$6),SUMIFS(Raw!$H:$H,Raw!$A:$A,Geography!$B22,Raw!$G:$G,Geography!AQ$6,Raw!$E:$E,Geography!$A$6)))</f>
        <v>0</v>
      </c>
      <c r="AR22" s="100">
        <f>IF($B$6="Region",SUMIFS(Raw!$H:$H,Raw!$A:$A,Geography!$B22,Raw!$G:$G,Geography!AR$6,Raw!$I:$I,Geography!$A$6),IF($B$6="Provider",SUMIFS(Raw!$H:$H,Raw!$A:$A,Geography!$B22,Raw!$G:$G,Geography!AR$6,Raw!$C:$C,Geography!$A$6),SUMIFS(Raw!$H:$H,Raw!$A:$A,Geography!$B22,Raw!$G:$G,Geography!AR$6,Raw!$E:$E,Geography!$A$6)))</f>
        <v>0</v>
      </c>
      <c r="AS22" s="100">
        <f>IF($B$6="Region",SUMIFS(Raw!$H:$H,Raw!$A:$A,Geography!$B22,Raw!$G:$G,Geography!AS$6,Raw!$I:$I,Geography!$A$6),IF($B$6="Provider",SUMIFS(Raw!$H:$H,Raw!$A:$A,Geography!$B22,Raw!$G:$G,Geography!AS$6,Raw!$C:$C,Geography!$A$6),SUMIFS(Raw!$H:$H,Raw!$A:$A,Geography!$B22,Raw!$G:$G,Geography!AS$6,Raw!$E:$E,Geography!$A$6)))</f>
        <v>0</v>
      </c>
      <c r="AT22" s="100">
        <f>IF($B$6="Region",SUMIFS(Raw!$H:$H,Raw!$A:$A,Geography!$B22,Raw!$G:$G,Geography!AT$6,Raw!$I:$I,Geography!$A$6),IF($B$6="Provider",SUMIFS(Raw!$H:$H,Raw!$A:$A,Geography!$B22,Raw!$G:$G,Geography!AT$6,Raw!$C:$C,Geography!$A$6),SUMIFS(Raw!$H:$H,Raw!$A:$A,Geography!$B22,Raw!$G:$G,Geography!AT$6,Raw!$E:$E,Geography!$A$6)))</f>
        <v>0</v>
      </c>
      <c r="AU22" s="100">
        <f>IF($B$6="Region",SUMIFS(Raw!$H:$H,Raw!$A:$A,Geography!$B22,Raw!$G:$G,Geography!AU$6,Raw!$I:$I,Geography!$A$6),IF($B$6="Provider",SUMIFS(Raw!$H:$H,Raw!$A:$A,Geography!$B22,Raw!$G:$G,Geography!AU$6,Raw!$C:$C,Geography!$A$6),SUMIFS(Raw!$H:$H,Raw!$A:$A,Geography!$B22,Raw!$G:$G,Geography!AU$6,Raw!$E:$E,Geography!$A$6)))</f>
        <v>0</v>
      </c>
      <c r="AV22" s="100">
        <f>IF($B$6="Region",SUMIFS(Raw!$H:$H,Raw!$A:$A,Geography!$B22,Raw!$G:$G,Geography!AV$6,Raw!$I:$I,Geography!$A$6),IF($B$6="Provider",SUMIFS(Raw!$H:$H,Raw!$A:$A,Geography!$B22,Raw!$G:$G,Geography!AV$6,Raw!$C:$C,Geography!$A$6),SUMIFS(Raw!$H:$H,Raw!$A:$A,Geography!$B22,Raw!$G:$G,Geography!AV$6,Raw!$E:$E,Geography!$A$6)))</f>
        <v>0</v>
      </c>
      <c r="AW22" s="100">
        <f>IF($B$6="Region",SUMIFS(Raw!$H:$H,Raw!$A:$A,Geography!$B22,Raw!$G:$G,Geography!AW$6,Raw!$I:$I,Geography!$A$6),IF($B$6="Provider",SUMIFS(Raw!$H:$H,Raw!$A:$A,Geography!$B22,Raw!$G:$G,Geography!AW$6,Raw!$C:$C,Geography!$A$6),SUMIFS(Raw!$H:$H,Raw!$A:$A,Geography!$B22,Raw!$G:$G,Geography!AW$6,Raw!$E:$E,Geography!$A$6)))</f>
        <v>0</v>
      </c>
      <c r="AX22" s="100">
        <f>IF($B$6="Region",SUMIFS(Raw!$H:$H,Raw!$A:$A,Geography!$B22,Raw!$G:$G,Geography!AX$6,Raw!$I:$I,Geography!$A$6),IF($B$6="Provider",SUMIFS(Raw!$H:$H,Raw!$A:$A,Geography!$B22,Raw!$G:$G,Geography!AX$6,Raw!$C:$C,Geography!$A$6),SUMIFS(Raw!$H:$H,Raw!$A:$A,Geography!$B22,Raw!$G:$G,Geography!AX$6,Raw!$E:$E,Geography!$A$6)))</f>
        <v>0</v>
      </c>
      <c r="AY22" s="100">
        <f>IF($B$6="Region",SUMIFS(Raw!$H:$H,Raw!$A:$A,Geography!$B22,Raw!$G:$G,Geography!AY$6,Raw!$I:$I,Geography!$A$6),IF($B$6="Provider",SUMIFS(Raw!$H:$H,Raw!$A:$A,Geography!$B22,Raw!$G:$G,Geography!AY$6,Raw!$C:$C,Geography!$A$6),SUMIFS(Raw!$H:$H,Raw!$A:$A,Geography!$B22,Raw!$G:$G,Geography!AY$6,Raw!$E:$E,Geography!$A$6)))</f>
        <v>0</v>
      </c>
      <c r="AZ22" s="100">
        <f>IF($B$6="Region",SUMIFS(Raw!$H:$H,Raw!$A:$A,Geography!$B22,Raw!$G:$G,Geography!AZ$6,Raw!$I:$I,Geography!$A$6),IF($B$6="Provider",SUMIFS(Raw!$H:$H,Raw!$A:$A,Geography!$B22,Raw!$G:$G,Geography!AZ$6,Raw!$C:$C,Geography!$A$6),SUMIFS(Raw!$H:$H,Raw!$A:$A,Geography!$B22,Raw!$G:$G,Geography!AZ$6,Raw!$E:$E,Geography!$A$6)))</f>
        <v>0</v>
      </c>
      <c r="BA22" s="100">
        <f>IF($B$6="Region",SUMIFS(Raw!$H:$H,Raw!$A:$A,Geography!$B22,Raw!$G:$G,Geography!BA$6,Raw!$I:$I,Geography!$A$6),IF($B$6="Provider",SUMIFS(Raw!$H:$H,Raw!$A:$A,Geography!$B22,Raw!$G:$G,Geography!BA$6,Raw!$C:$C,Geography!$A$6),SUMIFS(Raw!$H:$H,Raw!$A:$A,Geography!$B22,Raw!$G:$G,Geography!BA$6,Raw!$E:$E,Geography!$A$6)))</f>
        <v>0</v>
      </c>
      <c r="BB22" s="100">
        <f>IF($B$6="Region",SUMIFS(Raw!$H:$H,Raw!$A:$A,Geography!$B22,Raw!$G:$G,Geography!BB$6,Raw!$I:$I,Geography!$A$6),IF($B$6="Provider",SUMIFS(Raw!$H:$H,Raw!$A:$A,Geography!$B22,Raw!$G:$G,Geography!BB$6,Raw!$C:$C,Geography!$A$6),SUMIFS(Raw!$H:$H,Raw!$A:$A,Geography!$B22,Raw!$G:$G,Geography!BB$6,Raw!$E:$E,Geography!$A$6)))</f>
        <v>0</v>
      </c>
      <c r="BC22" s="100">
        <f>IF($B$6="Region",SUMIFS(Raw!$H:$H,Raw!$A:$A,Geography!$B22,Raw!$G:$G,Geography!BC$6,Raw!$I:$I,Geography!$A$6),IF($B$6="Provider",SUMIFS(Raw!$H:$H,Raw!$A:$A,Geography!$B22,Raw!$G:$G,Geography!BC$6,Raw!$C:$C,Geography!$A$6),SUMIFS(Raw!$H:$H,Raw!$A:$A,Geography!$B22,Raw!$G:$G,Geography!BC$6,Raw!$E:$E,Geography!$A$6)))</f>
        <v>0</v>
      </c>
      <c r="BD22" s="100">
        <f>IF($B$6="Region",SUMIFS(Raw!$H:$H,Raw!$A:$A,Geography!$B22,Raw!$G:$G,Geography!BD$6,Raw!$I:$I,Geography!$A$6),IF($B$6="Provider",SUMIFS(Raw!$H:$H,Raw!$A:$A,Geography!$B22,Raw!$G:$G,Geography!BD$6,Raw!$C:$C,Geography!$A$6),SUMIFS(Raw!$H:$H,Raw!$A:$A,Geography!$B22,Raw!$G:$G,Geography!BD$6,Raw!$E:$E,Geography!$A$6)))</f>
        <v>0</v>
      </c>
      <c r="BE22" s="100">
        <f>IF($B$6="Region",SUMIFS(Raw!$H:$H,Raw!$A:$A,Geography!$B22,Raw!$G:$G,Geography!BE$6,Raw!$I:$I,Geography!$A$6),IF($B$6="Provider",SUMIFS(Raw!$H:$H,Raw!$A:$A,Geography!$B22,Raw!$G:$G,Geography!BE$6,Raw!$C:$C,Geography!$A$6),SUMIFS(Raw!$H:$H,Raw!$A:$A,Geography!$B22,Raw!$G:$G,Geography!BE$6,Raw!$E:$E,Geography!$A$6)))</f>
        <v>0</v>
      </c>
      <c r="BF22" s="100">
        <f>IF($B$6="Region",SUMIFS(Raw!$H:$H,Raw!$A:$A,Geography!$B22,Raw!$G:$G,Geography!BF$6,Raw!$I:$I,Geography!$A$6),IF($B$6="Provider",SUMIFS(Raw!$H:$H,Raw!$A:$A,Geography!$B22,Raw!$G:$G,Geography!BF$6,Raw!$C:$C,Geography!$A$6),SUMIFS(Raw!$H:$H,Raw!$A:$A,Geography!$B22,Raw!$G:$G,Geography!BF$6,Raw!$E:$E,Geography!$A$6)))</f>
        <v>0</v>
      </c>
      <c r="BG22" s="100">
        <f>IF($B$6="Region",SUMIFS(Raw!$H:$H,Raw!$A:$A,Geography!$B22,Raw!$G:$G,Geography!BG$6,Raw!$I:$I,Geography!$A$6),IF($B$6="Provider",SUMIFS(Raw!$H:$H,Raw!$A:$A,Geography!$B22,Raw!$G:$G,Geography!BG$6,Raw!$C:$C,Geography!$A$6),SUMIFS(Raw!$H:$H,Raw!$A:$A,Geography!$B22,Raw!$G:$G,Geography!BG$6,Raw!$E:$E,Geography!$A$6)))</f>
        <v>0</v>
      </c>
      <c r="BH22" s="100">
        <f>IF($B$6="Region",SUMIFS(Raw!$H:$H,Raw!$A:$A,Geography!$B22,Raw!$G:$G,Geography!BH$6,Raw!$I:$I,Geography!$A$6),IF($B$6="Provider",SUMIFS(Raw!$H:$H,Raw!$A:$A,Geography!$B22,Raw!$G:$G,Geography!BH$6,Raw!$C:$C,Geography!$A$6),SUMIFS(Raw!$H:$H,Raw!$A:$A,Geography!$B22,Raw!$G:$G,Geography!BH$6,Raw!$E:$E,Geography!$A$6)))</f>
        <v>0</v>
      </c>
      <c r="BI22" s="100">
        <f>IF($B$6="Region",SUMIFS(Raw!$H:$H,Raw!$A:$A,Geography!$B22,Raw!$G:$G,Geography!BI$6,Raw!$I:$I,Geography!$A$6),IF($B$6="Provider",SUMIFS(Raw!$H:$H,Raw!$A:$A,Geography!$B22,Raw!$G:$G,Geography!BI$6,Raw!$C:$C,Geography!$A$6),SUMIFS(Raw!$H:$H,Raw!$A:$A,Geography!$B22,Raw!$G:$G,Geography!BI$6,Raw!$E:$E,Geography!$A$6)))</f>
        <v>0</v>
      </c>
      <c r="BJ22" s="100">
        <f>IF($B$6="Region",SUMIFS(Raw!$H:$H,Raw!$A:$A,Geography!$B22,Raw!$G:$G,Geography!BJ$6,Raw!$I:$I,Geography!$A$6),IF($B$6="Provider",SUMIFS(Raw!$H:$H,Raw!$A:$A,Geography!$B22,Raw!$G:$G,Geography!BJ$6,Raw!$C:$C,Geography!$A$6),SUMIFS(Raw!$H:$H,Raw!$A:$A,Geography!$B22,Raw!$G:$G,Geography!BJ$6,Raw!$E:$E,Geography!$A$6)))</f>
        <v>0</v>
      </c>
      <c r="BK22" s="100">
        <f>IF($B$6="Region",SUMIFS(Raw!$H:$H,Raw!$A:$A,Geography!$B22,Raw!$G:$G,Geography!BK$6,Raw!$I:$I,Geography!$A$6),IF($B$6="Provider",SUMIFS(Raw!$H:$H,Raw!$A:$A,Geography!$B22,Raw!$G:$G,Geography!BK$6,Raw!$C:$C,Geography!$A$6),SUMIFS(Raw!$H:$H,Raw!$A:$A,Geography!$B22,Raw!$G:$G,Geography!BK$6,Raw!$E:$E,Geography!$A$6)))</f>
        <v>0</v>
      </c>
      <c r="BL22" s="100">
        <f>IF($B$6="Region",SUMIFS(Raw!$H:$H,Raw!$A:$A,Geography!$B22,Raw!$G:$G,Geography!BL$6,Raw!$I:$I,Geography!$A$6),IF($B$6="Provider",SUMIFS(Raw!$H:$H,Raw!$A:$A,Geography!$B22,Raw!$G:$G,Geography!BL$6,Raw!$C:$C,Geography!$A$6),SUMIFS(Raw!$H:$H,Raw!$A:$A,Geography!$B22,Raw!$G:$G,Geography!BL$6,Raw!$E:$E,Geography!$A$6)))</f>
        <v>0</v>
      </c>
      <c r="BM22" s="100">
        <f>IF($B$6="Region",SUMIFS(Raw!$H:$H,Raw!$A:$A,Geography!$B22,Raw!$G:$G,Geography!BM$6,Raw!$I:$I,Geography!$A$6),IF($B$6="Provider",SUMIFS(Raw!$H:$H,Raw!$A:$A,Geography!$B22,Raw!$G:$G,Geography!BM$6,Raw!$C:$C,Geography!$A$6),SUMIFS(Raw!$H:$H,Raw!$A:$A,Geography!$B22,Raw!$G:$G,Geography!BM$6,Raw!$E:$E,Geography!$A$6)))</f>
        <v>0</v>
      </c>
      <c r="BN22" s="100">
        <f>IF($B$6="Region",SUMIFS(Raw!$H:$H,Raw!$A:$A,Geography!$B22,Raw!$G:$G,Geography!BN$6,Raw!$I:$I,Geography!$A$6),IF($B$6="Provider",SUMIFS(Raw!$H:$H,Raw!$A:$A,Geography!$B22,Raw!$G:$G,Geography!BN$6,Raw!$C:$C,Geography!$A$6),SUMIFS(Raw!$H:$H,Raw!$A:$A,Geography!$B22,Raw!$G:$G,Geography!BN$6,Raw!$E:$E,Geography!$A$6)))</f>
        <v>0</v>
      </c>
      <c r="BO22" s="100">
        <f>IF($B$6="Region",SUMIFS(Raw!$H:$H,Raw!$A:$A,Geography!$B22,Raw!$G:$G,Geography!BO$6,Raw!$I:$I,Geography!$A$6),IF($B$6="Provider",SUMIFS(Raw!$H:$H,Raw!$A:$A,Geography!$B22,Raw!$G:$G,Geography!BO$6,Raw!$C:$C,Geography!$A$6),SUMIFS(Raw!$H:$H,Raw!$A:$A,Geography!$B22,Raw!$G:$G,Geography!BO$6,Raw!$E:$E,Geography!$A$6)))</f>
        <v>0</v>
      </c>
      <c r="BP22" s="100">
        <f>IF($B$6="Region",SUMIFS(Raw!$H:$H,Raw!$A:$A,Geography!$B22,Raw!$G:$G,Geography!BP$6,Raw!$I:$I,Geography!$A$6),IF($B$6="Provider",SUMIFS(Raw!$H:$H,Raw!$A:$A,Geography!$B22,Raw!$G:$G,Geography!BP$6,Raw!$C:$C,Geography!$A$6),SUMIFS(Raw!$H:$H,Raw!$A:$A,Geography!$B22,Raw!$G:$G,Geography!BP$6,Raw!$E:$E,Geography!$A$6)))</f>
        <v>0</v>
      </c>
      <c r="BQ22" s="100">
        <f>IF($B$6="Region",SUMIFS(Raw!$H:$H,Raw!$A:$A,Geography!$B22,Raw!$G:$G,Geography!BQ$6,Raw!$I:$I,Geography!$A$6),IF($B$6="Provider",SUMIFS(Raw!$H:$H,Raw!$A:$A,Geography!$B22,Raw!$G:$G,Geography!BQ$6,Raw!$C:$C,Geography!$A$6),SUMIFS(Raw!$H:$H,Raw!$A:$A,Geography!$B22,Raw!$G:$G,Geography!BQ$6,Raw!$E:$E,Geography!$A$6)))</f>
        <v>0</v>
      </c>
      <c r="BR22" s="100">
        <f>IF($B$6="Region",SUMIFS(Raw!$H:$H,Raw!$A:$A,Geography!$B22,Raw!$G:$G,Geography!BR$6,Raw!$I:$I,Geography!$A$6),IF($B$6="Provider",SUMIFS(Raw!$H:$H,Raw!$A:$A,Geography!$B22,Raw!$G:$G,Geography!BR$6,Raw!$C:$C,Geography!$A$6),SUMIFS(Raw!$H:$H,Raw!$A:$A,Geography!$B22,Raw!$G:$G,Geography!BR$6,Raw!$E:$E,Geography!$A$6)))</f>
        <v>0</v>
      </c>
      <c r="BS22" s="100">
        <f>IF($B$6="Region",SUMIFS(Raw!$H:$H,Raw!$A:$A,Geography!$B22,Raw!$G:$G,Geography!BS$6,Raw!$I:$I,Geography!$A$6),IF($B$6="Provider",SUMIFS(Raw!$H:$H,Raw!$A:$A,Geography!$B22,Raw!$G:$G,Geography!BS$6,Raw!$C:$C,Geography!$A$6),SUMIFS(Raw!$H:$H,Raw!$A:$A,Geography!$B22,Raw!$G:$G,Geography!BS$6,Raw!$E:$E,Geography!$A$6)))</f>
        <v>0</v>
      </c>
      <c r="BT22" s="100">
        <f>IF($B$6="Region",SUMIFS(Raw!$H:$H,Raw!$A:$A,Geography!$B22,Raw!$G:$G,Geography!BT$6,Raw!$I:$I,Geography!$A$6),IF($B$6="Provider",SUMIFS(Raw!$H:$H,Raw!$A:$A,Geography!$B22,Raw!$G:$G,Geography!BT$6,Raw!$C:$C,Geography!$A$6),SUMIFS(Raw!$H:$H,Raw!$A:$A,Geography!$B22,Raw!$G:$G,Geography!BT$6,Raw!$E:$E,Geography!$A$6)))</f>
        <v>0</v>
      </c>
      <c r="BU22" s="100">
        <f>IF($B$6="Region",SUMIFS(Raw!$H:$H,Raw!$A:$A,Geography!$B22,Raw!$G:$G,Geography!BU$6,Raw!$I:$I,Geography!$A$6),IF($B$6="Provider",SUMIFS(Raw!$H:$H,Raw!$A:$A,Geography!$B22,Raw!$G:$G,Geography!BU$6,Raw!$C:$C,Geography!$A$6),SUMIFS(Raw!$H:$H,Raw!$A:$A,Geography!$B22,Raw!$G:$G,Geography!BU$6,Raw!$E:$E,Geography!$A$6)))</f>
        <v>0</v>
      </c>
      <c r="BV22" s="100">
        <f>IF($B$6="Region",SUMIFS(Raw!$H:$H,Raw!$A:$A,Geography!$B22,Raw!$G:$G,Geography!BV$6,Raw!$I:$I,Geography!$A$6),IF($B$6="Provider",SUMIFS(Raw!$H:$H,Raw!$A:$A,Geography!$B22,Raw!$G:$G,Geography!BV$6,Raw!$C:$C,Geography!$A$6),SUMIFS(Raw!$H:$H,Raw!$A:$A,Geography!$B22,Raw!$G:$G,Geography!BV$6,Raw!$E:$E,Geography!$A$6)))</f>
        <v>0</v>
      </c>
      <c r="BW22" s="100">
        <f>IF($B$6="Region",SUMIFS(Raw!$H:$H,Raw!$A:$A,Geography!$B22,Raw!$G:$G,Geography!BW$6,Raw!$I:$I,Geography!$A$6),IF($B$6="Provider",SUMIFS(Raw!$H:$H,Raw!$A:$A,Geography!$B22,Raw!$G:$G,Geography!BW$6,Raw!$C:$C,Geography!$A$6),SUMIFS(Raw!$H:$H,Raw!$A:$A,Geography!$B22,Raw!$G:$G,Geography!BW$6,Raw!$E:$E,Geography!$A$6)))</f>
        <v>0</v>
      </c>
      <c r="BX22" s="100">
        <f>IF($B$6="Region",SUMIFS(Raw!$H:$H,Raw!$A:$A,Geography!$B22,Raw!$G:$G,Geography!BX$6,Raw!$I:$I,Geography!$A$6),IF($B$6="Provider",SUMIFS(Raw!$H:$H,Raw!$A:$A,Geography!$B22,Raw!$G:$G,Geography!BX$6,Raw!$C:$C,Geography!$A$6),SUMIFS(Raw!$H:$H,Raw!$A:$A,Geography!$B22,Raw!$G:$G,Geography!BX$6,Raw!$E:$E,Geography!$A$6)))</f>
        <v>0</v>
      </c>
      <c r="BY22" s="100">
        <f>IF($B$6="Region",SUMIFS(Raw!$H:$H,Raw!$A:$A,Geography!$B22,Raw!$G:$G,Geography!BY$6,Raw!$I:$I,Geography!$A$6),IF($B$6="Provider",SUMIFS(Raw!$H:$H,Raw!$A:$A,Geography!$B22,Raw!$G:$G,Geography!BY$6,Raw!$C:$C,Geography!$A$6),SUMIFS(Raw!$H:$H,Raw!$A:$A,Geography!$B22,Raw!$G:$G,Geography!BY$6,Raw!$E:$E,Geography!$A$6)))</f>
        <v>0</v>
      </c>
      <c r="BZ22" s="100">
        <f>IF($B$6="Region",SUMIFS(Raw!$H:$H,Raw!$A:$A,Geography!$B22,Raw!$G:$G,Geography!BZ$6,Raw!$I:$I,Geography!$A$6),IF($B$6="Provider",SUMIFS(Raw!$H:$H,Raw!$A:$A,Geography!$B22,Raw!$G:$G,Geography!BZ$6,Raw!$C:$C,Geography!$A$6),SUMIFS(Raw!$H:$H,Raw!$A:$A,Geography!$B22,Raw!$G:$G,Geography!BZ$6,Raw!$E:$E,Geography!$A$6)))</f>
        <v>0</v>
      </c>
      <c r="CA22" s="100">
        <f>IF($B$6="Region",SUMIFS(Raw!$H:$H,Raw!$A:$A,Geography!$B22,Raw!$G:$G,Geography!CA$6,Raw!$I:$I,Geography!$A$6),IF($B$6="Provider",SUMIFS(Raw!$H:$H,Raw!$A:$A,Geography!$B22,Raw!$G:$G,Geography!CA$6,Raw!$C:$C,Geography!$A$6),SUMIFS(Raw!$H:$H,Raw!$A:$A,Geography!$B22,Raw!$G:$G,Geography!CA$6,Raw!$E:$E,Geography!$A$6)))</f>
        <v>0</v>
      </c>
      <c r="CB22" s="100">
        <f>IF($B$6="Region",SUMIFS(Raw!$H:$H,Raw!$A:$A,Geography!$B22,Raw!$G:$G,Geography!CB$6,Raw!$I:$I,Geography!$A$6),IF($B$6="Provider",SUMIFS(Raw!$H:$H,Raw!$A:$A,Geography!$B22,Raw!$G:$G,Geography!CB$6,Raw!$C:$C,Geography!$A$6),SUMIFS(Raw!$H:$H,Raw!$A:$A,Geography!$B22,Raw!$G:$G,Geography!CB$6,Raw!$E:$E,Geography!$A$6)))</f>
        <v>0</v>
      </c>
      <c r="CC22" s="100">
        <f>IF($B$6="Region",SUMIFS(Raw!$H:$H,Raw!$A:$A,Geography!$B22,Raw!$G:$G,Geography!CC$6,Raw!$I:$I,Geography!$A$6),IF($B$6="Provider",SUMIFS(Raw!$H:$H,Raw!$A:$A,Geography!$B22,Raw!$G:$G,Geography!CC$6,Raw!$C:$C,Geography!$A$6),SUMIFS(Raw!$H:$H,Raw!$A:$A,Geography!$B22,Raw!$G:$G,Geography!CC$6,Raw!$E:$E,Geography!$A$6)))</f>
        <v>0</v>
      </c>
      <c r="CD22" s="100">
        <f>IF($B$6="Region",SUMIFS(Raw!$H:$H,Raw!$A:$A,Geography!$B22,Raw!$G:$G,Geography!CD$6,Raw!$I:$I,Geography!$A$6),IF($B$6="Provider",SUMIFS(Raw!$H:$H,Raw!$A:$A,Geography!$B22,Raw!$G:$G,Geography!CD$6,Raw!$C:$C,Geography!$A$6),SUMIFS(Raw!$H:$H,Raw!$A:$A,Geography!$B22,Raw!$G:$G,Geography!CD$6,Raw!$E:$E,Geography!$A$6)))</f>
        <v>0</v>
      </c>
      <c r="CE22" s="100">
        <f>IF($B$6="Region",SUMIFS(Raw!$H:$H,Raw!$A:$A,Geography!$B22,Raw!$G:$G,Geography!CE$6,Raw!$I:$I,Geography!$A$6),IF($B$6="Provider",SUMIFS(Raw!$H:$H,Raw!$A:$A,Geography!$B22,Raw!$G:$G,Geography!CE$6,Raw!$C:$C,Geography!$A$6),SUMIFS(Raw!$H:$H,Raw!$A:$A,Geography!$B22,Raw!$G:$G,Geography!CE$6,Raw!$E:$E,Geography!$A$6)))</f>
        <v>0</v>
      </c>
      <c r="CF22" s="100">
        <f>IF($B$6="Region",SUMIFS(Raw!$H:$H,Raw!$A:$A,Geography!$B22,Raw!$G:$G,Geography!CF$6,Raw!$I:$I,Geography!$A$6),IF($B$6="Provider",SUMIFS(Raw!$H:$H,Raw!$A:$A,Geography!$B22,Raw!$G:$G,Geography!CF$6,Raw!$C:$C,Geography!$A$6),SUMIFS(Raw!$H:$H,Raw!$A:$A,Geography!$B22,Raw!$G:$G,Geography!CF$6,Raw!$E:$E,Geography!$A$6)))</f>
        <v>0</v>
      </c>
      <c r="CG22" s="100">
        <f>IF($B$6="Region",SUMIFS(Raw!$H:$H,Raw!$A:$A,Geography!$B22,Raw!$G:$G,Geography!CG$6,Raw!$I:$I,Geography!$A$6),IF($B$6="Provider",SUMIFS(Raw!$H:$H,Raw!$A:$A,Geography!$B22,Raw!$G:$G,Geography!CG$6,Raw!$C:$C,Geography!$A$6),SUMIFS(Raw!$H:$H,Raw!$A:$A,Geography!$B22,Raw!$G:$G,Geography!CG$6,Raw!$E:$E,Geography!$A$6)))</f>
        <v>0</v>
      </c>
      <c r="CH22" s="100">
        <f>IF($B$6="Region",SUMIFS(Raw!$H:$H,Raw!$A:$A,Geography!$B22,Raw!$G:$G,Geography!CH$6,Raw!$I:$I,Geography!$A$6),IF($B$6="Provider",SUMIFS(Raw!$H:$H,Raw!$A:$A,Geography!$B22,Raw!$G:$G,Geography!CH$6,Raw!$C:$C,Geography!$A$6),SUMIFS(Raw!$H:$H,Raw!$A:$A,Geography!$B22,Raw!$G:$G,Geography!CH$6,Raw!$E:$E,Geography!$A$6)))</f>
        <v>0</v>
      </c>
      <c r="CI22" s="100">
        <f>IF($B$6="Region",SUMIFS(Raw!$H:$H,Raw!$A:$A,Geography!$B22,Raw!$G:$G,Geography!CI$6,Raw!$I:$I,Geography!$A$6),IF($B$6="Provider",SUMIFS(Raw!$H:$H,Raw!$A:$A,Geography!$B22,Raw!$G:$G,Geography!CI$6,Raw!$C:$C,Geography!$A$6),SUMIFS(Raw!$H:$H,Raw!$A:$A,Geography!$B22,Raw!$G:$G,Geography!CI$6,Raw!$E:$E,Geography!$A$6)))</f>
        <v>0</v>
      </c>
      <c r="CJ22" s="100">
        <f>IF($B$6="Region",SUMIFS(Raw!$H:$H,Raw!$A:$A,Geography!$B22,Raw!$G:$G,Geography!CJ$6,Raw!$I:$I,Geography!$A$6),IF($B$6="Provider",SUMIFS(Raw!$H:$H,Raw!$A:$A,Geography!$B22,Raw!$G:$G,Geography!CJ$6,Raw!$C:$C,Geography!$A$6),SUMIFS(Raw!$H:$H,Raw!$A:$A,Geography!$B22,Raw!$G:$G,Geography!CJ$6,Raw!$E:$E,Geography!$A$6)))</f>
        <v>0</v>
      </c>
      <c r="CK22" s="100">
        <f>IF($B$6="Region",SUMIFS(Raw!$H:$H,Raw!$A:$A,Geography!$B22,Raw!$G:$G,Geography!CK$6,Raw!$I:$I,Geography!$A$6),IF($B$6="Provider",SUMIFS(Raw!$H:$H,Raw!$A:$A,Geography!$B22,Raw!$G:$G,Geography!CK$6,Raw!$C:$C,Geography!$A$6),SUMIFS(Raw!$H:$H,Raw!$A:$A,Geography!$B22,Raw!$G:$G,Geography!CK$6,Raw!$E:$E,Geography!$A$6)))</f>
        <v>0</v>
      </c>
      <c r="CL22" s="100">
        <f>IF($B$6="Region",SUMIFS(Raw!$H:$H,Raw!$A:$A,Geography!$B22,Raw!$G:$G,Geography!CL$6,Raw!$I:$I,Geography!$A$6),IF($B$6="Provider",SUMIFS(Raw!$H:$H,Raw!$A:$A,Geography!$B22,Raw!$G:$G,Geography!CL$6,Raw!$C:$C,Geography!$A$6),SUMIFS(Raw!$H:$H,Raw!$A:$A,Geography!$B22,Raw!$G:$G,Geography!CL$6,Raw!$E:$E,Geography!$A$6)))</f>
        <v>0</v>
      </c>
      <c r="CM22" s="100">
        <f>IF($B$6="Region",SUMIFS(Raw!$H:$H,Raw!$A:$A,Geography!$B22,Raw!$G:$G,Geography!CM$6,Raw!$I:$I,Geography!$A$6),IF($B$6="Provider",SUMIFS(Raw!$H:$H,Raw!$A:$A,Geography!$B22,Raw!$G:$G,Geography!CM$6,Raw!$C:$C,Geography!$A$6),SUMIFS(Raw!$H:$H,Raw!$A:$A,Geography!$B22,Raw!$G:$G,Geography!CM$6,Raw!$E:$E,Geography!$A$6)))</f>
        <v>0</v>
      </c>
    </row>
    <row r="23" spans="1:91" hidden="1" x14ac:dyDescent="0.25">
      <c r="B23" s="14">
        <v>46082</v>
      </c>
      <c r="D23" s="100">
        <f>IF($B$6="Region",SUMIFS(Raw!$H:$H,Raw!$A:$A,Geography!$B23,Raw!$G:$G,Geography!D$6,Raw!$I:$I,Geography!$A$6),IF($B$6="Provider",SUMIFS(Raw!$H:$H,Raw!$A:$A,Geography!$B23,Raw!$G:$G,Geography!D$6,Raw!$C:$C,Geography!$A$6),SUMIFS(Raw!$H:$H,Raw!$A:$A,Geography!$B23,Raw!$G:$G,Geography!D$6,Raw!$E:$E,Geography!$A$6)))</f>
        <v>0</v>
      </c>
      <c r="E23" s="100">
        <f>IF($B$6="Region",SUMIFS(Raw!$H:$H,Raw!$A:$A,Geography!$B23,Raw!$G:$G,Geography!E$6,Raw!$I:$I,Geography!$A$6),IF($B$6="Provider",SUMIFS(Raw!$H:$H,Raw!$A:$A,Geography!$B23,Raw!$G:$G,Geography!E$6,Raw!$C:$C,Geography!$A$6),SUMIFS(Raw!$H:$H,Raw!$A:$A,Geography!$B23,Raw!$G:$G,Geography!E$6,Raw!$E:$E,Geography!$A$6)))</f>
        <v>0</v>
      </c>
      <c r="F23" s="100">
        <f>IF($B$6="Region",SUMIFS(Raw!$H:$H,Raw!$A:$A,Geography!$B23,Raw!$G:$G,Geography!F$6,Raw!$I:$I,Geography!$A$6),IF($B$6="Provider",SUMIFS(Raw!$H:$H,Raw!$A:$A,Geography!$B23,Raw!$G:$G,Geography!F$6,Raw!$C:$C,Geography!$A$6),SUMIFS(Raw!$H:$H,Raw!$A:$A,Geography!$B23,Raw!$G:$G,Geography!F$6,Raw!$E:$E,Geography!$A$6)))</f>
        <v>0</v>
      </c>
      <c r="G23" s="100">
        <f>IF($B$6="Region",SUMIFS(Raw!$H:$H,Raw!$A:$A,Geography!$B23,Raw!$G:$G,Geography!G$6,Raw!$I:$I,Geography!$A$6),IF($B$6="Provider",SUMIFS(Raw!$H:$H,Raw!$A:$A,Geography!$B23,Raw!$G:$G,Geography!G$6,Raw!$C:$C,Geography!$A$6),SUMIFS(Raw!$H:$H,Raw!$A:$A,Geography!$B23,Raw!$G:$G,Geography!G$6,Raw!$E:$E,Geography!$A$6)))</f>
        <v>0</v>
      </c>
      <c r="H23" s="100">
        <f>IF($B$6="Region",SUMIFS(Raw!$H:$H,Raw!$A:$A,Geography!$B23,Raw!$G:$G,Geography!H$6,Raw!$I:$I,Geography!$A$6),IF($B$6="Provider",SUMIFS(Raw!$H:$H,Raw!$A:$A,Geography!$B23,Raw!$G:$G,Geography!H$6,Raw!$C:$C,Geography!$A$6),SUMIFS(Raw!$H:$H,Raw!$A:$A,Geography!$B23,Raw!$G:$G,Geography!H$6,Raw!$E:$E,Geography!$A$6)))</f>
        <v>0</v>
      </c>
      <c r="I23" s="100">
        <f>IF($B$6="Region",SUMIFS(Raw!$H:$H,Raw!$A:$A,Geography!$B23,Raw!$G:$G,Geography!I$6,Raw!$I:$I,Geography!$A$6),IF($B$6="Provider",SUMIFS(Raw!$H:$H,Raw!$A:$A,Geography!$B23,Raw!$G:$G,Geography!I$6,Raw!$C:$C,Geography!$A$6),SUMIFS(Raw!$H:$H,Raw!$A:$A,Geography!$B23,Raw!$G:$G,Geography!I$6,Raw!$E:$E,Geography!$A$6)))</f>
        <v>0</v>
      </c>
      <c r="J23" s="100" t="str">
        <f>IF($B$6="Area", SUMIFS(Raw!$H:$H,Raw!$A:$A,Geography!$B23,Raw!$G:$G,Geography!J$6,Raw!$E:$E,Geography!$A$6), " ")</f>
        <v xml:space="preserve"> </v>
      </c>
      <c r="K23" s="100" t="str">
        <f>IF($B$6="Area", SUMIFS(Raw!$H:$H,Raw!$A:$A,Geography!$B23,Raw!$G:$G,Geography!K$6,Raw!$E:$E,Geography!$A$6), " ")</f>
        <v xml:space="preserve"> </v>
      </c>
      <c r="L23" s="100">
        <f>IF($B$6="Region",SUMIFS(Raw!$H:$H,Raw!$A:$A,Geography!$B23,Raw!$G:$G,Geography!L$6,Raw!$I:$I,Geography!$A$6),IF($B$6="Provider",SUMIFS(Raw!$H:$H,Raw!$A:$A,Geography!$B23,Raw!$G:$G,Geography!L$6,Raw!$C:$C,Geography!$A$6),SUMIFS(Raw!$H:$H,Raw!$A:$A,Geography!$B23,Raw!$G:$G,Geography!L$6,Raw!$E:$E,Geography!$A$6)))</f>
        <v>0</v>
      </c>
      <c r="M23" s="100">
        <f>IF($B$6="Region",SUMIFS(Raw!$H:$H,Raw!$A:$A,Geography!$B23,Raw!$G:$G,Geography!M$6,Raw!$I:$I,Geography!$A$6),IF($B$6="Provider",SUMIFS(Raw!$H:$H,Raw!$A:$A,Geography!$B23,Raw!$G:$G,Geography!M$6,Raw!$C:$C,Geography!$A$6),SUMIFS(Raw!$H:$H,Raw!$A:$A,Geography!$B23,Raw!$G:$G,Geography!M$6,Raw!$E:$E,Geography!$A$6)))</f>
        <v>0</v>
      </c>
      <c r="N23" s="100">
        <f>IF($B$6="Region",SUMIFS(Raw!$H:$H,Raw!$A:$A,Geography!$B23,Raw!$G:$G,Geography!N$6,Raw!$I:$I,Geography!$A$6),IF($B$6="Provider",SUMIFS(Raw!$H:$H,Raw!$A:$A,Geography!$B23,Raw!$G:$G,Geography!N$6,Raw!$C:$C,Geography!$A$6),SUMIFS(Raw!$H:$H,Raw!$A:$A,Geography!$B23,Raw!$G:$G,Geography!N$6,Raw!$E:$E,Geography!$A$6)))</f>
        <v>0</v>
      </c>
      <c r="O23" s="100">
        <f>IF($B$6="Region",SUMIFS(Raw!$H:$H,Raw!$A:$A,Geography!$B23,Raw!$G:$G,Geography!O$6,Raw!$I:$I,Geography!$A$6),IF($B$6="Provider",SUMIFS(Raw!$H:$H,Raw!$A:$A,Geography!$B23,Raw!$G:$G,Geography!O$6,Raw!$C:$C,Geography!$A$6),SUMIFS(Raw!$H:$H,Raw!$A:$A,Geography!$B23,Raw!$G:$G,Geography!O$6,Raw!$E:$E,Geography!$A$6)))</f>
        <v>0</v>
      </c>
      <c r="P23" s="100">
        <f>IF($B$6="Region",SUMIFS(Raw!$H:$H,Raw!$A:$A,Geography!$B23,Raw!$G:$G,Geography!P$6,Raw!$I:$I,Geography!$A$6),IF($B$6="Provider",SUMIFS(Raw!$H:$H,Raw!$A:$A,Geography!$B23,Raw!$G:$G,Geography!P$6,Raw!$C:$C,Geography!$A$6),SUMIFS(Raw!$H:$H,Raw!$A:$A,Geography!$B23,Raw!$G:$G,Geography!P$6,Raw!$E:$E,Geography!$A$6)))</f>
        <v>0</v>
      </c>
      <c r="Q23" s="100">
        <f>IF($B$6="Region",SUMIFS(Raw!$H:$H,Raw!$A:$A,Geography!$B23,Raw!$G:$G,Geography!Q$6,Raw!$I:$I,Geography!$A$6),IF($B$6="Provider",SUMIFS(Raw!$H:$H,Raw!$A:$A,Geography!$B23,Raw!$G:$G,Geography!Q$6,Raw!$C:$C,Geography!$A$6),SUMIFS(Raw!$H:$H,Raw!$A:$A,Geography!$B23,Raw!$G:$G,Geography!Q$6,Raw!$E:$E,Geography!$A$6)))</f>
        <v>0</v>
      </c>
      <c r="R23" s="100">
        <f>IF($B$6="Region",SUMIFS(Raw!$H:$H,Raw!$A:$A,Geography!$B23,Raw!$G:$G,Geography!R$6,Raw!$I:$I,Geography!$A$6),IF($B$6="Provider",SUMIFS(Raw!$H:$H,Raw!$A:$A,Geography!$B23,Raw!$G:$G,Geography!R$6,Raw!$C:$C,Geography!$A$6),SUMIFS(Raw!$H:$H,Raw!$A:$A,Geography!$B23,Raw!$G:$G,Geography!R$6,Raw!$E:$E,Geography!$A$6)))</f>
        <v>0</v>
      </c>
      <c r="S23" s="100">
        <f>IF($B$6="Region",SUMIFS(Raw!$H:$H,Raw!$A:$A,Geography!$B23,Raw!$G:$G,Geography!S$6,Raw!$I:$I,Geography!$A$6),IF($B$6="Provider",SUMIFS(Raw!$H:$H,Raw!$A:$A,Geography!$B23,Raw!$G:$G,Geography!S$6,Raw!$C:$C,Geography!$A$6),SUMIFS(Raw!$H:$H,Raw!$A:$A,Geography!$B23,Raw!$G:$G,Geography!S$6,Raw!$E:$E,Geography!$A$6)))</f>
        <v>0</v>
      </c>
      <c r="T23" s="100">
        <f>IF($B$6="Region",SUMIFS(Raw!$H:$H,Raw!$A:$A,Geography!$B23,Raw!$G:$G,Geography!T$6,Raw!$I:$I,Geography!$A$6),IF($B$6="Provider",SUMIFS(Raw!$H:$H,Raw!$A:$A,Geography!$B23,Raw!$G:$G,Geography!T$6,Raw!$C:$C,Geography!$A$6),SUMIFS(Raw!$H:$H,Raw!$A:$A,Geography!$B23,Raw!$G:$G,Geography!T$6,Raw!$E:$E,Geography!$A$6)))</f>
        <v>0</v>
      </c>
      <c r="U23" s="100">
        <f>IF($B$6="Region",SUMIFS(Raw!$H:$H,Raw!$A:$A,Geography!$B23,Raw!$G:$G,Geography!U$6,Raw!$I:$I,Geography!$A$6),IF($B$6="Provider",SUMIFS(Raw!$H:$H,Raw!$A:$A,Geography!$B23,Raw!$G:$G,Geography!U$6,Raw!$C:$C,Geography!$A$6),SUMIFS(Raw!$H:$H,Raw!$A:$A,Geography!$B23,Raw!$G:$G,Geography!U$6,Raw!$E:$E,Geography!$A$6)))</f>
        <v>0</v>
      </c>
      <c r="V23" s="100">
        <f>IF($B$6="Region",SUMIFS(Raw!$H:$H,Raw!$A:$A,Geography!$B23,Raw!$G:$G,Geography!V$6,Raw!$I:$I,Geography!$A$6),IF($B$6="Provider",SUMIFS(Raw!$H:$H,Raw!$A:$A,Geography!$B23,Raw!$G:$G,Geography!V$6,Raw!$C:$C,Geography!$A$6),SUMIFS(Raw!$H:$H,Raw!$A:$A,Geography!$B23,Raw!$G:$G,Geography!V$6,Raw!$E:$E,Geography!$A$6)))</f>
        <v>0</v>
      </c>
      <c r="W23" s="100">
        <f>IF($B$6="Region",SUMIFS(Raw!$H:$H,Raw!$A:$A,Geography!$B23,Raw!$G:$G,Geography!W$6,Raw!$I:$I,Geography!$A$6),IF($B$6="Provider",SUMIFS(Raw!$H:$H,Raw!$A:$A,Geography!$B23,Raw!$G:$G,Geography!W$6,Raw!$C:$C,Geography!$A$6),SUMIFS(Raw!$H:$H,Raw!$A:$A,Geography!$B23,Raw!$G:$G,Geography!W$6,Raw!$E:$E,Geography!$A$6)))</f>
        <v>0</v>
      </c>
      <c r="X23" s="100">
        <f>IF($B$6="Region",SUMIFS(Raw!$H:$H,Raw!$A:$A,Geography!$B23,Raw!$G:$G,Geography!X$6,Raw!$I:$I,Geography!$A$6),IF($B$6="Provider",SUMIFS(Raw!$H:$H,Raw!$A:$A,Geography!$B23,Raw!$G:$G,Geography!X$6,Raw!$C:$C,Geography!$A$6),SUMIFS(Raw!$H:$H,Raw!$A:$A,Geography!$B23,Raw!$G:$G,Geography!X$6,Raw!$E:$E,Geography!$A$6)))</f>
        <v>0</v>
      </c>
      <c r="Y23" s="100" t="str">
        <f>IF($B$6="Area", SUMIFS(Raw!$H:$H,Raw!$A:$A,Geography!$B23,Raw!$G:$G,Geography!Y$6,Raw!$E:$E,Geography!$A$6), " ")</f>
        <v xml:space="preserve"> </v>
      </c>
      <c r="Z23" s="100" t="str">
        <f>IF($B$6="Area", SUMIFS(Raw!$H:$H,Raw!$A:$A,Geography!$B23,Raw!$G:$G,Geography!Z$6,Raw!$E:$E,Geography!$A$6), " ")</f>
        <v xml:space="preserve"> </v>
      </c>
      <c r="AA23" s="100">
        <f>IF($B$6="Region",SUMIFS(Raw!$H:$H,Raw!$A:$A,Geography!$B23,Raw!$G:$G,Geography!AA$6,Raw!$I:$I,Geography!$A$6),IF($B$6="Provider",SUMIFS(Raw!$H:$H,Raw!$A:$A,Geography!$B23,Raw!$G:$G,Geography!AA$6,Raw!$C:$C,Geography!$A$6),SUMIFS(Raw!$H:$H,Raw!$A:$A,Geography!$B23,Raw!$G:$G,Geography!AA$6,Raw!$E:$E,Geography!$A$6)))</f>
        <v>0</v>
      </c>
      <c r="AB23" s="100">
        <f>IF($B$6="Region",SUMIFS(Raw!$H:$H,Raw!$A:$A,Geography!$B23,Raw!$G:$G,Geography!AB$6,Raw!$I:$I,Geography!$A$6),IF($B$6="Provider",SUMIFS(Raw!$H:$H,Raw!$A:$A,Geography!$B23,Raw!$G:$G,Geography!AB$6,Raw!$C:$C,Geography!$A$6),SUMIFS(Raw!$H:$H,Raw!$A:$A,Geography!$B23,Raw!$G:$G,Geography!AB$6,Raw!$E:$E,Geography!$A$6)))</f>
        <v>0</v>
      </c>
      <c r="AC23" s="100" t="str">
        <f>IF($B$6="Area", SUMIFS(Raw!$H:$H,Raw!$A:$A,Geography!$B23,Raw!$G:$G,Geography!AC$6,Raw!$E:$E,Geography!$A$6), " ")</f>
        <v xml:space="preserve"> </v>
      </c>
      <c r="AD23" s="100" t="str">
        <f>IF($B$6="Area", SUMIFS(Raw!$H:$H,Raw!$A:$A,Geography!$B23,Raw!$G:$G,Geography!AD$6,Raw!$E:$E,Geography!$A$6), " ")</f>
        <v xml:space="preserve"> </v>
      </c>
      <c r="AE23" s="100">
        <f>IF($B$6="Region",SUMIFS(Raw!$H:$H,Raw!$A:$A,Geography!$B23,Raw!$G:$G,Geography!AE$6,Raw!$I:$I,Geography!$A$6),IF($B$6="Provider",SUMIFS(Raw!$H:$H,Raw!$A:$A,Geography!$B23,Raw!$G:$G,Geography!AE$6,Raw!$C:$C,Geography!$A$6),SUMIFS(Raw!$H:$H,Raw!$A:$A,Geography!$B23,Raw!$G:$G,Geography!AE$6,Raw!$E:$E,Geography!$A$6)))</f>
        <v>0</v>
      </c>
      <c r="AF23" s="100">
        <f>IF($B$6="Region",SUMIFS(Raw!$H:$H,Raw!$A:$A,Geography!$B23,Raw!$G:$G,Geography!AF$6,Raw!$I:$I,Geography!$A$6),IF($B$6="Provider",SUMIFS(Raw!$H:$H,Raw!$A:$A,Geography!$B23,Raw!$G:$G,Geography!AF$6,Raw!$C:$C,Geography!$A$6),SUMIFS(Raw!$H:$H,Raw!$A:$A,Geography!$B23,Raw!$G:$G,Geography!AF$6,Raw!$E:$E,Geography!$A$6)))</f>
        <v>0</v>
      </c>
      <c r="AG23" s="100">
        <f>IF($B$6="Region",SUMIFS(Raw!$H:$H,Raw!$A:$A,Geography!$B23,Raw!$G:$G,Geography!AG$6,Raw!$I:$I,Geography!$A$6),IF($B$6="Provider",SUMIFS(Raw!$H:$H,Raw!$A:$A,Geography!$B23,Raw!$G:$G,Geography!AG$6,Raw!$C:$C,Geography!$A$6),SUMIFS(Raw!$H:$H,Raw!$A:$A,Geography!$B23,Raw!$G:$G,Geography!AG$6,Raw!$E:$E,Geography!$A$6)))</f>
        <v>0</v>
      </c>
      <c r="AH23" s="100">
        <f>IF($B$6="Region",SUMIFS(Raw!$H:$H,Raw!$A:$A,Geography!$B23,Raw!$G:$G,Geography!AH$6,Raw!$I:$I,Geography!$A$6),IF($B$6="Provider",SUMIFS(Raw!$H:$H,Raw!$A:$A,Geography!$B23,Raw!$G:$G,Geography!AH$6,Raw!$C:$C,Geography!$A$6),SUMIFS(Raw!$H:$H,Raw!$A:$A,Geography!$B23,Raw!$G:$G,Geography!AH$6,Raw!$E:$E,Geography!$A$6)))</f>
        <v>0</v>
      </c>
      <c r="AI23" s="100">
        <f>IF($B$6="Region",SUMIFS(Raw!$H:$H,Raw!$A:$A,Geography!$B23,Raw!$G:$G,Geography!AI$6,Raw!$I:$I,Geography!$A$6),IF($B$6="Provider",SUMIFS(Raw!$H:$H,Raw!$A:$A,Geography!$B23,Raw!$G:$G,Geography!AI$6,Raw!$C:$C,Geography!$A$6),SUMIFS(Raw!$H:$H,Raw!$A:$A,Geography!$B23,Raw!$G:$G,Geography!AI$6,Raw!$E:$E,Geography!$A$6)))</f>
        <v>0</v>
      </c>
      <c r="AJ23" s="100">
        <f>IF($B$6="Region",SUMIFS(Raw!$H:$H,Raw!$A:$A,Geography!$B23,Raw!$G:$G,Geography!AJ$6,Raw!$I:$I,Geography!$A$6),IF($B$6="Provider",SUMIFS(Raw!$H:$H,Raw!$A:$A,Geography!$B23,Raw!$G:$G,Geography!AJ$6,Raw!$C:$C,Geography!$A$6),SUMIFS(Raw!$H:$H,Raw!$A:$A,Geography!$B23,Raw!$G:$G,Geography!AJ$6,Raw!$E:$E,Geography!$A$6)))</f>
        <v>0</v>
      </c>
      <c r="AK23" s="100">
        <f>IF($B$6="Region",SUMIFS(Raw!$H:$H,Raw!$A:$A,Geography!$B23,Raw!$G:$G,Geography!AK$6,Raw!$I:$I,Geography!$A$6),IF($B$6="Provider",SUMIFS(Raw!$H:$H,Raw!$A:$A,Geography!$B23,Raw!$G:$G,Geography!AK$6,Raw!$C:$C,Geography!$A$6),SUMIFS(Raw!$H:$H,Raw!$A:$A,Geography!$B23,Raw!$G:$G,Geography!AK$6,Raw!$E:$E,Geography!$A$6)))</f>
        <v>0</v>
      </c>
      <c r="AL23" s="100">
        <f>IF($B$6="Region",SUMIFS(Raw!$H:$H,Raw!$A:$A,Geography!$B23,Raw!$G:$G,Geography!AL$6,Raw!$I:$I,Geography!$A$6),IF($B$6="Provider",SUMIFS(Raw!$H:$H,Raw!$A:$A,Geography!$B23,Raw!$G:$G,Geography!AL$6,Raw!$C:$C,Geography!$A$6),SUMIFS(Raw!$H:$H,Raw!$A:$A,Geography!$B23,Raw!$G:$G,Geography!AL$6,Raw!$E:$E,Geography!$A$6)))</f>
        <v>0</v>
      </c>
      <c r="AM23" s="100">
        <f>IF($B$6="Region",SUMIFS(Raw!$H:$H,Raw!$A:$A,Geography!$B23,Raw!$G:$G,Geography!AM$6,Raw!$I:$I,Geography!$A$6),IF($B$6="Provider",SUMIFS(Raw!$H:$H,Raw!$A:$A,Geography!$B23,Raw!$G:$G,Geography!AM$6,Raw!$C:$C,Geography!$A$6),SUMIFS(Raw!$H:$H,Raw!$A:$A,Geography!$B23,Raw!$G:$G,Geography!AM$6,Raw!$E:$E,Geography!$A$6)))</f>
        <v>0</v>
      </c>
      <c r="AN23" s="100">
        <f>IF($B$6="Region",SUMIFS(Raw!$H:$H,Raw!$A:$A,Geography!$B23,Raw!$G:$G,Geography!AN$6,Raw!$I:$I,Geography!$A$6),IF($B$6="Provider",SUMIFS(Raw!$H:$H,Raw!$A:$A,Geography!$B23,Raw!$G:$G,Geography!AN$6,Raw!$C:$C,Geography!$A$6),SUMIFS(Raw!$H:$H,Raw!$A:$A,Geography!$B23,Raw!$G:$G,Geography!AN$6,Raw!$E:$E,Geography!$A$6)))</f>
        <v>0</v>
      </c>
      <c r="AO23" s="100">
        <f>IF($B$6="Region",SUMIFS(Raw!$H:$H,Raw!$A:$A,Geography!$B23,Raw!$G:$G,Geography!AO$6,Raw!$I:$I,Geography!$A$6),IF($B$6="Provider",SUMIFS(Raw!$H:$H,Raw!$A:$A,Geography!$B23,Raw!$G:$G,Geography!AO$6,Raw!$C:$C,Geography!$A$6),SUMIFS(Raw!$H:$H,Raw!$A:$A,Geography!$B23,Raw!$G:$G,Geography!AO$6,Raw!$E:$E,Geography!$A$6)))</f>
        <v>0</v>
      </c>
      <c r="AP23" s="100">
        <f>IF($B$6="Region",SUMIFS(Raw!$H:$H,Raw!$A:$A,Geography!$B23,Raw!$G:$G,Geography!AP$6,Raw!$I:$I,Geography!$A$6),IF($B$6="Provider",SUMIFS(Raw!$H:$H,Raw!$A:$A,Geography!$B23,Raw!$G:$G,Geography!AP$6,Raw!$C:$C,Geography!$A$6),SUMIFS(Raw!$H:$H,Raw!$A:$A,Geography!$B23,Raw!$G:$G,Geography!AP$6,Raw!$E:$E,Geography!$A$6)))</f>
        <v>0</v>
      </c>
      <c r="AQ23" s="100">
        <f>IF($B$6="Region",SUMIFS(Raw!$H:$H,Raw!$A:$A,Geography!$B23,Raw!$G:$G,Geography!AQ$6,Raw!$I:$I,Geography!$A$6),IF($B$6="Provider",SUMIFS(Raw!$H:$H,Raw!$A:$A,Geography!$B23,Raw!$G:$G,Geography!AQ$6,Raw!$C:$C,Geography!$A$6),SUMIFS(Raw!$H:$H,Raw!$A:$A,Geography!$B23,Raw!$G:$G,Geography!AQ$6,Raw!$E:$E,Geography!$A$6)))</f>
        <v>0</v>
      </c>
      <c r="AR23" s="100">
        <f>IF($B$6="Region",SUMIFS(Raw!$H:$H,Raw!$A:$A,Geography!$B23,Raw!$G:$G,Geography!AR$6,Raw!$I:$I,Geography!$A$6),IF($B$6="Provider",SUMIFS(Raw!$H:$H,Raw!$A:$A,Geography!$B23,Raw!$G:$G,Geography!AR$6,Raw!$C:$C,Geography!$A$6),SUMIFS(Raw!$H:$H,Raw!$A:$A,Geography!$B23,Raw!$G:$G,Geography!AR$6,Raw!$E:$E,Geography!$A$6)))</f>
        <v>0</v>
      </c>
      <c r="AS23" s="100">
        <f>IF($B$6="Region",SUMIFS(Raw!$H:$H,Raw!$A:$A,Geography!$B23,Raw!$G:$G,Geography!AS$6,Raw!$I:$I,Geography!$A$6),IF($B$6="Provider",SUMIFS(Raw!$H:$H,Raw!$A:$A,Geography!$B23,Raw!$G:$G,Geography!AS$6,Raw!$C:$C,Geography!$A$6),SUMIFS(Raw!$H:$H,Raw!$A:$A,Geography!$B23,Raw!$G:$G,Geography!AS$6,Raw!$E:$E,Geography!$A$6)))</f>
        <v>0</v>
      </c>
      <c r="AT23" s="100">
        <f>IF($B$6="Region",SUMIFS(Raw!$H:$H,Raw!$A:$A,Geography!$B23,Raw!$G:$G,Geography!AT$6,Raw!$I:$I,Geography!$A$6),IF($B$6="Provider",SUMIFS(Raw!$H:$H,Raw!$A:$A,Geography!$B23,Raw!$G:$G,Geography!AT$6,Raw!$C:$C,Geography!$A$6),SUMIFS(Raw!$H:$H,Raw!$A:$A,Geography!$B23,Raw!$G:$G,Geography!AT$6,Raw!$E:$E,Geography!$A$6)))</f>
        <v>0</v>
      </c>
      <c r="AU23" s="100">
        <f>IF($B$6="Region",SUMIFS(Raw!$H:$H,Raw!$A:$A,Geography!$B23,Raw!$G:$G,Geography!AU$6,Raw!$I:$I,Geography!$A$6),IF($B$6="Provider",SUMIFS(Raw!$H:$H,Raw!$A:$A,Geography!$B23,Raw!$G:$G,Geography!AU$6,Raw!$C:$C,Geography!$A$6),SUMIFS(Raw!$H:$H,Raw!$A:$A,Geography!$B23,Raw!$G:$G,Geography!AU$6,Raw!$E:$E,Geography!$A$6)))</f>
        <v>0</v>
      </c>
      <c r="AV23" s="100">
        <f>IF($B$6="Region",SUMIFS(Raw!$H:$H,Raw!$A:$A,Geography!$B23,Raw!$G:$G,Geography!AV$6,Raw!$I:$I,Geography!$A$6),IF($B$6="Provider",SUMIFS(Raw!$H:$H,Raw!$A:$A,Geography!$B23,Raw!$G:$G,Geography!AV$6,Raw!$C:$C,Geography!$A$6),SUMIFS(Raw!$H:$H,Raw!$A:$A,Geography!$B23,Raw!$G:$G,Geography!AV$6,Raw!$E:$E,Geography!$A$6)))</f>
        <v>0</v>
      </c>
      <c r="AW23" s="100">
        <f>IF($B$6="Region",SUMIFS(Raw!$H:$H,Raw!$A:$A,Geography!$B23,Raw!$G:$G,Geography!AW$6,Raw!$I:$I,Geography!$A$6),IF($B$6="Provider",SUMIFS(Raw!$H:$H,Raw!$A:$A,Geography!$B23,Raw!$G:$G,Geography!AW$6,Raw!$C:$C,Geography!$A$6),SUMIFS(Raw!$H:$H,Raw!$A:$A,Geography!$B23,Raw!$G:$G,Geography!AW$6,Raw!$E:$E,Geography!$A$6)))</f>
        <v>0</v>
      </c>
      <c r="AX23" s="100">
        <f>IF($B$6="Region",SUMIFS(Raw!$H:$H,Raw!$A:$A,Geography!$B23,Raw!$G:$G,Geography!AX$6,Raw!$I:$I,Geography!$A$6),IF($B$6="Provider",SUMIFS(Raw!$H:$H,Raw!$A:$A,Geography!$B23,Raw!$G:$G,Geography!AX$6,Raw!$C:$C,Geography!$A$6),SUMIFS(Raw!$H:$H,Raw!$A:$A,Geography!$B23,Raw!$G:$G,Geography!AX$6,Raw!$E:$E,Geography!$A$6)))</f>
        <v>0</v>
      </c>
      <c r="AY23" s="100">
        <f>IF($B$6="Region",SUMIFS(Raw!$H:$H,Raw!$A:$A,Geography!$B23,Raw!$G:$G,Geography!AY$6,Raw!$I:$I,Geography!$A$6),IF($B$6="Provider",SUMIFS(Raw!$H:$H,Raw!$A:$A,Geography!$B23,Raw!$G:$G,Geography!AY$6,Raw!$C:$C,Geography!$A$6),SUMIFS(Raw!$H:$H,Raw!$A:$A,Geography!$B23,Raw!$G:$G,Geography!AY$6,Raw!$E:$E,Geography!$A$6)))</f>
        <v>0</v>
      </c>
      <c r="AZ23" s="100">
        <f>IF($B$6="Region",SUMIFS(Raw!$H:$H,Raw!$A:$A,Geography!$B23,Raw!$G:$G,Geography!AZ$6,Raw!$I:$I,Geography!$A$6),IF($B$6="Provider",SUMIFS(Raw!$H:$H,Raw!$A:$A,Geography!$B23,Raw!$G:$G,Geography!AZ$6,Raw!$C:$C,Geography!$A$6),SUMIFS(Raw!$H:$H,Raw!$A:$A,Geography!$B23,Raw!$G:$G,Geography!AZ$6,Raw!$E:$E,Geography!$A$6)))</f>
        <v>0</v>
      </c>
      <c r="BA23" s="100">
        <f>IF($B$6="Region",SUMIFS(Raw!$H:$H,Raw!$A:$A,Geography!$B23,Raw!$G:$G,Geography!BA$6,Raw!$I:$I,Geography!$A$6),IF($B$6="Provider",SUMIFS(Raw!$H:$H,Raw!$A:$A,Geography!$B23,Raw!$G:$G,Geography!BA$6,Raw!$C:$C,Geography!$A$6),SUMIFS(Raw!$H:$H,Raw!$A:$A,Geography!$B23,Raw!$G:$G,Geography!BA$6,Raw!$E:$E,Geography!$A$6)))</f>
        <v>0</v>
      </c>
      <c r="BB23" s="100">
        <f>IF($B$6="Region",SUMIFS(Raw!$H:$H,Raw!$A:$A,Geography!$B23,Raw!$G:$G,Geography!BB$6,Raw!$I:$I,Geography!$A$6),IF($B$6="Provider",SUMIFS(Raw!$H:$H,Raw!$A:$A,Geography!$B23,Raw!$G:$G,Geography!BB$6,Raw!$C:$C,Geography!$A$6),SUMIFS(Raw!$H:$H,Raw!$A:$A,Geography!$B23,Raw!$G:$G,Geography!BB$6,Raw!$E:$E,Geography!$A$6)))</f>
        <v>0</v>
      </c>
      <c r="BC23" s="100">
        <f>IF($B$6="Region",SUMIFS(Raw!$H:$H,Raw!$A:$A,Geography!$B23,Raw!$G:$G,Geography!BC$6,Raw!$I:$I,Geography!$A$6),IF($B$6="Provider",SUMIFS(Raw!$H:$H,Raw!$A:$A,Geography!$B23,Raw!$G:$G,Geography!BC$6,Raw!$C:$C,Geography!$A$6),SUMIFS(Raw!$H:$H,Raw!$A:$A,Geography!$B23,Raw!$G:$G,Geography!BC$6,Raw!$E:$E,Geography!$A$6)))</f>
        <v>0</v>
      </c>
      <c r="BD23" s="100">
        <f>IF($B$6="Region",SUMIFS(Raw!$H:$H,Raw!$A:$A,Geography!$B23,Raw!$G:$G,Geography!BD$6,Raw!$I:$I,Geography!$A$6),IF($B$6="Provider",SUMIFS(Raw!$H:$H,Raw!$A:$A,Geography!$B23,Raw!$G:$G,Geography!BD$6,Raw!$C:$C,Geography!$A$6),SUMIFS(Raw!$H:$H,Raw!$A:$A,Geography!$B23,Raw!$G:$G,Geography!BD$6,Raw!$E:$E,Geography!$A$6)))</f>
        <v>0</v>
      </c>
      <c r="BE23" s="100">
        <f>IF($B$6="Region",SUMIFS(Raw!$H:$H,Raw!$A:$A,Geography!$B23,Raw!$G:$G,Geography!BE$6,Raw!$I:$I,Geography!$A$6),IF($B$6="Provider",SUMIFS(Raw!$H:$H,Raw!$A:$A,Geography!$B23,Raw!$G:$G,Geography!BE$6,Raw!$C:$C,Geography!$A$6),SUMIFS(Raw!$H:$H,Raw!$A:$A,Geography!$B23,Raw!$G:$G,Geography!BE$6,Raw!$E:$E,Geography!$A$6)))</f>
        <v>0</v>
      </c>
      <c r="BF23" s="100">
        <f>IF($B$6="Region",SUMIFS(Raw!$H:$H,Raw!$A:$A,Geography!$B23,Raw!$G:$G,Geography!BF$6,Raw!$I:$I,Geography!$A$6),IF($B$6="Provider",SUMIFS(Raw!$H:$H,Raw!$A:$A,Geography!$B23,Raw!$G:$G,Geography!BF$6,Raw!$C:$C,Geography!$A$6),SUMIFS(Raw!$H:$H,Raw!$A:$A,Geography!$B23,Raw!$G:$G,Geography!BF$6,Raw!$E:$E,Geography!$A$6)))</f>
        <v>0</v>
      </c>
      <c r="BG23" s="100">
        <f>IF($B$6="Region",SUMIFS(Raw!$H:$H,Raw!$A:$A,Geography!$B23,Raw!$G:$G,Geography!BG$6,Raw!$I:$I,Geography!$A$6),IF($B$6="Provider",SUMIFS(Raw!$H:$H,Raw!$A:$A,Geography!$B23,Raw!$G:$G,Geography!BG$6,Raw!$C:$C,Geography!$A$6),SUMIFS(Raw!$H:$H,Raw!$A:$A,Geography!$B23,Raw!$G:$G,Geography!BG$6,Raw!$E:$E,Geography!$A$6)))</f>
        <v>0</v>
      </c>
      <c r="BH23" s="100">
        <f>IF($B$6="Region",SUMIFS(Raw!$H:$H,Raw!$A:$A,Geography!$B23,Raw!$G:$G,Geography!BH$6,Raw!$I:$I,Geography!$A$6),IF($B$6="Provider",SUMIFS(Raw!$H:$H,Raw!$A:$A,Geography!$B23,Raw!$G:$G,Geography!BH$6,Raw!$C:$C,Geography!$A$6),SUMIFS(Raw!$H:$H,Raw!$A:$A,Geography!$B23,Raw!$G:$G,Geography!BH$6,Raw!$E:$E,Geography!$A$6)))</f>
        <v>0</v>
      </c>
      <c r="BI23" s="100">
        <f>IF($B$6="Region",SUMIFS(Raw!$H:$H,Raw!$A:$A,Geography!$B23,Raw!$G:$G,Geography!BI$6,Raw!$I:$I,Geography!$A$6),IF($B$6="Provider",SUMIFS(Raw!$H:$H,Raw!$A:$A,Geography!$B23,Raw!$G:$G,Geography!BI$6,Raw!$C:$C,Geography!$A$6),SUMIFS(Raw!$H:$H,Raw!$A:$A,Geography!$B23,Raw!$G:$G,Geography!BI$6,Raw!$E:$E,Geography!$A$6)))</f>
        <v>0</v>
      </c>
      <c r="BJ23" s="100">
        <f>IF($B$6="Region",SUMIFS(Raw!$H:$H,Raw!$A:$A,Geography!$B23,Raw!$G:$G,Geography!BJ$6,Raw!$I:$I,Geography!$A$6),IF($B$6="Provider",SUMIFS(Raw!$H:$H,Raw!$A:$A,Geography!$B23,Raw!$G:$G,Geography!BJ$6,Raw!$C:$C,Geography!$A$6),SUMIFS(Raw!$H:$H,Raw!$A:$A,Geography!$B23,Raw!$G:$G,Geography!BJ$6,Raw!$E:$E,Geography!$A$6)))</f>
        <v>0</v>
      </c>
      <c r="BK23" s="100">
        <f>IF($B$6="Region",SUMIFS(Raw!$H:$H,Raw!$A:$A,Geography!$B23,Raw!$G:$G,Geography!BK$6,Raw!$I:$I,Geography!$A$6),IF($B$6="Provider",SUMIFS(Raw!$H:$H,Raw!$A:$A,Geography!$B23,Raw!$G:$G,Geography!BK$6,Raw!$C:$C,Geography!$A$6),SUMIFS(Raw!$H:$H,Raw!$A:$A,Geography!$B23,Raw!$G:$G,Geography!BK$6,Raw!$E:$E,Geography!$A$6)))</f>
        <v>0</v>
      </c>
      <c r="BL23" s="100">
        <f>IF($B$6="Region",SUMIFS(Raw!$H:$H,Raw!$A:$A,Geography!$B23,Raw!$G:$G,Geography!BL$6,Raw!$I:$I,Geography!$A$6),IF($B$6="Provider",SUMIFS(Raw!$H:$H,Raw!$A:$A,Geography!$B23,Raw!$G:$G,Geography!BL$6,Raw!$C:$C,Geography!$A$6),SUMIFS(Raw!$H:$H,Raw!$A:$A,Geography!$B23,Raw!$G:$G,Geography!BL$6,Raw!$E:$E,Geography!$A$6)))</f>
        <v>0</v>
      </c>
      <c r="BM23" s="100">
        <f>IF($B$6="Region",SUMIFS(Raw!$H:$H,Raw!$A:$A,Geography!$B23,Raw!$G:$G,Geography!BM$6,Raw!$I:$I,Geography!$A$6),IF($B$6="Provider",SUMIFS(Raw!$H:$H,Raw!$A:$A,Geography!$B23,Raw!$G:$G,Geography!BM$6,Raw!$C:$C,Geography!$A$6),SUMIFS(Raw!$H:$H,Raw!$A:$A,Geography!$B23,Raw!$G:$G,Geography!BM$6,Raw!$E:$E,Geography!$A$6)))</f>
        <v>0</v>
      </c>
      <c r="BN23" s="100">
        <f>IF($B$6="Region",SUMIFS(Raw!$H:$H,Raw!$A:$A,Geography!$B23,Raw!$G:$G,Geography!BN$6,Raw!$I:$I,Geography!$A$6),IF($B$6="Provider",SUMIFS(Raw!$H:$H,Raw!$A:$A,Geography!$B23,Raw!$G:$G,Geography!BN$6,Raw!$C:$C,Geography!$A$6),SUMIFS(Raw!$H:$H,Raw!$A:$A,Geography!$B23,Raw!$G:$G,Geography!BN$6,Raw!$E:$E,Geography!$A$6)))</f>
        <v>0</v>
      </c>
      <c r="BO23" s="100">
        <f>IF($B$6="Region",SUMIFS(Raw!$H:$H,Raw!$A:$A,Geography!$B23,Raw!$G:$G,Geography!BO$6,Raw!$I:$I,Geography!$A$6),IF($B$6="Provider",SUMIFS(Raw!$H:$H,Raw!$A:$A,Geography!$B23,Raw!$G:$G,Geography!BO$6,Raw!$C:$C,Geography!$A$6),SUMIFS(Raw!$H:$H,Raw!$A:$A,Geography!$B23,Raw!$G:$G,Geography!BO$6,Raw!$E:$E,Geography!$A$6)))</f>
        <v>0</v>
      </c>
      <c r="BP23" s="100">
        <f>IF($B$6="Region",SUMIFS(Raw!$H:$H,Raw!$A:$A,Geography!$B23,Raw!$G:$G,Geography!BP$6,Raw!$I:$I,Geography!$A$6),IF($B$6="Provider",SUMIFS(Raw!$H:$H,Raw!$A:$A,Geography!$B23,Raw!$G:$G,Geography!BP$6,Raw!$C:$C,Geography!$A$6),SUMIFS(Raw!$H:$H,Raw!$A:$A,Geography!$B23,Raw!$G:$G,Geography!BP$6,Raw!$E:$E,Geography!$A$6)))</f>
        <v>0</v>
      </c>
      <c r="BQ23" s="100">
        <f>IF($B$6="Region",SUMIFS(Raw!$H:$H,Raw!$A:$A,Geography!$B23,Raw!$G:$G,Geography!BQ$6,Raw!$I:$I,Geography!$A$6),IF($B$6="Provider",SUMIFS(Raw!$H:$H,Raw!$A:$A,Geography!$B23,Raw!$G:$G,Geography!BQ$6,Raw!$C:$C,Geography!$A$6),SUMIFS(Raw!$H:$H,Raw!$A:$A,Geography!$B23,Raw!$G:$G,Geography!BQ$6,Raw!$E:$E,Geography!$A$6)))</f>
        <v>0</v>
      </c>
      <c r="BR23" s="100">
        <f>IF($B$6="Region",SUMIFS(Raw!$H:$H,Raw!$A:$A,Geography!$B23,Raw!$G:$G,Geography!BR$6,Raw!$I:$I,Geography!$A$6),IF($B$6="Provider",SUMIFS(Raw!$H:$H,Raw!$A:$A,Geography!$B23,Raw!$G:$G,Geography!BR$6,Raw!$C:$C,Geography!$A$6),SUMIFS(Raw!$H:$H,Raw!$A:$A,Geography!$B23,Raw!$G:$G,Geography!BR$6,Raw!$E:$E,Geography!$A$6)))</f>
        <v>0</v>
      </c>
      <c r="BS23" s="100">
        <f>IF($B$6="Region",SUMIFS(Raw!$H:$H,Raw!$A:$A,Geography!$B23,Raw!$G:$G,Geography!BS$6,Raw!$I:$I,Geography!$A$6),IF($B$6="Provider",SUMIFS(Raw!$H:$H,Raw!$A:$A,Geography!$B23,Raw!$G:$G,Geography!BS$6,Raw!$C:$C,Geography!$A$6),SUMIFS(Raw!$H:$H,Raw!$A:$A,Geography!$B23,Raw!$G:$G,Geography!BS$6,Raw!$E:$E,Geography!$A$6)))</f>
        <v>0</v>
      </c>
      <c r="BT23" s="100">
        <f>IF($B$6="Region",SUMIFS(Raw!$H:$H,Raw!$A:$A,Geography!$B23,Raw!$G:$G,Geography!BT$6,Raw!$I:$I,Geography!$A$6),IF($B$6="Provider",SUMIFS(Raw!$H:$H,Raw!$A:$A,Geography!$B23,Raw!$G:$G,Geography!BT$6,Raw!$C:$C,Geography!$A$6),SUMIFS(Raw!$H:$H,Raw!$A:$A,Geography!$B23,Raw!$G:$G,Geography!BT$6,Raw!$E:$E,Geography!$A$6)))</f>
        <v>0</v>
      </c>
      <c r="BU23" s="100">
        <f>IF($B$6="Region",SUMIFS(Raw!$H:$H,Raw!$A:$A,Geography!$B23,Raw!$G:$G,Geography!BU$6,Raw!$I:$I,Geography!$A$6),IF($B$6="Provider",SUMIFS(Raw!$H:$H,Raw!$A:$A,Geography!$B23,Raw!$G:$G,Geography!BU$6,Raw!$C:$C,Geography!$A$6),SUMIFS(Raw!$H:$H,Raw!$A:$A,Geography!$B23,Raw!$G:$G,Geography!BU$6,Raw!$E:$E,Geography!$A$6)))</f>
        <v>0</v>
      </c>
      <c r="BV23" s="100">
        <f>IF($B$6="Region",SUMIFS(Raw!$H:$H,Raw!$A:$A,Geography!$B23,Raw!$G:$G,Geography!BV$6,Raw!$I:$I,Geography!$A$6),IF($B$6="Provider",SUMIFS(Raw!$H:$H,Raw!$A:$A,Geography!$B23,Raw!$G:$G,Geography!BV$6,Raw!$C:$C,Geography!$A$6),SUMIFS(Raw!$H:$H,Raw!$A:$A,Geography!$B23,Raw!$G:$G,Geography!BV$6,Raw!$E:$E,Geography!$A$6)))</f>
        <v>0</v>
      </c>
      <c r="BW23" s="100">
        <f>IF($B$6="Region",SUMIFS(Raw!$H:$H,Raw!$A:$A,Geography!$B23,Raw!$G:$G,Geography!BW$6,Raw!$I:$I,Geography!$A$6),IF($B$6="Provider",SUMIFS(Raw!$H:$H,Raw!$A:$A,Geography!$B23,Raw!$G:$G,Geography!BW$6,Raw!$C:$C,Geography!$A$6),SUMIFS(Raw!$H:$H,Raw!$A:$A,Geography!$B23,Raw!$G:$G,Geography!BW$6,Raw!$E:$E,Geography!$A$6)))</f>
        <v>0</v>
      </c>
      <c r="BX23" s="100">
        <f>IF($B$6="Region",SUMIFS(Raw!$H:$H,Raw!$A:$A,Geography!$B23,Raw!$G:$G,Geography!BX$6,Raw!$I:$I,Geography!$A$6),IF($B$6="Provider",SUMIFS(Raw!$H:$H,Raw!$A:$A,Geography!$B23,Raw!$G:$G,Geography!BX$6,Raw!$C:$C,Geography!$A$6),SUMIFS(Raw!$H:$H,Raw!$A:$A,Geography!$B23,Raw!$G:$G,Geography!BX$6,Raw!$E:$E,Geography!$A$6)))</f>
        <v>0</v>
      </c>
      <c r="BY23" s="100">
        <f>IF($B$6="Region",SUMIFS(Raw!$H:$H,Raw!$A:$A,Geography!$B23,Raw!$G:$G,Geography!BY$6,Raw!$I:$I,Geography!$A$6),IF($B$6="Provider",SUMIFS(Raw!$H:$H,Raw!$A:$A,Geography!$B23,Raw!$G:$G,Geography!BY$6,Raw!$C:$C,Geography!$A$6),SUMIFS(Raw!$H:$H,Raw!$A:$A,Geography!$B23,Raw!$G:$G,Geography!BY$6,Raw!$E:$E,Geography!$A$6)))</f>
        <v>0</v>
      </c>
      <c r="BZ23" s="100">
        <f>IF($B$6="Region",SUMIFS(Raw!$H:$H,Raw!$A:$A,Geography!$B23,Raw!$G:$G,Geography!BZ$6,Raw!$I:$I,Geography!$A$6),IF($B$6="Provider",SUMIFS(Raw!$H:$H,Raw!$A:$A,Geography!$B23,Raw!$G:$G,Geography!BZ$6,Raw!$C:$C,Geography!$A$6),SUMIFS(Raw!$H:$H,Raw!$A:$A,Geography!$B23,Raw!$G:$G,Geography!BZ$6,Raw!$E:$E,Geography!$A$6)))</f>
        <v>0</v>
      </c>
      <c r="CA23" s="100">
        <f>IF($B$6="Region",SUMIFS(Raw!$H:$H,Raw!$A:$A,Geography!$B23,Raw!$G:$G,Geography!CA$6,Raw!$I:$I,Geography!$A$6),IF($B$6="Provider",SUMIFS(Raw!$H:$H,Raw!$A:$A,Geography!$B23,Raw!$G:$G,Geography!CA$6,Raw!$C:$C,Geography!$A$6),SUMIFS(Raw!$H:$H,Raw!$A:$A,Geography!$B23,Raw!$G:$G,Geography!CA$6,Raw!$E:$E,Geography!$A$6)))</f>
        <v>0</v>
      </c>
      <c r="CB23" s="100">
        <f>IF($B$6="Region",SUMIFS(Raw!$H:$H,Raw!$A:$A,Geography!$B23,Raw!$G:$G,Geography!CB$6,Raw!$I:$I,Geography!$A$6),IF($B$6="Provider",SUMIFS(Raw!$H:$H,Raw!$A:$A,Geography!$B23,Raw!$G:$G,Geography!CB$6,Raw!$C:$C,Geography!$A$6),SUMIFS(Raw!$H:$H,Raw!$A:$A,Geography!$B23,Raw!$G:$G,Geography!CB$6,Raw!$E:$E,Geography!$A$6)))</f>
        <v>0</v>
      </c>
      <c r="CC23" s="100">
        <f>IF($B$6="Region",SUMIFS(Raw!$H:$H,Raw!$A:$A,Geography!$B23,Raw!$G:$G,Geography!CC$6,Raw!$I:$I,Geography!$A$6),IF($B$6="Provider",SUMIFS(Raw!$H:$H,Raw!$A:$A,Geography!$B23,Raw!$G:$G,Geography!CC$6,Raw!$C:$C,Geography!$A$6),SUMIFS(Raw!$H:$H,Raw!$A:$A,Geography!$B23,Raw!$G:$G,Geography!CC$6,Raw!$E:$E,Geography!$A$6)))</f>
        <v>0</v>
      </c>
      <c r="CD23" s="100">
        <f>IF($B$6="Region",SUMIFS(Raw!$H:$H,Raw!$A:$A,Geography!$B23,Raw!$G:$G,Geography!CD$6,Raw!$I:$I,Geography!$A$6),IF($B$6="Provider",SUMIFS(Raw!$H:$H,Raw!$A:$A,Geography!$B23,Raw!$G:$G,Geography!CD$6,Raw!$C:$C,Geography!$A$6),SUMIFS(Raw!$H:$H,Raw!$A:$A,Geography!$B23,Raw!$G:$G,Geography!CD$6,Raw!$E:$E,Geography!$A$6)))</f>
        <v>0</v>
      </c>
      <c r="CE23" s="100">
        <f>IF($B$6="Region",SUMIFS(Raw!$H:$H,Raw!$A:$A,Geography!$B23,Raw!$G:$G,Geography!CE$6,Raw!$I:$I,Geography!$A$6),IF($B$6="Provider",SUMIFS(Raw!$H:$H,Raw!$A:$A,Geography!$B23,Raw!$G:$G,Geography!CE$6,Raw!$C:$C,Geography!$A$6),SUMIFS(Raw!$H:$H,Raw!$A:$A,Geography!$B23,Raw!$G:$G,Geography!CE$6,Raw!$E:$E,Geography!$A$6)))</f>
        <v>0</v>
      </c>
      <c r="CF23" s="100">
        <f>IF($B$6="Region",SUMIFS(Raw!$H:$H,Raw!$A:$A,Geography!$B23,Raw!$G:$G,Geography!CF$6,Raw!$I:$I,Geography!$A$6),IF($B$6="Provider",SUMIFS(Raw!$H:$H,Raw!$A:$A,Geography!$B23,Raw!$G:$G,Geography!CF$6,Raw!$C:$C,Geography!$A$6),SUMIFS(Raw!$H:$H,Raw!$A:$A,Geography!$B23,Raw!$G:$G,Geography!CF$6,Raw!$E:$E,Geography!$A$6)))</f>
        <v>0</v>
      </c>
      <c r="CG23" s="100">
        <f>IF($B$6="Region",SUMIFS(Raw!$H:$H,Raw!$A:$A,Geography!$B23,Raw!$G:$G,Geography!CG$6,Raw!$I:$I,Geography!$A$6),IF($B$6="Provider",SUMIFS(Raw!$H:$H,Raw!$A:$A,Geography!$B23,Raw!$G:$G,Geography!CG$6,Raw!$C:$C,Geography!$A$6),SUMIFS(Raw!$H:$H,Raw!$A:$A,Geography!$B23,Raw!$G:$G,Geography!CG$6,Raw!$E:$E,Geography!$A$6)))</f>
        <v>0</v>
      </c>
      <c r="CH23" s="100">
        <f>IF($B$6="Region",SUMIFS(Raw!$H:$H,Raw!$A:$A,Geography!$B23,Raw!$G:$G,Geography!CH$6,Raw!$I:$I,Geography!$A$6),IF($B$6="Provider",SUMIFS(Raw!$H:$H,Raw!$A:$A,Geography!$B23,Raw!$G:$G,Geography!CH$6,Raw!$C:$C,Geography!$A$6),SUMIFS(Raw!$H:$H,Raw!$A:$A,Geography!$B23,Raw!$G:$G,Geography!CH$6,Raw!$E:$E,Geography!$A$6)))</f>
        <v>0</v>
      </c>
      <c r="CI23" s="100">
        <f>IF($B$6="Region",SUMIFS(Raw!$H:$H,Raw!$A:$A,Geography!$B23,Raw!$G:$G,Geography!CI$6,Raw!$I:$I,Geography!$A$6),IF($B$6="Provider",SUMIFS(Raw!$H:$H,Raw!$A:$A,Geography!$B23,Raw!$G:$G,Geography!CI$6,Raw!$C:$C,Geography!$A$6),SUMIFS(Raw!$H:$H,Raw!$A:$A,Geography!$B23,Raw!$G:$G,Geography!CI$6,Raw!$E:$E,Geography!$A$6)))</f>
        <v>0</v>
      </c>
      <c r="CJ23" s="100">
        <f>IF($B$6="Region",SUMIFS(Raw!$H:$H,Raw!$A:$A,Geography!$B23,Raw!$G:$G,Geography!CJ$6,Raw!$I:$I,Geography!$A$6),IF($B$6="Provider",SUMIFS(Raw!$H:$H,Raw!$A:$A,Geography!$B23,Raw!$G:$G,Geography!CJ$6,Raw!$C:$C,Geography!$A$6),SUMIFS(Raw!$H:$H,Raw!$A:$A,Geography!$B23,Raw!$G:$G,Geography!CJ$6,Raw!$E:$E,Geography!$A$6)))</f>
        <v>0</v>
      </c>
      <c r="CK23" s="100">
        <f>IF($B$6="Region",SUMIFS(Raw!$H:$H,Raw!$A:$A,Geography!$B23,Raw!$G:$G,Geography!CK$6,Raw!$I:$I,Geography!$A$6),IF($B$6="Provider",SUMIFS(Raw!$H:$H,Raw!$A:$A,Geography!$B23,Raw!$G:$G,Geography!CK$6,Raw!$C:$C,Geography!$A$6),SUMIFS(Raw!$H:$H,Raw!$A:$A,Geography!$B23,Raw!$G:$G,Geography!CK$6,Raw!$E:$E,Geography!$A$6)))</f>
        <v>0</v>
      </c>
      <c r="CL23" s="100">
        <f>IF($B$6="Region",SUMIFS(Raw!$H:$H,Raw!$A:$A,Geography!$B23,Raw!$G:$G,Geography!CL$6,Raw!$I:$I,Geography!$A$6),IF($B$6="Provider",SUMIFS(Raw!$H:$H,Raw!$A:$A,Geography!$B23,Raw!$G:$G,Geography!CL$6,Raw!$C:$C,Geography!$A$6),SUMIFS(Raw!$H:$H,Raw!$A:$A,Geography!$B23,Raw!$G:$G,Geography!CL$6,Raw!$E:$E,Geography!$A$6)))</f>
        <v>0</v>
      </c>
      <c r="CM23" s="100">
        <f>IF($B$6="Region",SUMIFS(Raw!$H:$H,Raw!$A:$A,Geography!$B23,Raw!$G:$G,Geography!CM$6,Raw!$I:$I,Geography!$A$6),IF($B$6="Provider",SUMIFS(Raw!$H:$H,Raw!$A:$A,Geography!$B23,Raw!$G:$G,Geography!CM$6,Raw!$C:$C,Geography!$A$6),SUMIFS(Raw!$H:$H,Raw!$A:$A,Geography!$B23,Raw!$G:$G,Geography!CM$6,Raw!$E:$E,Geography!$A$6)))</f>
        <v>0</v>
      </c>
    </row>
    <row r="24" spans="1:91" s="234" customFormat="1" hidden="1" x14ac:dyDescent="0.25">
      <c r="B24" s="14">
        <v>46113</v>
      </c>
      <c r="C24" s="3"/>
      <c r="D24" s="94">
        <f>IF($B$6="Region",SUMIFS(Raw!$H:$H,Raw!$A:$A,Geography!$B24,Raw!$G:$G,Geography!D$6,Raw!$I:$I,Geography!$A$6),IF($B$6="Provider",SUMIFS(Raw!$H:$H,Raw!$A:$A,Geography!$B24,Raw!$G:$G,Geography!D$6,Raw!$C:$C,Geography!$A$6),SUMIFS(Raw!$H:$H,Raw!$A:$A,Geography!$B24,Raw!$G:$G,Geography!D$6,Raw!$E:$E,Geography!$A$6)))</f>
        <v>0</v>
      </c>
      <c r="E24" s="94">
        <f>IF($B$6="Region",SUMIFS(Raw!$H:$H,Raw!$A:$A,Geography!$B24,Raw!$G:$G,Geography!E$6,Raw!$I:$I,Geography!$A$6),IF($B$6="Provider",SUMIFS(Raw!$H:$H,Raw!$A:$A,Geography!$B24,Raw!$G:$G,Geography!E$6,Raw!$C:$C,Geography!$A$6),SUMIFS(Raw!$H:$H,Raw!$A:$A,Geography!$B24,Raw!$G:$G,Geography!E$6,Raw!$E:$E,Geography!$A$6)))</f>
        <v>0</v>
      </c>
      <c r="F24" s="94">
        <f>IF($B$6="Region",SUMIFS(Raw!$H:$H,Raw!$A:$A,Geography!$B24,Raw!$G:$G,Geography!F$6,Raw!$I:$I,Geography!$A$6),IF($B$6="Provider",SUMIFS(Raw!$H:$H,Raw!$A:$A,Geography!$B24,Raw!$G:$G,Geography!F$6,Raw!$C:$C,Geography!$A$6),SUMIFS(Raw!$H:$H,Raw!$A:$A,Geography!$B24,Raw!$G:$G,Geography!F$6,Raw!$E:$E,Geography!$A$6)))</f>
        <v>0</v>
      </c>
      <c r="G24" s="94">
        <f>IF($B$6="Region",SUMIFS(Raw!$H:$H,Raw!$A:$A,Geography!$B24,Raw!$G:$G,Geography!G$6,Raw!$I:$I,Geography!$A$6),IF($B$6="Provider",SUMIFS(Raw!$H:$H,Raw!$A:$A,Geography!$B24,Raw!$G:$G,Geography!G$6,Raw!$C:$C,Geography!$A$6),SUMIFS(Raw!$H:$H,Raw!$A:$A,Geography!$B24,Raw!$G:$G,Geography!G$6,Raw!$E:$E,Geography!$A$6)))</f>
        <v>0</v>
      </c>
      <c r="H24" s="94">
        <f>IF($B$6="Region",SUMIFS(Raw!$H:$H,Raw!$A:$A,Geography!$B24,Raw!$G:$G,Geography!H$6,Raw!$I:$I,Geography!$A$6),IF($B$6="Provider",SUMIFS(Raw!$H:$H,Raw!$A:$A,Geography!$B24,Raw!$G:$G,Geography!H$6,Raw!$C:$C,Geography!$A$6),SUMIFS(Raw!$H:$H,Raw!$A:$A,Geography!$B24,Raw!$G:$G,Geography!H$6,Raw!$E:$E,Geography!$A$6)))</f>
        <v>0</v>
      </c>
      <c r="I24" s="94">
        <f>IF($B$6="Region",SUMIFS(Raw!$H:$H,Raw!$A:$A,Geography!$B24,Raw!$G:$G,Geography!I$6,Raw!$I:$I,Geography!$A$6),IF($B$6="Provider",SUMIFS(Raw!$H:$H,Raw!$A:$A,Geography!$B24,Raw!$G:$G,Geography!I$6,Raw!$C:$C,Geography!$A$6),SUMIFS(Raw!$H:$H,Raw!$A:$A,Geography!$B24,Raw!$G:$G,Geography!I$6,Raw!$E:$E,Geography!$A$6)))</f>
        <v>0</v>
      </c>
      <c r="J24" s="94" t="str">
        <f>IF($B$6="Area", SUMIFS(Raw!$H:$H,Raw!$A:$A,Geography!$B24,Raw!$G:$G,Geography!J$6,Raw!$E:$E,Geography!$A$6), " ")</f>
        <v xml:space="preserve"> </v>
      </c>
      <c r="K24" s="94" t="str">
        <f>IF($B$6="Area", SUMIFS(Raw!$H:$H,Raw!$A:$A,Geography!$B24,Raw!$G:$G,Geography!K$6,Raw!$E:$E,Geography!$A$6), " ")</f>
        <v xml:space="preserve"> </v>
      </c>
      <c r="L24" s="94">
        <f>IF($B$6="Region",SUMIFS(Raw!$H:$H,Raw!$A:$A,Geography!$B24,Raw!$G:$G,Geography!L$6,Raw!$I:$I,Geography!$A$6),IF($B$6="Provider",SUMIFS(Raw!$H:$H,Raw!$A:$A,Geography!$B24,Raw!$G:$G,Geography!L$6,Raw!$C:$C,Geography!$A$6),SUMIFS(Raw!$H:$H,Raw!$A:$A,Geography!$B24,Raw!$G:$G,Geography!L$6,Raw!$E:$E,Geography!$A$6)))</f>
        <v>0</v>
      </c>
      <c r="M24" s="94">
        <f>IF($B$6="Region",SUMIFS(Raw!$H:$H,Raw!$A:$A,Geography!$B24,Raw!$G:$G,Geography!M$6,Raw!$I:$I,Geography!$A$6),IF($B$6="Provider",SUMIFS(Raw!$H:$H,Raw!$A:$A,Geography!$B24,Raw!$G:$G,Geography!M$6,Raw!$C:$C,Geography!$A$6),SUMIFS(Raw!$H:$H,Raw!$A:$A,Geography!$B24,Raw!$G:$G,Geography!M$6,Raw!$E:$E,Geography!$A$6)))</f>
        <v>0</v>
      </c>
      <c r="N24" s="94">
        <f>IF($B$6="Region",SUMIFS(Raw!$H:$H,Raw!$A:$A,Geography!$B24,Raw!$G:$G,Geography!N$6,Raw!$I:$I,Geography!$A$6),IF($B$6="Provider",SUMIFS(Raw!$H:$H,Raw!$A:$A,Geography!$B24,Raw!$G:$G,Geography!N$6,Raw!$C:$C,Geography!$A$6),SUMIFS(Raw!$H:$H,Raw!$A:$A,Geography!$B24,Raw!$G:$G,Geography!N$6,Raw!$E:$E,Geography!$A$6)))</f>
        <v>0</v>
      </c>
      <c r="O24" s="94">
        <f>IF($B$6="Region",SUMIFS(Raw!$H:$H,Raw!$A:$A,Geography!$B24,Raw!$G:$G,Geography!O$6,Raw!$I:$I,Geography!$A$6),IF($B$6="Provider",SUMIFS(Raw!$H:$H,Raw!$A:$A,Geography!$B24,Raw!$G:$G,Geography!O$6,Raw!$C:$C,Geography!$A$6),SUMIFS(Raw!$H:$H,Raw!$A:$A,Geography!$B24,Raw!$G:$G,Geography!O$6,Raw!$E:$E,Geography!$A$6)))</f>
        <v>0</v>
      </c>
      <c r="P24" s="94">
        <f>IF($B$6="Region",SUMIFS(Raw!$H:$H,Raw!$A:$A,Geography!$B24,Raw!$G:$G,Geography!P$6,Raw!$I:$I,Geography!$A$6),IF($B$6="Provider",SUMIFS(Raw!$H:$H,Raw!$A:$A,Geography!$B24,Raw!$G:$G,Geography!P$6,Raw!$C:$C,Geography!$A$6),SUMIFS(Raw!$H:$H,Raw!$A:$A,Geography!$B24,Raw!$G:$G,Geography!P$6,Raw!$E:$E,Geography!$A$6)))</f>
        <v>0</v>
      </c>
      <c r="Q24" s="94">
        <f>IF($B$6="Region",SUMIFS(Raw!$H:$H,Raw!$A:$A,Geography!$B24,Raw!$G:$G,Geography!Q$6,Raw!$I:$I,Geography!$A$6),IF($B$6="Provider",SUMIFS(Raw!$H:$H,Raw!$A:$A,Geography!$B24,Raw!$G:$G,Geography!Q$6,Raw!$C:$C,Geography!$A$6),SUMIFS(Raw!$H:$H,Raw!$A:$A,Geography!$B24,Raw!$G:$G,Geography!Q$6,Raw!$E:$E,Geography!$A$6)))</f>
        <v>0</v>
      </c>
      <c r="R24" s="94">
        <f>IF($B$6="Region",SUMIFS(Raw!$H:$H,Raw!$A:$A,Geography!$B24,Raw!$G:$G,Geography!R$6,Raw!$I:$I,Geography!$A$6),IF($B$6="Provider",SUMIFS(Raw!$H:$H,Raw!$A:$A,Geography!$B24,Raw!$G:$G,Geography!R$6,Raw!$C:$C,Geography!$A$6),SUMIFS(Raw!$H:$H,Raw!$A:$A,Geography!$B24,Raw!$G:$G,Geography!R$6,Raw!$E:$E,Geography!$A$6)))</f>
        <v>0</v>
      </c>
      <c r="S24" s="94">
        <f>IF($B$6="Region",SUMIFS(Raw!$H:$H,Raw!$A:$A,Geography!$B24,Raw!$G:$G,Geography!S$6,Raw!$I:$I,Geography!$A$6),IF($B$6="Provider",SUMIFS(Raw!$H:$H,Raw!$A:$A,Geography!$B24,Raw!$G:$G,Geography!S$6,Raw!$C:$C,Geography!$A$6),SUMIFS(Raw!$H:$H,Raw!$A:$A,Geography!$B24,Raw!$G:$G,Geography!S$6,Raw!$E:$E,Geography!$A$6)))</f>
        <v>0</v>
      </c>
      <c r="T24" s="94">
        <f>IF($B$6="Region",SUMIFS(Raw!$H:$H,Raw!$A:$A,Geography!$B24,Raw!$G:$G,Geography!T$6,Raw!$I:$I,Geography!$A$6),IF($B$6="Provider",SUMIFS(Raw!$H:$H,Raw!$A:$A,Geography!$B24,Raw!$G:$G,Geography!T$6,Raw!$C:$C,Geography!$A$6),SUMIFS(Raw!$H:$H,Raw!$A:$A,Geography!$B24,Raw!$G:$G,Geography!T$6,Raw!$E:$E,Geography!$A$6)))</f>
        <v>0</v>
      </c>
      <c r="U24" s="94">
        <f>IF($B$6="Region",SUMIFS(Raw!$H:$H,Raw!$A:$A,Geography!$B24,Raw!$G:$G,Geography!U$6,Raw!$I:$I,Geography!$A$6),IF($B$6="Provider",SUMIFS(Raw!$H:$H,Raw!$A:$A,Geography!$B24,Raw!$G:$G,Geography!U$6,Raw!$C:$C,Geography!$A$6),SUMIFS(Raw!$H:$H,Raw!$A:$A,Geography!$B24,Raw!$G:$G,Geography!U$6,Raw!$E:$E,Geography!$A$6)))</f>
        <v>0</v>
      </c>
      <c r="V24" s="94">
        <f>IF($B$6="Region",SUMIFS(Raw!$H:$H,Raw!$A:$A,Geography!$B24,Raw!$G:$G,Geography!V$6,Raw!$I:$I,Geography!$A$6),IF($B$6="Provider",SUMIFS(Raw!$H:$H,Raw!$A:$A,Geography!$B24,Raw!$G:$G,Geography!V$6,Raw!$C:$C,Geography!$A$6),SUMIFS(Raw!$H:$H,Raw!$A:$A,Geography!$B24,Raw!$G:$G,Geography!V$6,Raw!$E:$E,Geography!$A$6)))</f>
        <v>0</v>
      </c>
      <c r="W24" s="94">
        <f>IF($B$6="Region",SUMIFS(Raw!$H:$H,Raw!$A:$A,Geography!$B24,Raw!$G:$G,Geography!W$6,Raw!$I:$I,Geography!$A$6),IF($B$6="Provider",SUMIFS(Raw!$H:$H,Raw!$A:$A,Geography!$B24,Raw!$G:$G,Geography!W$6,Raw!$C:$C,Geography!$A$6),SUMIFS(Raw!$H:$H,Raw!$A:$A,Geography!$B24,Raw!$G:$G,Geography!W$6,Raw!$E:$E,Geography!$A$6)))</f>
        <v>0</v>
      </c>
      <c r="X24" s="94">
        <f>IF($B$6="Region",SUMIFS(Raw!$H:$H,Raw!$A:$A,Geography!$B24,Raw!$G:$G,Geography!X$6,Raw!$I:$I,Geography!$A$6),IF($B$6="Provider",SUMIFS(Raw!$H:$H,Raw!$A:$A,Geography!$B24,Raw!$G:$G,Geography!X$6,Raw!$C:$C,Geography!$A$6),SUMIFS(Raw!$H:$H,Raw!$A:$A,Geography!$B24,Raw!$G:$G,Geography!X$6,Raw!$E:$E,Geography!$A$6)))</f>
        <v>0</v>
      </c>
      <c r="Y24" s="94" t="str">
        <f>IF($B$6="Area", SUMIFS(Raw!$H:$H,Raw!$A:$A,Geography!$B24,Raw!$G:$G,Geography!Y$6,Raw!$E:$E,Geography!$A$6), " ")</f>
        <v xml:space="preserve"> </v>
      </c>
      <c r="Z24" s="94" t="str">
        <f>IF($B$6="Area", SUMIFS(Raw!$H:$H,Raw!$A:$A,Geography!$B24,Raw!$G:$G,Geography!Z$6,Raw!$E:$E,Geography!$A$6), " ")</f>
        <v xml:space="preserve"> </v>
      </c>
      <c r="AA24" s="94">
        <f>IF($B$6="Region",SUMIFS(Raw!$H:$H,Raw!$A:$A,Geography!$B24,Raw!$G:$G,Geography!AA$6,Raw!$I:$I,Geography!$A$6),IF($B$6="Provider",SUMIFS(Raw!$H:$H,Raw!$A:$A,Geography!$B24,Raw!$G:$G,Geography!AA$6,Raw!$C:$C,Geography!$A$6),SUMIFS(Raw!$H:$H,Raw!$A:$A,Geography!$B24,Raw!$G:$G,Geography!AA$6,Raw!$E:$E,Geography!$A$6)))</f>
        <v>0</v>
      </c>
      <c r="AB24" s="94">
        <f>IF($B$6="Region",SUMIFS(Raw!$H:$H,Raw!$A:$A,Geography!$B24,Raw!$G:$G,Geography!AB$6,Raw!$I:$I,Geography!$A$6),IF($B$6="Provider",SUMIFS(Raw!$H:$H,Raw!$A:$A,Geography!$B24,Raw!$G:$G,Geography!AB$6,Raw!$C:$C,Geography!$A$6),SUMIFS(Raw!$H:$H,Raw!$A:$A,Geography!$B24,Raw!$G:$G,Geography!AB$6,Raw!$E:$E,Geography!$A$6)))</f>
        <v>0</v>
      </c>
      <c r="AC24" s="94" t="str">
        <f>IF($B$6="Area", SUMIFS(Raw!$H:$H,Raw!$A:$A,Geography!$B24,Raw!$G:$G,Geography!AC$6,Raw!$E:$E,Geography!$A$6), " ")</f>
        <v xml:space="preserve"> </v>
      </c>
      <c r="AD24" s="94" t="str">
        <f>IF($B$6="Area", SUMIFS(Raw!$H:$H,Raw!$A:$A,Geography!$B24,Raw!$G:$G,Geography!AD$6,Raw!$E:$E,Geography!$A$6), " ")</f>
        <v xml:space="preserve"> </v>
      </c>
      <c r="AE24" s="94">
        <f>IF($B$6="Region",SUMIFS(Raw!$H:$H,Raw!$A:$A,Geography!$B24,Raw!$G:$G,Geography!AE$6,Raw!$I:$I,Geography!$A$6),IF($B$6="Provider",SUMIFS(Raw!$H:$H,Raw!$A:$A,Geography!$B24,Raw!$G:$G,Geography!AE$6,Raw!$C:$C,Geography!$A$6),SUMIFS(Raw!$H:$H,Raw!$A:$A,Geography!$B24,Raw!$G:$G,Geography!AE$6,Raw!$E:$E,Geography!$A$6)))</f>
        <v>0</v>
      </c>
      <c r="AF24" s="94">
        <f>IF($B$6="Region",SUMIFS(Raw!$H:$H,Raw!$A:$A,Geography!$B24,Raw!$G:$G,Geography!AF$6,Raw!$I:$I,Geography!$A$6),IF($B$6="Provider",SUMIFS(Raw!$H:$H,Raw!$A:$A,Geography!$B24,Raw!$G:$G,Geography!AF$6,Raw!$C:$C,Geography!$A$6),SUMIFS(Raw!$H:$H,Raw!$A:$A,Geography!$B24,Raw!$G:$G,Geography!AF$6,Raw!$E:$E,Geography!$A$6)))</f>
        <v>0</v>
      </c>
      <c r="AG24" s="94">
        <f>IF($B$6="Region",SUMIFS(Raw!$H:$H,Raw!$A:$A,Geography!$B24,Raw!$G:$G,Geography!AG$6,Raw!$I:$I,Geography!$A$6),IF($B$6="Provider",SUMIFS(Raw!$H:$H,Raw!$A:$A,Geography!$B24,Raw!$G:$G,Geography!AG$6,Raw!$C:$C,Geography!$A$6),SUMIFS(Raw!$H:$H,Raw!$A:$A,Geography!$B24,Raw!$G:$G,Geography!AG$6,Raw!$E:$E,Geography!$A$6)))</f>
        <v>0</v>
      </c>
      <c r="AH24" s="94">
        <f>IF($B$6="Region",SUMIFS(Raw!$H:$H,Raw!$A:$A,Geography!$B24,Raw!$G:$G,Geography!AH$6,Raw!$I:$I,Geography!$A$6),IF($B$6="Provider",SUMIFS(Raw!$H:$H,Raw!$A:$A,Geography!$B24,Raw!$G:$G,Geography!AH$6,Raw!$C:$C,Geography!$A$6),SUMIFS(Raw!$H:$H,Raw!$A:$A,Geography!$B24,Raw!$G:$G,Geography!AH$6,Raw!$E:$E,Geography!$A$6)))</f>
        <v>0</v>
      </c>
      <c r="AI24" s="94">
        <f>IF($B$6="Region",SUMIFS(Raw!$H:$H,Raw!$A:$A,Geography!$B24,Raw!$G:$G,Geography!AI$6,Raw!$I:$I,Geography!$A$6),IF($B$6="Provider",SUMIFS(Raw!$H:$H,Raw!$A:$A,Geography!$B24,Raw!$G:$G,Geography!AI$6,Raw!$C:$C,Geography!$A$6),SUMIFS(Raw!$H:$H,Raw!$A:$A,Geography!$B24,Raw!$G:$G,Geography!AI$6,Raw!$E:$E,Geography!$A$6)))</f>
        <v>0</v>
      </c>
      <c r="AJ24" s="94">
        <f>IF($B$6="Region",SUMIFS(Raw!$H:$H,Raw!$A:$A,Geography!$B24,Raw!$G:$G,Geography!AJ$6,Raw!$I:$I,Geography!$A$6),IF($B$6="Provider",SUMIFS(Raw!$H:$H,Raw!$A:$A,Geography!$B24,Raw!$G:$G,Geography!AJ$6,Raw!$C:$C,Geography!$A$6),SUMIFS(Raw!$H:$H,Raw!$A:$A,Geography!$B24,Raw!$G:$G,Geography!AJ$6,Raw!$E:$E,Geography!$A$6)))</f>
        <v>0</v>
      </c>
      <c r="AK24" s="94">
        <f>IF($B$6="Region",SUMIFS(Raw!$H:$H,Raw!$A:$A,Geography!$B24,Raw!$G:$G,Geography!AK$6,Raw!$I:$I,Geography!$A$6),IF($B$6="Provider",SUMIFS(Raw!$H:$H,Raw!$A:$A,Geography!$B24,Raw!$G:$G,Geography!AK$6,Raw!$C:$C,Geography!$A$6),SUMIFS(Raw!$H:$H,Raw!$A:$A,Geography!$B24,Raw!$G:$G,Geography!AK$6,Raw!$E:$E,Geography!$A$6)))</f>
        <v>0</v>
      </c>
      <c r="AL24" s="94">
        <f>IF($B$6="Region",SUMIFS(Raw!$H:$H,Raw!$A:$A,Geography!$B24,Raw!$G:$G,Geography!AL$6,Raw!$I:$I,Geography!$A$6),IF($B$6="Provider",SUMIFS(Raw!$H:$H,Raw!$A:$A,Geography!$B24,Raw!$G:$G,Geography!AL$6,Raw!$C:$C,Geography!$A$6),SUMIFS(Raw!$H:$H,Raw!$A:$A,Geography!$B24,Raw!$G:$G,Geography!AL$6,Raw!$E:$E,Geography!$A$6)))</f>
        <v>0</v>
      </c>
      <c r="AM24" s="94">
        <f>IF($B$6="Region",SUMIFS(Raw!$H:$H,Raw!$A:$A,Geography!$B24,Raw!$G:$G,Geography!AM$6,Raw!$I:$I,Geography!$A$6),IF($B$6="Provider",SUMIFS(Raw!$H:$H,Raw!$A:$A,Geography!$B24,Raw!$G:$G,Geography!AM$6,Raw!$C:$C,Geography!$A$6),SUMIFS(Raw!$H:$H,Raw!$A:$A,Geography!$B24,Raw!$G:$G,Geography!AM$6,Raw!$E:$E,Geography!$A$6)))</f>
        <v>0</v>
      </c>
      <c r="AN24" s="94">
        <f>IF($B$6="Region",SUMIFS(Raw!$H:$H,Raw!$A:$A,Geography!$B24,Raw!$G:$G,Geography!AN$6,Raw!$I:$I,Geography!$A$6),IF($B$6="Provider",SUMIFS(Raw!$H:$H,Raw!$A:$A,Geography!$B24,Raw!$G:$G,Geography!AN$6,Raw!$C:$C,Geography!$A$6),SUMIFS(Raw!$H:$H,Raw!$A:$A,Geography!$B24,Raw!$G:$G,Geography!AN$6,Raw!$E:$E,Geography!$A$6)))</f>
        <v>0</v>
      </c>
      <c r="AO24" s="94">
        <f>IF($B$6="Region",SUMIFS(Raw!$H:$H,Raw!$A:$A,Geography!$B24,Raw!$G:$G,Geography!AO$6,Raw!$I:$I,Geography!$A$6),IF($B$6="Provider",SUMIFS(Raw!$H:$H,Raw!$A:$A,Geography!$B24,Raw!$G:$G,Geography!AO$6,Raw!$C:$C,Geography!$A$6),SUMIFS(Raw!$H:$H,Raw!$A:$A,Geography!$B24,Raw!$G:$G,Geography!AO$6,Raw!$E:$E,Geography!$A$6)))</f>
        <v>0</v>
      </c>
      <c r="AP24" s="94">
        <f>IF($B$6="Region",SUMIFS(Raw!$H:$H,Raw!$A:$A,Geography!$B24,Raw!$G:$G,Geography!AP$6,Raw!$I:$I,Geography!$A$6),IF($B$6="Provider",SUMIFS(Raw!$H:$H,Raw!$A:$A,Geography!$B24,Raw!$G:$G,Geography!AP$6,Raw!$C:$C,Geography!$A$6),SUMIFS(Raw!$H:$H,Raw!$A:$A,Geography!$B24,Raw!$G:$G,Geography!AP$6,Raw!$E:$E,Geography!$A$6)))</f>
        <v>0</v>
      </c>
      <c r="AQ24" s="94">
        <f>IF($B$6="Region",SUMIFS(Raw!$H:$H,Raw!$A:$A,Geography!$B24,Raw!$G:$G,Geography!AQ$6,Raw!$I:$I,Geography!$A$6),IF($B$6="Provider",SUMIFS(Raw!$H:$H,Raw!$A:$A,Geography!$B24,Raw!$G:$G,Geography!AQ$6,Raw!$C:$C,Geography!$A$6),SUMIFS(Raw!$H:$H,Raw!$A:$A,Geography!$B24,Raw!$G:$G,Geography!AQ$6,Raw!$E:$E,Geography!$A$6)))</f>
        <v>0</v>
      </c>
      <c r="AR24" s="94">
        <f>IF($B$6="Region",SUMIFS(Raw!$H:$H,Raw!$A:$A,Geography!$B24,Raw!$G:$G,Geography!AR$6,Raw!$I:$I,Geography!$A$6),IF($B$6="Provider",SUMIFS(Raw!$H:$H,Raw!$A:$A,Geography!$B24,Raw!$G:$G,Geography!AR$6,Raw!$C:$C,Geography!$A$6),SUMIFS(Raw!$H:$H,Raw!$A:$A,Geography!$B24,Raw!$G:$G,Geography!AR$6,Raw!$E:$E,Geography!$A$6)))</f>
        <v>0</v>
      </c>
      <c r="AS24" s="94">
        <f>IF($B$6="Region",SUMIFS(Raw!$H:$H,Raw!$A:$A,Geography!$B24,Raw!$G:$G,Geography!AS$6,Raw!$I:$I,Geography!$A$6),IF($B$6="Provider",SUMIFS(Raw!$H:$H,Raw!$A:$A,Geography!$B24,Raw!$G:$G,Geography!AS$6,Raw!$C:$C,Geography!$A$6),SUMIFS(Raw!$H:$H,Raw!$A:$A,Geography!$B24,Raw!$G:$G,Geography!AS$6,Raw!$E:$E,Geography!$A$6)))</f>
        <v>0</v>
      </c>
      <c r="AT24" s="94">
        <f>IF($B$6="Region",SUMIFS(Raw!$H:$H,Raw!$A:$A,Geography!$B24,Raw!$G:$G,Geography!AT$6,Raw!$I:$I,Geography!$A$6),IF($B$6="Provider",SUMIFS(Raw!$H:$H,Raw!$A:$A,Geography!$B24,Raw!$G:$G,Geography!AT$6,Raw!$C:$C,Geography!$A$6),SUMIFS(Raw!$H:$H,Raw!$A:$A,Geography!$B24,Raw!$G:$G,Geography!AT$6,Raw!$E:$E,Geography!$A$6)))</f>
        <v>0</v>
      </c>
      <c r="AU24" s="94">
        <f>IF($B$6="Region",SUMIFS(Raw!$H:$H,Raw!$A:$A,Geography!$B24,Raw!$G:$G,Geography!AU$6,Raw!$I:$I,Geography!$A$6),IF($B$6="Provider",SUMIFS(Raw!$H:$H,Raw!$A:$A,Geography!$B24,Raw!$G:$G,Geography!AU$6,Raw!$C:$C,Geography!$A$6),SUMIFS(Raw!$H:$H,Raw!$A:$A,Geography!$B24,Raw!$G:$G,Geography!AU$6,Raw!$E:$E,Geography!$A$6)))</f>
        <v>0</v>
      </c>
      <c r="AV24" s="94">
        <f>IF($B$6="Region",SUMIFS(Raw!$H:$H,Raw!$A:$A,Geography!$B24,Raw!$G:$G,Geography!AV$6,Raw!$I:$I,Geography!$A$6),IF($B$6="Provider",SUMIFS(Raw!$H:$H,Raw!$A:$A,Geography!$B24,Raw!$G:$G,Geography!AV$6,Raw!$C:$C,Geography!$A$6),SUMIFS(Raw!$H:$H,Raw!$A:$A,Geography!$B24,Raw!$G:$G,Geography!AV$6,Raw!$E:$E,Geography!$A$6)))</f>
        <v>0</v>
      </c>
      <c r="AW24" s="94">
        <f>IF($B$6="Region",SUMIFS(Raw!$H:$H,Raw!$A:$A,Geography!$B24,Raw!$G:$G,Geography!AW$6,Raw!$I:$I,Geography!$A$6),IF($B$6="Provider",SUMIFS(Raw!$H:$H,Raw!$A:$A,Geography!$B24,Raw!$G:$G,Geography!AW$6,Raw!$C:$C,Geography!$A$6),SUMIFS(Raw!$H:$H,Raw!$A:$A,Geography!$B24,Raw!$G:$G,Geography!AW$6,Raw!$E:$E,Geography!$A$6)))</f>
        <v>0</v>
      </c>
      <c r="AX24" s="94">
        <f>IF($B$6="Region",SUMIFS(Raw!$H:$H,Raw!$A:$A,Geography!$B24,Raw!$G:$G,Geography!AX$6,Raw!$I:$I,Geography!$A$6),IF($B$6="Provider",SUMIFS(Raw!$H:$H,Raw!$A:$A,Geography!$B24,Raw!$G:$G,Geography!AX$6,Raw!$C:$C,Geography!$A$6),SUMIFS(Raw!$H:$H,Raw!$A:$A,Geography!$B24,Raw!$G:$G,Geography!AX$6,Raw!$E:$E,Geography!$A$6)))</f>
        <v>0</v>
      </c>
      <c r="AY24" s="94">
        <f>IF($B$6="Region",SUMIFS(Raw!$H:$H,Raw!$A:$A,Geography!$B24,Raw!$G:$G,Geography!AY$6,Raw!$I:$I,Geography!$A$6),IF($B$6="Provider",SUMIFS(Raw!$H:$H,Raw!$A:$A,Geography!$B24,Raw!$G:$G,Geography!AY$6,Raw!$C:$C,Geography!$A$6),SUMIFS(Raw!$H:$H,Raw!$A:$A,Geography!$B24,Raw!$G:$G,Geography!AY$6,Raw!$E:$E,Geography!$A$6)))</f>
        <v>0</v>
      </c>
      <c r="AZ24" s="94">
        <f>IF($B$6="Region",SUMIFS(Raw!$H:$H,Raw!$A:$A,Geography!$B24,Raw!$G:$G,Geography!AZ$6,Raw!$I:$I,Geography!$A$6),IF($B$6="Provider",SUMIFS(Raw!$H:$H,Raw!$A:$A,Geography!$B24,Raw!$G:$G,Geography!AZ$6,Raw!$C:$C,Geography!$A$6),SUMIFS(Raw!$H:$H,Raw!$A:$A,Geography!$B24,Raw!$G:$G,Geography!AZ$6,Raw!$E:$E,Geography!$A$6)))</f>
        <v>0</v>
      </c>
      <c r="BA24" s="94">
        <f>IF($B$6="Region",SUMIFS(Raw!$H:$H,Raw!$A:$A,Geography!$B24,Raw!$G:$G,Geography!BA$6,Raw!$I:$I,Geography!$A$6),IF($B$6="Provider",SUMIFS(Raw!$H:$H,Raw!$A:$A,Geography!$B24,Raw!$G:$G,Geography!BA$6,Raw!$C:$C,Geography!$A$6),SUMIFS(Raw!$H:$H,Raw!$A:$A,Geography!$B24,Raw!$G:$G,Geography!BA$6,Raw!$E:$E,Geography!$A$6)))</f>
        <v>0</v>
      </c>
      <c r="BB24" s="94">
        <f>IF($B$6="Region",SUMIFS(Raw!$H:$H,Raw!$A:$A,Geography!$B24,Raw!$G:$G,Geography!BB$6,Raw!$I:$I,Geography!$A$6),IF($B$6="Provider",SUMIFS(Raw!$H:$H,Raw!$A:$A,Geography!$B24,Raw!$G:$G,Geography!BB$6,Raw!$C:$C,Geography!$A$6),SUMIFS(Raw!$H:$H,Raw!$A:$A,Geography!$B24,Raw!$G:$G,Geography!BB$6,Raw!$E:$E,Geography!$A$6)))</f>
        <v>0</v>
      </c>
      <c r="BC24" s="94">
        <f>IF($B$6="Region",SUMIFS(Raw!$H:$H,Raw!$A:$A,Geography!$B24,Raw!$G:$G,Geography!BC$6,Raw!$I:$I,Geography!$A$6),IF($B$6="Provider",SUMIFS(Raw!$H:$H,Raw!$A:$A,Geography!$B24,Raw!$G:$G,Geography!BC$6,Raw!$C:$C,Geography!$A$6),SUMIFS(Raw!$H:$H,Raw!$A:$A,Geography!$B24,Raw!$G:$G,Geography!BC$6,Raw!$E:$E,Geography!$A$6)))</f>
        <v>0</v>
      </c>
      <c r="BD24" s="94">
        <f>IF($B$6="Region",SUMIFS(Raw!$H:$H,Raw!$A:$A,Geography!$B24,Raw!$G:$G,Geography!BD$6,Raw!$I:$I,Geography!$A$6),IF($B$6="Provider",SUMIFS(Raw!$H:$H,Raw!$A:$A,Geography!$B24,Raw!$G:$G,Geography!BD$6,Raw!$C:$C,Geography!$A$6),SUMIFS(Raw!$H:$H,Raw!$A:$A,Geography!$B24,Raw!$G:$G,Geography!BD$6,Raw!$E:$E,Geography!$A$6)))</f>
        <v>0</v>
      </c>
      <c r="BE24" s="94">
        <f>IF($B$6="Region",SUMIFS(Raw!$H:$H,Raw!$A:$A,Geography!$B24,Raw!$G:$G,Geography!BE$6,Raw!$I:$I,Geography!$A$6),IF($B$6="Provider",SUMIFS(Raw!$H:$H,Raw!$A:$A,Geography!$B24,Raw!$G:$G,Geography!BE$6,Raw!$C:$C,Geography!$A$6),SUMIFS(Raw!$H:$H,Raw!$A:$A,Geography!$B24,Raw!$G:$G,Geography!BE$6,Raw!$E:$E,Geography!$A$6)))</f>
        <v>0</v>
      </c>
      <c r="BF24" s="94">
        <f>IF($B$6="Region",SUMIFS(Raw!$H:$H,Raw!$A:$A,Geography!$B24,Raw!$G:$G,Geography!BF$6,Raw!$I:$I,Geography!$A$6),IF($B$6="Provider",SUMIFS(Raw!$H:$H,Raw!$A:$A,Geography!$B24,Raw!$G:$G,Geography!BF$6,Raw!$C:$C,Geography!$A$6),SUMIFS(Raw!$H:$H,Raw!$A:$A,Geography!$B24,Raw!$G:$G,Geography!BF$6,Raw!$E:$E,Geography!$A$6)))</f>
        <v>0</v>
      </c>
      <c r="BG24" s="94">
        <f>IF($B$6="Region",SUMIFS(Raw!$H:$H,Raw!$A:$A,Geography!$B24,Raw!$G:$G,Geography!BG$6,Raw!$I:$I,Geography!$A$6),IF($B$6="Provider",SUMIFS(Raw!$H:$H,Raw!$A:$A,Geography!$B24,Raw!$G:$G,Geography!BG$6,Raw!$C:$C,Geography!$A$6),SUMIFS(Raw!$H:$H,Raw!$A:$A,Geography!$B24,Raw!$G:$G,Geography!BG$6,Raw!$E:$E,Geography!$A$6)))</f>
        <v>0</v>
      </c>
      <c r="BH24" s="94">
        <f>IF($B$6="Region",SUMIFS(Raw!$H:$H,Raw!$A:$A,Geography!$B24,Raw!$G:$G,Geography!BH$6,Raw!$I:$I,Geography!$A$6),IF($B$6="Provider",SUMIFS(Raw!$H:$H,Raw!$A:$A,Geography!$B24,Raw!$G:$G,Geography!BH$6,Raw!$C:$C,Geography!$A$6),SUMIFS(Raw!$H:$H,Raw!$A:$A,Geography!$B24,Raw!$G:$G,Geography!BH$6,Raw!$E:$E,Geography!$A$6)))</f>
        <v>0</v>
      </c>
      <c r="BI24" s="94">
        <f>IF($B$6="Region",SUMIFS(Raw!$H:$H,Raw!$A:$A,Geography!$B24,Raw!$G:$G,Geography!BI$6,Raw!$I:$I,Geography!$A$6),IF($B$6="Provider",SUMIFS(Raw!$H:$H,Raw!$A:$A,Geography!$B24,Raw!$G:$G,Geography!BI$6,Raw!$C:$C,Geography!$A$6),SUMIFS(Raw!$H:$H,Raw!$A:$A,Geography!$B24,Raw!$G:$G,Geography!BI$6,Raw!$E:$E,Geography!$A$6)))</f>
        <v>0</v>
      </c>
      <c r="BJ24" s="94">
        <f>IF($B$6="Region",SUMIFS(Raw!$H:$H,Raw!$A:$A,Geography!$B24,Raw!$G:$G,Geography!BJ$6,Raw!$I:$I,Geography!$A$6),IF($B$6="Provider",SUMIFS(Raw!$H:$H,Raw!$A:$A,Geography!$B24,Raw!$G:$G,Geography!BJ$6,Raw!$C:$C,Geography!$A$6),SUMIFS(Raw!$H:$H,Raw!$A:$A,Geography!$B24,Raw!$G:$G,Geography!BJ$6,Raw!$E:$E,Geography!$A$6)))</f>
        <v>0</v>
      </c>
      <c r="BK24" s="94">
        <f>IF($B$6="Region",SUMIFS(Raw!$H:$H,Raw!$A:$A,Geography!$B24,Raw!$G:$G,Geography!BK$6,Raw!$I:$I,Geography!$A$6),IF($B$6="Provider",SUMIFS(Raw!$H:$H,Raw!$A:$A,Geography!$B24,Raw!$G:$G,Geography!BK$6,Raw!$C:$C,Geography!$A$6),SUMIFS(Raw!$H:$H,Raw!$A:$A,Geography!$B24,Raw!$G:$G,Geography!BK$6,Raw!$E:$E,Geography!$A$6)))</f>
        <v>0</v>
      </c>
      <c r="BL24" s="94">
        <f>IF($B$6="Region",SUMIFS(Raw!$H:$H,Raw!$A:$A,Geography!$B24,Raw!$G:$G,Geography!BL$6,Raw!$I:$I,Geography!$A$6),IF($B$6="Provider",SUMIFS(Raw!$H:$H,Raw!$A:$A,Geography!$B24,Raw!$G:$G,Geography!BL$6,Raw!$C:$C,Geography!$A$6),SUMIFS(Raw!$H:$H,Raw!$A:$A,Geography!$B24,Raw!$G:$G,Geography!BL$6,Raw!$E:$E,Geography!$A$6)))</f>
        <v>0</v>
      </c>
      <c r="BM24" s="94">
        <f>IF($B$6="Region",SUMIFS(Raw!$H:$H,Raw!$A:$A,Geography!$B24,Raw!$G:$G,Geography!BM$6,Raw!$I:$I,Geography!$A$6),IF($B$6="Provider",SUMIFS(Raw!$H:$H,Raw!$A:$A,Geography!$B24,Raw!$G:$G,Geography!BM$6,Raw!$C:$C,Geography!$A$6),SUMIFS(Raw!$H:$H,Raw!$A:$A,Geography!$B24,Raw!$G:$G,Geography!BM$6,Raw!$E:$E,Geography!$A$6)))</f>
        <v>0</v>
      </c>
      <c r="BN24" s="94">
        <f>IF($B$6="Region",SUMIFS(Raw!$H:$H,Raw!$A:$A,Geography!$B24,Raw!$G:$G,Geography!BN$6,Raw!$I:$I,Geography!$A$6),IF($B$6="Provider",SUMIFS(Raw!$H:$H,Raw!$A:$A,Geography!$B24,Raw!$G:$G,Geography!BN$6,Raw!$C:$C,Geography!$A$6),SUMIFS(Raw!$H:$H,Raw!$A:$A,Geography!$B24,Raw!$G:$G,Geography!BN$6,Raw!$E:$E,Geography!$A$6)))</f>
        <v>0</v>
      </c>
      <c r="BO24" s="94">
        <f>IF($B$6="Region",SUMIFS(Raw!$H:$H,Raw!$A:$A,Geography!$B24,Raw!$G:$G,Geography!BO$6,Raw!$I:$I,Geography!$A$6),IF($B$6="Provider",SUMIFS(Raw!$H:$H,Raw!$A:$A,Geography!$B24,Raw!$G:$G,Geography!BO$6,Raw!$C:$C,Geography!$A$6),SUMIFS(Raw!$H:$H,Raw!$A:$A,Geography!$B24,Raw!$G:$G,Geography!BO$6,Raw!$E:$E,Geography!$A$6)))</f>
        <v>0</v>
      </c>
      <c r="BP24" s="94">
        <f>IF($B$6="Region",SUMIFS(Raw!$H:$H,Raw!$A:$A,Geography!$B24,Raw!$G:$G,Geography!BP$6,Raw!$I:$I,Geography!$A$6),IF($B$6="Provider",SUMIFS(Raw!$H:$H,Raw!$A:$A,Geography!$B24,Raw!$G:$G,Geography!BP$6,Raw!$C:$C,Geography!$A$6),SUMIFS(Raw!$H:$H,Raw!$A:$A,Geography!$B24,Raw!$G:$G,Geography!BP$6,Raw!$E:$E,Geography!$A$6)))</f>
        <v>0</v>
      </c>
      <c r="BQ24" s="94">
        <f>IF($B$6="Region",SUMIFS(Raw!$H:$H,Raw!$A:$A,Geography!$B24,Raw!$G:$G,Geography!BQ$6,Raw!$I:$I,Geography!$A$6),IF($B$6="Provider",SUMIFS(Raw!$H:$H,Raw!$A:$A,Geography!$B24,Raw!$G:$G,Geography!BQ$6,Raw!$C:$C,Geography!$A$6),SUMIFS(Raw!$H:$H,Raw!$A:$A,Geography!$B24,Raw!$G:$G,Geography!BQ$6,Raw!$E:$E,Geography!$A$6)))</f>
        <v>0</v>
      </c>
      <c r="BR24" s="94">
        <f>IF($B$6="Region",SUMIFS(Raw!$H:$H,Raw!$A:$A,Geography!$B24,Raw!$G:$G,Geography!BR$6,Raw!$I:$I,Geography!$A$6),IF($B$6="Provider",SUMIFS(Raw!$H:$H,Raw!$A:$A,Geography!$B24,Raw!$G:$G,Geography!BR$6,Raw!$C:$C,Geography!$A$6),SUMIFS(Raw!$H:$H,Raw!$A:$A,Geography!$B24,Raw!$G:$G,Geography!BR$6,Raw!$E:$E,Geography!$A$6)))</f>
        <v>0</v>
      </c>
      <c r="BS24" s="94">
        <f>IF($B$6="Region",SUMIFS(Raw!$H:$H,Raw!$A:$A,Geography!$B24,Raw!$G:$G,Geography!BS$6,Raw!$I:$I,Geography!$A$6),IF($B$6="Provider",SUMIFS(Raw!$H:$H,Raw!$A:$A,Geography!$B24,Raw!$G:$G,Geography!BS$6,Raw!$C:$C,Geography!$A$6),SUMIFS(Raw!$H:$H,Raw!$A:$A,Geography!$B24,Raw!$G:$G,Geography!BS$6,Raw!$E:$E,Geography!$A$6)))</f>
        <v>0</v>
      </c>
      <c r="BT24" s="94">
        <f>IF($B$6="Region",SUMIFS(Raw!$H:$H,Raw!$A:$A,Geography!$B24,Raw!$G:$G,Geography!BT$6,Raw!$I:$I,Geography!$A$6),IF($B$6="Provider",SUMIFS(Raw!$H:$H,Raw!$A:$A,Geography!$B24,Raw!$G:$G,Geography!BT$6,Raw!$C:$C,Geography!$A$6),SUMIFS(Raw!$H:$H,Raw!$A:$A,Geography!$B24,Raw!$G:$G,Geography!BT$6,Raw!$E:$E,Geography!$A$6)))</f>
        <v>0</v>
      </c>
      <c r="BU24" s="94">
        <f>IF($B$6="Region",SUMIFS(Raw!$H:$H,Raw!$A:$A,Geography!$B24,Raw!$G:$G,Geography!BU$6,Raw!$I:$I,Geography!$A$6),IF($B$6="Provider",SUMIFS(Raw!$H:$H,Raw!$A:$A,Geography!$B24,Raw!$G:$G,Geography!BU$6,Raw!$C:$C,Geography!$A$6),SUMIFS(Raw!$H:$H,Raw!$A:$A,Geography!$B24,Raw!$G:$G,Geography!BU$6,Raw!$E:$E,Geography!$A$6)))</f>
        <v>0</v>
      </c>
      <c r="BV24" s="94">
        <f>IF($B$6="Region",SUMIFS(Raw!$H:$H,Raw!$A:$A,Geography!$B24,Raw!$G:$G,Geography!BV$6,Raw!$I:$I,Geography!$A$6),IF($B$6="Provider",SUMIFS(Raw!$H:$H,Raw!$A:$A,Geography!$B24,Raw!$G:$G,Geography!BV$6,Raw!$C:$C,Geography!$A$6),SUMIFS(Raw!$H:$H,Raw!$A:$A,Geography!$B24,Raw!$G:$G,Geography!BV$6,Raw!$E:$E,Geography!$A$6)))</f>
        <v>0</v>
      </c>
      <c r="BW24" s="94">
        <f>IF($B$6="Region",SUMIFS(Raw!$H:$H,Raw!$A:$A,Geography!$B24,Raw!$G:$G,Geography!BW$6,Raw!$I:$I,Geography!$A$6),IF($B$6="Provider",SUMIFS(Raw!$H:$H,Raw!$A:$A,Geography!$B24,Raw!$G:$G,Geography!BW$6,Raw!$C:$C,Geography!$A$6),SUMIFS(Raw!$H:$H,Raw!$A:$A,Geography!$B24,Raw!$G:$G,Geography!BW$6,Raw!$E:$E,Geography!$A$6)))</f>
        <v>0</v>
      </c>
      <c r="BX24" s="94">
        <f>IF($B$6="Region",SUMIFS(Raw!$H:$H,Raw!$A:$A,Geography!$B24,Raw!$G:$G,Geography!BX$6,Raw!$I:$I,Geography!$A$6),IF($B$6="Provider",SUMIFS(Raw!$H:$H,Raw!$A:$A,Geography!$B24,Raw!$G:$G,Geography!BX$6,Raw!$C:$C,Geography!$A$6),SUMIFS(Raw!$H:$H,Raw!$A:$A,Geography!$B24,Raw!$G:$G,Geography!BX$6,Raw!$E:$E,Geography!$A$6)))</f>
        <v>0</v>
      </c>
      <c r="BY24" s="94">
        <f>IF($B$6="Region",SUMIFS(Raw!$H:$H,Raw!$A:$A,Geography!$B24,Raw!$G:$G,Geography!BY$6,Raw!$I:$I,Geography!$A$6),IF($B$6="Provider",SUMIFS(Raw!$H:$H,Raw!$A:$A,Geography!$B24,Raw!$G:$G,Geography!BY$6,Raw!$C:$C,Geography!$A$6),SUMIFS(Raw!$H:$H,Raw!$A:$A,Geography!$B24,Raw!$G:$G,Geography!BY$6,Raw!$E:$E,Geography!$A$6)))</f>
        <v>0</v>
      </c>
      <c r="BZ24" s="94">
        <f>IF($B$6="Region",SUMIFS(Raw!$H:$H,Raw!$A:$A,Geography!$B24,Raw!$G:$G,Geography!BZ$6,Raw!$I:$I,Geography!$A$6),IF($B$6="Provider",SUMIFS(Raw!$H:$H,Raw!$A:$A,Geography!$B24,Raw!$G:$G,Geography!BZ$6,Raw!$C:$C,Geography!$A$6),SUMIFS(Raw!$H:$H,Raw!$A:$A,Geography!$B24,Raw!$G:$G,Geography!BZ$6,Raw!$E:$E,Geography!$A$6)))</f>
        <v>0</v>
      </c>
      <c r="CA24" s="94">
        <f>IF($B$6="Region",SUMIFS(Raw!$H:$H,Raw!$A:$A,Geography!$B24,Raw!$G:$G,Geography!CA$6,Raw!$I:$I,Geography!$A$6),IF($B$6="Provider",SUMIFS(Raw!$H:$H,Raw!$A:$A,Geography!$B24,Raw!$G:$G,Geography!CA$6,Raw!$C:$C,Geography!$A$6),SUMIFS(Raw!$H:$H,Raw!$A:$A,Geography!$B24,Raw!$G:$G,Geography!CA$6,Raw!$E:$E,Geography!$A$6)))</f>
        <v>0</v>
      </c>
      <c r="CB24" s="94">
        <f>IF($B$6="Region",SUMIFS(Raw!$H:$H,Raw!$A:$A,Geography!$B24,Raw!$G:$G,Geography!CB$6,Raw!$I:$I,Geography!$A$6),IF($B$6="Provider",SUMIFS(Raw!$H:$H,Raw!$A:$A,Geography!$B24,Raw!$G:$G,Geography!CB$6,Raw!$C:$C,Geography!$A$6),SUMIFS(Raw!$H:$H,Raw!$A:$A,Geography!$B24,Raw!$G:$G,Geography!CB$6,Raw!$E:$E,Geography!$A$6)))</f>
        <v>0</v>
      </c>
      <c r="CC24" s="94">
        <f>IF($B$6="Region",SUMIFS(Raw!$H:$H,Raw!$A:$A,Geography!$B24,Raw!$G:$G,Geography!CC$6,Raw!$I:$I,Geography!$A$6),IF($B$6="Provider",SUMIFS(Raw!$H:$H,Raw!$A:$A,Geography!$B24,Raw!$G:$G,Geography!CC$6,Raw!$C:$C,Geography!$A$6),SUMIFS(Raw!$H:$H,Raw!$A:$A,Geography!$B24,Raw!$G:$G,Geography!CC$6,Raw!$E:$E,Geography!$A$6)))</f>
        <v>0</v>
      </c>
      <c r="CD24" s="94">
        <f>IF($B$6="Region",SUMIFS(Raw!$H:$H,Raw!$A:$A,Geography!$B24,Raw!$G:$G,Geography!CD$6,Raw!$I:$I,Geography!$A$6),IF($B$6="Provider",SUMIFS(Raw!$H:$H,Raw!$A:$A,Geography!$B24,Raw!$G:$G,Geography!CD$6,Raw!$C:$C,Geography!$A$6),SUMIFS(Raw!$H:$H,Raw!$A:$A,Geography!$B24,Raw!$G:$G,Geography!CD$6,Raw!$E:$E,Geography!$A$6)))</f>
        <v>0</v>
      </c>
      <c r="CE24" s="94">
        <f>IF($B$6="Region",SUMIFS(Raw!$H:$H,Raw!$A:$A,Geography!$B24,Raw!$G:$G,Geography!CE$6,Raw!$I:$I,Geography!$A$6),IF($B$6="Provider",SUMIFS(Raw!$H:$H,Raw!$A:$A,Geography!$B24,Raw!$G:$G,Geography!CE$6,Raw!$C:$C,Geography!$A$6),SUMIFS(Raw!$H:$H,Raw!$A:$A,Geography!$B24,Raw!$G:$G,Geography!CE$6,Raw!$E:$E,Geography!$A$6)))</f>
        <v>0</v>
      </c>
      <c r="CF24" s="94">
        <f>IF($B$6="Region",SUMIFS(Raw!$H:$H,Raw!$A:$A,Geography!$B24,Raw!$G:$G,Geography!CF$6,Raw!$I:$I,Geography!$A$6),IF($B$6="Provider",SUMIFS(Raw!$H:$H,Raw!$A:$A,Geography!$B24,Raw!$G:$G,Geography!CF$6,Raw!$C:$C,Geography!$A$6),SUMIFS(Raw!$H:$H,Raw!$A:$A,Geography!$B24,Raw!$G:$G,Geography!CF$6,Raw!$E:$E,Geography!$A$6)))</f>
        <v>0</v>
      </c>
      <c r="CG24" s="94">
        <f>IF($B$6="Region",SUMIFS(Raw!$H:$H,Raw!$A:$A,Geography!$B24,Raw!$G:$G,Geography!CG$6,Raw!$I:$I,Geography!$A$6),IF($B$6="Provider",SUMIFS(Raw!$H:$H,Raw!$A:$A,Geography!$B24,Raw!$G:$G,Geography!CG$6,Raw!$C:$C,Geography!$A$6),SUMIFS(Raw!$H:$H,Raw!$A:$A,Geography!$B24,Raw!$G:$G,Geography!CG$6,Raw!$E:$E,Geography!$A$6)))</f>
        <v>0</v>
      </c>
      <c r="CH24" s="94">
        <f>IF($B$6="Region",SUMIFS(Raw!$H:$H,Raw!$A:$A,Geography!$B24,Raw!$G:$G,Geography!CH$6,Raw!$I:$I,Geography!$A$6),IF($B$6="Provider",SUMIFS(Raw!$H:$H,Raw!$A:$A,Geography!$B24,Raw!$G:$G,Geography!CH$6,Raw!$C:$C,Geography!$A$6),SUMIFS(Raw!$H:$H,Raw!$A:$A,Geography!$B24,Raw!$G:$G,Geography!CH$6,Raw!$E:$E,Geography!$A$6)))</f>
        <v>0</v>
      </c>
      <c r="CI24" s="94">
        <f>IF($B$6="Region",SUMIFS(Raw!$H:$H,Raw!$A:$A,Geography!$B24,Raw!$G:$G,Geography!CI$6,Raw!$I:$I,Geography!$A$6),IF($B$6="Provider",SUMIFS(Raw!$H:$H,Raw!$A:$A,Geography!$B24,Raw!$G:$G,Geography!CI$6,Raw!$C:$C,Geography!$A$6),SUMIFS(Raw!$H:$H,Raw!$A:$A,Geography!$B24,Raw!$G:$G,Geography!CI$6,Raw!$E:$E,Geography!$A$6)))</f>
        <v>0</v>
      </c>
      <c r="CJ24" s="94">
        <f>IF($B$6="Region",SUMIFS(Raw!$H:$H,Raw!$A:$A,Geography!$B24,Raw!$G:$G,Geography!CJ$6,Raw!$I:$I,Geography!$A$6),IF($B$6="Provider",SUMIFS(Raw!$H:$H,Raw!$A:$A,Geography!$B24,Raw!$G:$G,Geography!CJ$6,Raw!$C:$C,Geography!$A$6),SUMIFS(Raw!$H:$H,Raw!$A:$A,Geography!$B24,Raw!$G:$G,Geography!CJ$6,Raw!$E:$E,Geography!$A$6)))</f>
        <v>0</v>
      </c>
      <c r="CK24" s="94">
        <f>IF($B$6="Region",SUMIFS(Raw!$H:$H,Raw!$A:$A,Geography!$B24,Raw!$G:$G,Geography!CK$6,Raw!$I:$I,Geography!$A$6),IF($B$6="Provider",SUMIFS(Raw!$H:$H,Raw!$A:$A,Geography!$B24,Raw!$G:$G,Geography!CK$6,Raw!$C:$C,Geography!$A$6),SUMIFS(Raw!$H:$H,Raw!$A:$A,Geography!$B24,Raw!$G:$G,Geography!CK$6,Raw!$E:$E,Geography!$A$6)))</f>
        <v>0</v>
      </c>
      <c r="CL24" s="94">
        <f>IF($B$6="Region",SUMIFS(Raw!$H:$H,Raw!$A:$A,Geography!$B24,Raw!$G:$G,Geography!CL$6,Raw!$I:$I,Geography!$A$6),IF($B$6="Provider",SUMIFS(Raw!$H:$H,Raw!$A:$A,Geography!$B24,Raw!$G:$G,Geography!CL$6,Raw!$C:$C,Geography!$A$6),SUMIFS(Raw!$H:$H,Raw!$A:$A,Geography!$B24,Raw!$G:$G,Geography!CL$6,Raw!$E:$E,Geography!$A$6)))</f>
        <v>0</v>
      </c>
      <c r="CM24" s="94">
        <f>IF($B$6="Region",SUMIFS(Raw!$H:$H,Raw!$A:$A,Geography!$B24,Raw!$G:$G,Geography!CM$6,Raw!$I:$I,Geography!$A$6),IF($B$6="Provider",SUMIFS(Raw!$H:$H,Raw!$A:$A,Geography!$B24,Raw!$G:$G,Geography!CM$6,Raw!$C:$C,Geography!$A$6),SUMIFS(Raw!$H:$H,Raw!$A:$A,Geography!$B24,Raw!$G:$G,Geography!CM$6,Raw!$E:$E,Geography!$A$6)))</f>
        <v>0</v>
      </c>
    </row>
    <row r="25" spans="1:91" s="234" customFormat="1" hidden="1" x14ac:dyDescent="0.25">
      <c r="B25" s="14">
        <v>46143</v>
      </c>
      <c r="C25" s="3"/>
      <c r="D25" s="94">
        <f>IF($B$6="Region",SUMIFS(Raw!$H:$H,Raw!$A:$A,Geography!$B25,Raw!$G:$G,Geography!D$6,Raw!$I:$I,Geography!$A$6),IF($B$6="Provider",SUMIFS(Raw!$H:$H,Raw!$A:$A,Geography!$B25,Raw!$G:$G,Geography!D$6,Raw!$C:$C,Geography!$A$6),SUMIFS(Raw!$H:$H,Raw!$A:$A,Geography!$B25,Raw!$G:$G,Geography!D$6,Raw!$E:$E,Geography!$A$6)))</f>
        <v>0</v>
      </c>
      <c r="E25" s="94">
        <f>IF($B$6="Region",SUMIFS(Raw!$H:$H,Raw!$A:$A,Geography!$B25,Raw!$G:$G,Geography!E$6,Raw!$I:$I,Geography!$A$6),IF($B$6="Provider",SUMIFS(Raw!$H:$H,Raw!$A:$A,Geography!$B25,Raw!$G:$G,Geography!E$6,Raw!$C:$C,Geography!$A$6),SUMIFS(Raw!$H:$H,Raw!$A:$A,Geography!$B25,Raw!$G:$G,Geography!E$6,Raw!$E:$E,Geography!$A$6)))</f>
        <v>0</v>
      </c>
      <c r="F25" s="94">
        <f>IF($B$6="Region",SUMIFS(Raw!$H:$H,Raw!$A:$A,Geography!$B25,Raw!$G:$G,Geography!F$6,Raw!$I:$I,Geography!$A$6),IF($B$6="Provider",SUMIFS(Raw!$H:$H,Raw!$A:$A,Geography!$B25,Raw!$G:$G,Geography!F$6,Raw!$C:$C,Geography!$A$6),SUMIFS(Raw!$H:$H,Raw!$A:$A,Geography!$B25,Raw!$G:$G,Geography!F$6,Raw!$E:$E,Geography!$A$6)))</f>
        <v>0</v>
      </c>
      <c r="G25" s="94">
        <f>IF($B$6="Region",SUMIFS(Raw!$H:$H,Raw!$A:$A,Geography!$B25,Raw!$G:$G,Geography!G$6,Raw!$I:$I,Geography!$A$6),IF($B$6="Provider",SUMIFS(Raw!$H:$H,Raw!$A:$A,Geography!$B25,Raw!$G:$G,Geography!G$6,Raw!$C:$C,Geography!$A$6),SUMIFS(Raw!$H:$H,Raw!$A:$A,Geography!$B25,Raw!$G:$G,Geography!G$6,Raw!$E:$E,Geography!$A$6)))</f>
        <v>0</v>
      </c>
      <c r="H25" s="94">
        <f>IF($B$6="Region",SUMIFS(Raw!$H:$H,Raw!$A:$A,Geography!$B25,Raw!$G:$G,Geography!H$6,Raw!$I:$I,Geography!$A$6),IF($B$6="Provider",SUMIFS(Raw!$H:$H,Raw!$A:$A,Geography!$B25,Raw!$G:$G,Geography!H$6,Raw!$C:$C,Geography!$A$6),SUMIFS(Raw!$H:$H,Raw!$A:$A,Geography!$B25,Raw!$G:$G,Geography!H$6,Raw!$E:$E,Geography!$A$6)))</f>
        <v>0</v>
      </c>
      <c r="I25" s="94">
        <f>IF($B$6="Region",SUMIFS(Raw!$H:$H,Raw!$A:$A,Geography!$B25,Raw!$G:$G,Geography!I$6,Raw!$I:$I,Geography!$A$6),IF($B$6="Provider",SUMIFS(Raw!$H:$H,Raw!$A:$A,Geography!$B25,Raw!$G:$G,Geography!I$6,Raw!$C:$C,Geography!$A$6),SUMIFS(Raw!$H:$H,Raw!$A:$A,Geography!$B25,Raw!$G:$G,Geography!I$6,Raw!$E:$E,Geography!$A$6)))</f>
        <v>0</v>
      </c>
      <c r="J25" s="94" t="str">
        <f>IF($B$6="Area", SUMIFS(Raw!$H:$H,Raw!$A:$A,Geography!$B25,Raw!$G:$G,Geography!J$6,Raw!$E:$E,Geography!$A$6), " ")</f>
        <v xml:space="preserve"> </v>
      </c>
      <c r="K25" s="94" t="str">
        <f>IF($B$6="Area", SUMIFS(Raw!$H:$H,Raw!$A:$A,Geography!$B25,Raw!$G:$G,Geography!K$6,Raw!$E:$E,Geography!$A$6), " ")</f>
        <v xml:space="preserve"> </v>
      </c>
      <c r="L25" s="94">
        <f>IF($B$6="Region",SUMIFS(Raw!$H:$H,Raw!$A:$A,Geography!$B25,Raw!$G:$G,Geography!L$6,Raw!$I:$I,Geography!$A$6),IF($B$6="Provider",SUMIFS(Raw!$H:$H,Raw!$A:$A,Geography!$B25,Raw!$G:$G,Geography!L$6,Raw!$C:$C,Geography!$A$6),SUMIFS(Raw!$H:$H,Raw!$A:$A,Geography!$B25,Raw!$G:$G,Geography!L$6,Raw!$E:$E,Geography!$A$6)))</f>
        <v>0</v>
      </c>
      <c r="M25" s="94">
        <f>IF($B$6="Region",SUMIFS(Raw!$H:$H,Raw!$A:$A,Geography!$B25,Raw!$G:$G,Geography!M$6,Raw!$I:$I,Geography!$A$6),IF($B$6="Provider",SUMIFS(Raw!$H:$H,Raw!$A:$A,Geography!$B25,Raw!$G:$G,Geography!M$6,Raw!$C:$C,Geography!$A$6),SUMIFS(Raw!$H:$H,Raw!$A:$A,Geography!$B25,Raw!$G:$G,Geography!M$6,Raw!$E:$E,Geography!$A$6)))</f>
        <v>0</v>
      </c>
      <c r="N25" s="94">
        <f>IF($B$6="Region",SUMIFS(Raw!$H:$H,Raw!$A:$A,Geography!$B25,Raw!$G:$G,Geography!N$6,Raw!$I:$I,Geography!$A$6),IF($B$6="Provider",SUMIFS(Raw!$H:$H,Raw!$A:$A,Geography!$B25,Raw!$G:$G,Geography!N$6,Raw!$C:$C,Geography!$A$6),SUMIFS(Raw!$H:$H,Raw!$A:$A,Geography!$B25,Raw!$G:$G,Geography!N$6,Raw!$E:$E,Geography!$A$6)))</f>
        <v>0</v>
      </c>
      <c r="O25" s="94">
        <f>IF($B$6="Region",SUMIFS(Raw!$H:$H,Raw!$A:$A,Geography!$B25,Raw!$G:$G,Geography!O$6,Raw!$I:$I,Geography!$A$6),IF($B$6="Provider",SUMIFS(Raw!$H:$H,Raw!$A:$A,Geography!$B25,Raw!$G:$G,Geography!O$6,Raw!$C:$C,Geography!$A$6),SUMIFS(Raw!$H:$H,Raw!$A:$A,Geography!$B25,Raw!$G:$G,Geography!O$6,Raw!$E:$E,Geography!$A$6)))</f>
        <v>0</v>
      </c>
      <c r="P25" s="94">
        <f>IF($B$6="Region",SUMIFS(Raw!$H:$H,Raw!$A:$A,Geography!$B25,Raw!$G:$G,Geography!P$6,Raw!$I:$I,Geography!$A$6),IF($B$6="Provider",SUMIFS(Raw!$H:$H,Raw!$A:$A,Geography!$B25,Raw!$G:$G,Geography!P$6,Raw!$C:$C,Geography!$A$6),SUMIFS(Raw!$H:$H,Raw!$A:$A,Geography!$B25,Raw!$G:$G,Geography!P$6,Raw!$E:$E,Geography!$A$6)))</f>
        <v>0</v>
      </c>
      <c r="Q25" s="94">
        <f>IF($B$6="Region",SUMIFS(Raw!$H:$H,Raw!$A:$A,Geography!$B25,Raw!$G:$G,Geography!Q$6,Raw!$I:$I,Geography!$A$6),IF($B$6="Provider",SUMIFS(Raw!$H:$H,Raw!$A:$A,Geography!$B25,Raw!$G:$G,Geography!Q$6,Raw!$C:$C,Geography!$A$6),SUMIFS(Raw!$H:$H,Raw!$A:$A,Geography!$B25,Raw!$G:$G,Geography!Q$6,Raw!$E:$E,Geography!$A$6)))</f>
        <v>0</v>
      </c>
      <c r="R25" s="94">
        <f>IF($B$6="Region",SUMIFS(Raw!$H:$H,Raw!$A:$A,Geography!$B25,Raw!$G:$G,Geography!R$6,Raw!$I:$I,Geography!$A$6),IF($B$6="Provider",SUMIFS(Raw!$H:$H,Raw!$A:$A,Geography!$B25,Raw!$G:$G,Geography!R$6,Raw!$C:$C,Geography!$A$6),SUMIFS(Raw!$H:$H,Raw!$A:$A,Geography!$B25,Raw!$G:$G,Geography!R$6,Raw!$E:$E,Geography!$A$6)))</f>
        <v>0</v>
      </c>
      <c r="S25" s="94">
        <f>IF($B$6="Region",SUMIFS(Raw!$H:$H,Raw!$A:$A,Geography!$B25,Raw!$G:$G,Geography!S$6,Raw!$I:$I,Geography!$A$6),IF($B$6="Provider",SUMIFS(Raw!$H:$H,Raw!$A:$A,Geography!$B25,Raw!$G:$G,Geography!S$6,Raw!$C:$C,Geography!$A$6),SUMIFS(Raw!$H:$H,Raw!$A:$A,Geography!$B25,Raw!$G:$G,Geography!S$6,Raw!$E:$E,Geography!$A$6)))</f>
        <v>0</v>
      </c>
      <c r="T25" s="94">
        <f>IF($B$6="Region",SUMIFS(Raw!$H:$H,Raw!$A:$A,Geography!$B25,Raw!$G:$G,Geography!T$6,Raw!$I:$I,Geography!$A$6),IF($B$6="Provider",SUMIFS(Raw!$H:$H,Raw!$A:$A,Geography!$B25,Raw!$G:$G,Geography!T$6,Raw!$C:$C,Geography!$A$6),SUMIFS(Raw!$H:$H,Raw!$A:$A,Geography!$B25,Raw!$G:$G,Geography!T$6,Raw!$E:$E,Geography!$A$6)))</f>
        <v>0</v>
      </c>
      <c r="U25" s="94">
        <f>IF($B$6="Region",SUMIFS(Raw!$H:$H,Raw!$A:$A,Geography!$B25,Raw!$G:$G,Geography!U$6,Raw!$I:$I,Geography!$A$6),IF($B$6="Provider",SUMIFS(Raw!$H:$H,Raw!$A:$A,Geography!$B25,Raw!$G:$G,Geography!U$6,Raw!$C:$C,Geography!$A$6),SUMIFS(Raw!$H:$H,Raw!$A:$A,Geography!$B25,Raw!$G:$G,Geography!U$6,Raw!$E:$E,Geography!$A$6)))</f>
        <v>0</v>
      </c>
      <c r="V25" s="94">
        <f>IF($B$6="Region",SUMIFS(Raw!$H:$H,Raw!$A:$A,Geography!$B25,Raw!$G:$G,Geography!V$6,Raw!$I:$I,Geography!$A$6),IF($B$6="Provider",SUMIFS(Raw!$H:$H,Raw!$A:$A,Geography!$B25,Raw!$G:$G,Geography!V$6,Raw!$C:$C,Geography!$A$6),SUMIFS(Raw!$H:$H,Raw!$A:$A,Geography!$B25,Raw!$G:$G,Geography!V$6,Raw!$E:$E,Geography!$A$6)))</f>
        <v>0</v>
      </c>
      <c r="W25" s="94">
        <f>IF($B$6="Region",SUMIFS(Raw!$H:$H,Raw!$A:$A,Geography!$B25,Raw!$G:$G,Geography!W$6,Raw!$I:$I,Geography!$A$6),IF($B$6="Provider",SUMIFS(Raw!$H:$H,Raw!$A:$A,Geography!$B25,Raw!$G:$G,Geography!W$6,Raw!$C:$C,Geography!$A$6),SUMIFS(Raw!$H:$H,Raw!$A:$A,Geography!$B25,Raw!$G:$G,Geography!W$6,Raw!$E:$E,Geography!$A$6)))</f>
        <v>0</v>
      </c>
      <c r="X25" s="94">
        <f>IF($B$6="Region",SUMIFS(Raw!$H:$H,Raw!$A:$A,Geography!$B25,Raw!$G:$G,Geography!X$6,Raw!$I:$I,Geography!$A$6),IF($B$6="Provider",SUMIFS(Raw!$H:$H,Raw!$A:$A,Geography!$B25,Raw!$G:$G,Geography!X$6,Raw!$C:$C,Geography!$A$6),SUMIFS(Raw!$H:$H,Raw!$A:$A,Geography!$B25,Raw!$G:$G,Geography!X$6,Raw!$E:$E,Geography!$A$6)))</f>
        <v>0</v>
      </c>
      <c r="Y25" s="94" t="str">
        <f>IF($B$6="Area", SUMIFS(Raw!$H:$H,Raw!$A:$A,Geography!$B25,Raw!$G:$G,Geography!Y$6,Raw!$E:$E,Geography!$A$6), " ")</f>
        <v xml:space="preserve"> </v>
      </c>
      <c r="Z25" s="94" t="str">
        <f>IF($B$6="Area", SUMIFS(Raw!$H:$H,Raw!$A:$A,Geography!$B25,Raw!$G:$G,Geography!Z$6,Raw!$E:$E,Geography!$A$6), " ")</f>
        <v xml:space="preserve"> </v>
      </c>
      <c r="AA25" s="94">
        <f>IF($B$6="Region",SUMIFS(Raw!$H:$H,Raw!$A:$A,Geography!$B25,Raw!$G:$G,Geography!AA$6,Raw!$I:$I,Geography!$A$6),IF($B$6="Provider",SUMIFS(Raw!$H:$H,Raw!$A:$A,Geography!$B25,Raw!$G:$G,Geography!AA$6,Raw!$C:$C,Geography!$A$6),SUMIFS(Raw!$H:$H,Raw!$A:$A,Geography!$B25,Raw!$G:$G,Geography!AA$6,Raw!$E:$E,Geography!$A$6)))</f>
        <v>0</v>
      </c>
      <c r="AB25" s="94">
        <f>IF($B$6="Region",SUMIFS(Raw!$H:$H,Raw!$A:$A,Geography!$B25,Raw!$G:$G,Geography!AB$6,Raw!$I:$I,Geography!$A$6),IF($B$6="Provider",SUMIFS(Raw!$H:$H,Raw!$A:$A,Geography!$B25,Raw!$G:$G,Geography!AB$6,Raw!$C:$C,Geography!$A$6),SUMIFS(Raw!$H:$H,Raw!$A:$A,Geography!$B25,Raw!$G:$G,Geography!AB$6,Raw!$E:$E,Geography!$A$6)))</f>
        <v>0</v>
      </c>
      <c r="AC25" s="94" t="str">
        <f>IF($B$6="Area", SUMIFS(Raw!$H:$H,Raw!$A:$A,Geography!$B25,Raw!$G:$G,Geography!AC$6,Raw!$E:$E,Geography!$A$6), " ")</f>
        <v xml:space="preserve"> </v>
      </c>
      <c r="AD25" s="94" t="str">
        <f>IF($B$6="Area", SUMIFS(Raw!$H:$H,Raw!$A:$A,Geography!$B25,Raw!$G:$G,Geography!AD$6,Raw!$E:$E,Geography!$A$6), " ")</f>
        <v xml:space="preserve"> </v>
      </c>
      <c r="AE25" s="94">
        <f>IF($B$6="Region",SUMIFS(Raw!$H:$H,Raw!$A:$A,Geography!$B25,Raw!$G:$G,Geography!AE$6,Raw!$I:$I,Geography!$A$6),IF($B$6="Provider",SUMIFS(Raw!$H:$H,Raw!$A:$A,Geography!$B25,Raw!$G:$G,Geography!AE$6,Raw!$C:$C,Geography!$A$6),SUMIFS(Raw!$H:$H,Raw!$A:$A,Geography!$B25,Raw!$G:$G,Geography!AE$6,Raw!$E:$E,Geography!$A$6)))</f>
        <v>0</v>
      </c>
      <c r="AF25" s="94">
        <f>IF($B$6="Region",SUMIFS(Raw!$H:$H,Raw!$A:$A,Geography!$B25,Raw!$G:$G,Geography!AF$6,Raw!$I:$I,Geography!$A$6),IF($B$6="Provider",SUMIFS(Raw!$H:$H,Raw!$A:$A,Geography!$B25,Raw!$G:$G,Geography!AF$6,Raw!$C:$C,Geography!$A$6),SUMIFS(Raw!$H:$H,Raw!$A:$A,Geography!$B25,Raw!$G:$G,Geography!AF$6,Raw!$E:$E,Geography!$A$6)))</f>
        <v>0</v>
      </c>
      <c r="AG25" s="94">
        <f>IF($B$6="Region",SUMIFS(Raw!$H:$H,Raw!$A:$A,Geography!$B25,Raw!$G:$G,Geography!AG$6,Raw!$I:$I,Geography!$A$6),IF($B$6="Provider",SUMIFS(Raw!$H:$H,Raw!$A:$A,Geography!$B25,Raw!$G:$G,Geography!AG$6,Raw!$C:$C,Geography!$A$6),SUMIFS(Raw!$H:$H,Raw!$A:$A,Geography!$B25,Raw!$G:$G,Geography!AG$6,Raw!$E:$E,Geography!$A$6)))</f>
        <v>0</v>
      </c>
      <c r="AH25" s="94">
        <f>IF($B$6="Region",SUMIFS(Raw!$H:$H,Raw!$A:$A,Geography!$B25,Raw!$G:$G,Geography!AH$6,Raw!$I:$I,Geography!$A$6),IF($B$6="Provider",SUMIFS(Raw!$H:$H,Raw!$A:$A,Geography!$B25,Raw!$G:$G,Geography!AH$6,Raw!$C:$C,Geography!$A$6),SUMIFS(Raw!$H:$H,Raw!$A:$A,Geography!$B25,Raw!$G:$G,Geography!AH$6,Raw!$E:$E,Geography!$A$6)))</f>
        <v>0</v>
      </c>
      <c r="AI25" s="94">
        <f>IF($B$6="Region",SUMIFS(Raw!$H:$H,Raw!$A:$A,Geography!$B25,Raw!$G:$G,Geography!AI$6,Raw!$I:$I,Geography!$A$6),IF($B$6="Provider",SUMIFS(Raw!$H:$H,Raw!$A:$A,Geography!$B25,Raw!$G:$G,Geography!AI$6,Raw!$C:$C,Geography!$A$6),SUMIFS(Raw!$H:$H,Raw!$A:$A,Geography!$B25,Raw!$G:$G,Geography!AI$6,Raw!$E:$E,Geography!$A$6)))</f>
        <v>0</v>
      </c>
      <c r="AJ25" s="94">
        <f>IF($B$6="Region",SUMIFS(Raw!$H:$H,Raw!$A:$A,Geography!$B25,Raw!$G:$G,Geography!AJ$6,Raw!$I:$I,Geography!$A$6),IF($B$6="Provider",SUMIFS(Raw!$H:$H,Raw!$A:$A,Geography!$B25,Raw!$G:$G,Geography!AJ$6,Raw!$C:$C,Geography!$A$6),SUMIFS(Raw!$H:$H,Raw!$A:$A,Geography!$B25,Raw!$G:$G,Geography!AJ$6,Raw!$E:$E,Geography!$A$6)))</f>
        <v>0</v>
      </c>
      <c r="AK25" s="94">
        <f>IF($B$6="Region",SUMIFS(Raw!$H:$H,Raw!$A:$A,Geography!$B25,Raw!$G:$G,Geography!AK$6,Raw!$I:$I,Geography!$A$6),IF($B$6="Provider",SUMIFS(Raw!$H:$H,Raw!$A:$A,Geography!$B25,Raw!$G:$G,Geography!AK$6,Raw!$C:$C,Geography!$A$6),SUMIFS(Raw!$H:$H,Raw!$A:$A,Geography!$B25,Raw!$G:$G,Geography!AK$6,Raw!$E:$E,Geography!$A$6)))</f>
        <v>0</v>
      </c>
      <c r="AL25" s="94">
        <f>IF($B$6="Region",SUMIFS(Raw!$H:$H,Raw!$A:$A,Geography!$B25,Raw!$G:$G,Geography!AL$6,Raw!$I:$I,Geography!$A$6),IF($B$6="Provider",SUMIFS(Raw!$H:$H,Raw!$A:$A,Geography!$B25,Raw!$G:$G,Geography!AL$6,Raw!$C:$C,Geography!$A$6),SUMIFS(Raw!$H:$H,Raw!$A:$A,Geography!$B25,Raw!$G:$G,Geography!AL$6,Raw!$E:$E,Geography!$A$6)))</f>
        <v>0</v>
      </c>
      <c r="AM25" s="94">
        <f>IF($B$6="Region",SUMIFS(Raw!$H:$H,Raw!$A:$A,Geography!$B25,Raw!$G:$G,Geography!AM$6,Raw!$I:$I,Geography!$A$6),IF($B$6="Provider",SUMIFS(Raw!$H:$H,Raw!$A:$A,Geography!$B25,Raw!$G:$G,Geography!AM$6,Raw!$C:$C,Geography!$A$6),SUMIFS(Raw!$H:$H,Raw!$A:$A,Geography!$B25,Raw!$G:$G,Geography!AM$6,Raw!$E:$E,Geography!$A$6)))</f>
        <v>0</v>
      </c>
      <c r="AN25" s="94">
        <f>IF($B$6="Region",SUMIFS(Raw!$H:$H,Raw!$A:$A,Geography!$B25,Raw!$G:$G,Geography!AN$6,Raw!$I:$I,Geography!$A$6),IF($B$6="Provider",SUMIFS(Raw!$H:$H,Raw!$A:$A,Geography!$B25,Raw!$G:$G,Geography!AN$6,Raw!$C:$C,Geography!$A$6),SUMIFS(Raw!$H:$H,Raw!$A:$A,Geography!$B25,Raw!$G:$G,Geography!AN$6,Raw!$E:$E,Geography!$A$6)))</f>
        <v>0</v>
      </c>
      <c r="AO25" s="94">
        <f>IF($B$6="Region",SUMIFS(Raw!$H:$H,Raw!$A:$A,Geography!$B25,Raw!$G:$G,Geography!AO$6,Raw!$I:$I,Geography!$A$6),IF($B$6="Provider",SUMIFS(Raw!$H:$H,Raw!$A:$A,Geography!$B25,Raw!$G:$G,Geography!AO$6,Raw!$C:$C,Geography!$A$6),SUMIFS(Raw!$H:$H,Raw!$A:$A,Geography!$B25,Raw!$G:$G,Geography!AO$6,Raw!$E:$E,Geography!$A$6)))</f>
        <v>0</v>
      </c>
      <c r="AP25" s="94">
        <f>IF($B$6="Region",SUMIFS(Raw!$H:$H,Raw!$A:$A,Geography!$B25,Raw!$G:$G,Geography!AP$6,Raw!$I:$I,Geography!$A$6),IF($B$6="Provider",SUMIFS(Raw!$H:$H,Raw!$A:$A,Geography!$B25,Raw!$G:$G,Geography!AP$6,Raw!$C:$C,Geography!$A$6),SUMIFS(Raw!$H:$H,Raw!$A:$A,Geography!$B25,Raw!$G:$G,Geography!AP$6,Raw!$E:$E,Geography!$A$6)))</f>
        <v>0</v>
      </c>
      <c r="AQ25" s="94">
        <f>IF($B$6="Region",SUMIFS(Raw!$H:$H,Raw!$A:$A,Geography!$B25,Raw!$G:$G,Geography!AQ$6,Raw!$I:$I,Geography!$A$6),IF($B$6="Provider",SUMIFS(Raw!$H:$H,Raw!$A:$A,Geography!$B25,Raw!$G:$G,Geography!AQ$6,Raw!$C:$C,Geography!$A$6),SUMIFS(Raw!$H:$H,Raw!$A:$A,Geography!$B25,Raw!$G:$G,Geography!AQ$6,Raw!$E:$E,Geography!$A$6)))</f>
        <v>0</v>
      </c>
      <c r="AR25" s="94">
        <f>IF($B$6="Region",SUMIFS(Raw!$H:$H,Raw!$A:$A,Geography!$B25,Raw!$G:$G,Geography!AR$6,Raw!$I:$I,Geography!$A$6),IF($B$6="Provider",SUMIFS(Raw!$H:$H,Raw!$A:$A,Geography!$B25,Raw!$G:$G,Geography!AR$6,Raw!$C:$C,Geography!$A$6),SUMIFS(Raw!$H:$H,Raw!$A:$A,Geography!$B25,Raw!$G:$G,Geography!AR$6,Raw!$E:$E,Geography!$A$6)))</f>
        <v>0</v>
      </c>
      <c r="AS25" s="94">
        <f>IF($B$6="Region",SUMIFS(Raw!$H:$H,Raw!$A:$A,Geography!$B25,Raw!$G:$G,Geography!AS$6,Raw!$I:$I,Geography!$A$6),IF($B$6="Provider",SUMIFS(Raw!$H:$H,Raw!$A:$A,Geography!$B25,Raw!$G:$G,Geography!AS$6,Raw!$C:$C,Geography!$A$6),SUMIFS(Raw!$H:$H,Raw!$A:$A,Geography!$B25,Raw!$G:$G,Geography!AS$6,Raw!$E:$E,Geography!$A$6)))</f>
        <v>0</v>
      </c>
      <c r="AT25" s="94">
        <f>IF($B$6="Region",SUMIFS(Raw!$H:$H,Raw!$A:$A,Geography!$B25,Raw!$G:$G,Geography!AT$6,Raw!$I:$I,Geography!$A$6),IF($B$6="Provider",SUMIFS(Raw!$H:$H,Raw!$A:$A,Geography!$B25,Raw!$G:$G,Geography!AT$6,Raw!$C:$C,Geography!$A$6),SUMIFS(Raw!$H:$H,Raw!$A:$A,Geography!$B25,Raw!$G:$G,Geography!AT$6,Raw!$E:$E,Geography!$A$6)))</f>
        <v>0</v>
      </c>
      <c r="AU25" s="94">
        <f>IF($B$6="Region",SUMIFS(Raw!$H:$H,Raw!$A:$A,Geography!$B25,Raw!$G:$G,Geography!AU$6,Raw!$I:$I,Geography!$A$6),IF($B$6="Provider",SUMIFS(Raw!$H:$H,Raw!$A:$A,Geography!$B25,Raw!$G:$G,Geography!AU$6,Raw!$C:$C,Geography!$A$6),SUMIFS(Raw!$H:$H,Raw!$A:$A,Geography!$B25,Raw!$G:$G,Geography!AU$6,Raw!$E:$E,Geography!$A$6)))</f>
        <v>0</v>
      </c>
      <c r="AV25" s="94">
        <f>IF($B$6="Region",SUMIFS(Raw!$H:$H,Raw!$A:$A,Geography!$B25,Raw!$G:$G,Geography!AV$6,Raw!$I:$I,Geography!$A$6),IF($B$6="Provider",SUMIFS(Raw!$H:$H,Raw!$A:$A,Geography!$B25,Raw!$G:$G,Geography!AV$6,Raw!$C:$C,Geography!$A$6),SUMIFS(Raw!$H:$H,Raw!$A:$A,Geography!$B25,Raw!$G:$G,Geography!AV$6,Raw!$E:$E,Geography!$A$6)))</f>
        <v>0</v>
      </c>
      <c r="AW25" s="94">
        <f>IF($B$6="Region",SUMIFS(Raw!$H:$H,Raw!$A:$A,Geography!$B25,Raw!$G:$G,Geography!AW$6,Raw!$I:$I,Geography!$A$6),IF($B$6="Provider",SUMIFS(Raw!$H:$H,Raw!$A:$A,Geography!$B25,Raw!$G:$G,Geography!AW$6,Raw!$C:$C,Geography!$A$6),SUMIFS(Raw!$H:$H,Raw!$A:$A,Geography!$B25,Raw!$G:$G,Geography!AW$6,Raw!$E:$E,Geography!$A$6)))</f>
        <v>0</v>
      </c>
      <c r="AX25" s="94">
        <f>IF($B$6="Region",SUMIFS(Raw!$H:$H,Raw!$A:$A,Geography!$B25,Raw!$G:$G,Geography!AX$6,Raw!$I:$I,Geography!$A$6),IF($B$6="Provider",SUMIFS(Raw!$H:$H,Raw!$A:$A,Geography!$B25,Raw!$G:$G,Geography!AX$6,Raw!$C:$C,Geography!$A$6),SUMIFS(Raw!$H:$H,Raw!$A:$A,Geography!$B25,Raw!$G:$G,Geography!AX$6,Raw!$E:$E,Geography!$A$6)))</f>
        <v>0</v>
      </c>
      <c r="AY25" s="94">
        <f>IF($B$6="Region",SUMIFS(Raw!$H:$H,Raw!$A:$A,Geography!$B25,Raw!$G:$G,Geography!AY$6,Raw!$I:$I,Geography!$A$6),IF($B$6="Provider",SUMIFS(Raw!$H:$H,Raw!$A:$A,Geography!$B25,Raw!$G:$G,Geography!AY$6,Raw!$C:$C,Geography!$A$6),SUMIFS(Raw!$H:$H,Raw!$A:$A,Geography!$B25,Raw!$G:$G,Geography!AY$6,Raw!$E:$E,Geography!$A$6)))</f>
        <v>0</v>
      </c>
      <c r="AZ25" s="94">
        <f>IF($B$6="Region",SUMIFS(Raw!$H:$H,Raw!$A:$A,Geography!$B25,Raw!$G:$G,Geography!AZ$6,Raw!$I:$I,Geography!$A$6),IF($B$6="Provider",SUMIFS(Raw!$H:$H,Raw!$A:$A,Geography!$B25,Raw!$G:$G,Geography!AZ$6,Raw!$C:$C,Geography!$A$6),SUMIFS(Raw!$H:$H,Raw!$A:$A,Geography!$B25,Raw!$G:$G,Geography!AZ$6,Raw!$E:$E,Geography!$A$6)))</f>
        <v>0</v>
      </c>
      <c r="BA25" s="94">
        <f>IF($B$6="Region",SUMIFS(Raw!$H:$H,Raw!$A:$A,Geography!$B25,Raw!$G:$G,Geography!BA$6,Raw!$I:$I,Geography!$A$6),IF($B$6="Provider",SUMIFS(Raw!$H:$H,Raw!$A:$A,Geography!$B25,Raw!$G:$G,Geography!BA$6,Raw!$C:$C,Geography!$A$6),SUMIFS(Raw!$H:$H,Raw!$A:$A,Geography!$B25,Raw!$G:$G,Geography!BA$6,Raw!$E:$E,Geography!$A$6)))</f>
        <v>0</v>
      </c>
      <c r="BB25" s="94">
        <f>IF($B$6="Region",SUMIFS(Raw!$H:$H,Raw!$A:$A,Geography!$B25,Raw!$G:$G,Geography!BB$6,Raw!$I:$I,Geography!$A$6),IF($B$6="Provider",SUMIFS(Raw!$H:$H,Raw!$A:$A,Geography!$B25,Raw!$G:$G,Geography!BB$6,Raw!$C:$C,Geography!$A$6),SUMIFS(Raw!$H:$H,Raw!$A:$A,Geography!$B25,Raw!$G:$G,Geography!BB$6,Raw!$E:$E,Geography!$A$6)))</f>
        <v>0</v>
      </c>
      <c r="BC25" s="94">
        <f>IF($B$6="Region",SUMIFS(Raw!$H:$H,Raw!$A:$A,Geography!$B25,Raw!$G:$G,Geography!BC$6,Raw!$I:$I,Geography!$A$6),IF($B$6="Provider",SUMIFS(Raw!$H:$H,Raw!$A:$A,Geography!$B25,Raw!$G:$G,Geography!BC$6,Raw!$C:$C,Geography!$A$6),SUMIFS(Raw!$H:$H,Raw!$A:$A,Geography!$B25,Raw!$G:$G,Geography!BC$6,Raw!$E:$E,Geography!$A$6)))</f>
        <v>0</v>
      </c>
      <c r="BD25" s="94">
        <f>IF($B$6="Region",SUMIFS(Raw!$H:$H,Raw!$A:$A,Geography!$B25,Raw!$G:$G,Geography!BD$6,Raw!$I:$I,Geography!$A$6),IF($B$6="Provider",SUMIFS(Raw!$H:$H,Raw!$A:$A,Geography!$B25,Raw!$G:$G,Geography!BD$6,Raw!$C:$C,Geography!$A$6),SUMIFS(Raw!$H:$H,Raw!$A:$A,Geography!$B25,Raw!$G:$G,Geography!BD$6,Raw!$E:$E,Geography!$A$6)))</f>
        <v>0</v>
      </c>
      <c r="BE25" s="94">
        <f>IF($B$6="Region",SUMIFS(Raw!$H:$H,Raw!$A:$A,Geography!$B25,Raw!$G:$G,Geography!BE$6,Raw!$I:$I,Geography!$A$6),IF($B$6="Provider",SUMIFS(Raw!$H:$H,Raw!$A:$A,Geography!$B25,Raw!$G:$G,Geography!BE$6,Raw!$C:$C,Geography!$A$6),SUMIFS(Raw!$H:$H,Raw!$A:$A,Geography!$B25,Raw!$G:$G,Geography!BE$6,Raw!$E:$E,Geography!$A$6)))</f>
        <v>0</v>
      </c>
      <c r="BF25" s="94">
        <f>IF($B$6="Region",SUMIFS(Raw!$H:$H,Raw!$A:$A,Geography!$B25,Raw!$G:$G,Geography!BF$6,Raw!$I:$I,Geography!$A$6),IF($B$6="Provider",SUMIFS(Raw!$H:$H,Raw!$A:$A,Geography!$B25,Raw!$G:$G,Geography!BF$6,Raw!$C:$C,Geography!$A$6),SUMIFS(Raw!$H:$H,Raw!$A:$A,Geography!$B25,Raw!$G:$G,Geography!BF$6,Raw!$E:$E,Geography!$A$6)))</f>
        <v>0</v>
      </c>
      <c r="BG25" s="94">
        <f>IF($B$6="Region",SUMIFS(Raw!$H:$H,Raw!$A:$A,Geography!$B25,Raw!$G:$G,Geography!BG$6,Raw!$I:$I,Geography!$A$6),IF($B$6="Provider",SUMIFS(Raw!$H:$H,Raw!$A:$A,Geography!$B25,Raw!$G:$G,Geography!BG$6,Raw!$C:$C,Geography!$A$6),SUMIFS(Raw!$H:$H,Raw!$A:$A,Geography!$B25,Raw!$G:$G,Geography!BG$6,Raw!$E:$E,Geography!$A$6)))</f>
        <v>0</v>
      </c>
      <c r="BH25" s="94">
        <f>IF($B$6="Region",SUMIFS(Raw!$H:$H,Raw!$A:$A,Geography!$B25,Raw!$G:$G,Geography!BH$6,Raw!$I:$I,Geography!$A$6),IF($B$6="Provider",SUMIFS(Raw!$H:$H,Raw!$A:$A,Geography!$B25,Raw!$G:$G,Geography!BH$6,Raw!$C:$C,Geography!$A$6),SUMIFS(Raw!$H:$H,Raw!$A:$A,Geography!$B25,Raw!$G:$G,Geography!BH$6,Raw!$E:$E,Geography!$A$6)))</f>
        <v>0</v>
      </c>
      <c r="BI25" s="94">
        <f>IF($B$6="Region",SUMIFS(Raw!$H:$H,Raw!$A:$A,Geography!$B25,Raw!$G:$G,Geography!BI$6,Raw!$I:$I,Geography!$A$6),IF($B$6="Provider",SUMIFS(Raw!$H:$H,Raw!$A:$A,Geography!$B25,Raw!$G:$G,Geography!BI$6,Raw!$C:$C,Geography!$A$6),SUMIFS(Raw!$H:$H,Raw!$A:$A,Geography!$B25,Raw!$G:$G,Geography!BI$6,Raw!$E:$E,Geography!$A$6)))</f>
        <v>0</v>
      </c>
      <c r="BJ25" s="94">
        <f>IF($B$6="Region",SUMIFS(Raw!$H:$H,Raw!$A:$A,Geography!$B25,Raw!$G:$G,Geography!BJ$6,Raw!$I:$I,Geography!$A$6),IF($B$6="Provider",SUMIFS(Raw!$H:$H,Raw!$A:$A,Geography!$B25,Raw!$G:$G,Geography!BJ$6,Raw!$C:$C,Geography!$A$6),SUMIFS(Raw!$H:$H,Raw!$A:$A,Geography!$B25,Raw!$G:$G,Geography!BJ$6,Raw!$E:$E,Geography!$A$6)))</f>
        <v>0</v>
      </c>
      <c r="BK25" s="94">
        <f>IF($B$6="Region",SUMIFS(Raw!$H:$H,Raw!$A:$A,Geography!$B25,Raw!$G:$G,Geography!BK$6,Raw!$I:$I,Geography!$A$6),IF($B$6="Provider",SUMIFS(Raw!$H:$H,Raw!$A:$A,Geography!$B25,Raw!$G:$G,Geography!BK$6,Raw!$C:$C,Geography!$A$6),SUMIFS(Raw!$H:$H,Raw!$A:$A,Geography!$B25,Raw!$G:$G,Geography!BK$6,Raw!$E:$E,Geography!$A$6)))</f>
        <v>0</v>
      </c>
      <c r="BL25" s="94">
        <f>IF($B$6="Region",SUMIFS(Raw!$H:$H,Raw!$A:$A,Geography!$B25,Raw!$G:$G,Geography!BL$6,Raw!$I:$I,Geography!$A$6),IF($B$6="Provider",SUMIFS(Raw!$H:$H,Raw!$A:$A,Geography!$B25,Raw!$G:$G,Geography!BL$6,Raw!$C:$C,Geography!$A$6),SUMIFS(Raw!$H:$H,Raw!$A:$A,Geography!$B25,Raw!$G:$G,Geography!BL$6,Raw!$E:$E,Geography!$A$6)))</f>
        <v>0</v>
      </c>
      <c r="BM25" s="94">
        <f>IF($B$6="Region",SUMIFS(Raw!$H:$H,Raw!$A:$A,Geography!$B25,Raw!$G:$G,Geography!BM$6,Raw!$I:$I,Geography!$A$6),IF($B$6="Provider",SUMIFS(Raw!$H:$H,Raw!$A:$A,Geography!$B25,Raw!$G:$G,Geography!BM$6,Raw!$C:$C,Geography!$A$6),SUMIFS(Raw!$H:$H,Raw!$A:$A,Geography!$B25,Raw!$G:$G,Geography!BM$6,Raw!$E:$E,Geography!$A$6)))</f>
        <v>0</v>
      </c>
      <c r="BN25" s="94">
        <f>IF($B$6="Region",SUMIFS(Raw!$H:$H,Raw!$A:$A,Geography!$B25,Raw!$G:$G,Geography!BN$6,Raw!$I:$I,Geography!$A$6),IF($B$6="Provider",SUMIFS(Raw!$H:$H,Raw!$A:$A,Geography!$B25,Raw!$G:$G,Geography!BN$6,Raw!$C:$C,Geography!$A$6),SUMIFS(Raw!$H:$H,Raw!$A:$A,Geography!$B25,Raw!$G:$G,Geography!BN$6,Raw!$E:$E,Geography!$A$6)))</f>
        <v>0</v>
      </c>
      <c r="BO25" s="94">
        <f>IF($B$6="Region",SUMIFS(Raw!$H:$H,Raw!$A:$A,Geography!$B25,Raw!$G:$G,Geography!BO$6,Raw!$I:$I,Geography!$A$6),IF($B$6="Provider",SUMIFS(Raw!$H:$H,Raw!$A:$A,Geography!$B25,Raw!$G:$G,Geography!BO$6,Raw!$C:$C,Geography!$A$6),SUMIFS(Raw!$H:$H,Raw!$A:$A,Geography!$B25,Raw!$G:$G,Geography!BO$6,Raw!$E:$E,Geography!$A$6)))</f>
        <v>0</v>
      </c>
      <c r="BP25" s="94">
        <f>IF($B$6="Region",SUMIFS(Raw!$H:$H,Raw!$A:$A,Geography!$B25,Raw!$G:$G,Geography!BP$6,Raw!$I:$I,Geography!$A$6),IF($B$6="Provider",SUMIFS(Raw!$H:$H,Raw!$A:$A,Geography!$B25,Raw!$G:$G,Geography!BP$6,Raw!$C:$C,Geography!$A$6),SUMIFS(Raw!$H:$H,Raw!$A:$A,Geography!$B25,Raw!$G:$G,Geography!BP$6,Raw!$E:$E,Geography!$A$6)))</f>
        <v>0</v>
      </c>
      <c r="BQ25" s="94">
        <f>IF($B$6="Region",SUMIFS(Raw!$H:$H,Raw!$A:$A,Geography!$B25,Raw!$G:$G,Geography!BQ$6,Raw!$I:$I,Geography!$A$6),IF($B$6="Provider",SUMIFS(Raw!$H:$H,Raw!$A:$A,Geography!$B25,Raw!$G:$G,Geography!BQ$6,Raw!$C:$C,Geography!$A$6),SUMIFS(Raw!$H:$H,Raw!$A:$A,Geography!$B25,Raw!$G:$G,Geography!BQ$6,Raw!$E:$E,Geography!$A$6)))</f>
        <v>0</v>
      </c>
      <c r="BR25" s="94">
        <f>IF($B$6="Region",SUMIFS(Raw!$H:$H,Raw!$A:$A,Geography!$B25,Raw!$G:$G,Geography!BR$6,Raw!$I:$I,Geography!$A$6),IF($B$6="Provider",SUMIFS(Raw!$H:$H,Raw!$A:$A,Geography!$B25,Raw!$G:$G,Geography!BR$6,Raw!$C:$C,Geography!$A$6),SUMIFS(Raw!$H:$H,Raw!$A:$A,Geography!$B25,Raw!$G:$G,Geography!BR$6,Raw!$E:$E,Geography!$A$6)))</f>
        <v>0</v>
      </c>
      <c r="BS25" s="94">
        <f>IF($B$6="Region",SUMIFS(Raw!$H:$H,Raw!$A:$A,Geography!$B25,Raw!$G:$G,Geography!BS$6,Raw!$I:$I,Geography!$A$6),IF($B$6="Provider",SUMIFS(Raw!$H:$H,Raw!$A:$A,Geography!$B25,Raw!$G:$G,Geography!BS$6,Raw!$C:$C,Geography!$A$6),SUMIFS(Raw!$H:$H,Raw!$A:$A,Geography!$B25,Raw!$G:$G,Geography!BS$6,Raw!$E:$E,Geography!$A$6)))</f>
        <v>0</v>
      </c>
      <c r="BT25" s="94">
        <f>IF($B$6="Region",SUMIFS(Raw!$H:$H,Raw!$A:$A,Geography!$B25,Raw!$G:$G,Geography!BT$6,Raw!$I:$I,Geography!$A$6),IF($B$6="Provider",SUMIFS(Raw!$H:$H,Raw!$A:$A,Geography!$B25,Raw!$G:$G,Geography!BT$6,Raw!$C:$C,Geography!$A$6),SUMIFS(Raw!$H:$H,Raw!$A:$A,Geography!$B25,Raw!$G:$G,Geography!BT$6,Raw!$E:$E,Geography!$A$6)))</f>
        <v>0</v>
      </c>
      <c r="BU25" s="94">
        <f>IF($B$6="Region",SUMIFS(Raw!$H:$H,Raw!$A:$A,Geography!$B25,Raw!$G:$G,Geography!BU$6,Raw!$I:$I,Geography!$A$6),IF($B$6="Provider",SUMIFS(Raw!$H:$H,Raw!$A:$A,Geography!$B25,Raw!$G:$G,Geography!BU$6,Raw!$C:$C,Geography!$A$6),SUMIFS(Raw!$H:$H,Raw!$A:$A,Geography!$B25,Raw!$G:$G,Geography!BU$6,Raw!$E:$E,Geography!$A$6)))</f>
        <v>0</v>
      </c>
      <c r="BV25" s="94">
        <f>IF($B$6="Region",SUMIFS(Raw!$H:$H,Raw!$A:$A,Geography!$B25,Raw!$G:$G,Geography!BV$6,Raw!$I:$I,Geography!$A$6),IF($B$6="Provider",SUMIFS(Raw!$H:$H,Raw!$A:$A,Geography!$B25,Raw!$G:$G,Geography!BV$6,Raw!$C:$C,Geography!$A$6),SUMIFS(Raw!$H:$H,Raw!$A:$A,Geography!$B25,Raw!$G:$G,Geography!BV$6,Raw!$E:$E,Geography!$A$6)))</f>
        <v>0</v>
      </c>
      <c r="BW25" s="94">
        <f>IF($B$6="Region",SUMIFS(Raw!$H:$H,Raw!$A:$A,Geography!$B25,Raw!$G:$G,Geography!BW$6,Raw!$I:$I,Geography!$A$6),IF($B$6="Provider",SUMIFS(Raw!$H:$H,Raw!$A:$A,Geography!$B25,Raw!$G:$G,Geography!BW$6,Raw!$C:$C,Geography!$A$6),SUMIFS(Raw!$H:$H,Raw!$A:$A,Geography!$B25,Raw!$G:$G,Geography!BW$6,Raw!$E:$E,Geography!$A$6)))</f>
        <v>0</v>
      </c>
      <c r="BX25" s="94">
        <f>IF($B$6="Region",SUMIFS(Raw!$H:$H,Raw!$A:$A,Geography!$B25,Raw!$G:$G,Geography!BX$6,Raw!$I:$I,Geography!$A$6),IF($B$6="Provider",SUMIFS(Raw!$H:$H,Raw!$A:$A,Geography!$B25,Raw!$G:$G,Geography!BX$6,Raw!$C:$C,Geography!$A$6),SUMIFS(Raw!$H:$H,Raw!$A:$A,Geography!$B25,Raw!$G:$G,Geography!BX$6,Raw!$E:$E,Geography!$A$6)))</f>
        <v>0</v>
      </c>
      <c r="BY25" s="94">
        <f>IF($B$6="Region",SUMIFS(Raw!$H:$H,Raw!$A:$A,Geography!$B25,Raw!$G:$G,Geography!BY$6,Raw!$I:$I,Geography!$A$6),IF($B$6="Provider",SUMIFS(Raw!$H:$H,Raw!$A:$A,Geography!$B25,Raw!$G:$G,Geography!BY$6,Raw!$C:$C,Geography!$A$6),SUMIFS(Raw!$H:$H,Raw!$A:$A,Geography!$B25,Raw!$G:$G,Geography!BY$6,Raw!$E:$E,Geography!$A$6)))</f>
        <v>0</v>
      </c>
      <c r="BZ25" s="94">
        <f>IF($B$6="Region",SUMIFS(Raw!$H:$H,Raw!$A:$A,Geography!$B25,Raw!$G:$G,Geography!BZ$6,Raw!$I:$I,Geography!$A$6),IF($B$6="Provider",SUMIFS(Raw!$H:$H,Raw!$A:$A,Geography!$B25,Raw!$G:$G,Geography!BZ$6,Raw!$C:$C,Geography!$A$6),SUMIFS(Raw!$H:$H,Raw!$A:$A,Geography!$B25,Raw!$G:$G,Geography!BZ$6,Raw!$E:$E,Geography!$A$6)))</f>
        <v>0</v>
      </c>
      <c r="CA25" s="94">
        <f>IF($B$6="Region",SUMIFS(Raw!$H:$H,Raw!$A:$A,Geography!$B25,Raw!$G:$G,Geography!CA$6,Raw!$I:$I,Geography!$A$6),IF($B$6="Provider",SUMIFS(Raw!$H:$H,Raw!$A:$A,Geography!$B25,Raw!$G:$G,Geography!CA$6,Raw!$C:$C,Geography!$A$6),SUMIFS(Raw!$H:$H,Raw!$A:$A,Geography!$B25,Raw!$G:$G,Geography!CA$6,Raw!$E:$E,Geography!$A$6)))</f>
        <v>0</v>
      </c>
      <c r="CB25" s="94">
        <f>IF($B$6="Region",SUMIFS(Raw!$H:$H,Raw!$A:$A,Geography!$B25,Raw!$G:$G,Geography!CB$6,Raw!$I:$I,Geography!$A$6),IF($B$6="Provider",SUMIFS(Raw!$H:$H,Raw!$A:$A,Geography!$B25,Raw!$G:$G,Geography!CB$6,Raw!$C:$C,Geography!$A$6),SUMIFS(Raw!$H:$H,Raw!$A:$A,Geography!$B25,Raw!$G:$G,Geography!CB$6,Raw!$E:$E,Geography!$A$6)))</f>
        <v>0</v>
      </c>
      <c r="CC25" s="94">
        <f>IF($B$6="Region",SUMIFS(Raw!$H:$H,Raw!$A:$A,Geography!$B25,Raw!$G:$G,Geography!CC$6,Raw!$I:$I,Geography!$A$6),IF($B$6="Provider",SUMIFS(Raw!$H:$H,Raw!$A:$A,Geography!$B25,Raw!$G:$G,Geography!CC$6,Raw!$C:$C,Geography!$A$6),SUMIFS(Raw!$H:$H,Raw!$A:$A,Geography!$B25,Raw!$G:$G,Geography!CC$6,Raw!$E:$E,Geography!$A$6)))</f>
        <v>0</v>
      </c>
      <c r="CD25" s="94">
        <f>IF($B$6="Region",SUMIFS(Raw!$H:$H,Raw!$A:$A,Geography!$B25,Raw!$G:$G,Geography!CD$6,Raw!$I:$I,Geography!$A$6),IF($B$6="Provider",SUMIFS(Raw!$H:$H,Raw!$A:$A,Geography!$B25,Raw!$G:$G,Geography!CD$6,Raw!$C:$C,Geography!$A$6),SUMIFS(Raw!$H:$H,Raw!$A:$A,Geography!$B25,Raw!$G:$G,Geography!CD$6,Raw!$E:$E,Geography!$A$6)))</f>
        <v>0</v>
      </c>
      <c r="CE25" s="94">
        <f>IF($B$6="Region",SUMIFS(Raw!$H:$H,Raw!$A:$A,Geography!$B25,Raw!$G:$G,Geography!CE$6,Raw!$I:$I,Geography!$A$6),IF($B$6="Provider",SUMIFS(Raw!$H:$H,Raw!$A:$A,Geography!$B25,Raw!$G:$G,Geography!CE$6,Raw!$C:$C,Geography!$A$6),SUMIFS(Raw!$H:$H,Raw!$A:$A,Geography!$B25,Raw!$G:$G,Geography!CE$6,Raw!$E:$E,Geography!$A$6)))</f>
        <v>0</v>
      </c>
      <c r="CF25" s="94">
        <f>IF($B$6="Region",SUMIFS(Raw!$H:$H,Raw!$A:$A,Geography!$B25,Raw!$G:$G,Geography!CF$6,Raw!$I:$I,Geography!$A$6),IF($B$6="Provider",SUMIFS(Raw!$H:$H,Raw!$A:$A,Geography!$B25,Raw!$G:$G,Geography!CF$6,Raw!$C:$C,Geography!$A$6),SUMIFS(Raw!$H:$H,Raw!$A:$A,Geography!$B25,Raw!$G:$G,Geography!CF$6,Raw!$E:$E,Geography!$A$6)))</f>
        <v>0</v>
      </c>
      <c r="CG25" s="94">
        <f>IF($B$6="Region",SUMIFS(Raw!$H:$H,Raw!$A:$A,Geography!$B25,Raw!$G:$G,Geography!CG$6,Raw!$I:$I,Geography!$A$6),IF($B$6="Provider",SUMIFS(Raw!$H:$H,Raw!$A:$A,Geography!$B25,Raw!$G:$G,Geography!CG$6,Raw!$C:$C,Geography!$A$6),SUMIFS(Raw!$H:$H,Raw!$A:$A,Geography!$B25,Raw!$G:$G,Geography!CG$6,Raw!$E:$E,Geography!$A$6)))</f>
        <v>0</v>
      </c>
      <c r="CH25" s="94">
        <f>IF($B$6="Region",SUMIFS(Raw!$H:$H,Raw!$A:$A,Geography!$B25,Raw!$G:$G,Geography!CH$6,Raw!$I:$I,Geography!$A$6),IF($B$6="Provider",SUMIFS(Raw!$H:$H,Raw!$A:$A,Geography!$B25,Raw!$G:$G,Geography!CH$6,Raw!$C:$C,Geography!$A$6),SUMIFS(Raw!$H:$H,Raw!$A:$A,Geography!$B25,Raw!$G:$G,Geography!CH$6,Raw!$E:$E,Geography!$A$6)))</f>
        <v>0</v>
      </c>
      <c r="CI25" s="94">
        <f>IF($B$6="Region",SUMIFS(Raw!$H:$H,Raw!$A:$A,Geography!$B25,Raw!$G:$G,Geography!CI$6,Raw!$I:$I,Geography!$A$6),IF($B$6="Provider",SUMIFS(Raw!$H:$H,Raw!$A:$A,Geography!$B25,Raw!$G:$G,Geography!CI$6,Raw!$C:$C,Geography!$A$6),SUMIFS(Raw!$H:$H,Raw!$A:$A,Geography!$B25,Raw!$G:$G,Geography!CI$6,Raw!$E:$E,Geography!$A$6)))</f>
        <v>0</v>
      </c>
      <c r="CJ25" s="94">
        <f>IF($B$6="Region",SUMIFS(Raw!$H:$H,Raw!$A:$A,Geography!$B25,Raw!$G:$G,Geography!CJ$6,Raw!$I:$I,Geography!$A$6),IF($B$6="Provider",SUMIFS(Raw!$H:$H,Raw!$A:$A,Geography!$B25,Raw!$G:$G,Geography!CJ$6,Raw!$C:$C,Geography!$A$6),SUMIFS(Raw!$H:$H,Raw!$A:$A,Geography!$B25,Raw!$G:$G,Geography!CJ$6,Raw!$E:$E,Geography!$A$6)))</f>
        <v>0</v>
      </c>
      <c r="CK25" s="94">
        <f>IF($B$6="Region",SUMIFS(Raw!$H:$H,Raw!$A:$A,Geography!$B25,Raw!$G:$G,Geography!CK$6,Raw!$I:$I,Geography!$A$6),IF($B$6="Provider",SUMIFS(Raw!$H:$H,Raw!$A:$A,Geography!$B25,Raw!$G:$G,Geography!CK$6,Raw!$C:$C,Geography!$A$6),SUMIFS(Raw!$H:$H,Raw!$A:$A,Geography!$B25,Raw!$G:$G,Geography!CK$6,Raw!$E:$E,Geography!$A$6)))</f>
        <v>0</v>
      </c>
      <c r="CL25" s="94">
        <f>IF($B$6="Region",SUMIFS(Raw!$H:$H,Raw!$A:$A,Geography!$B25,Raw!$G:$G,Geography!CL$6,Raw!$I:$I,Geography!$A$6),IF($B$6="Provider",SUMIFS(Raw!$H:$H,Raw!$A:$A,Geography!$B25,Raw!$G:$G,Geography!CL$6,Raw!$C:$C,Geography!$A$6),SUMIFS(Raw!$H:$H,Raw!$A:$A,Geography!$B25,Raw!$G:$G,Geography!CL$6,Raw!$E:$E,Geography!$A$6)))</f>
        <v>0</v>
      </c>
      <c r="CM25" s="94">
        <f>IF($B$6="Region",SUMIFS(Raw!$H:$H,Raw!$A:$A,Geography!$B25,Raw!$G:$G,Geography!CM$6,Raw!$I:$I,Geography!$A$6),IF($B$6="Provider",SUMIFS(Raw!$H:$H,Raw!$A:$A,Geography!$B25,Raw!$G:$G,Geography!CM$6,Raw!$C:$C,Geography!$A$6),SUMIFS(Raw!$H:$H,Raw!$A:$A,Geography!$B25,Raw!$G:$G,Geography!CM$6,Raw!$E:$E,Geography!$A$6)))</f>
        <v>0</v>
      </c>
    </row>
    <row r="26" spans="1:91" s="234" customFormat="1" ht="12.5" hidden="1" customHeight="1" x14ac:dyDescent="0.25">
      <c r="B26" s="14">
        <v>46174</v>
      </c>
      <c r="C26" s="3"/>
      <c r="D26" s="94">
        <f>IF($B$6="Region",SUMIFS(Raw!$H:$H,Raw!$A:$A,Geography!$B26,Raw!$G:$G,Geography!D$6,Raw!$I:$I,Geography!$A$6),IF($B$6="Provider",SUMIFS(Raw!$H:$H,Raw!$A:$A,Geography!$B26,Raw!$G:$G,Geography!D$6,Raw!$C:$C,Geography!$A$6),SUMIFS(Raw!$H:$H,Raw!$A:$A,Geography!$B26,Raw!$G:$G,Geography!D$6,Raw!$E:$E,Geography!$A$6)))</f>
        <v>0</v>
      </c>
      <c r="E26" s="94">
        <f>IF($B$6="Region",SUMIFS(Raw!$H:$H,Raw!$A:$A,Geography!$B26,Raw!$G:$G,Geography!E$6,Raw!$I:$I,Geography!$A$6),IF($B$6="Provider",SUMIFS(Raw!$H:$H,Raw!$A:$A,Geography!$B26,Raw!$G:$G,Geography!E$6,Raw!$C:$C,Geography!$A$6),SUMIFS(Raw!$H:$H,Raw!$A:$A,Geography!$B26,Raw!$G:$G,Geography!E$6,Raw!$E:$E,Geography!$A$6)))</f>
        <v>0</v>
      </c>
      <c r="F26" s="94">
        <f>IF($B$6="Region",SUMIFS(Raw!$H:$H,Raw!$A:$A,Geography!$B26,Raw!$G:$G,Geography!F$6,Raw!$I:$I,Geography!$A$6),IF($B$6="Provider",SUMIFS(Raw!$H:$H,Raw!$A:$A,Geography!$B26,Raw!$G:$G,Geography!F$6,Raw!$C:$C,Geography!$A$6),SUMIFS(Raw!$H:$H,Raw!$A:$A,Geography!$B26,Raw!$G:$G,Geography!F$6,Raw!$E:$E,Geography!$A$6)))</f>
        <v>0</v>
      </c>
      <c r="G26" s="94">
        <f>IF($B$6="Region",SUMIFS(Raw!$H:$H,Raw!$A:$A,Geography!$B26,Raw!$G:$G,Geography!G$6,Raw!$I:$I,Geography!$A$6),IF($B$6="Provider",SUMIFS(Raw!$H:$H,Raw!$A:$A,Geography!$B26,Raw!$G:$G,Geography!G$6,Raw!$C:$C,Geography!$A$6),SUMIFS(Raw!$H:$H,Raw!$A:$A,Geography!$B26,Raw!$G:$G,Geography!G$6,Raw!$E:$E,Geography!$A$6)))</f>
        <v>0</v>
      </c>
      <c r="H26" s="94">
        <f>IF($B$6="Region",SUMIFS(Raw!$H:$H,Raw!$A:$A,Geography!$B26,Raw!$G:$G,Geography!H$6,Raw!$I:$I,Geography!$A$6),IF($B$6="Provider",SUMIFS(Raw!$H:$H,Raw!$A:$A,Geography!$B26,Raw!$G:$G,Geography!H$6,Raw!$C:$C,Geography!$A$6),SUMIFS(Raw!$H:$H,Raw!$A:$A,Geography!$B26,Raw!$G:$G,Geography!H$6,Raw!$E:$E,Geography!$A$6)))</f>
        <v>0</v>
      </c>
      <c r="I26" s="94">
        <f>IF($B$6="Region",SUMIFS(Raw!$H:$H,Raw!$A:$A,Geography!$B26,Raw!$G:$G,Geography!I$6,Raw!$I:$I,Geography!$A$6),IF($B$6="Provider",SUMIFS(Raw!$H:$H,Raw!$A:$A,Geography!$B26,Raw!$G:$G,Geography!I$6,Raw!$C:$C,Geography!$A$6),SUMIFS(Raw!$H:$H,Raw!$A:$A,Geography!$B26,Raw!$G:$G,Geography!I$6,Raw!$E:$E,Geography!$A$6)))</f>
        <v>0</v>
      </c>
      <c r="J26" s="94" t="str">
        <f>IF($B$6="Area", SUMIFS(Raw!$H:$H,Raw!$A:$A,Geography!$B26,Raw!$G:$G,Geography!J$6,Raw!$E:$E,Geography!$A$6), " ")</f>
        <v xml:space="preserve"> </v>
      </c>
      <c r="K26" s="94" t="str">
        <f>IF($B$6="Area", SUMIFS(Raw!$H:$H,Raw!$A:$A,Geography!$B26,Raw!$G:$G,Geography!K$6,Raw!$E:$E,Geography!$A$6), " ")</f>
        <v xml:space="preserve"> </v>
      </c>
      <c r="L26" s="94">
        <f>IF($B$6="Region",SUMIFS(Raw!$H:$H,Raw!$A:$A,Geography!$B26,Raw!$G:$G,Geography!L$6,Raw!$I:$I,Geography!$A$6),IF($B$6="Provider",SUMIFS(Raw!$H:$H,Raw!$A:$A,Geography!$B26,Raw!$G:$G,Geography!L$6,Raw!$C:$C,Geography!$A$6),SUMIFS(Raw!$H:$H,Raw!$A:$A,Geography!$B26,Raw!$G:$G,Geography!L$6,Raw!$E:$E,Geography!$A$6)))</f>
        <v>0</v>
      </c>
      <c r="M26" s="94">
        <f>IF($B$6="Region",SUMIFS(Raw!$H:$H,Raw!$A:$A,Geography!$B26,Raw!$G:$G,Geography!M$6,Raw!$I:$I,Geography!$A$6),IF($B$6="Provider",SUMIFS(Raw!$H:$H,Raw!$A:$A,Geography!$B26,Raw!$G:$G,Geography!M$6,Raw!$C:$C,Geography!$A$6),SUMIFS(Raw!$H:$H,Raw!$A:$A,Geography!$B26,Raw!$G:$G,Geography!M$6,Raw!$E:$E,Geography!$A$6)))</f>
        <v>0</v>
      </c>
      <c r="N26" s="94">
        <f>IF($B$6="Region",SUMIFS(Raw!$H:$H,Raw!$A:$A,Geography!$B26,Raw!$G:$G,Geography!N$6,Raw!$I:$I,Geography!$A$6),IF($B$6="Provider",SUMIFS(Raw!$H:$H,Raw!$A:$A,Geography!$B26,Raw!$G:$G,Geography!N$6,Raw!$C:$C,Geography!$A$6),SUMIFS(Raw!$H:$H,Raw!$A:$A,Geography!$B26,Raw!$G:$G,Geography!N$6,Raw!$E:$E,Geography!$A$6)))</f>
        <v>0</v>
      </c>
      <c r="O26" s="94">
        <f>IF($B$6="Region",SUMIFS(Raw!$H:$H,Raw!$A:$A,Geography!$B26,Raw!$G:$G,Geography!O$6,Raw!$I:$I,Geography!$A$6),IF($B$6="Provider",SUMIFS(Raw!$H:$H,Raw!$A:$A,Geography!$B26,Raw!$G:$G,Geography!O$6,Raw!$C:$C,Geography!$A$6),SUMIFS(Raw!$H:$H,Raw!$A:$A,Geography!$B26,Raw!$G:$G,Geography!O$6,Raw!$E:$E,Geography!$A$6)))</f>
        <v>0</v>
      </c>
      <c r="P26" s="94">
        <f>IF($B$6="Region",SUMIFS(Raw!$H:$H,Raw!$A:$A,Geography!$B26,Raw!$G:$G,Geography!P$6,Raw!$I:$I,Geography!$A$6),IF($B$6="Provider",SUMIFS(Raw!$H:$H,Raw!$A:$A,Geography!$B26,Raw!$G:$G,Geography!P$6,Raw!$C:$C,Geography!$A$6),SUMIFS(Raw!$H:$H,Raw!$A:$A,Geography!$B26,Raw!$G:$G,Geography!P$6,Raw!$E:$E,Geography!$A$6)))</f>
        <v>0</v>
      </c>
      <c r="Q26" s="94">
        <f>IF($B$6="Region",SUMIFS(Raw!$H:$H,Raw!$A:$A,Geography!$B26,Raw!$G:$G,Geography!Q$6,Raw!$I:$I,Geography!$A$6),IF($B$6="Provider",SUMIFS(Raw!$H:$H,Raw!$A:$A,Geography!$B26,Raw!$G:$G,Geography!Q$6,Raw!$C:$C,Geography!$A$6),SUMIFS(Raw!$H:$H,Raw!$A:$A,Geography!$B26,Raw!$G:$G,Geography!Q$6,Raw!$E:$E,Geography!$A$6)))</f>
        <v>0</v>
      </c>
      <c r="R26" s="94">
        <f>IF($B$6="Region",SUMIFS(Raw!$H:$H,Raw!$A:$A,Geography!$B26,Raw!$G:$G,Geography!R$6,Raw!$I:$I,Geography!$A$6),IF($B$6="Provider",SUMIFS(Raw!$H:$H,Raw!$A:$A,Geography!$B26,Raw!$G:$G,Geography!R$6,Raw!$C:$C,Geography!$A$6),SUMIFS(Raw!$H:$H,Raw!$A:$A,Geography!$B26,Raw!$G:$G,Geography!R$6,Raw!$E:$E,Geography!$A$6)))</f>
        <v>0</v>
      </c>
      <c r="S26" s="94">
        <f>IF($B$6="Region",SUMIFS(Raw!$H:$H,Raw!$A:$A,Geography!$B26,Raw!$G:$G,Geography!S$6,Raw!$I:$I,Geography!$A$6),IF($B$6="Provider",SUMIFS(Raw!$H:$H,Raw!$A:$A,Geography!$B26,Raw!$G:$G,Geography!S$6,Raw!$C:$C,Geography!$A$6),SUMIFS(Raw!$H:$H,Raw!$A:$A,Geography!$B26,Raw!$G:$G,Geography!S$6,Raw!$E:$E,Geography!$A$6)))</f>
        <v>0</v>
      </c>
      <c r="T26" s="94">
        <f>IF($B$6="Region",SUMIFS(Raw!$H:$H,Raw!$A:$A,Geography!$B26,Raw!$G:$G,Geography!T$6,Raw!$I:$I,Geography!$A$6),IF($B$6="Provider",SUMIFS(Raw!$H:$H,Raw!$A:$A,Geography!$B26,Raw!$G:$G,Geography!T$6,Raw!$C:$C,Geography!$A$6),SUMIFS(Raw!$H:$H,Raw!$A:$A,Geography!$B26,Raw!$G:$G,Geography!T$6,Raw!$E:$E,Geography!$A$6)))</f>
        <v>0</v>
      </c>
      <c r="U26" s="94">
        <f>IF($B$6="Region",SUMIFS(Raw!$H:$H,Raw!$A:$A,Geography!$B26,Raw!$G:$G,Geography!U$6,Raw!$I:$I,Geography!$A$6),IF($B$6="Provider",SUMIFS(Raw!$H:$H,Raw!$A:$A,Geography!$B26,Raw!$G:$G,Geography!U$6,Raw!$C:$C,Geography!$A$6),SUMIFS(Raw!$H:$H,Raw!$A:$A,Geography!$B26,Raw!$G:$G,Geography!U$6,Raw!$E:$E,Geography!$A$6)))</f>
        <v>0</v>
      </c>
      <c r="V26" s="94">
        <f>IF($B$6="Region",SUMIFS(Raw!$H:$H,Raw!$A:$A,Geography!$B26,Raw!$G:$G,Geography!V$6,Raw!$I:$I,Geography!$A$6),IF($B$6="Provider",SUMIFS(Raw!$H:$H,Raw!$A:$A,Geography!$B26,Raw!$G:$G,Geography!V$6,Raw!$C:$C,Geography!$A$6),SUMIFS(Raw!$H:$H,Raw!$A:$A,Geography!$B26,Raw!$G:$G,Geography!V$6,Raw!$E:$E,Geography!$A$6)))</f>
        <v>0</v>
      </c>
      <c r="W26" s="94">
        <f>IF($B$6="Region",SUMIFS(Raw!$H:$H,Raw!$A:$A,Geography!$B26,Raw!$G:$G,Geography!W$6,Raw!$I:$I,Geography!$A$6),IF($B$6="Provider",SUMIFS(Raw!$H:$H,Raw!$A:$A,Geography!$B26,Raw!$G:$G,Geography!W$6,Raw!$C:$C,Geography!$A$6),SUMIFS(Raw!$H:$H,Raw!$A:$A,Geography!$B26,Raw!$G:$G,Geography!W$6,Raw!$E:$E,Geography!$A$6)))</f>
        <v>0</v>
      </c>
      <c r="X26" s="94">
        <f>IF($B$6="Region",SUMIFS(Raw!$H:$H,Raw!$A:$A,Geography!$B26,Raw!$G:$G,Geography!X$6,Raw!$I:$I,Geography!$A$6),IF($B$6="Provider",SUMIFS(Raw!$H:$H,Raw!$A:$A,Geography!$B26,Raw!$G:$G,Geography!X$6,Raw!$C:$C,Geography!$A$6),SUMIFS(Raw!$H:$H,Raw!$A:$A,Geography!$B26,Raw!$G:$G,Geography!X$6,Raw!$E:$E,Geography!$A$6)))</f>
        <v>0</v>
      </c>
      <c r="Y26" s="94" t="str">
        <f>IF($B$6="Area", SUMIFS(Raw!$H:$H,Raw!$A:$A,Geography!$B26,Raw!$G:$G,Geography!Y$6,Raw!$E:$E,Geography!$A$6), " ")</f>
        <v xml:space="preserve"> </v>
      </c>
      <c r="Z26" s="94" t="str">
        <f>IF($B$6="Area", SUMIFS(Raw!$H:$H,Raw!$A:$A,Geography!$B26,Raw!$G:$G,Geography!Z$6,Raw!$E:$E,Geography!$A$6), " ")</f>
        <v xml:space="preserve"> </v>
      </c>
      <c r="AA26" s="94">
        <f>IF($B$6="Region",SUMIFS(Raw!$H:$H,Raw!$A:$A,Geography!$B26,Raw!$G:$G,Geography!AA$6,Raw!$I:$I,Geography!$A$6),IF($B$6="Provider",SUMIFS(Raw!$H:$H,Raw!$A:$A,Geography!$B26,Raw!$G:$G,Geography!AA$6,Raw!$C:$C,Geography!$A$6),SUMIFS(Raw!$H:$H,Raw!$A:$A,Geography!$B26,Raw!$G:$G,Geography!AA$6,Raw!$E:$E,Geography!$A$6)))</f>
        <v>0</v>
      </c>
      <c r="AB26" s="94">
        <f>IF($B$6="Region",SUMIFS(Raw!$H:$H,Raw!$A:$A,Geography!$B26,Raw!$G:$G,Geography!AB$6,Raw!$I:$I,Geography!$A$6),IF($B$6="Provider",SUMIFS(Raw!$H:$H,Raw!$A:$A,Geography!$B26,Raw!$G:$G,Geography!AB$6,Raw!$C:$C,Geography!$A$6),SUMIFS(Raw!$H:$H,Raw!$A:$A,Geography!$B26,Raw!$G:$G,Geography!AB$6,Raw!$E:$E,Geography!$A$6)))</f>
        <v>0</v>
      </c>
      <c r="AC26" s="94" t="str">
        <f>IF($B$6="Area", SUMIFS(Raw!$H:$H,Raw!$A:$A,Geography!$B26,Raw!$G:$G,Geography!AC$6,Raw!$E:$E,Geography!$A$6), " ")</f>
        <v xml:space="preserve"> </v>
      </c>
      <c r="AD26" s="94" t="str">
        <f>IF($B$6="Area", SUMIFS(Raw!$H:$H,Raw!$A:$A,Geography!$B26,Raw!$G:$G,Geography!AD$6,Raw!$E:$E,Geography!$A$6), " ")</f>
        <v xml:space="preserve"> </v>
      </c>
      <c r="AE26" s="94">
        <f>IF($B$6="Region",SUMIFS(Raw!$H:$H,Raw!$A:$A,Geography!$B26,Raw!$G:$G,Geography!AE$6,Raw!$I:$I,Geography!$A$6),IF($B$6="Provider",SUMIFS(Raw!$H:$H,Raw!$A:$A,Geography!$B26,Raw!$G:$G,Geography!AE$6,Raw!$C:$C,Geography!$A$6),SUMIFS(Raw!$H:$H,Raw!$A:$A,Geography!$B26,Raw!$G:$G,Geography!AE$6,Raw!$E:$E,Geography!$A$6)))</f>
        <v>0</v>
      </c>
      <c r="AF26" s="94">
        <f>IF($B$6="Region",SUMIFS(Raw!$H:$H,Raw!$A:$A,Geography!$B26,Raw!$G:$G,Geography!AF$6,Raw!$I:$I,Geography!$A$6),IF($B$6="Provider",SUMIFS(Raw!$H:$H,Raw!$A:$A,Geography!$B26,Raw!$G:$G,Geography!AF$6,Raw!$C:$C,Geography!$A$6),SUMIFS(Raw!$H:$H,Raw!$A:$A,Geography!$B26,Raw!$G:$G,Geography!AF$6,Raw!$E:$E,Geography!$A$6)))</f>
        <v>0</v>
      </c>
      <c r="AG26" s="94">
        <f>IF($B$6="Region",SUMIFS(Raw!$H:$H,Raw!$A:$A,Geography!$B26,Raw!$G:$G,Geography!AG$6,Raw!$I:$I,Geography!$A$6),IF($B$6="Provider",SUMIFS(Raw!$H:$H,Raw!$A:$A,Geography!$B26,Raw!$G:$G,Geography!AG$6,Raw!$C:$C,Geography!$A$6),SUMIFS(Raw!$H:$H,Raw!$A:$A,Geography!$B26,Raw!$G:$G,Geography!AG$6,Raw!$E:$E,Geography!$A$6)))</f>
        <v>0</v>
      </c>
      <c r="AH26" s="94">
        <f>IF($B$6="Region",SUMIFS(Raw!$H:$H,Raw!$A:$A,Geography!$B26,Raw!$G:$G,Geography!AH$6,Raw!$I:$I,Geography!$A$6),IF($B$6="Provider",SUMIFS(Raw!$H:$H,Raw!$A:$A,Geography!$B26,Raw!$G:$G,Geography!AH$6,Raw!$C:$C,Geography!$A$6),SUMIFS(Raw!$H:$H,Raw!$A:$A,Geography!$B26,Raw!$G:$G,Geography!AH$6,Raw!$E:$E,Geography!$A$6)))</f>
        <v>0</v>
      </c>
      <c r="AI26" s="94">
        <f>IF($B$6="Region",SUMIFS(Raw!$H:$H,Raw!$A:$A,Geography!$B26,Raw!$G:$G,Geography!AI$6,Raw!$I:$I,Geography!$A$6),IF($B$6="Provider",SUMIFS(Raw!$H:$H,Raw!$A:$A,Geography!$B26,Raw!$G:$G,Geography!AI$6,Raw!$C:$C,Geography!$A$6),SUMIFS(Raw!$H:$H,Raw!$A:$A,Geography!$B26,Raw!$G:$G,Geography!AI$6,Raw!$E:$E,Geography!$A$6)))</f>
        <v>0</v>
      </c>
      <c r="AJ26" s="94">
        <f>IF($B$6="Region",SUMIFS(Raw!$H:$H,Raw!$A:$A,Geography!$B26,Raw!$G:$G,Geography!AJ$6,Raw!$I:$I,Geography!$A$6),IF($B$6="Provider",SUMIFS(Raw!$H:$H,Raw!$A:$A,Geography!$B26,Raw!$G:$G,Geography!AJ$6,Raw!$C:$C,Geography!$A$6),SUMIFS(Raw!$H:$H,Raw!$A:$A,Geography!$B26,Raw!$G:$G,Geography!AJ$6,Raw!$E:$E,Geography!$A$6)))</f>
        <v>0</v>
      </c>
      <c r="AK26" s="94">
        <f>IF($B$6="Region",SUMIFS(Raw!$H:$H,Raw!$A:$A,Geography!$B26,Raw!$G:$G,Geography!AK$6,Raw!$I:$I,Geography!$A$6),IF($B$6="Provider",SUMIFS(Raw!$H:$H,Raw!$A:$A,Geography!$B26,Raw!$G:$G,Geography!AK$6,Raw!$C:$C,Geography!$A$6),SUMIFS(Raw!$H:$H,Raw!$A:$A,Geography!$B26,Raw!$G:$G,Geography!AK$6,Raw!$E:$E,Geography!$A$6)))</f>
        <v>0</v>
      </c>
      <c r="AL26" s="94">
        <f>IF($B$6="Region",SUMIFS(Raw!$H:$H,Raw!$A:$A,Geography!$B26,Raw!$G:$G,Geography!AL$6,Raw!$I:$I,Geography!$A$6),IF($B$6="Provider",SUMIFS(Raw!$H:$H,Raw!$A:$A,Geography!$B26,Raw!$G:$G,Geography!AL$6,Raw!$C:$C,Geography!$A$6),SUMIFS(Raw!$H:$H,Raw!$A:$A,Geography!$B26,Raw!$G:$G,Geography!AL$6,Raw!$E:$E,Geography!$A$6)))</f>
        <v>0</v>
      </c>
      <c r="AM26" s="94">
        <f>IF($B$6="Region",SUMIFS(Raw!$H:$H,Raw!$A:$A,Geography!$B26,Raw!$G:$G,Geography!AM$6,Raw!$I:$I,Geography!$A$6),IF($B$6="Provider",SUMIFS(Raw!$H:$H,Raw!$A:$A,Geography!$B26,Raw!$G:$G,Geography!AM$6,Raw!$C:$C,Geography!$A$6),SUMIFS(Raw!$H:$H,Raw!$A:$A,Geography!$B26,Raw!$G:$G,Geography!AM$6,Raw!$E:$E,Geography!$A$6)))</f>
        <v>0</v>
      </c>
      <c r="AN26" s="94">
        <f>IF($B$6="Region",SUMIFS(Raw!$H:$H,Raw!$A:$A,Geography!$B26,Raw!$G:$G,Geography!AN$6,Raw!$I:$I,Geography!$A$6),IF($B$6="Provider",SUMIFS(Raw!$H:$H,Raw!$A:$A,Geography!$B26,Raw!$G:$G,Geography!AN$6,Raw!$C:$C,Geography!$A$6),SUMIFS(Raw!$H:$H,Raw!$A:$A,Geography!$B26,Raw!$G:$G,Geography!AN$6,Raw!$E:$E,Geography!$A$6)))</f>
        <v>0</v>
      </c>
      <c r="AO26" s="94">
        <f>IF($B$6="Region",SUMIFS(Raw!$H:$H,Raw!$A:$A,Geography!$B26,Raw!$G:$G,Geography!AO$6,Raw!$I:$I,Geography!$A$6),IF($B$6="Provider",SUMIFS(Raw!$H:$H,Raw!$A:$A,Geography!$B26,Raw!$G:$G,Geography!AO$6,Raw!$C:$C,Geography!$A$6),SUMIFS(Raw!$H:$H,Raw!$A:$A,Geography!$B26,Raw!$G:$G,Geography!AO$6,Raw!$E:$E,Geography!$A$6)))</f>
        <v>0</v>
      </c>
      <c r="AP26" s="94">
        <f>IF($B$6="Region",SUMIFS(Raw!$H:$H,Raw!$A:$A,Geography!$B26,Raw!$G:$G,Geography!AP$6,Raw!$I:$I,Geography!$A$6),IF($B$6="Provider",SUMIFS(Raw!$H:$H,Raw!$A:$A,Geography!$B26,Raw!$G:$G,Geography!AP$6,Raw!$C:$C,Geography!$A$6),SUMIFS(Raw!$H:$H,Raw!$A:$A,Geography!$B26,Raw!$G:$G,Geography!AP$6,Raw!$E:$E,Geography!$A$6)))</f>
        <v>0</v>
      </c>
      <c r="AQ26" s="94">
        <f>IF($B$6="Region",SUMIFS(Raw!$H:$H,Raw!$A:$A,Geography!$B26,Raw!$G:$G,Geography!AQ$6,Raw!$I:$I,Geography!$A$6),IF($B$6="Provider",SUMIFS(Raw!$H:$H,Raw!$A:$A,Geography!$B26,Raw!$G:$G,Geography!AQ$6,Raw!$C:$C,Geography!$A$6),SUMIFS(Raw!$H:$H,Raw!$A:$A,Geography!$B26,Raw!$G:$G,Geography!AQ$6,Raw!$E:$E,Geography!$A$6)))</f>
        <v>0</v>
      </c>
      <c r="AR26" s="94">
        <f>IF($B$6="Region",SUMIFS(Raw!$H:$H,Raw!$A:$A,Geography!$B26,Raw!$G:$G,Geography!AR$6,Raw!$I:$I,Geography!$A$6),IF($B$6="Provider",SUMIFS(Raw!$H:$H,Raw!$A:$A,Geography!$B26,Raw!$G:$G,Geography!AR$6,Raw!$C:$C,Geography!$A$6),SUMIFS(Raw!$H:$H,Raw!$A:$A,Geography!$B26,Raw!$G:$G,Geography!AR$6,Raw!$E:$E,Geography!$A$6)))</f>
        <v>0</v>
      </c>
      <c r="AS26" s="94">
        <f>IF($B$6="Region",SUMIFS(Raw!$H:$H,Raw!$A:$A,Geography!$B26,Raw!$G:$G,Geography!AS$6,Raw!$I:$I,Geography!$A$6),IF($B$6="Provider",SUMIFS(Raw!$H:$H,Raw!$A:$A,Geography!$B26,Raw!$G:$G,Geography!AS$6,Raw!$C:$C,Geography!$A$6),SUMIFS(Raw!$H:$H,Raw!$A:$A,Geography!$B26,Raw!$G:$G,Geography!AS$6,Raw!$E:$E,Geography!$A$6)))</f>
        <v>0</v>
      </c>
      <c r="AT26" s="94">
        <f>IF($B$6="Region",SUMIFS(Raw!$H:$H,Raw!$A:$A,Geography!$B26,Raw!$G:$G,Geography!AT$6,Raw!$I:$I,Geography!$A$6),IF($B$6="Provider",SUMIFS(Raw!$H:$H,Raw!$A:$A,Geography!$B26,Raw!$G:$G,Geography!AT$6,Raw!$C:$C,Geography!$A$6),SUMIFS(Raw!$H:$H,Raw!$A:$A,Geography!$B26,Raw!$G:$G,Geography!AT$6,Raw!$E:$E,Geography!$A$6)))</f>
        <v>0</v>
      </c>
      <c r="AU26" s="94">
        <f>IF($B$6="Region",SUMIFS(Raw!$H:$H,Raw!$A:$A,Geography!$B26,Raw!$G:$G,Geography!AU$6,Raw!$I:$I,Geography!$A$6),IF($B$6="Provider",SUMIFS(Raw!$H:$H,Raw!$A:$A,Geography!$B26,Raw!$G:$G,Geography!AU$6,Raw!$C:$C,Geography!$A$6),SUMIFS(Raw!$H:$H,Raw!$A:$A,Geography!$B26,Raw!$G:$G,Geography!AU$6,Raw!$E:$E,Geography!$A$6)))</f>
        <v>0</v>
      </c>
      <c r="AV26" s="94">
        <f>IF($B$6="Region",SUMIFS(Raw!$H:$H,Raw!$A:$A,Geography!$B26,Raw!$G:$G,Geography!AV$6,Raw!$I:$I,Geography!$A$6),IF($B$6="Provider",SUMIFS(Raw!$H:$H,Raw!$A:$A,Geography!$B26,Raw!$G:$G,Geography!AV$6,Raw!$C:$C,Geography!$A$6),SUMIFS(Raw!$H:$H,Raw!$A:$A,Geography!$B26,Raw!$G:$G,Geography!AV$6,Raw!$E:$E,Geography!$A$6)))</f>
        <v>0</v>
      </c>
      <c r="AW26" s="94">
        <f>IF($B$6="Region",SUMIFS(Raw!$H:$H,Raw!$A:$A,Geography!$B26,Raw!$G:$G,Geography!AW$6,Raw!$I:$I,Geography!$A$6),IF($B$6="Provider",SUMIFS(Raw!$H:$H,Raw!$A:$A,Geography!$B26,Raw!$G:$G,Geography!AW$6,Raw!$C:$C,Geography!$A$6),SUMIFS(Raw!$H:$H,Raw!$A:$A,Geography!$B26,Raw!$G:$G,Geography!AW$6,Raw!$E:$E,Geography!$A$6)))</f>
        <v>0</v>
      </c>
      <c r="AX26" s="94">
        <f>IF($B$6="Region",SUMIFS(Raw!$H:$H,Raw!$A:$A,Geography!$B26,Raw!$G:$G,Geography!AX$6,Raw!$I:$I,Geography!$A$6),IF($B$6="Provider",SUMIFS(Raw!$H:$H,Raw!$A:$A,Geography!$B26,Raw!$G:$G,Geography!AX$6,Raw!$C:$C,Geography!$A$6),SUMIFS(Raw!$H:$H,Raw!$A:$A,Geography!$B26,Raw!$G:$G,Geography!AX$6,Raw!$E:$E,Geography!$A$6)))</f>
        <v>0</v>
      </c>
      <c r="AY26" s="94">
        <f>IF($B$6="Region",SUMIFS(Raw!$H:$H,Raw!$A:$A,Geography!$B26,Raw!$G:$G,Geography!AY$6,Raw!$I:$I,Geography!$A$6),IF($B$6="Provider",SUMIFS(Raw!$H:$H,Raw!$A:$A,Geography!$B26,Raw!$G:$G,Geography!AY$6,Raw!$C:$C,Geography!$A$6),SUMIFS(Raw!$H:$H,Raw!$A:$A,Geography!$B26,Raw!$G:$G,Geography!AY$6,Raw!$E:$E,Geography!$A$6)))</f>
        <v>0</v>
      </c>
      <c r="AZ26" s="94">
        <f>IF($B$6="Region",SUMIFS(Raw!$H:$H,Raw!$A:$A,Geography!$B26,Raw!$G:$G,Geography!AZ$6,Raw!$I:$I,Geography!$A$6),IF($B$6="Provider",SUMIFS(Raw!$H:$H,Raw!$A:$A,Geography!$B26,Raw!$G:$G,Geography!AZ$6,Raw!$C:$C,Geography!$A$6),SUMIFS(Raw!$H:$H,Raw!$A:$A,Geography!$B26,Raw!$G:$G,Geography!AZ$6,Raw!$E:$E,Geography!$A$6)))</f>
        <v>0</v>
      </c>
      <c r="BA26" s="94">
        <f>IF($B$6="Region",SUMIFS(Raw!$H:$H,Raw!$A:$A,Geography!$B26,Raw!$G:$G,Geography!BA$6,Raw!$I:$I,Geography!$A$6),IF($B$6="Provider",SUMIFS(Raw!$H:$H,Raw!$A:$A,Geography!$B26,Raw!$G:$G,Geography!BA$6,Raw!$C:$C,Geography!$A$6),SUMIFS(Raw!$H:$H,Raw!$A:$A,Geography!$B26,Raw!$G:$G,Geography!BA$6,Raw!$E:$E,Geography!$A$6)))</f>
        <v>0</v>
      </c>
      <c r="BB26" s="94">
        <f>IF($B$6="Region",SUMIFS(Raw!$H:$H,Raw!$A:$A,Geography!$B26,Raw!$G:$G,Geography!BB$6,Raw!$I:$I,Geography!$A$6),IF($B$6="Provider",SUMIFS(Raw!$H:$H,Raw!$A:$A,Geography!$B26,Raw!$G:$G,Geography!BB$6,Raw!$C:$C,Geography!$A$6),SUMIFS(Raw!$H:$H,Raw!$A:$A,Geography!$B26,Raw!$G:$G,Geography!BB$6,Raw!$E:$E,Geography!$A$6)))</f>
        <v>0</v>
      </c>
      <c r="BC26" s="94">
        <f>IF($B$6="Region",SUMIFS(Raw!$H:$H,Raw!$A:$A,Geography!$B26,Raw!$G:$G,Geography!BC$6,Raw!$I:$I,Geography!$A$6),IF($B$6="Provider",SUMIFS(Raw!$H:$H,Raw!$A:$A,Geography!$B26,Raw!$G:$G,Geography!BC$6,Raw!$C:$C,Geography!$A$6),SUMIFS(Raw!$H:$H,Raw!$A:$A,Geography!$B26,Raw!$G:$G,Geography!BC$6,Raw!$E:$E,Geography!$A$6)))</f>
        <v>0</v>
      </c>
      <c r="BD26" s="94">
        <f>IF($B$6="Region",SUMIFS(Raw!$H:$H,Raw!$A:$A,Geography!$B26,Raw!$G:$G,Geography!BD$6,Raw!$I:$I,Geography!$A$6),IF($B$6="Provider",SUMIFS(Raw!$H:$H,Raw!$A:$A,Geography!$B26,Raw!$G:$G,Geography!BD$6,Raw!$C:$C,Geography!$A$6),SUMIFS(Raw!$H:$H,Raw!$A:$A,Geography!$B26,Raw!$G:$G,Geography!BD$6,Raw!$E:$E,Geography!$A$6)))</f>
        <v>0</v>
      </c>
      <c r="BE26" s="94">
        <f>IF($B$6="Region",SUMIFS(Raw!$H:$H,Raw!$A:$A,Geography!$B26,Raw!$G:$G,Geography!BE$6,Raw!$I:$I,Geography!$A$6),IF($B$6="Provider",SUMIFS(Raw!$H:$H,Raw!$A:$A,Geography!$B26,Raw!$G:$G,Geography!BE$6,Raw!$C:$C,Geography!$A$6),SUMIFS(Raw!$H:$H,Raw!$A:$A,Geography!$B26,Raw!$G:$G,Geography!BE$6,Raw!$E:$E,Geography!$A$6)))</f>
        <v>0</v>
      </c>
      <c r="BF26" s="94">
        <f>IF($B$6="Region",SUMIFS(Raw!$H:$H,Raw!$A:$A,Geography!$B26,Raw!$G:$G,Geography!BF$6,Raw!$I:$I,Geography!$A$6),IF($B$6="Provider",SUMIFS(Raw!$H:$H,Raw!$A:$A,Geography!$B26,Raw!$G:$G,Geography!BF$6,Raw!$C:$C,Geography!$A$6),SUMIFS(Raw!$H:$H,Raw!$A:$A,Geography!$B26,Raw!$G:$G,Geography!BF$6,Raw!$E:$E,Geography!$A$6)))</f>
        <v>0</v>
      </c>
      <c r="BG26" s="94">
        <f>IF($B$6="Region",SUMIFS(Raw!$H:$H,Raw!$A:$A,Geography!$B26,Raw!$G:$G,Geography!BG$6,Raw!$I:$I,Geography!$A$6),IF($B$6="Provider",SUMIFS(Raw!$H:$H,Raw!$A:$A,Geography!$B26,Raw!$G:$G,Geography!BG$6,Raw!$C:$C,Geography!$A$6),SUMIFS(Raw!$H:$H,Raw!$A:$A,Geography!$B26,Raw!$G:$G,Geography!BG$6,Raw!$E:$E,Geography!$A$6)))</f>
        <v>0</v>
      </c>
      <c r="BH26" s="94">
        <f>IF($B$6="Region",SUMIFS(Raw!$H:$H,Raw!$A:$A,Geography!$B26,Raw!$G:$G,Geography!BH$6,Raw!$I:$I,Geography!$A$6),IF($B$6="Provider",SUMIFS(Raw!$H:$H,Raw!$A:$A,Geography!$B26,Raw!$G:$G,Geography!BH$6,Raw!$C:$C,Geography!$A$6),SUMIFS(Raw!$H:$H,Raw!$A:$A,Geography!$B26,Raw!$G:$G,Geography!BH$6,Raw!$E:$E,Geography!$A$6)))</f>
        <v>0</v>
      </c>
      <c r="BI26" s="94">
        <f>IF($B$6="Region",SUMIFS(Raw!$H:$H,Raw!$A:$A,Geography!$B26,Raw!$G:$G,Geography!BI$6,Raw!$I:$I,Geography!$A$6),IF($B$6="Provider",SUMIFS(Raw!$H:$H,Raw!$A:$A,Geography!$B26,Raw!$G:$G,Geography!BI$6,Raw!$C:$C,Geography!$A$6),SUMIFS(Raw!$H:$H,Raw!$A:$A,Geography!$B26,Raw!$G:$G,Geography!BI$6,Raw!$E:$E,Geography!$A$6)))</f>
        <v>0</v>
      </c>
      <c r="BJ26" s="94">
        <f>IF($B$6="Region",SUMIFS(Raw!$H:$H,Raw!$A:$A,Geography!$B26,Raw!$G:$G,Geography!BJ$6,Raw!$I:$I,Geography!$A$6),IF($B$6="Provider",SUMIFS(Raw!$H:$H,Raw!$A:$A,Geography!$B26,Raw!$G:$G,Geography!BJ$6,Raw!$C:$C,Geography!$A$6),SUMIFS(Raw!$H:$H,Raw!$A:$A,Geography!$B26,Raw!$G:$G,Geography!BJ$6,Raw!$E:$E,Geography!$A$6)))</f>
        <v>0</v>
      </c>
      <c r="BK26" s="94">
        <f>IF($B$6="Region",SUMIFS(Raw!$H:$H,Raw!$A:$A,Geography!$B26,Raw!$G:$G,Geography!BK$6,Raw!$I:$I,Geography!$A$6),IF($B$6="Provider",SUMIFS(Raw!$H:$H,Raw!$A:$A,Geography!$B26,Raw!$G:$G,Geography!BK$6,Raw!$C:$C,Geography!$A$6),SUMIFS(Raw!$H:$H,Raw!$A:$A,Geography!$B26,Raw!$G:$G,Geography!BK$6,Raw!$E:$E,Geography!$A$6)))</f>
        <v>0</v>
      </c>
      <c r="BL26" s="94">
        <f>IF($B$6="Region",SUMIFS(Raw!$H:$H,Raw!$A:$A,Geography!$B26,Raw!$G:$G,Geography!BL$6,Raw!$I:$I,Geography!$A$6),IF($B$6="Provider",SUMIFS(Raw!$H:$H,Raw!$A:$A,Geography!$B26,Raw!$G:$G,Geography!BL$6,Raw!$C:$C,Geography!$A$6),SUMIFS(Raw!$H:$H,Raw!$A:$A,Geography!$B26,Raw!$G:$G,Geography!BL$6,Raw!$E:$E,Geography!$A$6)))</f>
        <v>0</v>
      </c>
      <c r="BM26" s="94">
        <f>IF($B$6="Region",SUMIFS(Raw!$H:$H,Raw!$A:$A,Geography!$B26,Raw!$G:$G,Geography!BM$6,Raw!$I:$I,Geography!$A$6),IF($B$6="Provider",SUMIFS(Raw!$H:$H,Raw!$A:$A,Geography!$B26,Raw!$G:$G,Geography!BM$6,Raw!$C:$C,Geography!$A$6),SUMIFS(Raw!$H:$H,Raw!$A:$A,Geography!$B26,Raw!$G:$G,Geography!BM$6,Raw!$E:$E,Geography!$A$6)))</f>
        <v>0</v>
      </c>
      <c r="BN26" s="94">
        <f>IF($B$6="Region",SUMIFS(Raw!$H:$H,Raw!$A:$A,Geography!$B26,Raw!$G:$G,Geography!BN$6,Raw!$I:$I,Geography!$A$6),IF($B$6="Provider",SUMIFS(Raw!$H:$H,Raw!$A:$A,Geography!$B26,Raw!$G:$G,Geography!BN$6,Raw!$C:$C,Geography!$A$6),SUMIFS(Raw!$H:$H,Raw!$A:$A,Geography!$B26,Raw!$G:$G,Geography!BN$6,Raw!$E:$E,Geography!$A$6)))</f>
        <v>0</v>
      </c>
      <c r="BO26" s="94">
        <f>IF($B$6="Region",SUMIFS(Raw!$H:$H,Raw!$A:$A,Geography!$B26,Raw!$G:$G,Geography!BO$6,Raw!$I:$I,Geography!$A$6),IF($B$6="Provider",SUMIFS(Raw!$H:$H,Raw!$A:$A,Geography!$B26,Raw!$G:$G,Geography!BO$6,Raw!$C:$C,Geography!$A$6),SUMIFS(Raw!$H:$H,Raw!$A:$A,Geography!$B26,Raw!$G:$G,Geography!BO$6,Raw!$E:$E,Geography!$A$6)))</f>
        <v>0</v>
      </c>
      <c r="BP26" s="94">
        <f>IF($B$6="Region",SUMIFS(Raw!$H:$H,Raw!$A:$A,Geography!$B26,Raw!$G:$G,Geography!BP$6,Raw!$I:$I,Geography!$A$6),IF($B$6="Provider",SUMIFS(Raw!$H:$H,Raw!$A:$A,Geography!$B26,Raw!$G:$G,Geography!BP$6,Raw!$C:$C,Geography!$A$6),SUMIFS(Raw!$H:$H,Raw!$A:$A,Geography!$B26,Raw!$G:$G,Geography!BP$6,Raw!$E:$E,Geography!$A$6)))</f>
        <v>0</v>
      </c>
      <c r="BQ26" s="94">
        <f>IF($B$6="Region",SUMIFS(Raw!$H:$H,Raw!$A:$A,Geography!$B26,Raw!$G:$G,Geography!BQ$6,Raw!$I:$I,Geography!$A$6),IF($B$6="Provider",SUMIFS(Raw!$H:$H,Raw!$A:$A,Geography!$B26,Raw!$G:$G,Geography!BQ$6,Raw!$C:$C,Geography!$A$6),SUMIFS(Raw!$H:$H,Raw!$A:$A,Geography!$B26,Raw!$G:$G,Geography!BQ$6,Raw!$E:$E,Geography!$A$6)))</f>
        <v>0</v>
      </c>
      <c r="BR26" s="94">
        <f>IF($B$6="Region",SUMIFS(Raw!$H:$H,Raw!$A:$A,Geography!$B26,Raw!$G:$G,Geography!BR$6,Raw!$I:$I,Geography!$A$6),IF($B$6="Provider",SUMIFS(Raw!$H:$H,Raw!$A:$A,Geography!$B26,Raw!$G:$G,Geography!BR$6,Raw!$C:$C,Geography!$A$6),SUMIFS(Raw!$H:$H,Raw!$A:$A,Geography!$B26,Raw!$G:$G,Geography!BR$6,Raw!$E:$E,Geography!$A$6)))</f>
        <v>0</v>
      </c>
      <c r="BS26" s="94">
        <f>IF($B$6="Region",SUMIFS(Raw!$H:$H,Raw!$A:$A,Geography!$B26,Raw!$G:$G,Geography!BS$6,Raw!$I:$I,Geography!$A$6),IF($B$6="Provider",SUMIFS(Raw!$H:$H,Raw!$A:$A,Geography!$B26,Raw!$G:$G,Geography!BS$6,Raw!$C:$C,Geography!$A$6),SUMIFS(Raw!$H:$H,Raw!$A:$A,Geography!$B26,Raw!$G:$G,Geography!BS$6,Raw!$E:$E,Geography!$A$6)))</f>
        <v>0</v>
      </c>
      <c r="BT26" s="94">
        <f>IF($B$6="Region",SUMIFS(Raw!$H:$H,Raw!$A:$A,Geography!$B26,Raw!$G:$G,Geography!BT$6,Raw!$I:$I,Geography!$A$6),IF($B$6="Provider",SUMIFS(Raw!$H:$H,Raw!$A:$A,Geography!$B26,Raw!$G:$G,Geography!BT$6,Raw!$C:$C,Geography!$A$6),SUMIFS(Raw!$H:$H,Raw!$A:$A,Geography!$B26,Raw!$G:$G,Geography!BT$6,Raw!$E:$E,Geography!$A$6)))</f>
        <v>0</v>
      </c>
      <c r="BU26" s="94">
        <f>IF($B$6="Region",SUMIFS(Raw!$H:$H,Raw!$A:$A,Geography!$B26,Raw!$G:$G,Geography!BU$6,Raw!$I:$I,Geography!$A$6),IF($B$6="Provider",SUMIFS(Raw!$H:$H,Raw!$A:$A,Geography!$B26,Raw!$G:$G,Geography!BU$6,Raw!$C:$C,Geography!$A$6),SUMIFS(Raw!$H:$H,Raw!$A:$A,Geography!$B26,Raw!$G:$G,Geography!BU$6,Raw!$E:$E,Geography!$A$6)))</f>
        <v>0</v>
      </c>
      <c r="BV26" s="94">
        <f>IF($B$6="Region",SUMIFS(Raw!$H:$H,Raw!$A:$A,Geography!$B26,Raw!$G:$G,Geography!BV$6,Raw!$I:$I,Geography!$A$6),IF($B$6="Provider",SUMIFS(Raw!$H:$H,Raw!$A:$A,Geography!$B26,Raw!$G:$G,Geography!BV$6,Raw!$C:$C,Geography!$A$6),SUMIFS(Raw!$H:$H,Raw!$A:$A,Geography!$B26,Raw!$G:$G,Geography!BV$6,Raw!$E:$E,Geography!$A$6)))</f>
        <v>0</v>
      </c>
      <c r="BW26" s="94">
        <f>IF($B$6="Region",SUMIFS(Raw!$H:$H,Raw!$A:$A,Geography!$B26,Raw!$G:$G,Geography!BW$6,Raw!$I:$I,Geography!$A$6),IF($B$6="Provider",SUMIFS(Raw!$H:$H,Raw!$A:$A,Geography!$B26,Raw!$G:$G,Geography!BW$6,Raw!$C:$C,Geography!$A$6),SUMIFS(Raw!$H:$H,Raw!$A:$A,Geography!$B26,Raw!$G:$G,Geography!BW$6,Raw!$E:$E,Geography!$A$6)))</f>
        <v>0</v>
      </c>
      <c r="BX26" s="94">
        <f>IF($B$6="Region",SUMIFS(Raw!$H:$H,Raw!$A:$A,Geography!$B26,Raw!$G:$G,Geography!BX$6,Raw!$I:$I,Geography!$A$6),IF($B$6="Provider",SUMIFS(Raw!$H:$H,Raw!$A:$A,Geography!$B26,Raw!$G:$G,Geography!BX$6,Raw!$C:$C,Geography!$A$6),SUMIFS(Raw!$H:$H,Raw!$A:$A,Geography!$B26,Raw!$G:$G,Geography!BX$6,Raw!$E:$E,Geography!$A$6)))</f>
        <v>0</v>
      </c>
      <c r="BY26" s="94">
        <f>IF($B$6="Region",SUMIFS(Raw!$H:$H,Raw!$A:$A,Geography!$B26,Raw!$G:$G,Geography!BY$6,Raw!$I:$I,Geography!$A$6),IF($B$6="Provider",SUMIFS(Raw!$H:$H,Raw!$A:$A,Geography!$B26,Raw!$G:$G,Geography!BY$6,Raw!$C:$C,Geography!$A$6),SUMIFS(Raw!$H:$H,Raw!$A:$A,Geography!$B26,Raw!$G:$G,Geography!BY$6,Raw!$E:$E,Geography!$A$6)))</f>
        <v>0</v>
      </c>
      <c r="BZ26" s="94">
        <f>IF($B$6="Region",SUMIFS(Raw!$H:$H,Raw!$A:$A,Geography!$B26,Raw!$G:$G,Geography!BZ$6,Raw!$I:$I,Geography!$A$6),IF($B$6="Provider",SUMIFS(Raw!$H:$H,Raw!$A:$A,Geography!$B26,Raw!$G:$G,Geography!BZ$6,Raw!$C:$C,Geography!$A$6),SUMIFS(Raw!$H:$H,Raw!$A:$A,Geography!$B26,Raw!$G:$G,Geography!BZ$6,Raw!$E:$E,Geography!$A$6)))</f>
        <v>0</v>
      </c>
      <c r="CA26" s="94">
        <f>IF($B$6="Region",SUMIFS(Raw!$H:$H,Raw!$A:$A,Geography!$B26,Raw!$G:$G,Geography!CA$6,Raw!$I:$I,Geography!$A$6),IF($B$6="Provider",SUMIFS(Raw!$H:$H,Raw!$A:$A,Geography!$B26,Raw!$G:$G,Geography!CA$6,Raw!$C:$C,Geography!$A$6),SUMIFS(Raw!$H:$H,Raw!$A:$A,Geography!$B26,Raw!$G:$G,Geography!CA$6,Raw!$E:$E,Geography!$A$6)))</f>
        <v>0</v>
      </c>
      <c r="CB26" s="94">
        <f>IF($B$6="Region",SUMIFS(Raw!$H:$H,Raw!$A:$A,Geography!$B26,Raw!$G:$G,Geography!CB$6,Raw!$I:$I,Geography!$A$6),IF($B$6="Provider",SUMIFS(Raw!$H:$H,Raw!$A:$A,Geography!$B26,Raw!$G:$G,Geography!CB$6,Raw!$C:$C,Geography!$A$6),SUMIFS(Raw!$H:$H,Raw!$A:$A,Geography!$B26,Raw!$G:$G,Geography!CB$6,Raw!$E:$E,Geography!$A$6)))</f>
        <v>0</v>
      </c>
      <c r="CC26" s="94">
        <f>IF($B$6="Region",SUMIFS(Raw!$H:$H,Raw!$A:$A,Geography!$B26,Raw!$G:$G,Geography!CC$6,Raw!$I:$I,Geography!$A$6),IF($B$6="Provider",SUMIFS(Raw!$H:$H,Raw!$A:$A,Geography!$B26,Raw!$G:$G,Geography!CC$6,Raw!$C:$C,Geography!$A$6),SUMIFS(Raw!$H:$H,Raw!$A:$A,Geography!$B26,Raw!$G:$G,Geography!CC$6,Raw!$E:$E,Geography!$A$6)))</f>
        <v>0</v>
      </c>
      <c r="CD26" s="94">
        <f>IF($B$6="Region",SUMIFS(Raw!$H:$H,Raw!$A:$A,Geography!$B26,Raw!$G:$G,Geography!CD$6,Raw!$I:$I,Geography!$A$6),IF($B$6="Provider",SUMIFS(Raw!$H:$H,Raw!$A:$A,Geography!$B26,Raw!$G:$G,Geography!CD$6,Raw!$C:$C,Geography!$A$6),SUMIFS(Raw!$H:$H,Raw!$A:$A,Geography!$B26,Raw!$G:$G,Geography!CD$6,Raw!$E:$E,Geography!$A$6)))</f>
        <v>0</v>
      </c>
      <c r="CE26" s="94">
        <f>IF($B$6="Region",SUMIFS(Raw!$H:$H,Raw!$A:$A,Geography!$B26,Raw!$G:$G,Geography!CE$6,Raw!$I:$I,Geography!$A$6),IF($B$6="Provider",SUMIFS(Raw!$H:$H,Raw!$A:$A,Geography!$B26,Raw!$G:$G,Geography!CE$6,Raw!$C:$C,Geography!$A$6),SUMIFS(Raw!$H:$H,Raw!$A:$A,Geography!$B26,Raw!$G:$G,Geography!CE$6,Raw!$E:$E,Geography!$A$6)))</f>
        <v>0</v>
      </c>
      <c r="CF26" s="94">
        <f>IF($B$6="Region",SUMIFS(Raw!$H:$H,Raw!$A:$A,Geography!$B26,Raw!$G:$G,Geography!CF$6,Raw!$I:$I,Geography!$A$6),IF($B$6="Provider",SUMIFS(Raw!$H:$H,Raw!$A:$A,Geography!$B26,Raw!$G:$G,Geography!CF$6,Raw!$C:$C,Geography!$A$6),SUMIFS(Raw!$H:$H,Raw!$A:$A,Geography!$B26,Raw!$G:$G,Geography!CF$6,Raw!$E:$E,Geography!$A$6)))</f>
        <v>0</v>
      </c>
      <c r="CG26" s="94">
        <f>IF($B$6="Region",SUMIFS(Raw!$H:$H,Raw!$A:$A,Geography!$B26,Raw!$G:$G,Geography!CG$6,Raw!$I:$I,Geography!$A$6),IF($B$6="Provider",SUMIFS(Raw!$H:$H,Raw!$A:$A,Geography!$B26,Raw!$G:$G,Geography!CG$6,Raw!$C:$C,Geography!$A$6),SUMIFS(Raw!$H:$H,Raw!$A:$A,Geography!$B26,Raw!$G:$G,Geography!CG$6,Raw!$E:$E,Geography!$A$6)))</f>
        <v>0</v>
      </c>
      <c r="CH26" s="94">
        <f>IF($B$6="Region",SUMIFS(Raw!$H:$H,Raw!$A:$A,Geography!$B26,Raw!$G:$G,Geography!CH$6,Raw!$I:$I,Geography!$A$6),IF($B$6="Provider",SUMIFS(Raw!$H:$H,Raw!$A:$A,Geography!$B26,Raw!$G:$G,Geography!CH$6,Raw!$C:$C,Geography!$A$6),SUMIFS(Raw!$H:$H,Raw!$A:$A,Geography!$B26,Raw!$G:$G,Geography!CH$6,Raw!$E:$E,Geography!$A$6)))</f>
        <v>0</v>
      </c>
      <c r="CI26" s="94">
        <f>IF($B$6="Region",SUMIFS(Raw!$H:$H,Raw!$A:$A,Geography!$B26,Raw!$G:$G,Geography!CI$6,Raw!$I:$I,Geography!$A$6),IF($B$6="Provider",SUMIFS(Raw!$H:$H,Raw!$A:$A,Geography!$B26,Raw!$G:$G,Geography!CI$6,Raw!$C:$C,Geography!$A$6),SUMIFS(Raw!$H:$H,Raw!$A:$A,Geography!$B26,Raw!$G:$G,Geography!CI$6,Raw!$E:$E,Geography!$A$6)))</f>
        <v>0</v>
      </c>
      <c r="CJ26" s="94">
        <f>IF($B$6="Region",SUMIFS(Raw!$H:$H,Raw!$A:$A,Geography!$B26,Raw!$G:$G,Geography!CJ$6,Raw!$I:$I,Geography!$A$6),IF($B$6="Provider",SUMIFS(Raw!$H:$H,Raw!$A:$A,Geography!$B26,Raw!$G:$G,Geography!CJ$6,Raw!$C:$C,Geography!$A$6),SUMIFS(Raw!$H:$H,Raw!$A:$A,Geography!$B26,Raw!$G:$G,Geography!CJ$6,Raw!$E:$E,Geography!$A$6)))</f>
        <v>0</v>
      </c>
      <c r="CK26" s="94">
        <f>IF($B$6="Region",SUMIFS(Raw!$H:$H,Raw!$A:$A,Geography!$B26,Raw!$G:$G,Geography!CK$6,Raw!$I:$I,Geography!$A$6),IF($B$6="Provider",SUMIFS(Raw!$H:$H,Raw!$A:$A,Geography!$B26,Raw!$G:$G,Geography!CK$6,Raw!$C:$C,Geography!$A$6),SUMIFS(Raw!$H:$H,Raw!$A:$A,Geography!$B26,Raw!$G:$G,Geography!CK$6,Raw!$E:$E,Geography!$A$6)))</f>
        <v>0</v>
      </c>
      <c r="CL26" s="94">
        <f>IF($B$6="Region",SUMIFS(Raw!$H:$H,Raw!$A:$A,Geography!$B26,Raw!$G:$G,Geography!CL$6,Raw!$I:$I,Geography!$A$6),IF($B$6="Provider",SUMIFS(Raw!$H:$H,Raw!$A:$A,Geography!$B26,Raw!$G:$G,Geography!CL$6,Raw!$C:$C,Geography!$A$6),SUMIFS(Raw!$H:$H,Raw!$A:$A,Geography!$B26,Raw!$G:$G,Geography!CL$6,Raw!$E:$E,Geography!$A$6)))</f>
        <v>0</v>
      </c>
      <c r="CM26" s="94">
        <f>IF($B$6="Region",SUMIFS(Raw!$H:$H,Raw!$A:$A,Geography!$B26,Raw!$G:$G,Geography!CM$6,Raw!$I:$I,Geography!$A$6),IF($B$6="Provider",SUMIFS(Raw!$H:$H,Raw!$A:$A,Geography!$B26,Raw!$G:$G,Geography!CM$6,Raw!$C:$C,Geography!$A$6),SUMIFS(Raw!$H:$H,Raw!$A:$A,Geography!$B26,Raw!$G:$G,Geography!CM$6,Raw!$E:$E,Geography!$A$6)))</f>
        <v>0</v>
      </c>
    </row>
    <row r="27" spans="1:91" s="234" customFormat="1" ht="12.5" hidden="1" customHeight="1" x14ac:dyDescent="0.25">
      <c r="B27" s="14">
        <v>46204</v>
      </c>
      <c r="C27" s="3"/>
      <c r="D27" s="94">
        <f>IF($B$6="Region",SUMIFS(Raw!$H:$H,Raw!$A:$A,Geography!$B27,Raw!$G:$G,Geography!D$6,Raw!$I:$I,Geography!$A$6),IF($B$6="Provider",SUMIFS(Raw!$H:$H,Raw!$A:$A,Geography!$B27,Raw!$G:$G,Geography!D$6,Raw!$C:$C,Geography!$A$6),SUMIFS(Raw!$H:$H,Raw!$A:$A,Geography!$B27,Raw!$G:$G,Geography!D$6,Raw!$E:$E,Geography!$A$6)))</f>
        <v>0</v>
      </c>
      <c r="E27" s="94">
        <f>IF($B$6="Region",SUMIFS(Raw!$H:$H,Raw!$A:$A,Geography!$B27,Raw!$G:$G,Geography!E$6,Raw!$I:$I,Geography!$A$6),IF($B$6="Provider",SUMIFS(Raw!$H:$H,Raw!$A:$A,Geography!$B27,Raw!$G:$G,Geography!E$6,Raw!$C:$C,Geography!$A$6),SUMIFS(Raw!$H:$H,Raw!$A:$A,Geography!$B27,Raw!$G:$G,Geography!E$6,Raw!$E:$E,Geography!$A$6)))</f>
        <v>0</v>
      </c>
      <c r="F27" s="94">
        <f>IF($B$6="Region",SUMIFS(Raw!$H:$H,Raw!$A:$A,Geography!$B27,Raw!$G:$G,Geography!F$6,Raw!$I:$I,Geography!$A$6),IF($B$6="Provider",SUMIFS(Raw!$H:$H,Raw!$A:$A,Geography!$B27,Raw!$G:$G,Geography!F$6,Raw!$C:$C,Geography!$A$6),SUMIFS(Raw!$H:$H,Raw!$A:$A,Geography!$B27,Raw!$G:$G,Geography!F$6,Raw!$E:$E,Geography!$A$6)))</f>
        <v>0</v>
      </c>
      <c r="G27" s="94">
        <f>IF($B$6="Region",SUMIFS(Raw!$H:$H,Raw!$A:$A,Geography!$B27,Raw!$G:$G,Geography!G$6,Raw!$I:$I,Geography!$A$6),IF($B$6="Provider",SUMIFS(Raw!$H:$H,Raw!$A:$A,Geography!$B27,Raw!$G:$G,Geography!G$6,Raw!$C:$C,Geography!$A$6),SUMIFS(Raw!$H:$H,Raw!$A:$A,Geography!$B27,Raw!$G:$G,Geography!G$6,Raw!$E:$E,Geography!$A$6)))</f>
        <v>0</v>
      </c>
      <c r="H27" s="94">
        <f>IF($B$6="Region",SUMIFS(Raw!$H:$H,Raw!$A:$A,Geography!$B27,Raw!$G:$G,Geography!H$6,Raw!$I:$I,Geography!$A$6),IF($B$6="Provider",SUMIFS(Raw!$H:$H,Raw!$A:$A,Geography!$B27,Raw!$G:$G,Geography!H$6,Raw!$C:$C,Geography!$A$6),SUMIFS(Raw!$H:$H,Raw!$A:$A,Geography!$B27,Raw!$G:$G,Geography!H$6,Raw!$E:$E,Geography!$A$6)))</f>
        <v>0</v>
      </c>
      <c r="I27" s="94">
        <f>IF($B$6="Region",SUMIFS(Raw!$H:$H,Raw!$A:$A,Geography!$B27,Raw!$G:$G,Geography!I$6,Raw!$I:$I,Geography!$A$6),IF($B$6="Provider",SUMIFS(Raw!$H:$H,Raw!$A:$A,Geography!$B27,Raw!$G:$G,Geography!I$6,Raw!$C:$C,Geography!$A$6),SUMIFS(Raw!$H:$H,Raw!$A:$A,Geography!$B27,Raw!$G:$G,Geography!I$6,Raw!$E:$E,Geography!$A$6)))</f>
        <v>0</v>
      </c>
      <c r="J27" s="94" t="str">
        <f>IF($B$6="Area", SUMIFS(Raw!$H:$H,Raw!$A:$A,Geography!$B27,Raw!$G:$G,Geography!J$6,Raw!$E:$E,Geography!$A$6), " ")</f>
        <v xml:space="preserve"> </v>
      </c>
      <c r="K27" s="94" t="str">
        <f>IF($B$6="Area", SUMIFS(Raw!$H:$H,Raw!$A:$A,Geography!$B27,Raw!$G:$G,Geography!K$6,Raw!$E:$E,Geography!$A$6), " ")</f>
        <v xml:space="preserve"> </v>
      </c>
      <c r="L27" s="94">
        <f>IF($B$6="Region",SUMIFS(Raw!$H:$H,Raw!$A:$A,Geography!$B27,Raw!$G:$G,Geography!L$6,Raw!$I:$I,Geography!$A$6),IF($B$6="Provider",SUMIFS(Raw!$H:$H,Raw!$A:$A,Geography!$B27,Raw!$G:$G,Geography!L$6,Raw!$C:$C,Geography!$A$6),SUMIFS(Raw!$H:$H,Raw!$A:$A,Geography!$B27,Raw!$G:$G,Geography!L$6,Raw!$E:$E,Geography!$A$6)))</f>
        <v>0</v>
      </c>
      <c r="M27" s="94">
        <f>IF($B$6="Region",SUMIFS(Raw!$H:$H,Raw!$A:$A,Geography!$B27,Raw!$G:$G,Geography!M$6,Raw!$I:$I,Geography!$A$6),IF($B$6="Provider",SUMIFS(Raw!$H:$H,Raw!$A:$A,Geography!$B27,Raw!$G:$G,Geography!M$6,Raw!$C:$C,Geography!$A$6),SUMIFS(Raw!$H:$H,Raw!$A:$A,Geography!$B27,Raw!$G:$G,Geography!M$6,Raw!$E:$E,Geography!$A$6)))</f>
        <v>0</v>
      </c>
      <c r="N27" s="94">
        <f>IF($B$6="Region",SUMIFS(Raw!$H:$H,Raw!$A:$A,Geography!$B27,Raw!$G:$G,Geography!N$6,Raw!$I:$I,Geography!$A$6),IF($B$6="Provider",SUMIFS(Raw!$H:$H,Raw!$A:$A,Geography!$B27,Raw!$G:$G,Geography!N$6,Raw!$C:$C,Geography!$A$6),SUMIFS(Raw!$H:$H,Raw!$A:$A,Geography!$B27,Raw!$G:$G,Geography!N$6,Raw!$E:$E,Geography!$A$6)))</f>
        <v>0</v>
      </c>
      <c r="O27" s="94">
        <f>IF($B$6="Region",SUMIFS(Raw!$H:$H,Raw!$A:$A,Geography!$B27,Raw!$G:$G,Geography!O$6,Raw!$I:$I,Geography!$A$6),IF($B$6="Provider",SUMIFS(Raw!$H:$H,Raw!$A:$A,Geography!$B27,Raw!$G:$G,Geography!O$6,Raw!$C:$C,Geography!$A$6),SUMIFS(Raw!$H:$H,Raw!$A:$A,Geography!$B27,Raw!$G:$G,Geography!O$6,Raw!$E:$E,Geography!$A$6)))</f>
        <v>0</v>
      </c>
      <c r="P27" s="94">
        <f>IF($B$6="Region",SUMIFS(Raw!$H:$H,Raw!$A:$A,Geography!$B27,Raw!$G:$G,Geography!P$6,Raw!$I:$I,Geography!$A$6),IF($B$6="Provider",SUMIFS(Raw!$H:$H,Raw!$A:$A,Geography!$B27,Raw!$G:$G,Geography!P$6,Raw!$C:$C,Geography!$A$6),SUMIFS(Raw!$H:$H,Raw!$A:$A,Geography!$B27,Raw!$G:$G,Geography!P$6,Raw!$E:$E,Geography!$A$6)))</f>
        <v>0</v>
      </c>
      <c r="Q27" s="94">
        <f>IF($B$6="Region",SUMIFS(Raw!$H:$H,Raw!$A:$A,Geography!$B27,Raw!$G:$G,Geography!Q$6,Raw!$I:$I,Geography!$A$6),IF($B$6="Provider",SUMIFS(Raw!$H:$H,Raw!$A:$A,Geography!$B27,Raw!$G:$G,Geography!Q$6,Raw!$C:$C,Geography!$A$6),SUMIFS(Raw!$H:$H,Raw!$A:$A,Geography!$B27,Raw!$G:$G,Geography!Q$6,Raw!$E:$E,Geography!$A$6)))</f>
        <v>0</v>
      </c>
      <c r="R27" s="94">
        <f>IF($B$6="Region",SUMIFS(Raw!$H:$H,Raw!$A:$A,Geography!$B27,Raw!$G:$G,Geography!R$6,Raw!$I:$I,Geography!$A$6),IF($B$6="Provider",SUMIFS(Raw!$H:$H,Raw!$A:$A,Geography!$B27,Raw!$G:$G,Geography!R$6,Raw!$C:$C,Geography!$A$6),SUMIFS(Raw!$H:$H,Raw!$A:$A,Geography!$B27,Raw!$G:$G,Geography!R$6,Raw!$E:$E,Geography!$A$6)))</f>
        <v>0</v>
      </c>
      <c r="S27" s="94">
        <f>IF($B$6="Region",SUMIFS(Raw!$H:$H,Raw!$A:$A,Geography!$B27,Raw!$G:$G,Geography!S$6,Raw!$I:$I,Geography!$A$6),IF($B$6="Provider",SUMIFS(Raw!$H:$H,Raw!$A:$A,Geography!$B27,Raw!$G:$G,Geography!S$6,Raw!$C:$C,Geography!$A$6),SUMIFS(Raw!$H:$H,Raw!$A:$A,Geography!$B27,Raw!$G:$G,Geography!S$6,Raw!$E:$E,Geography!$A$6)))</f>
        <v>0</v>
      </c>
      <c r="T27" s="94">
        <f>IF($B$6="Region",SUMIFS(Raw!$H:$H,Raw!$A:$A,Geography!$B27,Raw!$G:$G,Geography!T$6,Raw!$I:$I,Geography!$A$6),IF($B$6="Provider",SUMIFS(Raw!$H:$H,Raw!$A:$A,Geography!$B27,Raw!$G:$G,Geography!T$6,Raw!$C:$C,Geography!$A$6),SUMIFS(Raw!$H:$H,Raw!$A:$A,Geography!$B27,Raw!$G:$G,Geography!T$6,Raw!$E:$E,Geography!$A$6)))</f>
        <v>0</v>
      </c>
      <c r="U27" s="94">
        <f>IF($B$6="Region",SUMIFS(Raw!$H:$H,Raw!$A:$A,Geography!$B27,Raw!$G:$G,Geography!U$6,Raw!$I:$I,Geography!$A$6),IF($B$6="Provider",SUMIFS(Raw!$H:$H,Raw!$A:$A,Geography!$B27,Raw!$G:$G,Geography!U$6,Raw!$C:$C,Geography!$A$6),SUMIFS(Raw!$H:$H,Raw!$A:$A,Geography!$B27,Raw!$G:$G,Geography!U$6,Raw!$E:$E,Geography!$A$6)))</f>
        <v>0</v>
      </c>
      <c r="V27" s="94">
        <f>IF($B$6="Region",SUMIFS(Raw!$H:$H,Raw!$A:$A,Geography!$B27,Raw!$G:$G,Geography!V$6,Raw!$I:$I,Geography!$A$6),IF($B$6="Provider",SUMIFS(Raw!$H:$H,Raw!$A:$A,Geography!$B27,Raw!$G:$G,Geography!V$6,Raw!$C:$C,Geography!$A$6),SUMIFS(Raw!$H:$H,Raw!$A:$A,Geography!$B27,Raw!$G:$G,Geography!V$6,Raw!$E:$E,Geography!$A$6)))</f>
        <v>0</v>
      </c>
      <c r="W27" s="94">
        <f>IF($B$6="Region",SUMIFS(Raw!$H:$H,Raw!$A:$A,Geography!$B27,Raw!$G:$G,Geography!W$6,Raw!$I:$I,Geography!$A$6),IF($B$6="Provider",SUMIFS(Raw!$H:$H,Raw!$A:$A,Geography!$B27,Raw!$G:$G,Geography!W$6,Raw!$C:$C,Geography!$A$6),SUMIFS(Raw!$H:$H,Raw!$A:$A,Geography!$B27,Raw!$G:$G,Geography!W$6,Raw!$E:$E,Geography!$A$6)))</f>
        <v>0</v>
      </c>
      <c r="X27" s="94">
        <f>IF($B$6="Region",SUMIFS(Raw!$H:$H,Raw!$A:$A,Geography!$B27,Raw!$G:$G,Geography!X$6,Raw!$I:$I,Geography!$A$6),IF($B$6="Provider",SUMIFS(Raw!$H:$H,Raw!$A:$A,Geography!$B27,Raw!$G:$G,Geography!X$6,Raw!$C:$C,Geography!$A$6),SUMIFS(Raw!$H:$H,Raw!$A:$A,Geography!$B27,Raw!$G:$G,Geography!X$6,Raw!$E:$E,Geography!$A$6)))</f>
        <v>0</v>
      </c>
      <c r="Y27" s="94" t="str">
        <f>IF($B$6="Area", SUMIFS(Raw!$H:$H,Raw!$A:$A,Geography!$B27,Raw!$G:$G,Geography!Y$6,Raw!$E:$E,Geography!$A$6), " ")</f>
        <v xml:space="preserve"> </v>
      </c>
      <c r="Z27" s="94" t="str">
        <f>IF($B$6="Area", SUMIFS(Raw!$H:$H,Raw!$A:$A,Geography!$B27,Raw!$G:$G,Geography!Z$6,Raw!$E:$E,Geography!$A$6), " ")</f>
        <v xml:space="preserve"> </v>
      </c>
      <c r="AA27" s="94">
        <f>IF($B$6="Region",SUMIFS(Raw!$H:$H,Raw!$A:$A,Geography!$B27,Raw!$G:$G,Geography!AA$6,Raw!$I:$I,Geography!$A$6),IF($B$6="Provider",SUMIFS(Raw!$H:$H,Raw!$A:$A,Geography!$B27,Raw!$G:$G,Geography!AA$6,Raw!$C:$C,Geography!$A$6),SUMIFS(Raw!$H:$H,Raw!$A:$A,Geography!$B27,Raw!$G:$G,Geography!AA$6,Raw!$E:$E,Geography!$A$6)))</f>
        <v>0</v>
      </c>
      <c r="AB27" s="94">
        <f>IF($B$6="Region",SUMIFS(Raw!$H:$H,Raw!$A:$A,Geography!$B27,Raw!$G:$G,Geography!AB$6,Raw!$I:$I,Geography!$A$6),IF($B$6="Provider",SUMIFS(Raw!$H:$H,Raw!$A:$A,Geography!$B27,Raw!$G:$G,Geography!AB$6,Raw!$C:$C,Geography!$A$6),SUMIFS(Raw!$H:$H,Raw!$A:$A,Geography!$B27,Raw!$G:$G,Geography!AB$6,Raw!$E:$E,Geography!$A$6)))</f>
        <v>0</v>
      </c>
      <c r="AC27" s="94" t="str">
        <f>IF($B$6="Area", SUMIFS(Raw!$H:$H,Raw!$A:$A,Geography!$B27,Raw!$G:$G,Geography!AC$6,Raw!$E:$E,Geography!$A$6), " ")</f>
        <v xml:space="preserve"> </v>
      </c>
      <c r="AD27" s="94" t="str">
        <f>IF($B$6="Area", SUMIFS(Raw!$H:$H,Raw!$A:$A,Geography!$B27,Raw!$G:$G,Geography!AD$6,Raw!$E:$E,Geography!$A$6), " ")</f>
        <v xml:space="preserve"> </v>
      </c>
      <c r="AE27" s="94">
        <f>IF($B$6="Region",SUMIFS(Raw!$H:$H,Raw!$A:$A,Geography!$B27,Raw!$G:$G,Geography!AE$6,Raw!$I:$I,Geography!$A$6),IF($B$6="Provider",SUMIFS(Raw!$H:$H,Raw!$A:$A,Geography!$B27,Raw!$G:$G,Geography!AE$6,Raw!$C:$C,Geography!$A$6),SUMIFS(Raw!$H:$H,Raw!$A:$A,Geography!$B27,Raw!$G:$G,Geography!AE$6,Raw!$E:$E,Geography!$A$6)))</f>
        <v>0</v>
      </c>
      <c r="AF27" s="94">
        <f>IF($B$6="Region",SUMIFS(Raw!$H:$H,Raw!$A:$A,Geography!$B27,Raw!$G:$G,Geography!AF$6,Raw!$I:$I,Geography!$A$6),IF($B$6="Provider",SUMIFS(Raw!$H:$H,Raw!$A:$A,Geography!$B27,Raw!$G:$G,Geography!AF$6,Raw!$C:$C,Geography!$A$6),SUMIFS(Raw!$H:$H,Raw!$A:$A,Geography!$B27,Raw!$G:$G,Geography!AF$6,Raw!$E:$E,Geography!$A$6)))</f>
        <v>0</v>
      </c>
      <c r="AG27" s="94">
        <f>IF($B$6="Region",SUMIFS(Raw!$H:$H,Raw!$A:$A,Geography!$B27,Raw!$G:$G,Geography!AG$6,Raw!$I:$I,Geography!$A$6),IF($B$6="Provider",SUMIFS(Raw!$H:$H,Raw!$A:$A,Geography!$B27,Raw!$G:$G,Geography!AG$6,Raw!$C:$C,Geography!$A$6),SUMIFS(Raw!$H:$H,Raw!$A:$A,Geography!$B27,Raw!$G:$G,Geography!AG$6,Raw!$E:$E,Geography!$A$6)))</f>
        <v>0</v>
      </c>
      <c r="AH27" s="94">
        <f>IF($B$6="Region",SUMIFS(Raw!$H:$H,Raw!$A:$A,Geography!$B27,Raw!$G:$G,Geography!AH$6,Raw!$I:$I,Geography!$A$6),IF($B$6="Provider",SUMIFS(Raw!$H:$H,Raw!$A:$A,Geography!$B27,Raw!$G:$G,Geography!AH$6,Raw!$C:$C,Geography!$A$6),SUMIFS(Raw!$H:$H,Raw!$A:$A,Geography!$B27,Raw!$G:$G,Geography!AH$6,Raw!$E:$E,Geography!$A$6)))</f>
        <v>0</v>
      </c>
      <c r="AI27" s="94">
        <f>IF($B$6="Region",SUMIFS(Raw!$H:$H,Raw!$A:$A,Geography!$B27,Raw!$G:$G,Geography!AI$6,Raw!$I:$I,Geography!$A$6),IF($B$6="Provider",SUMIFS(Raw!$H:$H,Raw!$A:$A,Geography!$B27,Raw!$G:$G,Geography!AI$6,Raw!$C:$C,Geography!$A$6),SUMIFS(Raw!$H:$H,Raw!$A:$A,Geography!$B27,Raw!$G:$G,Geography!AI$6,Raw!$E:$E,Geography!$A$6)))</f>
        <v>0</v>
      </c>
      <c r="AJ27" s="94">
        <f>IF($B$6="Region",SUMIFS(Raw!$H:$H,Raw!$A:$A,Geography!$B27,Raw!$G:$G,Geography!AJ$6,Raw!$I:$I,Geography!$A$6),IF($B$6="Provider",SUMIFS(Raw!$H:$H,Raw!$A:$A,Geography!$B27,Raw!$G:$G,Geography!AJ$6,Raw!$C:$C,Geography!$A$6),SUMIFS(Raw!$H:$H,Raw!$A:$A,Geography!$B27,Raw!$G:$G,Geography!AJ$6,Raw!$E:$E,Geography!$A$6)))</f>
        <v>0</v>
      </c>
      <c r="AK27" s="94">
        <f>IF($B$6="Region",SUMIFS(Raw!$H:$H,Raw!$A:$A,Geography!$B27,Raw!$G:$G,Geography!AK$6,Raw!$I:$I,Geography!$A$6),IF($B$6="Provider",SUMIFS(Raw!$H:$H,Raw!$A:$A,Geography!$B27,Raw!$G:$G,Geography!AK$6,Raw!$C:$C,Geography!$A$6),SUMIFS(Raw!$H:$H,Raw!$A:$A,Geography!$B27,Raw!$G:$G,Geography!AK$6,Raw!$E:$E,Geography!$A$6)))</f>
        <v>0</v>
      </c>
      <c r="AL27" s="94">
        <f>IF($B$6="Region",SUMIFS(Raw!$H:$H,Raw!$A:$A,Geography!$B27,Raw!$G:$G,Geography!AL$6,Raw!$I:$I,Geography!$A$6),IF($B$6="Provider",SUMIFS(Raw!$H:$H,Raw!$A:$A,Geography!$B27,Raw!$G:$G,Geography!AL$6,Raw!$C:$C,Geography!$A$6),SUMIFS(Raw!$H:$H,Raw!$A:$A,Geography!$B27,Raw!$G:$G,Geography!AL$6,Raw!$E:$E,Geography!$A$6)))</f>
        <v>0</v>
      </c>
      <c r="AM27" s="94">
        <f>IF($B$6="Region",SUMIFS(Raw!$H:$H,Raw!$A:$A,Geography!$B27,Raw!$G:$G,Geography!AM$6,Raw!$I:$I,Geography!$A$6),IF($B$6="Provider",SUMIFS(Raw!$H:$H,Raw!$A:$A,Geography!$B27,Raw!$G:$G,Geography!AM$6,Raw!$C:$C,Geography!$A$6),SUMIFS(Raw!$H:$H,Raw!$A:$A,Geography!$B27,Raw!$G:$G,Geography!AM$6,Raw!$E:$E,Geography!$A$6)))</f>
        <v>0</v>
      </c>
      <c r="AN27" s="94">
        <f>IF($B$6="Region",SUMIFS(Raw!$H:$H,Raw!$A:$A,Geography!$B27,Raw!$G:$G,Geography!AN$6,Raw!$I:$I,Geography!$A$6),IF($B$6="Provider",SUMIFS(Raw!$H:$H,Raw!$A:$A,Geography!$B27,Raw!$G:$G,Geography!AN$6,Raw!$C:$C,Geography!$A$6),SUMIFS(Raw!$H:$H,Raw!$A:$A,Geography!$B27,Raw!$G:$G,Geography!AN$6,Raw!$E:$E,Geography!$A$6)))</f>
        <v>0</v>
      </c>
      <c r="AO27" s="94">
        <f>IF($B$6="Region",SUMIFS(Raw!$H:$H,Raw!$A:$A,Geography!$B27,Raw!$G:$G,Geography!AO$6,Raw!$I:$I,Geography!$A$6),IF($B$6="Provider",SUMIFS(Raw!$H:$H,Raw!$A:$A,Geography!$B27,Raw!$G:$G,Geography!AO$6,Raw!$C:$C,Geography!$A$6),SUMIFS(Raw!$H:$H,Raw!$A:$A,Geography!$B27,Raw!$G:$G,Geography!AO$6,Raw!$E:$E,Geography!$A$6)))</f>
        <v>0</v>
      </c>
      <c r="AP27" s="94">
        <f>IF($B$6="Region",SUMIFS(Raw!$H:$H,Raw!$A:$A,Geography!$B27,Raw!$G:$G,Geography!AP$6,Raw!$I:$I,Geography!$A$6),IF($B$6="Provider",SUMIFS(Raw!$H:$H,Raw!$A:$A,Geography!$B27,Raw!$G:$G,Geography!AP$6,Raw!$C:$C,Geography!$A$6),SUMIFS(Raw!$H:$H,Raw!$A:$A,Geography!$B27,Raw!$G:$G,Geography!AP$6,Raw!$E:$E,Geography!$A$6)))</f>
        <v>0</v>
      </c>
      <c r="AQ27" s="94">
        <f>IF($B$6="Region",SUMIFS(Raw!$H:$H,Raw!$A:$A,Geography!$B27,Raw!$G:$G,Geography!AQ$6,Raw!$I:$I,Geography!$A$6),IF($B$6="Provider",SUMIFS(Raw!$H:$H,Raw!$A:$A,Geography!$B27,Raw!$G:$G,Geography!AQ$6,Raw!$C:$C,Geography!$A$6),SUMIFS(Raw!$H:$H,Raw!$A:$A,Geography!$B27,Raw!$G:$G,Geography!AQ$6,Raw!$E:$E,Geography!$A$6)))</f>
        <v>0</v>
      </c>
      <c r="AR27" s="94">
        <f>IF($B$6="Region",SUMIFS(Raw!$H:$H,Raw!$A:$A,Geography!$B27,Raw!$G:$G,Geography!AR$6,Raw!$I:$I,Geography!$A$6),IF($B$6="Provider",SUMIFS(Raw!$H:$H,Raw!$A:$A,Geography!$B27,Raw!$G:$G,Geography!AR$6,Raw!$C:$C,Geography!$A$6),SUMIFS(Raw!$H:$H,Raw!$A:$A,Geography!$B27,Raw!$G:$G,Geography!AR$6,Raw!$E:$E,Geography!$A$6)))</f>
        <v>0</v>
      </c>
      <c r="AS27" s="94">
        <f>IF($B$6="Region",SUMIFS(Raw!$H:$H,Raw!$A:$A,Geography!$B27,Raw!$G:$G,Geography!AS$6,Raw!$I:$I,Geography!$A$6),IF($B$6="Provider",SUMIFS(Raw!$H:$H,Raw!$A:$A,Geography!$B27,Raw!$G:$G,Geography!AS$6,Raw!$C:$C,Geography!$A$6),SUMIFS(Raw!$H:$H,Raw!$A:$A,Geography!$B27,Raw!$G:$G,Geography!AS$6,Raw!$E:$E,Geography!$A$6)))</f>
        <v>0</v>
      </c>
      <c r="AT27" s="94">
        <f>IF($B$6="Region",SUMIFS(Raw!$H:$H,Raw!$A:$A,Geography!$B27,Raw!$G:$G,Geography!AT$6,Raw!$I:$I,Geography!$A$6),IF($B$6="Provider",SUMIFS(Raw!$H:$H,Raw!$A:$A,Geography!$B27,Raw!$G:$G,Geography!AT$6,Raw!$C:$C,Geography!$A$6),SUMIFS(Raw!$H:$H,Raw!$A:$A,Geography!$B27,Raw!$G:$G,Geography!AT$6,Raw!$E:$E,Geography!$A$6)))</f>
        <v>0</v>
      </c>
      <c r="AU27" s="94">
        <f>IF($B$6="Region",SUMIFS(Raw!$H:$H,Raw!$A:$A,Geography!$B27,Raw!$G:$G,Geography!AU$6,Raw!$I:$I,Geography!$A$6),IF($B$6="Provider",SUMIFS(Raw!$H:$H,Raw!$A:$A,Geography!$B27,Raw!$G:$G,Geography!AU$6,Raw!$C:$C,Geography!$A$6),SUMIFS(Raw!$H:$H,Raw!$A:$A,Geography!$B27,Raw!$G:$G,Geography!AU$6,Raw!$E:$E,Geography!$A$6)))</f>
        <v>0</v>
      </c>
      <c r="AV27" s="94">
        <f>IF($B$6="Region",SUMIFS(Raw!$H:$H,Raw!$A:$A,Geography!$B27,Raw!$G:$G,Geography!AV$6,Raw!$I:$I,Geography!$A$6),IF($B$6="Provider",SUMIFS(Raw!$H:$H,Raw!$A:$A,Geography!$B27,Raw!$G:$G,Geography!AV$6,Raw!$C:$C,Geography!$A$6),SUMIFS(Raw!$H:$H,Raw!$A:$A,Geography!$B27,Raw!$G:$G,Geography!AV$6,Raw!$E:$E,Geography!$A$6)))</f>
        <v>0</v>
      </c>
      <c r="AW27" s="94">
        <f>IF($B$6="Region",SUMIFS(Raw!$H:$H,Raw!$A:$A,Geography!$B27,Raw!$G:$G,Geography!AW$6,Raw!$I:$I,Geography!$A$6),IF($B$6="Provider",SUMIFS(Raw!$H:$H,Raw!$A:$A,Geography!$B27,Raw!$G:$G,Geography!AW$6,Raw!$C:$C,Geography!$A$6),SUMIFS(Raw!$H:$H,Raw!$A:$A,Geography!$B27,Raw!$G:$G,Geography!AW$6,Raw!$E:$E,Geography!$A$6)))</f>
        <v>0</v>
      </c>
      <c r="AX27" s="94">
        <f>IF($B$6="Region",SUMIFS(Raw!$H:$H,Raw!$A:$A,Geography!$B27,Raw!$G:$G,Geography!AX$6,Raw!$I:$I,Geography!$A$6),IF($B$6="Provider",SUMIFS(Raw!$H:$H,Raw!$A:$A,Geography!$B27,Raw!$G:$G,Geography!AX$6,Raw!$C:$C,Geography!$A$6),SUMIFS(Raw!$H:$H,Raw!$A:$A,Geography!$B27,Raw!$G:$G,Geography!AX$6,Raw!$E:$E,Geography!$A$6)))</f>
        <v>0</v>
      </c>
      <c r="AY27" s="94">
        <f>IF($B$6="Region",SUMIFS(Raw!$H:$H,Raw!$A:$A,Geography!$B27,Raw!$G:$G,Geography!AY$6,Raw!$I:$I,Geography!$A$6),IF($B$6="Provider",SUMIFS(Raw!$H:$H,Raw!$A:$A,Geography!$B27,Raw!$G:$G,Geography!AY$6,Raw!$C:$C,Geography!$A$6),SUMIFS(Raw!$H:$H,Raw!$A:$A,Geography!$B27,Raw!$G:$G,Geography!AY$6,Raw!$E:$E,Geography!$A$6)))</f>
        <v>0</v>
      </c>
      <c r="AZ27" s="94">
        <f>IF($B$6="Region",SUMIFS(Raw!$H:$H,Raw!$A:$A,Geography!$B27,Raw!$G:$G,Geography!AZ$6,Raw!$I:$I,Geography!$A$6),IF($B$6="Provider",SUMIFS(Raw!$H:$H,Raw!$A:$A,Geography!$B27,Raw!$G:$G,Geography!AZ$6,Raw!$C:$C,Geography!$A$6),SUMIFS(Raw!$H:$H,Raw!$A:$A,Geography!$B27,Raw!$G:$G,Geography!AZ$6,Raw!$E:$E,Geography!$A$6)))</f>
        <v>0</v>
      </c>
      <c r="BA27" s="94">
        <f>IF($B$6="Region",SUMIFS(Raw!$H:$H,Raw!$A:$A,Geography!$B27,Raw!$G:$G,Geography!BA$6,Raw!$I:$I,Geography!$A$6),IF($B$6="Provider",SUMIFS(Raw!$H:$H,Raw!$A:$A,Geography!$B27,Raw!$G:$G,Geography!BA$6,Raw!$C:$C,Geography!$A$6),SUMIFS(Raw!$H:$H,Raw!$A:$A,Geography!$B27,Raw!$G:$G,Geography!BA$6,Raw!$E:$E,Geography!$A$6)))</f>
        <v>0</v>
      </c>
      <c r="BB27" s="94">
        <f>IF($B$6="Region",SUMIFS(Raw!$H:$H,Raw!$A:$A,Geography!$B27,Raw!$G:$G,Geography!BB$6,Raw!$I:$I,Geography!$A$6),IF($B$6="Provider",SUMIFS(Raw!$H:$H,Raw!$A:$A,Geography!$B27,Raw!$G:$G,Geography!BB$6,Raw!$C:$C,Geography!$A$6),SUMIFS(Raw!$H:$H,Raw!$A:$A,Geography!$B27,Raw!$G:$G,Geography!BB$6,Raw!$E:$E,Geography!$A$6)))</f>
        <v>0</v>
      </c>
      <c r="BC27" s="94">
        <f>IF($B$6="Region",SUMIFS(Raw!$H:$H,Raw!$A:$A,Geography!$B27,Raw!$G:$G,Geography!BC$6,Raw!$I:$I,Geography!$A$6),IF($B$6="Provider",SUMIFS(Raw!$H:$H,Raw!$A:$A,Geography!$B27,Raw!$G:$G,Geography!BC$6,Raw!$C:$C,Geography!$A$6),SUMIFS(Raw!$H:$H,Raw!$A:$A,Geography!$B27,Raw!$G:$G,Geography!BC$6,Raw!$E:$E,Geography!$A$6)))</f>
        <v>0</v>
      </c>
      <c r="BD27" s="94">
        <f>IF($B$6="Region",SUMIFS(Raw!$H:$H,Raw!$A:$A,Geography!$B27,Raw!$G:$G,Geography!BD$6,Raw!$I:$I,Geography!$A$6),IF($B$6="Provider",SUMIFS(Raw!$H:$H,Raw!$A:$A,Geography!$B27,Raw!$G:$G,Geography!BD$6,Raw!$C:$C,Geography!$A$6),SUMIFS(Raw!$H:$H,Raw!$A:$A,Geography!$B27,Raw!$G:$G,Geography!BD$6,Raw!$E:$E,Geography!$A$6)))</f>
        <v>0</v>
      </c>
      <c r="BE27" s="94">
        <f>IF($B$6="Region",SUMIFS(Raw!$H:$H,Raw!$A:$A,Geography!$B27,Raw!$G:$G,Geography!BE$6,Raw!$I:$I,Geography!$A$6),IF($B$6="Provider",SUMIFS(Raw!$H:$H,Raw!$A:$A,Geography!$B27,Raw!$G:$G,Geography!BE$6,Raw!$C:$C,Geography!$A$6),SUMIFS(Raw!$H:$H,Raw!$A:$A,Geography!$B27,Raw!$G:$G,Geography!BE$6,Raw!$E:$E,Geography!$A$6)))</f>
        <v>0</v>
      </c>
      <c r="BF27" s="94">
        <f>IF($B$6="Region",SUMIFS(Raw!$H:$H,Raw!$A:$A,Geography!$B27,Raw!$G:$G,Geography!BF$6,Raw!$I:$I,Geography!$A$6),IF($B$6="Provider",SUMIFS(Raw!$H:$H,Raw!$A:$A,Geography!$B27,Raw!$G:$G,Geography!BF$6,Raw!$C:$C,Geography!$A$6),SUMIFS(Raw!$H:$H,Raw!$A:$A,Geography!$B27,Raw!$G:$G,Geography!BF$6,Raw!$E:$E,Geography!$A$6)))</f>
        <v>0</v>
      </c>
      <c r="BG27" s="94">
        <f>IF($B$6="Region",SUMIFS(Raw!$H:$H,Raw!$A:$A,Geography!$B27,Raw!$G:$G,Geography!BG$6,Raw!$I:$I,Geography!$A$6),IF($B$6="Provider",SUMIFS(Raw!$H:$H,Raw!$A:$A,Geography!$B27,Raw!$G:$G,Geography!BG$6,Raw!$C:$C,Geography!$A$6),SUMIFS(Raw!$H:$H,Raw!$A:$A,Geography!$B27,Raw!$G:$G,Geography!BG$6,Raw!$E:$E,Geography!$A$6)))</f>
        <v>0</v>
      </c>
      <c r="BH27" s="94">
        <f>IF($B$6="Region",SUMIFS(Raw!$H:$H,Raw!$A:$A,Geography!$B27,Raw!$G:$G,Geography!BH$6,Raw!$I:$I,Geography!$A$6),IF($B$6="Provider",SUMIFS(Raw!$H:$H,Raw!$A:$A,Geography!$B27,Raw!$G:$G,Geography!BH$6,Raw!$C:$C,Geography!$A$6),SUMIFS(Raw!$H:$H,Raw!$A:$A,Geography!$B27,Raw!$G:$G,Geography!BH$6,Raw!$E:$E,Geography!$A$6)))</f>
        <v>0</v>
      </c>
      <c r="BI27" s="94">
        <f>IF($B$6="Region",SUMIFS(Raw!$H:$H,Raw!$A:$A,Geography!$B27,Raw!$G:$G,Geography!BI$6,Raw!$I:$I,Geography!$A$6),IF($B$6="Provider",SUMIFS(Raw!$H:$H,Raw!$A:$A,Geography!$B27,Raw!$G:$G,Geography!BI$6,Raw!$C:$C,Geography!$A$6),SUMIFS(Raw!$H:$H,Raw!$A:$A,Geography!$B27,Raw!$G:$G,Geography!BI$6,Raw!$E:$E,Geography!$A$6)))</f>
        <v>0</v>
      </c>
      <c r="BJ27" s="94">
        <f>IF($B$6="Region",SUMIFS(Raw!$H:$H,Raw!$A:$A,Geography!$B27,Raw!$G:$G,Geography!BJ$6,Raw!$I:$I,Geography!$A$6),IF($B$6="Provider",SUMIFS(Raw!$H:$H,Raw!$A:$A,Geography!$B27,Raw!$G:$G,Geography!BJ$6,Raw!$C:$C,Geography!$A$6),SUMIFS(Raw!$H:$H,Raw!$A:$A,Geography!$B27,Raw!$G:$G,Geography!BJ$6,Raw!$E:$E,Geography!$A$6)))</f>
        <v>0</v>
      </c>
      <c r="BK27" s="94">
        <f>IF($B$6="Region",SUMIFS(Raw!$H:$H,Raw!$A:$A,Geography!$B27,Raw!$G:$G,Geography!BK$6,Raw!$I:$I,Geography!$A$6),IF($B$6="Provider",SUMIFS(Raw!$H:$H,Raw!$A:$A,Geography!$B27,Raw!$G:$G,Geography!BK$6,Raw!$C:$C,Geography!$A$6),SUMIFS(Raw!$H:$H,Raw!$A:$A,Geography!$B27,Raw!$G:$G,Geography!BK$6,Raw!$E:$E,Geography!$A$6)))</f>
        <v>0</v>
      </c>
      <c r="BL27" s="94">
        <f>IF($B$6="Region",SUMIFS(Raw!$H:$H,Raw!$A:$A,Geography!$B27,Raw!$G:$G,Geography!BL$6,Raw!$I:$I,Geography!$A$6),IF($B$6="Provider",SUMIFS(Raw!$H:$H,Raw!$A:$A,Geography!$B27,Raw!$G:$G,Geography!BL$6,Raw!$C:$C,Geography!$A$6),SUMIFS(Raw!$H:$H,Raw!$A:$A,Geography!$B27,Raw!$G:$G,Geography!BL$6,Raw!$E:$E,Geography!$A$6)))</f>
        <v>0</v>
      </c>
      <c r="BM27" s="94">
        <f>IF($B$6="Region",SUMIFS(Raw!$H:$H,Raw!$A:$A,Geography!$B27,Raw!$G:$G,Geography!BM$6,Raw!$I:$I,Geography!$A$6),IF($B$6="Provider",SUMIFS(Raw!$H:$H,Raw!$A:$A,Geography!$B27,Raw!$G:$G,Geography!BM$6,Raw!$C:$C,Geography!$A$6),SUMIFS(Raw!$H:$H,Raw!$A:$A,Geography!$B27,Raw!$G:$G,Geography!BM$6,Raw!$E:$E,Geography!$A$6)))</f>
        <v>0</v>
      </c>
      <c r="BN27" s="94">
        <f>IF($B$6="Region",SUMIFS(Raw!$H:$H,Raw!$A:$A,Geography!$B27,Raw!$G:$G,Geography!BN$6,Raw!$I:$I,Geography!$A$6),IF($B$6="Provider",SUMIFS(Raw!$H:$H,Raw!$A:$A,Geography!$B27,Raw!$G:$G,Geography!BN$6,Raw!$C:$C,Geography!$A$6),SUMIFS(Raw!$H:$H,Raw!$A:$A,Geography!$B27,Raw!$G:$G,Geography!BN$6,Raw!$E:$E,Geography!$A$6)))</f>
        <v>0</v>
      </c>
      <c r="BO27" s="94">
        <f>IF($B$6="Region",SUMIFS(Raw!$H:$H,Raw!$A:$A,Geography!$B27,Raw!$G:$G,Geography!BO$6,Raw!$I:$I,Geography!$A$6),IF($B$6="Provider",SUMIFS(Raw!$H:$H,Raw!$A:$A,Geography!$B27,Raw!$G:$G,Geography!BO$6,Raw!$C:$C,Geography!$A$6),SUMIFS(Raw!$H:$H,Raw!$A:$A,Geography!$B27,Raw!$G:$G,Geography!BO$6,Raw!$E:$E,Geography!$A$6)))</f>
        <v>0</v>
      </c>
      <c r="BP27" s="94">
        <f>IF($B$6="Region",SUMIFS(Raw!$H:$H,Raw!$A:$A,Geography!$B27,Raw!$G:$G,Geography!BP$6,Raw!$I:$I,Geography!$A$6),IF($B$6="Provider",SUMIFS(Raw!$H:$H,Raw!$A:$A,Geography!$B27,Raw!$G:$G,Geography!BP$6,Raw!$C:$C,Geography!$A$6),SUMIFS(Raw!$H:$H,Raw!$A:$A,Geography!$B27,Raw!$G:$G,Geography!BP$6,Raw!$E:$E,Geography!$A$6)))</f>
        <v>0</v>
      </c>
      <c r="BQ27" s="94">
        <f>IF($B$6="Region",SUMIFS(Raw!$H:$H,Raw!$A:$A,Geography!$B27,Raw!$G:$G,Geography!BQ$6,Raw!$I:$I,Geography!$A$6),IF($B$6="Provider",SUMIFS(Raw!$H:$H,Raw!$A:$A,Geography!$B27,Raw!$G:$G,Geography!BQ$6,Raw!$C:$C,Geography!$A$6),SUMIFS(Raw!$H:$H,Raw!$A:$A,Geography!$B27,Raw!$G:$G,Geography!BQ$6,Raw!$E:$E,Geography!$A$6)))</f>
        <v>0</v>
      </c>
      <c r="BR27" s="94">
        <f>IF($B$6="Region",SUMIFS(Raw!$H:$H,Raw!$A:$A,Geography!$B27,Raw!$G:$G,Geography!BR$6,Raw!$I:$I,Geography!$A$6),IF($B$6="Provider",SUMIFS(Raw!$H:$H,Raw!$A:$A,Geography!$B27,Raw!$G:$G,Geography!BR$6,Raw!$C:$C,Geography!$A$6),SUMIFS(Raw!$H:$H,Raw!$A:$A,Geography!$B27,Raw!$G:$G,Geography!BR$6,Raw!$E:$E,Geography!$A$6)))</f>
        <v>0</v>
      </c>
      <c r="BS27" s="94">
        <f>IF($B$6="Region",SUMIFS(Raw!$H:$H,Raw!$A:$A,Geography!$B27,Raw!$G:$G,Geography!BS$6,Raw!$I:$I,Geography!$A$6),IF($B$6="Provider",SUMIFS(Raw!$H:$H,Raw!$A:$A,Geography!$B27,Raw!$G:$G,Geography!BS$6,Raw!$C:$C,Geography!$A$6),SUMIFS(Raw!$H:$H,Raw!$A:$A,Geography!$B27,Raw!$G:$G,Geography!BS$6,Raw!$E:$E,Geography!$A$6)))</f>
        <v>0</v>
      </c>
      <c r="BT27" s="94">
        <f>IF($B$6="Region",SUMIFS(Raw!$H:$H,Raw!$A:$A,Geography!$B27,Raw!$G:$G,Geography!BT$6,Raw!$I:$I,Geography!$A$6),IF($B$6="Provider",SUMIFS(Raw!$H:$H,Raw!$A:$A,Geography!$B27,Raw!$G:$G,Geography!BT$6,Raw!$C:$C,Geography!$A$6),SUMIFS(Raw!$H:$H,Raw!$A:$A,Geography!$B27,Raw!$G:$G,Geography!BT$6,Raw!$E:$E,Geography!$A$6)))</f>
        <v>0</v>
      </c>
      <c r="BU27" s="94">
        <f>IF($B$6="Region",SUMIFS(Raw!$H:$H,Raw!$A:$A,Geography!$B27,Raw!$G:$G,Geography!BU$6,Raw!$I:$I,Geography!$A$6),IF($B$6="Provider",SUMIFS(Raw!$H:$H,Raw!$A:$A,Geography!$B27,Raw!$G:$G,Geography!BU$6,Raw!$C:$C,Geography!$A$6),SUMIFS(Raw!$H:$H,Raw!$A:$A,Geography!$B27,Raw!$G:$G,Geography!BU$6,Raw!$E:$E,Geography!$A$6)))</f>
        <v>0</v>
      </c>
      <c r="BV27" s="94">
        <f>IF($B$6="Region",SUMIFS(Raw!$H:$H,Raw!$A:$A,Geography!$B27,Raw!$G:$G,Geography!BV$6,Raw!$I:$I,Geography!$A$6),IF($B$6="Provider",SUMIFS(Raw!$H:$H,Raw!$A:$A,Geography!$B27,Raw!$G:$G,Geography!BV$6,Raw!$C:$C,Geography!$A$6),SUMIFS(Raw!$H:$H,Raw!$A:$A,Geography!$B27,Raw!$G:$G,Geography!BV$6,Raw!$E:$E,Geography!$A$6)))</f>
        <v>0</v>
      </c>
      <c r="BW27" s="94">
        <f>IF($B$6="Region",SUMIFS(Raw!$H:$H,Raw!$A:$A,Geography!$B27,Raw!$G:$G,Geography!BW$6,Raw!$I:$I,Geography!$A$6),IF($B$6="Provider",SUMIFS(Raw!$H:$H,Raw!$A:$A,Geography!$B27,Raw!$G:$G,Geography!BW$6,Raw!$C:$C,Geography!$A$6),SUMIFS(Raw!$H:$H,Raw!$A:$A,Geography!$B27,Raw!$G:$G,Geography!BW$6,Raw!$E:$E,Geography!$A$6)))</f>
        <v>0</v>
      </c>
      <c r="BX27" s="94">
        <f>IF($B$6="Region",SUMIFS(Raw!$H:$H,Raw!$A:$A,Geography!$B27,Raw!$G:$G,Geography!BX$6,Raw!$I:$I,Geography!$A$6),IF($B$6="Provider",SUMIFS(Raw!$H:$H,Raw!$A:$A,Geography!$B27,Raw!$G:$G,Geography!BX$6,Raw!$C:$C,Geography!$A$6),SUMIFS(Raw!$H:$H,Raw!$A:$A,Geography!$B27,Raw!$G:$G,Geography!BX$6,Raw!$E:$E,Geography!$A$6)))</f>
        <v>0</v>
      </c>
      <c r="BY27" s="94">
        <f>IF($B$6="Region",SUMIFS(Raw!$H:$H,Raw!$A:$A,Geography!$B27,Raw!$G:$G,Geography!BY$6,Raw!$I:$I,Geography!$A$6),IF($B$6="Provider",SUMIFS(Raw!$H:$H,Raw!$A:$A,Geography!$B27,Raw!$G:$G,Geography!BY$6,Raw!$C:$C,Geography!$A$6),SUMIFS(Raw!$H:$H,Raw!$A:$A,Geography!$B27,Raw!$G:$G,Geography!BY$6,Raw!$E:$E,Geography!$A$6)))</f>
        <v>0</v>
      </c>
      <c r="BZ27" s="94">
        <f>IF($B$6="Region",SUMIFS(Raw!$H:$H,Raw!$A:$A,Geography!$B27,Raw!$G:$G,Geography!BZ$6,Raw!$I:$I,Geography!$A$6),IF($B$6="Provider",SUMIFS(Raw!$H:$H,Raw!$A:$A,Geography!$B27,Raw!$G:$G,Geography!BZ$6,Raw!$C:$C,Geography!$A$6),SUMIFS(Raw!$H:$H,Raw!$A:$A,Geography!$B27,Raw!$G:$G,Geography!BZ$6,Raw!$E:$E,Geography!$A$6)))</f>
        <v>0</v>
      </c>
      <c r="CA27" s="94">
        <f>IF($B$6="Region",SUMIFS(Raw!$H:$H,Raw!$A:$A,Geography!$B27,Raw!$G:$G,Geography!CA$6,Raw!$I:$I,Geography!$A$6),IF($B$6="Provider",SUMIFS(Raw!$H:$H,Raw!$A:$A,Geography!$B27,Raw!$G:$G,Geography!CA$6,Raw!$C:$C,Geography!$A$6),SUMIFS(Raw!$H:$H,Raw!$A:$A,Geography!$B27,Raw!$G:$G,Geography!CA$6,Raw!$E:$E,Geography!$A$6)))</f>
        <v>0</v>
      </c>
      <c r="CB27" s="94">
        <f>IF($B$6="Region",SUMIFS(Raw!$H:$H,Raw!$A:$A,Geography!$B27,Raw!$G:$G,Geography!CB$6,Raw!$I:$I,Geography!$A$6),IF($B$6="Provider",SUMIFS(Raw!$H:$H,Raw!$A:$A,Geography!$B27,Raw!$G:$G,Geography!CB$6,Raw!$C:$C,Geography!$A$6),SUMIFS(Raw!$H:$H,Raw!$A:$A,Geography!$B27,Raw!$G:$G,Geography!CB$6,Raw!$E:$E,Geography!$A$6)))</f>
        <v>0</v>
      </c>
      <c r="CC27" s="94">
        <f>IF($B$6="Region",SUMIFS(Raw!$H:$H,Raw!$A:$A,Geography!$B27,Raw!$G:$G,Geography!CC$6,Raw!$I:$I,Geography!$A$6),IF($B$6="Provider",SUMIFS(Raw!$H:$H,Raw!$A:$A,Geography!$B27,Raw!$G:$G,Geography!CC$6,Raw!$C:$C,Geography!$A$6),SUMIFS(Raw!$H:$H,Raw!$A:$A,Geography!$B27,Raw!$G:$G,Geography!CC$6,Raw!$E:$E,Geography!$A$6)))</f>
        <v>0</v>
      </c>
      <c r="CD27" s="94">
        <f>IF($B$6="Region",SUMIFS(Raw!$H:$H,Raw!$A:$A,Geography!$B27,Raw!$G:$G,Geography!CD$6,Raw!$I:$I,Geography!$A$6),IF($B$6="Provider",SUMIFS(Raw!$H:$H,Raw!$A:$A,Geography!$B27,Raw!$G:$G,Geography!CD$6,Raw!$C:$C,Geography!$A$6),SUMIFS(Raw!$H:$H,Raw!$A:$A,Geography!$B27,Raw!$G:$G,Geography!CD$6,Raw!$E:$E,Geography!$A$6)))</f>
        <v>0</v>
      </c>
      <c r="CE27" s="94">
        <f>IF($B$6="Region",SUMIFS(Raw!$H:$H,Raw!$A:$A,Geography!$B27,Raw!$G:$G,Geography!CE$6,Raw!$I:$I,Geography!$A$6),IF($B$6="Provider",SUMIFS(Raw!$H:$H,Raw!$A:$A,Geography!$B27,Raw!$G:$G,Geography!CE$6,Raw!$C:$C,Geography!$A$6),SUMIFS(Raw!$H:$H,Raw!$A:$A,Geography!$B27,Raw!$G:$G,Geography!CE$6,Raw!$E:$E,Geography!$A$6)))</f>
        <v>0</v>
      </c>
      <c r="CF27" s="94">
        <f>IF($B$6="Region",SUMIFS(Raw!$H:$H,Raw!$A:$A,Geography!$B27,Raw!$G:$G,Geography!CF$6,Raw!$I:$I,Geography!$A$6),IF($B$6="Provider",SUMIFS(Raw!$H:$H,Raw!$A:$A,Geography!$B27,Raw!$G:$G,Geography!CF$6,Raw!$C:$C,Geography!$A$6),SUMIFS(Raw!$H:$H,Raw!$A:$A,Geography!$B27,Raw!$G:$G,Geography!CF$6,Raw!$E:$E,Geography!$A$6)))</f>
        <v>0</v>
      </c>
      <c r="CG27" s="94">
        <f>IF($B$6="Region",SUMIFS(Raw!$H:$H,Raw!$A:$A,Geography!$B27,Raw!$G:$G,Geography!CG$6,Raw!$I:$I,Geography!$A$6),IF($B$6="Provider",SUMIFS(Raw!$H:$H,Raw!$A:$A,Geography!$B27,Raw!$G:$G,Geography!CG$6,Raw!$C:$C,Geography!$A$6),SUMIFS(Raw!$H:$H,Raw!$A:$A,Geography!$B27,Raw!$G:$G,Geography!CG$6,Raw!$E:$E,Geography!$A$6)))</f>
        <v>0</v>
      </c>
      <c r="CH27" s="94">
        <f>IF($B$6="Region",SUMIFS(Raw!$H:$H,Raw!$A:$A,Geography!$B27,Raw!$G:$G,Geography!CH$6,Raw!$I:$I,Geography!$A$6),IF($B$6="Provider",SUMIFS(Raw!$H:$H,Raw!$A:$A,Geography!$B27,Raw!$G:$G,Geography!CH$6,Raw!$C:$C,Geography!$A$6),SUMIFS(Raw!$H:$H,Raw!$A:$A,Geography!$B27,Raw!$G:$G,Geography!CH$6,Raw!$E:$E,Geography!$A$6)))</f>
        <v>0</v>
      </c>
      <c r="CI27" s="94">
        <f>IF($B$6="Region",SUMIFS(Raw!$H:$H,Raw!$A:$A,Geography!$B27,Raw!$G:$G,Geography!CI$6,Raw!$I:$I,Geography!$A$6),IF($B$6="Provider",SUMIFS(Raw!$H:$H,Raw!$A:$A,Geography!$B27,Raw!$G:$G,Geography!CI$6,Raw!$C:$C,Geography!$A$6),SUMIFS(Raw!$H:$H,Raw!$A:$A,Geography!$B27,Raw!$G:$G,Geography!CI$6,Raw!$E:$E,Geography!$A$6)))</f>
        <v>0</v>
      </c>
      <c r="CJ27" s="94">
        <f>IF($B$6="Region",SUMIFS(Raw!$H:$H,Raw!$A:$A,Geography!$B27,Raw!$G:$G,Geography!CJ$6,Raw!$I:$I,Geography!$A$6),IF($B$6="Provider",SUMIFS(Raw!$H:$H,Raw!$A:$A,Geography!$B27,Raw!$G:$G,Geography!CJ$6,Raw!$C:$C,Geography!$A$6),SUMIFS(Raw!$H:$H,Raw!$A:$A,Geography!$B27,Raw!$G:$G,Geography!CJ$6,Raw!$E:$E,Geography!$A$6)))</f>
        <v>0</v>
      </c>
      <c r="CK27" s="94">
        <f>IF($B$6="Region",SUMIFS(Raw!$H:$H,Raw!$A:$A,Geography!$B27,Raw!$G:$G,Geography!CK$6,Raw!$I:$I,Geography!$A$6),IF($B$6="Provider",SUMIFS(Raw!$H:$H,Raw!$A:$A,Geography!$B27,Raw!$G:$G,Geography!CK$6,Raw!$C:$C,Geography!$A$6),SUMIFS(Raw!$H:$H,Raw!$A:$A,Geography!$B27,Raw!$G:$G,Geography!CK$6,Raw!$E:$E,Geography!$A$6)))</f>
        <v>0</v>
      </c>
      <c r="CL27" s="94">
        <f>IF($B$6="Region",SUMIFS(Raw!$H:$H,Raw!$A:$A,Geography!$B27,Raw!$G:$G,Geography!CL$6,Raw!$I:$I,Geography!$A$6),IF($B$6="Provider",SUMIFS(Raw!$H:$H,Raw!$A:$A,Geography!$B27,Raw!$G:$G,Geography!CL$6,Raw!$C:$C,Geography!$A$6),SUMIFS(Raw!$H:$H,Raw!$A:$A,Geography!$B27,Raw!$G:$G,Geography!CL$6,Raw!$E:$E,Geography!$A$6)))</f>
        <v>0</v>
      </c>
      <c r="CM27" s="94">
        <f>IF($B$6="Region",SUMIFS(Raw!$H:$H,Raw!$A:$A,Geography!$B27,Raw!$G:$G,Geography!CM$6,Raw!$I:$I,Geography!$A$6),IF($B$6="Provider",SUMIFS(Raw!$H:$H,Raw!$A:$A,Geography!$B27,Raw!$G:$G,Geography!CM$6,Raw!$C:$C,Geography!$A$6),SUMIFS(Raw!$H:$H,Raw!$A:$A,Geography!$B27,Raw!$G:$G,Geography!CM$6,Raw!$E:$E,Geography!$A$6)))</f>
        <v>0</v>
      </c>
    </row>
    <row r="28" spans="1:91" s="234" customFormat="1" ht="12.5" hidden="1" customHeight="1" x14ac:dyDescent="0.25">
      <c r="B28" s="14">
        <v>46235</v>
      </c>
      <c r="C28" s="3"/>
      <c r="D28" s="94">
        <f>IF($B$6="Region",SUMIFS(Raw!$H:$H,Raw!$A:$A,Geography!$B28,Raw!$G:$G,Geography!D$6,Raw!$I:$I,Geography!$A$6),IF($B$6="Provider",SUMIFS(Raw!$H:$H,Raw!$A:$A,Geography!$B28,Raw!$G:$G,Geography!D$6,Raw!$C:$C,Geography!$A$6),SUMIFS(Raw!$H:$H,Raw!$A:$A,Geography!$B28,Raw!$G:$G,Geography!D$6,Raw!$E:$E,Geography!$A$6)))</f>
        <v>0</v>
      </c>
      <c r="E28" s="94">
        <f>IF($B$6="Region",SUMIFS(Raw!$H:$H,Raw!$A:$A,Geography!$B28,Raw!$G:$G,Geography!E$6,Raw!$I:$I,Geography!$A$6),IF($B$6="Provider",SUMIFS(Raw!$H:$H,Raw!$A:$A,Geography!$B28,Raw!$G:$G,Geography!E$6,Raw!$C:$C,Geography!$A$6),SUMIFS(Raw!$H:$H,Raw!$A:$A,Geography!$B28,Raw!$G:$G,Geography!E$6,Raw!$E:$E,Geography!$A$6)))</f>
        <v>0</v>
      </c>
      <c r="F28" s="94">
        <f>IF($B$6="Region",SUMIFS(Raw!$H:$H,Raw!$A:$A,Geography!$B28,Raw!$G:$G,Geography!F$6,Raw!$I:$I,Geography!$A$6),IF($B$6="Provider",SUMIFS(Raw!$H:$H,Raw!$A:$A,Geography!$B28,Raw!$G:$G,Geography!F$6,Raw!$C:$C,Geography!$A$6),SUMIFS(Raw!$H:$H,Raw!$A:$A,Geography!$B28,Raw!$G:$G,Geography!F$6,Raw!$E:$E,Geography!$A$6)))</f>
        <v>0</v>
      </c>
      <c r="G28" s="94">
        <f>IF($B$6="Region",SUMIFS(Raw!$H:$H,Raw!$A:$A,Geography!$B28,Raw!$G:$G,Geography!G$6,Raw!$I:$I,Geography!$A$6),IF($B$6="Provider",SUMIFS(Raw!$H:$H,Raw!$A:$A,Geography!$B28,Raw!$G:$G,Geography!G$6,Raw!$C:$C,Geography!$A$6),SUMIFS(Raw!$H:$H,Raw!$A:$A,Geography!$B28,Raw!$G:$G,Geography!G$6,Raw!$E:$E,Geography!$A$6)))</f>
        <v>0</v>
      </c>
      <c r="H28" s="94">
        <f>IF($B$6="Region",SUMIFS(Raw!$H:$H,Raw!$A:$A,Geography!$B28,Raw!$G:$G,Geography!H$6,Raw!$I:$I,Geography!$A$6),IF($B$6="Provider",SUMIFS(Raw!$H:$H,Raw!$A:$A,Geography!$B28,Raw!$G:$G,Geography!H$6,Raw!$C:$C,Geography!$A$6),SUMIFS(Raw!$H:$H,Raw!$A:$A,Geography!$B28,Raw!$G:$G,Geography!H$6,Raw!$E:$E,Geography!$A$6)))</f>
        <v>0</v>
      </c>
      <c r="I28" s="94">
        <f>IF($B$6="Region",SUMIFS(Raw!$H:$H,Raw!$A:$A,Geography!$B28,Raw!$G:$G,Geography!I$6,Raw!$I:$I,Geography!$A$6),IF($B$6="Provider",SUMIFS(Raw!$H:$H,Raw!$A:$A,Geography!$B28,Raw!$G:$G,Geography!I$6,Raw!$C:$C,Geography!$A$6),SUMIFS(Raw!$H:$H,Raw!$A:$A,Geography!$B28,Raw!$G:$G,Geography!I$6,Raw!$E:$E,Geography!$A$6)))</f>
        <v>0</v>
      </c>
      <c r="J28" s="94" t="str">
        <f>IF($B$6="Area", SUMIFS(Raw!$H:$H,Raw!$A:$A,Geography!$B28,Raw!$G:$G,Geography!J$6,Raw!$E:$E,Geography!$A$6), " ")</f>
        <v xml:space="preserve"> </v>
      </c>
      <c r="K28" s="94" t="str">
        <f>IF($B$6="Area", SUMIFS(Raw!$H:$H,Raw!$A:$A,Geography!$B28,Raw!$G:$G,Geography!K$6,Raw!$E:$E,Geography!$A$6), " ")</f>
        <v xml:space="preserve"> </v>
      </c>
      <c r="L28" s="94">
        <f>IF($B$6="Region",SUMIFS(Raw!$H:$H,Raw!$A:$A,Geography!$B28,Raw!$G:$G,Geography!L$6,Raw!$I:$I,Geography!$A$6),IF($B$6="Provider",SUMIFS(Raw!$H:$H,Raw!$A:$A,Geography!$B28,Raw!$G:$G,Geography!L$6,Raw!$C:$C,Geography!$A$6),SUMIFS(Raw!$H:$H,Raw!$A:$A,Geography!$B28,Raw!$G:$G,Geography!L$6,Raw!$E:$E,Geography!$A$6)))</f>
        <v>0</v>
      </c>
      <c r="M28" s="94">
        <f>IF($B$6="Region",SUMIFS(Raw!$H:$H,Raw!$A:$A,Geography!$B28,Raw!$G:$G,Geography!M$6,Raw!$I:$I,Geography!$A$6),IF($B$6="Provider",SUMIFS(Raw!$H:$H,Raw!$A:$A,Geography!$B28,Raw!$G:$G,Geography!M$6,Raw!$C:$C,Geography!$A$6),SUMIFS(Raw!$H:$H,Raw!$A:$A,Geography!$B28,Raw!$G:$G,Geography!M$6,Raw!$E:$E,Geography!$A$6)))</f>
        <v>0</v>
      </c>
      <c r="N28" s="94">
        <f>IF($B$6="Region",SUMIFS(Raw!$H:$H,Raw!$A:$A,Geography!$B28,Raw!$G:$G,Geography!N$6,Raw!$I:$I,Geography!$A$6),IF($B$6="Provider",SUMIFS(Raw!$H:$H,Raw!$A:$A,Geography!$B28,Raw!$G:$G,Geography!N$6,Raw!$C:$C,Geography!$A$6),SUMIFS(Raw!$H:$H,Raw!$A:$A,Geography!$B28,Raw!$G:$G,Geography!N$6,Raw!$E:$E,Geography!$A$6)))</f>
        <v>0</v>
      </c>
      <c r="O28" s="94">
        <f>IF($B$6="Region",SUMIFS(Raw!$H:$H,Raw!$A:$A,Geography!$B28,Raw!$G:$G,Geography!O$6,Raw!$I:$I,Geography!$A$6),IF($B$6="Provider",SUMIFS(Raw!$H:$H,Raw!$A:$A,Geography!$B28,Raw!$G:$G,Geography!O$6,Raw!$C:$C,Geography!$A$6),SUMIFS(Raw!$H:$H,Raw!$A:$A,Geography!$B28,Raw!$G:$G,Geography!O$6,Raw!$E:$E,Geography!$A$6)))</f>
        <v>0</v>
      </c>
      <c r="P28" s="94">
        <f>IF($B$6="Region",SUMIFS(Raw!$H:$H,Raw!$A:$A,Geography!$B28,Raw!$G:$G,Geography!P$6,Raw!$I:$I,Geography!$A$6),IF($B$6="Provider",SUMIFS(Raw!$H:$H,Raw!$A:$A,Geography!$B28,Raw!$G:$G,Geography!P$6,Raw!$C:$C,Geography!$A$6),SUMIFS(Raw!$H:$H,Raw!$A:$A,Geography!$B28,Raw!$G:$G,Geography!P$6,Raw!$E:$E,Geography!$A$6)))</f>
        <v>0</v>
      </c>
      <c r="Q28" s="94">
        <f>IF($B$6="Region",SUMIFS(Raw!$H:$H,Raw!$A:$A,Geography!$B28,Raw!$G:$G,Geography!Q$6,Raw!$I:$I,Geography!$A$6),IF($B$6="Provider",SUMIFS(Raw!$H:$H,Raw!$A:$A,Geography!$B28,Raw!$G:$G,Geography!Q$6,Raw!$C:$C,Geography!$A$6),SUMIFS(Raw!$H:$H,Raw!$A:$A,Geography!$B28,Raw!$G:$G,Geography!Q$6,Raw!$E:$E,Geography!$A$6)))</f>
        <v>0</v>
      </c>
      <c r="R28" s="94">
        <f>IF($B$6="Region",SUMIFS(Raw!$H:$H,Raw!$A:$A,Geography!$B28,Raw!$G:$G,Geography!R$6,Raw!$I:$I,Geography!$A$6),IF($B$6="Provider",SUMIFS(Raw!$H:$H,Raw!$A:$A,Geography!$B28,Raw!$G:$G,Geography!R$6,Raw!$C:$C,Geography!$A$6),SUMIFS(Raw!$H:$H,Raw!$A:$A,Geography!$B28,Raw!$G:$G,Geography!R$6,Raw!$E:$E,Geography!$A$6)))</f>
        <v>0</v>
      </c>
      <c r="S28" s="94">
        <f>IF($B$6="Region",SUMIFS(Raw!$H:$H,Raw!$A:$A,Geography!$B28,Raw!$G:$G,Geography!S$6,Raw!$I:$I,Geography!$A$6),IF($B$6="Provider",SUMIFS(Raw!$H:$H,Raw!$A:$A,Geography!$B28,Raw!$G:$G,Geography!S$6,Raw!$C:$C,Geography!$A$6),SUMIFS(Raw!$H:$H,Raw!$A:$A,Geography!$B28,Raw!$G:$G,Geography!S$6,Raw!$E:$E,Geography!$A$6)))</f>
        <v>0</v>
      </c>
      <c r="T28" s="94">
        <f>IF($B$6="Region",SUMIFS(Raw!$H:$H,Raw!$A:$A,Geography!$B28,Raw!$G:$G,Geography!T$6,Raw!$I:$I,Geography!$A$6),IF($B$6="Provider",SUMIFS(Raw!$H:$H,Raw!$A:$A,Geography!$B28,Raw!$G:$G,Geography!T$6,Raw!$C:$C,Geography!$A$6),SUMIFS(Raw!$H:$H,Raw!$A:$A,Geography!$B28,Raw!$G:$G,Geography!T$6,Raw!$E:$E,Geography!$A$6)))</f>
        <v>0</v>
      </c>
      <c r="U28" s="94">
        <f>IF($B$6="Region",SUMIFS(Raw!$H:$H,Raw!$A:$A,Geography!$B28,Raw!$G:$G,Geography!U$6,Raw!$I:$I,Geography!$A$6),IF($B$6="Provider",SUMIFS(Raw!$H:$H,Raw!$A:$A,Geography!$B28,Raw!$G:$G,Geography!U$6,Raw!$C:$C,Geography!$A$6),SUMIFS(Raw!$H:$H,Raw!$A:$A,Geography!$B28,Raw!$G:$G,Geography!U$6,Raw!$E:$E,Geography!$A$6)))</f>
        <v>0</v>
      </c>
      <c r="V28" s="94">
        <f>IF($B$6="Region",SUMIFS(Raw!$H:$H,Raw!$A:$A,Geography!$B28,Raw!$G:$G,Geography!V$6,Raw!$I:$I,Geography!$A$6),IF($B$6="Provider",SUMIFS(Raw!$H:$H,Raw!$A:$A,Geography!$B28,Raw!$G:$G,Geography!V$6,Raw!$C:$C,Geography!$A$6),SUMIFS(Raw!$H:$H,Raw!$A:$A,Geography!$B28,Raw!$G:$G,Geography!V$6,Raw!$E:$E,Geography!$A$6)))</f>
        <v>0</v>
      </c>
      <c r="W28" s="94">
        <f>IF($B$6="Region",SUMIFS(Raw!$H:$H,Raw!$A:$A,Geography!$B28,Raw!$G:$G,Geography!W$6,Raw!$I:$I,Geography!$A$6),IF($B$6="Provider",SUMIFS(Raw!$H:$H,Raw!$A:$A,Geography!$B28,Raw!$G:$G,Geography!W$6,Raw!$C:$C,Geography!$A$6),SUMIFS(Raw!$H:$H,Raw!$A:$A,Geography!$B28,Raw!$G:$G,Geography!W$6,Raw!$E:$E,Geography!$A$6)))</f>
        <v>0</v>
      </c>
      <c r="X28" s="94">
        <f>IF($B$6="Region",SUMIFS(Raw!$H:$H,Raw!$A:$A,Geography!$B28,Raw!$G:$G,Geography!X$6,Raw!$I:$I,Geography!$A$6),IF($B$6="Provider",SUMIFS(Raw!$H:$H,Raw!$A:$A,Geography!$B28,Raw!$G:$G,Geography!X$6,Raw!$C:$C,Geography!$A$6),SUMIFS(Raw!$H:$H,Raw!$A:$A,Geography!$B28,Raw!$G:$G,Geography!X$6,Raw!$E:$E,Geography!$A$6)))</f>
        <v>0</v>
      </c>
      <c r="Y28" s="94" t="str">
        <f>IF($B$6="Area", SUMIFS(Raw!$H:$H,Raw!$A:$A,Geography!$B28,Raw!$G:$G,Geography!Y$6,Raw!$E:$E,Geography!$A$6), " ")</f>
        <v xml:space="preserve"> </v>
      </c>
      <c r="Z28" s="94" t="str">
        <f>IF($B$6="Area", SUMIFS(Raw!$H:$H,Raw!$A:$A,Geography!$B28,Raw!$G:$G,Geography!Z$6,Raw!$E:$E,Geography!$A$6), " ")</f>
        <v xml:space="preserve"> </v>
      </c>
      <c r="AA28" s="94">
        <f>IF($B$6="Region",SUMIFS(Raw!$H:$H,Raw!$A:$A,Geography!$B28,Raw!$G:$G,Geography!AA$6,Raw!$I:$I,Geography!$A$6),IF($B$6="Provider",SUMIFS(Raw!$H:$H,Raw!$A:$A,Geography!$B28,Raw!$G:$G,Geography!AA$6,Raw!$C:$C,Geography!$A$6),SUMIFS(Raw!$H:$H,Raw!$A:$A,Geography!$B28,Raw!$G:$G,Geography!AA$6,Raw!$E:$E,Geography!$A$6)))</f>
        <v>0</v>
      </c>
      <c r="AB28" s="94">
        <f>IF($B$6="Region",SUMIFS(Raw!$H:$H,Raw!$A:$A,Geography!$B28,Raw!$G:$G,Geography!AB$6,Raw!$I:$I,Geography!$A$6),IF($B$6="Provider",SUMIFS(Raw!$H:$H,Raw!$A:$A,Geography!$B28,Raw!$G:$G,Geography!AB$6,Raw!$C:$C,Geography!$A$6),SUMIFS(Raw!$H:$H,Raw!$A:$A,Geography!$B28,Raw!$G:$G,Geography!AB$6,Raw!$E:$E,Geography!$A$6)))</f>
        <v>0</v>
      </c>
      <c r="AC28" s="94" t="str">
        <f>IF($B$6="Area", SUMIFS(Raw!$H:$H,Raw!$A:$A,Geography!$B28,Raw!$G:$G,Geography!AC$6,Raw!$E:$E,Geography!$A$6), " ")</f>
        <v xml:space="preserve"> </v>
      </c>
      <c r="AD28" s="94" t="str">
        <f>IF($B$6="Area", SUMIFS(Raw!$H:$H,Raw!$A:$A,Geography!$B28,Raw!$G:$G,Geography!AD$6,Raw!$E:$E,Geography!$A$6), " ")</f>
        <v xml:space="preserve"> </v>
      </c>
      <c r="AE28" s="94">
        <f>IF($B$6="Region",SUMIFS(Raw!$H:$H,Raw!$A:$A,Geography!$B28,Raw!$G:$G,Geography!AE$6,Raw!$I:$I,Geography!$A$6),IF($B$6="Provider",SUMIFS(Raw!$H:$H,Raw!$A:$A,Geography!$B28,Raw!$G:$G,Geography!AE$6,Raw!$C:$C,Geography!$A$6),SUMIFS(Raw!$H:$H,Raw!$A:$A,Geography!$B28,Raw!$G:$G,Geography!AE$6,Raw!$E:$E,Geography!$A$6)))</f>
        <v>0</v>
      </c>
      <c r="AF28" s="94">
        <f>IF($B$6="Region",SUMIFS(Raw!$H:$H,Raw!$A:$A,Geography!$B28,Raw!$G:$G,Geography!AF$6,Raw!$I:$I,Geography!$A$6),IF($B$6="Provider",SUMIFS(Raw!$H:$H,Raw!$A:$A,Geography!$B28,Raw!$G:$G,Geography!AF$6,Raw!$C:$C,Geography!$A$6),SUMIFS(Raw!$H:$H,Raw!$A:$A,Geography!$B28,Raw!$G:$G,Geography!AF$6,Raw!$E:$E,Geography!$A$6)))</f>
        <v>0</v>
      </c>
      <c r="AG28" s="94">
        <f>IF($B$6="Region",SUMIFS(Raw!$H:$H,Raw!$A:$A,Geography!$B28,Raw!$G:$G,Geography!AG$6,Raw!$I:$I,Geography!$A$6),IF($B$6="Provider",SUMIFS(Raw!$H:$H,Raw!$A:$A,Geography!$B28,Raw!$G:$G,Geography!AG$6,Raw!$C:$C,Geography!$A$6),SUMIFS(Raw!$H:$H,Raw!$A:$A,Geography!$B28,Raw!$G:$G,Geography!AG$6,Raw!$E:$E,Geography!$A$6)))</f>
        <v>0</v>
      </c>
      <c r="AH28" s="94">
        <f>IF($B$6="Region",SUMIFS(Raw!$H:$H,Raw!$A:$A,Geography!$B28,Raw!$G:$G,Geography!AH$6,Raw!$I:$I,Geography!$A$6),IF($B$6="Provider",SUMIFS(Raw!$H:$H,Raw!$A:$A,Geography!$B28,Raw!$G:$G,Geography!AH$6,Raw!$C:$C,Geography!$A$6),SUMIFS(Raw!$H:$H,Raw!$A:$A,Geography!$B28,Raw!$G:$G,Geography!AH$6,Raw!$E:$E,Geography!$A$6)))</f>
        <v>0</v>
      </c>
      <c r="AI28" s="94">
        <f>IF($B$6="Region",SUMIFS(Raw!$H:$H,Raw!$A:$A,Geography!$B28,Raw!$G:$G,Geography!AI$6,Raw!$I:$I,Geography!$A$6),IF($B$6="Provider",SUMIFS(Raw!$H:$H,Raw!$A:$A,Geography!$B28,Raw!$G:$G,Geography!AI$6,Raw!$C:$C,Geography!$A$6),SUMIFS(Raw!$H:$H,Raw!$A:$A,Geography!$B28,Raw!$G:$G,Geography!AI$6,Raw!$E:$E,Geography!$A$6)))</f>
        <v>0</v>
      </c>
      <c r="AJ28" s="94">
        <f>IF($B$6="Region",SUMIFS(Raw!$H:$H,Raw!$A:$A,Geography!$B28,Raw!$G:$G,Geography!AJ$6,Raw!$I:$I,Geography!$A$6),IF($B$6="Provider",SUMIFS(Raw!$H:$H,Raw!$A:$A,Geography!$B28,Raw!$G:$G,Geography!AJ$6,Raw!$C:$C,Geography!$A$6),SUMIFS(Raw!$H:$H,Raw!$A:$A,Geography!$B28,Raw!$G:$G,Geography!AJ$6,Raw!$E:$E,Geography!$A$6)))</f>
        <v>0</v>
      </c>
      <c r="AK28" s="94">
        <f>IF($B$6="Region",SUMIFS(Raw!$H:$H,Raw!$A:$A,Geography!$B28,Raw!$G:$G,Geography!AK$6,Raw!$I:$I,Geography!$A$6),IF($B$6="Provider",SUMIFS(Raw!$H:$H,Raw!$A:$A,Geography!$B28,Raw!$G:$G,Geography!AK$6,Raw!$C:$C,Geography!$A$6),SUMIFS(Raw!$H:$H,Raw!$A:$A,Geography!$B28,Raw!$G:$G,Geography!AK$6,Raw!$E:$E,Geography!$A$6)))</f>
        <v>0</v>
      </c>
      <c r="AL28" s="94">
        <f>IF($B$6="Region",SUMIFS(Raw!$H:$H,Raw!$A:$A,Geography!$B28,Raw!$G:$G,Geography!AL$6,Raw!$I:$I,Geography!$A$6),IF($B$6="Provider",SUMIFS(Raw!$H:$H,Raw!$A:$A,Geography!$B28,Raw!$G:$G,Geography!AL$6,Raw!$C:$C,Geography!$A$6),SUMIFS(Raw!$H:$H,Raw!$A:$A,Geography!$B28,Raw!$G:$G,Geography!AL$6,Raw!$E:$E,Geography!$A$6)))</f>
        <v>0</v>
      </c>
      <c r="AM28" s="94">
        <f>IF($B$6="Region",SUMIFS(Raw!$H:$H,Raw!$A:$A,Geography!$B28,Raw!$G:$G,Geography!AM$6,Raw!$I:$I,Geography!$A$6),IF($B$6="Provider",SUMIFS(Raw!$H:$H,Raw!$A:$A,Geography!$B28,Raw!$G:$G,Geography!AM$6,Raw!$C:$C,Geography!$A$6),SUMIFS(Raw!$H:$H,Raw!$A:$A,Geography!$B28,Raw!$G:$G,Geography!AM$6,Raw!$E:$E,Geography!$A$6)))</f>
        <v>0</v>
      </c>
      <c r="AN28" s="94">
        <f>IF($B$6="Region",SUMIFS(Raw!$H:$H,Raw!$A:$A,Geography!$B28,Raw!$G:$G,Geography!AN$6,Raw!$I:$I,Geography!$A$6),IF($B$6="Provider",SUMIFS(Raw!$H:$H,Raw!$A:$A,Geography!$B28,Raw!$G:$G,Geography!AN$6,Raw!$C:$C,Geography!$A$6),SUMIFS(Raw!$H:$H,Raw!$A:$A,Geography!$B28,Raw!$G:$G,Geography!AN$6,Raw!$E:$E,Geography!$A$6)))</f>
        <v>0</v>
      </c>
      <c r="AO28" s="94">
        <f>IF($B$6="Region",SUMIFS(Raw!$H:$H,Raw!$A:$A,Geography!$B28,Raw!$G:$G,Geography!AO$6,Raw!$I:$I,Geography!$A$6),IF($B$6="Provider",SUMIFS(Raw!$H:$H,Raw!$A:$A,Geography!$B28,Raw!$G:$G,Geography!AO$6,Raw!$C:$C,Geography!$A$6),SUMIFS(Raw!$H:$H,Raw!$A:$A,Geography!$B28,Raw!$G:$G,Geography!AO$6,Raw!$E:$E,Geography!$A$6)))</f>
        <v>0</v>
      </c>
      <c r="AP28" s="94">
        <f>IF($B$6="Region",SUMIFS(Raw!$H:$H,Raw!$A:$A,Geography!$B28,Raw!$G:$G,Geography!AP$6,Raw!$I:$I,Geography!$A$6),IF($B$6="Provider",SUMIFS(Raw!$H:$H,Raw!$A:$A,Geography!$B28,Raw!$G:$G,Geography!AP$6,Raw!$C:$C,Geography!$A$6),SUMIFS(Raw!$H:$H,Raw!$A:$A,Geography!$B28,Raw!$G:$G,Geography!AP$6,Raw!$E:$E,Geography!$A$6)))</f>
        <v>0</v>
      </c>
      <c r="AQ28" s="94">
        <f>IF($B$6="Region",SUMIFS(Raw!$H:$H,Raw!$A:$A,Geography!$B28,Raw!$G:$G,Geography!AQ$6,Raw!$I:$I,Geography!$A$6),IF($B$6="Provider",SUMIFS(Raw!$H:$H,Raw!$A:$A,Geography!$B28,Raw!$G:$G,Geography!AQ$6,Raw!$C:$C,Geography!$A$6),SUMIFS(Raw!$H:$H,Raw!$A:$A,Geography!$B28,Raw!$G:$G,Geography!AQ$6,Raw!$E:$E,Geography!$A$6)))</f>
        <v>0</v>
      </c>
      <c r="AR28" s="94">
        <f>IF($B$6="Region",SUMIFS(Raw!$H:$H,Raw!$A:$A,Geography!$B28,Raw!$G:$G,Geography!AR$6,Raw!$I:$I,Geography!$A$6),IF($B$6="Provider",SUMIFS(Raw!$H:$H,Raw!$A:$A,Geography!$B28,Raw!$G:$G,Geography!AR$6,Raw!$C:$C,Geography!$A$6),SUMIFS(Raw!$H:$H,Raw!$A:$A,Geography!$B28,Raw!$G:$G,Geography!AR$6,Raw!$E:$E,Geography!$A$6)))</f>
        <v>0</v>
      </c>
      <c r="AS28" s="94">
        <f>IF($B$6="Region",SUMIFS(Raw!$H:$H,Raw!$A:$A,Geography!$B28,Raw!$G:$G,Geography!AS$6,Raw!$I:$I,Geography!$A$6),IF($B$6="Provider",SUMIFS(Raw!$H:$H,Raw!$A:$A,Geography!$B28,Raw!$G:$G,Geography!AS$6,Raw!$C:$C,Geography!$A$6),SUMIFS(Raw!$H:$H,Raw!$A:$A,Geography!$B28,Raw!$G:$G,Geography!AS$6,Raw!$E:$E,Geography!$A$6)))</f>
        <v>0</v>
      </c>
      <c r="AT28" s="94">
        <f>IF($B$6="Region",SUMIFS(Raw!$H:$H,Raw!$A:$A,Geography!$B28,Raw!$G:$G,Geography!AT$6,Raw!$I:$I,Geography!$A$6),IF($B$6="Provider",SUMIFS(Raw!$H:$H,Raw!$A:$A,Geography!$B28,Raw!$G:$G,Geography!AT$6,Raw!$C:$C,Geography!$A$6),SUMIFS(Raw!$H:$H,Raw!$A:$A,Geography!$B28,Raw!$G:$G,Geography!AT$6,Raw!$E:$E,Geography!$A$6)))</f>
        <v>0</v>
      </c>
      <c r="AU28" s="94">
        <f>IF($B$6="Region",SUMIFS(Raw!$H:$H,Raw!$A:$A,Geography!$B28,Raw!$G:$G,Geography!AU$6,Raw!$I:$I,Geography!$A$6),IF($B$6="Provider",SUMIFS(Raw!$H:$H,Raw!$A:$A,Geography!$B28,Raw!$G:$G,Geography!AU$6,Raw!$C:$C,Geography!$A$6),SUMIFS(Raw!$H:$H,Raw!$A:$A,Geography!$B28,Raw!$G:$G,Geography!AU$6,Raw!$E:$E,Geography!$A$6)))</f>
        <v>0</v>
      </c>
      <c r="AV28" s="94">
        <f>IF($B$6="Region",SUMIFS(Raw!$H:$H,Raw!$A:$A,Geography!$B28,Raw!$G:$G,Geography!AV$6,Raw!$I:$I,Geography!$A$6),IF($B$6="Provider",SUMIFS(Raw!$H:$H,Raw!$A:$A,Geography!$B28,Raw!$G:$G,Geography!AV$6,Raw!$C:$C,Geography!$A$6),SUMIFS(Raw!$H:$H,Raw!$A:$A,Geography!$B28,Raw!$G:$G,Geography!AV$6,Raw!$E:$E,Geography!$A$6)))</f>
        <v>0</v>
      </c>
      <c r="AW28" s="94">
        <f>IF($B$6="Region",SUMIFS(Raw!$H:$H,Raw!$A:$A,Geography!$B28,Raw!$G:$G,Geography!AW$6,Raw!$I:$I,Geography!$A$6),IF($B$6="Provider",SUMIFS(Raw!$H:$H,Raw!$A:$A,Geography!$B28,Raw!$G:$G,Geography!AW$6,Raw!$C:$C,Geography!$A$6),SUMIFS(Raw!$H:$H,Raw!$A:$A,Geography!$B28,Raw!$G:$G,Geography!AW$6,Raw!$E:$E,Geography!$A$6)))</f>
        <v>0</v>
      </c>
      <c r="AX28" s="94">
        <f>IF($B$6="Region",SUMIFS(Raw!$H:$H,Raw!$A:$A,Geography!$B28,Raw!$G:$G,Geography!AX$6,Raw!$I:$I,Geography!$A$6),IF($B$6="Provider",SUMIFS(Raw!$H:$H,Raw!$A:$A,Geography!$B28,Raw!$G:$G,Geography!AX$6,Raw!$C:$C,Geography!$A$6),SUMIFS(Raw!$H:$H,Raw!$A:$A,Geography!$B28,Raw!$G:$G,Geography!AX$6,Raw!$E:$E,Geography!$A$6)))</f>
        <v>0</v>
      </c>
      <c r="AY28" s="94">
        <f>IF($B$6="Region",SUMIFS(Raw!$H:$H,Raw!$A:$A,Geography!$B28,Raw!$G:$G,Geography!AY$6,Raw!$I:$I,Geography!$A$6),IF($B$6="Provider",SUMIFS(Raw!$H:$H,Raw!$A:$A,Geography!$B28,Raw!$G:$G,Geography!AY$6,Raw!$C:$C,Geography!$A$6),SUMIFS(Raw!$H:$H,Raw!$A:$A,Geography!$B28,Raw!$G:$G,Geography!AY$6,Raw!$E:$E,Geography!$A$6)))</f>
        <v>0</v>
      </c>
      <c r="AZ28" s="94">
        <f>IF($B$6="Region",SUMIFS(Raw!$H:$H,Raw!$A:$A,Geography!$B28,Raw!$G:$G,Geography!AZ$6,Raw!$I:$I,Geography!$A$6),IF($B$6="Provider",SUMIFS(Raw!$H:$H,Raw!$A:$A,Geography!$B28,Raw!$G:$G,Geography!AZ$6,Raw!$C:$C,Geography!$A$6),SUMIFS(Raw!$H:$H,Raw!$A:$A,Geography!$B28,Raw!$G:$G,Geography!AZ$6,Raw!$E:$E,Geography!$A$6)))</f>
        <v>0</v>
      </c>
      <c r="BA28" s="94">
        <f>IF($B$6="Region",SUMIFS(Raw!$H:$H,Raw!$A:$A,Geography!$B28,Raw!$G:$G,Geography!BA$6,Raw!$I:$I,Geography!$A$6),IF($B$6="Provider",SUMIFS(Raw!$H:$H,Raw!$A:$A,Geography!$B28,Raw!$G:$G,Geography!BA$6,Raw!$C:$C,Geography!$A$6),SUMIFS(Raw!$H:$H,Raw!$A:$A,Geography!$B28,Raw!$G:$G,Geography!BA$6,Raw!$E:$E,Geography!$A$6)))</f>
        <v>0</v>
      </c>
      <c r="BB28" s="94">
        <f>IF($B$6="Region",SUMIFS(Raw!$H:$H,Raw!$A:$A,Geography!$B28,Raw!$G:$G,Geography!BB$6,Raw!$I:$I,Geography!$A$6),IF($B$6="Provider",SUMIFS(Raw!$H:$H,Raw!$A:$A,Geography!$B28,Raw!$G:$G,Geography!BB$6,Raw!$C:$C,Geography!$A$6),SUMIFS(Raw!$H:$H,Raw!$A:$A,Geography!$B28,Raw!$G:$G,Geography!BB$6,Raw!$E:$E,Geography!$A$6)))</f>
        <v>0</v>
      </c>
      <c r="BC28" s="94">
        <f>IF($B$6="Region",SUMIFS(Raw!$H:$H,Raw!$A:$A,Geography!$B28,Raw!$G:$G,Geography!BC$6,Raw!$I:$I,Geography!$A$6),IF($B$6="Provider",SUMIFS(Raw!$H:$H,Raw!$A:$A,Geography!$B28,Raw!$G:$G,Geography!BC$6,Raw!$C:$C,Geography!$A$6),SUMIFS(Raw!$H:$H,Raw!$A:$A,Geography!$B28,Raw!$G:$G,Geography!BC$6,Raw!$E:$E,Geography!$A$6)))</f>
        <v>0</v>
      </c>
      <c r="BD28" s="94">
        <f>IF($B$6="Region",SUMIFS(Raw!$H:$H,Raw!$A:$A,Geography!$B28,Raw!$G:$G,Geography!BD$6,Raw!$I:$I,Geography!$A$6),IF($B$6="Provider",SUMIFS(Raw!$H:$H,Raw!$A:$A,Geography!$B28,Raw!$G:$G,Geography!BD$6,Raw!$C:$C,Geography!$A$6),SUMIFS(Raw!$H:$H,Raw!$A:$A,Geography!$B28,Raw!$G:$G,Geography!BD$6,Raw!$E:$E,Geography!$A$6)))</f>
        <v>0</v>
      </c>
      <c r="BE28" s="94">
        <f>IF($B$6="Region",SUMIFS(Raw!$H:$H,Raw!$A:$A,Geography!$B28,Raw!$G:$G,Geography!BE$6,Raw!$I:$I,Geography!$A$6),IF($B$6="Provider",SUMIFS(Raw!$H:$H,Raw!$A:$A,Geography!$B28,Raw!$G:$G,Geography!BE$6,Raw!$C:$C,Geography!$A$6),SUMIFS(Raw!$H:$H,Raw!$A:$A,Geography!$B28,Raw!$G:$G,Geography!BE$6,Raw!$E:$E,Geography!$A$6)))</f>
        <v>0</v>
      </c>
      <c r="BF28" s="94">
        <f>IF($B$6="Region",SUMIFS(Raw!$H:$H,Raw!$A:$A,Geography!$B28,Raw!$G:$G,Geography!BF$6,Raw!$I:$I,Geography!$A$6),IF($B$6="Provider",SUMIFS(Raw!$H:$H,Raw!$A:$A,Geography!$B28,Raw!$G:$G,Geography!BF$6,Raw!$C:$C,Geography!$A$6),SUMIFS(Raw!$H:$H,Raw!$A:$A,Geography!$B28,Raw!$G:$G,Geography!BF$6,Raw!$E:$E,Geography!$A$6)))</f>
        <v>0</v>
      </c>
      <c r="BG28" s="94">
        <f>IF($B$6="Region",SUMIFS(Raw!$H:$H,Raw!$A:$A,Geography!$B28,Raw!$G:$G,Geography!BG$6,Raw!$I:$I,Geography!$A$6),IF($B$6="Provider",SUMIFS(Raw!$H:$H,Raw!$A:$A,Geography!$B28,Raw!$G:$G,Geography!BG$6,Raw!$C:$C,Geography!$A$6),SUMIFS(Raw!$H:$H,Raw!$A:$A,Geography!$B28,Raw!$G:$G,Geography!BG$6,Raw!$E:$E,Geography!$A$6)))</f>
        <v>0</v>
      </c>
      <c r="BH28" s="94">
        <f>IF($B$6="Region",SUMIFS(Raw!$H:$H,Raw!$A:$A,Geography!$B28,Raw!$G:$G,Geography!BH$6,Raw!$I:$I,Geography!$A$6),IF($B$6="Provider",SUMIFS(Raw!$H:$H,Raw!$A:$A,Geography!$B28,Raw!$G:$G,Geography!BH$6,Raw!$C:$C,Geography!$A$6),SUMIFS(Raw!$H:$H,Raw!$A:$A,Geography!$B28,Raw!$G:$G,Geography!BH$6,Raw!$E:$E,Geography!$A$6)))</f>
        <v>0</v>
      </c>
      <c r="BI28" s="94">
        <f>IF($B$6="Region",SUMIFS(Raw!$H:$H,Raw!$A:$A,Geography!$B28,Raw!$G:$G,Geography!BI$6,Raw!$I:$I,Geography!$A$6),IF($B$6="Provider",SUMIFS(Raw!$H:$H,Raw!$A:$A,Geography!$B28,Raw!$G:$G,Geography!BI$6,Raw!$C:$C,Geography!$A$6),SUMIFS(Raw!$H:$H,Raw!$A:$A,Geography!$B28,Raw!$G:$G,Geography!BI$6,Raw!$E:$E,Geography!$A$6)))</f>
        <v>0</v>
      </c>
      <c r="BJ28" s="94">
        <f>IF($B$6="Region",SUMIFS(Raw!$H:$H,Raw!$A:$A,Geography!$B28,Raw!$G:$G,Geography!BJ$6,Raw!$I:$I,Geography!$A$6),IF($B$6="Provider",SUMIFS(Raw!$H:$H,Raw!$A:$A,Geography!$B28,Raw!$G:$G,Geography!BJ$6,Raw!$C:$C,Geography!$A$6),SUMIFS(Raw!$H:$H,Raw!$A:$A,Geography!$B28,Raw!$G:$G,Geography!BJ$6,Raw!$E:$E,Geography!$A$6)))</f>
        <v>0</v>
      </c>
      <c r="BK28" s="94">
        <f>IF($B$6="Region",SUMIFS(Raw!$H:$H,Raw!$A:$A,Geography!$B28,Raw!$G:$G,Geography!BK$6,Raw!$I:$I,Geography!$A$6),IF($B$6="Provider",SUMIFS(Raw!$H:$H,Raw!$A:$A,Geography!$B28,Raw!$G:$G,Geography!BK$6,Raw!$C:$C,Geography!$A$6),SUMIFS(Raw!$H:$H,Raw!$A:$A,Geography!$B28,Raw!$G:$G,Geography!BK$6,Raw!$E:$E,Geography!$A$6)))</f>
        <v>0</v>
      </c>
      <c r="BL28" s="94">
        <f>IF($B$6="Region",SUMIFS(Raw!$H:$H,Raw!$A:$A,Geography!$B28,Raw!$G:$G,Geography!BL$6,Raw!$I:$I,Geography!$A$6),IF($B$6="Provider",SUMIFS(Raw!$H:$H,Raw!$A:$A,Geography!$B28,Raw!$G:$G,Geography!BL$6,Raw!$C:$C,Geography!$A$6),SUMIFS(Raw!$H:$H,Raw!$A:$A,Geography!$B28,Raw!$G:$G,Geography!BL$6,Raw!$E:$E,Geography!$A$6)))</f>
        <v>0</v>
      </c>
      <c r="BM28" s="94">
        <f>IF($B$6="Region",SUMIFS(Raw!$H:$H,Raw!$A:$A,Geography!$B28,Raw!$G:$G,Geography!BM$6,Raw!$I:$I,Geography!$A$6),IF($B$6="Provider",SUMIFS(Raw!$H:$H,Raw!$A:$A,Geography!$B28,Raw!$G:$G,Geography!BM$6,Raw!$C:$C,Geography!$A$6),SUMIFS(Raw!$H:$H,Raw!$A:$A,Geography!$B28,Raw!$G:$G,Geography!BM$6,Raw!$E:$E,Geography!$A$6)))</f>
        <v>0</v>
      </c>
      <c r="BN28" s="94">
        <f>IF($B$6="Region",SUMIFS(Raw!$H:$H,Raw!$A:$A,Geography!$B28,Raw!$G:$G,Geography!BN$6,Raw!$I:$I,Geography!$A$6),IF($B$6="Provider",SUMIFS(Raw!$H:$H,Raw!$A:$A,Geography!$B28,Raw!$G:$G,Geography!BN$6,Raw!$C:$C,Geography!$A$6),SUMIFS(Raw!$H:$H,Raw!$A:$A,Geography!$B28,Raw!$G:$G,Geography!BN$6,Raw!$E:$E,Geography!$A$6)))</f>
        <v>0</v>
      </c>
      <c r="BO28" s="94">
        <f>IF($B$6="Region",SUMIFS(Raw!$H:$H,Raw!$A:$A,Geography!$B28,Raw!$G:$G,Geography!BO$6,Raw!$I:$I,Geography!$A$6),IF($B$6="Provider",SUMIFS(Raw!$H:$H,Raw!$A:$A,Geography!$B28,Raw!$G:$G,Geography!BO$6,Raw!$C:$C,Geography!$A$6),SUMIFS(Raw!$H:$H,Raw!$A:$A,Geography!$B28,Raw!$G:$G,Geography!BO$6,Raw!$E:$E,Geography!$A$6)))</f>
        <v>0</v>
      </c>
      <c r="BP28" s="94">
        <f>IF($B$6="Region",SUMIFS(Raw!$H:$H,Raw!$A:$A,Geography!$B28,Raw!$G:$G,Geography!BP$6,Raw!$I:$I,Geography!$A$6),IF($B$6="Provider",SUMIFS(Raw!$H:$H,Raw!$A:$A,Geography!$B28,Raw!$G:$G,Geography!BP$6,Raw!$C:$C,Geography!$A$6),SUMIFS(Raw!$H:$H,Raw!$A:$A,Geography!$B28,Raw!$G:$G,Geography!BP$6,Raw!$E:$E,Geography!$A$6)))</f>
        <v>0</v>
      </c>
      <c r="BQ28" s="94">
        <f>IF($B$6="Region",SUMIFS(Raw!$H:$H,Raw!$A:$A,Geography!$B28,Raw!$G:$G,Geography!BQ$6,Raw!$I:$I,Geography!$A$6),IF($B$6="Provider",SUMIFS(Raw!$H:$H,Raw!$A:$A,Geography!$B28,Raw!$G:$G,Geography!BQ$6,Raw!$C:$C,Geography!$A$6),SUMIFS(Raw!$H:$H,Raw!$A:$A,Geography!$B28,Raw!$G:$G,Geography!BQ$6,Raw!$E:$E,Geography!$A$6)))</f>
        <v>0</v>
      </c>
      <c r="BR28" s="94">
        <f>IF($B$6="Region",SUMIFS(Raw!$H:$H,Raw!$A:$A,Geography!$B28,Raw!$G:$G,Geography!BR$6,Raw!$I:$I,Geography!$A$6),IF($B$6="Provider",SUMIFS(Raw!$H:$H,Raw!$A:$A,Geography!$B28,Raw!$G:$G,Geography!BR$6,Raw!$C:$C,Geography!$A$6),SUMIFS(Raw!$H:$H,Raw!$A:$A,Geography!$B28,Raw!$G:$G,Geography!BR$6,Raw!$E:$E,Geography!$A$6)))</f>
        <v>0</v>
      </c>
      <c r="BS28" s="94">
        <f>IF($B$6="Region",SUMIFS(Raw!$H:$H,Raw!$A:$A,Geography!$B28,Raw!$G:$G,Geography!BS$6,Raw!$I:$I,Geography!$A$6),IF($B$6="Provider",SUMIFS(Raw!$H:$H,Raw!$A:$A,Geography!$B28,Raw!$G:$G,Geography!BS$6,Raw!$C:$C,Geography!$A$6),SUMIFS(Raw!$H:$H,Raw!$A:$A,Geography!$B28,Raw!$G:$G,Geography!BS$6,Raw!$E:$E,Geography!$A$6)))</f>
        <v>0</v>
      </c>
      <c r="BT28" s="94">
        <f>IF($B$6="Region",SUMIFS(Raw!$H:$H,Raw!$A:$A,Geography!$B28,Raw!$G:$G,Geography!BT$6,Raw!$I:$I,Geography!$A$6),IF($B$6="Provider",SUMIFS(Raw!$H:$H,Raw!$A:$A,Geography!$B28,Raw!$G:$G,Geography!BT$6,Raw!$C:$C,Geography!$A$6),SUMIFS(Raw!$H:$H,Raw!$A:$A,Geography!$B28,Raw!$G:$G,Geography!BT$6,Raw!$E:$E,Geography!$A$6)))</f>
        <v>0</v>
      </c>
      <c r="BU28" s="94">
        <f>IF($B$6="Region",SUMIFS(Raw!$H:$H,Raw!$A:$A,Geography!$B28,Raw!$G:$G,Geography!BU$6,Raw!$I:$I,Geography!$A$6),IF($B$6="Provider",SUMIFS(Raw!$H:$H,Raw!$A:$A,Geography!$B28,Raw!$G:$G,Geography!BU$6,Raw!$C:$C,Geography!$A$6),SUMIFS(Raw!$H:$H,Raw!$A:$A,Geography!$B28,Raw!$G:$G,Geography!BU$6,Raw!$E:$E,Geography!$A$6)))</f>
        <v>0</v>
      </c>
      <c r="BV28" s="94">
        <f>IF($B$6="Region",SUMIFS(Raw!$H:$H,Raw!$A:$A,Geography!$B28,Raw!$G:$G,Geography!BV$6,Raw!$I:$I,Geography!$A$6),IF($B$6="Provider",SUMIFS(Raw!$H:$H,Raw!$A:$A,Geography!$B28,Raw!$G:$G,Geography!BV$6,Raw!$C:$C,Geography!$A$6),SUMIFS(Raw!$H:$H,Raw!$A:$A,Geography!$B28,Raw!$G:$G,Geography!BV$6,Raw!$E:$E,Geography!$A$6)))</f>
        <v>0</v>
      </c>
      <c r="BW28" s="94">
        <f>IF($B$6="Region",SUMIFS(Raw!$H:$H,Raw!$A:$A,Geography!$B28,Raw!$G:$G,Geography!BW$6,Raw!$I:$I,Geography!$A$6),IF($B$6="Provider",SUMIFS(Raw!$H:$H,Raw!$A:$A,Geography!$B28,Raw!$G:$G,Geography!BW$6,Raw!$C:$C,Geography!$A$6),SUMIFS(Raw!$H:$H,Raw!$A:$A,Geography!$B28,Raw!$G:$G,Geography!BW$6,Raw!$E:$E,Geography!$A$6)))</f>
        <v>0</v>
      </c>
      <c r="BX28" s="94">
        <f>IF($B$6="Region",SUMIFS(Raw!$H:$H,Raw!$A:$A,Geography!$B28,Raw!$G:$G,Geography!BX$6,Raw!$I:$I,Geography!$A$6),IF($B$6="Provider",SUMIFS(Raw!$H:$H,Raw!$A:$A,Geography!$B28,Raw!$G:$G,Geography!BX$6,Raw!$C:$C,Geography!$A$6),SUMIFS(Raw!$H:$H,Raw!$A:$A,Geography!$B28,Raw!$G:$G,Geography!BX$6,Raw!$E:$E,Geography!$A$6)))</f>
        <v>0</v>
      </c>
      <c r="BY28" s="94">
        <f>IF($B$6="Region",SUMIFS(Raw!$H:$H,Raw!$A:$A,Geography!$B28,Raw!$G:$G,Geography!BY$6,Raw!$I:$I,Geography!$A$6),IF($B$6="Provider",SUMIFS(Raw!$H:$H,Raw!$A:$A,Geography!$B28,Raw!$G:$G,Geography!BY$6,Raw!$C:$C,Geography!$A$6),SUMIFS(Raw!$H:$H,Raw!$A:$A,Geography!$B28,Raw!$G:$G,Geography!BY$6,Raw!$E:$E,Geography!$A$6)))</f>
        <v>0</v>
      </c>
      <c r="BZ28" s="94">
        <f>IF($B$6="Region",SUMIFS(Raw!$H:$H,Raw!$A:$A,Geography!$B28,Raw!$G:$G,Geography!BZ$6,Raw!$I:$I,Geography!$A$6),IF($B$6="Provider",SUMIFS(Raw!$H:$H,Raw!$A:$A,Geography!$B28,Raw!$G:$G,Geography!BZ$6,Raw!$C:$C,Geography!$A$6),SUMIFS(Raw!$H:$H,Raw!$A:$A,Geography!$B28,Raw!$G:$G,Geography!BZ$6,Raw!$E:$E,Geography!$A$6)))</f>
        <v>0</v>
      </c>
      <c r="CA28" s="94">
        <f>IF($B$6="Region",SUMIFS(Raw!$H:$H,Raw!$A:$A,Geography!$B28,Raw!$G:$G,Geography!CA$6,Raw!$I:$I,Geography!$A$6),IF($B$6="Provider",SUMIFS(Raw!$H:$H,Raw!$A:$A,Geography!$B28,Raw!$G:$G,Geography!CA$6,Raw!$C:$C,Geography!$A$6),SUMIFS(Raw!$H:$H,Raw!$A:$A,Geography!$B28,Raw!$G:$G,Geography!CA$6,Raw!$E:$E,Geography!$A$6)))</f>
        <v>0</v>
      </c>
      <c r="CB28" s="94">
        <f>IF($B$6="Region",SUMIFS(Raw!$H:$H,Raw!$A:$A,Geography!$B28,Raw!$G:$G,Geography!CB$6,Raw!$I:$I,Geography!$A$6),IF($B$6="Provider",SUMIFS(Raw!$H:$H,Raw!$A:$A,Geography!$B28,Raw!$G:$G,Geography!CB$6,Raw!$C:$C,Geography!$A$6),SUMIFS(Raw!$H:$H,Raw!$A:$A,Geography!$B28,Raw!$G:$G,Geography!CB$6,Raw!$E:$E,Geography!$A$6)))</f>
        <v>0</v>
      </c>
      <c r="CC28" s="94">
        <f>IF($B$6="Region",SUMIFS(Raw!$H:$H,Raw!$A:$A,Geography!$B28,Raw!$G:$G,Geography!CC$6,Raw!$I:$I,Geography!$A$6),IF($B$6="Provider",SUMIFS(Raw!$H:$H,Raw!$A:$A,Geography!$B28,Raw!$G:$G,Geography!CC$6,Raw!$C:$C,Geography!$A$6),SUMIFS(Raw!$H:$H,Raw!$A:$A,Geography!$B28,Raw!$G:$G,Geography!CC$6,Raw!$E:$E,Geography!$A$6)))</f>
        <v>0</v>
      </c>
      <c r="CD28" s="94">
        <f>IF($B$6="Region",SUMIFS(Raw!$H:$H,Raw!$A:$A,Geography!$B28,Raw!$G:$G,Geography!CD$6,Raw!$I:$I,Geography!$A$6),IF($B$6="Provider",SUMIFS(Raw!$H:$H,Raw!$A:$A,Geography!$B28,Raw!$G:$G,Geography!CD$6,Raw!$C:$C,Geography!$A$6),SUMIFS(Raw!$H:$H,Raw!$A:$A,Geography!$B28,Raw!$G:$G,Geography!CD$6,Raw!$E:$E,Geography!$A$6)))</f>
        <v>0</v>
      </c>
      <c r="CE28" s="94">
        <f>IF($B$6="Region",SUMIFS(Raw!$H:$H,Raw!$A:$A,Geography!$B28,Raw!$G:$G,Geography!CE$6,Raw!$I:$I,Geography!$A$6),IF($B$6="Provider",SUMIFS(Raw!$H:$H,Raw!$A:$A,Geography!$B28,Raw!$G:$G,Geography!CE$6,Raw!$C:$C,Geography!$A$6),SUMIFS(Raw!$H:$H,Raw!$A:$A,Geography!$B28,Raw!$G:$G,Geography!CE$6,Raw!$E:$E,Geography!$A$6)))</f>
        <v>0</v>
      </c>
      <c r="CF28" s="94">
        <f>IF($B$6="Region",SUMIFS(Raw!$H:$H,Raw!$A:$A,Geography!$B28,Raw!$G:$G,Geography!CF$6,Raw!$I:$I,Geography!$A$6),IF($B$6="Provider",SUMIFS(Raw!$H:$H,Raw!$A:$A,Geography!$B28,Raw!$G:$G,Geography!CF$6,Raw!$C:$C,Geography!$A$6),SUMIFS(Raw!$H:$H,Raw!$A:$A,Geography!$B28,Raw!$G:$G,Geography!CF$6,Raw!$E:$E,Geography!$A$6)))</f>
        <v>0</v>
      </c>
      <c r="CG28" s="94">
        <f>IF($B$6="Region",SUMIFS(Raw!$H:$H,Raw!$A:$A,Geography!$B28,Raw!$G:$G,Geography!CG$6,Raw!$I:$I,Geography!$A$6),IF($B$6="Provider",SUMIFS(Raw!$H:$H,Raw!$A:$A,Geography!$B28,Raw!$G:$G,Geography!CG$6,Raw!$C:$C,Geography!$A$6),SUMIFS(Raw!$H:$H,Raw!$A:$A,Geography!$B28,Raw!$G:$G,Geography!CG$6,Raw!$E:$E,Geography!$A$6)))</f>
        <v>0</v>
      </c>
      <c r="CH28" s="94">
        <f>IF($B$6="Region",SUMIFS(Raw!$H:$H,Raw!$A:$A,Geography!$B28,Raw!$G:$G,Geography!CH$6,Raw!$I:$I,Geography!$A$6),IF($B$6="Provider",SUMIFS(Raw!$H:$H,Raw!$A:$A,Geography!$B28,Raw!$G:$G,Geography!CH$6,Raw!$C:$C,Geography!$A$6),SUMIFS(Raw!$H:$H,Raw!$A:$A,Geography!$B28,Raw!$G:$G,Geography!CH$6,Raw!$E:$E,Geography!$A$6)))</f>
        <v>0</v>
      </c>
      <c r="CI28" s="94">
        <f>IF($B$6="Region",SUMIFS(Raw!$H:$H,Raw!$A:$A,Geography!$B28,Raw!$G:$G,Geography!CI$6,Raw!$I:$I,Geography!$A$6),IF($B$6="Provider",SUMIFS(Raw!$H:$H,Raw!$A:$A,Geography!$B28,Raw!$G:$G,Geography!CI$6,Raw!$C:$C,Geography!$A$6),SUMIFS(Raw!$H:$H,Raw!$A:$A,Geography!$B28,Raw!$G:$G,Geography!CI$6,Raw!$E:$E,Geography!$A$6)))</f>
        <v>0</v>
      </c>
      <c r="CJ28" s="94">
        <f>IF($B$6="Region",SUMIFS(Raw!$H:$H,Raw!$A:$A,Geography!$B28,Raw!$G:$G,Geography!CJ$6,Raw!$I:$I,Geography!$A$6),IF($B$6="Provider",SUMIFS(Raw!$H:$H,Raw!$A:$A,Geography!$B28,Raw!$G:$G,Geography!CJ$6,Raw!$C:$C,Geography!$A$6),SUMIFS(Raw!$H:$H,Raw!$A:$A,Geography!$B28,Raw!$G:$G,Geography!CJ$6,Raw!$E:$E,Geography!$A$6)))</f>
        <v>0</v>
      </c>
      <c r="CK28" s="94">
        <f>IF($B$6="Region",SUMIFS(Raw!$H:$H,Raw!$A:$A,Geography!$B28,Raw!$G:$G,Geography!CK$6,Raw!$I:$I,Geography!$A$6),IF($B$6="Provider",SUMIFS(Raw!$H:$H,Raw!$A:$A,Geography!$B28,Raw!$G:$G,Geography!CK$6,Raw!$C:$C,Geography!$A$6),SUMIFS(Raw!$H:$H,Raw!$A:$A,Geography!$B28,Raw!$G:$G,Geography!CK$6,Raw!$E:$E,Geography!$A$6)))</f>
        <v>0</v>
      </c>
      <c r="CL28" s="94">
        <f>IF($B$6="Region",SUMIFS(Raw!$H:$H,Raw!$A:$A,Geography!$B28,Raw!$G:$G,Geography!CL$6,Raw!$I:$I,Geography!$A$6),IF($B$6="Provider",SUMIFS(Raw!$H:$H,Raw!$A:$A,Geography!$B28,Raw!$G:$G,Geography!CL$6,Raw!$C:$C,Geography!$A$6),SUMIFS(Raw!$H:$H,Raw!$A:$A,Geography!$B28,Raw!$G:$G,Geography!CL$6,Raw!$E:$E,Geography!$A$6)))</f>
        <v>0</v>
      </c>
      <c r="CM28" s="94">
        <f>IF($B$6="Region",SUMIFS(Raw!$H:$H,Raw!$A:$A,Geography!$B28,Raw!$G:$G,Geography!CM$6,Raw!$I:$I,Geography!$A$6),IF($B$6="Provider",SUMIFS(Raw!$H:$H,Raw!$A:$A,Geography!$B28,Raw!$G:$G,Geography!CM$6,Raw!$C:$C,Geography!$A$6),SUMIFS(Raw!$H:$H,Raw!$A:$A,Geography!$B28,Raw!$G:$G,Geography!CM$6,Raw!$E:$E,Geography!$A$6)))</f>
        <v>0</v>
      </c>
    </row>
    <row r="29" spans="1:91" s="234" customFormat="1" ht="12.5" hidden="1" customHeight="1" x14ac:dyDescent="0.25">
      <c r="A29" s="271"/>
      <c r="B29" s="14">
        <v>46266</v>
      </c>
      <c r="C29" s="3"/>
      <c r="D29" s="94">
        <f>IF($B$6="Region",SUMIFS(Raw!$H:$H,Raw!$A:$A,Geography!$B29,Raw!$G:$G,Geography!D$6,Raw!$I:$I,Geography!$A$6),IF($B$6="Provider",SUMIFS(Raw!$H:$H,Raw!$A:$A,Geography!$B29,Raw!$G:$G,Geography!D$6,Raw!$C:$C,Geography!$A$6),SUMIFS(Raw!$H:$H,Raw!$A:$A,Geography!$B29,Raw!$G:$G,Geography!D$6,Raw!$E:$E,Geography!$A$6)))</f>
        <v>0</v>
      </c>
      <c r="E29" s="94">
        <f>IF($B$6="Region",SUMIFS(Raw!$H:$H,Raw!$A:$A,Geography!$B29,Raw!$G:$G,Geography!E$6,Raw!$I:$I,Geography!$A$6),IF($B$6="Provider",SUMIFS(Raw!$H:$H,Raw!$A:$A,Geography!$B29,Raw!$G:$G,Geography!E$6,Raw!$C:$C,Geography!$A$6),SUMIFS(Raw!$H:$H,Raw!$A:$A,Geography!$B29,Raw!$G:$G,Geography!E$6,Raw!$E:$E,Geography!$A$6)))</f>
        <v>0</v>
      </c>
      <c r="F29" s="94">
        <f>IF($B$6="Region",SUMIFS(Raw!$H:$H,Raw!$A:$A,Geography!$B29,Raw!$G:$G,Geography!F$6,Raw!$I:$I,Geography!$A$6),IF($B$6="Provider",SUMIFS(Raw!$H:$H,Raw!$A:$A,Geography!$B29,Raw!$G:$G,Geography!F$6,Raw!$C:$C,Geography!$A$6),SUMIFS(Raw!$H:$H,Raw!$A:$A,Geography!$B29,Raw!$G:$G,Geography!F$6,Raw!$E:$E,Geography!$A$6)))</f>
        <v>0</v>
      </c>
      <c r="G29" s="94">
        <f>IF($B$6="Region",SUMIFS(Raw!$H:$H,Raw!$A:$A,Geography!$B29,Raw!$G:$G,Geography!G$6,Raw!$I:$I,Geography!$A$6),IF($B$6="Provider",SUMIFS(Raw!$H:$H,Raw!$A:$A,Geography!$B29,Raw!$G:$G,Geography!G$6,Raw!$C:$C,Geography!$A$6),SUMIFS(Raw!$H:$H,Raw!$A:$A,Geography!$B29,Raw!$G:$G,Geography!G$6,Raw!$E:$E,Geography!$A$6)))</f>
        <v>0</v>
      </c>
      <c r="H29" s="94">
        <f>IF($B$6="Region",SUMIFS(Raw!$H:$H,Raw!$A:$A,Geography!$B29,Raw!$G:$G,Geography!H$6,Raw!$I:$I,Geography!$A$6),IF($B$6="Provider",SUMIFS(Raw!$H:$H,Raw!$A:$A,Geography!$B29,Raw!$G:$G,Geography!H$6,Raw!$C:$C,Geography!$A$6),SUMIFS(Raw!$H:$H,Raw!$A:$A,Geography!$B29,Raw!$G:$G,Geography!H$6,Raw!$E:$E,Geography!$A$6)))</f>
        <v>0</v>
      </c>
      <c r="I29" s="94">
        <f>IF($B$6="Region",SUMIFS(Raw!$H:$H,Raw!$A:$A,Geography!$B29,Raw!$G:$G,Geography!I$6,Raw!$I:$I,Geography!$A$6),IF($B$6="Provider",SUMIFS(Raw!$H:$H,Raw!$A:$A,Geography!$B29,Raw!$G:$G,Geography!I$6,Raw!$C:$C,Geography!$A$6),SUMIFS(Raw!$H:$H,Raw!$A:$A,Geography!$B29,Raw!$G:$G,Geography!I$6,Raw!$E:$E,Geography!$A$6)))</f>
        <v>0</v>
      </c>
      <c r="J29" s="94" t="str">
        <f>IF($B$6="Area", SUMIFS(Raw!$H:$H,Raw!$A:$A,Geography!$B29,Raw!$G:$G,Geography!J$6,Raw!$E:$E,Geography!$A$6), " ")</f>
        <v xml:space="preserve"> </v>
      </c>
      <c r="K29" s="94" t="str">
        <f>IF($B$6="Area", SUMIFS(Raw!$H:$H,Raw!$A:$A,Geography!$B29,Raw!$G:$G,Geography!K$6,Raw!$E:$E,Geography!$A$6), " ")</f>
        <v xml:space="preserve"> </v>
      </c>
      <c r="L29" s="94">
        <f>IF($B$6="Region",SUMIFS(Raw!$H:$H,Raw!$A:$A,Geography!$B29,Raw!$G:$G,Geography!L$6,Raw!$I:$I,Geography!$A$6),IF($B$6="Provider",SUMIFS(Raw!$H:$H,Raw!$A:$A,Geography!$B29,Raw!$G:$G,Geography!L$6,Raw!$C:$C,Geography!$A$6),SUMIFS(Raw!$H:$H,Raw!$A:$A,Geography!$B29,Raw!$G:$G,Geography!L$6,Raw!$E:$E,Geography!$A$6)))</f>
        <v>0</v>
      </c>
      <c r="M29" s="94">
        <f>IF($B$6="Region",SUMIFS(Raw!$H:$H,Raw!$A:$A,Geography!$B29,Raw!$G:$G,Geography!M$6,Raw!$I:$I,Geography!$A$6),IF($B$6="Provider",SUMIFS(Raw!$H:$H,Raw!$A:$A,Geography!$B29,Raw!$G:$G,Geography!M$6,Raw!$C:$C,Geography!$A$6),SUMIFS(Raw!$H:$H,Raw!$A:$A,Geography!$B29,Raw!$G:$G,Geography!M$6,Raw!$E:$E,Geography!$A$6)))</f>
        <v>0</v>
      </c>
      <c r="N29" s="94">
        <f>IF($B$6="Region",SUMIFS(Raw!$H:$H,Raw!$A:$A,Geography!$B29,Raw!$G:$G,Geography!N$6,Raw!$I:$I,Geography!$A$6),IF($B$6="Provider",SUMIFS(Raw!$H:$H,Raw!$A:$A,Geography!$B29,Raw!$G:$G,Geography!N$6,Raw!$C:$C,Geography!$A$6),SUMIFS(Raw!$H:$H,Raw!$A:$A,Geography!$B29,Raw!$G:$G,Geography!N$6,Raw!$E:$E,Geography!$A$6)))</f>
        <v>0</v>
      </c>
      <c r="O29" s="94">
        <f>IF($B$6="Region",SUMIFS(Raw!$H:$H,Raw!$A:$A,Geography!$B29,Raw!$G:$G,Geography!O$6,Raw!$I:$I,Geography!$A$6),IF($B$6="Provider",SUMIFS(Raw!$H:$H,Raw!$A:$A,Geography!$B29,Raw!$G:$G,Geography!O$6,Raw!$C:$C,Geography!$A$6),SUMIFS(Raw!$H:$H,Raw!$A:$A,Geography!$B29,Raw!$G:$G,Geography!O$6,Raw!$E:$E,Geography!$A$6)))</f>
        <v>0</v>
      </c>
      <c r="P29" s="94">
        <f>IF($B$6="Region",SUMIFS(Raw!$H:$H,Raw!$A:$A,Geography!$B29,Raw!$G:$G,Geography!P$6,Raw!$I:$I,Geography!$A$6),IF($B$6="Provider",SUMIFS(Raw!$H:$H,Raw!$A:$A,Geography!$B29,Raw!$G:$G,Geography!P$6,Raw!$C:$C,Geography!$A$6),SUMIFS(Raw!$H:$H,Raw!$A:$A,Geography!$B29,Raw!$G:$G,Geography!P$6,Raw!$E:$E,Geography!$A$6)))</f>
        <v>0</v>
      </c>
      <c r="Q29" s="94">
        <f>IF($B$6="Region",SUMIFS(Raw!$H:$H,Raw!$A:$A,Geography!$B29,Raw!$G:$G,Geography!Q$6,Raw!$I:$I,Geography!$A$6),IF($B$6="Provider",SUMIFS(Raw!$H:$H,Raw!$A:$A,Geography!$B29,Raw!$G:$G,Geography!Q$6,Raw!$C:$C,Geography!$A$6),SUMIFS(Raw!$H:$H,Raw!$A:$A,Geography!$B29,Raw!$G:$G,Geography!Q$6,Raw!$E:$E,Geography!$A$6)))</f>
        <v>0</v>
      </c>
      <c r="R29" s="94">
        <f>IF($B$6="Region",SUMIFS(Raw!$H:$H,Raw!$A:$A,Geography!$B29,Raw!$G:$G,Geography!R$6,Raw!$I:$I,Geography!$A$6),IF($B$6="Provider",SUMIFS(Raw!$H:$H,Raw!$A:$A,Geography!$B29,Raw!$G:$G,Geography!R$6,Raw!$C:$C,Geography!$A$6),SUMIFS(Raw!$H:$H,Raw!$A:$A,Geography!$B29,Raw!$G:$G,Geography!R$6,Raw!$E:$E,Geography!$A$6)))</f>
        <v>0</v>
      </c>
      <c r="S29" s="94">
        <f>IF($B$6="Region",SUMIFS(Raw!$H:$H,Raw!$A:$A,Geography!$B29,Raw!$G:$G,Geography!S$6,Raw!$I:$I,Geography!$A$6),IF($B$6="Provider",SUMIFS(Raw!$H:$H,Raw!$A:$A,Geography!$B29,Raw!$G:$G,Geography!S$6,Raw!$C:$C,Geography!$A$6),SUMIFS(Raw!$H:$H,Raw!$A:$A,Geography!$B29,Raw!$G:$G,Geography!S$6,Raw!$E:$E,Geography!$A$6)))</f>
        <v>0</v>
      </c>
      <c r="T29" s="94">
        <f>IF($B$6="Region",SUMIFS(Raw!$H:$H,Raw!$A:$A,Geography!$B29,Raw!$G:$G,Geography!T$6,Raw!$I:$I,Geography!$A$6),IF($B$6="Provider",SUMIFS(Raw!$H:$H,Raw!$A:$A,Geography!$B29,Raw!$G:$G,Geography!T$6,Raw!$C:$C,Geography!$A$6),SUMIFS(Raw!$H:$H,Raw!$A:$A,Geography!$B29,Raw!$G:$G,Geography!T$6,Raw!$E:$E,Geography!$A$6)))</f>
        <v>0</v>
      </c>
      <c r="U29" s="94">
        <f>IF($B$6="Region",SUMIFS(Raw!$H:$H,Raw!$A:$A,Geography!$B29,Raw!$G:$G,Geography!U$6,Raw!$I:$I,Geography!$A$6),IF($B$6="Provider",SUMIFS(Raw!$H:$H,Raw!$A:$A,Geography!$B29,Raw!$G:$G,Geography!U$6,Raw!$C:$C,Geography!$A$6),SUMIFS(Raw!$H:$H,Raw!$A:$A,Geography!$B29,Raw!$G:$G,Geography!U$6,Raw!$E:$E,Geography!$A$6)))</f>
        <v>0</v>
      </c>
      <c r="V29" s="94">
        <f>IF($B$6="Region",SUMIFS(Raw!$H:$H,Raw!$A:$A,Geography!$B29,Raw!$G:$G,Geography!V$6,Raw!$I:$I,Geography!$A$6),IF($B$6="Provider",SUMIFS(Raw!$H:$H,Raw!$A:$A,Geography!$B29,Raw!$G:$G,Geography!V$6,Raw!$C:$C,Geography!$A$6),SUMIFS(Raw!$H:$H,Raw!$A:$A,Geography!$B29,Raw!$G:$G,Geography!V$6,Raw!$E:$E,Geography!$A$6)))</f>
        <v>0</v>
      </c>
      <c r="W29" s="94">
        <f>IF($B$6="Region",SUMIFS(Raw!$H:$H,Raw!$A:$A,Geography!$B29,Raw!$G:$G,Geography!W$6,Raw!$I:$I,Geography!$A$6),IF($B$6="Provider",SUMIFS(Raw!$H:$H,Raw!$A:$A,Geography!$B29,Raw!$G:$G,Geography!W$6,Raw!$C:$C,Geography!$A$6),SUMIFS(Raw!$H:$H,Raw!$A:$A,Geography!$B29,Raw!$G:$G,Geography!W$6,Raw!$E:$E,Geography!$A$6)))</f>
        <v>0</v>
      </c>
      <c r="X29" s="94">
        <f>IF($B$6="Region",SUMIFS(Raw!$H:$H,Raw!$A:$A,Geography!$B29,Raw!$G:$G,Geography!X$6,Raw!$I:$I,Geography!$A$6),IF($B$6="Provider",SUMIFS(Raw!$H:$H,Raw!$A:$A,Geography!$B29,Raw!$G:$G,Geography!X$6,Raw!$C:$C,Geography!$A$6),SUMIFS(Raw!$H:$H,Raw!$A:$A,Geography!$B29,Raw!$G:$G,Geography!X$6,Raw!$E:$E,Geography!$A$6)))</f>
        <v>0</v>
      </c>
      <c r="Y29" s="94" t="str">
        <f>IF($B$6="Area", SUMIFS(Raw!$H:$H,Raw!$A:$A,Geography!$B29,Raw!$G:$G,Geography!Y$6,Raw!$E:$E,Geography!$A$6), " ")</f>
        <v xml:space="preserve"> </v>
      </c>
      <c r="Z29" s="94" t="str">
        <f>IF($B$6="Area", SUMIFS(Raw!$H:$H,Raw!$A:$A,Geography!$B29,Raw!$G:$G,Geography!Z$6,Raw!$E:$E,Geography!$A$6), " ")</f>
        <v xml:space="preserve"> </v>
      </c>
      <c r="AA29" s="94">
        <f>IF($B$6="Region",SUMIFS(Raw!$H:$H,Raw!$A:$A,Geography!$B29,Raw!$G:$G,Geography!AA$6,Raw!$I:$I,Geography!$A$6),IF($B$6="Provider",SUMIFS(Raw!$H:$H,Raw!$A:$A,Geography!$B29,Raw!$G:$G,Geography!AA$6,Raw!$C:$C,Geography!$A$6),SUMIFS(Raw!$H:$H,Raw!$A:$A,Geography!$B29,Raw!$G:$G,Geography!AA$6,Raw!$E:$E,Geography!$A$6)))</f>
        <v>0</v>
      </c>
      <c r="AB29" s="94">
        <f>IF($B$6="Region",SUMIFS(Raw!$H:$H,Raw!$A:$A,Geography!$B29,Raw!$G:$G,Geography!AB$6,Raw!$I:$I,Geography!$A$6),IF($B$6="Provider",SUMIFS(Raw!$H:$H,Raw!$A:$A,Geography!$B29,Raw!$G:$G,Geography!AB$6,Raw!$C:$C,Geography!$A$6),SUMIFS(Raw!$H:$H,Raw!$A:$A,Geography!$B29,Raw!$G:$G,Geography!AB$6,Raw!$E:$E,Geography!$A$6)))</f>
        <v>0</v>
      </c>
      <c r="AC29" s="94" t="str">
        <f>IF($B$6="Area", SUMIFS(Raw!$H:$H,Raw!$A:$A,Geography!$B29,Raw!$G:$G,Geography!AC$6,Raw!$E:$E,Geography!$A$6), " ")</f>
        <v xml:space="preserve"> </v>
      </c>
      <c r="AD29" s="94" t="str">
        <f>IF($B$6="Area", SUMIFS(Raw!$H:$H,Raw!$A:$A,Geography!$B29,Raw!$G:$G,Geography!AD$6,Raw!$E:$E,Geography!$A$6), " ")</f>
        <v xml:space="preserve"> </v>
      </c>
      <c r="AE29" s="94">
        <f>IF($B$6="Region",SUMIFS(Raw!$H:$H,Raw!$A:$A,Geography!$B29,Raw!$G:$G,Geography!AE$6,Raw!$I:$I,Geography!$A$6),IF($B$6="Provider",SUMIFS(Raw!$H:$H,Raw!$A:$A,Geography!$B29,Raw!$G:$G,Geography!AE$6,Raw!$C:$C,Geography!$A$6),SUMIFS(Raw!$H:$H,Raw!$A:$A,Geography!$B29,Raw!$G:$G,Geography!AE$6,Raw!$E:$E,Geography!$A$6)))</f>
        <v>0</v>
      </c>
      <c r="AF29" s="94">
        <f>IF($B$6="Region",SUMIFS(Raw!$H:$H,Raw!$A:$A,Geography!$B29,Raw!$G:$G,Geography!AF$6,Raw!$I:$I,Geography!$A$6),IF($B$6="Provider",SUMIFS(Raw!$H:$H,Raw!$A:$A,Geography!$B29,Raw!$G:$G,Geography!AF$6,Raw!$C:$C,Geography!$A$6),SUMIFS(Raw!$H:$H,Raw!$A:$A,Geography!$B29,Raw!$G:$G,Geography!AF$6,Raw!$E:$E,Geography!$A$6)))</f>
        <v>0</v>
      </c>
      <c r="AG29" s="94">
        <f>IF($B$6="Region",SUMIFS(Raw!$H:$H,Raw!$A:$A,Geography!$B29,Raw!$G:$G,Geography!AG$6,Raw!$I:$I,Geography!$A$6),IF($B$6="Provider",SUMIFS(Raw!$H:$H,Raw!$A:$A,Geography!$B29,Raw!$G:$G,Geography!AG$6,Raw!$C:$C,Geography!$A$6),SUMIFS(Raw!$H:$H,Raw!$A:$A,Geography!$B29,Raw!$G:$G,Geography!AG$6,Raw!$E:$E,Geography!$A$6)))</f>
        <v>0</v>
      </c>
      <c r="AH29" s="94">
        <f>IF($B$6="Region",SUMIFS(Raw!$H:$H,Raw!$A:$A,Geography!$B29,Raw!$G:$G,Geography!AH$6,Raw!$I:$I,Geography!$A$6),IF($B$6="Provider",SUMIFS(Raw!$H:$H,Raw!$A:$A,Geography!$B29,Raw!$G:$G,Geography!AH$6,Raw!$C:$C,Geography!$A$6),SUMIFS(Raw!$H:$H,Raw!$A:$A,Geography!$B29,Raw!$G:$G,Geography!AH$6,Raw!$E:$E,Geography!$A$6)))</f>
        <v>0</v>
      </c>
      <c r="AI29" s="94">
        <f>IF($B$6="Region",SUMIFS(Raw!$H:$H,Raw!$A:$A,Geography!$B29,Raw!$G:$G,Geography!AI$6,Raw!$I:$I,Geography!$A$6),IF($B$6="Provider",SUMIFS(Raw!$H:$H,Raw!$A:$A,Geography!$B29,Raw!$G:$G,Geography!AI$6,Raw!$C:$C,Geography!$A$6),SUMIFS(Raw!$H:$H,Raw!$A:$A,Geography!$B29,Raw!$G:$G,Geography!AI$6,Raw!$E:$E,Geography!$A$6)))</f>
        <v>0</v>
      </c>
      <c r="AJ29" s="94">
        <f>IF($B$6="Region",SUMIFS(Raw!$H:$H,Raw!$A:$A,Geography!$B29,Raw!$G:$G,Geography!AJ$6,Raw!$I:$I,Geography!$A$6),IF($B$6="Provider",SUMIFS(Raw!$H:$H,Raw!$A:$A,Geography!$B29,Raw!$G:$G,Geography!AJ$6,Raw!$C:$C,Geography!$A$6),SUMIFS(Raw!$H:$H,Raw!$A:$A,Geography!$B29,Raw!$G:$G,Geography!AJ$6,Raw!$E:$E,Geography!$A$6)))</f>
        <v>0</v>
      </c>
      <c r="AK29" s="94">
        <f>IF($B$6="Region",SUMIFS(Raw!$H:$H,Raw!$A:$A,Geography!$B29,Raw!$G:$G,Geography!AK$6,Raw!$I:$I,Geography!$A$6),IF($B$6="Provider",SUMIFS(Raw!$H:$H,Raw!$A:$A,Geography!$B29,Raw!$G:$G,Geography!AK$6,Raw!$C:$C,Geography!$A$6),SUMIFS(Raw!$H:$H,Raw!$A:$A,Geography!$B29,Raw!$G:$G,Geography!AK$6,Raw!$E:$E,Geography!$A$6)))</f>
        <v>0</v>
      </c>
      <c r="AL29" s="94">
        <f>IF($B$6="Region",SUMIFS(Raw!$H:$H,Raw!$A:$A,Geography!$B29,Raw!$G:$G,Geography!AL$6,Raw!$I:$I,Geography!$A$6),IF($B$6="Provider",SUMIFS(Raw!$H:$H,Raw!$A:$A,Geography!$B29,Raw!$G:$G,Geography!AL$6,Raw!$C:$C,Geography!$A$6),SUMIFS(Raw!$H:$H,Raw!$A:$A,Geography!$B29,Raw!$G:$G,Geography!AL$6,Raw!$E:$E,Geography!$A$6)))</f>
        <v>0</v>
      </c>
      <c r="AM29" s="94">
        <f>IF($B$6="Region",SUMIFS(Raw!$H:$H,Raw!$A:$A,Geography!$B29,Raw!$G:$G,Geography!AM$6,Raw!$I:$I,Geography!$A$6),IF($B$6="Provider",SUMIFS(Raw!$H:$H,Raw!$A:$A,Geography!$B29,Raw!$G:$G,Geography!AM$6,Raw!$C:$C,Geography!$A$6),SUMIFS(Raw!$H:$H,Raw!$A:$A,Geography!$B29,Raw!$G:$G,Geography!AM$6,Raw!$E:$E,Geography!$A$6)))</f>
        <v>0</v>
      </c>
      <c r="AN29" s="94">
        <f>IF($B$6="Region",SUMIFS(Raw!$H:$H,Raw!$A:$A,Geography!$B29,Raw!$G:$G,Geography!AN$6,Raw!$I:$I,Geography!$A$6),IF($B$6="Provider",SUMIFS(Raw!$H:$H,Raw!$A:$A,Geography!$B29,Raw!$G:$G,Geography!AN$6,Raw!$C:$C,Geography!$A$6),SUMIFS(Raw!$H:$H,Raw!$A:$A,Geography!$B29,Raw!$G:$G,Geography!AN$6,Raw!$E:$E,Geography!$A$6)))</f>
        <v>0</v>
      </c>
      <c r="AO29" s="94">
        <f>IF($B$6="Region",SUMIFS(Raw!$H:$H,Raw!$A:$A,Geography!$B29,Raw!$G:$G,Geography!AO$6,Raw!$I:$I,Geography!$A$6),IF($B$6="Provider",SUMIFS(Raw!$H:$H,Raw!$A:$A,Geography!$B29,Raw!$G:$G,Geography!AO$6,Raw!$C:$C,Geography!$A$6),SUMIFS(Raw!$H:$H,Raw!$A:$A,Geography!$B29,Raw!$G:$G,Geography!AO$6,Raw!$E:$E,Geography!$A$6)))</f>
        <v>0</v>
      </c>
      <c r="AP29" s="94">
        <f>IF($B$6="Region",SUMIFS(Raw!$H:$H,Raw!$A:$A,Geography!$B29,Raw!$G:$G,Geography!AP$6,Raw!$I:$I,Geography!$A$6),IF($B$6="Provider",SUMIFS(Raw!$H:$H,Raw!$A:$A,Geography!$B29,Raw!$G:$G,Geography!AP$6,Raw!$C:$C,Geography!$A$6),SUMIFS(Raw!$H:$H,Raw!$A:$A,Geography!$B29,Raw!$G:$G,Geography!AP$6,Raw!$E:$E,Geography!$A$6)))</f>
        <v>0</v>
      </c>
      <c r="AQ29" s="94">
        <f>IF($B$6="Region",SUMIFS(Raw!$H:$H,Raw!$A:$A,Geography!$B29,Raw!$G:$G,Geography!AQ$6,Raw!$I:$I,Geography!$A$6),IF($B$6="Provider",SUMIFS(Raw!$H:$H,Raw!$A:$A,Geography!$B29,Raw!$G:$G,Geography!AQ$6,Raw!$C:$C,Geography!$A$6),SUMIFS(Raw!$H:$H,Raw!$A:$A,Geography!$B29,Raw!$G:$G,Geography!AQ$6,Raw!$E:$E,Geography!$A$6)))</f>
        <v>0</v>
      </c>
      <c r="AR29" s="94">
        <f>IF($B$6="Region",SUMIFS(Raw!$H:$H,Raw!$A:$A,Geography!$B29,Raw!$G:$G,Geography!AR$6,Raw!$I:$I,Geography!$A$6),IF($B$6="Provider",SUMIFS(Raw!$H:$H,Raw!$A:$A,Geography!$B29,Raw!$G:$G,Geography!AR$6,Raw!$C:$C,Geography!$A$6),SUMIFS(Raw!$H:$H,Raw!$A:$A,Geography!$B29,Raw!$G:$G,Geography!AR$6,Raw!$E:$E,Geography!$A$6)))</f>
        <v>0</v>
      </c>
      <c r="AS29" s="94">
        <f>IF($B$6="Region",SUMIFS(Raw!$H:$H,Raw!$A:$A,Geography!$B29,Raw!$G:$G,Geography!AS$6,Raw!$I:$I,Geography!$A$6),IF($B$6="Provider",SUMIFS(Raw!$H:$H,Raw!$A:$A,Geography!$B29,Raw!$G:$G,Geography!AS$6,Raw!$C:$C,Geography!$A$6),SUMIFS(Raw!$H:$H,Raw!$A:$A,Geography!$B29,Raw!$G:$G,Geography!AS$6,Raw!$E:$E,Geography!$A$6)))</f>
        <v>0</v>
      </c>
      <c r="AT29" s="94">
        <f>IF($B$6="Region",SUMIFS(Raw!$H:$H,Raw!$A:$A,Geography!$B29,Raw!$G:$G,Geography!AT$6,Raw!$I:$I,Geography!$A$6),IF($B$6="Provider",SUMIFS(Raw!$H:$H,Raw!$A:$A,Geography!$B29,Raw!$G:$G,Geography!AT$6,Raw!$C:$C,Geography!$A$6),SUMIFS(Raw!$H:$H,Raw!$A:$A,Geography!$B29,Raw!$G:$G,Geography!AT$6,Raw!$E:$E,Geography!$A$6)))</f>
        <v>0</v>
      </c>
      <c r="AU29" s="94">
        <f>IF($B$6="Region",SUMIFS(Raw!$H:$H,Raw!$A:$A,Geography!$B29,Raw!$G:$G,Geography!AU$6,Raw!$I:$I,Geography!$A$6),IF($B$6="Provider",SUMIFS(Raw!$H:$H,Raw!$A:$A,Geography!$B29,Raw!$G:$G,Geography!AU$6,Raw!$C:$C,Geography!$A$6),SUMIFS(Raw!$H:$H,Raw!$A:$A,Geography!$B29,Raw!$G:$G,Geography!AU$6,Raw!$E:$E,Geography!$A$6)))</f>
        <v>0</v>
      </c>
      <c r="AV29" s="94">
        <f>IF($B$6="Region",SUMIFS(Raw!$H:$H,Raw!$A:$A,Geography!$B29,Raw!$G:$G,Geography!AV$6,Raw!$I:$I,Geography!$A$6),IF($B$6="Provider",SUMIFS(Raw!$H:$H,Raw!$A:$A,Geography!$B29,Raw!$G:$G,Geography!AV$6,Raw!$C:$C,Geography!$A$6),SUMIFS(Raw!$H:$H,Raw!$A:$A,Geography!$B29,Raw!$G:$G,Geography!AV$6,Raw!$E:$E,Geography!$A$6)))</f>
        <v>0</v>
      </c>
      <c r="AW29" s="94">
        <f>IF($B$6="Region",SUMIFS(Raw!$H:$H,Raw!$A:$A,Geography!$B29,Raw!$G:$G,Geography!AW$6,Raw!$I:$I,Geography!$A$6),IF($B$6="Provider",SUMIFS(Raw!$H:$H,Raw!$A:$A,Geography!$B29,Raw!$G:$G,Geography!AW$6,Raw!$C:$C,Geography!$A$6),SUMIFS(Raw!$H:$H,Raw!$A:$A,Geography!$B29,Raw!$G:$G,Geography!AW$6,Raw!$E:$E,Geography!$A$6)))</f>
        <v>0</v>
      </c>
      <c r="AX29" s="94">
        <f>IF($B$6="Region",SUMIFS(Raw!$H:$H,Raw!$A:$A,Geography!$B29,Raw!$G:$G,Geography!AX$6,Raw!$I:$I,Geography!$A$6),IF($B$6="Provider",SUMIFS(Raw!$H:$H,Raw!$A:$A,Geography!$B29,Raw!$G:$G,Geography!AX$6,Raw!$C:$C,Geography!$A$6),SUMIFS(Raw!$H:$H,Raw!$A:$A,Geography!$B29,Raw!$G:$G,Geography!AX$6,Raw!$E:$E,Geography!$A$6)))</f>
        <v>0</v>
      </c>
      <c r="AY29" s="94">
        <f>IF($B$6="Region",SUMIFS(Raw!$H:$H,Raw!$A:$A,Geography!$B29,Raw!$G:$G,Geography!AY$6,Raw!$I:$I,Geography!$A$6),IF($B$6="Provider",SUMIFS(Raw!$H:$H,Raw!$A:$A,Geography!$B29,Raw!$G:$G,Geography!AY$6,Raw!$C:$C,Geography!$A$6),SUMIFS(Raw!$H:$H,Raw!$A:$A,Geography!$B29,Raw!$G:$G,Geography!AY$6,Raw!$E:$E,Geography!$A$6)))</f>
        <v>0</v>
      </c>
      <c r="AZ29" s="94">
        <f>IF($B$6="Region",SUMIFS(Raw!$H:$H,Raw!$A:$A,Geography!$B29,Raw!$G:$G,Geography!AZ$6,Raw!$I:$I,Geography!$A$6),IF($B$6="Provider",SUMIFS(Raw!$H:$H,Raw!$A:$A,Geography!$B29,Raw!$G:$G,Geography!AZ$6,Raw!$C:$C,Geography!$A$6),SUMIFS(Raw!$H:$H,Raw!$A:$A,Geography!$B29,Raw!$G:$G,Geography!AZ$6,Raw!$E:$E,Geography!$A$6)))</f>
        <v>0</v>
      </c>
      <c r="BA29" s="94">
        <f>IF($B$6="Region",SUMIFS(Raw!$H:$H,Raw!$A:$A,Geography!$B29,Raw!$G:$G,Geography!BA$6,Raw!$I:$I,Geography!$A$6),IF($B$6="Provider",SUMIFS(Raw!$H:$H,Raw!$A:$A,Geography!$B29,Raw!$G:$G,Geography!BA$6,Raw!$C:$C,Geography!$A$6),SUMIFS(Raw!$H:$H,Raw!$A:$A,Geography!$B29,Raw!$G:$G,Geography!BA$6,Raw!$E:$E,Geography!$A$6)))</f>
        <v>0</v>
      </c>
      <c r="BB29" s="94">
        <f>IF($B$6="Region",SUMIFS(Raw!$H:$H,Raw!$A:$A,Geography!$B29,Raw!$G:$G,Geography!BB$6,Raw!$I:$I,Geography!$A$6),IF($B$6="Provider",SUMIFS(Raw!$H:$H,Raw!$A:$A,Geography!$B29,Raw!$G:$G,Geography!BB$6,Raw!$C:$C,Geography!$A$6),SUMIFS(Raw!$H:$H,Raw!$A:$A,Geography!$B29,Raw!$G:$G,Geography!BB$6,Raw!$E:$E,Geography!$A$6)))</f>
        <v>0</v>
      </c>
      <c r="BC29" s="94">
        <f>IF($B$6="Region",SUMIFS(Raw!$H:$H,Raw!$A:$A,Geography!$B29,Raw!$G:$G,Geography!BC$6,Raw!$I:$I,Geography!$A$6),IF($B$6="Provider",SUMIFS(Raw!$H:$H,Raw!$A:$A,Geography!$B29,Raw!$G:$G,Geography!BC$6,Raw!$C:$C,Geography!$A$6),SUMIFS(Raw!$H:$H,Raw!$A:$A,Geography!$B29,Raw!$G:$G,Geography!BC$6,Raw!$E:$E,Geography!$A$6)))</f>
        <v>0</v>
      </c>
      <c r="BD29" s="94">
        <f>IF($B$6="Region",SUMIFS(Raw!$H:$H,Raw!$A:$A,Geography!$B29,Raw!$G:$G,Geography!BD$6,Raw!$I:$I,Geography!$A$6),IF($B$6="Provider",SUMIFS(Raw!$H:$H,Raw!$A:$A,Geography!$B29,Raw!$G:$G,Geography!BD$6,Raw!$C:$C,Geography!$A$6),SUMIFS(Raw!$H:$H,Raw!$A:$A,Geography!$B29,Raw!$G:$G,Geography!BD$6,Raw!$E:$E,Geography!$A$6)))</f>
        <v>0</v>
      </c>
      <c r="BE29" s="94">
        <f>IF($B$6="Region",SUMIFS(Raw!$H:$H,Raw!$A:$A,Geography!$B29,Raw!$G:$G,Geography!BE$6,Raw!$I:$I,Geography!$A$6),IF($B$6="Provider",SUMIFS(Raw!$H:$H,Raw!$A:$A,Geography!$B29,Raw!$G:$G,Geography!BE$6,Raw!$C:$C,Geography!$A$6),SUMIFS(Raw!$H:$H,Raw!$A:$A,Geography!$B29,Raw!$G:$G,Geography!BE$6,Raw!$E:$E,Geography!$A$6)))</f>
        <v>0</v>
      </c>
      <c r="BF29" s="94">
        <f>IF($B$6="Region",SUMIFS(Raw!$H:$H,Raw!$A:$A,Geography!$B29,Raw!$G:$G,Geography!BF$6,Raw!$I:$I,Geography!$A$6),IF($B$6="Provider",SUMIFS(Raw!$H:$H,Raw!$A:$A,Geography!$B29,Raw!$G:$G,Geography!BF$6,Raw!$C:$C,Geography!$A$6),SUMIFS(Raw!$H:$H,Raw!$A:$A,Geography!$B29,Raw!$G:$G,Geography!BF$6,Raw!$E:$E,Geography!$A$6)))</f>
        <v>0</v>
      </c>
      <c r="BG29" s="94">
        <f>IF($B$6="Region",SUMIFS(Raw!$H:$H,Raw!$A:$A,Geography!$B29,Raw!$G:$G,Geography!BG$6,Raw!$I:$I,Geography!$A$6),IF($B$6="Provider",SUMIFS(Raw!$H:$H,Raw!$A:$A,Geography!$B29,Raw!$G:$G,Geography!BG$6,Raw!$C:$C,Geography!$A$6),SUMIFS(Raw!$H:$H,Raw!$A:$A,Geography!$B29,Raw!$G:$G,Geography!BG$6,Raw!$E:$E,Geography!$A$6)))</f>
        <v>0</v>
      </c>
      <c r="BH29" s="94">
        <f>IF($B$6="Region",SUMIFS(Raw!$H:$H,Raw!$A:$A,Geography!$B29,Raw!$G:$G,Geography!BH$6,Raw!$I:$I,Geography!$A$6),IF($B$6="Provider",SUMIFS(Raw!$H:$H,Raw!$A:$A,Geography!$B29,Raw!$G:$G,Geography!BH$6,Raw!$C:$C,Geography!$A$6),SUMIFS(Raw!$H:$H,Raw!$A:$A,Geography!$B29,Raw!$G:$G,Geography!BH$6,Raw!$E:$E,Geography!$A$6)))</f>
        <v>0</v>
      </c>
      <c r="BI29" s="94">
        <f>IF($B$6="Region",SUMIFS(Raw!$H:$H,Raw!$A:$A,Geography!$B29,Raw!$G:$G,Geography!BI$6,Raw!$I:$I,Geography!$A$6),IF($B$6="Provider",SUMIFS(Raw!$H:$H,Raw!$A:$A,Geography!$B29,Raw!$G:$G,Geography!BI$6,Raw!$C:$C,Geography!$A$6),SUMIFS(Raw!$H:$H,Raw!$A:$A,Geography!$B29,Raw!$G:$G,Geography!BI$6,Raw!$E:$E,Geography!$A$6)))</f>
        <v>0</v>
      </c>
      <c r="BJ29" s="94">
        <f>IF($B$6="Region",SUMIFS(Raw!$H:$H,Raw!$A:$A,Geography!$B29,Raw!$G:$G,Geography!BJ$6,Raw!$I:$I,Geography!$A$6),IF($B$6="Provider",SUMIFS(Raw!$H:$H,Raw!$A:$A,Geography!$B29,Raw!$G:$G,Geography!BJ$6,Raw!$C:$C,Geography!$A$6),SUMIFS(Raw!$H:$H,Raw!$A:$A,Geography!$B29,Raw!$G:$G,Geography!BJ$6,Raw!$E:$E,Geography!$A$6)))</f>
        <v>0</v>
      </c>
      <c r="BK29" s="94">
        <f>IF($B$6="Region",SUMIFS(Raw!$H:$H,Raw!$A:$A,Geography!$B29,Raw!$G:$G,Geography!BK$6,Raw!$I:$I,Geography!$A$6),IF($B$6="Provider",SUMIFS(Raw!$H:$H,Raw!$A:$A,Geography!$B29,Raw!$G:$G,Geography!BK$6,Raw!$C:$C,Geography!$A$6),SUMIFS(Raw!$H:$H,Raw!$A:$A,Geography!$B29,Raw!$G:$G,Geography!BK$6,Raw!$E:$E,Geography!$A$6)))</f>
        <v>0</v>
      </c>
      <c r="BL29" s="94">
        <f>IF($B$6="Region",SUMIFS(Raw!$H:$H,Raw!$A:$A,Geography!$B29,Raw!$G:$G,Geography!BL$6,Raw!$I:$I,Geography!$A$6),IF($B$6="Provider",SUMIFS(Raw!$H:$H,Raw!$A:$A,Geography!$B29,Raw!$G:$G,Geography!BL$6,Raw!$C:$C,Geography!$A$6),SUMIFS(Raw!$H:$H,Raw!$A:$A,Geography!$B29,Raw!$G:$G,Geography!BL$6,Raw!$E:$E,Geography!$A$6)))</f>
        <v>0</v>
      </c>
      <c r="BM29" s="94">
        <f>IF($B$6="Region",SUMIFS(Raw!$H:$H,Raw!$A:$A,Geography!$B29,Raw!$G:$G,Geography!BM$6,Raw!$I:$I,Geography!$A$6),IF($B$6="Provider",SUMIFS(Raw!$H:$H,Raw!$A:$A,Geography!$B29,Raw!$G:$G,Geography!BM$6,Raw!$C:$C,Geography!$A$6),SUMIFS(Raw!$H:$H,Raw!$A:$A,Geography!$B29,Raw!$G:$G,Geography!BM$6,Raw!$E:$E,Geography!$A$6)))</f>
        <v>0</v>
      </c>
      <c r="BN29" s="94">
        <f>IF($B$6="Region",SUMIFS(Raw!$H:$H,Raw!$A:$A,Geography!$B29,Raw!$G:$G,Geography!BN$6,Raw!$I:$I,Geography!$A$6),IF($B$6="Provider",SUMIFS(Raw!$H:$H,Raw!$A:$A,Geography!$B29,Raw!$G:$G,Geography!BN$6,Raw!$C:$C,Geography!$A$6),SUMIFS(Raw!$H:$H,Raw!$A:$A,Geography!$B29,Raw!$G:$G,Geography!BN$6,Raw!$E:$E,Geography!$A$6)))</f>
        <v>0</v>
      </c>
      <c r="BO29" s="94">
        <f>IF($B$6="Region",SUMIFS(Raw!$H:$H,Raw!$A:$A,Geography!$B29,Raw!$G:$G,Geography!BO$6,Raw!$I:$I,Geography!$A$6),IF($B$6="Provider",SUMIFS(Raw!$H:$H,Raw!$A:$A,Geography!$B29,Raw!$G:$G,Geography!BO$6,Raw!$C:$C,Geography!$A$6),SUMIFS(Raw!$H:$H,Raw!$A:$A,Geography!$B29,Raw!$G:$G,Geography!BO$6,Raw!$E:$E,Geography!$A$6)))</f>
        <v>0</v>
      </c>
      <c r="BP29" s="94">
        <f>IF($B$6="Region",SUMIFS(Raw!$H:$H,Raw!$A:$A,Geography!$B29,Raw!$G:$G,Geography!BP$6,Raw!$I:$I,Geography!$A$6),IF($B$6="Provider",SUMIFS(Raw!$H:$H,Raw!$A:$A,Geography!$B29,Raw!$G:$G,Geography!BP$6,Raw!$C:$C,Geography!$A$6),SUMIFS(Raw!$H:$H,Raw!$A:$A,Geography!$B29,Raw!$G:$G,Geography!BP$6,Raw!$E:$E,Geography!$A$6)))</f>
        <v>0</v>
      </c>
      <c r="BQ29" s="94">
        <f>IF($B$6="Region",SUMIFS(Raw!$H:$H,Raw!$A:$A,Geography!$B29,Raw!$G:$G,Geography!BQ$6,Raw!$I:$I,Geography!$A$6),IF($B$6="Provider",SUMIFS(Raw!$H:$H,Raw!$A:$A,Geography!$B29,Raw!$G:$G,Geography!BQ$6,Raw!$C:$C,Geography!$A$6),SUMIFS(Raw!$H:$H,Raw!$A:$A,Geography!$B29,Raw!$G:$G,Geography!BQ$6,Raw!$E:$E,Geography!$A$6)))</f>
        <v>0</v>
      </c>
      <c r="BR29" s="94">
        <f>IF($B$6="Region",SUMIFS(Raw!$H:$H,Raw!$A:$A,Geography!$B29,Raw!$G:$G,Geography!BR$6,Raw!$I:$I,Geography!$A$6),IF($B$6="Provider",SUMIFS(Raw!$H:$H,Raw!$A:$A,Geography!$B29,Raw!$G:$G,Geography!BR$6,Raw!$C:$C,Geography!$A$6),SUMIFS(Raw!$H:$H,Raw!$A:$A,Geography!$B29,Raw!$G:$G,Geography!BR$6,Raw!$E:$E,Geography!$A$6)))</f>
        <v>0</v>
      </c>
      <c r="BS29" s="94">
        <f>IF($B$6="Region",SUMIFS(Raw!$H:$H,Raw!$A:$A,Geography!$B29,Raw!$G:$G,Geography!BS$6,Raw!$I:$I,Geography!$A$6),IF($B$6="Provider",SUMIFS(Raw!$H:$H,Raw!$A:$A,Geography!$B29,Raw!$G:$G,Geography!BS$6,Raw!$C:$C,Geography!$A$6),SUMIFS(Raw!$H:$H,Raw!$A:$A,Geography!$B29,Raw!$G:$G,Geography!BS$6,Raw!$E:$E,Geography!$A$6)))</f>
        <v>0</v>
      </c>
      <c r="BT29" s="94">
        <f>IF($B$6="Region",SUMIFS(Raw!$H:$H,Raw!$A:$A,Geography!$B29,Raw!$G:$G,Geography!BT$6,Raw!$I:$I,Geography!$A$6),IF($B$6="Provider",SUMIFS(Raw!$H:$H,Raw!$A:$A,Geography!$B29,Raw!$G:$G,Geography!BT$6,Raw!$C:$C,Geography!$A$6),SUMIFS(Raw!$H:$H,Raw!$A:$A,Geography!$B29,Raw!$G:$G,Geography!BT$6,Raw!$E:$E,Geography!$A$6)))</f>
        <v>0</v>
      </c>
      <c r="BU29" s="94">
        <f>IF($B$6="Region",SUMIFS(Raw!$H:$H,Raw!$A:$A,Geography!$B29,Raw!$G:$G,Geography!BU$6,Raw!$I:$I,Geography!$A$6),IF($B$6="Provider",SUMIFS(Raw!$H:$H,Raw!$A:$A,Geography!$B29,Raw!$G:$G,Geography!BU$6,Raw!$C:$C,Geography!$A$6),SUMIFS(Raw!$H:$H,Raw!$A:$A,Geography!$B29,Raw!$G:$G,Geography!BU$6,Raw!$E:$E,Geography!$A$6)))</f>
        <v>0</v>
      </c>
      <c r="BV29" s="94">
        <f>IF($B$6="Region",SUMIFS(Raw!$H:$H,Raw!$A:$A,Geography!$B29,Raw!$G:$G,Geography!BV$6,Raw!$I:$I,Geography!$A$6),IF($B$6="Provider",SUMIFS(Raw!$H:$H,Raw!$A:$A,Geography!$B29,Raw!$G:$G,Geography!BV$6,Raw!$C:$C,Geography!$A$6),SUMIFS(Raw!$H:$H,Raw!$A:$A,Geography!$B29,Raw!$G:$G,Geography!BV$6,Raw!$E:$E,Geography!$A$6)))</f>
        <v>0</v>
      </c>
      <c r="BW29" s="94">
        <f>IF($B$6="Region",SUMIFS(Raw!$H:$H,Raw!$A:$A,Geography!$B29,Raw!$G:$G,Geography!BW$6,Raw!$I:$I,Geography!$A$6),IF($B$6="Provider",SUMIFS(Raw!$H:$H,Raw!$A:$A,Geography!$B29,Raw!$G:$G,Geography!BW$6,Raw!$C:$C,Geography!$A$6),SUMIFS(Raw!$H:$H,Raw!$A:$A,Geography!$B29,Raw!$G:$G,Geography!BW$6,Raw!$E:$E,Geography!$A$6)))</f>
        <v>0</v>
      </c>
      <c r="BX29" s="94">
        <f>IF($B$6="Region",SUMIFS(Raw!$H:$H,Raw!$A:$A,Geography!$B29,Raw!$G:$G,Geography!BX$6,Raw!$I:$I,Geography!$A$6),IF($B$6="Provider",SUMIFS(Raw!$H:$H,Raw!$A:$A,Geography!$B29,Raw!$G:$G,Geography!BX$6,Raw!$C:$C,Geography!$A$6),SUMIFS(Raw!$H:$H,Raw!$A:$A,Geography!$B29,Raw!$G:$G,Geography!BX$6,Raw!$E:$E,Geography!$A$6)))</f>
        <v>0</v>
      </c>
      <c r="BY29" s="94">
        <f>IF($B$6="Region",SUMIFS(Raw!$H:$H,Raw!$A:$A,Geography!$B29,Raw!$G:$G,Geography!BY$6,Raw!$I:$I,Geography!$A$6),IF($B$6="Provider",SUMIFS(Raw!$H:$H,Raw!$A:$A,Geography!$B29,Raw!$G:$G,Geography!BY$6,Raw!$C:$C,Geography!$A$6),SUMIFS(Raw!$H:$H,Raw!$A:$A,Geography!$B29,Raw!$G:$G,Geography!BY$6,Raw!$E:$E,Geography!$A$6)))</f>
        <v>0</v>
      </c>
      <c r="BZ29" s="94">
        <f>IF($B$6="Region",SUMIFS(Raw!$H:$H,Raw!$A:$A,Geography!$B29,Raw!$G:$G,Geography!BZ$6,Raw!$I:$I,Geography!$A$6),IF($B$6="Provider",SUMIFS(Raw!$H:$H,Raw!$A:$A,Geography!$B29,Raw!$G:$G,Geography!BZ$6,Raw!$C:$C,Geography!$A$6),SUMIFS(Raw!$H:$H,Raw!$A:$A,Geography!$B29,Raw!$G:$G,Geography!BZ$6,Raw!$E:$E,Geography!$A$6)))</f>
        <v>0</v>
      </c>
      <c r="CA29" s="94">
        <f>IF($B$6="Region",SUMIFS(Raw!$H:$H,Raw!$A:$A,Geography!$B29,Raw!$G:$G,Geography!CA$6,Raw!$I:$I,Geography!$A$6),IF($B$6="Provider",SUMIFS(Raw!$H:$H,Raw!$A:$A,Geography!$B29,Raw!$G:$G,Geography!CA$6,Raw!$C:$C,Geography!$A$6),SUMIFS(Raw!$H:$H,Raw!$A:$A,Geography!$B29,Raw!$G:$G,Geography!CA$6,Raw!$E:$E,Geography!$A$6)))</f>
        <v>0</v>
      </c>
      <c r="CB29" s="94">
        <f>IF($B$6="Region",SUMIFS(Raw!$H:$H,Raw!$A:$A,Geography!$B29,Raw!$G:$G,Geography!CB$6,Raw!$I:$I,Geography!$A$6),IF($B$6="Provider",SUMIFS(Raw!$H:$H,Raw!$A:$A,Geography!$B29,Raw!$G:$G,Geography!CB$6,Raw!$C:$C,Geography!$A$6),SUMIFS(Raw!$H:$H,Raw!$A:$A,Geography!$B29,Raw!$G:$G,Geography!CB$6,Raw!$E:$E,Geography!$A$6)))</f>
        <v>0</v>
      </c>
      <c r="CC29" s="94">
        <f>IF($B$6="Region",SUMIFS(Raw!$H:$H,Raw!$A:$A,Geography!$B29,Raw!$G:$G,Geography!CC$6,Raw!$I:$I,Geography!$A$6),IF($B$6="Provider",SUMIFS(Raw!$H:$H,Raw!$A:$A,Geography!$B29,Raw!$G:$G,Geography!CC$6,Raw!$C:$C,Geography!$A$6),SUMIFS(Raw!$H:$H,Raw!$A:$A,Geography!$B29,Raw!$G:$G,Geography!CC$6,Raw!$E:$E,Geography!$A$6)))</f>
        <v>0</v>
      </c>
      <c r="CD29" s="94">
        <f>IF($B$6="Region",SUMIFS(Raw!$H:$H,Raw!$A:$A,Geography!$B29,Raw!$G:$G,Geography!CD$6,Raw!$I:$I,Geography!$A$6),IF($B$6="Provider",SUMIFS(Raw!$H:$H,Raw!$A:$A,Geography!$B29,Raw!$G:$G,Geography!CD$6,Raw!$C:$C,Geography!$A$6),SUMIFS(Raw!$H:$H,Raw!$A:$A,Geography!$B29,Raw!$G:$G,Geography!CD$6,Raw!$E:$E,Geography!$A$6)))</f>
        <v>0</v>
      </c>
      <c r="CE29" s="94">
        <f>IF($B$6="Region",SUMIFS(Raw!$H:$H,Raw!$A:$A,Geography!$B29,Raw!$G:$G,Geography!CE$6,Raw!$I:$I,Geography!$A$6),IF($B$6="Provider",SUMIFS(Raw!$H:$H,Raw!$A:$A,Geography!$B29,Raw!$G:$G,Geography!CE$6,Raw!$C:$C,Geography!$A$6),SUMIFS(Raw!$H:$H,Raw!$A:$A,Geography!$B29,Raw!$G:$G,Geography!CE$6,Raw!$E:$E,Geography!$A$6)))</f>
        <v>0</v>
      </c>
      <c r="CF29" s="94">
        <f>IF($B$6="Region",SUMIFS(Raw!$H:$H,Raw!$A:$A,Geography!$B29,Raw!$G:$G,Geography!CF$6,Raw!$I:$I,Geography!$A$6),IF($B$6="Provider",SUMIFS(Raw!$H:$H,Raw!$A:$A,Geography!$B29,Raw!$G:$G,Geography!CF$6,Raw!$C:$C,Geography!$A$6),SUMIFS(Raw!$H:$H,Raw!$A:$A,Geography!$B29,Raw!$G:$G,Geography!CF$6,Raw!$E:$E,Geography!$A$6)))</f>
        <v>0</v>
      </c>
      <c r="CG29" s="94">
        <f>IF($B$6="Region",SUMIFS(Raw!$H:$H,Raw!$A:$A,Geography!$B29,Raw!$G:$G,Geography!CG$6,Raw!$I:$I,Geography!$A$6),IF($B$6="Provider",SUMIFS(Raw!$H:$H,Raw!$A:$A,Geography!$B29,Raw!$G:$G,Geography!CG$6,Raw!$C:$C,Geography!$A$6),SUMIFS(Raw!$H:$H,Raw!$A:$A,Geography!$B29,Raw!$G:$G,Geography!CG$6,Raw!$E:$E,Geography!$A$6)))</f>
        <v>0</v>
      </c>
      <c r="CH29" s="94">
        <f>IF($B$6="Region",SUMIFS(Raw!$H:$H,Raw!$A:$A,Geography!$B29,Raw!$G:$G,Geography!CH$6,Raw!$I:$I,Geography!$A$6),IF($B$6="Provider",SUMIFS(Raw!$H:$H,Raw!$A:$A,Geography!$B29,Raw!$G:$G,Geography!CH$6,Raw!$C:$C,Geography!$A$6),SUMIFS(Raw!$H:$H,Raw!$A:$A,Geography!$B29,Raw!$G:$G,Geography!CH$6,Raw!$E:$E,Geography!$A$6)))</f>
        <v>0</v>
      </c>
      <c r="CI29" s="94">
        <f>IF($B$6="Region",SUMIFS(Raw!$H:$H,Raw!$A:$A,Geography!$B29,Raw!$G:$G,Geography!CI$6,Raw!$I:$I,Geography!$A$6),IF($B$6="Provider",SUMIFS(Raw!$H:$H,Raw!$A:$A,Geography!$B29,Raw!$G:$G,Geography!CI$6,Raw!$C:$C,Geography!$A$6),SUMIFS(Raw!$H:$H,Raw!$A:$A,Geography!$B29,Raw!$G:$G,Geography!CI$6,Raw!$E:$E,Geography!$A$6)))</f>
        <v>0</v>
      </c>
      <c r="CJ29" s="94">
        <f>IF($B$6="Region",SUMIFS(Raw!$H:$H,Raw!$A:$A,Geography!$B29,Raw!$G:$G,Geography!CJ$6,Raw!$I:$I,Geography!$A$6),IF($B$6="Provider",SUMIFS(Raw!$H:$H,Raw!$A:$A,Geography!$B29,Raw!$G:$G,Geography!CJ$6,Raw!$C:$C,Geography!$A$6),SUMIFS(Raw!$H:$H,Raw!$A:$A,Geography!$B29,Raw!$G:$G,Geography!CJ$6,Raw!$E:$E,Geography!$A$6)))</f>
        <v>0</v>
      </c>
      <c r="CK29" s="94">
        <f>IF($B$6="Region",SUMIFS(Raw!$H:$H,Raw!$A:$A,Geography!$B29,Raw!$G:$G,Geography!CK$6,Raw!$I:$I,Geography!$A$6),IF($B$6="Provider",SUMIFS(Raw!$H:$H,Raw!$A:$A,Geography!$B29,Raw!$G:$G,Geography!CK$6,Raw!$C:$C,Geography!$A$6),SUMIFS(Raw!$H:$H,Raw!$A:$A,Geography!$B29,Raw!$G:$G,Geography!CK$6,Raw!$E:$E,Geography!$A$6)))</f>
        <v>0</v>
      </c>
      <c r="CL29" s="94">
        <f>IF($B$6="Region",SUMIFS(Raw!$H:$H,Raw!$A:$A,Geography!$B29,Raw!$G:$G,Geography!CL$6,Raw!$I:$I,Geography!$A$6),IF($B$6="Provider",SUMIFS(Raw!$H:$H,Raw!$A:$A,Geography!$B29,Raw!$G:$G,Geography!CL$6,Raw!$C:$C,Geography!$A$6),SUMIFS(Raw!$H:$H,Raw!$A:$A,Geography!$B29,Raw!$G:$G,Geography!CL$6,Raw!$E:$E,Geography!$A$6)))</f>
        <v>0</v>
      </c>
      <c r="CM29" s="94">
        <f>IF($B$6="Region",SUMIFS(Raw!$H:$H,Raw!$A:$A,Geography!$B29,Raw!$G:$G,Geography!CM$6,Raw!$I:$I,Geography!$A$6),IF($B$6="Provider",SUMIFS(Raw!$H:$H,Raw!$A:$A,Geography!$B29,Raw!$G:$G,Geography!CM$6,Raw!$C:$C,Geography!$A$6),SUMIFS(Raw!$H:$H,Raw!$A:$A,Geography!$B29,Raw!$G:$G,Geography!CM$6,Raw!$E:$E,Geography!$A$6)))</f>
        <v>0</v>
      </c>
    </row>
    <row r="30" spans="1:91" s="234" customFormat="1" ht="12.5" hidden="1" customHeight="1" x14ac:dyDescent="0.25">
      <c r="A30" s="271"/>
      <c r="B30" s="14">
        <v>46296</v>
      </c>
      <c r="C30" s="3"/>
      <c r="D30" s="94">
        <f>IF($B$6="Region",SUMIFS(Raw!$H:$H,Raw!$A:$A,Geography!$B30,Raw!$G:$G,Geography!D$6,Raw!$I:$I,Geography!$A$6),IF($B$6="Provider",SUMIFS(Raw!$H:$H,Raw!$A:$A,Geography!$B30,Raw!$G:$G,Geography!D$6,Raw!$C:$C,Geography!$A$6),SUMIFS(Raw!$H:$H,Raw!$A:$A,Geography!$B30,Raw!$G:$G,Geography!D$6,Raw!$E:$E,Geography!$A$6)))</f>
        <v>0</v>
      </c>
      <c r="E30" s="94">
        <f>IF($B$6="Region",SUMIFS(Raw!$H:$H,Raw!$A:$A,Geography!$B30,Raw!$G:$G,Geography!E$6,Raw!$I:$I,Geography!$A$6),IF($B$6="Provider",SUMIFS(Raw!$H:$H,Raw!$A:$A,Geography!$B30,Raw!$G:$G,Geography!E$6,Raw!$C:$C,Geography!$A$6),SUMIFS(Raw!$H:$H,Raw!$A:$A,Geography!$B30,Raw!$G:$G,Geography!E$6,Raw!$E:$E,Geography!$A$6)))</f>
        <v>0</v>
      </c>
      <c r="F30" s="94">
        <f>IF($B$6="Region",SUMIFS(Raw!$H:$H,Raw!$A:$A,Geography!$B30,Raw!$G:$G,Geography!F$6,Raw!$I:$I,Geography!$A$6),IF($B$6="Provider",SUMIFS(Raw!$H:$H,Raw!$A:$A,Geography!$B30,Raw!$G:$G,Geography!F$6,Raw!$C:$C,Geography!$A$6),SUMIFS(Raw!$H:$H,Raw!$A:$A,Geography!$B30,Raw!$G:$G,Geography!F$6,Raw!$E:$E,Geography!$A$6)))</f>
        <v>0</v>
      </c>
      <c r="G30" s="94">
        <f>IF($B$6="Region",SUMIFS(Raw!$H:$H,Raw!$A:$A,Geography!$B30,Raw!$G:$G,Geography!G$6,Raw!$I:$I,Geography!$A$6),IF($B$6="Provider",SUMIFS(Raw!$H:$H,Raw!$A:$A,Geography!$B30,Raw!$G:$G,Geography!G$6,Raw!$C:$C,Geography!$A$6),SUMIFS(Raw!$H:$H,Raw!$A:$A,Geography!$B30,Raw!$G:$G,Geography!G$6,Raw!$E:$E,Geography!$A$6)))</f>
        <v>0</v>
      </c>
      <c r="H30" s="94">
        <f>IF($B$6="Region",SUMIFS(Raw!$H:$H,Raw!$A:$A,Geography!$B30,Raw!$G:$G,Geography!H$6,Raw!$I:$I,Geography!$A$6),IF($B$6="Provider",SUMIFS(Raw!$H:$H,Raw!$A:$A,Geography!$B30,Raw!$G:$G,Geography!H$6,Raw!$C:$C,Geography!$A$6),SUMIFS(Raw!$H:$H,Raw!$A:$A,Geography!$B30,Raw!$G:$G,Geography!H$6,Raw!$E:$E,Geography!$A$6)))</f>
        <v>0</v>
      </c>
      <c r="I30" s="94">
        <f>IF($B$6="Region",SUMIFS(Raw!$H:$H,Raw!$A:$A,Geography!$B30,Raw!$G:$G,Geography!I$6,Raw!$I:$I,Geography!$A$6),IF($B$6="Provider",SUMIFS(Raw!$H:$H,Raw!$A:$A,Geography!$B30,Raw!$G:$G,Geography!I$6,Raw!$C:$C,Geography!$A$6),SUMIFS(Raw!$H:$H,Raw!$A:$A,Geography!$B30,Raw!$G:$G,Geography!I$6,Raw!$E:$E,Geography!$A$6)))</f>
        <v>0</v>
      </c>
      <c r="J30" s="94" t="str">
        <f>IF($B$6="Area", SUMIFS(Raw!$H:$H,Raw!$A:$A,Geography!$B30,Raw!$G:$G,Geography!J$6,Raw!$E:$E,Geography!$A$6), " ")</f>
        <v xml:space="preserve"> </v>
      </c>
      <c r="K30" s="94" t="str">
        <f>IF($B$6="Area", SUMIFS(Raw!$H:$H,Raw!$A:$A,Geography!$B30,Raw!$G:$G,Geography!K$6,Raw!$E:$E,Geography!$A$6), " ")</f>
        <v xml:space="preserve"> </v>
      </c>
      <c r="L30" s="94">
        <f>IF($B$6="Region",SUMIFS(Raw!$H:$H,Raw!$A:$A,Geography!$B30,Raw!$G:$G,Geography!L$6,Raw!$I:$I,Geography!$A$6),IF($B$6="Provider",SUMIFS(Raw!$H:$H,Raw!$A:$A,Geography!$B30,Raw!$G:$G,Geography!L$6,Raw!$C:$C,Geography!$A$6),SUMIFS(Raw!$H:$H,Raw!$A:$A,Geography!$B30,Raw!$G:$G,Geography!L$6,Raw!$E:$E,Geography!$A$6)))</f>
        <v>0</v>
      </c>
      <c r="M30" s="94">
        <f>IF($B$6="Region",SUMIFS(Raw!$H:$H,Raw!$A:$A,Geography!$B30,Raw!$G:$G,Geography!M$6,Raw!$I:$I,Geography!$A$6),IF($B$6="Provider",SUMIFS(Raw!$H:$H,Raw!$A:$A,Geography!$B30,Raw!$G:$G,Geography!M$6,Raw!$C:$C,Geography!$A$6),SUMIFS(Raw!$H:$H,Raw!$A:$A,Geography!$B30,Raw!$G:$G,Geography!M$6,Raw!$E:$E,Geography!$A$6)))</f>
        <v>0</v>
      </c>
      <c r="N30" s="94">
        <f>IF($B$6="Region",SUMIFS(Raw!$H:$H,Raw!$A:$A,Geography!$B30,Raw!$G:$G,Geography!N$6,Raw!$I:$I,Geography!$A$6),IF($B$6="Provider",SUMIFS(Raw!$H:$H,Raw!$A:$A,Geography!$B30,Raw!$G:$G,Geography!N$6,Raw!$C:$C,Geography!$A$6),SUMIFS(Raw!$H:$H,Raw!$A:$A,Geography!$B30,Raw!$G:$G,Geography!N$6,Raw!$E:$E,Geography!$A$6)))</f>
        <v>0</v>
      </c>
      <c r="O30" s="94">
        <f>IF($B$6="Region",SUMIFS(Raw!$H:$H,Raw!$A:$A,Geography!$B30,Raw!$G:$G,Geography!O$6,Raw!$I:$I,Geography!$A$6),IF($B$6="Provider",SUMIFS(Raw!$H:$H,Raw!$A:$A,Geography!$B30,Raw!$G:$G,Geography!O$6,Raw!$C:$C,Geography!$A$6),SUMIFS(Raw!$H:$H,Raw!$A:$A,Geography!$B30,Raw!$G:$G,Geography!O$6,Raw!$E:$E,Geography!$A$6)))</f>
        <v>0</v>
      </c>
      <c r="P30" s="94">
        <f>IF($B$6="Region",SUMIFS(Raw!$H:$H,Raw!$A:$A,Geography!$B30,Raw!$G:$G,Geography!P$6,Raw!$I:$I,Geography!$A$6),IF($B$6="Provider",SUMIFS(Raw!$H:$H,Raw!$A:$A,Geography!$B30,Raw!$G:$G,Geography!P$6,Raw!$C:$C,Geography!$A$6),SUMIFS(Raw!$H:$H,Raw!$A:$A,Geography!$B30,Raw!$G:$G,Geography!P$6,Raw!$E:$E,Geography!$A$6)))</f>
        <v>0</v>
      </c>
      <c r="Q30" s="94">
        <f>IF($B$6="Region",SUMIFS(Raw!$H:$H,Raw!$A:$A,Geography!$B30,Raw!$G:$G,Geography!Q$6,Raw!$I:$I,Geography!$A$6),IF($B$6="Provider",SUMIFS(Raw!$H:$H,Raw!$A:$A,Geography!$B30,Raw!$G:$G,Geography!Q$6,Raw!$C:$C,Geography!$A$6),SUMIFS(Raw!$H:$H,Raw!$A:$A,Geography!$B30,Raw!$G:$G,Geography!Q$6,Raw!$E:$E,Geography!$A$6)))</f>
        <v>0</v>
      </c>
      <c r="R30" s="94">
        <f>IF($B$6="Region",SUMIFS(Raw!$H:$H,Raw!$A:$A,Geography!$B30,Raw!$G:$G,Geography!R$6,Raw!$I:$I,Geography!$A$6),IF($B$6="Provider",SUMIFS(Raw!$H:$H,Raw!$A:$A,Geography!$B30,Raw!$G:$G,Geography!R$6,Raw!$C:$C,Geography!$A$6),SUMIFS(Raw!$H:$H,Raw!$A:$A,Geography!$B30,Raw!$G:$G,Geography!R$6,Raw!$E:$E,Geography!$A$6)))</f>
        <v>0</v>
      </c>
      <c r="S30" s="94">
        <f>IF($B$6="Region",SUMIFS(Raw!$H:$H,Raw!$A:$A,Geography!$B30,Raw!$G:$G,Geography!S$6,Raw!$I:$I,Geography!$A$6),IF($B$6="Provider",SUMIFS(Raw!$H:$H,Raw!$A:$A,Geography!$B30,Raw!$G:$G,Geography!S$6,Raw!$C:$C,Geography!$A$6),SUMIFS(Raw!$H:$H,Raw!$A:$A,Geography!$B30,Raw!$G:$G,Geography!S$6,Raw!$E:$E,Geography!$A$6)))</f>
        <v>0</v>
      </c>
      <c r="T30" s="94">
        <f>IF($B$6="Region",SUMIFS(Raw!$H:$H,Raw!$A:$A,Geography!$B30,Raw!$G:$G,Geography!T$6,Raw!$I:$I,Geography!$A$6),IF($B$6="Provider",SUMIFS(Raw!$H:$H,Raw!$A:$A,Geography!$B30,Raw!$G:$G,Geography!T$6,Raw!$C:$C,Geography!$A$6),SUMIFS(Raw!$H:$H,Raw!$A:$A,Geography!$B30,Raw!$G:$G,Geography!T$6,Raw!$E:$E,Geography!$A$6)))</f>
        <v>0</v>
      </c>
      <c r="U30" s="94">
        <f>IF($B$6="Region",SUMIFS(Raw!$H:$H,Raw!$A:$A,Geography!$B30,Raw!$G:$G,Geography!U$6,Raw!$I:$I,Geography!$A$6),IF($B$6="Provider",SUMIFS(Raw!$H:$H,Raw!$A:$A,Geography!$B30,Raw!$G:$G,Geography!U$6,Raw!$C:$C,Geography!$A$6),SUMIFS(Raw!$H:$H,Raw!$A:$A,Geography!$B30,Raw!$G:$G,Geography!U$6,Raw!$E:$E,Geography!$A$6)))</f>
        <v>0</v>
      </c>
      <c r="V30" s="94">
        <f>IF($B$6="Region",SUMIFS(Raw!$H:$H,Raw!$A:$A,Geography!$B30,Raw!$G:$G,Geography!V$6,Raw!$I:$I,Geography!$A$6),IF($B$6="Provider",SUMIFS(Raw!$H:$H,Raw!$A:$A,Geography!$B30,Raw!$G:$G,Geography!V$6,Raw!$C:$C,Geography!$A$6),SUMIFS(Raw!$H:$H,Raw!$A:$A,Geography!$B30,Raw!$G:$G,Geography!V$6,Raw!$E:$E,Geography!$A$6)))</f>
        <v>0</v>
      </c>
      <c r="W30" s="94">
        <f>IF($B$6="Region",SUMIFS(Raw!$H:$H,Raw!$A:$A,Geography!$B30,Raw!$G:$G,Geography!W$6,Raw!$I:$I,Geography!$A$6),IF($B$6="Provider",SUMIFS(Raw!$H:$H,Raw!$A:$A,Geography!$B30,Raw!$G:$G,Geography!W$6,Raw!$C:$C,Geography!$A$6),SUMIFS(Raw!$H:$H,Raw!$A:$A,Geography!$B30,Raw!$G:$G,Geography!W$6,Raw!$E:$E,Geography!$A$6)))</f>
        <v>0</v>
      </c>
      <c r="X30" s="94">
        <f>IF($B$6="Region",SUMIFS(Raw!$H:$H,Raw!$A:$A,Geography!$B30,Raw!$G:$G,Geography!X$6,Raw!$I:$I,Geography!$A$6),IF($B$6="Provider",SUMIFS(Raw!$H:$H,Raw!$A:$A,Geography!$B30,Raw!$G:$G,Geography!X$6,Raw!$C:$C,Geography!$A$6),SUMIFS(Raw!$H:$H,Raw!$A:$A,Geography!$B30,Raw!$G:$G,Geography!X$6,Raw!$E:$E,Geography!$A$6)))</f>
        <v>0</v>
      </c>
      <c r="Y30" s="94" t="str">
        <f>IF($B$6="Area", SUMIFS(Raw!$H:$H,Raw!$A:$A,Geography!$B30,Raw!$G:$G,Geography!Y$6,Raw!$E:$E,Geography!$A$6), " ")</f>
        <v xml:space="preserve"> </v>
      </c>
      <c r="Z30" s="94" t="str">
        <f>IF($B$6="Area", SUMIFS(Raw!$H:$H,Raw!$A:$A,Geography!$B30,Raw!$G:$G,Geography!Z$6,Raw!$E:$E,Geography!$A$6), " ")</f>
        <v xml:space="preserve"> </v>
      </c>
      <c r="AA30" s="94">
        <f>IF($B$6="Region",SUMIFS(Raw!$H:$H,Raw!$A:$A,Geography!$B30,Raw!$G:$G,Geography!AA$6,Raw!$I:$I,Geography!$A$6),IF($B$6="Provider",SUMIFS(Raw!$H:$H,Raw!$A:$A,Geography!$B30,Raw!$G:$G,Geography!AA$6,Raw!$C:$C,Geography!$A$6),SUMIFS(Raw!$H:$H,Raw!$A:$A,Geography!$B30,Raw!$G:$G,Geography!AA$6,Raw!$E:$E,Geography!$A$6)))</f>
        <v>0</v>
      </c>
      <c r="AB30" s="94">
        <f>IF($B$6="Region",SUMIFS(Raw!$H:$H,Raw!$A:$A,Geography!$B30,Raw!$G:$G,Geography!AB$6,Raw!$I:$I,Geography!$A$6),IF($B$6="Provider",SUMIFS(Raw!$H:$H,Raw!$A:$A,Geography!$B30,Raw!$G:$G,Geography!AB$6,Raw!$C:$C,Geography!$A$6),SUMIFS(Raw!$H:$H,Raw!$A:$A,Geography!$B30,Raw!$G:$G,Geography!AB$6,Raw!$E:$E,Geography!$A$6)))</f>
        <v>0</v>
      </c>
      <c r="AC30" s="94" t="str">
        <f>IF($B$6="Area", SUMIFS(Raw!$H:$H,Raw!$A:$A,Geography!$B30,Raw!$G:$G,Geography!AC$6,Raw!$E:$E,Geography!$A$6), " ")</f>
        <v xml:space="preserve"> </v>
      </c>
      <c r="AD30" s="94" t="str">
        <f>IF($B$6="Area", SUMIFS(Raw!$H:$H,Raw!$A:$A,Geography!$B30,Raw!$G:$G,Geography!AD$6,Raw!$E:$E,Geography!$A$6), " ")</f>
        <v xml:space="preserve"> </v>
      </c>
      <c r="AE30" s="94">
        <f>IF($B$6="Region",SUMIFS(Raw!$H:$H,Raw!$A:$A,Geography!$B30,Raw!$G:$G,Geography!AE$6,Raw!$I:$I,Geography!$A$6),IF($B$6="Provider",SUMIFS(Raw!$H:$H,Raw!$A:$A,Geography!$B30,Raw!$G:$G,Geography!AE$6,Raw!$C:$C,Geography!$A$6),SUMIFS(Raw!$H:$H,Raw!$A:$A,Geography!$B30,Raw!$G:$G,Geography!AE$6,Raw!$E:$E,Geography!$A$6)))</f>
        <v>0</v>
      </c>
      <c r="AF30" s="94">
        <f>IF($B$6="Region",SUMIFS(Raw!$H:$H,Raw!$A:$A,Geography!$B30,Raw!$G:$G,Geography!AF$6,Raw!$I:$I,Geography!$A$6),IF($B$6="Provider",SUMIFS(Raw!$H:$H,Raw!$A:$A,Geography!$B30,Raw!$G:$G,Geography!AF$6,Raw!$C:$C,Geography!$A$6),SUMIFS(Raw!$H:$H,Raw!$A:$A,Geography!$B30,Raw!$G:$G,Geography!AF$6,Raw!$E:$E,Geography!$A$6)))</f>
        <v>0</v>
      </c>
      <c r="AG30" s="94">
        <f>IF($B$6="Region",SUMIFS(Raw!$H:$H,Raw!$A:$A,Geography!$B30,Raw!$G:$G,Geography!AG$6,Raw!$I:$I,Geography!$A$6),IF($B$6="Provider",SUMIFS(Raw!$H:$H,Raw!$A:$A,Geography!$B30,Raw!$G:$G,Geography!AG$6,Raw!$C:$C,Geography!$A$6),SUMIFS(Raw!$H:$H,Raw!$A:$A,Geography!$B30,Raw!$G:$G,Geography!AG$6,Raw!$E:$E,Geography!$A$6)))</f>
        <v>0</v>
      </c>
      <c r="AH30" s="94">
        <f>IF($B$6="Region",SUMIFS(Raw!$H:$H,Raw!$A:$A,Geography!$B30,Raw!$G:$G,Geography!AH$6,Raw!$I:$I,Geography!$A$6),IF($B$6="Provider",SUMIFS(Raw!$H:$H,Raw!$A:$A,Geography!$B30,Raw!$G:$G,Geography!AH$6,Raw!$C:$C,Geography!$A$6),SUMIFS(Raw!$H:$H,Raw!$A:$A,Geography!$B30,Raw!$G:$G,Geography!AH$6,Raw!$E:$E,Geography!$A$6)))</f>
        <v>0</v>
      </c>
      <c r="AI30" s="94">
        <f>IF($B$6="Region",SUMIFS(Raw!$H:$H,Raw!$A:$A,Geography!$B30,Raw!$G:$G,Geography!AI$6,Raw!$I:$I,Geography!$A$6),IF($B$6="Provider",SUMIFS(Raw!$H:$H,Raw!$A:$A,Geography!$B30,Raw!$G:$G,Geography!AI$6,Raw!$C:$C,Geography!$A$6),SUMIFS(Raw!$H:$H,Raw!$A:$A,Geography!$B30,Raw!$G:$G,Geography!AI$6,Raw!$E:$E,Geography!$A$6)))</f>
        <v>0</v>
      </c>
      <c r="AJ30" s="94">
        <f>IF($B$6="Region",SUMIFS(Raw!$H:$H,Raw!$A:$A,Geography!$B30,Raw!$G:$G,Geography!AJ$6,Raw!$I:$I,Geography!$A$6),IF($B$6="Provider",SUMIFS(Raw!$H:$H,Raw!$A:$A,Geography!$B30,Raw!$G:$G,Geography!AJ$6,Raw!$C:$C,Geography!$A$6),SUMIFS(Raw!$H:$H,Raw!$A:$A,Geography!$B30,Raw!$G:$G,Geography!AJ$6,Raw!$E:$E,Geography!$A$6)))</f>
        <v>0</v>
      </c>
      <c r="AK30" s="94">
        <f>IF($B$6="Region",SUMIFS(Raw!$H:$H,Raw!$A:$A,Geography!$B30,Raw!$G:$G,Geography!AK$6,Raw!$I:$I,Geography!$A$6),IF($B$6="Provider",SUMIFS(Raw!$H:$H,Raw!$A:$A,Geography!$B30,Raw!$G:$G,Geography!AK$6,Raw!$C:$C,Geography!$A$6),SUMIFS(Raw!$H:$H,Raw!$A:$A,Geography!$B30,Raw!$G:$G,Geography!AK$6,Raw!$E:$E,Geography!$A$6)))</f>
        <v>0</v>
      </c>
      <c r="AL30" s="94">
        <f>IF($B$6="Region",SUMIFS(Raw!$H:$H,Raw!$A:$A,Geography!$B30,Raw!$G:$G,Geography!AL$6,Raw!$I:$I,Geography!$A$6),IF($B$6="Provider",SUMIFS(Raw!$H:$H,Raw!$A:$A,Geography!$B30,Raw!$G:$G,Geography!AL$6,Raw!$C:$C,Geography!$A$6),SUMIFS(Raw!$H:$H,Raw!$A:$A,Geography!$B30,Raw!$G:$G,Geography!AL$6,Raw!$E:$E,Geography!$A$6)))</f>
        <v>0</v>
      </c>
      <c r="AM30" s="94">
        <f>IF($B$6="Region",SUMIFS(Raw!$H:$H,Raw!$A:$A,Geography!$B30,Raw!$G:$G,Geography!AM$6,Raw!$I:$I,Geography!$A$6),IF($B$6="Provider",SUMIFS(Raw!$H:$H,Raw!$A:$A,Geography!$B30,Raw!$G:$G,Geography!AM$6,Raw!$C:$C,Geography!$A$6),SUMIFS(Raw!$H:$H,Raw!$A:$A,Geography!$B30,Raw!$G:$G,Geography!AM$6,Raw!$E:$E,Geography!$A$6)))</f>
        <v>0</v>
      </c>
      <c r="AN30" s="94">
        <f>IF($B$6="Region",SUMIFS(Raw!$H:$H,Raw!$A:$A,Geography!$B30,Raw!$G:$G,Geography!AN$6,Raw!$I:$I,Geography!$A$6),IF($B$6="Provider",SUMIFS(Raw!$H:$H,Raw!$A:$A,Geography!$B30,Raw!$G:$G,Geography!AN$6,Raw!$C:$C,Geography!$A$6),SUMIFS(Raw!$H:$H,Raw!$A:$A,Geography!$B30,Raw!$G:$G,Geography!AN$6,Raw!$E:$E,Geography!$A$6)))</f>
        <v>0</v>
      </c>
      <c r="AO30" s="94">
        <f>IF($B$6="Region",SUMIFS(Raw!$H:$H,Raw!$A:$A,Geography!$B30,Raw!$G:$G,Geography!AO$6,Raw!$I:$I,Geography!$A$6),IF($B$6="Provider",SUMIFS(Raw!$H:$H,Raw!$A:$A,Geography!$B30,Raw!$G:$G,Geography!AO$6,Raw!$C:$C,Geography!$A$6),SUMIFS(Raw!$H:$H,Raw!$A:$A,Geography!$B30,Raw!$G:$G,Geography!AO$6,Raw!$E:$E,Geography!$A$6)))</f>
        <v>0</v>
      </c>
      <c r="AP30" s="94">
        <f>IF($B$6="Region",SUMIFS(Raw!$H:$H,Raw!$A:$A,Geography!$B30,Raw!$G:$G,Geography!AP$6,Raw!$I:$I,Geography!$A$6),IF($B$6="Provider",SUMIFS(Raw!$H:$H,Raw!$A:$A,Geography!$B30,Raw!$G:$G,Geography!AP$6,Raw!$C:$C,Geography!$A$6),SUMIFS(Raw!$H:$H,Raw!$A:$A,Geography!$B30,Raw!$G:$G,Geography!AP$6,Raw!$E:$E,Geography!$A$6)))</f>
        <v>0</v>
      </c>
      <c r="AQ30" s="94">
        <f>IF($B$6="Region",SUMIFS(Raw!$H:$H,Raw!$A:$A,Geography!$B30,Raw!$G:$G,Geography!AQ$6,Raw!$I:$I,Geography!$A$6),IF($B$6="Provider",SUMIFS(Raw!$H:$H,Raw!$A:$A,Geography!$B30,Raw!$G:$G,Geography!AQ$6,Raw!$C:$C,Geography!$A$6),SUMIFS(Raw!$H:$H,Raw!$A:$A,Geography!$B30,Raw!$G:$G,Geography!AQ$6,Raw!$E:$E,Geography!$A$6)))</f>
        <v>0</v>
      </c>
      <c r="AR30" s="94">
        <f>IF($B$6="Region",SUMIFS(Raw!$H:$H,Raw!$A:$A,Geography!$B30,Raw!$G:$G,Geography!AR$6,Raw!$I:$I,Geography!$A$6),IF($B$6="Provider",SUMIFS(Raw!$H:$H,Raw!$A:$A,Geography!$B30,Raw!$G:$G,Geography!AR$6,Raw!$C:$C,Geography!$A$6),SUMIFS(Raw!$H:$H,Raw!$A:$A,Geography!$B30,Raw!$G:$G,Geography!AR$6,Raw!$E:$E,Geography!$A$6)))</f>
        <v>0</v>
      </c>
      <c r="AS30" s="94">
        <f>IF($B$6="Region",SUMIFS(Raw!$H:$H,Raw!$A:$A,Geography!$B30,Raw!$G:$G,Geography!AS$6,Raw!$I:$I,Geography!$A$6),IF($B$6="Provider",SUMIFS(Raw!$H:$H,Raw!$A:$A,Geography!$B30,Raw!$G:$G,Geography!AS$6,Raw!$C:$C,Geography!$A$6),SUMIFS(Raw!$H:$H,Raw!$A:$A,Geography!$B30,Raw!$G:$G,Geography!AS$6,Raw!$E:$E,Geography!$A$6)))</f>
        <v>0</v>
      </c>
      <c r="AT30" s="94">
        <f>IF($B$6="Region",SUMIFS(Raw!$H:$H,Raw!$A:$A,Geography!$B30,Raw!$G:$G,Geography!AT$6,Raw!$I:$I,Geography!$A$6),IF($B$6="Provider",SUMIFS(Raw!$H:$H,Raw!$A:$A,Geography!$B30,Raw!$G:$G,Geography!AT$6,Raw!$C:$C,Geography!$A$6),SUMIFS(Raw!$H:$H,Raw!$A:$A,Geography!$B30,Raw!$G:$G,Geography!AT$6,Raw!$E:$E,Geography!$A$6)))</f>
        <v>0</v>
      </c>
      <c r="AU30" s="94">
        <f>IF($B$6="Region",SUMIFS(Raw!$H:$H,Raw!$A:$A,Geography!$B30,Raw!$G:$G,Geography!AU$6,Raw!$I:$I,Geography!$A$6),IF($B$6="Provider",SUMIFS(Raw!$H:$H,Raw!$A:$A,Geography!$B30,Raw!$G:$G,Geography!AU$6,Raw!$C:$C,Geography!$A$6),SUMIFS(Raw!$H:$H,Raw!$A:$A,Geography!$B30,Raw!$G:$G,Geography!AU$6,Raw!$E:$E,Geography!$A$6)))</f>
        <v>0</v>
      </c>
      <c r="AV30" s="94">
        <f>IF($B$6="Region",SUMIFS(Raw!$H:$H,Raw!$A:$A,Geography!$B30,Raw!$G:$G,Geography!AV$6,Raw!$I:$I,Geography!$A$6),IF($B$6="Provider",SUMIFS(Raw!$H:$H,Raw!$A:$A,Geography!$B30,Raw!$G:$G,Geography!AV$6,Raw!$C:$C,Geography!$A$6),SUMIFS(Raw!$H:$H,Raw!$A:$A,Geography!$B30,Raw!$G:$G,Geography!AV$6,Raw!$E:$E,Geography!$A$6)))</f>
        <v>0</v>
      </c>
      <c r="AW30" s="94">
        <f>IF($B$6="Region",SUMIFS(Raw!$H:$H,Raw!$A:$A,Geography!$B30,Raw!$G:$G,Geography!AW$6,Raw!$I:$I,Geography!$A$6),IF($B$6="Provider",SUMIFS(Raw!$H:$H,Raw!$A:$A,Geography!$B30,Raw!$G:$G,Geography!AW$6,Raw!$C:$C,Geography!$A$6),SUMIFS(Raw!$H:$H,Raw!$A:$A,Geography!$B30,Raw!$G:$G,Geography!AW$6,Raw!$E:$E,Geography!$A$6)))</f>
        <v>0</v>
      </c>
      <c r="AX30" s="94">
        <f>IF($B$6="Region",SUMIFS(Raw!$H:$H,Raw!$A:$A,Geography!$B30,Raw!$G:$G,Geography!AX$6,Raw!$I:$I,Geography!$A$6),IF($B$6="Provider",SUMIFS(Raw!$H:$H,Raw!$A:$A,Geography!$B30,Raw!$G:$G,Geography!AX$6,Raw!$C:$C,Geography!$A$6),SUMIFS(Raw!$H:$H,Raw!$A:$A,Geography!$B30,Raw!$G:$G,Geography!AX$6,Raw!$E:$E,Geography!$A$6)))</f>
        <v>0</v>
      </c>
      <c r="AY30" s="94">
        <f>IF($B$6="Region",SUMIFS(Raw!$H:$H,Raw!$A:$A,Geography!$B30,Raw!$G:$G,Geography!AY$6,Raw!$I:$I,Geography!$A$6),IF($B$6="Provider",SUMIFS(Raw!$H:$H,Raw!$A:$A,Geography!$B30,Raw!$G:$G,Geography!AY$6,Raw!$C:$C,Geography!$A$6),SUMIFS(Raw!$H:$H,Raw!$A:$A,Geography!$B30,Raw!$G:$G,Geography!AY$6,Raw!$E:$E,Geography!$A$6)))</f>
        <v>0</v>
      </c>
      <c r="AZ30" s="94">
        <f>IF($B$6="Region",SUMIFS(Raw!$H:$H,Raw!$A:$A,Geography!$B30,Raw!$G:$G,Geography!AZ$6,Raw!$I:$I,Geography!$A$6),IF($B$6="Provider",SUMIFS(Raw!$H:$H,Raw!$A:$A,Geography!$B30,Raw!$G:$G,Geography!AZ$6,Raw!$C:$C,Geography!$A$6),SUMIFS(Raw!$H:$H,Raw!$A:$A,Geography!$B30,Raw!$G:$G,Geography!AZ$6,Raw!$E:$E,Geography!$A$6)))</f>
        <v>0</v>
      </c>
      <c r="BA30" s="94">
        <f>IF($B$6="Region",SUMIFS(Raw!$H:$H,Raw!$A:$A,Geography!$B30,Raw!$G:$G,Geography!BA$6,Raw!$I:$I,Geography!$A$6),IF($B$6="Provider",SUMIFS(Raw!$H:$H,Raw!$A:$A,Geography!$B30,Raw!$G:$G,Geography!BA$6,Raw!$C:$C,Geography!$A$6),SUMIFS(Raw!$H:$H,Raw!$A:$A,Geography!$B30,Raw!$G:$G,Geography!BA$6,Raw!$E:$E,Geography!$A$6)))</f>
        <v>0</v>
      </c>
      <c r="BB30" s="94">
        <f>IF($B$6="Region",SUMIFS(Raw!$H:$H,Raw!$A:$A,Geography!$B30,Raw!$G:$G,Geography!BB$6,Raw!$I:$I,Geography!$A$6),IF($B$6="Provider",SUMIFS(Raw!$H:$H,Raw!$A:$A,Geography!$B30,Raw!$G:$G,Geography!BB$6,Raw!$C:$C,Geography!$A$6),SUMIFS(Raw!$H:$H,Raw!$A:$A,Geography!$B30,Raw!$G:$G,Geography!BB$6,Raw!$E:$E,Geography!$A$6)))</f>
        <v>0</v>
      </c>
      <c r="BC30" s="94">
        <f>IF($B$6="Region",SUMIFS(Raw!$H:$H,Raw!$A:$A,Geography!$B30,Raw!$G:$G,Geography!BC$6,Raw!$I:$I,Geography!$A$6),IF($B$6="Provider",SUMIFS(Raw!$H:$H,Raw!$A:$A,Geography!$B30,Raw!$G:$G,Geography!BC$6,Raw!$C:$C,Geography!$A$6),SUMIFS(Raw!$H:$H,Raw!$A:$A,Geography!$B30,Raw!$G:$G,Geography!BC$6,Raw!$E:$E,Geography!$A$6)))</f>
        <v>0</v>
      </c>
      <c r="BD30" s="94">
        <f>IF($B$6="Region",SUMIFS(Raw!$H:$H,Raw!$A:$A,Geography!$B30,Raw!$G:$G,Geography!BD$6,Raw!$I:$I,Geography!$A$6),IF($B$6="Provider",SUMIFS(Raw!$H:$H,Raw!$A:$A,Geography!$B30,Raw!$G:$G,Geography!BD$6,Raw!$C:$C,Geography!$A$6),SUMIFS(Raw!$H:$H,Raw!$A:$A,Geography!$B30,Raw!$G:$G,Geography!BD$6,Raw!$E:$E,Geography!$A$6)))</f>
        <v>0</v>
      </c>
      <c r="BE30" s="94">
        <f>IF($B$6="Region",SUMIFS(Raw!$H:$H,Raw!$A:$A,Geography!$B30,Raw!$G:$G,Geography!BE$6,Raw!$I:$I,Geography!$A$6),IF($B$6="Provider",SUMIFS(Raw!$H:$H,Raw!$A:$A,Geography!$B30,Raw!$G:$G,Geography!BE$6,Raw!$C:$C,Geography!$A$6),SUMIFS(Raw!$H:$H,Raw!$A:$A,Geography!$B30,Raw!$G:$G,Geography!BE$6,Raw!$E:$E,Geography!$A$6)))</f>
        <v>0</v>
      </c>
      <c r="BF30" s="94">
        <f>IF($B$6="Region",SUMIFS(Raw!$H:$H,Raw!$A:$A,Geography!$B30,Raw!$G:$G,Geography!BF$6,Raw!$I:$I,Geography!$A$6),IF($B$6="Provider",SUMIFS(Raw!$H:$H,Raw!$A:$A,Geography!$B30,Raw!$G:$G,Geography!BF$6,Raw!$C:$C,Geography!$A$6),SUMIFS(Raw!$H:$H,Raw!$A:$A,Geography!$B30,Raw!$G:$G,Geography!BF$6,Raw!$E:$E,Geography!$A$6)))</f>
        <v>0</v>
      </c>
      <c r="BG30" s="94">
        <f>IF($B$6="Region",SUMIFS(Raw!$H:$H,Raw!$A:$A,Geography!$B30,Raw!$G:$G,Geography!BG$6,Raw!$I:$I,Geography!$A$6),IF($B$6="Provider",SUMIFS(Raw!$H:$H,Raw!$A:$A,Geography!$B30,Raw!$G:$G,Geography!BG$6,Raw!$C:$C,Geography!$A$6),SUMIFS(Raw!$H:$H,Raw!$A:$A,Geography!$B30,Raw!$G:$G,Geography!BG$6,Raw!$E:$E,Geography!$A$6)))</f>
        <v>0</v>
      </c>
      <c r="BH30" s="94">
        <f>IF($B$6="Region",SUMIFS(Raw!$H:$H,Raw!$A:$A,Geography!$B30,Raw!$G:$G,Geography!BH$6,Raw!$I:$I,Geography!$A$6),IF($B$6="Provider",SUMIFS(Raw!$H:$H,Raw!$A:$A,Geography!$B30,Raw!$G:$G,Geography!BH$6,Raw!$C:$C,Geography!$A$6),SUMIFS(Raw!$H:$H,Raw!$A:$A,Geography!$B30,Raw!$G:$G,Geography!BH$6,Raw!$E:$E,Geography!$A$6)))</f>
        <v>0</v>
      </c>
      <c r="BI30" s="94">
        <f>IF($B$6="Region",SUMIFS(Raw!$H:$H,Raw!$A:$A,Geography!$B30,Raw!$G:$G,Geography!BI$6,Raw!$I:$I,Geography!$A$6),IF($B$6="Provider",SUMIFS(Raw!$H:$H,Raw!$A:$A,Geography!$B30,Raw!$G:$G,Geography!BI$6,Raw!$C:$C,Geography!$A$6),SUMIFS(Raw!$H:$H,Raw!$A:$A,Geography!$B30,Raw!$G:$G,Geography!BI$6,Raw!$E:$E,Geography!$A$6)))</f>
        <v>0</v>
      </c>
      <c r="BJ30" s="94">
        <f>IF($B$6="Region",SUMIFS(Raw!$H:$H,Raw!$A:$A,Geography!$B30,Raw!$G:$G,Geography!BJ$6,Raw!$I:$I,Geography!$A$6),IF($B$6="Provider",SUMIFS(Raw!$H:$H,Raw!$A:$A,Geography!$B30,Raw!$G:$G,Geography!BJ$6,Raw!$C:$C,Geography!$A$6),SUMIFS(Raw!$H:$H,Raw!$A:$A,Geography!$B30,Raw!$G:$G,Geography!BJ$6,Raw!$E:$E,Geography!$A$6)))</f>
        <v>0</v>
      </c>
      <c r="BK30" s="94">
        <f>IF($B$6="Region",SUMIFS(Raw!$H:$H,Raw!$A:$A,Geography!$B30,Raw!$G:$G,Geography!BK$6,Raw!$I:$I,Geography!$A$6),IF($B$6="Provider",SUMIFS(Raw!$H:$H,Raw!$A:$A,Geography!$B30,Raw!$G:$G,Geography!BK$6,Raw!$C:$C,Geography!$A$6),SUMIFS(Raw!$H:$H,Raw!$A:$A,Geography!$B30,Raw!$G:$G,Geography!BK$6,Raw!$E:$E,Geography!$A$6)))</f>
        <v>0</v>
      </c>
      <c r="BL30" s="94">
        <f>IF($B$6="Region",SUMIFS(Raw!$H:$H,Raw!$A:$A,Geography!$B30,Raw!$G:$G,Geography!BL$6,Raw!$I:$I,Geography!$A$6),IF($B$6="Provider",SUMIFS(Raw!$H:$H,Raw!$A:$A,Geography!$B30,Raw!$G:$G,Geography!BL$6,Raw!$C:$C,Geography!$A$6),SUMIFS(Raw!$H:$H,Raw!$A:$A,Geography!$B30,Raw!$G:$G,Geography!BL$6,Raw!$E:$E,Geography!$A$6)))</f>
        <v>0</v>
      </c>
      <c r="BM30" s="94">
        <f>IF($B$6="Region",SUMIFS(Raw!$H:$H,Raw!$A:$A,Geography!$B30,Raw!$G:$G,Geography!BM$6,Raw!$I:$I,Geography!$A$6),IF($B$6="Provider",SUMIFS(Raw!$H:$H,Raw!$A:$A,Geography!$B30,Raw!$G:$G,Geography!BM$6,Raw!$C:$C,Geography!$A$6),SUMIFS(Raw!$H:$H,Raw!$A:$A,Geography!$B30,Raw!$G:$G,Geography!BM$6,Raw!$E:$E,Geography!$A$6)))</f>
        <v>0</v>
      </c>
      <c r="BN30" s="94">
        <f>IF($B$6="Region",SUMIFS(Raw!$H:$H,Raw!$A:$A,Geography!$B30,Raw!$G:$G,Geography!BN$6,Raw!$I:$I,Geography!$A$6),IF($B$6="Provider",SUMIFS(Raw!$H:$H,Raw!$A:$A,Geography!$B30,Raw!$G:$G,Geography!BN$6,Raw!$C:$C,Geography!$A$6),SUMIFS(Raw!$H:$H,Raw!$A:$A,Geography!$B30,Raw!$G:$G,Geography!BN$6,Raw!$E:$E,Geography!$A$6)))</f>
        <v>0</v>
      </c>
      <c r="BO30" s="94">
        <f>IF($B$6="Region",SUMIFS(Raw!$H:$H,Raw!$A:$A,Geography!$B30,Raw!$G:$G,Geography!BO$6,Raw!$I:$I,Geography!$A$6),IF($B$6="Provider",SUMIFS(Raw!$H:$H,Raw!$A:$A,Geography!$B30,Raw!$G:$G,Geography!BO$6,Raw!$C:$C,Geography!$A$6),SUMIFS(Raw!$H:$H,Raw!$A:$A,Geography!$B30,Raw!$G:$G,Geography!BO$6,Raw!$E:$E,Geography!$A$6)))</f>
        <v>0</v>
      </c>
      <c r="BP30" s="94">
        <f>IF($B$6="Region",SUMIFS(Raw!$H:$H,Raw!$A:$A,Geography!$B30,Raw!$G:$G,Geography!BP$6,Raw!$I:$I,Geography!$A$6),IF($B$6="Provider",SUMIFS(Raw!$H:$H,Raw!$A:$A,Geography!$B30,Raw!$G:$G,Geography!BP$6,Raw!$C:$C,Geography!$A$6),SUMIFS(Raw!$H:$H,Raw!$A:$A,Geography!$B30,Raw!$G:$G,Geography!BP$6,Raw!$E:$E,Geography!$A$6)))</f>
        <v>0</v>
      </c>
      <c r="BQ30" s="94">
        <f>IF($B$6="Region",SUMIFS(Raw!$H:$H,Raw!$A:$A,Geography!$B30,Raw!$G:$G,Geography!BQ$6,Raw!$I:$I,Geography!$A$6),IF($B$6="Provider",SUMIFS(Raw!$H:$H,Raw!$A:$A,Geography!$B30,Raw!$G:$G,Geography!BQ$6,Raw!$C:$C,Geography!$A$6),SUMIFS(Raw!$H:$H,Raw!$A:$A,Geography!$B30,Raw!$G:$G,Geography!BQ$6,Raw!$E:$E,Geography!$A$6)))</f>
        <v>0</v>
      </c>
      <c r="BR30" s="94">
        <f>IF($B$6="Region",SUMIFS(Raw!$H:$H,Raw!$A:$A,Geography!$B30,Raw!$G:$G,Geography!BR$6,Raw!$I:$I,Geography!$A$6),IF($B$6="Provider",SUMIFS(Raw!$H:$H,Raw!$A:$A,Geography!$B30,Raw!$G:$G,Geography!BR$6,Raw!$C:$C,Geography!$A$6),SUMIFS(Raw!$H:$H,Raw!$A:$A,Geography!$B30,Raw!$G:$G,Geography!BR$6,Raw!$E:$E,Geography!$A$6)))</f>
        <v>0</v>
      </c>
      <c r="BS30" s="94">
        <f>IF($B$6="Region",SUMIFS(Raw!$H:$H,Raw!$A:$A,Geography!$B30,Raw!$G:$G,Geography!BS$6,Raw!$I:$I,Geography!$A$6),IF($B$6="Provider",SUMIFS(Raw!$H:$H,Raw!$A:$A,Geography!$B30,Raw!$G:$G,Geography!BS$6,Raw!$C:$C,Geography!$A$6),SUMIFS(Raw!$H:$H,Raw!$A:$A,Geography!$B30,Raw!$G:$G,Geography!BS$6,Raw!$E:$E,Geography!$A$6)))</f>
        <v>0</v>
      </c>
      <c r="BT30" s="94">
        <f>IF($B$6="Region",SUMIFS(Raw!$H:$H,Raw!$A:$A,Geography!$B30,Raw!$G:$G,Geography!BT$6,Raw!$I:$I,Geography!$A$6),IF($B$6="Provider",SUMIFS(Raw!$H:$H,Raw!$A:$A,Geography!$B30,Raw!$G:$G,Geography!BT$6,Raw!$C:$C,Geography!$A$6),SUMIFS(Raw!$H:$H,Raw!$A:$A,Geography!$B30,Raw!$G:$G,Geography!BT$6,Raw!$E:$E,Geography!$A$6)))</f>
        <v>0</v>
      </c>
      <c r="BU30" s="94">
        <f>IF($B$6="Region",SUMIFS(Raw!$H:$H,Raw!$A:$A,Geography!$B30,Raw!$G:$G,Geography!BU$6,Raw!$I:$I,Geography!$A$6),IF($B$6="Provider",SUMIFS(Raw!$H:$H,Raw!$A:$A,Geography!$B30,Raw!$G:$G,Geography!BU$6,Raw!$C:$C,Geography!$A$6),SUMIFS(Raw!$H:$H,Raw!$A:$A,Geography!$B30,Raw!$G:$G,Geography!BU$6,Raw!$E:$E,Geography!$A$6)))</f>
        <v>0</v>
      </c>
      <c r="BV30" s="94">
        <f>IF($B$6="Region",SUMIFS(Raw!$H:$H,Raw!$A:$A,Geography!$B30,Raw!$G:$G,Geography!BV$6,Raw!$I:$I,Geography!$A$6),IF($B$6="Provider",SUMIFS(Raw!$H:$H,Raw!$A:$A,Geography!$B30,Raw!$G:$G,Geography!BV$6,Raw!$C:$C,Geography!$A$6),SUMIFS(Raw!$H:$H,Raw!$A:$A,Geography!$B30,Raw!$G:$G,Geography!BV$6,Raw!$E:$E,Geography!$A$6)))</f>
        <v>0</v>
      </c>
      <c r="BW30" s="94">
        <f>IF($B$6="Region",SUMIFS(Raw!$H:$H,Raw!$A:$A,Geography!$B30,Raw!$G:$G,Geography!BW$6,Raw!$I:$I,Geography!$A$6),IF($B$6="Provider",SUMIFS(Raw!$H:$H,Raw!$A:$A,Geography!$B30,Raw!$G:$G,Geography!BW$6,Raw!$C:$C,Geography!$A$6),SUMIFS(Raw!$H:$H,Raw!$A:$A,Geography!$B30,Raw!$G:$G,Geography!BW$6,Raw!$E:$E,Geography!$A$6)))</f>
        <v>0</v>
      </c>
      <c r="BX30" s="94">
        <f>IF($B$6="Region",SUMIFS(Raw!$H:$H,Raw!$A:$A,Geography!$B30,Raw!$G:$G,Geography!BX$6,Raw!$I:$I,Geography!$A$6),IF($B$6="Provider",SUMIFS(Raw!$H:$H,Raw!$A:$A,Geography!$B30,Raw!$G:$G,Geography!BX$6,Raw!$C:$C,Geography!$A$6),SUMIFS(Raw!$H:$H,Raw!$A:$A,Geography!$B30,Raw!$G:$G,Geography!BX$6,Raw!$E:$E,Geography!$A$6)))</f>
        <v>0</v>
      </c>
      <c r="BY30" s="94">
        <f>IF($B$6="Region",SUMIFS(Raw!$H:$H,Raw!$A:$A,Geography!$B30,Raw!$G:$G,Geography!BY$6,Raw!$I:$I,Geography!$A$6),IF($B$6="Provider",SUMIFS(Raw!$H:$H,Raw!$A:$A,Geography!$B30,Raw!$G:$G,Geography!BY$6,Raw!$C:$C,Geography!$A$6),SUMIFS(Raw!$H:$H,Raw!$A:$A,Geography!$B30,Raw!$G:$G,Geography!BY$6,Raw!$E:$E,Geography!$A$6)))</f>
        <v>0</v>
      </c>
      <c r="BZ30" s="94">
        <f>IF($B$6="Region",SUMIFS(Raw!$H:$H,Raw!$A:$A,Geography!$B30,Raw!$G:$G,Geography!BZ$6,Raw!$I:$I,Geography!$A$6),IF($B$6="Provider",SUMIFS(Raw!$H:$H,Raw!$A:$A,Geography!$B30,Raw!$G:$G,Geography!BZ$6,Raw!$C:$C,Geography!$A$6),SUMIFS(Raw!$H:$H,Raw!$A:$A,Geography!$B30,Raw!$G:$G,Geography!BZ$6,Raw!$E:$E,Geography!$A$6)))</f>
        <v>0</v>
      </c>
      <c r="CA30" s="94">
        <f>IF($B$6="Region",SUMIFS(Raw!$H:$H,Raw!$A:$A,Geography!$B30,Raw!$G:$G,Geography!CA$6,Raw!$I:$I,Geography!$A$6),IF($B$6="Provider",SUMIFS(Raw!$H:$H,Raw!$A:$A,Geography!$B30,Raw!$G:$G,Geography!CA$6,Raw!$C:$C,Geography!$A$6),SUMIFS(Raw!$H:$H,Raw!$A:$A,Geography!$B30,Raw!$G:$G,Geography!CA$6,Raw!$E:$E,Geography!$A$6)))</f>
        <v>0</v>
      </c>
      <c r="CB30" s="94">
        <f>IF($B$6="Region",SUMIFS(Raw!$H:$H,Raw!$A:$A,Geography!$B30,Raw!$G:$G,Geography!CB$6,Raw!$I:$I,Geography!$A$6),IF($B$6="Provider",SUMIFS(Raw!$H:$H,Raw!$A:$A,Geography!$B30,Raw!$G:$G,Geography!CB$6,Raw!$C:$C,Geography!$A$6),SUMIFS(Raw!$H:$H,Raw!$A:$A,Geography!$B30,Raw!$G:$G,Geography!CB$6,Raw!$E:$E,Geography!$A$6)))</f>
        <v>0</v>
      </c>
      <c r="CC30" s="94">
        <f>IF($B$6="Region",SUMIFS(Raw!$H:$H,Raw!$A:$A,Geography!$B30,Raw!$G:$G,Geography!CC$6,Raw!$I:$I,Geography!$A$6),IF($B$6="Provider",SUMIFS(Raw!$H:$H,Raw!$A:$A,Geography!$B30,Raw!$G:$G,Geography!CC$6,Raw!$C:$C,Geography!$A$6),SUMIFS(Raw!$H:$H,Raw!$A:$A,Geography!$B30,Raw!$G:$G,Geography!CC$6,Raw!$E:$E,Geography!$A$6)))</f>
        <v>0</v>
      </c>
      <c r="CD30" s="94">
        <f>IF($B$6="Region",SUMIFS(Raw!$H:$H,Raw!$A:$A,Geography!$B30,Raw!$G:$G,Geography!CD$6,Raw!$I:$I,Geography!$A$6),IF($B$6="Provider",SUMIFS(Raw!$H:$H,Raw!$A:$A,Geography!$B30,Raw!$G:$G,Geography!CD$6,Raw!$C:$C,Geography!$A$6),SUMIFS(Raw!$H:$H,Raw!$A:$A,Geography!$B30,Raw!$G:$G,Geography!CD$6,Raw!$E:$E,Geography!$A$6)))</f>
        <v>0</v>
      </c>
      <c r="CE30" s="94">
        <f>IF($B$6="Region",SUMIFS(Raw!$H:$H,Raw!$A:$A,Geography!$B30,Raw!$G:$G,Geography!CE$6,Raw!$I:$I,Geography!$A$6),IF($B$6="Provider",SUMIFS(Raw!$H:$H,Raw!$A:$A,Geography!$B30,Raw!$G:$G,Geography!CE$6,Raw!$C:$C,Geography!$A$6),SUMIFS(Raw!$H:$H,Raw!$A:$A,Geography!$B30,Raw!$G:$G,Geography!CE$6,Raw!$E:$E,Geography!$A$6)))</f>
        <v>0</v>
      </c>
      <c r="CF30" s="94">
        <f>IF($B$6="Region",SUMIFS(Raw!$H:$H,Raw!$A:$A,Geography!$B30,Raw!$G:$G,Geography!CF$6,Raw!$I:$I,Geography!$A$6),IF($B$6="Provider",SUMIFS(Raw!$H:$H,Raw!$A:$A,Geography!$B30,Raw!$G:$G,Geography!CF$6,Raw!$C:$C,Geography!$A$6),SUMIFS(Raw!$H:$H,Raw!$A:$A,Geography!$B30,Raw!$G:$G,Geography!CF$6,Raw!$E:$E,Geography!$A$6)))</f>
        <v>0</v>
      </c>
      <c r="CG30" s="94">
        <f>IF($B$6="Region",SUMIFS(Raw!$H:$H,Raw!$A:$A,Geography!$B30,Raw!$G:$G,Geography!CG$6,Raw!$I:$I,Geography!$A$6),IF($B$6="Provider",SUMIFS(Raw!$H:$H,Raw!$A:$A,Geography!$B30,Raw!$G:$G,Geography!CG$6,Raw!$C:$C,Geography!$A$6),SUMIFS(Raw!$H:$H,Raw!$A:$A,Geography!$B30,Raw!$G:$G,Geography!CG$6,Raw!$E:$E,Geography!$A$6)))</f>
        <v>0</v>
      </c>
      <c r="CH30" s="94">
        <f>IF($B$6="Region",SUMIFS(Raw!$H:$H,Raw!$A:$A,Geography!$B30,Raw!$G:$G,Geography!CH$6,Raw!$I:$I,Geography!$A$6),IF($B$6="Provider",SUMIFS(Raw!$H:$H,Raw!$A:$A,Geography!$B30,Raw!$G:$G,Geography!CH$6,Raw!$C:$C,Geography!$A$6),SUMIFS(Raw!$H:$H,Raw!$A:$A,Geography!$B30,Raw!$G:$G,Geography!CH$6,Raw!$E:$E,Geography!$A$6)))</f>
        <v>0</v>
      </c>
      <c r="CI30" s="94">
        <f>IF($B$6="Region",SUMIFS(Raw!$H:$H,Raw!$A:$A,Geography!$B30,Raw!$G:$G,Geography!CI$6,Raw!$I:$I,Geography!$A$6),IF($B$6="Provider",SUMIFS(Raw!$H:$H,Raw!$A:$A,Geography!$B30,Raw!$G:$G,Geography!CI$6,Raw!$C:$C,Geography!$A$6),SUMIFS(Raw!$H:$H,Raw!$A:$A,Geography!$B30,Raw!$G:$G,Geography!CI$6,Raw!$E:$E,Geography!$A$6)))</f>
        <v>0</v>
      </c>
      <c r="CJ30" s="94">
        <f>IF($B$6="Region",SUMIFS(Raw!$H:$H,Raw!$A:$A,Geography!$B30,Raw!$G:$G,Geography!CJ$6,Raw!$I:$I,Geography!$A$6),IF($B$6="Provider",SUMIFS(Raw!$H:$H,Raw!$A:$A,Geography!$B30,Raw!$G:$G,Geography!CJ$6,Raw!$C:$C,Geography!$A$6),SUMIFS(Raw!$H:$H,Raw!$A:$A,Geography!$B30,Raw!$G:$G,Geography!CJ$6,Raw!$E:$E,Geography!$A$6)))</f>
        <v>0</v>
      </c>
      <c r="CK30" s="94">
        <f>IF($B$6="Region",SUMIFS(Raw!$H:$H,Raw!$A:$A,Geography!$B30,Raw!$G:$G,Geography!CK$6,Raw!$I:$I,Geography!$A$6),IF($B$6="Provider",SUMIFS(Raw!$H:$H,Raw!$A:$A,Geography!$B30,Raw!$G:$G,Geography!CK$6,Raw!$C:$C,Geography!$A$6),SUMIFS(Raw!$H:$H,Raw!$A:$A,Geography!$B30,Raw!$G:$G,Geography!CK$6,Raw!$E:$E,Geography!$A$6)))</f>
        <v>0</v>
      </c>
      <c r="CL30" s="94">
        <f>IF($B$6="Region",SUMIFS(Raw!$H:$H,Raw!$A:$A,Geography!$B30,Raw!$G:$G,Geography!CL$6,Raw!$I:$I,Geography!$A$6),IF($B$6="Provider",SUMIFS(Raw!$H:$H,Raw!$A:$A,Geography!$B30,Raw!$G:$G,Geography!CL$6,Raw!$C:$C,Geography!$A$6),SUMIFS(Raw!$H:$H,Raw!$A:$A,Geography!$B30,Raw!$G:$G,Geography!CL$6,Raw!$E:$E,Geography!$A$6)))</f>
        <v>0</v>
      </c>
      <c r="CM30" s="94">
        <f>IF($B$6="Region",SUMIFS(Raw!$H:$H,Raw!$A:$A,Geography!$B30,Raw!$G:$G,Geography!CM$6,Raw!$I:$I,Geography!$A$6),IF($B$6="Provider",SUMIFS(Raw!$H:$H,Raw!$A:$A,Geography!$B30,Raw!$G:$G,Geography!CM$6,Raw!$C:$C,Geography!$A$6),SUMIFS(Raw!$H:$H,Raw!$A:$A,Geography!$B30,Raw!$G:$G,Geography!CM$6,Raw!$E:$E,Geography!$A$6)))</f>
        <v>0</v>
      </c>
    </row>
    <row r="31" spans="1:91" s="234" customFormat="1" ht="12.5" hidden="1" customHeight="1" x14ac:dyDescent="0.25">
      <c r="A31" s="271"/>
      <c r="B31" s="14">
        <v>46327</v>
      </c>
      <c r="C31" s="3"/>
      <c r="D31" s="94">
        <f>IF($B$6="Region",SUMIFS(Raw!$H:$H,Raw!$A:$A,Geography!$B31,Raw!$G:$G,Geography!D$6,Raw!$I:$I,Geography!$A$6),IF($B$6="Provider",SUMIFS(Raw!$H:$H,Raw!$A:$A,Geography!$B31,Raw!$G:$G,Geography!D$6,Raw!$C:$C,Geography!$A$6),SUMIFS(Raw!$H:$H,Raw!$A:$A,Geography!$B31,Raw!$G:$G,Geography!D$6,Raw!$E:$E,Geography!$A$6)))</f>
        <v>0</v>
      </c>
      <c r="E31" s="94">
        <f>IF($B$6="Region",SUMIFS(Raw!$H:$H,Raw!$A:$A,Geography!$B31,Raw!$G:$G,Geography!E$6,Raw!$I:$I,Geography!$A$6),IF($B$6="Provider",SUMIFS(Raw!$H:$H,Raw!$A:$A,Geography!$B31,Raw!$G:$G,Geography!E$6,Raw!$C:$C,Geography!$A$6),SUMIFS(Raw!$H:$H,Raw!$A:$A,Geography!$B31,Raw!$G:$G,Geography!E$6,Raw!$E:$E,Geography!$A$6)))</f>
        <v>0</v>
      </c>
      <c r="F31" s="94">
        <f>IF($B$6="Region",SUMIFS(Raw!$H:$H,Raw!$A:$A,Geography!$B31,Raw!$G:$G,Geography!F$6,Raw!$I:$I,Geography!$A$6),IF($B$6="Provider",SUMIFS(Raw!$H:$H,Raw!$A:$A,Geography!$B31,Raw!$G:$G,Geography!F$6,Raw!$C:$C,Geography!$A$6),SUMIFS(Raw!$H:$H,Raw!$A:$A,Geography!$B31,Raw!$G:$G,Geography!F$6,Raw!$E:$E,Geography!$A$6)))</f>
        <v>0</v>
      </c>
      <c r="G31" s="94">
        <f>IF($B$6="Region",SUMIFS(Raw!$H:$H,Raw!$A:$A,Geography!$B31,Raw!$G:$G,Geography!G$6,Raw!$I:$I,Geography!$A$6),IF($B$6="Provider",SUMIFS(Raw!$H:$H,Raw!$A:$A,Geography!$B31,Raw!$G:$G,Geography!G$6,Raw!$C:$C,Geography!$A$6),SUMIFS(Raw!$H:$H,Raw!$A:$A,Geography!$B31,Raw!$G:$G,Geography!G$6,Raw!$E:$E,Geography!$A$6)))</f>
        <v>0</v>
      </c>
      <c r="H31" s="94">
        <f>IF($B$6="Region",SUMIFS(Raw!$H:$H,Raw!$A:$A,Geography!$B31,Raw!$G:$G,Geography!H$6,Raw!$I:$I,Geography!$A$6),IF($B$6="Provider",SUMIFS(Raw!$H:$H,Raw!$A:$A,Geography!$B31,Raw!$G:$G,Geography!H$6,Raw!$C:$C,Geography!$A$6),SUMIFS(Raw!$H:$H,Raw!$A:$A,Geography!$B31,Raw!$G:$G,Geography!H$6,Raw!$E:$E,Geography!$A$6)))</f>
        <v>0</v>
      </c>
      <c r="I31" s="94">
        <f>IF($B$6="Region",SUMIFS(Raw!$H:$H,Raw!$A:$A,Geography!$B31,Raw!$G:$G,Geography!I$6,Raw!$I:$I,Geography!$A$6),IF($B$6="Provider",SUMIFS(Raw!$H:$H,Raw!$A:$A,Geography!$B31,Raw!$G:$G,Geography!I$6,Raw!$C:$C,Geography!$A$6),SUMIFS(Raw!$H:$H,Raw!$A:$A,Geography!$B31,Raw!$G:$G,Geography!I$6,Raw!$E:$E,Geography!$A$6)))</f>
        <v>0</v>
      </c>
      <c r="J31" s="94" t="str">
        <f>IF($B$6="Area", SUMIFS(Raw!$H:$H,Raw!$A:$A,Geography!$B31,Raw!$G:$G,Geography!J$6,Raw!$E:$E,Geography!$A$6), " ")</f>
        <v xml:space="preserve"> </v>
      </c>
      <c r="K31" s="94" t="str">
        <f>IF($B$6="Area", SUMIFS(Raw!$H:$H,Raw!$A:$A,Geography!$B31,Raw!$G:$G,Geography!K$6,Raw!$E:$E,Geography!$A$6), " ")</f>
        <v xml:space="preserve"> </v>
      </c>
      <c r="L31" s="94">
        <f>IF($B$6="Region",SUMIFS(Raw!$H:$H,Raw!$A:$A,Geography!$B31,Raw!$G:$G,Geography!L$6,Raw!$I:$I,Geography!$A$6),IF($B$6="Provider",SUMIFS(Raw!$H:$H,Raw!$A:$A,Geography!$B31,Raw!$G:$G,Geography!L$6,Raw!$C:$C,Geography!$A$6),SUMIFS(Raw!$H:$H,Raw!$A:$A,Geography!$B31,Raw!$G:$G,Geography!L$6,Raw!$E:$E,Geography!$A$6)))</f>
        <v>0</v>
      </c>
      <c r="M31" s="94">
        <f>IF($B$6="Region",SUMIFS(Raw!$H:$H,Raw!$A:$A,Geography!$B31,Raw!$G:$G,Geography!M$6,Raw!$I:$I,Geography!$A$6),IF($B$6="Provider",SUMIFS(Raw!$H:$H,Raw!$A:$A,Geography!$B31,Raw!$G:$G,Geography!M$6,Raw!$C:$C,Geography!$A$6),SUMIFS(Raw!$H:$H,Raw!$A:$A,Geography!$B31,Raw!$G:$G,Geography!M$6,Raw!$E:$E,Geography!$A$6)))</f>
        <v>0</v>
      </c>
      <c r="N31" s="94">
        <f>IF($B$6="Region",SUMIFS(Raw!$H:$H,Raw!$A:$A,Geography!$B31,Raw!$G:$G,Geography!N$6,Raw!$I:$I,Geography!$A$6),IF($B$6="Provider",SUMIFS(Raw!$H:$H,Raw!$A:$A,Geography!$B31,Raw!$G:$G,Geography!N$6,Raw!$C:$C,Geography!$A$6),SUMIFS(Raw!$H:$H,Raw!$A:$A,Geography!$B31,Raw!$G:$G,Geography!N$6,Raw!$E:$E,Geography!$A$6)))</f>
        <v>0</v>
      </c>
      <c r="O31" s="94">
        <f>IF($B$6="Region",SUMIFS(Raw!$H:$H,Raw!$A:$A,Geography!$B31,Raw!$G:$G,Geography!O$6,Raw!$I:$I,Geography!$A$6),IF($B$6="Provider",SUMIFS(Raw!$H:$H,Raw!$A:$A,Geography!$B31,Raw!$G:$G,Geography!O$6,Raw!$C:$C,Geography!$A$6),SUMIFS(Raw!$H:$H,Raw!$A:$A,Geography!$B31,Raw!$G:$G,Geography!O$6,Raw!$E:$E,Geography!$A$6)))</f>
        <v>0</v>
      </c>
      <c r="P31" s="94">
        <f>IF($B$6="Region",SUMIFS(Raw!$H:$H,Raw!$A:$A,Geography!$B31,Raw!$G:$G,Geography!P$6,Raw!$I:$I,Geography!$A$6),IF($B$6="Provider",SUMIFS(Raw!$H:$H,Raw!$A:$A,Geography!$B31,Raw!$G:$G,Geography!P$6,Raw!$C:$C,Geography!$A$6),SUMIFS(Raw!$H:$H,Raw!$A:$A,Geography!$B31,Raw!$G:$G,Geography!P$6,Raw!$E:$E,Geography!$A$6)))</f>
        <v>0</v>
      </c>
      <c r="Q31" s="94">
        <f>IF($B$6="Region",SUMIFS(Raw!$H:$H,Raw!$A:$A,Geography!$B31,Raw!$G:$G,Geography!Q$6,Raw!$I:$I,Geography!$A$6),IF($B$6="Provider",SUMIFS(Raw!$H:$H,Raw!$A:$A,Geography!$B31,Raw!$G:$G,Geography!Q$6,Raw!$C:$C,Geography!$A$6),SUMIFS(Raw!$H:$H,Raw!$A:$A,Geography!$B31,Raw!$G:$G,Geography!Q$6,Raw!$E:$E,Geography!$A$6)))</f>
        <v>0</v>
      </c>
      <c r="R31" s="94">
        <f>IF($B$6="Region",SUMIFS(Raw!$H:$H,Raw!$A:$A,Geography!$B31,Raw!$G:$G,Geography!R$6,Raw!$I:$I,Geography!$A$6),IF($B$6="Provider",SUMIFS(Raw!$H:$H,Raw!$A:$A,Geography!$B31,Raw!$G:$G,Geography!R$6,Raw!$C:$C,Geography!$A$6),SUMIFS(Raw!$H:$H,Raw!$A:$A,Geography!$B31,Raw!$G:$G,Geography!R$6,Raw!$E:$E,Geography!$A$6)))</f>
        <v>0</v>
      </c>
      <c r="S31" s="94">
        <f>IF($B$6="Region",SUMIFS(Raw!$H:$H,Raw!$A:$A,Geography!$B31,Raw!$G:$G,Geography!S$6,Raw!$I:$I,Geography!$A$6),IF($B$6="Provider",SUMIFS(Raw!$H:$H,Raw!$A:$A,Geography!$B31,Raw!$G:$G,Geography!S$6,Raw!$C:$C,Geography!$A$6),SUMIFS(Raw!$H:$H,Raw!$A:$A,Geography!$B31,Raw!$G:$G,Geography!S$6,Raw!$E:$E,Geography!$A$6)))</f>
        <v>0</v>
      </c>
      <c r="T31" s="94">
        <f>IF($B$6="Region",SUMIFS(Raw!$H:$H,Raw!$A:$A,Geography!$B31,Raw!$G:$G,Geography!T$6,Raw!$I:$I,Geography!$A$6),IF($B$6="Provider",SUMIFS(Raw!$H:$H,Raw!$A:$A,Geography!$B31,Raw!$G:$G,Geography!T$6,Raw!$C:$C,Geography!$A$6),SUMIFS(Raw!$H:$H,Raw!$A:$A,Geography!$B31,Raw!$G:$G,Geography!T$6,Raw!$E:$E,Geography!$A$6)))</f>
        <v>0</v>
      </c>
      <c r="U31" s="94">
        <f>IF($B$6="Region",SUMIFS(Raw!$H:$H,Raw!$A:$A,Geography!$B31,Raw!$G:$G,Geography!U$6,Raw!$I:$I,Geography!$A$6),IF($B$6="Provider",SUMIFS(Raw!$H:$H,Raw!$A:$A,Geography!$B31,Raw!$G:$G,Geography!U$6,Raw!$C:$C,Geography!$A$6),SUMIFS(Raw!$H:$H,Raw!$A:$A,Geography!$B31,Raw!$G:$G,Geography!U$6,Raw!$E:$E,Geography!$A$6)))</f>
        <v>0</v>
      </c>
      <c r="V31" s="94">
        <f>IF($B$6="Region",SUMIFS(Raw!$H:$H,Raw!$A:$A,Geography!$B31,Raw!$G:$G,Geography!V$6,Raw!$I:$I,Geography!$A$6),IF($B$6="Provider",SUMIFS(Raw!$H:$H,Raw!$A:$A,Geography!$B31,Raw!$G:$G,Geography!V$6,Raw!$C:$C,Geography!$A$6),SUMIFS(Raw!$H:$H,Raw!$A:$A,Geography!$B31,Raw!$G:$G,Geography!V$6,Raw!$E:$E,Geography!$A$6)))</f>
        <v>0</v>
      </c>
      <c r="W31" s="94">
        <f>IF($B$6="Region",SUMIFS(Raw!$H:$H,Raw!$A:$A,Geography!$B31,Raw!$G:$G,Geography!W$6,Raw!$I:$I,Geography!$A$6),IF($B$6="Provider",SUMIFS(Raw!$H:$H,Raw!$A:$A,Geography!$B31,Raw!$G:$G,Geography!W$6,Raw!$C:$C,Geography!$A$6),SUMIFS(Raw!$H:$H,Raw!$A:$A,Geography!$B31,Raw!$G:$G,Geography!W$6,Raw!$E:$E,Geography!$A$6)))</f>
        <v>0</v>
      </c>
      <c r="X31" s="94">
        <f>IF($B$6="Region",SUMIFS(Raw!$H:$H,Raw!$A:$A,Geography!$B31,Raw!$G:$G,Geography!X$6,Raw!$I:$I,Geography!$A$6),IF($B$6="Provider",SUMIFS(Raw!$H:$H,Raw!$A:$A,Geography!$B31,Raw!$G:$G,Geography!X$6,Raw!$C:$C,Geography!$A$6),SUMIFS(Raw!$H:$H,Raw!$A:$A,Geography!$B31,Raw!$G:$G,Geography!X$6,Raw!$E:$E,Geography!$A$6)))</f>
        <v>0</v>
      </c>
      <c r="Y31" s="94" t="str">
        <f>IF($B$6="Area", SUMIFS(Raw!$H:$H,Raw!$A:$A,Geography!$B31,Raw!$G:$G,Geography!Y$6,Raw!$E:$E,Geography!$A$6), " ")</f>
        <v xml:space="preserve"> </v>
      </c>
      <c r="Z31" s="94" t="str">
        <f>IF($B$6="Area", SUMIFS(Raw!$H:$H,Raw!$A:$A,Geography!$B31,Raw!$G:$G,Geography!Z$6,Raw!$E:$E,Geography!$A$6), " ")</f>
        <v xml:space="preserve"> </v>
      </c>
      <c r="AA31" s="94">
        <f>IF($B$6="Region",SUMIFS(Raw!$H:$H,Raw!$A:$A,Geography!$B31,Raw!$G:$G,Geography!AA$6,Raw!$I:$I,Geography!$A$6),IF($B$6="Provider",SUMIFS(Raw!$H:$H,Raw!$A:$A,Geography!$B31,Raw!$G:$G,Geography!AA$6,Raw!$C:$C,Geography!$A$6),SUMIFS(Raw!$H:$H,Raw!$A:$A,Geography!$B31,Raw!$G:$G,Geography!AA$6,Raw!$E:$E,Geography!$A$6)))</f>
        <v>0</v>
      </c>
      <c r="AB31" s="94">
        <f>IF($B$6="Region",SUMIFS(Raw!$H:$H,Raw!$A:$A,Geography!$B31,Raw!$G:$G,Geography!AB$6,Raw!$I:$I,Geography!$A$6),IF($B$6="Provider",SUMIFS(Raw!$H:$H,Raw!$A:$A,Geography!$B31,Raw!$G:$G,Geography!AB$6,Raw!$C:$C,Geography!$A$6),SUMIFS(Raw!$H:$H,Raw!$A:$A,Geography!$B31,Raw!$G:$G,Geography!AB$6,Raw!$E:$E,Geography!$A$6)))</f>
        <v>0</v>
      </c>
      <c r="AC31" s="94" t="str">
        <f>IF($B$6="Area", SUMIFS(Raw!$H:$H,Raw!$A:$A,Geography!$B31,Raw!$G:$G,Geography!AC$6,Raw!$E:$E,Geography!$A$6), " ")</f>
        <v xml:space="preserve"> </v>
      </c>
      <c r="AD31" s="94" t="str">
        <f>IF($B$6="Area", SUMIFS(Raw!$H:$H,Raw!$A:$A,Geography!$B31,Raw!$G:$G,Geography!AD$6,Raw!$E:$E,Geography!$A$6), " ")</f>
        <v xml:space="preserve"> </v>
      </c>
      <c r="AE31" s="94">
        <f>IF($B$6="Region",SUMIFS(Raw!$H:$H,Raw!$A:$A,Geography!$B31,Raw!$G:$G,Geography!AE$6,Raw!$I:$I,Geography!$A$6),IF($B$6="Provider",SUMIFS(Raw!$H:$H,Raw!$A:$A,Geography!$B31,Raw!$G:$G,Geography!AE$6,Raw!$C:$C,Geography!$A$6),SUMIFS(Raw!$H:$H,Raw!$A:$A,Geography!$B31,Raw!$G:$G,Geography!AE$6,Raw!$E:$E,Geography!$A$6)))</f>
        <v>0</v>
      </c>
      <c r="AF31" s="94">
        <f>IF($B$6="Region",SUMIFS(Raw!$H:$H,Raw!$A:$A,Geography!$B31,Raw!$G:$G,Geography!AF$6,Raw!$I:$I,Geography!$A$6),IF($B$6="Provider",SUMIFS(Raw!$H:$H,Raw!$A:$A,Geography!$B31,Raw!$G:$G,Geography!AF$6,Raw!$C:$C,Geography!$A$6),SUMIFS(Raw!$H:$H,Raw!$A:$A,Geography!$B31,Raw!$G:$G,Geography!AF$6,Raw!$E:$E,Geography!$A$6)))</f>
        <v>0</v>
      </c>
      <c r="AG31" s="94">
        <f>IF($B$6="Region",SUMIFS(Raw!$H:$H,Raw!$A:$A,Geography!$B31,Raw!$G:$G,Geography!AG$6,Raw!$I:$I,Geography!$A$6),IF($B$6="Provider",SUMIFS(Raw!$H:$H,Raw!$A:$A,Geography!$B31,Raw!$G:$G,Geography!AG$6,Raw!$C:$C,Geography!$A$6),SUMIFS(Raw!$H:$H,Raw!$A:$A,Geography!$B31,Raw!$G:$G,Geography!AG$6,Raw!$E:$E,Geography!$A$6)))</f>
        <v>0</v>
      </c>
      <c r="AH31" s="94">
        <f>IF($B$6="Region",SUMIFS(Raw!$H:$H,Raw!$A:$A,Geography!$B31,Raw!$G:$G,Geography!AH$6,Raw!$I:$I,Geography!$A$6),IF($B$6="Provider",SUMIFS(Raw!$H:$H,Raw!$A:$A,Geography!$B31,Raw!$G:$G,Geography!AH$6,Raw!$C:$C,Geography!$A$6),SUMIFS(Raw!$H:$H,Raw!$A:$A,Geography!$B31,Raw!$G:$G,Geography!AH$6,Raw!$E:$E,Geography!$A$6)))</f>
        <v>0</v>
      </c>
      <c r="AI31" s="94">
        <f>IF($B$6="Region",SUMIFS(Raw!$H:$H,Raw!$A:$A,Geography!$B31,Raw!$G:$G,Geography!AI$6,Raw!$I:$I,Geography!$A$6),IF($B$6="Provider",SUMIFS(Raw!$H:$H,Raw!$A:$A,Geography!$B31,Raw!$G:$G,Geography!AI$6,Raw!$C:$C,Geography!$A$6),SUMIFS(Raw!$H:$H,Raw!$A:$A,Geography!$B31,Raw!$G:$G,Geography!AI$6,Raw!$E:$E,Geography!$A$6)))</f>
        <v>0</v>
      </c>
      <c r="AJ31" s="94">
        <f>IF($B$6="Region",SUMIFS(Raw!$H:$H,Raw!$A:$A,Geography!$B31,Raw!$G:$G,Geography!AJ$6,Raw!$I:$I,Geography!$A$6),IF($B$6="Provider",SUMIFS(Raw!$H:$H,Raw!$A:$A,Geography!$B31,Raw!$G:$G,Geography!AJ$6,Raw!$C:$C,Geography!$A$6),SUMIFS(Raw!$H:$H,Raw!$A:$A,Geography!$B31,Raw!$G:$G,Geography!AJ$6,Raw!$E:$E,Geography!$A$6)))</f>
        <v>0</v>
      </c>
      <c r="AK31" s="94">
        <f>IF($B$6="Region",SUMIFS(Raw!$H:$H,Raw!$A:$A,Geography!$B31,Raw!$G:$G,Geography!AK$6,Raw!$I:$I,Geography!$A$6),IF($B$6="Provider",SUMIFS(Raw!$H:$H,Raw!$A:$A,Geography!$B31,Raw!$G:$G,Geography!AK$6,Raw!$C:$C,Geography!$A$6),SUMIFS(Raw!$H:$H,Raw!$A:$A,Geography!$B31,Raw!$G:$G,Geography!AK$6,Raw!$E:$E,Geography!$A$6)))</f>
        <v>0</v>
      </c>
      <c r="AL31" s="94">
        <f>IF($B$6="Region",SUMIFS(Raw!$H:$H,Raw!$A:$A,Geography!$B31,Raw!$G:$G,Geography!AL$6,Raw!$I:$I,Geography!$A$6),IF($B$6="Provider",SUMIFS(Raw!$H:$H,Raw!$A:$A,Geography!$B31,Raw!$G:$G,Geography!AL$6,Raw!$C:$C,Geography!$A$6),SUMIFS(Raw!$H:$H,Raw!$A:$A,Geography!$B31,Raw!$G:$G,Geography!AL$6,Raw!$E:$E,Geography!$A$6)))</f>
        <v>0</v>
      </c>
      <c r="AM31" s="94">
        <f>IF($B$6="Region",SUMIFS(Raw!$H:$H,Raw!$A:$A,Geography!$B31,Raw!$G:$G,Geography!AM$6,Raw!$I:$I,Geography!$A$6),IF($B$6="Provider",SUMIFS(Raw!$H:$H,Raw!$A:$A,Geography!$B31,Raw!$G:$G,Geography!AM$6,Raw!$C:$C,Geography!$A$6),SUMIFS(Raw!$H:$H,Raw!$A:$A,Geography!$B31,Raw!$G:$G,Geography!AM$6,Raw!$E:$E,Geography!$A$6)))</f>
        <v>0</v>
      </c>
      <c r="AN31" s="94">
        <f>IF($B$6="Region",SUMIFS(Raw!$H:$H,Raw!$A:$A,Geography!$B31,Raw!$G:$G,Geography!AN$6,Raw!$I:$I,Geography!$A$6),IF($B$6="Provider",SUMIFS(Raw!$H:$H,Raw!$A:$A,Geography!$B31,Raw!$G:$G,Geography!AN$6,Raw!$C:$C,Geography!$A$6),SUMIFS(Raw!$H:$H,Raw!$A:$A,Geography!$B31,Raw!$G:$G,Geography!AN$6,Raw!$E:$E,Geography!$A$6)))</f>
        <v>0</v>
      </c>
      <c r="AO31" s="94">
        <f>IF($B$6="Region",SUMIFS(Raw!$H:$H,Raw!$A:$A,Geography!$B31,Raw!$G:$G,Geography!AO$6,Raw!$I:$I,Geography!$A$6),IF($B$6="Provider",SUMIFS(Raw!$H:$H,Raw!$A:$A,Geography!$B31,Raw!$G:$G,Geography!AO$6,Raw!$C:$C,Geography!$A$6),SUMIFS(Raw!$H:$H,Raw!$A:$A,Geography!$B31,Raw!$G:$G,Geography!AO$6,Raw!$E:$E,Geography!$A$6)))</f>
        <v>0</v>
      </c>
      <c r="AP31" s="94">
        <f>IF($B$6="Region",SUMIFS(Raw!$H:$H,Raw!$A:$A,Geography!$B31,Raw!$G:$G,Geography!AP$6,Raw!$I:$I,Geography!$A$6),IF($B$6="Provider",SUMIFS(Raw!$H:$H,Raw!$A:$A,Geography!$B31,Raw!$G:$G,Geography!AP$6,Raw!$C:$C,Geography!$A$6),SUMIFS(Raw!$H:$H,Raw!$A:$A,Geography!$B31,Raw!$G:$G,Geography!AP$6,Raw!$E:$E,Geography!$A$6)))</f>
        <v>0</v>
      </c>
      <c r="AQ31" s="94">
        <f>IF($B$6="Region",SUMIFS(Raw!$H:$H,Raw!$A:$A,Geography!$B31,Raw!$G:$G,Geography!AQ$6,Raw!$I:$I,Geography!$A$6),IF($B$6="Provider",SUMIFS(Raw!$H:$H,Raw!$A:$A,Geography!$B31,Raw!$G:$G,Geography!AQ$6,Raw!$C:$C,Geography!$A$6),SUMIFS(Raw!$H:$H,Raw!$A:$A,Geography!$B31,Raw!$G:$G,Geography!AQ$6,Raw!$E:$E,Geography!$A$6)))</f>
        <v>0</v>
      </c>
      <c r="AR31" s="94">
        <f>IF($B$6="Region",SUMIFS(Raw!$H:$H,Raw!$A:$A,Geography!$B31,Raw!$G:$G,Geography!AR$6,Raw!$I:$I,Geography!$A$6),IF($B$6="Provider",SUMIFS(Raw!$H:$H,Raw!$A:$A,Geography!$B31,Raw!$G:$G,Geography!AR$6,Raw!$C:$C,Geography!$A$6),SUMIFS(Raw!$H:$H,Raw!$A:$A,Geography!$B31,Raw!$G:$G,Geography!AR$6,Raw!$E:$E,Geography!$A$6)))</f>
        <v>0</v>
      </c>
      <c r="AS31" s="94">
        <f>IF($B$6="Region",SUMIFS(Raw!$H:$H,Raw!$A:$A,Geography!$B31,Raw!$G:$G,Geography!AS$6,Raw!$I:$I,Geography!$A$6),IF($B$6="Provider",SUMIFS(Raw!$H:$H,Raw!$A:$A,Geography!$B31,Raw!$G:$G,Geography!AS$6,Raw!$C:$C,Geography!$A$6),SUMIFS(Raw!$H:$H,Raw!$A:$A,Geography!$B31,Raw!$G:$G,Geography!AS$6,Raw!$E:$E,Geography!$A$6)))</f>
        <v>0</v>
      </c>
      <c r="AT31" s="94">
        <f>IF($B$6="Region",SUMIFS(Raw!$H:$H,Raw!$A:$A,Geography!$B31,Raw!$G:$G,Geography!AT$6,Raw!$I:$I,Geography!$A$6),IF($B$6="Provider",SUMIFS(Raw!$H:$H,Raw!$A:$A,Geography!$B31,Raw!$G:$G,Geography!AT$6,Raw!$C:$C,Geography!$A$6),SUMIFS(Raw!$H:$H,Raw!$A:$A,Geography!$B31,Raw!$G:$G,Geography!AT$6,Raw!$E:$E,Geography!$A$6)))</f>
        <v>0</v>
      </c>
      <c r="AU31" s="94">
        <f>IF($B$6="Region",SUMIFS(Raw!$H:$H,Raw!$A:$A,Geography!$B31,Raw!$G:$G,Geography!AU$6,Raw!$I:$I,Geography!$A$6),IF($B$6="Provider",SUMIFS(Raw!$H:$H,Raw!$A:$A,Geography!$B31,Raw!$G:$G,Geography!AU$6,Raw!$C:$C,Geography!$A$6),SUMIFS(Raw!$H:$H,Raw!$A:$A,Geography!$B31,Raw!$G:$G,Geography!AU$6,Raw!$E:$E,Geography!$A$6)))</f>
        <v>0</v>
      </c>
      <c r="AV31" s="94">
        <f>IF($B$6="Region",SUMIFS(Raw!$H:$H,Raw!$A:$A,Geography!$B31,Raw!$G:$G,Geography!AV$6,Raw!$I:$I,Geography!$A$6),IF($B$6="Provider",SUMIFS(Raw!$H:$H,Raw!$A:$A,Geography!$B31,Raw!$G:$G,Geography!AV$6,Raw!$C:$C,Geography!$A$6),SUMIFS(Raw!$H:$H,Raw!$A:$A,Geography!$B31,Raw!$G:$G,Geography!AV$6,Raw!$E:$E,Geography!$A$6)))</f>
        <v>0</v>
      </c>
      <c r="AW31" s="94">
        <f>IF($B$6="Region",SUMIFS(Raw!$H:$H,Raw!$A:$A,Geography!$B31,Raw!$G:$G,Geography!AW$6,Raw!$I:$I,Geography!$A$6),IF($B$6="Provider",SUMIFS(Raw!$H:$H,Raw!$A:$A,Geography!$B31,Raw!$G:$G,Geography!AW$6,Raw!$C:$C,Geography!$A$6),SUMIFS(Raw!$H:$H,Raw!$A:$A,Geography!$B31,Raw!$G:$G,Geography!AW$6,Raw!$E:$E,Geography!$A$6)))</f>
        <v>0</v>
      </c>
      <c r="AX31" s="94">
        <f>IF($B$6="Region",SUMIFS(Raw!$H:$H,Raw!$A:$A,Geography!$B31,Raw!$G:$G,Geography!AX$6,Raw!$I:$I,Geography!$A$6),IF($B$6="Provider",SUMIFS(Raw!$H:$H,Raw!$A:$A,Geography!$B31,Raw!$G:$G,Geography!AX$6,Raw!$C:$C,Geography!$A$6),SUMIFS(Raw!$H:$H,Raw!$A:$A,Geography!$B31,Raw!$G:$G,Geography!AX$6,Raw!$E:$E,Geography!$A$6)))</f>
        <v>0</v>
      </c>
      <c r="AY31" s="94">
        <f>IF($B$6="Region",SUMIFS(Raw!$H:$H,Raw!$A:$A,Geography!$B31,Raw!$G:$G,Geography!AY$6,Raw!$I:$I,Geography!$A$6),IF($B$6="Provider",SUMIFS(Raw!$H:$H,Raw!$A:$A,Geography!$B31,Raw!$G:$G,Geography!AY$6,Raw!$C:$C,Geography!$A$6),SUMIFS(Raw!$H:$H,Raw!$A:$A,Geography!$B31,Raw!$G:$G,Geography!AY$6,Raw!$E:$E,Geography!$A$6)))</f>
        <v>0</v>
      </c>
      <c r="AZ31" s="94">
        <f>IF($B$6="Region",SUMIFS(Raw!$H:$H,Raw!$A:$A,Geography!$B31,Raw!$G:$G,Geography!AZ$6,Raw!$I:$I,Geography!$A$6),IF($B$6="Provider",SUMIFS(Raw!$H:$H,Raw!$A:$A,Geography!$B31,Raw!$G:$G,Geography!AZ$6,Raw!$C:$C,Geography!$A$6),SUMIFS(Raw!$H:$H,Raw!$A:$A,Geography!$B31,Raw!$G:$G,Geography!AZ$6,Raw!$E:$E,Geography!$A$6)))</f>
        <v>0</v>
      </c>
      <c r="BA31" s="94">
        <f>IF($B$6="Region",SUMIFS(Raw!$H:$H,Raw!$A:$A,Geography!$B31,Raw!$G:$G,Geography!BA$6,Raw!$I:$I,Geography!$A$6),IF($B$6="Provider",SUMIFS(Raw!$H:$H,Raw!$A:$A,Geography!$B31,Raw!$G:$G,Geography!BA$6,Raw!$C:$C,Geography!$A$6),SUMIFS(Raw!$H:$H,Raw!$A:$A,Geography!$B31,Raw!$G:$G,Geography!BA$6,Raw!$E:$E,Geography!$A$6)))</f>
        <v>0</v>
      </c>
      <c r="BB31" s="94">
        <f>IF($B$6="Region",SUMIFS(Raw!$H:$H,Raw!$A:$A,Geography!$B31,Raw!$G:$G,Geography!BB$6,Raw!$I:$I,Geography!$A$6),IF($B$6="Provider",SUMIFS(Raw!$H:$H,Raw!$A:$A,Geography!$B31,Raw!$G:$G,Geography!BB$6,Raw!$C:$C,Geography!$A$6),SUMIFS(Raw!$H:$H,Raw!$A:$A,Geography!$B31,Raw!$G:$G,Geography!BB$6,Raw!$E:$E,Geography!$A$6)))</f>
        <v>0</v>
      </c>
      <c r="BC31" s="94">
        <f>IF($B$6="Region",SUMIFS(Raw!$H:$H,Raw!$A:$A,Geography!$B31,Raw!$G:$G,Geography!BC$6,Raw!$I:$I,Geography!$A$6),IF($B$6="Provider",SUMIFS(Raw!$H:$H,Raw!$A:$A,Geography!$B31,Raw!$G:$G,Geography!BC$6,Raw!$C:$C,Geography!$A$6),SUMIFS(Raw!$H:$H,Raw!$A:$A,Geography!$B31,Raw!$G:$G,Geography!BC$6,Raw!$E:$E,Geography!$A$6)))</f>
        <v>0</v>
      </c>
      <c r="BD31" s="94">
        <f>IF($B$6="Region",SUMIFS(Raw!$H:$H,Raw!$A:$A,Geography!$B31,Raw!$G:$G,Geography!BD$6,Raw!$I:$I,Geography!$A$6),IF($B$6="Provider",SUMIFS(Raw!$H:$H,Raw!$A:$A,Geography!$B31,Raw!$G:$G,Geography!BD$6,Raw!$C:$C,Geography!$A$6),SUMIFS(Raw!$H:$H,Raw!$A:$A,Geography!$B31,Raw!$G:$G,Geography!BD$6,Raw!$E:$E,Geography!$A$6)))</f>
        <v>0</v>
      </c>
      <c r="BE31" s="94">
        <f>IF($B$6="Region",SUMIFS(Raw!$H:$H,Raw!$A:$A,Geography!$B31,Raw!$G:$G,Geography!BE$6,Raw!$I:$I,Geography!$A$6),IF($B$6="Provider",SUMIFS(Raw!$H:$H,Raw!$A:$A,Geography!$B31,Raw!$G:$G,Geography!BE$6,Raw!$C:$C,Geography!$A$6),SUMIFS(Raw!$H:$H,Raw!$A:$A,Geography!$B31,Raw!$G:$G,Geography!BE$6,Raw!$E:$E,Geography!$A$6)))</f>
        <v>0</v>
      </c>
      <c r="BF31" s="94">
        <f>IF($B$6="Region",SUMIFS(Raw!$H:$H,Raw!$A:$A,Geography!$B31,Raw!$G:$G,Geography!BF$6,Raw!$I:$I,Geography!$A$6),IF($B$6="Provider",SUMIFS(Raw!$H:$H,Raw!$A:$A,Geography!$B31,Raw!$G:$G,Geography!BF$6,Raw!$C:$C,Geography!$A$6),SUMIFS(Raw!$H:$H,Raw!$A:$A,Geography!$B31,Raw!$G:$G,Geography!BF$6,Raw!$E:$E,Geography!$A$6)))</f>
        <v>0</v>
      </c>
      <c r="BG31" s="94">
        <f>IF($B$6="Region",SUMIFS(Raw!$H:$H,Raw!$A:$A,Geography!$B31,Raw!$G:$G,Geography!BG$6,Raw!$I:$I,Geography!$A$6),IF($B$6="Provider",SUMIFS(Raw!$H:$H,Raw!$A:$A,Geography!$B31,Raw!$G:$G,Geography!BG$6,Raw!$C:$C,Geography!$A$6),SUMIFS(Raw!$H:$H,Raw!$A:$A,Geography!$B31,Raw!$G:$G,Geography!BG$6,Raw!$E:$E,Geography!$A$6)))</f>
        <v>0</v>
      </c>
      <c r="BH31" s="94">
        <f>IF($B$6="Region",SUMIFS(Raw!$H:$H,Raw!$A:$A,Geography!$B31,Raw!$G:$G,Geography!BH$6,Raw!$I:$I,Geography!$A$6),IF($B$6="Provider",SUMIFS(Raw!$H:$H,Raw!$A:$A,Geography!$B31,Raw!$G:$G,Geography!BH$6,Raw!$C:$C,Geography!$A$6),SUMIFS(Raw!$H:$H,Raw!$A:$A,Geography!$B31,Raw!$G:$G,Geography!BH$6,Raw!$E:$E,Geography!$A$6)))</f>
        <v>0</v>
      </c>
      <c r="BI31" s="94">
        <f>IF($B$6="Region",SUMIFS(Raw!$H:$H,Raw!$A:$A,Geography!$B31,Raw!$G:$G,Geography!BI$6,Raw!$I:$I,Geography!$A$6),IF($B$6="Provider",SUMIFS(Raw!$H:$H,Raw!$A:$A,Geography!$B31,Raw!$G:$G,Geography!BI$6,Raw!$C:$C,Geography!$A$6),SUMIFS(Raw!$H:$H,Raw!$A:$A,Geography!$B31,Raw!$G:$G,Geography!BI$6,Raw!$E:$E,Geography!$A$6)))</f>
        <v>0</v>
      </c>
      <c r="BJ31" s="94">
        <f>IF($B$6="Region",SUMIFS(Raw!$H:$H,Raw!$A:$A,Geography!$B31,Raw!$G:$G,Geography!BJ$6,Raw!$I:$I,Geography!$A$6),IF($B$6="Provider",SUMIFS(Raw!$H:$H,Raw!$A:$A,Geography!$B31,Raw!$G:$G,Geography!BJ$6,Raw!$C:$C,Geography!$A$6),SUMIFS(Raw!$H:$H,Raw!$A:$A,Geography!$B31,Raw!$G:$G,Geography!BJ$6,Raw!$E:$E,Geography!$A$6)))</f>
        <v>0</v>
      </c>
      <c r="BK31" s="94">
        <f>IF($B$6="Region",SUMIFS(Raw!$H:$H,Raw!$A:$A,Geography!$B31,Raw!$G:$G,Geography!BK$6,Raw!$I:$I,Geography!$A$6),IF($B$6="Provider",SUMIFS(Raw!$H:$H,Raw!$A:$A,Geography!$B31,Raw!$G:$G,Geography!BK$6,Raw!$C:$C,Geography!$A$6),SUMIFS(Raw!$H:$H,Raw!$A:$A,Geography!$B31,Raw!$G:$G,Geography!BK$6,Raw!$E:$E,Geography!$A$6)))</f>
        <v>0</v>
      </c>
      <c r="BL31" s="94">
        <f>IF($B$6="Region",SUMIFS(Raw!$H:$H,Raw!$A:$A,Geography!$B31,Raw!$G:$G,Geography!BL$6,Raw!$I:$I,Geography!$A$6),IF($B$6="Provider",SUMIFS(Raw!$H:$H,Raw!$A:$A,Geography!$B31,Raw!$G:$G,Geography!BL$6,Raw!$C:$C,Geography!$A$6),SUMIFS(Raw!$H:$H,Raw!$A:$A,Geography!$B31,Raw!$G:$G,Geography!BL$6,Raw!$E:$E,Geography!$A$6)))</f>
        <v>0</v>
      </c>
      <c r="BM31" s="94">
        <f>IF($B$6="Region",SUMIFS(Raw!$H:$H,Raw!$A:$A,Geography!$B31,Raw!$G:$G,Geography!BM$6,Raw!$I:$I,Geography!$A$6),IF($B$6="Provider",SUMIFS(Raw!$H:$H,Raw!$A:$A,Geography!$B31,Raw!$G:$G,Geography!BM$6,Raw!$C:$C,Geography!$A$6),SUMIFS(Raw!$H:$H,Raw!$A:$A,Geography!$B31,Raw!$G:$G,Geography!BM$6,Raw!$E:$E,Geography!$A$6)))</f>
        <v>0</v>
      </c>
      <c r="BN31" s="94">
        <f>IF($B$6="Region",SUMIFS(Raw!$H:$H,Raw!$A:$A,Geography!$B31,Raw!$G:$G,Geography!BN$6,Raw!$I:$I,Geography!$A$6),IF($B$6="Provider",SUMIFS(Raw!$H:$H,Raw!$A:$A,Geography!$B31,Raw!$G:$G,Geography!BN$6,Raw!$C:$C,Geography!$A$6),SUMIFS(Raw!$H:$H,Raw!$A:$A,Geography!$B31,Raw!$G:$G,Geography!BN$6,Raw!$E:$E,Geography!$A$6)))</f>
        <v>0</v>
      </c>
      <c r="BO31" s="94">
        <f>IF($B$6="Region",SUMIFS(Raw!$H:$H,Raw!$A:$A,Geography!$B31,Raw!$G:$G,Geography!BO$6,Raw!$I:$I,Geography!$A$6),IF($B$6="Provider",SUMIFS(Raw!$H:$H,Raw!$A:$A,Geography!$B31,Raw!$G:$G,Geography!BO$6,Raw!$C:$C,Geography!$A$6),SUMIFS(Raw!$H:$H,Raw!$A:$A,Geography!$B31,Raw!$G:$G,Geography!BO$6,Raw!$E:$E,Geography!$A$6)))</f>
        <v>0</v>
      </c>
      <c r="BP31" s="94">
        <f>IF($B$6="Region",SUMIFS(Raw!$H:$H,Raw!$A:$A,Geography!$B31,Raw!$G:$G,Geography!BP$6,Raw!$I:$I,Geography!$A$6),IF($B$6="Provider",SUMIFS(Raw!$H:$H,Raw!$A:$A,Geography!$B31,Raw!$G:$G,Geography!BP$6,Raw!$C:$C,Geography!$A$6),SUMIFS(Raw!$H:$H,Raw!$A:$A,Geography!$B31,Raw!$G:$G,Geography!BP$6,Raw!$E:$E,Geography!$A$6)))</f>
        <v>0</v>
      </c>
      <c r="BQ31" s="94">
        <f>IF($B$6="Region",SUMIFS(Raw!$H:$H,Raw!$A:$A,Geography!$B31,Raw!$G:$G,Geography!BQ$6,Raw!$I:$I,Geography!$A$6),IF($B$6="Provider",SUMIFS(Raw!$H:$H,Raw!$A:$A,Geography!$B31,Raw!$G:$G,Geography!BQ$6,Raw!$C:$C,Geography!$A$6),SUMIFS(Raw!$H:$H,Raw!$A:$A,Geography!$B31,Raw!$G:$G,Geography!BQ$6,Raw!$E:$E,Geography!$A$6)))</f>
        <v>0</v>
      </c>
      <c r="BR31" s="94">
        <f>IF($B$6="Region",SUMIFS(Raw!$H:$H,Raw!$A:$A,Geography!$B31,Raw!$G:$G,Geography!BR$6,Raw!$I:$I,Geography!$A$6),IF($B$6="Provider",SUMIFS(Raw!$H:$H,Raw!$A:$A,Geography!$B31,Raw!$G:$G,Geography!BR$6,Raw!$C:$C,Geography!$A$6),SUMIFS(Raw!$H:$H,Raw!$A:$A,Geography!$B31,Raw!$G:$G,Geography!BR$6,Raw!$E:$E,Geography!$A$6)))</f>
        <v>0</v>
      </c>
      <c r="BS31" s="94">
        <f>IF($B$6="Region",SUMIFS(Raw!$H:$H,Raw!$A:$A,Geography!$B31,Raw!$G:$G,Geography!BS$6,Raw!$I:$I,Geography!$A$6),IF($B$6="Provider",SUMIFS(Raw!$H:$H,Raw!$A:$A,Geography!$B31,Raw!$G:$G,Geography!BS$6,Raw!$C:$C,Geography!$A$6),SUMIFS(Raw!$H:$H,Raw!$A:$A,Geography!$B31,Raw!$G:$G,Geography!BS$6,Raw!$E:$E,Geography!$A$6)))</f>
        <v>0</v>
      </c>
      <c r="BT31" s="94">
        <f>IF($B$6="Region",SUMIFS(Raw!$H:$H,Raw!$A:$A,Geography!$B31,Raw!$G:$G,Geography!BT$6,Raw!$I:$I,Geography!$A$6),IF($B$6="Provider",SUMIFS(Raw!$H:$H,Raw!$A:$A,Geography!$B31,Raw!$G:$G,Geography!BT$6,Raw!$C:$C,Geography!$A$6),SUMIFS(Raw!$H:$H,Raw!$A:$A,Geography!$B31,Raw!$G:$G,Geography!BT$6,Raw!$E:$E,Geography!$A$6)))</f>
        <v>0</v>
      </c>
      <c r="BU31" s="94">
        <f>IF($B$6="Region",SUMIFS(Raw!$H:$H,Raw!$A:$A,Geography!$B31,Raw!$G:$G,Geography!BU$6,Raw!$I:$I,Geography!$A$6),IF($B$6="Provider",SUMIFS(Raw!$H:$H,Raw!$A:$A,Geography!$B31,Raw!$G:$G,Geography!BU$6,Raw!$C:$C,Geography!$A$6),SUMIFS(Raw!$H:$H,Raw!$A:$A,Geography!$B31,Raw!$G:$G,Geography!BU$6,Raw!$E:$E,Geography!$A$6)))</f>
        <v>0</v>
      </c>
      <c r="BV31" s="94">
        <f>IF($B$6="Region",SUMIFS(Raw!$H:$H,Raw!$A:$A,Geography!$B31,Raw!$G:$G,Geography!BV$6,Raw!$I:$I,Geography!$A$6),IF($B$6="Provider",SUMIFS(Raw!$H:$H,Raw!$A:$A,Geography!$B31,Raw!$G:$G,Geography!BV$6,Raw!$C:$C,Geography!$A$6),SUMIFS(Raw!$H:$H,Raw!$A:$A,Geography!$B31,Raw!$G:$G,Geography!BV$6,Raw!$E:$E,Geography!$A$6)))</f>
        <v>0</v>
      </c>
      <c r="BW31" s="94">
        <f>IF($B$6="Region",SUMIFS(Raw!$H:$H,Raw!$A:$A,Geography!$B31,Raw!$G:$G,Geography!BW$6,Raw!$I:$I,Geography!$A$6),IF($B$6="Provider",SUMIFS(Raw!$H:$H,Raw!$A:$A,Geography!$B31,Raw!$G:$G,Geography!BW$6,Raw!$C:$C,Geography!$A$6),SUMIFS(Raw!$H:$H,Raw!$A:$A,Geography!$B31,Raw!$G:$G,Geography!BW$6,Raw!$E:$E,Geography!$A$6)))</f>
        <v>0</v>
      </c>
      <c r="BX31" s="94">
        <f>IF($B$6="Region",SUMIFS(Raw!$H:$H,Raw!$A:$A,Geography!$B31,Raw!$G:$G,Geography!BX$6,Raw!$I:$I,Geography!$A$6),IF($B$6="Provider",SUMIFS(Raw!$H:$H,Raw!$A:$A,Geography!$B31,Raw!$G:$G,Geography!BX$6,Raw!$C:$C,Geography!$A$6),SUMIFS(Raw!$H:$H,Raw!$A:$A,Geography!$B31,Raw!$G:$G,Geography!BX$6,Raw!$E:$E,Geography!$A$6)))</f>
        <v>0</v>
      </c>
      <c r="BY31" s="94">
        <f>IF($B$6="Region",SUMIFS(Raw!$H:$H,Raw!$A:$A,Geography!$B31,Raw!$G:$G,Geography!BY$6,Raw!$I:$I,Geography!$A$6),IF($B$6="Provider",SUMIFS(Raw!$H:$H,Raw!$A:$A,Geography!$B31,Raw!$G:$G,Geography!BY$6,Raw!$C:$C,Geography!$A$6),SUMIFS(Raw!$H:$H,Raw!$A:$A,Geography!$B31,Raw!$G:$G,Geography!BY$6,Raw!$E:$E,Geography!$A$6)))</f>
        <v>0</v>
      </c>
      <c r="BZ31" s="94">
        <f>IF($B$6="Region",SUMIFS(Raw!$H:$H,Raw!$A:$A,Geography!$B31,Raw!$G:$G,Geography!BZ$6,Raw!$I:$I,Geography!$A$6),IF($B$6="Provider",SUMIFS(Raw!$H:$H,Raw!$A:$A,Geography!$B31,Raw!$G:$G,Geography!BZ$6,Raw!$C:$C,Geography!$A$6),SUMIFS(Raw!$H:$H,Raw!$A:$A,Geography!$B31,Raw!$G:$G,Geography!BZ$6,Raw!$E:$E,Geography!$A$6)))</f>
        <v>0</v>
      </c>
      <c r="CA31" s="94">
        <f>IF($B$6="Region",SUMIFS(Raw!$H:$H,Raw!$A:$A,Geography!$B31,Raw!$G:$G,Geography!CA$6,Raw!$I:$I,Geography!$A$6),IF($B$6="Provider",SUMIFS(Raw!$H:$H,Raw!$A:$A,Geography!$B31,Raw!$G:$G,Geography!CA$6,Raw!$C:$C,Geography!$A$6),SUMIFS(Raw!$H:$H,Raw!$A:$A,Geography!$B31,Raw!$G:$G,Geography!CA$6,Raw!$E:$E,Geography!$A$6)))</f>
        <v>0</v>
      </c>
      <c r="CB31" s="94">
        <f>IF($B$6="Region",SUMIFS(Raw!$H:$H,Raw!$A:$A,Geography!$B31,Raw!$G:$G,Geography!CB$6,Raw!$I:$I,Geography!$A$6),IF($B$6="Provider",SUMIFS(Raw!$H:$H,Raw!$A:$A,Geography!$B31,Raw!$G:$G,Geography!CB$6,Raw!$C:$C,Geography!$A$6),SUMIFS(Raw!$H:$H,Raw!$A:$A,Geography!$B31,Raw!$G:$G,Geography!CB$6,Raw!$E:$E,Geography!$A$6)))</f>
        <v>0</v>
      </c>
      <c r="CC31" s="94">
        <f>IF($B$6="Region",SUMIFS(Raw!$H:$H,Raw!$A:$A,Geography!$B31,Raw!$G:$G,Geography!CC$6,Raw!$I:$I,Geography!$A$6),IF($B$6="Provider",SUMIFS(Raw!$H:$H,Raw!$A:$A,Geography!$B31,Raw!$G:$G,Geography!CC$6,Raw!$C:$C,Geography!$A$6),SUMIFS(Raw!$H:$H,Raw!$A:$A,Geography!$B31,Raw!$G:$G,Geography!CC$6,Raw!$E:$E,Geography!$A$6)))</f>
        <v>0</v>
      </c>
      <c r="CD31" s="94">
        <f>IF($B$6="Region",SUMIFS(Raw!$H:$H,Raw!$A:$A,Geography!$B31,Raw!$G:$G,Geography!CD$6,Raw!$I:$I,Geography!$A$6),IF($B$6="Provider",SUMIFS(Raw!$H:$H,Raw!$A:$A,Geography!$B31,Raw!$G:$G,Geography!CD$6,Raw!$C:$C,Geography!$A$6),SUMIFS(Raw!$H:$H,Raw!$A:$A,Geography!$B31,Raw!$G:$G,Geography!CD$6,Raw!$E:$E,Geography!$A$6)))</f>
        <v>0</v>
      </c>
      <c r="CE31" s="94">
        <f>IF($B$6="Region",SUMIFS(Raw!$H:$H,Raw!$A:$A,Geography!$B31,Raw!$G:$G,Geography!CE$6,Raw!$I:$I,Geography!$A$6),IF($B$6="Provider",SUMIFS(Raw!$H:$H,Raw!$A:$A,Geography!$B31,Raw!$G:$G,Geography!CE$6,Raw!$C:$C,Geography!$A$6),SUMIFS(Raw!$H:$H,Raw!$A:$A,Geography!$B31,Raw!$G:$G,Geography!CE$6,Raw!$E:$E,Geography!$A$6)))</f>
        <v>0</v>
      </c>
      <c r="CF31" s="94">
        <f>IF($B$6="Region",SUMIFS(Raw!$H:$H,Raw!$A:$A,Geography!$B31,Raw!$G:$G,Geography!CF$6,Raw!$I:$I,Geography!$A$6),IF($B$6="Provider",SUMIFS(Raw!$H:$H,Raw!$A:$A,Geography!$B31,Raw!$G:$G,Geography!CF$6,Raw!$C:$C,Geography!$A$6),SUMIFS(Raw!$H:$H,Raw!$A:$A,Geography!$B31,Raw!$G:$G,Geography!CF$6,Raw!$E:$E,Geography!$A$6)))</f>
        <v>0</v>
      </c>
      <c r="CG31" s="94">
        <f>IF($B$6="Region",SUMIFS(Raw!$H:$H,Raw!$A:$A,Geography!$B31,Raw!$G:$G,Geography!CG$6,Raw!$I:$I,Geography!$A$6),IF($B$6="Provider",SUMIFS(Raw!$H:$H,Raw!$A:$A,Geography!$B31,Raw!$G:$G,Geography!CG$6,Raw!$C:$C,Geography!$A$6),SUMIFS(Raw!$H:$H,Raw!$A:$A,Geography!$B31,Raw!$G:$G,Geography!CG$6,Raw!$E:$E,Geography!$A$6)))</f>
        <v>0</v>
      </c>
      <c r="CH31" s="94">
        <f>IF($B$6="Region",SUMIFS(Raw!$H:$H,Raw!$A:$A,Geography!$B31,Raw!$G:$G,Geography!CH$6,Raw!$I:$I,Geography!$A$6),IF($B$6="Provider",SUMIFS(Raw!$H:$H,Raw!$A:$A,Geography!$B31,Raw!$G:$G,Geography!CH$6,Raw!$C:$C,Geography!$A$6),SUMIFS(Raw!$H:$H,Raw!$A:$A,Geography!$B31,Raw!$G:$G,Geography!CH$6,Raw!$E:$E,Geography!$A$6)))</f>
        <v>0</v>
      </c>
      <c r="CI31" s="94">
        <f>IF($B$6="Region",SUMIFS(Raw!$H:$H,Raw!$A:$A,Geography!$B31,Raw!$G:$G,Geography!CI$6,Raw!$I:$I,Geography!$A$6),IF($B$6="Provider",SUMIFS(Raw!$H:$H,Raw!$A:$A,Geography!$B31,Raw!$G:$G,Geography!CI$6,Raw!$C:$C,Geography!$A$6),SUMIFS(Raw!$H:$H,Raw!$A:$A,Geography!$B31,Raw!$G:$G,Geography!CI$6,Raw!$E:$E,Geography!$A$6)))</f>
        <v>0</v>
      </c>
      <c r="CJ31" s="94">
        <f>IF($B$6="Region",SUMIFS(Raw!$H:$H,Raw!$A:$A,Geography!$B31,Raw!$G:$G,Geography!CJ$6,Raw!$I:$I,Geography!$A$6),IF($B$6="Provider",SUMIFS(Raw!$H:$H,Raw!$A:$A,Geography!$B31,Raw!$G:$G,Geography!CJ$6,Raw!$C:$C,Geography!$A$6),SUMIFS(Raw!$H:$H,Raw!$A:$A,Geography!$B31,Raw!$G:$G,Geography!CJ$6,Raw!$E:$E,Geography!$A$6)))</f>
        <v>0</v>
      </c>
      <c r="CK31" s="94">
        <f>IF($B$6="Region",SUMIFS(Raw!$H:$H,Raw!$A:$A,Geography!$B31,Raw!$G:$G,Geography!CK$6,Raw!$I:$I,Geography!$A$6),IF($B$6="Provider",SUMIFS(Raw!$H:$H,Raw!$A:$A,Geography!$B31,Raw!$G:$G,Geography!CK$6,Raw!$C:$C,Geography!$A$6),SUMIFS(Raw!$H:$H,Raw!$A:$A,Geography!$B31,Raw!$G:$G,Geography!CK$6,Raw!$E:$E,Geography!$A$6)))</f>
        <v>0</v>
      </c>
      <c r="CL31" s="94">
        <f>IF($B$6="Region",SUMIFS(Raw!$H:$H,Raw!$A:$A,Geography!$B31,Raw!$G:$G,Geography!CL$6,Raw!$I:$I,Geography!$A$6),IF($B$6="Provider",SUMIFS(Raw!$H:$H,Raw!$A:$A,Geography!$B31,Raw!$G:$G,Geography!CL$6,Raw!$C:$C,Geography!$A$6),SUMIFS(Raw!$H:$H,Raw!$A:$A,Geography!$B31,Raw!$G:$G,Geography!CL$6,Raw!$E:$E,Geography!$A$6)))</f>
        <v>0</v>
      </c>
      <c r="CM31" s="94">
        <f>IF($B$6="Region",SUMIFS(Raw!$H:$H,Raw!$A:$A,Geography!$B31,Raw!$G:$G,Geography!CM$6,Raw!$I:$I,Geography!$A$6),IF($B$6="Provider",SUMIFS(Raw!$H:$H,Raw!$A:$A,Geography!$B31,Raw!$G:$G,Geography!CM$6,Raw!$C:$C,Geography!$A$6),SUMIFS(Raw!$H:$H,Raw!$A:$A,Geography!$B31,Raw!$G:$G,Geography!CM$6,Raw!$E:$E,Geography!$A$6)))</f>
        <v>0</v>
      </c>
    </row>
    <row r="32" spans="1:91" x14ac:dyDescent="0.25">
      <c r="A32" s="299"/>
      <c r="B32" s="299"/>
      <c r="C32" s="299"/>
      <c r="D32" s="100"/>
    </row>
    <row r="33" spans="1:41" x14ac:dyDescent="0.25">
      <c r="A33" s="306" t="s">
        <v>802</v>
      </c>
      <c r="B33" s="306"/>
    </row>
    <row r="34" spans="1:41" ht="29" customHeight="1" x14ac:dyDescent="0.25">
      <c r="A34" s="308" t="s">
        <v>926</v>
      </c>
      <c r="B34" s="308"/>
      <c r="C34" s="308"/>
      <c r="D34" s="308"/>
      <c r="E34" s="308"/>
      <c r="F34" s="308"/>
      <c r="G34" s="308"/>
      <c r="H34" s="308"/>
      <c r="I34" s="308"/>
      <c r="J34" s="308"/>
      <c r="K34" s="308"/>
      <c r="L34" s="308"/>
      <c r="M34" s="308"/>
      <c r="N34" s="308"/>
      <c r="O34" s="308"/>
      <c r="P34" s="308"/>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row>
    <row r="35" spans="1:41" x14ac:dyDescent="0.25">
      <c r="A35" s="304" t="s">
        <v>923</v>
      </c>
      <c r="B35" s="304"/>
      <c r="C35" s="304"/>
      <c r="D35" s="304"/>
      <c r="E35" s="304"/>
      <c r="F35" s="304"/>
      <c r="G35" s="304"/>
      <c r="H35" s="304"/>
      <c r="I35" s="304"/>
      <c r="J35" s="304"/>
      <c r="K35" s="304"/>
      <c r="L35" s="304"/>
      <c r="M35" s="304"/>
      <c r="N35" s="304"/>
      <c r="O35" s="304"/>
      <c r="P35" s="304"/>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row>
    <row r="36" spans="1:41" x14ac:dyDescent="0.25">
      <c r="A36" s="304" t="s">
        <v>925</v>
      </c>
      <c r="B36" s="304"/>
      <c r="C36" s="304"/>
      <c r="D36" s="304"/>
      <c r="E36" s="304"/>
      <c r="F36" s="304"/>
      <c r="G36" s="304"/>
      <c r="H36" s="304"/>
      <c r="I36" s="304"/>
      <c r="J36" s="304"/>
      <c r="K36" s="304"/>
      <c r="L36" s="304"/>
      <c r="M36" s="304"/>
      <c r="N36" s="304"/>
      <c r="O36" s="304"/>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row>
    <row r="37" spans="1:41" x14ac:dyDescent="0.25">
      <c r="A37" s="304" t="s">
        <v>924</v>
      </c>
      <c r="B37" s="304"/>
      <c r="C37" s="304"/>
      <c r="D37" s="304"/>
      <c r="E37" s="304"/>
      <c r="F37" s="304"/>
      <c r="G37" s="304"/>
      <c r="H37" s="304"/>
      <c r="I37" s="304"/>
      <c r="J37" s="304"/>
      <c r="K37" s="304"/>
      <c r="L37" s="304"/>
      <c r="M37" s="304"/>
      <c r="N37" s="304"/>
      <c r="O37" s="304"/>
      <c r="P37" s="304"/>
      <c r="Q37" s="287"/>
      <c r="R37" s="287"/>
      <c r="S37" s="287"/>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row>
    <row r="38" spans="1:41" x14ac:dyDescent="0.25">
      <c r="A38" s="299"/>
      <c r="B38" s="299"/>
    </row>
    <row r="39" spans="1:41" x14ac:dyDescent="0.25">
      <c r="A39" s="299"/>
      <c r="B39" s="299"/>
    </row>
    <row r="40" spans="1:41" x14ac:dyDescent="0.25">
      <c r="A40" s="299"/>
      <c r="B40" s="299"/>
    </row>
    <row r="41" spans="1:41" x14ac:dyDescent="0.25">
      <c r="A41" s="299"/>
      <c r="B41" s="299"/>
    </row>
  </sheetData>
  <mergeCells count="11">
    <mergeCell ref="A7:B7"/>
    <mergeCell ref="A39:B39"/>
    <mergeCell ref="A40:B40"/>
    <mergeCell ref="A41:B41"/>
    <mergeCell ref="A32:C32"/>
    <mergeCell ref="A38:B38"/>
    <mergeCell ref="A35:P35"/>
    <mergeCell ref="A36:O36"/>
    <mergeCell ref="A33:B33"/>
    <mergeCell ref="A34:P34"/>
    <mergeCell ref="A37:P37"/>
  </mergeCells>
  <phoneticPr fontId="19" type="noConversion"/>
  <conditionalFormatting sqref="A1">
    <cfRule type="cellIs" dxfId="111" priority="16" operator="notEqual">
      <formula>0</formula>
    </cfRule>
  </conditionalFormatting>
  <conditionalFormatting sqref="B4">
    <cfRule type="notContainsBlanks" dxfId="110" priority="1">
      <formula>LEN(TRIM(B4))&gt;0</formula>
    </cfRule>
    <cfRule type="containsBlanks" dxfId="109" priority="2">
      <formula>LEN(TRIM(B4))=0</formula>
    </cfRule>
  </conditionalFormatting>
  <conditionalFormatting sqref="D3:CM3">
    <cfRule type="cellIs" dxfId="108" priority="9" operator="lessThan">
      <formula>0</formula>
    </cfRule>
    <cfRule type="cellIs" dxfId="107" priority="10" operator="greaterThan">
      <formula>0</formula>
    </cfRule>
  </conditionalFormatting>
  <conditionalFormatting sqref="J9:K10">
    <cfRule type="containsBlanks" dxfId="106" priority="5">
      <formula>LEN(TRIM(J9))=0</formula>
    </cfRule>
  </conditionalFormatting>
  <conditionalFormatting sqref="J12:K31">
    <cfRule type="containsBlanks" dxfId="105" priority="15">
      <formula>LEN(TRIM(J12))=0</formula>
    </cfRule>
  </conditionalFormatting>
  <conditionalFormatting sqref="Y9:Z10">
    <cfRule type="containsBlanks" dxfId="104" priority="4">
      <formula>LEN(TRIM(Y9))=0</formula>
    </cfRule>
  </conditionalFormatting>
  <conditionalFormatting sqref="Y12:Z31">
    <cfRule type="containsBlanks" dxfId="103" priority="13">
      <formula>LEN(TRIM(Y12))=0</formula>
    </cfRule>
  </conditionalFormatting>
  <conditionalFormatting sqref="AC9:AD10">
    <cfRule type="containsBlanks" dxfId="102" priority="3">
      <formula>LEN(TRIM(AC9))=0</formula>
    </cfRule>
  </conditionalFormatting>
  <conditionalFormatting sqref="AC12:AD31">
    <cfRule type="containsBlanks" dxfId="101" priority="12">
      <formula>LEN(TRIM(AC12))=0</formula>
    </cfRule>
  </conditionalFormatting>
  <conditionalFormatting sqref="CN3:DH3">
    <cfRule type="cellIs" dxfId="100" priority="17" operator="notEqual">
      <formula>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3A2071-34D9-45BF-8F5C-2A13F7D05B32}">
          <x14:formula1>
            <xm:f>Refs!$C$2:$C$54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D40D9-9ABF-42A4-9C41-B830CBEBCCDA}">
  <sheetPr>
    <tabColor theme="4" tint="0.79998168889431442"/>
  </sheetPr>
  <dimension ref="A1:W206"/>
  <sheetViews>
    <sheetView workbookViewId="0"/>
  </sheetViews>
  <sheetFormatPr defaultColWidth="0" defaultRowHeight="12.5" zeroHeight="1" x14ac:dyDescent="0.25"/>
  <cols>
    <col min="1" max="1" width="9.453125" style="20" customWidth="1"/>
    <col min="2" max="2" width="14.54296875" style="20" customWidth="1"/>
    <col min="3" max="3" width="96.54296875" style="20" bestFit="1" customWidth="1"/>
    <col min="4" max="4" width="20.54296875" style="20" customWidth="1"/>
    <col min="5" max="5" width="12.6328125" style="20" customWidth="1"/>
    <col min="6" max="6" width="17.54296875" style="20" customWidth="1"/>
    <col min="7" max="9" width="2.453125" style="20" customWidth="1"/>
    <col min="10" max="10" width="14.54296875" style="20" customWidth="1"/>
    <col min="11" max="11" width="96.54296875" style="20" bestFit="1" customWidth="1"/>
    <col min="12" max="12" width="20.54296875" style="20" customWidth="1"/>
    <col min="13" max="13" width="11.453125" style="20" customWidth="1"/>
    <col min="14" max="14" width="17.54296875" style="20" customWidth="1"/>
    <col min="15" max="15" width="2.453125" style="20" customWidth="1"/>
    <col min="16" max="16" width="2.54296875" style="20" customWidth="1"/>
    <col min="17" max="17" width="2.453125" style="20" customWidth="1"/>
    <col min="18" max="18" width="14.54296875" style="20" customWidth="1"/>
    <col min="19" max="19" width="96.54296875" style="20" bestFit="1" customWidth="1"/>
    <col min="20" max="20" width="20.54296875" style="20" customWidth="1"/>
    <col min="21" max="21" width="11.453125" style="20" customWidth="1"/>
    <col min="22" max="22" width="17.54296875" style="20" customWidth="1"/>
    <col min="23" max="23" width="9.453125" style="20" customWidth="1"/>
    <col min="24" max="16384" width="9.453125" style="20" hidden="1"/>
  </cols>
  <sheetData>
    <row r="1" spans="1:21" ht="4.25" customHeight="1" thickBot="1" x14ac:dyDescent="0.3"/>
    <row r="2" spans="1:21" ht="30.65" customHeight="1" thickBot="1" x14ac:dyDescent="0.3">
      <c r="A2" s="203" t="s">
        <v>799</v>
      </c>
      <c r="B2" s="199"/>
      <c r="C2" s="199"/>
      <c r="D2" s="199"/>
      <c r="E2" s="199"/>
      <c r="F2" s="199"/>
      <c r="G2" s="199"/>
      <c r="H2" s="199"/>
      <c r="I2" s="199"/>
      <c r="J2" s="199"/>
      <c r="K2" s="199"/>
      <c r="L2" s="199"/>
      <c r="M2" s="199"/>
      <c r="N2" s="199"/>
      <c r="O2" s="199"/>
      <c r="P2" s="199"/>
      <c r="Q2" s="199"/>
      <c r="R2" s="199"/>
      <c r="S2" s="199"/>
      <c r="T2" s="199"/>
      <c r="U2" s="201"/>
    </row>
    <row r="3" spans="1:21" ht="4.25" customHeight="1" x14ac:dyDescent="0.25"/>
    <row r="4" spans="1:21" ht="14.5" x14ac:dyDescent="0.35">
      <c r="B4" s="121"/>
      <c r="C4" s="121"/>
      <c r="D4" s="121"/>
      <c r="E4" s="121"/>
    </row>
    <row r="5" spans="1:21" ht="15.5" x14ac:dyDescent="0.35">
      <c r="B5" s="183" t="s">
        <v>872</v>
      </c>
    </row>
    <row r="6" spans="1:21" ht="13" thickBot="1" x14ac:dyDescent="0.3"/>
    <row r="7" spans="1:21" s="24" customFormat="1" ht="16" customHeight="1" thickBot="1" x14ac:dyDescent="0.4">
      <c r="B7" s="180" t="s">
        <v>203</v>
      </c>
      <c r="C7" s="181" t="s">
        <v>204</v>
      </c>
      <c r="D7" s="181" t="s">
        <v>205</v>
      </c>
      <c r="E7" s="182" t="s">
        <v>206</v>
      </c>
    </row>
    <row r="8" spans="1:21" s="24" customFormat="1" ht="16" customHeight="1" thickBot="1" x14ac:dyDescent="0.4">
      <c r="B8" s="43">
        <v>1</v>
      </c>
      <c r="C8" s="44" t="s">
        <v>207</v>
      </c>
      <c r="D8" s="70" t="s">
        <v>208</v>
      </c>
      <c r="E8" s="45" t="s">
        <v>209</v>
      </c>
    </row>
    <row r="9" spans="1:21" s="24" customFormat="1" ht="16" customHeight="1" thickBot="1" x14ac:dyDescent="0.4">
      <c r="B9" s="43">
        <v>2</v>
      </c>
      <c r="C9" s="44" t="s">
        <v>210</v>
      </c>
      <c r="D9" s="70" t="s">
        <v>211</v>
      </c>
      <c r="E9" s="45" t="s">
        <v>209</v>
      </c>
    </row>
    <row r="10" spans="1:21" s="24" customFormat="1" ht="16" customHeight="1" thickBot="1" x14ac:dyDescent="0.4">
      <c r="B10" s="43">
        <v>3</v>
      </c>
      <c r="C10" s="44" t="s">
        <v>212</v>
      </c>
      <c r="D10" s="70" t="s">
        <v>213</v>
      </c>
      <c r="E10" s="45" t="s">
        <v>209</v>
      </c>
    </row>
    <row r="11" spans="1:21" s="24" customFormat="1" ht="16" customHeight="1" thickBot="1" x14ac:dyDescent="0.4">
      <c r="B11" s="43">
        <v>4</v>
      </c>
      <c r="C11" s="44" t="s">
        <v>775</v>
      </c>
      <c r="D11" s="70" t="s">
        <v>851</v>
      </c>
      <c r="E11" s="45" t="s">
        <v>209</v>
      </c>
    </row>
    <row r="12" spans="1:21" s="24" customFormat="1" ht="31.5" thickBot="1" x14ac:dyDescent="0.4">
      <c r="B12" s="43">
        <v>5</v>
      </c>
      <c r="C12" s="44" t="s">
        <v>852</v>
      </c>
      <c r="D12" s="70" t="s">
        <v>217</v>
      </c>
      <c r="E12" s="45" t="s">
        <v>209</v>
      </c>
    </row>
    <row r="13" spans="1:21" s="24" customFormat="1" ht="31.5" thickBot="1" x14ac:dyDescent="0.4">
      <c r="B13" s="43">
        <v>6</v>
      </c>
      <c r="C13" s="44" t="s">
        <v>853</v>
      </c>
      <c r="D13" s="70" t="s">
        <v>216</v>
      </c>
      <c r="E13" s="45" t="s">
        <v>209</v>
      </c>
    </row>
    <row r="14" spans="1:21" s="24" customFormat="1" ht="16" customHeight="1" thickBot="1" x14ac:dyDescent="0.4">
      <c r="B14" s="43">
        <v>7</v>
      </c>
      <c r="C14" s="44" t="s">
        <v>215</v>
      </c>
      <c r="D14" s="70" t="s">
        <v>216</v>
      </c>
      <c r="E14" s="45" t="s">
        <v>209</v>
      </c>
    </row>
    <row r="15" spans="1:21" x14ac:dyDescent="0.25"/>
    <row r="16" spans="1:21" ht="15.5" x14ac:dyDescent="0.35">
      <c r="B16" s="231" t="s">
        <v>218</v>
      </c>
    </row>
    <row r="17" spans="2:6" ht="13" thickBot="1" x14ac:dyDescent="0.3"/>
    <row r="18" spans="2:6" ht="16" thickBot="1" x14ac:dyDescent="0.3">
      <c r="B18" s="180" t="s">
        <v>203</v>
      </c>
      <c r="C18" s="232" t="s">
        <v>204</v>
      </c>
      <c r="D18" s="232" t="s">
        <v>219</v>
      </c>
      <c r="E18" s="232" t="s">
        <v>220</v>
      </c>
      <c r="F18" s="232" t="s">
        <v>221</v>
      </c>
    </row>
    <row r="19" spans="2:6" ht="47" thickBot="1" x14ac:dyDescent="0.3">
      <c r="B19" s="46">
        <v>1</v>
      </c>
      <c r="C19" s="47" t="s">
        <v>207</v>
      </c>
      <c r="D19" s="48" t="s">
        <v>222</v>
      </c>
      <c r="E19" s="48" t="s">
        <v>209</v>
      </c>
      <c r="F19" s="48" t="s">
        <v>223</v>
      </c>
    </row>
    <row r="20" spans="2:6" ht="16" thickBot="1" x14ac:dyDescent="0.3">
      <c r="B20" s="49" t="s">
        <v>224</v>
      </c>
      <c r="C20" s="313" t="s">
        <v>225</v>
      </c>
      <c r="D20" s="314"/>
      <c r="E20" s="314"/>
      <c r="F20" s="315"/>
    </row>
    <row r="21" spans="2:6" ht="16" thickBot="1" x14ac:dyDescent="0.3">
      <c r="B21" s="49" t="s">
        <v>226</v>
      </c>
      <c r="C21" s="313" t="s">
        <v>854</v>
      </c>
      <c r="D21" s="314"/>
      <c r="E21" s="314"/>
      <c r="F21" s="315"/>
    </row>
    <row r="22" spans="2:6" ht="16" thickBot="1" x14ac:dyDescent="0.3">
      <c r="B22" s="49" t="s">
        <v>227</v>
      </c>
      <c r="C22" s="313" t="s">
        <v>855</v>
      </c>
      <c r="D22" s="314"/>
      <c r="E22" s="314"/>
      <c r="F22" s="315"/>
    </row>
    <row r="23" spans="2:6" ht="16" thickBot="1" x14ac:dyDescent="0.3">
      <c r="B23" s="49" t="s">
        <v>228</v>
      </c>
      <c r="C23" s="313" t="s">
        <v>856</v>
      </c>
      <c r="D23" s="314"/>
      <c r="E23" s="314"/>
      <c r="F23" s="315"/>
    </row>
    <row r="24" spans="2:6" ht="16" thickBot="1" x14ac:dyDescent="0.3">
      <c r="B24" s="49" t="s">
        <v>205</v>
      </c>
      <c r="C24" s="313" t="s">
        <v>208</v>
      </c>
      <c r="D24" s="314"/>
      <c r="E24" s="314"/>
      <c r="F24" s="315"/>
    </row>
    <row r="25" spans="2:6" ht="15.5" x14ac:dyDescent="0.35">
      <c r="B25" s="71"/>
      <c r="C25" s="27"/>
      <c r="D25" s="27"/>
      <c r="E25" s="27"/>
      <c r="F25" s="27"/>
    </row>
    <row r="26" spans="2:6" ht="16" thickBot="1" x14ac:dyDescent="0.4">
      <c r="B26" s="71"/>
      <c r="C26" s="27"/>
      <c r="D26" s="27"/>
      <c r="E26" s="27"/>
      <c r="F26" s="27"/>
    </row>
    <row r="27" spans="2:6" ht="16" thickBot="1" x14ac:dyDescent="0.3">
      <c r="B27" s="180" t="s">
        <v>203</v>
      </c>
      <c r="C27" s="232" t="s">
        <v>204</v>
      </c>
      <c r="D27" s="232" t="s">
        <v>219</v>
      </c>
      <c r="E27" s="232" t="s">
        <v>220</v>
      </c>
      <c r="F27" s="232" t="s">
        <v>221</v>
      </c>
    </row>
    <row r="28" spans="2:6" ht="47" thickBot="1" x14ac:dyDescent="0.3">
      <c r="B28" s="46">
        <v>2</v>
      </c>
      <c r="C28" s="47" t="s">
        <v>210</v>
      </c>
      <c r="D28" s="48" t="s">
        <v>22</v>
      </c>
      <c r="E28" s="48" t="s">
        <v>209</v>
      </c>
      <c r="F28" s="48" t="s">
        <v>223</v>
      </c>
    </row>
    <row r="29" spans="2:6" ht="31" customHeight="1" thickBot="1" x14ac:dyDescent="0.3">
      <c r="B29" s="49" t="s">
        <v>224</v>
      </c>
      <c r="C29" s="313" t="s">
        <v>229</v>
      </c>
      <c r="D29" s="314"/>
      <c r="E29" s="314"/>
      <c r="F29" s="315"/>
    </row>
    <row r="30" spans="2:6" ht="16" thickBot="1" x14ac:dyDescent="0.3">
      <c r="B30" s="49" t="s">
        <v>226</v>
      </c>
      <c r="C30" s="313" t="s">
        <v>857</v>
      </c>
      <c r="D30" s="314"/>
      <c r="E30" s="314"/>
      <c r="F30" s="315"/>
    </row>
    <row r="31" spans="2:6" ht="16" thickBot="1" x14ac:dyDescent="0.3">
      <c r="B31" s="49" t="s">
        <v>227</v>
      </c>
      <c r="C31" s="313" t="s">
        <v>858</v>
      </c>
      <c r="D31" s="314"/>
      <c r="E31" s="314"/>
      <c r="F31" s="315"/>
    </row>
    <row r="32" spans="2:6" ht="16" thickBot="1" x14ac:dyDescent="0.3">
      <c r="B32" s="49" t="s">
        <v>228</v>
      </c>
      <c r="C32" s="313" t="s">
        <v>856</v>
      </c>
      <c r="D32" s="314"/>
      <c r="E32" s="314"/>
      <c r="F32" s="315"/>
    </row>
    <row r="33" spans="2:6" ht="16" thickBot="1" x14ac:dyDescent="0.3">
      <c r="B33" s="49" t="s">
        <v>205</v>
      </c>
      <c r="C33" s="313" t="s">
        <v>211</v>
      </c>
      <c r="D33" s="314"/>
      <c r="E33" s="314"/>
      <c r="F33" s="315"/>
    </row>
    <row r="34" spans="2:6" ht="15.5" x14ac:dyDescent="0.35">
      <c r="B34" s="71"/>
      <c r="C34" s="27"/>
      <c r="D34" s="27"/>
      <c r="E34" s="27"/>
      <c r="F34" s="27"/>
    </row>
    <row r="35" spans="2:6" ht="16" thickBot="1" x14ac:dyDescent="0.4">
      <c r="B35" s="71"/>
      <c r="C35" s="27"/>
      <c r="D35" s="27"/>
      <c r="E35" s="27"/>
      <c r="F35" s="27"/>
    </row>
    <row r="36" spans="2:6" ht="16" thickBot="1" x14ac:dyDescent="0.3">
      <c r="B36" s="180" t="s">
        <v>203</v>
      </c>
      <c r="C36" s="232" t="s">
        <v>204</v>
      </c>
      <c r="D36" s="232" t="s">
        <v>219</v>
      </c>
      <c r="E36" s="232" t="s">
        <v>220</v>
      </c>
      <c r="F36" s="232" t="s">
        <v>221</v>
      </c>
    </row>
    <row r="37" spans="2:6" ht="47" thickBot="1" x14ac:dyDescent="0.3">
      <c r="B37" s="46">
        <v>3</v>
      </c>
      <c r="C37" s="47" t="s">
        <v>212</v>
      </c>
      <c r="D37" s="48" t="s">
        <v>71</v>
      </c>
      <c r="E37" s="48" t="s">
        <v>209</v>
      </c>
      <c r="F37" s="48" t="s">
        <v>223</v>
      </c>
    </row>
    <row r="38" spans="2:6" ht="31" customHeight="1" thickBot="1" x14ac:dyDescent="0.3">
      <c r="B38" s="49" t="s">
        <v>224</v>
      </c>
      <c r="C38" s="313" t="s">
        <v>229</v>
      </c>
      <c r="D38" s="314"/>
      <c r="E38" s="314"/>
      <c r="F38" s="315"/>
    </row>
    <row r="39" spans="2:6" ht="16" thickBot="1" x14ac:dyDescent="0.3">
      <c r="B39" s="49" t="s">
        <v>230</v>
      </c>
      <c r="C39" s="313" t="s">
        <v>859</v>
      </c>
      <c r="D39" s="314"/>
      <c r="E39" s="314"/>
      <c r="F39" s="315"/>
    </row>
    <row r="40" spans="2:6" ht="16" thickBot="1" x14ac:dyDescent="0.3">
      <c r="B40" s="49" t="s">
        <v>228</v>
      </c>
      <c r="C40" s="313" t="s">
        <v>856</v>
      </c>
      <c r="D40" s="314"/>
      <c r="E40" s="314"/>
      <c r="F40" s="315"/>
    </row>
    <row r="41" spans="2:6" ht="16" thickBot="1" x14ac:dyDescent="0.3">
      <c r="B41" s="72" t="s">
        <v>205</v>
      </c>
      <c r="C41" s="316" t="s">
        <v>213</v>
      </c>
      <c r="D41" s="317"/>
      <c r="E41" s="317"/>
      <c r="F41" s="318"/>
    </row>
    <row r="42" spans="2:6" ht="15.5" x14ac:dyDescent="0.35">
      <c r="B42" s="71"/>
      <c r="C42" s="27"/>
      <c r="D42" s="27"/>
      <c r="E42" s="27"/>
      <c r="F42" s="27"/>
    </row>
    <row r="43" spans="2:6" ht="16" thickBot="1" x14ac:dyDescent="0.4">
      <c r="B43" s="71"/>
      <c r="C43" s="27"/>
      <c r="D43" s="27"/>
      <c r="E43" s="27"/>
      <c r="F43" s="27"/>
    </row>
    <row r="44" spans="2:6" ht="16" thickBot="1" x14ac:dyDescent="0.3">
      <c r="B44" s="180" t="s">
        <v>203</v>
      </c>
      <c r="C44" s="232" t="s">
        <v>204</v>
      </c>
      <c r="D44" s="232" t="s">
        <v>219</v>
      </c>
      <c r="E44" s="232" t="s">
        <v>220</v>
      </c>
      <c r="F44" s="232" t="s">
        <v>221</v>
      </c>
    </row>
    <row r="45" spans="2:6" ht="51.65" customHeight="1" x14ac:dyDescent="0.25">
      <c r="B45" s="309">
        <v>4</v>
      </c>
      <c r="C45" s="311" t="s">
        <v>234</v>
      </c>
      <c r="D45" s="309" t="s">
        <v>860</v>
      </c>
      <c r="E45" s="309" t="s">
        <v>209</v>
      </c>
      <c r="F45" s="309" t="s">
        <v>906</v>
      </c>
    </row>
    <row r="46" spans="2:6" ht="43" customHeight="1" thickBot="1" x14ac:dyDescent="0.3">
      <c r="B46" s="310"/>
      <c r="C46" s="312"/>
      <c r="D46" s="310"/>
      <c r="E46" s="310"/>
      <c r="F46" s="310"/>
    </row>
    <row r="47" spans="2:6" ht="31" customHeight="1" thickBot="1" x14ac:dyDescent="0.3">
      <c r="B47" s="72" t="s">
        <v>224</v>
      </c>
      <c r="C47" s="316" t="s">
        <v>235</v>
      </c>
      <c r="D47" s="317"/>
      <c r="E47" s="317"/>
      <c r="F47" s="318"/>
    </row>
    <row r="48" spans="2:6" ht="133.5" customHeight="1" thickBot="1" x14ac:dyDescent="0.3">
      <c r="B48" s="230" t="s">
        <v>226</v>
      </c>
      <c r="C48" s="319" t="s">
        <v>861</v>
      </c>
      <c r="D48" s="320"/>
      <c r="E48" s="320"/>
      <c r="F48" s="321"/>
    </row>
    <row r="49" spans="2:6" ht="114.5" customHeight="1" thickBot="1" x14ac:dyDescent="0.3">
      <c r="B49" s="230" t="s">
        <v>227</v>
      </c>
      <c r="C49" s="319" t="s">
        <v>862</v>
      </c>
      <c r="D49" s="320"/>
      <c r="E49" s="320"/>
      <c r="F49" s="321"/>
    </row>
    <row r="50" spans="2:6" ht="15.65" customHeight="1" thickBot="1" x14ac:dyDescent="0.3">
      <c r="B50" s="49" t="s">
        <v>228</v>
      </c>
      <c r="C50" s="123" t="s">
        <v>856</v>
      </c>
      <c r="D50" s="124"/>
      <c r="E50" s="124"/>
      <c r="F50" s="125"/>
    </row>
    <row r="51" spans="2:6" ht="16" thickBot="1" x14ac:dyDescent="0.3">
      <c r="B51" s="72" t="s">
        <v>233</v>
      </c>
      <c r="C51" s="123" t="s">
        <v>851</v>
      </c>
      <c r="D51" s="124"/>
      <c r="E51" s="124"/>
      <c r="F51" s="125"/>
    </row>
    <row r="52" spans="2:6" ht="15.5" x14ac:dyDescent="0.35">
      <c r="B52" s="71"/>
      <c r="C52" s="27"/>
      <c r="D52" s="27"/>
      <c r="E52" s="27"/>
      <c r="F52" s="27"/>
    </row>
    <row r="53" spans="2:6" ht="16" thickBot="1" x14ac:dyDescent="0.4">
      <c r="B53" s="71"/>
      <c r="C53" s="27"/>
      <c r="D53" s="27"/>
      <c r="E53" s="27"/>
      <c r="F53" s="27"/>
    </row>
    <row r="54" spans="2:6" ht="16" thickBot="1" x14ac:dyDescent="0.3">
      <c r="B54" s="180" t="s">
        <v>203</v>
      </c>
      <c r="C54" s="232" t="s">
        <v>204</v>
      </c>
      <c r="D54" s="232" t="s">
        <v>219</v>
      </c>
      <c r="E54" s="232" t="s">
        <v>220</v>
      </c>
      <c r="F54" s="232" t="s">
        <v>221</v>
      </c>
    </row>
    <row r="55" spans="2:6" ht="55.4" customHeight="1" thickBot="1" x14ac:dyDescent="0.3">
      <c r="B55" s="73">
        <v>5</v>
      </c>
      <c r="C55" s="74" t="s">
        <v>776</v>
      </c>
      <c r="D55" s="75" t="s">
        <v>777</v>
      </c>
      <c r="E55" s="75" t="s">
        <v>209</v>
      </c>
      <c r="F55" s="75" t="s">
        <v>232</v>
      </c>
    </row>
    <row r="56" spans="2:6" ht="16" thickBot="1" x14ac:dyDescent="0.3">
      <c r="B56" s="72" t="s">
        <v>224</v>
      </c>
      <c r="C56" s="316" t="s">
        <v>236</v>
      </c>
      <c r="D56" s="317"/>
      <c r="E56" s="317"/>
      <c r="F56" s="318"/>
    </row>
    <row r="57" spans="2:6" ht="16" thickBot="1" x14ac:dyDescent="0.3">
      <c r="B57" s="72" t="s">
        <v>226</v>
      </c>
      <c r="C57" s="316" t="s">
        <v>863</v>
      </c>
      <c r="D57" s="317"/>
      <c r="E57" s="317"/>
      <c r="F57" s="318"/>
    </row>
    <row r="58" spans="2:6" ht="16" thickBot="1" x14ac:dyDescent="0.3">
      <c r="B58" s="72" t="s">
        <v>227</v>
      </c>
      <c r="C58" s="316" t="s">
        <v>864</v>
      </c>
      <c r="D58" s="317"/>
      <c r="E58" s="317"/>
      <c r="F58" s="318"/>
    </row>
    <row r="59" spans="2:6" ht="16" thickBot="1" x14ac:dyDescent="0.3">
      <c r="B59" s="72" t="s">
        <v>228</v>
      </c>
      <c r="C59" s="316" t="s">
        <v>865</v>
      </c>
      <c r="D59" s="317"/>
      <c r="E59" s="317"/>
      <c r="F59" s="318"/>
    </row>
    <row r="60" spans="2:6" ht="16" thickBot="1" x14ac:dyDescent="0.3">
      <c r="B60" s="72" t="s">
        <v>205</v>
      </c>
      <c r="C60" s="316" t="s">
        <v>217</v>
      </c>
      <c r="D60" s="317"/>
      <c r="E60" s="317"/>
      <c r="F60" s="318"/>
    </row>
    <row r="61" spans="2:6" ht="15.5" x14ac:dyDescent="0.35">
      <c r="B61" s="71"/>
      <c r="C61" s="27"/>
      <c r="D61" s="27"/>
      <c r="E61" s="27"/>
      <c r="F61" s="27"/>
    </row>
    <row r="62" spans="2:6" ht="16" thickBot="1" x14ac:dyDescent="0.4">
      <c r="B62" s="71"/>
      <c r="C62" s="27"/>
      <c r="D62" s="27"/>
      <c r="E62" s="27"/>
      <c r="F62" s="27"/>
    </row>
    <row r="63" spans="2:6" ht="16" thickBot="1" x14ac:dyDescent="0.3">
      <c r="B63" s="180" t="s">
        <v>203</v>
      </c>
      <c r="C63" s="232" t="s">
        <v>204</v>
      </c>
      <c r="D63" s="232" t="s">
        <v>219</v>
      </c>
      <c r="E63" s="232" t="s">
        <v>220</v>
      </c>
      <c r="F63" s="232" t="s">
        <v>221</v>
      </c>
    </row>
    <row r="64" spans="2:6" ht="41.5" customHeight="1" thickBot="1" x14ac:dyDescent="0.3">
      <c r="B64" s="46">
        <v>6</v>
      </c>
      <c r="C64" s="47" t="s">
        <v>866</v>
      </c>
      <c r="D64" s="48" t="s">
        <v>867</v>
      </c>
      <c r="E64" s="48" t="s">
        <v>209</v>
      </c>
      <c r="F64" s="48" t="s">
        <v>232</v>
      </c>
    </row>
    <row r="65" spans="2:6" ht="16" thickBot="1" x14ac:dyDescent="0.3">
      <c r="B65" s="49" t="s">
        <v>224</v>
      </c>
      <c r="C65" s="313" t="s">
        <v>237</v>
      </c>
      <c r="D65" s="314"/>
      <c r="E65" s="314"/>
      <c r="F65" s="315"/>
    </row>
    <row r="66" spans="2:6" ht="36" customHeight="1" thickBot="1" x14ac:dyDescent="0.3">
      <c r="B66" s="72" t="s">
        <v>226</v>
      </c>
      <c r="C66" s="316" t="s">
        <v>868</v>
      </c>
      <c r="D66" s="317"/>
      <c r="E66" s="317"/>
      <c r="F66" s="318"/>
    </row>
    <row r="67" spans="2:6" ht="37.5" customHeight="1" thickBot="1" x14ac:dyDescent="0.3">
      <c r="B67" s="72" t="s">
        <v>227</v>
      </c>
      <c r="C67" s="316" t="s">
        <v>869</v>
      </c>
      <c r="D67" s="317"/>
      <c r="E67" s="317"/>
      <c r="F67" s="318"/>
    </row>
    <row r="68" spans="2:6" ht="16" thickBot="1" x14ac:dyDescent="0.3">
      <c r="B68" s="72" t="s">
        <v>228</v>
      </c>
      <c r="C68" s="316" t="s">
        <v>856</v>
      </c>
      <c r="D68" s="317"/>
      <c r="E68" s="317"/>
      <c r="F68" s="318"/>
    </row>
    <row r="69" spans="2:6" ht="16" thickBot="1" x14ac:dyDescent="0.3">
      <c r="B69" s="72" t="s">
        <v>205</v>
      </c>
      <c r="C69" s="316" t="s">
        <v>216</v>
      </c>
      <c r="D69" s="317"/>
      <c r="E69" s="317"/>
      <c r="F69" s="318"/>
    </row>
    <row r="70" spans="2:6" ht="15.5" x14ac:dyDescent="0.35">
      <c r="B70" s="71"/>
      <c r="C70" s="27"/>
      <c r="D70" s="27"/>
      <c r="E70" s="27"/>
      <c r="F70" s="27"/>
    </row>
    <row r="71" spans="2:6" ht="16" thickBot="1" x14ac:dyDescent="0.4">
      <c r="B71" s="71"/>
      <c r="C71" s="27"/>
      <c r="D71" s="27"/>
      <c r="E71" s="27"/>
      <c r="F71" s="27"/>
    </row>
    <row r="72" spans="2:6" ht="16" thickBot="1" x14ac:dyDescent="0.3">
      <c r="B72" s="180" t="s">
        <v>203</v>
      </c>
      <c r="C72" s="232" t="s">
        <v>204</v>
      </c>
      <c r="D72" s="232" t="s">
        <v>219</v>
      </c>
      <c r="E72" s="232" t="s">
        <v>220</v>
      </c>
      <c r="F72" s="232" t="s">
        <v>221</v>
      </c>
    </row>
    <row r="73" spans="2:6" ht="16" thickBot="1" x14ac:dyDescent="0.3">
      <c r="B73" s="46">
        <v>7</v>
      </c>
      <c r="C73" s="47" t="s">
        <v>215</v>
      </c>
      <c r="D73" s="48" t="s">
        <v>238</v>
      </c>
      <c r="E73" s="48" t="s">
        <v>209</v>
      </c>
      <c r="F73" s="48" t="s">
        <v>232</v>
      </c>
    </row>
    <row r="74" spans="2:6" ht="31" customHeight="1" thickBot="1" x14ac:dyDescent="0.3">
      <c r="B74" s="49" t="s">
        <v>224</v>
      </c>
      <c r="C74" s="313" t="s">
        <v>239</v>
      </c>
      <c r="D74" s="314"/>
      <c r="E74" s="314"/>
      <c r="F74" s="315"/>
    </row>
    <row r="75" spans="2:6" ht="16" thickBot="1" x14ac:dyDescent="0.3">
      <c r="B75" s="49" t="s">
        <v>226</v>
      </c>
      <c r="C75" s="313" t="s">
        <v>870</v>
      </c>
      <c r="D75" s="314"/>
      <c r="E75" s="314"/>
      <c r="F75" s="315"/>
    </row>
    <row r="76" spans="2:6" ht="16" thickBot="1" x14ac:dyDescent="0.3">
      <c r="B76" s="49" t="s">
        <v>227</v>
      </c>
      <c r="C76" s="313" t="s">
        <v>871</v>
      </c>
      <c r="D76" s="314"/>
      <c r="E76" s="314"/>
      <c r="F76" s="315"/>
    </row>
    <row r="77" spans="2:6" ht="16" thickBot="1" x14ac:dyDescent="0.3">
      <c r="B77" s="49" t="s">
        <v>228</v>
      </c>
      <c r="C77" s="313" t="s">
        <v>856</v>
      </c>
      <c r="D77" s="314"/>
      <c r="E77" s="314"/>
      <c r="F77" s="315"/>
    </row>
    <row r="78" spans="2:6" ht="41.5" customHeight="1" thickBot="1" x14ac:dyDescent="0.3">
      <c r="B78" s="72" t="s">
        <v>205</v>
      </c>
      <c r="C78" s="316" t="s">
        <v>216</v>
      </c>
      <c r="D78" s="317"/>
      <c r="E78" s="317"/>
      <c r="F78" s="318"/>
    </row>
    <row r="79" spans="2:6" ht="15.5" x14ac:dyDescent="0.35">
      <c r="B79" s="71"/>
      <c r="C79" s="27"/>
      <c r="D79" s="27"/>
      <c r="E79" s="27"/>
      <c r="F79" s="27"/>
    </row>
    <row r="80" spans="2: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205" x14ac:dyDescent="0.25"/>
    <row r="206" x14ac:dyDescent="0.25"/>
  </sheetData>
  <mergeCells count="37">
    <mergeCell ref="C40:F40"/>
    <mergeCell ref="C20:F20"/>
    <mergeCell ref="C21:F21"/>
    <mergeCell ref="C22:F22"/>
    <mergeCell ref="C23:F23"/>
    <mergeCell ref="C24:F24"/>
    <mergeCell ref="C29:F29"/>
    <mergeCell ref="C38:F38"/>
    <mergeCell ref="C30:F30"/>
    <mergeCell ref="C31:F31"/>
    <mergeCell ref="C32:F32"/>
    <mergeCell ref="C33:F33"/>
    <mergeCell ref="C39:F39"/>
    <mergeCell ref="C41:F41"/>
    <mergeCell ref="C48:F48"/>
    <mergeCell ref="C49:F49"/>
    <mergeCell ref="C56:F56"/>
    <mergeCell ref="C57:F57"/>
    <mergeCell ref="C47:F47"/>
    <mergeCell ref="C76:F76"/>
    <mergeCell ref="C77:F77"/>
    <mergeCell ref="C78:F78"/>
    <mergeCell ref="C58:F58"/>
    <mergeCell ref="C59:F59"/>
    <mergeCell ref="C60:F60"/>
    <mergeCell ref="C67:F67"/>
    <mergeCell ref="C68:F68"/>
    <mergeCell ref="C69:F69"/>
    <mergeCell ref="C65:F65"/>
    <mergeCell ref="C66:F66"/>
    <mergeCell ref="C74:F74"/>
    <mergeCell ref="C75:F75"/>
    <mergeCell ref="B45:B46"/>
    <mergeCell ref="C45:C46"/>
    <mergeCell ref="D45:D46"/>
    <mergeCell ref="E45:E46"/>
    <mergeCell ref="F45:F4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23CD-D2D8-4982-A77F-A1CA5D5E8478}">
  <sheetPr>
    <tabColor theme="8" tint="0.79998168889431442"/>
  </sheetPr>
  <dimension ref="A1:GW69"/>
  <sheetViews>
    <sheetView zoomScale="90" zoomScaleNormal="90" workbookViewId="0">
      <pane xSplit="2" ySplit="6" topLeftCell="C7" activePane="bottomRight" state="frozen"/>
      <selection activeCell="C74" sqref="C74"/>
      <selection pane="topRight" activeCell="C74" sqref="C74"/>
      <selection pane="bottomLeft" activeCell="C74" sqref="C74"/>
      <selection pane="bottomRight" activeCell="B4" sqref="B4"/>
    </sheetView>
  </sheetViews>
  <sheetFormatPr defaultColWidth="8.54296875" defaultRowHeight="14.5" x14ac:dyDescent="0.35"/>
  <cols>
    <col min="1" max="1" width="7.453125" style="77" customWidth="1"/>
    <col min="2" max="2" width="42.453125" style="77" customWidth="1"/>
    <col min="3" max="3" width="5.54296875" style="77" customWidth="1"/>
    <col min="4" max="4" width="10.453125" style="77" customWidth="1"/>
    <col min="5" max="5" width="10.36328125" style="77" bestFit="1" customWidth="1"/>
    <col min="6" max="6" width="10.453125" style="77" customWidth="1"/>
    <col min="7" max="7" width="14.453125" style="77" bestFit="1" customWidth="1"/>
    <col min="8" max="8" width="10.54296875" style="77" customWidth="1"/>
    <col min="9" max="9" width="10.453125" style="77" bestFit="1" customWidth="1"/>
    <col min="10" max="10" width="11.453125" style="77" customWidth="1"/>
    <col min="11" max="11" width="17.453125" style="77" customWidth="1"/>
    <col min="12" max="12" width="14.36328125" style="77" customWidth="1" collapsed="1"/>
    <col min="13" max="13" width="18.54296875" style="77" customWidth="1"/>
    <col min="14" max="14" width="14.36328125" style="77" customWidth="1"/>
    <col min="15" max="15" width="17.453125" style="77" customWidth="1"/>
    <col min="16" max="16" width="14.36328125" style="77" customWidth="1"/>
    <col min="17" max="17" width="18.54296875" style="77" customWidth="1"/>
    <col min="18" max="18" width="14.36328125" style="77" customWidth="1"/>
    <col min="19" max="19" width="10.08984375" style="77" customWidth="1"/>
    <col min="20" max="21" width="13.1796875" style="77" customWidth="1"/>
    <col min="22" max="22" width="8.54296875" style="77" customWidth="1"/>
    <col min="23" max="26" width="12.36328125" style="77" customWidth="1"/>
    <col min="27" max="27" width="9.453125" style="77" customWidth="1"/>
    <col min="28" max="29" width="11.81640625" style="77" customWidth="1"/>
    <col min="30" max="30" width="8.54296875" style="77" customWidth="1"/>
    <col min="31" max="31" width="12.54296875" style="77" hidden="1" customWidth="1"/>
    <col min="32" max="36" width="12.54296875" style="51" hidden="1" customWidth="1"/>
    <col min="37" max="37" width="12.6328125" style="51" hidden="1" customWidth="1"/>
    <col min="38" max="44" width="12.54296875" style="51" hidden="1" customWidth="1"/>
    <col min="45" max="45" width="12.54296875" style="77" hidden="1" customWidth="1"/>
    <col min="46" max="101" width="12.54296875" style="77" customWidth="1"/>
    <col min="102" max="105" width="13.453125" style="77" customWidth="1"/>
    <col min="106" max="106" width="11" style="77" customWidth="1"/>
    <col min="107" max="108" width="12.54296875" style="77" customWidth="1"/>
    <col min="109" max="109" width="13.453125" style="77" customWidth="1"/>
    <col min="110" max="111" width="13.54296875" style="77" customWidth="1"/>
    <col min="112" max="112" width="13.453125" style="77" customWidth="1"/>
    <col min="113" max="113" width="12.54296875" style="77" customWidth="1"/>
    <col min="114" max="114" width="13.453125" style="77" customWidth="1"/>
    <col min="115" max="115" width="12.54296875" style="77" customWidth="1"/>
    <col min="116" max="116" width="13.54296875" style="77" customWidth="1"/>
    <col min="117" max="117" width="8.54296875" style="77" customWidth="1"/>
    <col min="118" max="118" width="12.54296875" style="77" customWidth="1"/>
    <col min="119" max="119" width="11.54296875" style="77" customWidth="1"/>
    <col min="120" max="120" width="12.453125" style="77" customWidth="1"/>
    <col min="121" max="127" width="13.453125" style="77" customWidth="1"/>
    <col min="128" max="128" width="12.54296875" style="77" customWidth="1"/>
    <col min="129" max="129" width="13.54296875" style="77" customWidth="1"/>
    <col min="130" max="130" width="8.54296875" style="77" customWidth="1"/>
    <col min="131" max="131" width="13.453125" style="77" customWidth="1"/>
    <col min="132" max="132" width="10.54296875" style="77" customWidth="1"/>
    <col min="133" max="133" width="11.54296875" style="77" customWidth="1"/>
    <col min="134" max="135" width="13.453125" style="77" customWidth="1"/>
    <col min="136" max="136" width="12.54296875" style="77" customWidth="1"/>
    <col min="137" max="137" width="14.54296875" style="77" customWidth="1"/>
    <col min="138" max="142" width="13.453125" style="77" customWidth="1"/>
    <col min="143" max="143" width="8.54296875" style="77" customWidth="1"/>
    <col min="144" max="144" width="12.54296875" style="77" customWidth="1"/>
    <col min="145" max="146" width="8.54296875" style="77" customWidth="1"/>
    <col min="147" max="147" width="12.54296875" style="77" customWidth="1"/>
    <col min="148" max="149" width="8.54296875" style="77" customWidth="1"/>
    <col min="150" max="150" width="12.54296875" style="77" customWidth="1"/>
    <col min="151" max="152" width="8.54296875" style="77" customWidth="1"/>
    <col min="153" max="154" width="9" style="77" customWidth="1"/>
    <col min="155" max="155" width="11.54296875" style="77" customWidth="1"/>
    <col min="156" max="156" width="9" style="77" customWidth="1"/>
    <col min="157" max="157" width="11.453125" style="77" customWidth="1"/>
    <col min="158" max="163" width="8.54296875" style="77" customWidth="1"/>
    <col min="164" max="164" width="11.453125" style="77" customWidth="1"/>
    <col min="165" max="165" width="11.54296875" style="77" customWidth="1"/>
    <col min="166" max="168" width="8.54296875" style="77" customWidth="1"/>
    <col min="169" max="169" width="11.54296875" style="77" customWidth="1"/>
    <col min="170" max="170" width="14.453125" style="77" customWidth="1"/>
    <col min="171" max="173" width="8.54296875" style="77" customWidth="1"/>
    <col min="174" max="174" width="11.54296875" style="77" customWidth="1"/>
    <col min="175" max="175" width="11.453125" style="77" customWidth="1"/>
    <col min="176" max="178" width="8.54296875" style="77" customWidth="1"/>
    <col min="179" max="179" width="12.453125" style="77" customWidth="1"/>
    <col min="180" max="180" width="11.54296875" style="77" customWidth="1"/>
    <col min="181" max="183" width="8.54296875" style="77" customWidth="1"/>
    <col min="184" max="184" width="12.453125" style="77" customWidth="1"/>
    <col min="185" max="185" width="11.54296875" style="77" customWidth="1"/>
    <col min="186" max="188" width="8.54296875" style="77" customWidth="1"/>
    <col min="189" max="189" width="11.54296875" style="77" customWidth="1"/>
    <col min="190" max="190" width="9" style="77" customWidth="1"/>
    <col min="191" max="16384" width="8.54296875" style="77"/>
  </cols>
  <sheetData>
    <row r="1" spans="1:205" ht="4.25" customHeight="1" thickBot="1" x14ac:dyDescent="0.4">
      <c r="A1" s="60"/>
      <c r="B1" s="50"/>
      <c r="C1" s="205" t="e">
        <f>IF( SUM(D1:E1,G1:H1,J1:J1,K1:Q1,M1:R1,#REF!,T1:U1,W1:Z1,AB1:AC1,#REF!,#REF!,#REF!,#REF!,#REF!)=0,0,1)</f>
        <v>#REF!</v>
      </c>
      <c r="D1" s="205" t="e">
        <v>#VALUE!</v>
      </c>
      <c r="E1" s="205" t="e">
        <v>#VALUE!</v>
      </c>
      <c r="F1" s="205"/>
      <c r="G1" s="205" t="e">
        <v>#VALUE!</v>
      </c>
      <c r="H1" s="205" t="e">
        <v>#VALUE!</v>
      </c>
      <c r="I1" s="205"/>
      <c r="J1" s="205" t="e">
        <v>#VALUE!</v>
      </c>
      <c r="K1" s="205" t="e">
        <v>#VALUE!</v>
      </c>
      <c r="L1" s="205" t="e">
        <v>#VALUE!</v>
      </c>
      <c r="M1" s="205" t="e">
        <v>#VALUE!</v>
      </c>
      <c r="N1" s="205" t="e">
        <v>#VALUE!</v>
      </c>
      <c r="O1" s="205" t="e">
        <v>#VALUE!</v>
      </c>
      <c r="P1" s="205" t="e">
        <v>#VALUE!</v>
      </c>
      <c r="Q1" s="205" t="e">
        <v>#VALUE!</v>
      </c>
      <c r="R1" s="205" t="e">
        <v>#VALUE!</v>
      </c>
      <c r="S1" s="205"/>
      <c r="T1" s="205" t="e">
        <v>#VALUE!</v>
      </c>
      <c r="U1" s="205" t="e">
        <v>#VALUE!</v>
      </c>
      <c r="V1" s="205"/>
      <c r="W1" s="205" t="e">
        <v>#VALUE!</v>
      </c>
      <c r="X1" s="205" t="e">
        <v>#VALUE!</v>
      </c>
      <c r="Y1" s="205" t="e">
        <v>#VALUE!</v>
      </c>
      <c r="Z1" s="205" t="e">
        <v>#VALUE!</v>
      </c>
      <c r="AA1" s="205"/>
      <c r="AB1" s="205" t="e">
        <v>#VALUE!</v>
      </c>
      <c r="AC1" s="205" t="e">
        <v>#VALUE!</v>
      </c>
      <c r="AD1" s="205"/>
      <c r="AE1" s="51"/>
    </row>
    <row r="2" spans="1:205" ht="29.15" customHeight="1" thickBot="1" x14ac:dyDescent="0.4">
      <c r="A2" s="203" t="s">
        <v>793</v>
      </c>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51"/>
    </row>
    <row r="3" spans="1:205" s="244" customFormat="1" ht="15" thickBot="1" x14ac:dyDescent="0.4">
      <c r="A3" s="241"/>
      <c r="B3" s="241"/>
      <c r="C3" s="152">
        <f>IF( SUM(D3:E3,G3:H3,J3:J3,K3:R3,T3:U3,W3:Z3,AB3:AC3)=0,0,1)</f>
        <v>0</v>
      </c>
      <c r="D3" s="152">
        <f>D8-SUM(D10:D16)</f>
        <v>0</v>
      </c>
      <c r="E3" s="152">
        <f>E8-SUM(E10:E16)</f>
        <v>0</v>
      </c>
      <c r="F3" s="152"/>
      <c r="G3" s="152">
        <f>G8-SUM(G10:G16)</f>
        <v>0</v>
      </c>
      <c r="H3" s="152">
        <f>H8-SUM(H10:H16)</f>
        <v>0</v>
      </c>
      <c r="I3" s="152"/>
      <c r="J3" s="152">
        <f t="shared" ref="J3:R3" si="0">J8-SUM(J10:J16)</f>
        <v>0</v>
      </c>
      <c r="K3" s="152">
        <f t="shared" si="0"/>
        <v>0</v>
      </c>
      <c r="L3" s="152">
        <f>L8-SUM(L10:L16)</f>
        <v>0</v>
      </c>
      <c r="M3" s="152">
        <f>M8-SUM(M10:M16)</f>
        <v>0</v>
      </c>
      <c r="N3" s="152">
        <f>N8-SUM(N10:N16)</f>
        <v>0</v>
      </c>
      <c r="O3" s="152">
        <f t="shared" si="0"/>
        <v>0</v>
      </c>
      <c r="P3" s="152">
        <f>P8-SUM(P10:P16)</f>
        <v>0</v>
      </c>
      <c r="Q3" s="152">
        <f>Q8-SUM(Q10:Q16)</f>
        <v>0</v>
      </c>
      <c r="R3" s="152">
        <f t="shared" si="0"/>
        <v>0</v>
      </c>
      <c r="S3" s="152"/>
      <c r="T3" s="152">
        <f>T8-SUM(T10:T16)</f>
        <v>0</v>
      </c>
      <c r="U3" s="152">
        <f>U8-SUM(U10:U16)</f>
        <v>0</v>
      </c>
      <c r="V3" s="152"/>
      <c r="W3" s="152">
        <f>W8-SUM(W10:W16)</f>
        <v>0</v>
      </c>
      <c r="X3" s="152">
        <f>X8-SUM(X10:X16)</f>
        <v>0</v>
      </c>
      <c r="Y3" s="152">
        <f>Y8-SUM(Y10:Y16)</f>
        <v>0</v>
      </c>
      <c r="Z3" s="152">
        <f>Z8-SUM(Z10:Z16)</f>
        <v>0</v>
      </c>
      <c r="AA3" s="152"/>
      <c r="AB3" s="152">
        <f>AB8-SUM(AB10:AB16)</f>
        <v>0</v>
      </c>
      <c r="AC3" s="152">
        <f>AC8-SUM(AC10:AC16)</f>
        <v>0</v>
      </c>
      <c r="AD3" s="152"/>
      <c r="AF3" s="53"/>
      <c r="AG3" s="53"/>
      <c r="AH3" s="53"/>
      <c r="AI3" s="53"/>
      <c r="AJ3" s="53"/>
      <c r="AK3" s="53"/>
      <c r="AL3" s="53"/>
      <c r="AM3" s="53"/>
      <c r="AN3" s="53"/>
      <c r="AO3" s="53"/>
      <c r="AP3" s="53"/>
      <c r="AQ3" s="53"/>
      <c r="AR3" s="5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row>
    <row r="4" spans="1:205" s="275" customFormat="1" ht="16" thickBot="1" x14ac:dyDescent="0.4">
      <c r="A4" s="40" t="s">
        <v>60</v>
      </c>
      <c r="B4" s="186">
        <v>45809</v>
      </c>
      <c r="C4" s="242"/>
      <c r="D4" s="172" t="s">
        <v>19</v>
      </c>
      <c r="E4" s="172" t="s">
        <v>20</v>
      </c>
      <c r="F4" s="172"/>
      <c r="G4" s="172" t="s">
        <v>21</v>
      </c>
      <c r="H4" s="172" t="s">
        <v>20</v>
      </c>
      <c r="I4" s="172"/>
      <c r="J4" s="172" t="s">
        <v>71</v>
      </c>
      <c r="K4" s="172" t="s">
        <v>83</v>
      </c>
      <c r="L4" s="172" t="s">
        <v>82</v>
      </c>
      <c r="M4" s="172" t="s">
        <v>87</v>
      </c>
      <c r="N4" s="172" t="s">
        <v>86</v>
      </c>
      <c r="O4" s="172" t="s">
        <v>729</v>
      </c>
      <c r="P4" s="172" t="s">
        <v>730</v>
      </c>
      <c r="Q4" s="172" t="s">
        <v>731</v>
      </c>
      <c r="R4" s="172" t="s">
        <v>732</v>
      </c>
      <c r="S4" s="172"/>
      <c r="T4" s="172" t="s">
        <v>100</v>
      </c>
      <c r="U4" s="172" t="s">
        <v>99</v>
      </c>
      <c r="V4" s="172"/>
      <c r="W4" s="172" t="s">
        <v>100</v>
      </c>
      <c r="X4" s="172" t="s">
        <v>99</v>
      </c>
      <c r="Y4" s="172" t="s">
        <v>107</v>
      </c>
      <c r="Z4" s="172" t="s">
        <v>106</v>
      </c>
      <c r="AA4" s="172"/>
      <c r="AB4" s="172" t="s">
        <v>114</v>
      </c>
      <c r="AC4" s="172" t="s">
        <v>112</v>
      </c>
      <c r="AD4" s="172"/>
      <c r="AE4" s="245"/>
      <c r="AF4" s="64"/>
      <c r="AG4" s="64"/>
      <c r="AH4" s="64"/>
      <c r="AI4" s="64"/>
      <c r="AJ4" s="64"/>
      <c r="AK4" s="64"/>
      <c r="AL4" s="64"/>
      <c r="AM4" s="64"/>
      <c r="AN4" s="64"/>
      <c r="AO4" s="64"/>
      <c r="AP4" s="64"/>
      <c r="AQ4" s="238"/>
      <c r="AR4" s="65"/>
      <c r="AS4" s="245"/>
      <c r="AT4" s="245"/>
      <c r="AW4" s="245"/>
      <c r="AX4" s="245"/>
    </row>
    <row r="5" spans="1:205" s="275" customFormat="1" ht="212.5" customHeight="1" x14ac:dyDescent="0.35">
      <c r="A5" s="329"/>
      <c r="B5" s="329"/>
      <c r="C5" s="242"/>
      <c r="D5" s="246" t="s">
        <v>40</v>
      </c>
      <c r="E5" s="246" t="s">
        <v>41</v>
      </c>
      <c r="F5" s="239" t="str">
        <f>CONCATENATE(D4," / (",E4,"+",D4,")")</f>
        <v>B02 / (A03+B02)</v>
      </c>
      <c r="G5" s="246" t="s">
        <v>43</v>
      </c>
      <c r="H5" s="246" t="s">
        <v>41</v>
      </c>
      <c r="I5" s="239" t="str">
        <f>CONCATENATE(G4," / ",E4)</f>
        <v>B06 / A03</v>
      </c>
      <c r="J5" s="239"/>
      <c r="K5" s="247" t="s">
        <v>154</v>
      </c>
      <c r="L5" s="240" t="s">
        <v>153</v>
      </c>
      <c r="M5" s="240" t="s">
        <v>158</v>
      </c>
      <c r="N5" s="240" t="s">
        <v>157</v>
      </c>
      <c r="O5" s="240" t="s">
        <v>733</v>
      </c>
      <c r="P5" s="240" t="s">
        <v>734</v>
      </c>
      <c r="Q5" s="240" t="s">
        <v>735</v>
      </c>
      <c r="R5" s="240" t="s">
        <v>736</v>
      </c>
      <c r="S5" s="239" t="s">
        <v>920</v>
      </c>
      <c r="T5" s="246" t="s">
        <v>742</v>
      </c>
      <c r="U5" s="246" t="s">
        <v>171</v>
      </c>
      <c r="V5" s="239" t="str">
        <f>CONCATENATE(T4," / ",U4)</f>
        <v>E20 / E19</v>
      </c>
      <c r="W5" s="246" t="s">
        <v>742</v>
      </c>
      <c r="X5" s="246" t="s">
        <v>171</v>
      </c>
      <c r="Y5" s="246" t="s">
        <v>737</v>
      </c>
      <c r="Z5" s="246" t="s">
        <v>174</v>
      </c>
      <c r="AA5" s="67" t="str">
        <f>+CONCATENATE(W4,"+",Y4," / ",X4,"+",Z4)</f>
        <v>E20+E27 / E19+E26</v>
      </c>
      <c r="AB5" s="247" t="s">
        <v>241</v>
      </c>
      <c r="AC5" s="240" t="s">
        <v>179</v>
      </c>
      <c r="AD5" s="267" t="str">
        <f>CONCATENATE(AB4," / ",AC4)</f>
        <v>F03 / F01</v>
      </c>
      <c r="AE5" s="246"/>
      <c r="AF5" s="57"/>
      <c r="AG5" s="40" t="s">
        <v>886</v>
      </c>
      <c r="AH5" s="57"/>
      <c r="AI5" s="57"/>
      <c r="AJ5" s="57"/>
      <c r="AK5" s="57"/>
      <c r="AL5" s="57"/>
      <c r="AM5" s="57"/>
      <c r="AN5" s="57"/>
      <c r="AO5" s="57"/>
      <c r="AP5" s="57"/>
      <c r="AQ5" s="56"/>
      <c r="AR5" s="56"/>
      <c r="AS5" s="276"/>
      <c r="AT5" s="276"/>
      <c r="AU5" s="276"/>
      <c r="AV5" s="276"/>
      <c r="AW5" s="276"/>
      <c r="AX5" s="276"/>
      <c r="AY5" s="276"/>
    </row>
    <row r="6" spans="1:205" s="249" customFormat="1" ht="66.75" customHeight="1" x14ac:dyDescent="0.35">
      <c r="A6" s="329"/>
      <c r="B6" s="329"/>
      <c r="C6" s="243"/>
      <c r="D6" s="330" t="s">
        <v>876</v>
      </c>
      <c r="E6" s="330"/>
      <c r="F6" s="331"/>
      <c r="G6" s="332" t="s">
        <v>875</v>
      </c>
      <c r="H6" s="330"/>
      <c r="I6" s="331"/>
      <c r="J6" s="248" t="s">
        <v>874</v>
      </c>
      <c r="K6" s="332" t="s">
        <v>901</v>
      </c>
      <c r="L6" s="330"/>
      <c r="M6" s="330"/>
      <c r="N6" s="330"/>
      <c r="O6" s="330"/>
      <c r="P6" s="330"/>
      <c r="Q6" s="330"/>
      <c r="R6" s="330"/>
      <c r="S6" s="331"/>
      <c r="T6" s="330" t="s">
        <v>873</v>
      </c>
      <c r="U6" s="330"/>
      <c r="V6" s="331"/>
      <c r="W6" s="330" t="s">
        <v>902</v>
      </c>
      <c r="X6" s="330"/>
      <c r="Y6" s="330"/>
      <c r="Z6" s="330"/>
      <c r="AA6" s="331"/>
      <c r="AB6" s="326" t="s">
        <v>877</v>
      </c>
      <c r="AC6" s="327"/>
      <c r="AD6" s="328"/>
      <c r="AF6" s="58"/>
      <c r="AG6" s="268" t="s">
        <v>83</v>
      </c>
      <c r="AH6" s="268" t="s">
        <v>82</v>
      </c>
      <c r="AI6" s="268" t="s">
        <v>87</v>
      </c>
      <c r="AJ6" s="268" t="s">
        <v>86</v>
      </c>
      <c r="AK6" s="268" t="s">
        <v>729</v>
      </c>
      <c r="AL6" s="268" t="s">
        <v>730</v>
      </c>
      <c r="AM6" s="268" t="s">
        <v>731</v>
      </c>
      <c r="AN6" s="268" t="s">
        <v>732</v>
      </c>
      <c r="AO6" s="59"/>
      <c r="AP6" s="59"/>
      <c r="AQ6" s="58"/>
      <c r="AR6" s="59"/>
      <c r="AU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c r="DM6" s="277"/>
      <c r="DN6" s="277"/>
      <c r="DO6" s="277"/>
      <c r="DP6" s="277"/>
      <c r="DQ6" s="277"/>
      <c r="DR6" s="277"/>
      <c r="DS6" s="277"/>
      <c r="DT6" s="277"/>
      <c r="DU6" s="277"/>
      <c r="DV6" s="277"/>
      <c r="DW6" s="277"/>
      <c r="DX6" s="277"/>
      <c r="DY6" s="277"/>
      <c r="DZ6" s="277"/>
      <c r="EA6" s="277"/>
      <c r="EB6" s="277"/>
      <c r="EC6" s="277"/>
      <c r="ED6" s="277"/>
      <c r="EE6" s="277"/>
      <c r="EF6" s="277"/>
      <c r="EG6" s="277"/>
      <c r="EH6" s="277"/>
      <c r="EI6" s="277"/>
      <c r="EJ6" s="277"/>
      <c r="EK6" s="277"/>
      <c r="EL6" s="277"/>
      <c r="EM6" s="277"/>
      <c r="EN6" s="277"/>
      <c r="EO6" s="277"/>
      <c r="EP6" s="277"/>
      <c r="EQ6" s="277"/>
      <c r="ER6" s="277"/>
      <c r="ES6" s="277"/>
      <c r="ET6" s="277"/>
      <c r="EU6" s="277"/>
      <c r="EV6" s="277"/>
      <c r="EW6" s="277"/>
      <c r="EX6" s="277"/>
      <c r="EY6" s="277"/>
      <c r="EZ6" s="277"/>
      <c r="FA6" s="277"/>
      <c r="FB6" s="277"/>
      <c r="FC6" s="277"/>
      <c r="FD6" s="277"/>
      <c r="FE6" s="277"/>
      <c r="FF6" s="277"/>
      <c r="FG6" s="277"/>
      <c r="FH6" s="277"/>
      <c r="FI6" s="277"/>
      <c r="FJ6" s="277"/>
      <c r="FK6" s="277"/>
      <c r="FL6" s="277"/>
      <c r="FM6" s="277"/>
      <c r="FN6" s="277"/>
      <c r="FO6" s="277"/>
      <c r="FP6" s="277"/>
      <c r="FQ6" s="277"/>
      <c r="FR6" s="277"/>
      <c r="FS6" s="277"/>
      <c r="FT6" s="277"/>
      <c r="FU6" s="277"/>
      <c r="FV6" s="277"/>
      <c r="FW6" s="277"/>
      <c r="FX6" s="277"/>
      <c r="FY6" s="277"/>
      <c r="FZ6" s="277"/>
      <c r="GA6" s="277"/>
      <c r="GB6" s="277"/>
      <c r="GC6" s="277"/>
      <c r="GD6" s="277"/>
      <c r="GE6" s="277"/>
      <c r="GF6" s="277"/>
      <c r="GG6" s="277"/>
      <c r="GH6" s="277"/>
      <c r="GI6" s="277"/>
      <c r="GJ6" s="277"/>
      <c r="GK6" s="277"/>
      <c r="GL6" s="277"/>
      <c r="GM6" s="277"/>
      <c r="GN6" s="277"/>
      <c r="GO6" s="277"/>
      <c r="GP6" s="277"/>
      <c r="GQ6" s="277"/>
      <c r="GR6" s="277"/>
      <c r="GS6" s="277"/>
      <c r="GT6" s="277"/>
      <c r="GU6" s="277"/>
      <c r="GV6" s="277"/>
      <c r="GW6" s="277"/>
    </row>
    <row r="7" spans="1:205" ht="4.5" customHeight="1" x14ac:dyDescent="0.35">
      <c r="A7" s="261"/>
      <c r="F7" s="233"/>
      <c r="I7" s="233"/>
      <c r="J7" s="233"/>
      <c r="K7" s="250"/>
      <c r="S7" s="233"/>
      <c r="V7" s="233"/>
      <c r="AA7" s="233"/>
      <c r="AB7" s="250"/>
      <c r="AD7" s="233"/>
    </row>
    <row r="8" spans="1:205" x14ac:dyDescent="0.35">
      <c r="A8" s="262" t="str">
        <f>IF(Refs!A2="","",Refs!A2)</f>
        <v>*</v>
      </c>
      <c r="B8" s="134" t="str">
        <f>IF(Refs!B2="","",Refs!B2)</f>
        <v>England</v>
      </c>
      <c r="C8" s="263" t="str">
        <f>IF(Refs!D2="","",Refs!D2)</f>
        <v>National</v>
      </c>
      <c r="D8" s="76">
        <f>SUM(IF(E10=0, 0, D10), IF(E11=0, 0, D11), IF(E12=0, 0, D12), IF(E13=0, 0, D13), IF(E14=0, 0, D14), IF(E15=0, 0, D15), IF(E16=0, 0, D16))</f>
        <v>39251</v>
      </c>
      <c r="E8" s="76">
        <f>SUM(IF(D10=0, 0, E10), IF(D11=0, 0, E11), IF(D12=0, 0, E12), IF(D13=0, 0, E13), IF(D14=0, 0, E14), IF(D15=0, 0, E15), IF(D16=0, 0, E16))</f>
        <v>1463744</v>
      </c>
      <c r="F8" s="173">
        <f>IF(D8&gt;E8+D8,"",IF(D8=0,"",IF(E8=0,"",IFERROR(D8/(E8+D8),0))))</f>
        <v>2.6115190003958764E-2</v>
      </c>
      <c r="G8" s="76">
        <f>SUM(IF(H10=0, 0, G10), IF(H11=0, 0, G11), IF(H12=0, 0, G12), IF(H13=0, 0, G13), IF(H14=0, 0, G14), IF(H15=0, 0, G15), IF(H16=0, 0, G16))</f>
        <v>54625792</v>
      </c>
      <c r="H8" s="76">
        <f>SUM(IF(G10=0, 0, H10), IF(G11=0, 0, H11), IF(G12=0, 0, H12), IF(G13=0, 0, H13), IF(G14=0, 0, H14), IF(G15=0, 0, H15), IF(G16=0, 0, H16))</f>
        <v>1463744</v>
      </c>
      <c r="I8" s="251">
        <f>IF(H8=0,"",IF(G8=0,"",IFERROR(G8/H8,0)))</f>
        <v>37.319225219710553</v>
      </c>
      <c r="J8" s="252"/>
      <c r="K8" s="253">
        <f>SUM(IF(L10=0, 0, K10), IF(L11=0, 0, K11), IF(L12=0, 0, K12), IF(L13=0, 0, K13), IF(L14=0, 0, K14), IF(L15=0, 0, K15), IF(L16=0, 0, K16))</f>
        <v>107762</v>
      </c>
      <c r="L8" s="76">
        <f>SUM(IF(K10=0, 0, L10), IF(K11=0, 0, L11), IF(K12=0, 0, L12), IF(K13=0, 0, L13), IF(K14=0, 0, L14), IF(K15=0, 0, L15), IF(K16=0, 0, L16))</f>
        <v>281556</v>
      </c>
      <c r="M8" s="76">
        <f>SUM(IF(N10=0, 0, M10), IF(N11=0, 0, M11), IF(N12=0, 0, M12), IF(N13=0, 0, M13), IF(N14=0, 0, M14), IF(N15=0, 0, M15), IF(N16=0, 0, M16))</f>
        <v>35593</v>
      </c>
      <c r="N8" s="76">
        <f>SUM(IF(M10=0, 0, N10), IF(M11=0, 0, N11), IF(M12=0, 0, N12), IF(M13=0, 0, N13), IF(M14=0, 0, N14), IF(M15=0, 0, N15), IF(M16=0, 0, N16))</f>
        <v>71524</v>
      </c>
      <c r="O8" s="76">
        <f>SUM(IF(P10=0, 0, O10), IF(P11=0, 0, O11), IF(P12=0, 0, O12), IF(P13=0, 0, O13), IF(P14=0, 0, O14), IF(P15=0, 0, O15), IF(P16=0, 0, O16))</f>
        <v>795</v>
      </c>
      <c r="P8" s="76">
        <f>SUM(IF(O10=0, 0, P10), IF(O11=0, 0, P11), IF(O12=0, 0, P12), IF(O13=0, 0, P13), IF(O14=0, 0, P14), IF(O15=0, 0, P15), IF(O16=0, 0, P16))</f>
        <v>2029</v>
      </c>
      <c r="Q8" s="76">
        <f>SUM(IF(R10=0, 0, Q10), IF(R11=0, 0, Q11), IF(R12=0, 0, Q12), IF(R13=0, 0, Q13), IF(R14=0, 0, Q14), IF(R15=0, 0, Q15), IF(R16=0, 0, Q16))</f>
        <v>852</v>
      </c>
      <c r="R8" s="76">
        <f>SUM(IF(Q10=0, 0, R10), IF(Q11=0, 0, R11), IF(Q12=0, 0, R12), IF(Q13=0, 0, R13), IF(Q14=0, 0, R14), IF(Q15=0, 0, R15), IF(Q16=0, 0, R16))</f>
        <v>1887</v>
      </c>
      <c r="S8" s="173">
        <f>IFERROR(SUM((K8+M8+O8+Q8)/(L8+N8+P8+R8)),"")</f>
        <v>0.40617261818059586</v>
      </c>
      <c r="T8" s="76">
        <f>SUM(IF(U10=0, 0, T10), IF(U11=0, 0, T11), IF(U12=0, 0, T12), IF(U13=0, 0, T13), IF(U14=0, 0, T14), IF(U15=0, 0, T15), IF(U16=0, 0, T16))</f>
        <v>107551</v>
      </c>
      <c r="U8" s="76">
        <f>SUM(IF(T10=0, 0, U10), IF(T11=0, 0, U11), IF(T12=0, 0, U12), IF(T13=0, 0, U13), IF(T14=0, 0, U14), IF(T15=0, 0, U15), IF(T16=0, 0, U16))</f>
        <v>129444</v>
      </c>
      <c r="V8" s="173">
        <f>IF(T8&gt;U8,"",IF(T8=0,"",IF(U8=0,"",IFERROR(T8/U8,0))))</f>
        <v>0.8308689471895182</v>
      </c>
      <c r="W8" s="76">
        <f>T8</f>
        <v>107551</v>
      </c>
      <c r="X8" s="76">
        <f>U8</f>
        <v>129444</v>
      </c>
      <c r="Y8" s="76">
        <f>SUM(IF(Z10=0, 0, Y10), IF(Z11=0, 0, Y11), IF(Z12=0, 0, Y12), IF(Z13=0, 0, Y13), IF(Z14=0, 0, Y14), IF(Z15=0, 0, Y15), IF(Z16=0, 0, Y16))</f>
        <v>81570</v>
      </c>
      <c r="Z8" s="76">
        <f>SUM(IF(Y10=0, 0, Z10), IF(Y11=0, 0, Z11), IF(Y12=0, 0, Z12), IF(Y13=0, 0, Z13), IF(Y14=0, 0, Z14), IF(Y15=0, 0, Z15), IF(Y16=0, 0, Z16))</f>
        <v>161745</v>
      </c>
      <c r="AA8" s="173">
        <f>IFERROR(IF(W8=0,(Y8/Z8),IF(X8=0,(Y8/Z8),IF(Y8=0,(W8/X8),IF(Z8=0,(W8/X8),IF(W8&gt;X8,(Y8/Z8),IF(Y8&gt;Z8,(W8/X8),((W8+Y8)/(X8+Z8)))))))),"")</f>
        <v>0.64947851738904971</v>
      </c>
      <c r="AB8" s="253">
        <f>SUM(IF(AC10=0, 0, AB10), IF(AC11=0, 0, AB11), IF(AC12=0, 0, AB12), IF(AC13=0, 0, AB13), IF(AC14=0, 0, AB14), IF(AC15=0, 0, AB15), IF(AC16=0, 0, AB16))</f>
        <v>689329</v>
      </c>
      <c r="AC8" s="76">
        <f>SUM(IF(AB10=0, 0, AC10), IF(AB11=0, 0, AC11), IF(AB12=0, 0, AC12), IF(AB13=0, 0, AC13), IF(AB14=0, 0, AC14), IF(AB15=0, 0, AC15), IF(AB16=0, 0, AC16))</f>
        <v>947250</v>
      </c>
      <c r="AD8" s="173">
        <f>IF(AB8&gt;AC8,"",IF(AB8=0,"",IF(AC8=0,"",IFERROR(AB8/AC8,0))))</f>
        <v>0.7277160200580628</v>
      </c>
      <c r="AE8" s="254"/>
      <c r="AF8" s="62"/>
      <c r="AG8" s="272"/>
      <c r="AH8" s="272"/>
      <c r="AI8" s="272"/>
      <c r="AJ8" s="272"/>
      <c r="AK8" s="272"/>
      <c r="AL8" s="272"/>
      <c r="AM8" s="272"/>
      <c r="AN8" s="272"/>
      <c r="AO8" s="52"/>
      <c r="AP8" s="52"/>
      <c r="AQ8" s="62"/>
      <c r="AR8" s="63"/>
      <c r="AS8" s="254"/>
      <c r="AT8" s="254"/>
      <c r="AU8" s="259"/>
      <c r="AV8" s="175"/>
      <c r="AW8" s="254"/>
      <c r="AX8" s="254"/>
      <c r="AY8" s="259"/>
    </row>
    <row r="9" spans="1:205" x14ac:dyDescent="0.35">
      <c r="A9" s="262" t="str">
        <f>IF(Refs!A3="","",Refs!A3)</f>
        <v/>
      </c>
      <c r="B9" s="134" t="str">
        <f>IF(Refs!B3="","",Refs!B3)</f>
        <v>-----------</v>
      </c>
      <c r="C9" s="263" t="str">
        <f>IF(Refs!D3="","",Refs!D3)</f>
        <v/>
      </c>
      <c r="D9" s="254"/>
      <c r="E9" s="254"/>
      <c r="F9" s="173"/>
      <c r="G9" s="254"/>
      <c r="H9" s="254"/>
      <c r="I9" s="251"/>
      <c r="J9" s="255"/>
      <c r="K9" s="256"/>
      <c r="L9" s="254"/>
      <c r="M9" s="254"/>
      <c r="N9" s="254"/>
      <c r="O9" s="254"/>
      <c r="P9" s="254"/>
      <c r="Q9" s="254"/>
      <c r="R9" s="254"/>
      <c r="S9" s="173"/>
      <c r="T9" s="254"/>
      <c r="U9" s="254"/>
      <c r="V9" s="173"/>
      <c r="W9" s="254"/>
      <c r="X9" s="254"/>
      <c r="Y9" s="254"/>
      <c r="Z9" s="254"/>
      <c r="AA9" s="173"/>
      <c r="AB9" s="256"/>
      <c r="AC9" s="254"/>
      <c r="AD9" s="173"/>
      <c r="AE9" s="254"/>
      <c r="AF9" s="52"/>
      <c r="AG9" s="273"/>
      <c r="AH9" s="273"/>
      <c r="AI9" s="273"/>
      <c r="AJ9" s="273"/>
      <c r="AK9" s="273"/>
      <c r="AL9" s="273"/>
      <c r="AM9" s="273"/>
      <c r="AN9" s="273"/>
      <c r="AO9" s="52"/>
      <c r="AP9" s="52"/>
      <c r="AQ9" s="52"/>
      <c r="AR9" s="63"/>
      <c r="AS9" s="254"/>
      <c r="AT9" s="254"/>
      <c r="AU9" s="254"/>
      <c r="AV9" s="175"/>
      <c r="AW9" s="254"/>
      <c r="AX9" s="254"/>
      <c r="AY9" s="254"/>
    </row>
    <row r="10" spans="1:205" x14ac:dyDescent="0.35">
      <c r="A10" s="262" t="str">
        <f>IF(Refs!A4="","",Refs!A4)</f>
        <v>Y63</v>
      </c>
      <c r="B10" s="134" t="str">
        <f>IF(Refs!B4="","",Refs!B4)</f>
        <v>North East and Yorkshire</v>
      </c>
      <c r="C10" s="263" t="str">
        <f>IF(Refs!D4="","",Refs!D4)</f>
        <v>Region</v>
      </c>
      <c r="D10" s="76">
        <f>SUM(IF(E19=0,0,D19),IF(E18=0,0,D18))</f>
        <v>10935</v>
      </c>
      <c r="E10" s="76">
        <f>SUM(IF(D19=0, 0, E19), IF(D18=0, 0, E18))</f>
        <v>230507</v>
      </c>
      <c r="F10" s="173">
        <f>IF(D10&gt;E10+D10,"",IF(D10=0,"",IF(E10=0,"",IFERROR(D10/(E10+D10),0))))</f>
        <v>4.5290380298373935E-2</v>
      </c>
      <c r="G10" s="76">
        <f>SUM(IF(H19=0,0,G19),IF(H18=0,0,G18))</f>
        <v>18774020</v>
      </c>
      <c r="H10" s="76">
        <f>SUM(IF(G19=0, 0, H19), IF(G18=0, 0, H18))</f>
        <v>230507</v>
      </c>
      <c r="I10" s="251">
        <f>IF(H10=0,"",IF(G10=0,"",IFERROR(G10/H10,0)))</f>
        <v>81.446637195399703</v>
      </c>
      <c r="J10" s="252"/>
      <c r="K10" s="253">
        <f>SUM(IF(L19=0, 0, K19), IF(L18=0, 0, K18))</f>
        <v>8466</v>
      </c>
      <c r="L10" s="76">
        <f>SUM(IF(K19=0, 0, L19), IF(K18=0, 0, L18))</f>
        <v>25813</v>
      </c>
      <c r="M10" s="76">
        <f>SUM(IF(N19=0, 0, M19), IF(N18=0, 0, M18))</f>
        <v>3600</v>
      </c>
      <c r="N10" s="76">
        <f>SUM(IF(M19=0, 0, N19), IF(M18=0, 0, N18))</f>
        <v>9056</v>
      </c>
      <c r="O10" s="76">
        <f>SUM(IF(P19=0, 0, O19), IF(P18=0, 0, O18))</f>
        <v>0</v>
      </c>
      <c r="P10" s="76">
        <f>SUM(IF(O19=0, 0, P19), IF(O18=0, 0, P18))</f>
        <v>0</v>
      </c>
      <c r="Q10" s="76">
        <f>SUM(IF(R19=0, 0, Q19), IF(R18=0, 0, Q18))</f>
        <v>9</v>
      </c>
      <c r="R10" s="76">
        <f>SUM(IF(Q19=0, 0, R19), IF(Q18=0, 0, R18))</f>
        <v>10</v>
      </c>
      <c r="S10" s="173">
        <f t="shared" ref="S10:S16" si="1">IFERROR(SUM((K10+M10+O10+Q10)/(L10+N10+P10+R10)),"")</f>
        <v>0.34619685197396716</v>
      </c>
      <c r="T10" s="76">
        <f>SUM(IF(U19=0,0,T19),IF(U18=0,0,T18))</f>
        <v>17012</v>
      </c>
      <c r="U10" s="76">
        <f>SUM(IF(T19=0, 0, U19), IF(T18=0, 0, U18))</f>
        <v>18762</v>
      </c>
      <c r="V10" s="173">
        <f t="shared" ref="V10:V45" si="2">IF(T10&gt;U10,"",IF(T10=0,"",IF(U10=0,"",IFERROR(T10/U10,0))))</f>
        <v>0.90672636179511779</v>
      </c>
      <c r="W10" s="76">
        <f t="shared" ref="W10:X16" si="3">T10</f>
        <v>17012</v>
      </c>
      <c r="X10" s="76">
        <f t="shared" si="3"/>
        <v>18762</v>
      </c>
      <c r="Y10" s="76">
        <f>SUM(IF(Z19=0,0,Y19),IF(Z18=0,0,Y18))</f>
        <v>9023</v>
      </c>
      <c r="Z10" s="76">
        <f>SUM(IF(Y19=0, 0, Z19), IF(Y18=0, 0, Z18))</f>
        <v>22384</v>
      </c>
      <c r="AA10" s="173">
        <f t="shared" ref="AA10:AA45" si="4">IFERROR(IF(W10=0,(Y10/Z10),IF(X10=0,(Y10/Z10),IF(Y10=0,(W10/X10),IF(Z10=0,(W10/X10),IF(W10&gt;X10,(Y10/Z10),IF(Y10&gt;Z10,(W10/X10),((W10+Y10)/(X10+Z10)))))))),"")</f>
        <v>0.63274680406357853</v>
      </c>
      <c r="AB10" s="253">
        <f>SUM(IF(AC19=0,0,AB19),IF(AC18=0,0,AB18))</f>
        <v>119343</v>
      </c>
      <c r="AC10" s="76">
        <f>SUM(IF(AB19=0, 0, AC19), IF(AB18=0, 0, AC18))</f>
        <v>152287</v>
      </c>
      <c r="AD10" s="173">
        <f t="shared" ref="AD10:AD45" si="5">IF(AB10&gt;AC10,"",IF(AB10=0,"",IF(AC10=0,"",IFERROR(AB10/AC10,0))))</f>
        <v>0.78367162003322677</v>
      </c>
      <c r="AE10" s="254"/>
      <c r="AF10" s="62"/>
      <c r="AG10" s="273"/>
      <c r="AH10" s="273"/>
      <c r="AI10" s="273"/>
      <c r="AJ10" s="273"/>
      <c r="AK10" s="273"/>
      <c r="AL10" s="273"/>
      <c r="AM10" s="273"/>
      <c r="AN10" s="273"/>
      <c r="AO10" s="52"/>
      <c r="AP10" s="52"/>
      <c r="AQ10" s="62"/>
      <c r="AR10" s="63"/>
      <c r="AS10" s="254"/>
      <c r="AT10" s="254"/>
      <c r="AU10" s="259"/>
      <c r="AV10" s="175"/>
      <c r="AW10" s="254"/>
      <c r="AX10" s="254"/>
      <c r="AY10" s="259"/>
    </row>
    <row r="11" spans="1:205" x14ac:dyDescent="0.35">
      <c r="A11" s="262" t="str">
        <f>IF(Refs!A5="","",Refs!A5)</f>
        <v>Y62</v>
      </c>
      <c r="B11" s="134" t="str">
        <f>IF(Refs!B5="","",Refs!B5)</f>
        <v>North West</v>
      </c>
      <c r="C11" s="263" t="str">
        <f>IF(Refs!D5="","",Refs!D5)</f>
        <v>Region</v>
      </c>
      <c r="D11" s="76">
        <f>SUM(IF(E20=0, 0, D20))</f>
        <v>3901</v>
      </c>
      <c r="E11" s="76">
        <f>SUM(IF(D20=0,0,E20))</f>
        <v>160625</v>
      </c>
      <c r="F11" s="173">
        <f t="shared" ref="F11:F16" si="6">IF(D11&gt;E11+D11,"",IF(D11=0,"",IF(E11=0,"",IFERROR(D11/(E11+D11),0))))</f>
        <v>2.3710538152024604E-2</v>
      </c>
      <c r="G11" s="76">
        <f>SUM(IF(H20=0, 0, G20))</f>
        <v>5598934</v>
      </c>
      <c r="H11" s="76">
        <f>SUM(IF(G20=0,0,H20))</f>
        <v>160625</v>
      </c>
      <c r="I11" s="251">
        <f t="shared" ref="I11:I16" si="7">IF(H11=0,"",IF(G11=0,"",IFERROR(G11/H11,0)))</f>
        <v>34.857176653696499</v>
      </c>
      <c r="J11" s="252"/>
      <c r="K11" s="253">
        <f>SUM(IF(L20=0,0,K20))</f>
        <v>6671</v>
      </c>
      <c r="L11" s="76">
        <f>SUM(IF(K20=0,0,L20))</f>
        <v>13289</v>
      </c>
      <c r="M11" s="76">
        <f>SUM(IF(N20=0,0,M20))</f>
        <v>296</v>
      </c>
      <c r="N11" s="76">
        <f>SUM(IF(M20=0,0,N20))</f>
        <v>710</v>
      </c>
      <c r="O11" s="76">
        <f>SUM(IF(P20=0,0,O20))</f>
        <v>129</v>
      </c>
      <c r="P11" s="76">
        <f>SUM(IF(O20=0,0,P20))</f>
        <v>431</v>
      </c>
      <c r="Q11" s="76">
        <f>SUM(IF(R20=0,0,Q20))</f>
        <v>53</v>
      </c>
      <c r="R11" s="76">
        <f>SUM(IF(Q20=0,0,R20))</f>
        <v>548</v>
      </c>
      <c r="S11" s="173">
        <f t="shared" si="1"/>
        <v>0.47730004005875282</v>
      </c>
      <c r="T11" s="76">
        <f>SUM(IF(U20=0, 0, T20))</f>
        <v>4231</v>
      </c>
      <c r="U11" s="76">
        <f>SUM(IF(T20=0,0,U20))</f>
        <v>5555</v>
      </c>
      <c r="V11" s="173">
        <f t="shared" si="2"/>
        <v>0.76165616561656169</v>
      </c>
      <c r="W11" s="76">
        <f t="shared" si="3"/>
        <v>4231</v>
      </c>
      <c r="X11" s="76">
        <f t="shared" si="3"/>
        <v>5555</v>
      </c>
      <c r="Y11" s="76">
        <f>SUM(IF(Z20=0, 0, Y20))</f>
        <v>6391</v>
      </c>
      <c r="Z11" s="76">
        <f>SUM(IF(Y20=0,0,Z20))</f>
        <v>20877</v>
      </c>
      <c r="AA11" s="173">
        <f t="shared" si="4"/>
        <v>0.40186138014527845</v>
      </c>
      <c r="AB11" s="253">
        <f>SUM(IF(AC20=0, 0, AB20))</f>
        <v>76994</v>
      </c>
      <c r="AC11" s="76">
        <f>SUM(IF(AB20=0,0,AC20))</f>
        <v>103013</v>
      </c>
      <c r="AD11" s="173">
        <f t="shared" si="5"/>
        <v>0.74742022851484768</v>
      </c>
      <c r="AE11" s="254"/>
      <c r="AF11" s="62"/>
      <c r="AG11" s="273"/>
      <c r="AH11" s="273"/>
      <c r="AI11" s="273"/>
      <c r="AJ11" s="273"/>
      <c r="AK11" s="273"/>
      <c r="AL11" s="273"/>
      <c r="AM11" s="273"/>
      <c r="AN11" s="273"/>
      <c r="AO11" s="52"/>
      <c r="AP11" s="52"/>
      <c r="AQ11" s="62"/>
      <c r="AR11" s="63"/>
      <c r="AS11" s="254"/>
      <c r="AT11" s="254"/>
      <c r="AU11" s="259"/>
      <c r="AV11" s="175"/>
      <c r="AW11" s="254"/>
      <c r="AX11" s="254"/>
      <c r="AY11" s="259"/>
    </row>
    <row r="12" spans="1:205" x14ac:dyDescent="0.35">
      <c r="A12" s="262" t="str">
        <f>IF(Refs!A6="","",Refs!A6)</f>
        <v>Y60</v>
      </c>
      <c r="B12" s="134" t="str">
        <f>IF(Refs!B6="","",Refs!B6)</f>
        <v>Midlands</v>
      </c>
      <c r="C12" s="263" t="str">
        <f>IF(Refs!D6="","",Refs!D6)</f>
        <v>Region</v>
      </c>
      <c r="D12" s="76">
        <f>SUM(IF(E21=0,0,D21))</f>
        <v>2417</v>
      </c>
      <c r="E12" s="76">
        <f>SUM(IF(D21=0,0,E21))</f>
        <v>291152</v>
      </c>
      <c r="F12" s="173">
        <f t="shared" si="6"/>
        <v>8.2331581331816367E-3</v>
      </c>
      <c r="G12" s="76">
        <f>SUM(IF(H21=0,0,G21))</f>
        <v>3589232</v>
      </c>
      <c r="H12" s="76">
        <f>SUM(IF(G21=0,0,H21))</f>
        <v>291152</v>
      </c>
      <c r="I12" s="251">
        <f t="shared" si="7"/>
        <v>12.327691377699621</v>
      </c>
      <c r="J12" s="252"/>
      <c r="K12" s="253">
        <f>SUM(IF(L21=0,0,K21))</f>
        <v>29227</v>
      </c>
      <c r="L12" s="76">
        <f>SUM(IF(K21=0,0,L21))</f>
        <v>65507</v>
      </c>
      <c r="M12" s="76">
        <f>SUM(IF(N21=0,0,M21))</f>
        <v>2880</v>
      </c>
      <c r="N12" s="76">
        <f>SUM(IF(M21=0,0,N21))</f>
        <v>9381</v>
      </c>
      <c r="O12" s="76">
        <f>SUM(IF(P21=0,0,O21))</f>
        <v>2</v>
      </c>
      <c r="P12" s="76">
        <f>SUM(IF(O21=0,0,P21))</f>
        <v>2</v>
      </c>
      <c r="Q12" s="76">
        <f>SUM(IF(R21=0,0,Q21))</f>
        <v>0</v>
      </c>
      <c r="R12" s="76">
        <f>SUM(IF(Q21=0,0,R21))</f>
        <v>0</v>
      </c>
      <c r="S12" s="173">
        <f t="shared" si="1"/>
        <v>0.42874883161970889</v>
      </c>
      <c r="T12" s="76">
        <f>SUM( IF(U21=0, 0, T21))</f>
        <v>21750</v>
      </c>
      <c r="U12" s="76">
        <f>SUM( IF(T21=0, 0, U21))</f>
        <v>25507</v>
      </c>
      <c r="V12" s="173">
        <f t="shared" si="2"/>
        <v>0.85270710001176153</v>
      </c>
      <c r="W12" s="76">
        <f t="shared" si="3"/>
        <v>21750</v>
      </c>
      <c r="X12" s="76">
        <f t="shared" si="3"/>
        <v>25507</v>
      </c>
      <c r="Y12" s="76">
        <f>SUM( IF(Z21=0, 0, Y21))</f>
        <v>12031</v>
      </c>
      <c r="Z12" s="76">
        <f>SUM( IF(Y21=0, 0, Z21))</f>
        <v>29511</v>
      </c>
      <c r="AA12" s="173">
        <f t="shared" si="4"/>
        <v>0.6139990548547748</v>
      </c>
      <c r="AB12" s="253">
        <f>SUM( IF(AC21=0, 0, AB21))</f>
        <v>142104</v>
      </c>
      <c r="AC12" s="76">
        <f>SUM( IF(AB21=0, 0, AC21))</f>
        <v>198022</v>
      </c>
      <c r="AD12" s="173">
        <f t="shared" si="5"/>
        <v>0.71761723444869763</v>
      </c>
      <c r="AE12" s="254"/>
      <c r="AF12" s="62"/>
      <c r="AG12" s="273"/>
      <c r="AH12" s="273"/>
      <c r="AI12" s="273"/>
      <c r="AJ12" s="273"/>
      <c r="AK12" s="273"/>
      <c r="AL12" s="273"/>
      <c r="AM12" s="273"/>
      <c r="AN12" s="273"/>
      <c r="AO12" s="52"/>
      <c r="AP12" s="52"/>
      <c r="AQ12" s="62"/>
      <c r="AR12" s="63"/>
      <c r="AS12" s="254"/>
      <c r="AT12" s="254"/>
      <c r="AU12" s="259"/>
      <c r="AV12" s="175"/>
      <c r="AW12" s="254"/>
      <c r="AX12" s="254"/>
      <c r="AY12" s="259"/>
    </row>
    <row r="13" spans="1:205" x14ac:dyDescent="0.35">
      <c r="A13" s="262" t="str">
        <f>IF(Refs!A7="","",Refs!A7)</f>
        <v>Y61</v>
      </c>
      <c r="B13" s="134" t="str">
        <f>IF(Refs!B7="","",Refs!B7)</f>
        <v>East of England</v>
      </c>
      <c r="C13" s="263" t="str">
        <f>IF(Refs!D7="","",Refs!D7)</f>
        <v>Region</v>
      </c>
      <c r="D13" s="76">
        <f>SUM(IF(E22=0, 0, D22), IF(E23=0,0, D23), IF(E24=0, 0, D24), IF(E25=0, 0, D25), IF(E26=0, 0, D26), IF(E27=0, 0, D27), IF(E28=0, 0, D28))</f>
        <v>4766</v>
      </c>
      <c r="E13" s="76">
        <f>SUM(IF(D22=0, 0, E22), IF(D23=0, 0, E23), IF(D24=0, 0, E24), IF(D25=0, 0, E25), IF(D26=0, 0, E26), IF(D27=0, 0, E27), IF(D28=0, 0, E28))</f>
        <v>175165</v>
      </c>
      <c r="F13" s="173">
        <f t="shared" si="6"/>
        <v>2.6487931484846967E-2</v>
      </c>
      <c r="G13" s="76">
        <f>SUM(IF(H22=0, 0, G22), IF(H23=0,0, G23), IF(H24=0, 0, G24), IF(H25=0, 0, G25), IF(H26=0, 0, G26), IF(H27=0, 0, G27), IF(H28=0, 0, G28))</f>
        <v>6850726</v>
      </c>
      <c r="H13" s="76">
        <f>SUM(IF(G22=0, 0, H22), IF(G23=0, 0, H23), IF(G24=0, 0, H24), IF(G25=0, 0, H25), IF(G26=0, 0, H26), IF(G27=0, 0, H27), IF(G28=0, 0, H28))</f>
        <v>175165</v>
      </c>
      <c r="I13" s="251">
        <f t="shared" si="7"/>
        <v>39.110130448434333</v>
      </c>
      <c r="J13" s="252"/>
      <c r="K13" s="253">
        <f>SUM(IF(L22=0, 0, K22), IF(L23=0, 0, K23), IF(L24=0, 0, K24), IF(L25=0, 0, K25), IF(L26=0, 0, K26), IF(L27=0, 0, K27), IF(L28=0, 0, K28))</f>
        <v>11656</v>
      </c>
      <c r="L13" s="76">
        <f>SUM(IF(K22=0, 0, L22), IF(K23=0, 0, L23), IF(K24=0, 0, L24), IF(K25=0, 0, L25), IF(K26=0, 0, L26), IF(K27=0, 0, L27), IF(K28=0, 0, L28))</f>
        <v>44798</v>
      </c>
      <c r="M13" s="76">
        <f>SUM(IF(N22=0, 0, M22), IF(N23=0, 0, M23), IF(N24=0, 0, M24), IF(N25=0, 0, M25), IF(N26=0, 0, M26), IF(N27=0, 0, M27), IF(N28=0, 0, M28))</f>
        <v>11486</v>
      </c>
      <c r="N13" s="76">
        <f>SUM(IF(M22=0, 0, N22), IF(M23=0, 0, N23), IF(M24=0, 0, N24), IF(M25=0, 0, N25), IF(M26=0, 0, N26), IF(M27=0, 0, N27), IF(M28=0, 0, N28))</f>
        <v>21541</v>
      </c>
      <c r="O13" s="76">
        <f>SUM(IF(P22=0, 0, O22), IF(P23=0, 0, O23), IF(P24=0, 0, O24), IF(P25=0, 0, O25), IF(P26=0, 0, O26), IF(P27=0, 0, O27), IF(P28=0, 0, O28))</f>
        <v>25</v>
      </c>
      <c r="P13" s="76">
        <f>SUM(IF(O22=0, 0, P22), IF(O23=0, 0, P23), IF(O24=0, 0, P24), IF(O25=0, 0, P25), IF(O26=0, 0, P26), IF(O27=0, 0, P27), IF(O28=0, 0, P28))</f>
        <v>161</v>
      </c>
      <c r="Q13" s="76">
        <f>SUM(IF(R22=0, 0, Q22), IF(R23=0, 0, Q23), IF(R24=0, 0, Q24), IF(R25=0, 0, Q25), IF(R26=0, 0, Q26), IF(R27=0, 0, Q27), IF(R28=0, 0, Q28))</f>
        <v>167</v>
      </c>
      <c r="R13" s="76">
        <f>SUM(IF(Q22=0, 0, R22), IF(Q23=0, 0, R23), IF(Q24=0, 0, R24), IF(Q25=0, 0, R25), IF(Q26=0, 0, R26), IF(Q27=0, 0, R27), IF(Q28=0, 0, R28))</f>
        <v>361</v>
      </c>
      <c r="S13" s="173">
        <f t="shared" si="1"/>
        <v>0.34899268631937902</v>
      </c>
      <c r="T13" s="76">
        <f>SUM(IF(U22=0, 0, T22), IF(U23=0,0, T23), IF(U24=0, 0, T24), IF(U25=0, 0, T25), IF(U26=0, 0, T26), IF(U27=0, 0, T27), IF(U28=0, 0, T28))</f>
        <v>15015</v>
      </c>
      <c r="U13" s="76">
        <f>SUM(IF(T22=0, 0, U22), IF(T23=0, 0, U23), IF(T24=0, 0, U24), IF(T25=0, 0, U25), IF(T26=0, 0, U26), IF(T27=0, 0, U27), IF(T28=0, 0, U28))</f>
        <v>18756</v>
      </c>
      <c r="V13" s="173">
        <f t="shared" si="2"/>
        <v>0.80054382597568774</v>
      </c>
      <c r="W13" s="76">
        <f t="shared" si="3"/>
        <v>15015</v>
      </c>
      <c r="X13" s="76">
        <f t="shared" si="3"/>
        <v>18756</v>
      </c>
      <c r="Y13" s="76">
        <f>SUM(IF(Z22=0, 0, Y22), IF(Z23=0,0, Y23), IF(Z24=0, 0, Y24), IF(Z25=0, 0, Y25), IF(Z26=0, 0, Y26), IF(Z27=0, 0, Y27), IF(Z28=0, 0, Y28))</f>
        <v>12522</v>
      </c>
      <c r="Z13" s="76">
        <f>SUM(IF(Y22=0, 0, Z22), IF(Y23=0, 0, Z23), IF(Y24=0, 0, Z24), IF(Y25=0, 0, Z25), IF(Y26=0, 0, Z26), IF(Y27=0, 0, Z27), IF(Y28=0, 0, Z28))</f>
        <v>17702</v>
      </c>
      <c r="AA13" s="173">
        <f t="shared" si="4"/>
        <v>0.75530747709693347</v>
      </c>
      <c r="AB13" s="253">
        <f>SUM(IF(AC22=0, 0, AB22), IF(AC23=0,0, AB23), IF(AC24=0, 0, AB24), IF(AC25=0, 0, AB25), IF(AC26=0, 0, AB26), IF(AC27=0, 0, AB27), IF(AC28=0, 0, AB28))</f>
        <v>80741</v>
      </c>
      <c r="AC13" s="76">
        <f>SUM(IF(AB22=0, 0, AC22), IF(AB23=0, 0, AC23), IF(AB24=0, 0, AC24), IF(AB25=0, 0, AC25), IF(AB26=0, 0, AC26), IF(AB27=0, 0, AC27), IF(AB28=0, 0, AC28))</f>
        <v>106186</v>
      </c>
      <c r="AD13" s="173">
        <f t="shared" si="5"/>
        <v>0.76037330721564045</v>
      </c>
      <c r="AE13" s="254"/>
      <c r="AF13" s="62"/>
      <c r="AG13" s="273"/>
      <c r="AH13" s="273"/>
      <c r="AI13" s="273"/>
      <c r="AJ13" s="273"/>
      <c r="AK13" s="273"/>
      <c r="AL13" s="273"/>
      <c r="AM13" s="273"/>
      <c r="AN13" s="273"/>
      <c r="AO13" s="52"/>
      <c r="AP13" s="52"/>
      <c r="AQ13" s="62"/>
      <c r="AR13" s="63"/>
      <c r="AS13" s="254"/>
      <c r="AT13" s="254"/>
      <c r="AU13" s="259"/>
      <c r="AV13" s="175"/>
      <c r="AW13" s="254"/>
      <c r="AX13" s="254"/>
      <c r="AY13" s="259"/>
    </row>
    <row r="14" spans="1:205" x14ac:dyDescent="0.35">
      <c r="A14" s="262" t="str">
        <f>IF(Refs!A8="","",Refs!A8)</f>
        <v>Y56</v>
      </c>
      <c r="B14" s="134" t="str">
        <f>IF(Refs!B8="","",Refs!B8)</f>
        <v>London</v>
      </c>
      <c r="C14" s="263" t="str">
        <f>IF(Refs!D8="","",Refs!D8)</f>
        <v>Region</v>
      </c>
      <c r="D14" s="76">
        <f>SUM(IF(E29=0, 0, D29), IF(E30=0, 0, D30), IF(E31=0, 0, D31), IF(E32=0, 0, D32), IF(E33=0, 0, D33))</f>
        <v>3304</v>
      </c>
      <c r="E14" s="76">
        <f>SUM(IF(D29=0, 0, E29), IF(D30=0, 0, E30), IF(D31=0, 0, E31), IF(D32=0, 0, E32), IF(D33=0, 0, E33))</f>
        <v>216705</v>
      </c>
      <c r="F14" s="173">
        <f t="shared" si="6"/>
        <v>1.5017567463149235E-2</v>
      </c>
      <c r="G14" s="76">
        <f>SUM(IF(H29=0, 0, G29), IF(H30=0, 0, G30), IF(H31=0, 0, G31), IF(H32=0, 0, G32), IF(H33=0, 0, G33))</f>
        <v>1288241</v>
      </c>
      <c r="H14" s="76">
        <f>SUM(IF(G29=0, 0, H29), IF(G30=0, 0, H30), IF(G31=0, 0, H31), IF(G32=0, 0, H32), IF(G33=0, 0, H33))</f>
        <v>216705</v>
      </c>
      <c r="I14" s="251">
        <f t="shared" si="7"/>
        <v>5.9446759419487325</v>
      </c>
      <c r="J14" s="252"/>
      <c r="K14" s="253">
        <f>SUM(IF(L29=0, 0, K29), IF(L30=0, 0, K30), IF(L31=0, 0, K31), IF(L32=0, 0, K32), IF(L33=0, 0, K33))</f>
        <v>14227</v>
      </c>
      <c r="L14" s="76">
        <f>SUM(IF(K29=0, 0, L29), IF(K30=0, 0, L30), IF(K31=0, 0, L31), IF(K32=0, 0, L32), IF(K33=0, 0, L33))</f>
        <v>45522</v>
      </c>
      <c r="M14" s="76">
        <f>SUM(IF(N29=0, 0, M29), IF(N30=0, 0, M30), IF(N31=0, 0, M31), IF(N32=0, 0, M32), IF(N33=0, 0, M33))</f>
        <v>4747</v>
      </c>
      <c r="N14" s="76">
        <f>SUM(IF(M29=0, 0, N29), IF(M30=0, 0, N30), IF(M31=0, 0, N31), IF(M32=0, 0, N32), IF(M33=0, 0, N33))</f>
        <v>8115</v>
      </c>
      <c r="O14" s="76">
        <f>SUM(IF(P29=0, 0, O29), IF(P30=0, 0, O30), IF(P31=0, 0, O31), IF(P32=0, 0, O32), IF(P33=0, 0, O33))</f>
        <v>59</v>
      </c>
      <c r="P14" s="76">
        <f>SUM(IF(O29=0, 0, P29), IF(O30=0, 0, P30), IF(O31=0, 0, P31), IF(O32=0, 0, P32), IF(O33=0, 0, P33))</f>
        <v>289</v>
      </c>
      <c r="Q14" s="76">
        <f>SUM(IF(R29=0, 0, Q29), IF(R30=0, 0, Q30), IF(R31=0, 0, Q31), IF(R32=0, 0, Q32), IF(R33=0, 0, Q33))</f>
        <v>124</v>
      </c>
      <c r="R14" s="76">
        <f>SUM(IF(Q29=0, 0, R29), IF(Q30=0, 0, R30), IF(Q31=0, 0, R31), IF(Q32=0, 0, R32), IF(Q33=0, 0, R33))</f>
        <v>218</v>
      </c>
      <c r="S14" s="173">
        <f t="shared" si="1"/>
        <v>0.35381575059101655</v>
      </c>
      <c r="T14" s="76">
        <f>SUM(IF(U29=0, 0, T29), IF(U30=0, 0, T30), IF(U31=0, 0, T31), IF(U32=0, 0, T32), IF(U33=0, 0, T33))</f>
        <v>16028</v>
      </c>
      <c r="U14" s="76">
        <f>SUM(IF(T29=0, 0, U29), IF(T30=0, 0, U30), IF(T31=0, 0, U31), IF(T32=0, 0, U32), IF(T33=0, 0, U33))</f>
        <v>21595</v>
      </c>
      <c r="V14" s="173">
        <f t="shared" si="2"/>
        <v>0.74220884463996295</v>
      </c>
      <c r="W14" s="76">
        <f t="shared" si="3"/>
        <v>16028</v>
      </c>
      <c r="X14" s="76">
        <f t="shared" si="3"/>
        <v>21595</v>
      </c>
      <c r="Y14" s="76">
        <f>SUM(IF(Z29=0, 0, Y29), IF(Z30=0, 0, Y30), IF(Z31=0, 0, Y31), IF(Z32=0, 0, Y32), IF(Z33=0, 0, Y33))</f>
        <v>12594</v>
      </c>
      <c r="Z14" s="76">
        <f>SUM(IF(Y29=0, 0, Z29), IF(Y30=0, 0, Z30), IF(Y31=0, 0, Z31), IF(Y32=0, 0, Z32), IF(Y33=0, 0, Z33))</f>
        <v>22974</v>
      </c>
      <c r="AA14" s="173">
        <f t="shared" si="4"/>
        <v>0.64219524781799009</v>
      </c>
      <c r="AB14" s="253">
        <f>SUM(IF(AC29=0, 0, AB29), IF(AC30=0, 0, AB30), IF(AC31=0, 0, AB31), IF(AC32=0, 0, AB32), IF(AC33=0, 0, AB33))</f>
        <v>68035</v>
      </c>
      <c r="AC14" s="76">
        <f>SUM(IF(AB29=0, 0, AC29), IF(AB30=0, 0, AC30), IF(AB31=0, 0, AC31), IF(AB32=0, 0, AC32), IF(AB33=0, 0, AC33))</f>
        <v>128369</v>
      </c>
      <c r="AD14" s="173">
        <f t="shared" si="5"/>
        <v>0.52999555967562262</v>
      </c>
      <c r="AE14" s="254"/>
      <c r="AF14" s="62"/>
      <c r="AG14" s="273"/>
      <c r="AH14" s="273"/>
      <c r="AI14" s="273"/>
      <c r="AJ14" s="273"/>
      <c r="AK14" s="273"/>
      <c r="AL14" s="273"/>
      <c r="AM14" s="273"/>
      <c r="AN14" s="273"/>
      <c r="AO14" s="52"/>
      <c r="AP14" s="52"/>
      <c r="AQ14" s="62"/>
      <c r="AR14" s="63"/>
      <c r="AS14" s="254"/>
      <c r="AT14" s="254"/>
      <c r="AU14" s="259"/>
      <c r="AV14" s="175"/>
      <c r="AW14" s="254"/>
      <c r="AX14" s="254"/>
      <c r="AY14" s="259"/>
    </row>
    <row r="15" spans="1:205" x14ac:dyDescent="0.35">
      <c r="A15" s="262" t="str">
        <f>IF(Refs!A9="","",Refs!A9)</f>
        <v>Y59</v>
      </c>
      <c r="B15" s="134" t="str">
        <f>IF(Refs!B9="","",Refs!B9)</f>
        <v>South East</v>
      </c>
      <c r="C15" s="263" t="str">
        <f>IF(Refs!D9="","",Refs!D9)</f>
        <v>Region</v>
      </c>
      <c r="D15" s="76">
        <f>SUM(IF(E34=0, 0, D34), IF(E35=0, 0,D35), IF(E36=0, 0,D36), IF(E37=0, 0,D37), IF(E38=0, 0, D38))</f>
        <v>11194</v>
      </c>
      <c r="E15" s="76">
        <f>SUM(IF(D34=0, 0, E34), IF(D35=0, 0,E35), IF(D36=0, 0,E36), IF(D37=0, 0,E37), IF(D38=0, 0, E38))</f>
        <v>227125</v>
      </c>
      <c r="F15" s="173">
        <f t="shared" si="6"/>
        <v>4.6970656976573419E-2</v>
      </c>
      <c r="G15" s="76">
        <f>SUM(IF(H34=0, 0, G34), IF(H35=0, 0,G35), IF(H36=0, 0,G36), IF(H37=0, 0,G37), IF(H38=0, 0, G38))</f>
        <v>15270855</v>
      </c>
      <c r="H15" s="76">
        <f>SUM(IF(G34=0, 0, H34), IF(G35=0, 0,H35), IF(G36=0, 0,H36), IF(G37=0, 0,H37), IF(G38=0, 0, H38))</f>
        <v>227125</v>
      </c>
      <c r="I15" s="251">
        <f t="shared" si="7"/>
        <v>67.235465052283985</v>
      </c>
      <c r="J15" s="252"/>
      <c r="K15" s="253">
        <f>SUM(IF(L34=0, 0, K34), IF(L35=0, 0,K35), IF(L36=0, 0,K36), IF(L37=0, 0,K37), IF(L38=0, 0, K38))</f>
        <v>17966</v>
      </c>
      <c r="L15" s="76">
        <f>SUM(IF(K34=0, 0, L34), IF(K35=0, 0,L35), IF(K36=0, 0,L36), IF(K37=0, 0,L37), IF(K38=0, 0, L38))</f>
        <v>44045</v>
      </c>
      <c r="M15" s="76">
        <f>SUM(IF(N34=0, 0, M34), IF(N35=0, 0,M35), IF(N36=0, 0,M36), IF(N37=0, 0,M37), IF(N38=0, 0, M38))</f>
        <v>5324</v>
      </c>
      <c r="N15" s="76">
        <f>SUM(IF(M34=0, 0, N34), IF(M35=0, 0,N35), IF(M36=0, 0,N36), IF(M37=0, 0,N37), IF(M38=0, 0, N38))</f>
        <v>10238</v>
      </c>
      <c r="O15" s="76">
        <f>SUM(IF(P34=0, 0, O34), IF(P35=0, 0,O35), IF(P36=0, 0,O36), IF(P37=0, 0,O37), IF(P38=0, 0, O38))</f>
        <v>28</v>
      </c>
      <c r="P15" s="76">
        <f>SUM(IF(O34=0, 0, P34), IF(O35=0, 0,P35), IF(O36=0, 0,P36), IF(O37=0, 0,P37), IF(O38=0, 0, P38))</f>
        <v>48</v>
      </c>
      <c r="Q15" s="76">
        <f>SUM(IF(R34=0, 0, Q34), IF(R35=0, 0,Q35), IF(R36=0, 0,Q36), IF(R37=0, 0,Q37), IF(R38=0, 0, Q38))</f>
        <v>78</v>
      </c>
      <c r="R15" s="76">
        <f>SUM(IF(Q34=0, 0, R34), IF(Q35=0, 0,R35), IF(Q36=0, 0,R36), IF(Q37=0, 0,R37), IF(Q38=0, 0, R38))</f>
        <v>92</v>
      </c>
      <c r="S15" s="173">
        <f t="shared" si="1"/>
        <v>0.42989177369862008</v>
      </c>
      <c r="T15" s="76">
        <f>SUM(IF(U34=0, 0, T34), IF(U35=0, 0,T35), IF(U36=0, 0,T36), IF(U37=0, 0,T37), IF(U38=0, 0, T38))</f>
        <v>17385</v>
      </c>
      <c r="U15" s="76">
        <f>SUM(IF(T34=0, 0, U34), IF(T35=0, 0,U35), IF(T36=0, 0,U36), IF(T37=0, 0,U37), IF(T38=0, 0, U38))</f>
        <v>21587</v>
      </c>
      <c r="V15" s="173">
        <f t="shared" si="2"/>
        <v>0.80534580997822769</v>
      </c>
      <c r="W15" s="76">
        <f t="shared" si="3"/>
        <v>17385</v>
      </c>
      <c r="X15" s="76">
        <f t="shared" si="3"/>
        <v>21587</v>
      </c>
      <c r="Y15" s="76">
        <f>SUM(IF(Z34=0, 0, Y34), IF(Z35=0, 0,Y35), IF(Z36=0, 0,Y36), IF(Z37=0, 0,Y37), IF(Z38=0, 0, Y38))</f>
        <v>15348</v>
      </c>
      <c r="Z15" s="76">
        <f>SUM(IF(Y34=0, 0, Z34), IF(Y35=0, 0,Z35), IF(Y36=0, 0,Z36), IF(Y37=0, 0,Z37), IF(Y38=0, 0, Z38))</f>
        <v>29554</v>
      </c>
      <c r="AA15" s="173">
        <f t="shared" si="4"/>
        <v>0.6400539684401948</v>
      </c>
      <c r="AB15" s="253">
        <f>SUM(IF(AC34=0, 0, AB34), IF(AC35=0, 0,AB35), IF(AC36=0, 0,AB36), IF(AC37=0, 0,AB37), IF(AC38=0, 0, AB38))</f>
        <v>121397</v>
      </c>
      <c r="AC15" s="76">
        <f>SUM(IF(AB34=0, 0, AC34), IF(AB35=0, 0,AC35), IF(AB36=0, 0,AC36), IF(AB37=0, 0,AC37), IF(AB38=0, 0, AC38))</f>
        <v>159245</v>
      </c>
      <c r="AD15" s="173">
        <f t="shared" si="5"/>
        <v>0.76232848755062954</v>
      </c>
      <c r="AE15" s="254"/>
      <c r="AF15" s="62"/>
      <c r="AG15" s="273"/>
      <c r="AH15" s="273"/>
      <c r="AI15" s="273"/>
      <c r="AJ15" s="273"/>
      <c r="AK15" s="273"/>
      <c r="AL15" s="273"/>
      <c r="AM15" s="273"/>
      <c r="AN15" s="273"/>
      <c r="AO15" s="52"/>
      <c r="AP15" s="52"/>
      <c r="AQ15" s="62"/>
      <c r="AR15" s="63"/>
      <c r="AS15" s="254"/>
      <c r="AT15" s="254"/>
      <c r="AU15" s="259"/>
      <c r="AV15" s="175"/>
      <c r="AW15" s="254"/>
      <c r="AX15" s="254"/>
      <c r="AY15" s="259"/>
    </row>
    <row r="16" spans="1:205" x14ac:dyDescent="0.35">
      <c r="A16" s="262" t="str">
        <f>IF(Refs!A10="","",Refs!A10)</f>
        <v>Y58</v>
      </c>
      <c r="B16" s="134" t="str">
        <f>IF(Refs!B10="","",Refs!B10)</f>
        <v>South West</v>
      </c>
      <c r="C16" s="263" t="str">
        <f>IF(Refs!D10="","",Refs!D10)</f>
        <v>Region</v>
      </c>
      <c r="D16" s="76">
        <f>SUM(IF(E39=0, 0, D39), IF(E40=0,0, D40), IF(E41=0, 0, D41), IF(E42=0, 0, D42), IF(E43=0, 0, D43), IF(E44=0, 0, D44), IF(E45=0, 0, D45))</f>
        <v>2734</v>
      </c>
      <c r="E16" s="76">
        <f>SUM(IF(D39=0, 0, E39), IF(D40=0, 0, E40), IF(D41=0, 0, E41), IF(D42=0, 0, E42), IF(D43=0, 0, E43), IF(D44=0, 0, E44), IF(D45=0, 0, E45))</f>
        <v>162465</v>
      </c>
      <c r="F16" s="173">
        <f t="shared" si="6"/>
        <v>1.6549736983880049E-2</v>
      </c>
      <c r="G16" s="76">
        <f>SUM(IF(H39=0, 0, G39), IF(H40=0,0, G40), IF(H41=0, 0, G41), IF(H42=0, 0, G42), IF(H43=0, 0, G43), IF(H44=0, 0, G44), IF(H45=0, 0, G45))</f>
        <v>3253784</v>
      </c>
      <c r="H16" s="76">
        <f>SUM(IF(G39=0, 0, H39), IF(G40=0, 0, H40), IF(G41=0, 0, H41), IF(G42=0, 0, H42), IF(G43=0, 0, H43), IF(G44=0, 0, H44), IF(G45=0, 0, H45))</f>
        <v>162465</v>
      </c>
      <c r="I16" s="251">
        <f t="shared" si="7"/>
        <v>20.027599790724157</v>
      </c>
      <c r="J16" s="252"/>
      <c r="K16" s="253">
        <f>SUM(IF(L39=0, 0, K39), IF(L40=0, 0, K40), IF(L41=0, 0, K41), IF(L42=0, 0, K42), IF(L43=0, 0, K43), IF(L44=0, 0, K44), IF(L45=0, 0, K45))</f>
        <v>19549</v>
      </c>
      <c r="L16" s="76">
        <f>SUM(IF(K39=0, 0, L39), IF(K40=0, 0, L40), IF(K41=0, 0, L41), IF(K42=0, 0, L42), IF(K43=0, 0, L43), IF(K44=0, 0, L44), IF(K45=0, 0, L45))</f>
        <v>42582</v>
      </c>
      <c r="M16" s="76">
        <f>SUM(IF(N39=0, 0, M39), IF(N40=0, 0, M40), IF(N41=0, 0, M41), IF(N42=0, 0, M42), IF(N43=0, 0, M43), IF(N44=0, 0, M44), IF(N45=0, 0, M45))</f>
        <v>7260</v>
      </c>
      <c r="N16" s="76">
        <f>SUM(IF(M39=0, 0, N39), IF(M40=0, 0, N40), IF(M41=0, 0, N41), IF(M42=0, 0, N42), IF(M43=0, 0, N43), IF(M44=0, 0, N44), IF(M45=0, 0, N45))</f>
        <v>12483</v>
      </c>
      <c r="O16" s="76">
        <f>SUM(IF(P39=0, 0, O39), IF(P40=0, 0, O40), IF(P41=0, 0, O41), IF(P42=0, 0, O42), IF(P43=0, 0, O43), IF(P44=0, 0, O44), IF(P45=0, 0, O45))</f>
        <v>552</v>
      </c>
      <c r="P16" s="76">
        <f>SUM(IF(O39=0, 0, P39), IF(O40=0, 0, P40), IF(O41=0, 0, P41), IF(O42=0, 0, P42), IF(O43=0, 0, P43), IF(O44=0, 0, P44), IF(O45=0, 0, P45))</f>
        <v>1098</v>
      </c>
      <c r="Q16" s="76">
        <f>SUM(IF(R39=0, 0, Q39), IF(R40=0, 0, Q40), IF(R41=0, 0, Q41), IF(R42=0, 0, Q42), IF(R43=0, 0, Q43), IF(R44=0, 0, Q44), IF(R45=0, 0, Q45))</f>
        <v>421</v>
      </c>
      <c r="R16" s="76">
        <f>SUM(IF(Q39=0, 0, R39), IF(Q40=0, 0, R40), IF(Q41=0, 0, R41), IF(Q42=0, 0, R42), IF(Q43=0, 0, R43), IF(Q44=0, 0, R44), IF(Q45=0, 0, R45))</f>
        <v>658</v>
      </c>
      <c r="S16" s="173">
        <f t="shared" si="1"/>
        <v>0.48893894862814802</v>
      </c>
      <c r="T16" s="76">
        <f>SUM(IF(U39=0, 0, T39), IF(U40=0,0, T40), IF(U41=0, 0, T41), IF(U42=0, 0, T42), IF(U43=0, 0, T43), IF(U44=0, 0, T44), IF(U45=0, 0, T45))</f>
        <v>16130</v>
      </c>
      <c r="U16" s="76">
        <f>SUM(IF(T39=0, 0, U39), IF(T40=0, 0, U40), IF(T41=0, 0, U41), IF(T42=0, 0, U42), IF(T43=0, 0, U43), IF(T44=0, 0, U44), IF(T45=0, 0, U45))</f>
        <v>17682</v>
      </c>
      <c r="V16" s="173">
        <f t="shared" si="2"/>
        <v>0.91222712362854885</v>
      </c>
      <c r="W16" s="76">
        <f t="shared" si="3"/>
        <v>16130</v>
      </c>
      <c r="X16" s="76">
        <f t="shared" si="3"/>
        <v>17682</v>
      </c>
      <c r="Y16" s="76">
        <f>SUM(IF(Z39=0, 0, Y39), IF(Z40=0,0, Y40), IF(Z41=0, 0, Y41), IF(Z42=0, 0, Y42), IF(Z43=0, 0, Y43), IF(Z44=0, 0, Y44), IF(Z45=0, 0, Y45))</f>
        <v>13661</v>
      </c>
      <c r="Z16" s="76">
        <f>SUM(IF(Y39=0, 0, Z39), IF(Y40=0, 0, Z40), IF(Y41=0, 0, Z41), IF(Y42=0, 0, Z42), IF(Y43=0, 0, Z43), IF(Y44=0, 0, Z44), IF(Y45=0, 0, Z45))</f>
        <v>18743</v>
      </c>
      <c r="AA16" s="173">
        <f t="shared" si="4"/>
        <v>0.81787234042553192</v>
      </c>
      <c r="AB16" s="253">
        <f>SUM(IF(AC39=0, 0, AB39), IF(AC40=0,0, AB40), IF(AC41=0, 0, AB41), IF(AC42=0, 0, AB42), IF(AC43=0, 0, AB43), IF(AC44=0, 0, AB44), IF(AC45=0, 0, AB45))</f>
        <v>80715</v>
      </c>
      <c r="AC16" s="76">
        <f>SUM(IF(AB39=0, 0, AC39), IF(AB40=0, 0, AC40), IF(AB41=0, 0, AC41), IF(AB42=0, 0, AC42), IF(AB43=0, 0, AC43), IF(AB44=0, 0, AC44), IF(AB45=0, 0, AC45))</f>
        <v>100128</v>
      </c>
      <c r="AD16" s="173">
        <f t="shared" si="5"/>
        <v>0.80611816874400766</v>
      </c>
      <c r="AE16" s="254"/>
      <c r="AF16" s="62"/>
      <c r="AG16" s="273"/>
      <c r="AH16" s="273"/>
      <c r="AI16" s="273"/>
      <c r="AJ16" s="273"/>
      <c r="AK16" s="273"/>
      <c r="AL16" s="273"/>
      <c r="AM16" s="273"/>
      <c r="AN16" s="273"/>
      <c r="AO16" s="52"/>
      <c r="AP16" s="52"/>
      <c r="AQ16" s="62"/>
      <c r="AR16" s="63"/>
      <c r="AS16" s="254"/>
      <c r="AT16" s="254"/>
      <c r="AU16" s="259"/>
      <c r="AV16" s="175"/>
      <c r="AW16" s="254"/>
      <c r="AX16" s="254"/>
      <c r="AY16" s="259"/>
    </row>
    <row r="17" spans="1:51" x14ac:dyDescent="0.35">
      <c r="A17" s="262" t="str">
        <f>IF(Refs!A12="","",Refs!A12)</f>
        <v/>
      </c>
      <c r="B17" s="134" t="str">
        <f>IF(Refs!B12="","",Refs!B12)</f>
        <v>-----------</v>
      </c>
      <c r="C17" s="263" t="str">
        <f>IF(Refs!D12="","",Refs!D12)</f>
        <v/>
      </c>
      <c r="D17" s="76"/>
      <c r="E17" s="76"/>
      <c r="F17" s="173"/>
      <c r="G17" s="76"/>
      <c r="H17" s="76"/>
      <c r="I17" s="251"/>
      <c r="J17" s="252"/>
      <c r="K17" s="253"/>
      <c r="L17" s="76"/>
      <c r="M17" s="76"/>
      <c r="N17" s="76"/>
      <c r="O17" s="76"/>
      <c r="P17" s="76"/>
      <c r="Q17" s="76"/>
      <c r="R17" s="76"/>
      <c r="S17" s="252"/>
      <c r="T17" s="76"/>
      <c r="U17" s="76"/>
      <c r="V17" s="173"/>
      <c r="W17" s="76"/>
      <c r="X17" s="76"/>
      <c r="Y17" s="76"/>
      <c r="Z17" s="76"/>
      <c r="AA17" s="173"/>
      <c r="AB17" s="253"/>
      <c r="AC17" s="76"/>
      <c r="AD17" s="173"/>
      <c r="AE17" s="254"/>
      <c r="AF17" s="62"/>
      <c r="AG17" s="63"/>
      <c r="AH17" s="52"/>
      <c r="AI17" s="52"/>
      <c r="AJ17" s="52"/>
      <c r="AK17" s="62"/>
      <c r="AL17" s="62"/>
      <c r="AM17" s="63"/>
      <c r="AN17" s="63"/>
      <c r="AO17" s="52"/>
      <c r="AP17" s="52"/>
      <c r="AQ17" s="62"/>
      <c r="AR17" s="63"/>
      <c r="AS17" s="254"/>
      <c r="AT17" s="254"/>
      <c r="AU17" s="259"/>
      <c r="AV17" s="175"/>
      <c r="AW17" s="254"/>
      <c r="AX17" s="254"/>
      <c r="AY17" s="259"/>
    </row>
    <row r="18" spans="1:51" ht="20.149999999999999" customHeight="1" x14ac:dyDescent="0.35">
      <c r="A18" s="262" t="str">
        <f>IF(Refs!A13="","",Refs!A13)</f>
        <v>111AA1</v>
      </c>
      <c r="B18" s="134" t="str">
        <f>IF(Refs!B13="","",Refs!B13)</f>
        <v>North East</v>
      </c>
      <c r="C18" s="263" t="str">
        <f>IF(Refs!D13="","",Refs!D13)</f>
        <v>Area</v>
      </c>
      <c r="D18" s="76">
        <f>IF($B18="","",IF($C18="Region",SUMIFS(Raw!$K:$K,Raw!$A:$A,$B$4,Raw!$G:$G,'KPIs Data from Apr25'!D$4,Raw!$I:$I,'KPIs Data from Apr25'!$A18),IF($C18="Provider",SUMIFS(Raw!$K:$K,Raw!$A:$A,$B$4,Raw!$G:$G,'KPIs Data from Apr25'!D$4,Raw!$C:$C,'KPIs Data from Apr25'!$A18),SUMIFS(Raw!$K:$K,Raw!$A:$A,$B$4,Raw!$G:$G,'KPIs Data from Apr25'!D$4,Raw!$E:$E,'KPIs Data from Apr25'!$A18))))</f>
        <v>1830</v>
      </c>
      <c r="E18" s="76">
        <f>IF($B18="","",IF($C18="Region",SUMIFS(Raw!$K:$K,Raw!$A:$A,$B$4,Raw!$G:$G,'KPIs Data from Apr25'!E$4,Raw!$I:$I,'KPIs Data from Apr25'!$A18),IF($C18="Provider",SUMIFS(Raw!$K:$K,Raw!$A:$A,$B$4,Raw!$G:$G,'KPIs Data from Apr25'!E$4,Raw!$C:$C,'KPIs Data from Apr25'!$A18),SUMIFS(Raw!$K:$K,Raw!$A:$A,$B$4,Raw!$G:$G,'KPIs Data from Apr25'!E$4,Raw!$E:$E,'KPIs Data from Apr25'!$A18))))</f>
        <v>82234</v>
      </c>
      <c r="F18" s="173">
        <f>IF(D18&gt;E18+D18,"",IF(D18=0,"",IF(E18=0,"",IFERROR(D18/(E18+D18),0))))</f>
        <v>2.1769128283212789E-2</v>
      </c>
      <c r="G18" s="76">
        <f>IF($B18="","",IF($C18="Region",SUMIFS(Raw!$K:$K,Raw!$A:$A,$B$4,Raw!$G:$G,'KPIs Data from Apr25'!G$4,Raw!$I:$I,'KPIs Data from Apr25'!$A18),IF($C18="Provider",SUMIFS(Raw!$K:$K,Raw!$A:$A,$B$4,Raw!$G:$G,'KPIs Data from Apr25'!G$4,Raw!$C:$C,'KPIs Data from Apr25'!$A18),SUMIFS(Raw!$K:$K,Raw!$A:$A,$B$4,Raw!$G:$G,'KPIs Data from Apr25'!G$4,Raw!$E:$E,'KPIs Data from Apr25'!$A18))))</f>
        <v>1904682</v>
      </c>
      <c r="H18" s="76">
        <f>IF($B18="","",IF($C18="Region",SUMIFS(Raw!$K:$K,Raw!$A:$A,$B$4,Raw!$G:$G,'KPIs Data from Apr25'!H$4,Raw!$I:$I,'KPIs Data from Apr25'!$A18),IF($C18="Provider",SUMIFS(Raw!$K:$K,Raw!$A:$A,$B$4,Raw!$G:$G,'KPIs Data from Apr25'!H$4,Raw!$C:$C,'KPIs Data from Apr25'!$A18),SUMIFS(Raw!$K:$K,Raw!$A:$A,$B$4,Raw!$G:$G,'KPIs Data from Apr25'!H$4,Raw!$E:$E,'KPIs Data from Apr25'!$A18))))</f>
        <v>82234</v>
      </c>
      <c r="I18" s="251">
        <f>IF(H18=0,"",IF(G18=0,"",IFERROR(G18/H18,0)))</f>
        <v>23.161733589512853</v>
      </c>
      <c r="J18" s="252">
        <f>IF($B18="","",IF($C18="Region",SUMIFS(Raw!$K:$K,Raw!$A:$A,$B$4,Raw!$G:$G,'KPIs Data from Apr25'!J$4,Raw!$I:$I,'KPIs Data from Apr25'!$A18),IF($C18="Provider",SUMIFS(Raw!$K:$K,Raw!$A:$A,$B$4,Raw!$G:$G,'KPIs Data from Apr25'!J$4,Raw!$C:$C,'KPIs Data from Apr25'!$A18),SUMIFS(Raw!$K:$K,Raw!$A:$A,$B$4,Raw!$G:$G,'KPIs Data from Apr25'!J$4,Raw!$E:$E,'KPIs Data from Apr25'!$A18))))</f>
        <v>174</v>
      </c>
      <c r="K18" s="253">
        <f>IF($B18="","",IF($C18="Region",SUMIFS(Raw!$K:$K,Raw!$A:$A,$B$4,Raw!$G:$G,'KPIs Data from Apr25'!K$4,Raw!$I:$I,'KPIs Data from Apr25'!$A18),IF($C18="Provider",SUMIFS(Raw!$K:$K,Raw!$A:$A,$B$4,Raw!$G:$G,'KPIs Data from Apr25'!K$4,Raw!$C:$C,'KPIs Data from Apr25'!$A18),SUMIFS(Raw!$K:$K,Raw!$A:$A,$B$4,Raw!$G:$G,'KPIs Data from Apr25'!K$4,Raw!$E:$E,'KPIs Data from Apr25'!$A18))))</f>
        <v>2781</v>
      </c>
      <c r="L18" s="76">
        <f>IF($B18="","",IF($C18="Region",SUMIFS(Raw!$K:$K,Raw!$A:$A,$B$4,Raw!$G:$G,'KPIs Data from Apr25'!L$4,Raw!$I:$I,'KPIs Data from Apr25'!$A18),IF($C18="Provider",SUMIFS(Raw!$K:$K,Raw!$A:$A,$B$4,Raw!$G:$G,'KPIs Data from Apr25'!L$4,Raw!$C:$C,'KPIs Data from Apr25'!$A18),SUMIFS(Raw!$K:$K,Raw!$A:$A,$B$4,Raw!$G:$G,'KPIs Data from Apr25'!L$4,Raw!$E:$E,'KPIs Data from Apr25'!$A18))))</f>
        <v>8276</v>
      </c>
      <c r="M18" s="76">
        <f>IF($B18="","",IF($C18="Region",SUMIFS(Raw!$K:$K,Raw!$A:$A,$B$4,Raw!$G:$G,'KPIs Data from Apr25'!M$4,Raw!$I:$I,'KPIs Data from Apr25'!$A18),IF($C18="Provider",SUMIFS(Raw!$K:$K,Raw!$A:$A,$B$4,Raw!$G:$G,'KPIs Data from Apr25'!M$4,Raw!$C:$C,'KPIs Data from Apr25'!$A18),SUMIFS(Raw!$K:$K,Raw!$A:$A,$B$4,Raw!$G:$G,'KPIs Data from Apr25'!M$4,Raw!$E:$E,'KPIs Data from Apr25'!$A18))))</f>
        <v>1574</v>
      </c>
      <c r="N18" s="76">
        <f>IF($B18="","",IF($C18="Region",SUMIFS(Raw!$K:$K,Raw!$A:$A,$B$4,Raw!$G:$G,'KPIs Data from Apr25'!N$4,Raw!$I:$I,'KPIs Data from Apr25'!$A18),IF($C18="Provider",SUMIFS(Raw!$K:$K,Raw!$A:$A,$B$4,Raw!$G:$G,'KPIs Data from Apr25'!N$4,Raw!$C:$C,'KPIs Data from Apr25'!$A18),SUMIFS(Raw!$K:$K,Raw!$A:$A,$B$4,Raw!$G:$G,'KPIs Data from Apr25'!N$4,Raw!$E:$E,'KPIs Data from Apr25'!$A18))))</f>
        <v>2990</v>
      </c>
      <c r="O18" s="76">
        <f>IF($B18="","",IF($C18="Region",SUMIFS(Raw!$K:$K,Raw!$A:$A,$B$4,Raw!$G:$G,'KPIs Data from Apr25'!O$4,Raw!$I:$I,'KPIs Data from Apr25'!$A18),IF($C18="Provider",SUMIFS(Raw!$K:$K,Raw!$A:$A,$B$4,Raw!$G:$G,'KPIs Data from Apr25'!O$4,Raw!$C:$C,'KPIs Data from Apr25'!$A18),SUMIFS(Raw!$K:$K,Raw!$A:$A,$B$4,Raw!$G:$G,'KPIs Data from Apr25'!O$4,Raw!$E:$E,'KPIs Data from Apr25'!$A18))))</f>
        <v>0</v>
      </c>
      <c r="P18" s="76">
        <f>IF($B18="","",IF($C18="Region",SUMIFS(Raw!$K:$K,Raw!$A:$A,$B$4,Raw!$G:$G,'KPIs Data from Apr25'!P$4,Raw!$I:$I,'KPIs Data from Apr25'!$A18),IF($C18="Provider",SUMIFS(Raw!$K:$K,Raw!$A:$A,$B$4,Raw!$G:$G,'KPIs Data from Apr25'!P$4,Raw!$C:$C,'KPIs Data from Apr25'!$A18),SUMIFS(Raw!$K:$K,Raw!$A:$A,$B$4,Raw!$G:$G,'KPIs Data from Apr25'!P$4,Raw!$E:$E,'KPIs Data from Apr25'!$A18))))</f>
        <v>0</v>
      </c>
      <c r="Q18" s="76">
        <f>IF($B18="","",IF($C18="Region",SUMIFS(Raw!$K:$K,Raw!$A:$A,$B$4,Raw!$G:$G,'KPIs Data from Apr25'!Q$4,Raw!$I:$I,'KPIs Data from Apr25'!$A18),IF($C18="Provider",SUMIFS(Raw!$K:$K,Raw!$A:$A,$B$4,Raw!$G:$G,'KPIs Data from Apr25'!Q$4,Raw!$C:$C,'KPIs Data from Apr25'!$A18),SUMIFS(Raw!$K:$K,Raw!$A:$A,$B$4,Raw!$G:$G,'KPIs Data from Apr25'!Q$4,Raw!$E:$E,'KPIs Data from Apr25'!$A18))))</f>
        <v>9</v>
      </c>
      <c r="R18" s="76">
        <f>IF($B18="","",IF($C18="Region",SUMIFS(Raw!$K:$K,Raw!$A:$A,$B$4,Raw!$G:$G,'KPIs Data from Apr25'!R$4,Raw!$I:$I,'KPIs Data from Apr25'!$A18),IF($C18="Provider",SUMIFS(Raw!$K:$K,Raw!$A:$A,$B$4,Raw!$G:$G,'KPIs Data from Apr25'!R$4,Raw!$C:$C,'KPIs Data from Apr25'!$A18),SUMIFS(Raw!$K:$K,Raw!$A:$A,$B$4,Raw!$G:$G,'KPIs Data from Apr25'!R$4,Raw!$E:$E,'KPIs Data from Apr25'!$A18))))</f>
        <v>10</v>
      </c>
      <c r="S18" s="173">
        <f t="shared" ref="S18:S45" si="8">IFERROR(SUM((AG18+AI18+AK18+AM18)/(AH18+AJ18+AL18+AN18)),"")</f>
        <v>0.38701667257892869</v>
      </c>
      <c r="T18" s="76">
        <f>IF($B18="","",IF($C18="Region",SUMIFS(Raw!$K:$K,Raw!$A:$A,$B$4,Raw!$G:$G,'KPIs Data from Apr25'!T$4,Raw!$I:$I,'KPIs Data from Apr25'!$A18),IF($C18="Provider",SUMIFS(Raw!$K:$K,Raw!$A:$A,$B$4,Raw!$G:$G,'KPIs Data from Apr25'!T$4,Raw!$C:$C,'KPIs Data from Apr25'!$A18),SUMIFS(Raw!$K:$K,Raw!$A:$A,$B$4,Raw!$G:$G,'KPIs Data from Apr25'!T$4,Raw!$E:$E,'KPIs Data from Apr25'!$A18))))</f>
        <v>4185</v>
      </c>
      <c r="U18" s="76">
        <f>IF($B18="","",IF($C18="Region",SUMIFS(Raw!$K:$K,Raw!$A:$A,$B$4,Raw!$G:$G,'KPIs Data from Apr25'!U$4,Raw!$I:$I,'KPIs Data from Apr25'!$A18),IF($C18="Provider",SUMIFS(Raw!$K:$K,Raw!$A:$A,$B$4,Raw!$G:$G,'KPIs Data from Apr25'!U$4,Raw!$C:$C,'KPIs Data from Apr25'!$A18),SUMIFS(Raw!$K:$K,Raw!$A:$A,$B$4,Raw!$G:$G,'KPIs Data from Apr25'!U$4,Raw!$E:$E,'KPIs Data from Apr25'!$A18))))</f>
        <v>5904</v>
      </c>
      <c r="V18" s="173">
        <f t="shared" si="2"/>
        <v>0.70884146341463417</v>
      </c>
      <c r="W18" s="76">
        <f t="shared" ref="W18:W45" si="9">T18</f>
        <v>4185</v>
      </c>
      <c r="X18" s="76">
        <f t="shared" ref="X18:X45" si="10">U18</f>
        <v>5904</v>
      </c>
      <c r="Y18" s="76">
        <f>IF($B18="","",IF($C18="Region",SUMIFS(Raw!$K:$K,Raw!$A:$A,$B$4,Raw!$G:$G,'KPIs Data from Apr25'!Y$4,Raw!$I:$I,'KPIs Data from Apr25'!$A18),IF($C18="Provider",SUMIFS(Raw!$K:$K,Raw!$A:$A,$B$4,Raw!$G:$G,'KPIs Data from Apr25'!Y$4,Raw!$C:$C,'KPIs Data from Apr25'!$A18),SUMIFS(Raw!$K:$K,Raw!$A:$A,$B$4,Raw!$G:$G,'KPIs Data from Apr25'!Y$4,Raw!$E:$E,'KPIs Data from Apr25'!$A18))))</f>
        <v>2498</v>
      </c>
      <c r="Z18" s="76">
        <f>IF($B18="","",IF($C18="Region",SUMIFS(Raw!$K:$K,Raw!$A:$A,$B$4,Raw!$G:$G,'KPIs Data from Apr25'!Z$4,Raw!$I:$I,'KPIs Data from Apr25'!$A18),IF($C18="Provider",SUMIFS(Raw!$K:$K,Raw!$A:$A,$B$4,Raw!$G:$G,'KPIs Data from Apr25'!Z$4,Raw!$C:$C,'KPIs Data from Apr25'!$A18),SUMIFS(Raw!$K:$K,Raw!$A:$A,$B$4,Raw!$G:$G,'KPIs Data from Apr25'!Z$4,Raw!$E:$E,'KPIs Data from Apr25'!$A18))))</f>
        <v>14030</v>
      </c>
      <c r="AA18" s="173">
        <f t="shared" si="4"/>
        <v>0.3352563459416073</v>
      </c>
      <c r="AB18" s="253">
        <f>IF($B18="","",IF($C18="Region",SUMIFS(Raw!$K:$K,Raw!$A:$A,$B$4,Raw!$G:$G,'KPIs Data from Apr25'!AB$4,Raw!$I:$I,'KPIs Data from Apr25'!$A18),IF($C18="Provider",SUMIFS(Raw!$K:$K,Raw!$A:$A,$B$4,Raw!$G:$G,'KPIs Data from Apr25'!AB$4,Raw!$C:$C,'KPIs Data from Apr25'!$A18),SUMIFS(Raw!$K:$K,Raw!$A:$A,$B$4,Raw!$G:$G,'KPIs Data from Apr25'!AB$4,Raw!$E:$E,'KPIs Data from Apr25'!$A18))))</f>
        <v>46292</v>
      </c>
      <c r="AC18" s="76">
        <f>IF($B18="","",IF($C18="Region",SUMIFS(Raw!$K:$K,Raw!$A:$A,$B$4,Raw!$G:$G,'KPIs Data from Apr25'!AC$4,Raw!$I:$I,'KPIs Data from Apr25'!$A18),IF($C18="Provider",SUMIFS(Raw!$K:$K,Raw!$A:$A,$B$4,Raw!$G:$G,'KPIs Data from Apr25'!AC$4,Raw!$C:$C,'KPIs Data from Apr25'!$A18),SUMIFS(Raw!$K:$K,Raw!$A:$A,$B$4,Raw!$G:$G,'KPIs Data from Apr25'!AC$4,Raw!$E:$E,'KPIs Data from Apr25'!$A18))))</f>
        <v>63732</v>
      </c>
      <c r="AD18" s="173">
        <f t="shared" si="5"/>
        <v>0.72635410782652354</v>
      </c>
      <c r="AE18" s="254"/>
      <c r="AF18" s="62"/>
      <c r="AG18" s="63">
        <f t="shared" ref="AG18:AG45" si="11">IF(L18=0,0,K18)</f>
        <v>2781</v>
      </c>
      <c r="AH18" s="52">
        <f t="shared" ref="AH18:AH45" si="12">IF(K18=0,0,L18)</f>
        <v>8276</v>
      </c>
      <c r="AI18" s="52">
        <f t="shared" ref="AI18:AI45" si="13">IF(N18=0,0,M18)</f>
        <v>1574</v>
      </c>
      <c r="AJ18" s="52">
        <f t="shared" ref="AJ18:AJ45" si="14">IF(M18=0,0,N18)</f>
        <v>2990</v>
      </c>
      <c r="AK18" s="52">
        <f t="shared" ref="AK18:AK45" si="15">IF(P18=0,0,O18)</f>
        <v>0</v>
      </c>
      <c r="AL18" s="52">
        <f t="shared" ref="AL18:AL45" si="16">IF(O18=0,0,P18)</f>
        <v>0</v>
      </c>
      <c r="AM18" s="63">
        <f t="shared" ref="AM18:AM45" si="17">IF(R18=0,0,Q18)</f>
        <v>9</v>
      </c>
      <c r="AN18" s="63">
        <f t="shared" ref="AN18:AN45" si="18">IF(Q18=0,0,R18)</f>
        <v>10</v>
      </c>
      <c r="AO18" s="52"/>
      <c r="AP18" s="52"/>
      <c r="AQ18" s="62"/>
      <c r="AR18" s="63"/>
      <c r="AS18" s="254"/>
      <c r="AT18" s="254"/>
      <c r="AU18" s="259"/>
      <c r="AV18" s="175"/>
      <c r="AW18" s="254"/>
      <c r="AX18" s="254"/>
      <c r="AY18" s="259"/>
    </row>
    <row r="19" spans="1:51" x14ac:dyDescent="0.35">
      <c r="A19" s="262" t="str">
        <f>IF(Refs!A14="","",Refs!A14)</f>
        <v>111AI7</v>
      </c>
      <c r="B19" s="134" t="str">
        <f>IF(Refs!B14="","",Refs!B14)</f>
        <v>Yorkshire and Humber (NECS)</v>
      </c>
      <c r="C19" s="263" t="str">
        <f>IF(Refs!D14="","",Refs!D14)</f>
        <v>Area</v>
      </c>
      <c r="D19" s="76">
        <f>IF($B19="","",IF($C19="Region",SUMIFS(Raw!$K:$K,Raw!$A:$A,$B$4,Raw!$G:$G,'KPIs Data from Apr25'!D$4,Raw!$I:$I,'KPIs Data from Apr25'!$A19),IF($C19="Provider",SUMIFS(Raw!$K:$K,Raw!$A:$A,$B$4,Raw!$G:$G,'KPIs Data from Apr25'!D$4,Raw!$C:$C,'KPIs Data from Apr25'!$A19),SUMIFS(Raw!$K:$K,Raw!$A:$A,$B$4,Raw!$G:$G,'KPIs Data from Apr25'!D$4,Raw!$E:$E,'KPIs Data from Apr25'!$A19))))</f>
        <v>9105</v>
      </c>
      <c r="E19" s="76">
        <f>IF($B19="","",IF($C19="Region",SUMIFS(Raw!$K:$K,Raw!$A:$A,$B$4,Raw!$G:$G,'KPIs Data from Apr25'!E$4,Raw!$I:$I,'KPIs Data from Apr25'!$A19),IF($C19="Provider",SUMIFS(Raw!$K:$K,Raw!$A:$A,$B$4,Raw!$G:$G,'KPIs Data from Apr25'!E$4,Raw!$C:$C,'KPIs Data from Apr25'!$A19),SUMIFS(Raw!$K:$K,Raw!$A:$A,$B$4,Raw!$G:$G,'KPIs Data from Apr25'!E$4,Raw!$E:$E,'KPIs Data from Apr25'!$A19))))</f>
        <v>148273</v>
      </c>
      <c r="F19" s="173">
        <f t="shared" ref="F19:F45" si="19">IF(D19&gt;E19+D19,"",IF(D19=0,"",IF(E19=0,"",IFERROR(D19/(E19+D19),0))))</f>
        <v>5.7854337963374802E-2</v>
      </c>
      <c r="G19" s="76">
        <f>IF($B19="","",IF($C19="Region",SUMIFS(Raw!$K:$K,Raw!$A:$A,$B$4,Raw!$G:$G,'KPIs Data from Apr25'!G$4,Raw!$I:$I,'KPIs Data from Apr25'!$A19),IF($C19="Provider",SUMIFS(Raw!$K:$K,Raw!$A:$A,$B$4,Raw!$G:$G,'KPIs Data from Apr25'!G$4,Raw!$C:$C,'KPIs Data from Apr25'!$A19),SUMIFS(Raw!$K:$K,Raw!$A:$A,$B$4,Raw!$G:$G,'KPIs Data from Apr25'!G$4,Raw!$E:$E,'KPIs Data from Apr25'!$A19))))</f>
        <v>16869338</v>
      </c>
      <c r="H19" s="76">
        <f>IF($B19="","",IF($C19="Region",SUMIFS(Raw!$K:$K,Raw!$A:$A,$B$4,Raw!$G:$G,'KPIs Data from Apr25'!H$4,Raw!$I:$I,'KPIs Data from Apr25'!$A19),IF($C19="Provider",SUMIFS(Raw!$K:$K,Raw!$A:$A,$B$4,Raw!$G:$G,'KPIs Data from Apr25'!H$4,Raw!$C:$C,'KPIs Data from Apr25'!$A19),SUMIFS(Raw!$K:$K,Raw!$A:$A,$B$4,Raw!$G:$G,'KPIs Data from Apr25'!H$4,Raw!$E:$E,'KPIs Data from Apr25'!$A19))))</f>
        <v>148273</v>
      </c>
      <c r="I19" s="251">
        <f t="shared" ref="I19:I45" si="20">IF(H19=0,"",IF(G19=0,"",IFERROR(G19/H19,0)))</f>
        <v>113.77215002057017</v>
      </c>
      <c r="J19" s="252">
        <f>IF($B19="","",IF($C19="Region",SUMIFS(Raw!$K:$K,Raw!$A:$A,$B$4,Raw!$G:$G,'KPIs Data from Apr25'!J$4,Raw!$I:$I,'KPIs Data from Apr25'!$A19),IF($C19="Provider",SUMIFS(Raw!$K:$K,Raw!$A:$A,$B$4,Raw!$G:$G,'KPIs Data from Apr25'!J$4,Raw!$C:$C,'KPIs Data from Apr25'!$A19),SUMIFS(Raw!$K:$K,Raw!$A:$A,$B$4,Raw!$G:$G,'KPIs Data from Apr25'!J$4,Raw!$E:$E,'KPIs Data from Apr25'!$A19))))</f>
        <v>274</v>
      </c>
      <c r="K19" s="253">
        <f>IF($B19="","",IF($C19="Region",SUMIFS(Raw!$K:$K,Raw!$A:$A,$B$4,Raw!$G:$G,'KPIs Data from Apr25'!K$4,Raw!$I:$I,'KPIs Data from Apr25'!$A19),IF($C19="Provider",SUMIFS(Raw!$K:$K,Raw!$A:$A,$B$4,Raw!$G:$G,'KPIs Data from Apr25'!K$4,Raw!$C:$C,'KPIs Data from Apr25'!$A19),SUMIFS(Raw!$K:$K,Raw!$A:$A,$B$4,Raw!$G:$G,'KPIs Data from Apr25'!K$4,Raw!$E:$E,'KPIs Data from Apr25'!$A19))))</f>
        <v>5685</v>
      </c>
      <c r="L19" s="76">
        <f>IF($B19="","",IF($C19="Region",SUMIFS(Raw!$K:$K,Raw!$A:$A,$B$4,Raw!$G:$G,'KPIs Data from Apr25'!L$4,Raw!$I:$I,'KPIs Data from Apr25'!$A19),IF($C19="Provider",SUMIFS(Raw!$K:$K,Raw!$A:$A,$B$4,Raw!$G:$G,'KPIs Data from Apr25'!L$4,Raw!$C:$C,'KPIs Data from Apr25'!$A19),SUMIFS(Raw!$K:$K,Raw!$A:$A,$B$4,Raw!$G:$G,'KPIs Data from Apr25'!L$4,Raw!$E:$E,'KPIs Data from Apr25'!$A19))))</f>
        <v>17537</v>
      </c>
      <c r="M19" s="76">
        <f>IF($B19="","",IF($C19="Region",SUMIFS(Raw!$K:$K,Raw!$A:$A,$B$4,Raw!$G:$G,'KPIs Data from Apr25'!M$4,Raw!$I:$I,'KPIs Data from Apr25'!$A19),IF($C19="Provider",SUMIFS(Raw!$K:$K,Raw!$A:$A,$B$4,Raw!$G:$G,'KPIs Data from Apr25'!M$4,Raw!$C:$C,'KPIs Data from Apr25'!$A19),SUMIFS(Raw!$K:$K,Raw!$A:$A,$B$4,Raw!$G:$G,'KPIs Data from Apr25'!M$4,Raw!$E:$E,'KPIs Data from Apr25'!$A19))))</f>
        <v>2026</v>
      </c>
      <c r="N19" s="76">
        <f>IF($B19="","",IF($C19="Region",SUMIFS(Raw!$K:$K,Raw!$A:$A,$B$4,Raw!$G:$G,'KPIs Data from Apr25'!N$4,Raw!$I:$I,'KPIs Data from Apr25'!$A19),IF($C19="Provider",SUMIFS(Raw!$K:$K,Raw!$A:$A,$B$4,Raw!$G:$G,'KPIs Data from Apr25'!N$4,Raw!$C:$C,'KPIs Data from Apr25'!$A19),SUMIFS(Raw!$K:$K,Raw!$A:$A,$B$4,Raw!$G:$G,'KPIs Data from Apr25'!N$4,Raw!$E:$E,'KPIs Data from Apr25'!$A19))))</f>
        <v>6066</v>
      </c>
      <c r="O19" s="76">
        <f>IF($B19="","",IF($C19="Region",SUMIFS(Raw!$K:$K,Raw!$A:$A,$B$4,Raw!$G:$G,'KPIs Data from Apr25'!O$4,Raw!$I:$I,'KPIs Data from Apr25'!$A19),IF($C19="Provider",SUMIFS(Raw!$K:$K,Raw!$A:$A,$B$4,Raw!$G:$G,'KPIs Data from Apr25'!O$4,Raw!$C:$C,'KPIs Data from Apr25'!$A19),SUMIFS(Raw!$K:$K,Raw!$A:$A,$B$4,Raw!$G:$G,'KPIs Data from Apr25'!O$4,Raw!$E:$E,'KPIs Data from Apr25'!$A19))))</f>
        <v>0</v>
      </c>
      <c r="P19" s="76">
        <f>IF($B19="","",IF($C19="Region",SUMIFS(Raw!$K:$K,Raw!$A:$A,$B$4,Raw!$G:$G,'KPIs Data from Apr25'!P$4,Raw!$I:$I,'KPIs Data from Apr25'!$A19),IF($C19="Provider",SUMIFS(Raw!$K:$K,Raw!$A:$A,$B$4,Raw!$G:$G,'KPIs Data from Apr25'!P$4,Raw!$C:$C,'KPIs Data from Apr25'!$A19),SUMIFS(Raw!$K:$K,Raw!$A:$A,$B$4,Raw!$G:$G,'KPIs Data from Apr25'!P$4,Raw!$E:$E,'KPIs Data from Apr25'!$A19))))</f>
        <v>12</v>
      </c>
      <c r="Q19" s="76">
        <f>IF($B19="","",IF($C19="Region",SUMIFS(Raw!$K:$K,Raw!$A:$A,$B$4,Raw!$G:$G,'KPIs Data from Apr25'!Q$4,Raw!$I:$I,'KPIs Data from Apr25'!$A19),IF($C19="Provider",SUMIFS(Raw!$K:$K,Raw!$A:$A,$B$4,Raw!$G:$G,'KPIs Data from Apr25'!Q$4,Raw!$C:$C,'KPIs Data from Apr25'!$A19),SUMIFS(Raw!$K:$K,Raw!$A:$A,$B$4,Raw!$G:$G,'KPIs Data from Apr25'!Q$4,Raw!$E:$E,'KPIs Data from Apr25'!$A19))))</f>
        <v>0</v>
      </c>
      <c r="R19" s="76">
        <f>IF($B19="","",IF($C19="Region",SUMIFS(Raw!$K:$K,Raw!$A:$A,$B$4,Raw!$G:$G,'KPIs Data from Apr25'!R$4,Raw!$I:$I,'KPIs Data from Apr25'!$A19),IF($C19="Provider",SUMIFS(Raw!$K:$K,Raw!$A:$A,$B$4,Raw!$G:$G,'KPIs Data from Apr25'!R$4,Raw!$C:$C,'KPIs Data from Apr25'!$A19),SUMIFS(Raw!$K:$K,Raw!$A:$A,$B$4,Raw!$G:$G,'KPIs Data from Apr25'!R$4,Raw!$E:$E,'KPIs Data from Apr25'!$A19))))</f>
        <v>32</v>
      </c>
      <c r="S19" s="173">
        <f t="shared" si="8"/>
        <v>0.32669575901368469</v>
      </c>
      <c r="T19" s="76">
        <f>IF($B19="","",IF($C19="Region",SUMIFS(Raw!$K:$K,Raw!$A:$A,$B$4,Raw!$G:$G,'KPIs Data from Apr25'!T$4,Raw!$I:$I,'KPIs Data from Apr25'!$A19),IF($C19="Provider",SUMIFS(Raw!$K:$K,Raw!$A:$A,$B$4,Raw!$G:$G,'KPIs Data from Apr25'!T$4,Raw!$C:$C,'KPIs Data from Apr25'!$A19),SUMIFS(Raw!$K:$K,Raw!$A:$A,$B$4,Raw!$G:$G,'KPIs Data from Apr25'!T$4,Raw!$E:$E,'KPIs Data from Apr25'!$A19))))</f>
        <v>12827</v>
      </c>
      <c r="U19" s="76">
        <f>IF($B19="","",IF($C19="Region",SUMIFS(Raw!$K:$K,Raw!$A:$A,$B$4,Raw!$G:$G,'KPIs Data from Apr25'!U$4,Raw!$I:$I,'KPIs Data from Apr25'!$A19),IF($C19="Provider",SUMIFS(Raw!$K:$K,Raw!$A:$A,$B$4,Raw!$G:$G,'KPIs Data from Apr25'!U$4,Raw!$C:$C,'KPIs Data from Apr25'!$A19),SUMIFS(Raw!$K:$K,Raw!$A:$A,$B$4,Raw!$G:$G,'KPIs Data from Apr25'!U$4,Raw!$E:$E,'KPIs Data from Apr25'!$A19))))</f>
        <v>12858</v>
      </c>
      <c r="V19" s="173">
        <f t="shared" si="2"/>
        <v>0.99758904961891426</v>
      </c>
      <c r="W19" s="76">
        <f t="shared" si="9"/>
        <v>12827</v>
      </c>
      <c r="X19" s="76">
        <f t="shared" si="10"/>
        <v>12858</v>
      </c>
      <c r="Y19" s="76">
        <f>IF($B19="","",IF($C19="Region",SUMIFS(Raw!$K:$K,Raw!$A:$A,$B$4,Raw!$G:$G,'KPIs Data from Apr25'!Y$4,Raw!$I:$I,'KPIs Data from Apr25'!$A19),IF($C19="Provider",SUMIFS(Raw!$K:$K,Raw!$A:$A,$B$4,Raw!$G:$G,'KPIs Data from Apr25'!Y$4,Raw!$C:$C,'KPIs Data from Apr25'!$A19),SUMIFS(Raw!$K:$K,Raw!$A:$A,$B$4,Raw!$G:$G,'KPIs Data from Apr25'!Y$4,Raw!$E:$E,'KPIs Data from Apr25'!$A19))))</f>
        <v>6525</v>
      </c>
      <c r="Z19" s="76">
        <f>IF($B19="","",IF($C19="Region",SUMIFS(Raw!$K:$K,Raw!$A:$A,$B$4,Raw!$G:$G,'KPIs Data from Apr25'!Z$4,Raw!$I:$I,'KPIs Data from Apr25'!$A19),IF($C19="Provider",SUMIFS(Raw!$K:$K,Raw!$A:$A,$B$4,Raw!$G:$G,'KPIs Data from Apr25'!Z$4,Raw!$C:$C,'KPIs Data from Apr25'!$A19),SUMIFS(Raw!$K:$K,Raw!$A:$A,$B$4,Raw!$G:$G,'KPIs Data from Apr25'!Z$4,Raw!$E:$E,'KPIs Data from Apr25'!$A19))))</f>
        <v>8354</v>
      </c>
      <c r="AA19" s="173">
        <f t="shared" si="4"/>
        <v>0.91231378465019797</v>
      </c>
      <c r="AB19" s="253">
        <f>IF($B19="","",IF($C19="Region",SUMIFS(Raw!$K:$K,Raw!$A:$A,$B$4,Raw!$G:$G,'KPIs Data from Apr25'!AB$4,Raw!$I:$I,'KPIs Data from Apr25'!$A19),IF($C19="Provider",SUMIFS(Raw!$K:$K,Raw!$A:$A,$B$4,Raw!$G:$G,'KPIs Data from Apr25'!AB$4,Raw!$C:$C,'KPIs Data from Apr25'!$A19),SUMIFS(Raw!$K:$K,Raw!$A:$A,$B$4,Raw!$G:$G,'KPIs Data from Apr25'!AB$4,Raw!$E:$E,'KPIs Data from Apr25'!$A19))))</f>
        <v>73051</v>
      </c>
      <c r="AC19" s="76">
        <f>IF($B19="","",IF($C19="Region",SUMIFS(Raw!$K:$K,Raw!$A:$A,$B$4,Raw!$G:$G,'KPIs Data from Apr25'!AC$4,Raw!$I:$I,'KPIs Data from Apr25'!$A19),IF($C19="Provider",SUMIFS(Raw!$K:$K,Raw!$A:$A,$B$4,Raw!$G:$G,'KPIs Data from Apr25'!AC$4,Raw!$C:$C,'KPIs Data from Apr25'!$A19),SUMIFS(Raw!$K:$K,Raw!$A:$A,$B$4,Raw!$G:$G,'KPIs Data from Apr25'!AC$4,Raw!$E:$E,'KPIs Data from Apr25'!$A19))))</f>
        <v>88555</v>
      </c>
      <c r="AD19" s="173">
        <f t="shared" si="5"/>
        <v>0.82492236463214952</v>
      </c>
      <c r="AE19" s="254"/>
      <c r="AF19" s="62"/>
      <c r="AG19" s="63">
        <f t="shared" si="11"/>
        <v>5685</v>
      </c>
      <c r="AH19" s="52">
        <f t="shared" si="12"/>
        <v>17537</v>
      </c>
      <c r="AI19" s="52">
        <f t="shared" si="13"/>
        <v>2026</v>
      </c>
      <c r="AJ19" s="52">
        <f t="shared" si="14"/>
        <v>6066</v>
      </c>
      <c r="AK19" s="52">
        <f t="shared" si="15"/>
        <v>0</v>
      </c>
      <c r="AL19" s="52">
        <f t="shared" si="16"/>
        <v>0</v>
      </c>
      <c r="AM19" s="63">
        <f t="shared" si="17"/>
        <v>0</v>
      </c>
      <c r="AN19" s="63">
        <f t="shared" si="18"/>
        <v>0</v>
      </c>
      <c r="AO19" s="52"/>
      <c r="AP19" s="52"/>
      <c r="AQ19" s="62"/>
      <c r="AR19" s="63"/>
      <c r="AS19" s="254"/>
      <c r="AT19" s="254"/>
      <c r="AU19" s="259"/>
      <c r="AV19" s="175"/>
      <c r="AW19" s="254"/>
      <c r="AX19" s="254"/>
      <c r="AY19" s="259"/>
    </row>
    <row r="20" spans="1:51" ht="20.149999999999999" customHeight="1" x14ac:dyDescent="0.35">
      <c r="A20" s="262" t="str">
        <f>IF(Refs!A15="","",Refs!A15)</f>
        <v>111AJ3</v>
      </c>
      <c r="B20" s="134" t="str">
        <f>IF(Refs!B15="","",Refs!B15)</f>
        <v>North West including Blackpool (ML CSU)</v>
      </c>
      <c r="C20" s="263" t="str">
        <f>IF(Refs!D15="","",Refs!D15)</f>
        <v>Area</v>
      </c>
      <c r="D20" s="76">
        <f>IF($B20="","",IF($C20="Region",SUMIFS(Raw!$K:$K,Raw!$A:$A,$B$4,Raw!$G:$G,'KPIs Data from Apr25'!D$4,Raw!$I:$I,'KPIs Data from Apr25'!$A20),IF($C20="Provider",SUMIFS(Raw!$K:$K,Raw!$A:$A,$B$4,Raw!$G:$G,'KPIs Data from Apr25'!D$4,Raw!$C:$C,'KPIs Data from Apr25'!$A20),SUMIFS(Raw!$K:$K,Raw!$A:$A,$B$4,Raw!$G:$G,'KPIs Data from Apr25'!D$4,Raw!$E:$E,'KPIs Data from Apr25'!$A20))))</f>
        <v>3901</v>
      </c>
      <c r="E20" s="76">
        <f>IF($B20="","",IF($C20="Region",SUMIFS(Raw!$K:$K,Raw!$A:$A,$B$4,Raw!$G:$G,'KPIs Data from Apr25'!E$4,Raw!$I:$I,'KPIs Data from Apr25'!$A20),IF($C20="Provider",SUMIFS(Raw!$K:$K,Raw!$A:$A,$B$4,Raw!$G:$G,'KPIs Data from Apr25'!E$4,Raw!$C:$C,'KPIs Data from Apr25'!$A20),SUMIFS(Raw!$K:$K,Raw!$A:$A,$B$4,Raw!$G:$G,'KPIs Data from Apr25'!E$4,Raw!$E:$E,'KPIs Data from Apr25'!$A20))))</f>
        <v>160625</v>
      </c>
      <c r="F20" s="173">
        <f t="shared" si="19"/>
        <v>2.3710538152024604E-2</v>
      </c>
      <c r="G20" s="76">
        <f>IF($B20="","",IF($C20="Region",SUMIFS(Raw!$K:$K,Raw!$A:$A,$B$4,Raw!$G:$G,'KPIs Data from Apr25'!G$4,Raw!$I:$I,'KPIs Data from Apr25'!$A20),IF($C20="Provider",SUMIFS(Raw!$K:$K,Raw!$A:$A,$B$4,Raw!$G:$G,'KPIs Data from Apr25'!G$4,Raw!$C:$C,'KPIs Data from Apr25'!$A20),SUMIFS(Raw!$K:$K,Raw!$A:$A,$B$4,Raw!$G:$G,'KPIs Data from Apr25'!G$4,Raw!$E:$E,'KPIs Data from Apr25'!$A20))))</f>
        <v>5598934</v>
      </c>
      <c r="H20" s="76">
        <f>IF($B20="","",IF($C20="Region",SUMIFS(Raw!$K:$K,Raw!$A:$A,$B$4,Raw!$G:$G,'KPIs Data from Apr25'!H$4,Raw!$I:$I,'KPIs Data from Apr25'!$A20),IF($C20="Provider",SUMIFS(Raw!$K:$K,Raw!$A:$A,$B$4,Raw!$G:$G,'KPIs Data from Apr25'!H$4,Raw!$C:$C,'KPIs Data from Apr25'!$A20),SUMIFS(Raw!$K:$K,Raw!$A:$A,$B$4,Raw!$G:$G,'KPIs Data from Apr25'!H$4,Raw!$E:$E,'KPIs Data from Apr25'!$A20))))</f>
        <v>160625</v>
      </c>
      <c r="I20" s="251">
        <f t="shared" si="20"/>
        <v>34.857176653696499</v>
      </c>
      <c r="J20" s="252">
        <f>IF($B20="","",IF($C20="Region",SUMIFS(Raw!$K:$K,Raw!$A:$A,$B$4,Raw!$G:$G,'KPIs Data from Apr25'!J$4,Raw!$I:$I,'KPIs Data from Apr25'!$A20),IF($C20="Provider",SUMIFS(Raw!$K:$K,Raw!$A:$A,$B$4,Raw!$G:$G,'KPIs Data from Apr25'!J$4,Raw!$C:$C,'KPIs Data from Apr25'!$A20),SUMIFS(Raw!$K:$K,Raw!$A:$A,$B$4,Raw!$G:$G,'KPIs Data from Apr25'!J$4,Raw!$E:$E,'KPIs Data from Apr25'!$A20))))</f>
        <v>217</v>
      </c>
      <c r="K20" s="253">
        <f>IF($B20="","",IF($C20="Region",SUMIFS(Raw!$K:$K,Raw!$A:$A,$B$4,Raw!$G:$G,'KPIs Data from Apr25'!K$4,Raw!$I:$I,'KPIs Data from Apr25'!$A20),IF($C20="Provider",SUMIFS(Raw!$K:$K,Raw!$A:$A,$B$4,Raw!$G:$G,'KPIs Data from Apr25'!K$4,Raw!$C:$C,'KPIs Data from Apr25'!$A20),SUMIFS(Raw!$K:$K,Raw!$A:$A,$B$4,Raw!$G:$G,'KPIs Data from Apr25'!K$4,Raw!$E:$E,'KPIs Data from Apr25'!$A20))))</f>
        <v>6671</v>
      </c>
      <c r="L20" s="76">
        <f>IF($B20="","",IF($C20="Region",SUMIFS(Raw!$K:$K,Raw!$A:$A,$B$4,Raw!$G:$G,'KPIs Data from Apr25'!L$4,Raw!$I:$I,'KPIs Data from Apr25'!$A20),IF($C20="Provider",SUMIFS(Raw!$K:$K,Raw!$A:$A,$B$4,Raw!$G:$G,'KPIs Data from Apr25'!L$4,Raw!$C:$C,'KPIs Data from Apr25'!$A20),SUMIFS(Raw!$K:$K,Raw!$A:$A,$B$4,Raw!$G:$G,'KPIs Data from Apr25'!L$4,Raw!$E:$E,'KPIs Data from Apr25'!$A20))))</f>
        <v>13289</v>
      </c>
      <c r="M20" s="76">
        <f>IF($B20="","",IF($C20="Region",SUMIFS(Raw!$K:$K,Raw!$A:$A,$B$4,Raw!$G:$G,'KPIs Data from Apr25'!M$4,Raw!$I:$I,'KPIs Data from Apr25'!$A20),IF($C20="Provider",SUMIFS(Raw!$K:$K,Raw!$A:$A,$B$4,Raw!$G:$G,'KPIs Data from Apr25'!M$4,Raw!$C:$C,'KPIs Data from Apr25'!$A20),SUMIFS(Raw!$K:$K,Raw!$A:$A,$B$4,Raw!$G:$G,'KPIs Data from Apr25'!M$4,Raw!$E:$E,'KPIs Data from Apr25'!$A20))))</f>
        <v>296</v>
      </c>
      <c r="N20" s="76">
        <f>IF($B20="","",IF($C20="Region",SUMIFS(Raw!$K:$K,Raw!$A:$A,$B$4,Raw!$G:$G,'KPIs Data from Apr25'!N$4,Raw!$I:$I,'KPIs Data from Apr25'!$A20),IF($C20="Provider",SUMIFS(Raw!$K:$K,Raw!$A:$A,$B$4,Raw!$G:$G,'KPIs Data from Apr25'!N$4,Raw!$C:$C,'KPIs Data from Apr25'!$A20),SUMIFS(Raw!$K:$K,Raw!$A:$A,$B$4,Raw!$G:$G,'KPIs Data from Apr25'!N$4,Raw!$E:$E,'KPIs Data from Apr25'!$A20))))</f>
        <v>710</v>
      </c>
      <c r="O20" s="76">
        <f>IF($B20="","",IF($C20="Region",SUMIFS(Raw!$K:$K,Raw!$A:$A,$B$4,Raw!$G:$G,'KPIs Data from Apr25'!O$4,Raw!$I:$I,'KPIs Data from Apr25'!$A20),IF($C20="Provider",SUMIFS(Raw!$K:$K,Raw!$A:$A,$B$4,Raw!$G:$G,'KPIs Data from Apr25'!O$4,Raw!$C:$C,'KPIs Data from Apr25'!$A20),SUMIFS(Raw!$K:$K,Raw!$A:$A,$B$4,Raw!$G:$G,'KPIs Data from Apr25'!O$4,Raw!$E:$E,'KPIs Data from Apr25'!$A20))))</f>
        <v>129</v>
      </c>
      <c r="P20" s="76">
        <f>IF($B20="","",IF($C20="Region",SUMIFS(Raw!$K:$K,Raw!$A:$A,$B$4,Raw!$G:$G,'KPIs Data from Apr25'!P$4,Raw!$I:$I,'KPIs Data from Apr25'!$A20),IF($C20="Provider",SUMIFS(Raw!$K:$K,Raw!$A:$A,$B$4,Raw!$G:$G,'KPIs Data from Apr25'!P$4,Raw!$C:$C,'KPIs Data from Apr25'!$A20),SUMIFS(Raw!$K:$K,Raw!$A:$A,$B$4,Raw!$G:$G,'KPIs Data from Apr25'!P$4,Raw!$E:$E,'KPIs Data from Apr25'!$A20))))</f>
        <v>431</v>
      </c>
      <c r="Q20" s="76">
        <f>IF($B20="","",IF($C20="Region",SUMIFS(Raw!$K:$K,Raw!$A:$A,$B$4,Raw!$G:$G,'KPIs Data from Apr25'!Q$4,Raw!$I:$I,'KPIs Data from Apr25'!$A20),IF($C20="Provider",SUMIFS(Raw!$K:$K,Raw!$A:$A,$B$4,Raw!$G:$G,'KPIs Data from Apr25'!Q$4,Raw!$C:$C,'KPIs Data from Apr25'!$A20),SUMIFS(Raw!$K:$K,Raw!$A:$A,$B$4,Raw!$G:$G,'KPIs Data from Apr25'!Q$4,Raw!$E:$E,'KPIs Data from Apr25'!$A20))))</f>
        <v>53</v>
      </c>
      <c r="R20" s="76">
        <f>IF($B20="","",IF($C20="Region",SUMIFS(Raw!$K:$K,Raw!$A:$A,$B$4,Raw!$G:$G,'KPIs Data from Apr25'!R$4,Raw!$I:$I,'KPIs Data from Apr25'!$A20),IF($C20="Provider",SUMIFS(Raw!$K:$K,Raw!$A:$A,$B$4,Raw!$G:$G,'KPIs Data from Apr25'!R$4,Raw!$C:$C,'KPIs Data from Apr25'!$A20),SUMIFS(Raw!$K:$K,Raw!$A:$A,$B$4,Raw!$G:$G,'KPIs Data from Apr25'!R$4,Raw!$E:$E,'KPIs Data from Apr25'!$A20))))</f>
        <v>548</v>
      </c>
      <c r="S20" s="173">
        <f t="shared" si="8"/>
        <v>0.47730004005875282</v>
      </c>
      <c r="T20" s="76">
        <f>IF($B20="","",IF($C20="Region",SUMIFS(Raw!$K:$K,Raw!$A:$A,$B$4,Raw!$G:$G,'KPIs Data from Apr25'!T$4,Raw!$I:$I,'KPIs Data from Apr25'!$A20),IF($C20="Provider",SUMIFS(Raw!$K:$K,Raw!$A:$A,$B$4,Raw!$G:$G,'KPIs Data from Apr25'!T$4,Raw!$C:$C,'KPIs Data from Apr25'!$A20),SUMIFS(Raw!$K:$K,Raw!$A:$A,$B$4,Raw!$G:$G,'KPIs Data from Apr25'!T$4,Raw!$E:$E,'KPIs Data from Apr25'!$A20))))</f>
        <v>4231</v>
      </c>
      <c r="U20" s="76">
        <f>IF($B20="","",IF($C20="Region",SUMIFS(Raw!$K:$K,Raw!$A:$A,$B$4,Raw!$G:$G,'KPIs Data from Apr25'!U$4,Raw!$I:$I,'KPIs Data from Apr25'!$A20),IF($C20="Provider",SUMIFS(Raw!$K:$K,Raw!$A:$A,$B$4,Raw!$G:$G,'KPIs Data from Apr25'!U$4,Raw!$C:$C,'KPIs Data from Apr25'!$A20),SUMIFS(Raw!$K:$K,Raw!$A:$A,$B$4,Raw!$G:$G,'KPIs Data from Apr25'!U$4,Raw!$E:$E,'KPIs Data from Apr25'!$A20))))</f>
        <v>5555</v>
      </c>
      <c r="V20" s="173">
        <f t="shared" si="2"/>
        <v>0.76165616561656169</v>
      </c>
      <c r="W20" s="76">
        <f t="shared" si="9"/>
        <v>4231</v>
      </c>
      <c r="X20" s="76">
        <f t="shared" si="10"/>
        <v>5555</v>
      </c>
      <c r="Y20" s="76">
        <f>IF($B20="","",IF($C20="Region",SUMIFS(Raw!$K:$K,Raw!$A:$A,$B$4,Raw!$G:$G,'KPIs Data from Apr25'!Y$4,Raw!$I:$I,'KPIs Data from Apr25'!$A20),IF($C20="Provider",SUMIFS(Raw!$K:$K,Raw!$A:$A,$B$4,Raw!$G:$G,'KPIs Data from Apr25'!Y$4,Raw!$C:$C,'KPIs Data from Apr25'!$A20),SUMIFS(Raw!$K:$K,Raw!$A:$A,$B$4,Raw!$G:$G,'KPIs Data from Apr25'!Y$4,Raw!$E:$E,'KPIs Data from Apr25'!$A20))))</f>
        <v>6391</v>
      </c>
      <c r="Z20" s="76">
        <f>IF($B20="","",IF($C20="Region",SUMIFS(Raw!$K:$K,Raw!$A:$A,$B$4,Raw!$G:$G,'KPIs Data from Apr25'!Z$4,Raw!$I:$I,'KPIs Data from Apr25'!$A20),IF($C20="Provider",SUMIFS(Raw!$K:$K,Raw!$A:$A,$B$4,Raw!$G:$G,'KPIs Data from Apr25'!Z$4,Raw!$C:$C,'KPIs Data from Apr25'!$A20),SUMIFS(Raw!$K:$K,Raw!$A:$A,$B$4,Raw!$G:$G,'KPIs Data from Apr25'!Z$4,Raw!$E:$E,'KPIs Data from Apr25'!$A20))))</f>
        <v>20877</v>
      </c>
      <c r="AA20" s="173">
        <f t="shared" si="4"/>
        <v>0.40186138014527845</v>
      </c>
      <c r="AB20" s="253">
        <f>IF($B20="","",IF($C20="Region",SUMIFS(Raw!$K:$K,Raw!$A:$A,$B$4,Raw!$G:$G,'KPIs Data from Apr25'!AB$4,Raw!$I:$I,'KPIs Data from Apr25'!$A20),IF($C20="Provider",SUMIFS(Raw!$K:$K,Raw!$A:$A,$B$4,Raw!$G:$G,'KPIs Data from Apr25'!AB$4,Raw!$C:$C,'KPIs Data from Apr25'!$A20),SUMIFS(Raw!$K:$K,Raw!$A:$A,$B$4,Raw!$G:$G,'KPIs Data from Apr25'!AB$4,Raw!$E:$E,'KPIs Data from Apr25'!$A20))))</f>
        <v>76994</v>
      </c>
      <c r="AC20" s="76">
        <f>IF($B20="","",IF($C20="Region",SUMIFS(Raw!$K:$K,Raw!$A:$A,$B$4,Raw!$G:$G,'KPIs Data from Apr25'!AC$4,Raw!$I:$I,'KPIs Data from Apr25'!$A20),IF($C20="Provider",SUMIFS(Raw!$K:$K,Raw!$A:$A,$B$4,Raw!$G:$G,'KPIs Data from Apr25'!AC$4,Raw!$C:$C,'KPIs Data from Apr25'!$A20),SUMIFS(Raw!$K:$K,Raw!$A:$A,$B$4,Raw!$G:$G,'KPIs Data from Apr25'!AC$4,Raw!$E:$E,'KPIs Data from Apr25'!$A20))))</f>
        <v>103013</v>
      </c>
      <c r="AD20" s="173">
        <f t="shared" si="5"/>
        <v>0.74742022851484768</v>
      </c>
      <c r="AE20" s="254"/>
      <c r="AF20" s="62"/>
      <c r="AG20" s="63">
        <f t="shared" si="11"/>
        <v>6671</v>
      </c>
      <c r="AH20" s="52">
        <f t="shared" si="12"/>
        <v>13289</v>
      </c>
      <c r="AI20" s="52">
        <f t="shared" si="13"/>
        <v>296</v>
      </c>
      <c r="AJ20" s="52">
        <f t="shared" si="14"/>
        <v>710</v>
      </c>
      <c r="AK20" s="52">
        <f t="shared" si="15"/>
        <v>129</v>
      </c>
      <c r="AL20" s="52">
        <f t="shared" si="16"/>
        <v>431</v>
      </c>
      <c r="AM20" s="63">
        <f t="shared" si="17"/>
        <v>53</v>
      </c>
      <c r="AN20" s="63">
        <f t="shared" si="18"/>
        <v>548</v>
      </c>
      <c r="AO20" s="52"/>
      <c r="AP20" s="52"/>
      <c r="AQ20" s="62"/>
      <c r="AR20" s="63"/>
      <c r="AS20" s="254"/>
      <c r="AT20" s="254"/>
      <c r="AU20" s="259"/>
      <c r="AV20" s="175"/>
      <c r="AW20" s="254"/>
      <c r="AX20" s="254"/>
      <c r="AY20" s="259"/>
    </row>
    <row r="21" spans="1:51" ht="19.5" customHeight="1" x14ac:dyDescent="0.35">
      <c r="A21" s="262" t="str">
        <f>IF(Refs!A16="","",Refs!A16)</f>
        <v>111AL7</v>
      </c>
      <c r="B21" s="134" t="str">
        <f>IF(Refs!B16="","",Refs!B16)</f>
        <v>Midlands</v>
      </c>
      <c r="C21" s="263" t="str">
        <f>IF(Refs!D16="","",Refs!D16)</f>
        <v>Area</v>
      </c>
      <c r="D21" s="76">
        <f>IF($B21="","",IF($C21="Region",SUMIFS(Raw!$K:$K,Raw!$A:$A,$B$4,Raw!$G:$G,'KPIs Data from Apr25'!D$4,Raw!$I:$I,'KPIs Data from Apr25'!$A21),IF($C21="Provider",SUMIFS(Raw!$K:$K,Raw!$A:$A,$B$4,Raw!$G:$G,'KPIs Data from Apr25'!D$4,Raw!$C:$C,'KPIs Data from Apr25'!$A21),SUMIFS(Raw!$K:$K,Raw!$A:$A,$B$4,Raw!$G:$G,'KPIs Data from Apr25'!D$4,Raw!$E:$E,'KPIs Data from Apr25'!$A21))))</f>
        <v>2417</v>
      </c>
      <c r="E21" s="76">
        <f>IF($B21="","",IF($C21="Region",SUMIFS(Raw!$K:$K,Raw!$A:$A,$B$4,Raw!$G:$G,'KPIs Data from Apr25'!E$4,Raw!$I:$I,'KPIs Data from Apr25'!$A21),IF($C21="Provider",SUMIFS(Raw!$K:$K,Raw!$A:$A,$B$4,Raw!$G:$G,'KPIs Data from Apr25'!E$4,Raw!$C:$C,'KPIs Data from Apr25'!$A21),SUMIFS(Raw!$K:$K,Raw!$A:$A,$B$4,Raw!$G:$G,'KPIs Data from Apr25'!E$4,Raw!$E:$E,'KPIs Data from Apr25'!$A21))))</f>
        <v>291152</v>
      </c>
      <c r="F21" s="173">
        <f t="shared" si="19"/>
        <v>8.2331581331816367E-3</v>
      </c>
      <c r="G21" s="76">
        <f>IF($B21="","",IF($C21="Region",SUMIFS(Raw!$K:$K,Raw!$A:$A,$B$4,Raw!$G:$G,'KPIs Data from Apr25'!G$4,Raw!$I:$I,'KPIs Data from Apr25'!$A21),IF($C21="Provider",SUMIFS(Raw!$K:$K,Raw!$A:$A,$B$4,Raw!$G:$G,'KPIs Data from Apr25'!G$4,Raw!$C:$C,'KPIs Data from Apr25'!$A21),SUMIFS(Raw!$K:$K,Raw!$A:$A,$B$4,Raw!$G:$G,'KPIs Data from Apr25'!G$4,Raw!$E:$E,'KPIs Data from Apr25'!$A21))))</f>
        <v>3589232</v>
      </c>
      <c r="H21" s="76">
        <f>IF($B21="","",IF($C21="Region",SUMIFS(Raw!$K:$K,Raw!$A:$A,$B$4,Raw!$G:$G,'KPIs Data from Apr25'!H$4,Raw!$I:$I,'KPIs Data from Apr25'!$A21),IF($C21="Provider",SUMIFS(Raw!$K:$K,Raw!$A:$A,$B$4,Raw!$G:$G,'KPIs Data from Apr25'!H$4,Raw!$C:$C,'KPIs Data from Apr25'!$A21),SUMIFS(Raw!$K:$K,Raw!$A:$A,$B$4,Raw!$G:$G,'KPIs Data from Apr25'!H$4,Raw!$E:$E,'KPIs Data from Apr25'!$A21))))</f>
        <v>291152</v>
      </c>
      <c r="I21" s="251">
        <f t="shared" si="20"/>
        <v>12.327691377699621</v>
      </c>
      <c r="J21" s="252">
        <f>IF($B21="","",IF($C21="Region",SUMIFS(Raw!$K:$K,Raw!$A:$A,$B$4,Raw!$G:$G,'KPIs Data from Apr25'!J$4,Raw!$I:$I,'KPIs Data from Apr25'!$A21),IF($C21="Provider",SUMIFS(Raw!$K:$K,Raw!$A:$A,$B$4,Raw!$G:$G,'KPIs Data from Apr25'!J$4,Raw!$C:$C,'KPIs Data from Apr25'!$A21),SUMIFS(Raw!$K:$K,Raw!$A:$A,$B$4,Raw!$G:$G,'KPIs Data from Apr25'!J$4,Raw!$E:$E,'KPIs Data from Apr25'!$A21))))</f>
        <v>113</v>
      </c>
      <c r="K21" s="253">
        <f>IF($B21="","",IF($C21="Region",SUMIFS(Raw!$K:$K,Raw!$A:$A,$B$4,Raw!$G:$G,'KPIs Data from Apr25'!K$4,Raw!$I:$I,'KPIs Data from Apr25'!$A21),IF($C21="Provider",SUMIFS(Raw!$K:$K,Raw!$A:$A,$B$4,Raw!$G:$G,'KPIs Data from Apr25'!K$4,Raw!$C:$C,'KPIs Data from Apr25'!$A21),SUMIFS(Raw!$K:$K,Raw!$A:$A,$B$4,Raw!$G:$G,'KPIs Data from Apr25'!K$4,Raw!$E:$E,'KPIs Data from Apr25'!$A21))))</f>
        <v>29227</v>
      </c>
      <c r="L21" s="76">
        <f>IF($B21="","",IF($C21="Region",SUMIFS(Raw!$K:$K,Raw!$A:$A,$B$4,Raw!$G:$G,'KPIs Data from Apr25'!L$4,Raw!$I:$I,'KPIs Data from Apr25'!$A21),IF($C21="Provider",SUMIFS(Raw!$K:$K,Raw!$A:$A,$B$4,Raw!$G:$G,'KPIs Data from Apr25'!L$4,Raw!$C:$C,'KPIs Data from Apr25'!$A21),SUMIFS(Raw!$K:$K,Raw!$A:$A,$B$4,Raw!$G:$G,'KPIs Data from Apr25'!L$4,Raw!$E:$E,'KPIs Data from Apr25'!$A21))))</f>
        <v>65507</v>
      </c>
      <c r="M21" s="76">
        <f>IF($B21="","",IF($C21="Region",SUMIFS(Raw!$K:$K,Raw!$A:$A,$B$4,Raw!$G:$G,'KPIs Data from Apr25'!M$4,Raw!$I:$I,'KPIs Data from Apr25'!$A21),IF($C21="Provider",SUMIFS(Raw!$K:$K,Raw!$A:$A,$B$4,Raw!$G:$G,'KPIs Data from Apr25'!M$4,Raw!$C:$C,'KPIs Data from Apr25'!$A21),SUMIFS(Raw!$K:$K,Raw!$A:$A,$B$4,Raw!$G:$G,'KPIs Data from Apr25'!M$4,Raw!$E:$E,'KPIs Data from Apr25'!$A21))))</f>
        <v>2880</v>
      </c>
      <c r="N21" s="76">
        <f>IF($B21="","",IF($C21="Region",SUMIFS(Raw!$K:$K,Raw!$A:$A,$B$4,Raw!$G:$G,'KPIs Data from Apr25'!N$4,Raw!$I:$I,'KPIs Data from Apr25'!$A21),IF($C21="Provider",SUMIFS(Raw!$K:$K,Raw!$A:$A,$B$4,Raw!$G:$G,'KPIs Data from Apr25'!N$4,Raw!$C:$C,'KPIs Data from Apr25'!$A21),SUMIFS(Raw!$K:$K,Raw!$A:$A,$B$4,Raw!$G:$G,'KPIs Data from Apr25'!N$4,Raw!$E:$E,'KPIs Data from Apr25'!$A21))))</f>
        <v>9381</v>
      </c>
      <c r="O21" s="76">
        <f>IF($B21="","",IF($C21="Region",SUMIFS(Raw!$K:$K,Raw!$A:$A,$B$4,Raw!$G:$G,'KPIs Data from Apr25'!O$4,Raw!$I:$I,'KPIs Data from Apr25'!$A21),IF($C21="Provider",SUMIFS(Raw!$K:$K,Raw!$A:$A,$B$4,Raw!$G:$G,'KPIs Data from Apr25'!O$4,Raw!$C:$C,'KPIs Data from Apr25'!$A21),SUMIFS(Raw!$K:$K,Raw!$A:$A,$B$4,Raw!$G:$G,'KPIs Data from Apr25'!O$4,Raw!$E:$E,'KPIs Data from Apr25'!$A21))))</f>
        <v>2</v>
      </c>
      <c r="P21" s="76">
        <f>IF($B21="","",IF($C21="Region",SUMIFS(Raw!$K:$K,Raw!$A:$A,$B$4,Raw!$G:$G,'KPIs Data from Apr25'!P$4,Raw!$I:$I,'KPIs Data from Apr25'!$A21),IF($C21="Provider",SUMIFS(Raw!$K:$K,Raw!$A:$A,$B$4,Raw!$G:$G,'KPIs Data from Apr25'!P$4,Raw!$C:$C,'KPIs Data from Apr25'!$A21),SUMIFS(Raw!$K:$K,Raw!$A:$A,$B$4,Raw!$G:$G,'KPIs Data from Apr25'!P$4,Raw!$E:$E,'KPIs Data from Apr25'!$A21))))</f>
        <v>2</v>
      </c>
      <c r="Q21" s="76">
        <f>IF($B21="","",IF($C21="Region",SUMIFS(Raw!$K:$K,Raw!$A:$A,$B$4,Raw!$G:$G,'KPIs Data from Apr25'!Q$4,Raw!$I:$I,'KPIs Data from Apr25'!$A21),IF($C21="Provider",SUMIFS(Raw!$K:$K,Raw!$A:$A,$B$4,Raw!$G:$G,'KPIs Data from Apr25'!Q$4,Raw!$C:$C,'KPIs Data from Apr25'!$A21),SUMIFS(Raw!$K:$K,Raw!$A:$A,$B$4,Raw!$G:$G,'KPIs Data from Apr25'!Q$4,Raw!$E:$E,'KPIs Data from Apr25'!$A21))))</f>
        <v>0</v>
      </c>
      <c r="R21" s="76">
        <f>IF($B21="","",IF($C21="Region",SUMIFS(Raw!$K:$K,Raw!$A:$A,$B$4,Raw!$G:$G,'KPIs Data from Apr25'!R$4,Raw!$I:$I,'KPIs Data from Apr25'!$A21),IF($C21="Provider",SUMIFS(Raw!$K:$K,Raw!$A:$A,$B$4,Raw!$G:$G,'KPIs Data from Apr25'!R$4,Raw!$C:$C,'KPIs Data from Apr25'!$A21),SUMIFS(Raw!$K:$K,Raw!$A:$A,$B$4,Raw!$G:$G,'KPIs Data from Apr25'!R$4,Raw!$E:$E,'KPIs Data from Apr25'!$A21))))</f>
        <v>2</v>
      </c>
      <c r="S21" s="173">
        <f t="shared" si="8"/>
        <v>0.42874883161970889</v>
      </c>
      <c r="T21" s="76">
        <f>IF($B21="","",IF($C21="Region",SUMIFS(Raw!$K:$K,Raw!$A:$A,$B$4,Raw!$G:$G,'KPIs Data from Apr25'!T$4,Raw!$I:$I,'KPIs Data from Apr25'!$A21),IF($C21="Provider",SUMIFS(Raw!$K:$K,Raw!$A:$A,$B$4,Raw!$G:$G,'KPIs Data from Apr25'!T$4,Raw!$C:$C,'KPIs Data from Apr25'!$A21),SUMIFS(Raw!$K:$K,Raw!$A:$A,$B$4,Raw!$G:$G,'KPIs Data from Apr25'!T$4,Raw!$E:$E,'KPIs Data from Apr25'!$A21))))</f>
        <v>21750</v>
      </c>
      <c r="U21" s="76">
        <f>IF($B21="","",IF($C21="Region",SUMIFS(Raw!$K:$K,Raw!$A:$A,$B$4,Raw!$G:$G,'KPIs Data from Apr25'!U$4,Raw!$I:$I,'KPIs Data from Apr25'!$A21),IF($C21="Provider",SUMIFS(Raw!$K:$K,Raw!$A:$A,$B$4,Raw!$G:$G,'KPIs Data from Apr25'!U$4,Raw!$C:$C,'KPIs Data from Apr25'!$A21),SUMIFS(Raw!$K:$K,Raw!$A:$A,$B$4,Raw!$G:$G,'KPIs Data from Apr25'!U$4,Raw!$E:$E,'KPIs Data from Apr25'!$A21))))</f>
        <v>25507</v>
      </c>
      <c r="V21" s="173">
        <f t="shared" si="2"/>
        <v>0.85270710001176153</v>
      </c>
      <c r="W21" s="76">
        <f t="shared" si="9"/>
        <v>21750</v>
      </c>
      <c r="X21" s="76">
        <f t="shared" si="10"/>
        <v>25507</v>
      </c>
      <c r="Y21" s="76">
        <f>IF($B21="","",IF($C21="Region",SUMIFS(Raw!$K:$K,Raw!$A:$A,$B$4,Raw!$G:$G,'KPIs Data from Apr25'!Y$4,Raw!$I:$I,'KPIs Data from Apr25'!$A21),IF($C21="Provider",SUMIFS(Raw!$K:$K,Raw!$A:$A,$B$4,Raw!$G:$G,'KPIs Data from Apr25'!Y$4,Raw!$C:$C,'KPIs Data from Apr25'!$A21),SUMIFS(Raw!$K:$K,Raw!$A:$A,$B$4,Raw!$G:$G,'KPIs Data from Apr25'!Y$4,Raw!$E:$E,'KPIs Data from Apr25'!$A21))))</f>
        <v>12031</v>
      </c>
      <c r="Z21" s="76">
        <f>IF($B21="","",IF($C21="Region",SUMIFS(Raw!$K:$K,Raw!$A:$A,$B$4,Raw!$G:$G,'KPIs Data from Apr25'!Z$4,Raw!$I:$I,'KPIs Data from Apr25'!$A21),IF($C21="Provider",SUMIFS(Raw!$K:$K,Raw!$A:$A,$B$4,Raw!$G:$G,'KPIs Data from Apr25'!Z$4,Raw!$C:$C,'KPIs Data from Apr25'!$A21),SUMIFS(Raw!$K:$K,Raw!$A:$A,$B$4,Raw!$G:$G,'KPIs Data from Apr25'!Z$4,Raw!$E:$E,'KPIs Data from Apr25'!$A21))))</f>
        <v>29511</v>
      </c>
      <c r="AA21" s="173">
        <f t="shared" si="4"/>
        <v>0.6139990548547748</v>
      </c>
      <c r="AB21" s="253">
        <f>IF($B21="","",IF($C21="Region",SUMIFS(Raw!$K:$K,Raw!$A:$A,$B$4,Raw!$G:$G,'KPIs Data from Apr25'!AB$4,Raw!$I:$I,'KPIs Data from Apr25'!$A21),IF($C21="Provider",SUMIFS(Raw!$K:$K,Raw!$A:$A,$B$4,Raw!$G:$G,'KPIs Data from Apr25'!AB$4,Raw!$C:$C,'KPIs Data from Apr25'!$A21),SUMIFS(Raw!$K:$K,Raw!$A:$A,$B$4,Raw!$G:$G,'KPIs Data from Apr25'!AB$4,Raw!$E:$E,'KPIs Data from Apr25'!$A21))))</f>
        <v>142104</v>
      </c>
      <c r="AC21" s="76">
        <f>IF($B21="","",IF($C21="Region",SUMIFS(Raw!$K:$K,Raw!$A:$A,$B$4,Raw!$G:$G,'KPIs Data from Apr25'!AC$4,Raw!$I:$I,'KPIs Data from Apr25'!$A21),IF($C21="Provider",SUMIFS(Raw!$K:$K,Raw!$A:$A,$B$4,Raw!$G:$G,'KPIs Data from Apr25'!AC$4,Raw!$C:$C,'KPIs Data from Apr25'!$A21),SUMIFS(Raw!$K:$K,Raw!$A:$A,$B$4,Raw!$G:$G,'KPIs Data from Apr25'!AC$4,Raw!$E:$E,'KPIs Data from Apr25'!$A21))))</f>
        <v>198022</v>
      </c>
      <c r="AD21" s="173">
        <f t="shared" si="5"/>
        <v>0.71761723444869763</v>
      </c>
      <c r="AE21" s="254"/>
      <c r="AF21" s="62"/>
      <c r="AG21" s="63">
        <f t="shared" si="11"/>
        <v>29227</v>
      </c>
      <c r="AH21" s="52">
        <f t="shared" si="12"/>
        <v>65507</v>
      </c>
      <c r="AI21" s="52">
        <f t="shared" si="13"/>
        <v>2880</v>
      </c>
      <c r="AJ21" s="52">
        <f t="shared" si="14"/>
        <v>9381</v>
      </c>
      <c r="AK21" s="52">
        <f t="shared" si="15"/>
        <v>2</v>
      </c>
      <c r="AL21" s="52">
        <f t="shared" si="16"/>
        <v>2</v>
      </c>
      <c r="AM21" s="63">
        <f t="shared" si="17"/>
        <v>0</v>
      </c>
      <c r="AN21" s="63">
        <f t="shared" si="18"/>
        <v>0</v>
      </c>
      <c r="AO21" s="52"/>
      <c r="AP21" s="52"/>
      <c r="AQ21" s="62"/>
      <c r="AR21" s="63"/>
      <c r="AS21" s="254"/>
      <c r="AT21" s="254"/>
      <c r="AU21" s="259"/>
      <c r="AV21" s="175"/>
      <c r="AW21" s="254"/>
      <c r="AX21" s="254"/>
      <c r="AY21" s="259"/>
    </row>
    <row r="22" spans="1:51" ht="20" customHeight="1" x14ac:dyDescent="0.35">
      <c r="A22" s="262" t="str">
        <f>IF(Refs!A17="","",Refs!A17)</f>
        <v>111AC5</v>
      </c>
      <c r="B22" s="134" t="str">
        <f>IF(Refs!B17="","",Refs!B17)</f>
        <v>Cambridgeshire and Peterborough</v>
      </c>
      <c r="C22" s="263" t="str">
        <f>IF(Refs!D17="","",Refs!D17)</f>
        <v>Area</v>
      </c>
      <c r="D22" s="76">
        <f>IF($B22="","",IF($C22="Region",SUMIFS(Raw!$K:$K,Raw!$A:$A,$B$4,Raw!$G:$G,'KPIs Data from Apr25'!D$4,Raw!$I:$I,'KPIs Data from Apr25'!$A22),IF($C22="Provider",SUMIFS(Raw!$K:$K,Raw!$A:$A,$B$4,Raw!$G:$G,'KPIs Data from Apr25'!D$4,Raw!$C:$C,'KPIs Data from Apr25'!$A22),SUMIFS(Raw!$K:$K,Raw!$A:$A,$B$4,Raw!$G:$G,'KPIs Data from Apr25'!D$4,Raw!$E:$E,'KPIs Data from Apr25'!$A22))))</f>
        <v>1200</v>
      </c>
      <c r="E22" s="76">
        <f>IF($B22="","",IF($C22="Region",SUMIFS(Raw!$K:$K,Raw!$A:$A,$B$4,Raw!$G:$G,'KPIs Data from Apr25'!E$4,Raw!$I:$I,'KPIs Data from Apr25'!$A22),IF($C22="Provider",SUMIFS(Raw!$K:$K,Raw!$A:$A,$B$4,Raw!$G:$G,'KPIs Data from Apr25'!E$4,Raw!$C:$C,'KPIs Data from Apr25'!$A22),SUMIFS(Raw!$K:$K,Raw!$A:$A,$B$4,Raw!$G:$G,'KPIs Data from Apr25'!E$4,Raw!$E:$E,'KPIs Data from Apr25'!$A22))))</f>
        <v>27174</v>
      </c>
      <c r="F22" s="173">
        <f t="shared" si="19"/>
        <v>4.2292239374074857E-2</v>
      </c>
      <c r="G22" s="76">
        <f>IF($B22="","",IF($C22="Region",SUMIFS(Raw!$K:$K,Raw!$A:$A,$B$4,Raw!$G:$G,'KPIs Data from Apr25'!G$4,Raw!$I:$I,'KPIs Data from Apr25'!$A22),IF($C22="Provider",SUMIFS(Raw!$K:$K,Raw!$A:$A,$B$4,Raw!$G:$G,'KPIs Data from Apr25'!G$4,Raw!$C:$C,'KPIs Data from Apr25'!$A22),SUMIFS(Raw!$K:$K,Raw!$A:$A,$B$4,Raw!$G:$G,'KPIs Data from Apr25'!G$4,Raw!$E:$E,'KPIs Data from Apr25'!$A22))))</f>
        <v>1680005</v>
      </c>
      <c r="H22" s="76">
        <f>IF($B22="","",IF($C22="Region",SUMIFS(Raw!$K:$K,Raw!$A:$A,$B$4,Raw!$G:$G,'KPIs Data from Apr25'!H$4,Raw!$I:$I,'KPIs Data from Apr25'!$A22),IF($C22="Provider",SUMIFS(Raw!$K:$K,Raw!$A:$A,$B$4,Raw!$G:$G,'KPIs Data from Apr25'!H$4,Raw!$C:$C,'KPIs Data from Apr25'!$A22),SUMIFS(Raw!$K:$K,Raw!$A:$A,$B$4,Raw!$G:$G,'KPIs Data from Apr25'!H$4,Raw!$E:$E,'KPIs Data from Apr25'!$A22))))</f>
        <v>27174</v>
      </c>
      <c r="I22" s="251">
        <f t="shared" si="20"/>
        <v>61.823986163244278</v>
      </c>
      <c r="J22" s="252">
        <f>IF($B22="","",IF($C22="Region",SUMIFS(Raw!$K:$K,Raw!$A:$A,$B$4,Raw!$G:$G,'KPIs Data from Apr25'!J$4,Raw!$I:$I,'KPIs Data from Apr25'!$A22),IF($C22="Provider",SUMIFS(Raw!$K:$K,Raw!$A:$A,$B$4,Raw!$G:$G,'KPIs Data from Apr25'!J$4,Raw!$C:$C,'KPIs Data from Apr25'!$A22),SUMIFS(Raw!$K:$K,Raw!$A:$A,$B$4,Raw!$G:$G,'KPIs Data from Apr25'!J$4,Raw!$E:$E,'KPIs Data from Apr25'!$A22))))</f>
        <v>310</v>
      </c>
      <c r="K22" s="253">
        <f>IF($B22="","",IF($C22="Region",SUMIFS(Raw!$K:$K,Raw!$A:$A,$B$4,Raw!$G:$G,'KPIs Data from Apr25'!K$4,Raw!$I:$I,'KPIs Data from Apr25'!$A22),IF($C22="Provider",SUMIFS(Raw!$K:$K,Raw!$A:$A,$B$4,Raw!$G:$G,'KPIs Data from Apr25'!K$4,Raw!$C:$C,'KPIs Data from Apr25'!$A22),SUMIFS(Raw!$K:$K,Raw!$A:$A,$B$4,Raw!$G:$G,'KPIs Data from Apr25'!K$4,Raw!$E:$E,'KPIs Data from Apr25'!$A22))))</f>
        <v>1154</v>
      </c>
      <c r="L22" s="76">
        <f>IF($B22="","",IF($C22="Region",SUMIFS(Raw!$K:$K,Raw!$A:$A,$B$4,Raw!$G:$G,'KPIs Data from Apr25'!L$4,Raw!$I:$I,'KPIs Data from Apr25'!$A22),IF($C22="Provider",SUMIFS(Raw!$K:$K,Raw!$A:$A,$B$4,Raw!$G:$G,'KPIs Data from Apr25'!L$4,Raw!$C:$C,'KPIs Data from Apr25'!$A22),SUMIFS(Raw!$K:$K,Raw!$A:$A,$B$4,Raw!$G:$G,'KPIs Data from Apr25'!L$4,Raw!$E:$E,'KPIs Data from Apr25'!$A22))))</f>
        <v>6126</v>
      </c>
      <c r="M22" s="76">
        <f>IF($B22="","",IF($C22="Region",SUMIFS(Raw!$K:$K,Raw!$A:$A,$B$4,Raw!$G:$G,'KPIs Data from Apr25'!M$4,Raw!$I:$I,'KPIs Data from Apr25'!$A22),IF($C22="Provider",SUMIFS(Raw!$K:$K,Raw!$A:$A,$B$4,Raw!$G:$G,'KPIs Data from Apr25'!M$4,Raw!$C:$C,'KPIs Data from Apr25'!$A22),SUMIFS(Raw!$K:$K,Raw!$A:$A,$B$4,Raw!$G:$G,'KPIs Data from Apr25'!M$4,Raw!$E:$E,'KPIs Data from Apr25'!$A22))))</f>
        <v>3177</v>
      </c>
      <c r="N22" s="76">
        <f>IF($B22="","",IF($C22="Region",SUMIFS(Raw!$K:$K,Raw!$A:$A,$B$4,Raw!$G:$G,'KPIs Data from Apr25'!N$4,Raw!$I:$I,'KPIs Data from Apr25'!$A22),IF($C22="Provider",SUMIFS(Raw!$K:$K,Raw!$A:$A,$B$4,Raw!$G:$G,'KPIs Data from Apr25'!N$4,Raw!$C:$C,'KPIs Data from Apr25'!$A22),SUMIFS(Raw!$K:$K,Raw!$A:$A,$B$4,Raw!$G:$G,'KPIs Data from Apr25'!N$4,Raw!$E:$E,'KPIs Data from Apr25'!$A22))))</f>
        <v>5325</v>
      </c>
      <c r="O22" s="76">
        <f>IF($B22="","",IF($C22="Region",SUMIFS(Raw!$K:$K,Raw!$A:$A,$B$4,Raw!$G:$G,'KPIs Data from Apr25'!O$4,Raw!$I:$I,'KPIs Data from Apr25'!$A22),IF($C22="Provider",SUMIFS(Raw!$K:$K,Raw!$A:$A,$B$4,Raw!$G:$G,'KPIs Data from Apr25'!O$4,Raw!$C:$C,'KPIs Data from Apr25'!$A22),SUMIFS(Raw!$K:$K,Raw!$A:$A,$B$4,Raw!$G:$G,'KPIs Data from Apr25'!O$4,Raw!$E:$E,'KPIs Data from Apr25'!$A22))))</f>
        <v>1</v>
      </c>
      <c r="P22" s="76">
        <f>IF($B22="","",IF($C22="Region",SUMIFS(Raw!$K:$K,Raw!$A:$A,$B$4,Raw!$G:$G,'KPIs Data from Apr25'!P$4,Raw!$I:$I,'KPIs Data from Apr25'!$A22),IF($C22="Provider",SUMIFS(Raw!$K:$K,Raw!$A:$A,$B$4,Raw!$G:$G,'KPIs Data from Apr25'!P$4,Raw!$C:$C,'KPIs Data from Apr25'!$A22),SUMIFS(Raw!$K:$K,Raw!$A:$A,$B$4,Raw!$G:$G,'KPIs Data from Apr25'!P$4,Raw!$E:$E,'KPIs Data from Apr25'!$A22))))</f>
        <v>8</v>
      </c>
      <c r="Q22" s="76">
        <f>IF($B22="","",IF($C22="Region",SUMIFS(Raw!$K:$K,Raw!$A:$A,$B$4,Raw!$G:$G,'KPIs Data from Apr25'!Q$4,Raw!$I:$I,'KPIs Data from Apr25'!$A22),IF($C22="Provider",SUMIFS(Raw!$K:$K,Raw!$A:$A,$B$4,Raw!$G:$G,'KPIs Data from Apr25'!Q$4,Raw!$C:$C,'KPIs Data from Apr25'!$A22),SUMIFS(Raw!$K:$K,Raw!$A:$A,$B$4,Raw!$G:$G,'KPIs Data from Apr25'!Q$4,Raw!$E:$E,'KPIs Data from Apr25'!$A22))))</f>
        <v>25</v>
      </c>
      <c r="R22" s="76">
        <f>IF($B22="","",IF($C22="Region",SUMIFS(Raw!$K:$K,Raw!$A:$A,$B$4,Raw!$G:$G,'KPIs Data from Apr25'!R$4,Raw!$I:$I,'KPIs Data from Apr25'!$A22),IF($C22="Provider",SUMIFS(Raw!$K:$K,Raw!$A:$A,$B$4,Raw!$G:$G,'KPIs Data from Apr25'!R$4,Raw!$C:$C,'KPIs Data from Apr25'!$A22),SUMIFS(Raw!$K:$K,Raw!$A:$A,$B$4,Raw!$G:$G,'KPIs Data from Apr25'!R$4,Raw!$E:$E,'KPIs Data from Apr25'!$A22))))</f>
        <v>33</v>
      </c>
      <c r="S22" s="173">
        <f t="shared" si="8"/>
        <v>0.37913331012878526</v>
      </c>
      <c r="T22" s="76">
        <f>IF($B22="","",IF($C22="Region",SUMIFS(Raw!$K:$K,Raw!$A:$A,$B$4,Raw!$G:$G,'KPIs Data from Apr25'!T$4,Raw!$I:$I,'KPIs Data from Apr25'!$A22),IF($C22="Provider",SUMIFS(Raw!$K:$K,Raw!$A:$A,$B$4,Raw!$G:$G,'KPIs Data from Apr25'!T$4,Raw!$C:$C,'KPIs Data from Apr25'!$A22),SUMIFS(Raw!$K:$K,Raw!$A:$A,$B$4,Raw!$G:$G,'KPIs Data from Apr25'!T$4,Raw!$E:$E,'KPIs Data from Apr25'!$A22))))</f>
        <v>2016</v>
      </c>
      <c r="U22" s="76">
        <f>IF($B22="","",IF($C22="Region",SUMIFS(Raw!$K:$K,Raw!$A:$A,$B$4,Raw!$G:$G,'KPIs Data from Apr25'!U$4,Raw!$I:$I,'KPIs Data from Apr25'!$A22),IF($C22="Provider",SUMIFS(Raw!$K:$K,Raw!$A:$A,$B$4,Raw!$G:$G,'KPIs Data from Apr25'!U$4,Raw!$C:$C,'KPIs Data from Apr25'!$A22),SUMIFS(Raw!$K:$K,Raw!$A:$A,$B$4,Raw!$G:$G,'KPIs Data from Apr25'!U$4,Raw!$E:$E,'KPIs Data from Apr25'!$A22))))</f>
        <v>3043</v>
      </c>
      <c r="V22" s="173">
        <f t="shared" si="2"/>
        <v>0.66250410778836677</v>
      </c>
      <c r="W22" s="76">
        <f t="shared" si="9"/>
        <v>2016</v>
      </c>
      <c r="X22" s="76">
        <f t="shared" si="10"/>
        <v>3043</v>
      </c>
      <c r="Y22" s="76">
        <f>IF($B22="","",IF($C22="Region",SUMIFS(Raw!$K:$K,Raw!$A:$A,$B$4,Raw!$G:$G,'KPIs Data from Apr25'!Y$4,Raw!$I:$I,'KPIs Data from Apr25'!$A22),IF($C22="Provider",SUMIFS(Raw!$K:$K,Raw!$A:$A,$B$4,Raw!$G:$G,'KPIs Data from Apr25'!Y$4,Raw!$C:$C,'KPIs Data from Apr25'!$A22),SUMIFS(Raw!$K:$K,Raw!$A:$A,$B$4,Raw!$G:$G,'KPIs Data from Apr25'!Y$4,Raw!$E:$E,'KPIs Data from Apr25'!$A22))))</f>
        <v>2049</v>
      </c>
      <c r="Z22" s="76">
        <f>IF($B22="","",IF($C22="Region",SUMIFS(Raw!$K:$K,Raw!$A:$A,$B$4,Raw!$G:$G,'KPIs Data from Apr25'!Z$4,Raw!$I:$I,'KPIs Data from Apr25'!$A22),IF($C22="Provider",SUMIFS(Raw!$K:$K,Raw!$A:$A,$B$4,Raw!$G:$G,'KPIs Data from Apr25'!Z$4,Raw!$C:$C,'KPIs Data from Apr25'!$A22),SUMIFS(Raw!$K:$K,Raw!$A:$A,$B$4,Raw!$G:$G,'KPIs Data from Apr25'!Z$4,Raw!$E:$E,'KPIs Data from Apr25'!$A22))))</f>
        <v>2882</v>
      </c>
      <c r="AA22" s="173">
        <f t="shared" si="4"/>
        <v>0.6860759493670886</v>
      </c>
      <c r="AB22" s="253">
        <f>IF($B22="","",IF($C22="Region",SUMIFS(Raw!$K:$K,Raw!$A:$A,$B$4,Raw!$G:$G,'KPIs Data from Apr25'!AB$4,Raw!$I:$I,'KPIs Data from Apr25'!$A22),IF($C22="Provider",SUMIFS(Raw!$K:$K,Raw!$A:$A,$B$4,Raw!$G:$G,'KPIs Data from Apr25'!AB$4,Raw!$C:$C,'KPIs Data from Apr25'!$A22),SUMIFS(Raw!$K:$K,Raw!$A:$A,$B$4,Raw!$G:$G,'KPIs Data from Apr25'!AB$4,Raw!$E:$E,'KPIs Data from Apr25'!$A22))))</f>
        <v>12930</v>
      </c>
      <c r="AC22" s="76">
        <f>IF($B22="","",IF($C22="Region",SUMIFS(Raw!$K:$K,Raw!$A:$A,$B$4,Raw!$G:$G,'KPIs Data from Apr25'!AC$4,Raw!$I:$I,'KPIs Data from Apr25'!$A22),IF($C22="Provider",SUMIFS(Raw!$K:$K,Raw!$A:$A,$B$4,Raw!$G:$G,'KPIs Data from Apr25'!AC$4,Raw!$C:$C,'KPIs Data from Apr25'!$A22),SUMIFS(Raw!$K:$K,Raw!$A:$A,$B$4,Raw!$G:$G,'KPIs Data from Apr25'!AC$4,Raw!$E:$E,'KPIs Data from Apr25'!$A22))))</f>
        <v>18564</v>
      </c>
      <c r="AD22" s="173">
        <f t="shared" si="5"/>
        <v>0.69650937297996118</v>
      </c>
      <c r="AE22" s="254"/>
      <c r="AF22" s="62"/>
      <c r="AG22" s="63">
        <f t="shared" si="11"/>
        <v>1154</v>
      </c>
      <c r="AH22" s="52">
        <f t="shared" si="12"/>
        <v>6126</v>
      </c>
      <c r="AI22" s="52">
        <f t="shared" si="13"/>
        <v>3177</v>
      </c>
      <c r="AJ22" s="52">
        <f t="shared" si="14"/>
        <v>5325</v>
      </c>
      <c r="AK22" s="52">
        <f t="shared" si="15"/>
        <v>1</v>
      </c>
      <c r="AL22" s="52">
        <f t="shared" si="16"/>
        <v>8</v>
      </c>
      <c r="AM22" s="63">
        <f t="shared" si="17"/>
        <v>25</v>
      </c>
      <c r="AN22" s="63">
        <f t="shared" si="18"/>
        <v>33</v>
      </c>
      <c r="AO22" s="52"/>
      <c r="AP22" s="52"/>
      <c r="AQ22" s="62"/>
      <c r="AR22" s="63"/>
      <c r="AS22" s="254"/>
      <c r="AT22" s="254"/>
      <c r="AU22" s="259"/>
      <c r="AV22" s="175"/>
      <c r="AW22" s="254"/>
      <c r="AX22" s="254"/>
      <c r="AY22" s="259"/>
    </row>
    <row r="23" spans="1:51" x14ac:dyDescent="0.35">
      <c r="A23" s="262" t="str">
        <f>IF(Refs!A18="","",Refs!A18)</f>
        <v>111AG7</v>
      </c>
      <c r="B23" s="134" t="str">
        <f>IF(Refs!B18="","",Refs!B18)</f>
        <v>Luton and Bedfordshire</v>
      </c>
      <c r="C23" s="263" t="str">
        <f>IF(Refs!D18="","",Refs!D18)</f>
        <v>Area</v>
      </c>
      <c r="D23" s="76">
        <f>IF($B23="","",IF($C23="Region",SUMIFS(Raw!$K:$K,Raw!$A:$A,$B$4,Raw!$G:$G,'KPIs Data from Apr25'!D$4,Raw!$I:$I,'KPIs Data from Apr25'!$A23),IF($C23="Provider",SUMIFS(Raw!$K:$K,Raw!$A:$A,$B$4,Raw!$G:$G,'KPIs Data from Apr25'!D$4,Raw!$C:$C,'KPIs Data from Apr25'!$A23),SUMIFS(Raw!$K:$K,Raw!$A:$A,$B$4,Raw!$G:$G,'KPIs Data from Apr25'!D$4,Raw!$E:$E,'KPIs Data from Apr25'!$A23))))</f>
        <v>809</v>
      </c>
      <c r="E23" s="76">
        <f>IF($B23="","",IF($C23="Region",SUMIFS(Raw!$K:$K,Raw!$A:$A,$B$4,Raw!$G:$G,'KPIs Data from Apr25'!E$4,Raw!$I:$I,'KPIs Data from Apr25'!$A23),IF($C23="Provider",SUMIFS(Raw!$K:$K,Raw!$A:$A,$B$4,Raw!$G:$G,'KPIs Data from Apr25'!E$4,Raw!$C:$C,'KPIs Data from Apr25'!$A23),SUMIFS(Raw!$K:$K,Raw!$A:$A,$B$4,Raw!$G:$G,'KPIs Data from Apr25'!E$4,Raw!$E:$E,'KPIs Data from Apr25'!$A23))))</f>
        <v>20332</v>
      </c>
      <c r="F23" s="173">
        <f t="shared" si="19"/>
        <v>3.8266874793056148E-2</v>
      </c>
      <c r="G23" s="76">
        <f>IF($B23="","",IF($C23="Region",SUMIFS(Raw!$K:$K,Raw!$A:$A,$B$4,Raw!$G:$G,'KPIs Data from Apr25'!G$4,Raw!$I:$I,'KPIs Data from Apr25'!$A23),IF($C23="Provider",SUMIFS(Raw!$K:$K,Raw!$A:$A,$B$4,Raw!$G:$G,'KPIs Data from Apr25'!G$4,Raw!$C:$C,'KPIs Data from Apr25'!$A23),SUMIFS(Raw!$K:$K,Raw!$A:$A,$B$4,Raw!$G:$G,'KPIs Data from Apr25'!G$4,Raw!$E:$E,'KPIs Data from Apr25'!$A23))))</f>
        <v>1218202</v>
      </c>
      <c r="H23" s="76">
        <f>IF($B23="","",IF($C23="Region",SUMIFS(Raw!$K:$K,Raw!$A:$A,$B$4,Raw!$G:$G,'KPIs Data from Apr25'!H$4,Raw!$I:$I,'KPIs Data from Apr25'!$A23),IF($C23="Provider",SUMIFS(Raw!$K:$K,Raw!$A:$A,$B$4,Raw!$G:$G,'KPIs Data from Apr25'!H$4,Raw!$C:$C,'KPIs Data from Apr25'!$A23),SUMIFS(Raw!$K:$K,Raw!$A:$A,$B$4,Raw!$G:$G,'KPIs Data from Apr25'!H$4,Raw!$E:$E,'KPIs Data from Apr25'!$A23))))</f>
        <v>20332</v>
      </c>
      <c r="I23" s="251">
        <f t="shared" si="20"/>
        <v>59.915502655911865</v>
      </c>
      <c r="J23" s="252">
        <f>IF($B23="","",IF($C23="Region",SUMIFS(Raw!$K:$K,Raw!$A:$A,$B$4,Raw!$G:$G,'KPIs Data from Apr25'!J$4,Raw!$I:$I,'KPIs Data from Apr25'!$A23),IF($C23="Provider",SUMIFS(Raw!$K:$K,Raw!$A:$A,$B$4,Raw!$G:$G,'KPIs Data from Apr25'!J$4,Raw!$C:$C,'KPIs Data from Apr25'!$A23),SUMIFS(Raw!$K:$K,Raw!$A:$A,$B$4,Raw!$G:$G,'KPIs Data from Apr25'!J$4,Raw!$E:$E,'KPIs Data from Apr25'!$A23))))</f>
        <v>327</v>
      </c>
      <c r="K23" s="253">
        <f>IF($B23="","",IF($C23="Region",SUMIFS(Raw!$K:$K,Raw!$A:$A,$B$4,Raw!$G:$G,'KPIs Data from Apr25'!K$4,Raw!$I:$I,'KPIs Data from Apr25'!$A23),IF($C23="Provider",SUMIFS(Raw!$K:$K,Raw!$A:$A,$B$4,Raw!$G:$G,'KPIs Data from Apr25'!K$4,Raw!$C:$C,'KPIs Data from Apr25'!$A23),SUMIFS(Raw!$K:$K,Raw!$A:$A,$B$4,Raw!$G:$G,'KPIs Data from Apr25'!K$4,Raw!$E:$E,'KPIs Data from Apr25'!$A23))))</f>
        <v>766</v>
      </c>
      <c r="L23" s="76">
        <f>IF($B23="","",IF($C23="Region",SUMIFS(Raw!$K:$K,Raw!$A:$A,$B$4,Raw!$G:$G,'KPIs Data from Apr25'!L$4,Raw!$I:$I,'KPIs Data from Apr25'!$A23),IF($C23="Provider",SUMIFS(Raw!$K:$K,Raw!$A:$A,$B$4,Raw!$G:$G,'KPIs Data from Apr25'!L$4,Raw!$C:$C,'KPIs Data from Apr25'!$A23),SUMIFS(Raw!$K:$K,Raw!$A:$A,$B$4,Raw!$G:$G,'KPIs Data from Apr25'!L$4,Raw!$E:$E,'KPIs Data from Apr25'!$A23))))</f>
        <v>4232</v>
      </c>
      <c r="M23" s="76">
        <f>IF($B23="","",IF($C23="Region",SUMIFS(Raw!$K:$K,Raw!$A:$A,$B$4,Raw!$G:$G,'KPIs Data from Apr25'!M$4,Raw!$I:$I,'KPIs Data from Apr25'!$A23),IF($C23="Provider",SUMIFS(Raw!$K:$K,Raw!$A:$A,$B$4,Raw!$G:$G,'KPIs Data from Apr25'!M$4,Raw!$C:$C,'KPIs Data from Apr25'!$A23),SUMIFS(Raw!$K:$K,Raw!$A:$A,$B$4,Raw!$G:$G,'KPIs Data from Apr25'!M$4,Raw!$E:$E,'KPIs Data from Apr25'!$A23))))</f>
        <v>1796</v>
      </c>
      <c r="N23" s="76">
        <f>IF($B23="","",IF($C23="Region",SUMIFS(Raw!$K:$K,Raw!$A:$A,$B$4,Raw!$G:$G,'KPIs Data from Apr25'!N$4,Raw!$I:$I,'KPIs Data from Apr25'!$A23),IF($C23="Provider",SUMIFS(Raw!$K:$K,Raw!$A:$A,$B$4,Raw!$G:$G,'KPIs Data from Apr25'!N$4,Raw!$C:$C,'KPIs Data from Apr25'!$A23),SUMIFS(Raw!$K:$K,Raw!$A:$A,$B$4,Raw!$G:$G,'KPIs Data from Apr25'!N$4,Raw!$E:$E,'KPIs Data from Apr25'!$A23))))</f>
        <v>3366</v>
      </c>
      <c r="O23" s="76">
        <f>IF($B23="","",IF($C23="Region",SUMIFS(Raw!$K:$K,Raw!$A:$A,$B$4,Raw!$G:$G,'KPIs Data from Apr25'!O$4,Raw!$I:$I,'KPIs Data from Apr25'!$A23),IF($C23="Provider",SUMIFS(Raw!$K:$K,Raw!$A:$A,$B$4,Raw!$G:$G,'KPIs Data from Apr25'!O$4,Raw!$C:$C,'KPIs Data from Apr25'!$A23),SUMIFS(Raw!$K:$K,Raw!$A:$A,$B$4,Raw!$G:$G,'KPIs Data from Apr25'!O$4,Raw!$E:$E,'KPIs Data from Apr25'!$A23))))</f>
        <v>1</v>
      </c>
      <c r="P23" s="76">
        <f>IF($B23="","",IF($C23="Region",SUMIFS(Raw!$K:$K,Raw!$A:$A,$B$4,Raw!$G:$G,'KPIs Data from Apr25'!P$4,Raw!$I:$I,'KPIs Data from Apr25'!$A23),IF($C23="Provider",SUMIFS(Raw!$K:$K,Raw!$A:$A,$B$4,Raw!$G:$G,'KPIs Data from Apr25'!P$4,Raw!$C:$C,'KPIs Data from Apr25'!$A23),SUMIFS(Raw!$K:$K,Raw!$A:$A,$B$4,Raw!$G:$G,'KPIs Data from Apr25'!P$4,Raw!$E:$E,'KPIs Data from Apr25'!$A23))))</f>
        <v>8</v>
      </c>
      <c r="Q23" s="76">
        <f>IF($B23="","",IF($C23="Region",SUMIFS(Raw!$K:$K,Raw!$A:$A,$B$4,Raw!$G:$G,'KPIs Data from Apr25'!Q$4,Raw!$I:$I,'KPIs Data from Apr25'!$A23),IF($C23="Provider",SUMIFS(Raw!$K:$K,Raw!$A:$A,$B$4,Raw!$G:$G,'KPIs Data from Apr25'!Q$4,Raw!$C:$C,'KPIs Data from Apr25'!$A23),SUMIFS(Raw!$K:$K,Raw!$A:$A,$B$4,Raw!$G:$G,'KPIs Data from Apr25'!Q$4,Raw!$E:$E,'KPIs Data from Apr25'!$A23))))</f>
        <v>25</v>
      </c>
      <c r="R23" s="76">
        <f>IF($B23="","",IF($C23="Region",SUMIFS(Raw!$K:$K,Raw!$A:$A,$B$4,Raw!$G:$G,'KPIs Data from Apr25'!R$4,Raw!$I:$I,'KPIs Data from Apr25'!$A23),IF($C23="Provider",SUMIFS(Raw!$K:$K,Raw!$A:$A,$B$4,Raw!$G:$G,'KPIs Data from Apr25'!R$4,Raw!$C:$C,'KPIs Data from Apr25'!$A23),SUMIFS(Raw!$K:$K,Raw!$A:$A,$B$4,Raw!$G:$G,'KPIs Data from Apr25'!R$4,Raw!$E:$E,'KPIs Data from Apr25'!$A23))))</f>
        <v>40</v>
      </c>
      <c r="S23" s="173">
        <f t="shared" si="8"/>
        <v>0.33847763536489667</v>
      </c>
      <c r="T23" s="76">
        <f>IF($B23="","",IF($C23="Region",SUMIFS(Raw!$K:$K,Raw!$A:$A,$B$4,Raw!$G:$G,'KPIs Data from Apr25'!T$4,Raw!$I:$I,'KPIs Data from Apr25'!$A23),IF($C23="Provider",SUMIFS(Raw!$K:$K,Raw!$A:$A,$B$4,Raw!$G:$G,'KPIs Data from Apr25'!T$4,Raw!$C:$C,'KPIs Data from Apr25'!$A23),SUMIFS(Raw!$K:$K,Raw!$A:$A,$B$4,Raw!$G:$G,'KPIs Data from Apr25'!T$4,Raw!$E:$E,'KPIs Data from Apr25'!$A23))))</f>
        <v>1472</v>
      </c>
      <c r="U23" s="76">
        <f>IF($B23="","",IF($C23="Region",SUMIFS(Raw!$K:$K,Raw!$A:$A,$B$4,Raw!$G:$G,'KPIs Data from Apr25'!U$4,Raw!$I:$I,'KPIs Data from Apr25'!$A23),IF($C23="Provider",SUMIFS(Raw!$K:$K,Raw!$A:$A,$B$4,Raw!$G:$G,'KPIs Data from Apr25'!U$4,Raw!$C:$C,'KPIs Data from Apr25'!$A23),SUMIFS(Raw!$K:$K,Raw!$A:$A,$B$4,Raw!$G:$G,'KPIs Data from Apr25'!U$4,Raw!$E:$E,'KPIs Data from Apr25'!$A23))))</f>
        <v>2265</v>
      </c>
      <c r="V23" s="173">
        <f t="shared" si="2"/>
        <v>0.64988962472406187</v>
      </c>
      <c r="W23" s="76">
        <f t="shared" si="9"/>
        <v>1472</v>
      </c>
      <c r="X23" s="76">
        <f t="shared" si="10"/>
        <v>2265</v>
      </c>
      <c r="Y23" s="76">
        <f>IF($B23="","",IF($C23="Region",SUMIFS(Raw!$K:$K,Raw!$A:$A,$B$4,Raw!$G:$G,'KPIs Data from Apr25'!Y$4,Raw!$I:$I,'KPIs Data from Apr25'!$A23),IF($C23="Provider",SUMIFS(Raw!$K:$K,Raw!$A:$A,$B$4,Raw!$G:$G,'KPIs Data from Apr25'!Y$4,Raw!$C:$C,'KPIs Data from Apr25'!$A23),SUMIFS(Raw!$K:$K,Raw!$A:$A,$B$4,Raw!$G:$G,'KPIs Data from Apr25'!Y$4,Raw!$E:$E,'KPIs Data from Apr25'!$A23))))</f>
        <v>1500</v>
      </c>
      <c r="Z23" s="76">
        <f>IF($B23="","",IF($C23="Region",SUMIFS(Raw!$K:$K,Raw!$A:$A,$B$4,Raw!$G:$G,'KPIs Data from Apr25'!Z$4,Raw!$I:$I,'KPIs Data from Apr25'!$A23),IF($C23="Provider",SUMIFS(Raw!$K:$K,Raw!$A:$A,$B$4,Raw!$G:$G,'KPIs Data from Apr25'!Z$4,Raw!$C:$C,'KPIs Data from Apr25'!$A23),SUMIFS(Raw!$K:$K,Raw!$A:$A,$B$4,Raw!$G:$G,'KPIs Data from Apr25'!Z$4,Raw!$E:$E,'KPIs Data from Apr25'!$A23))))</f>
        <v>2308</v>
      </c>
      <c r="AA23" s="173">
        <f t="shared" si="4"/>
        <v>0.64990159632626288</v>
      </c>
      <c r="AB23" s="253">
        <f>IF($B23="","",IF($C23="Region",SUMIFS(Raw!$K:$K,Raw!$A:$A,$B$4,Raw!$G:$G,'KPIs Data from Apr25'!AB$4,Raw!$I:$I,'KPIs Data from Apr25'!$A23),IF($C23="Provider",SUMIFS(Raw!$K:$K,Raw!$A:$A,$B$4,Raw!$G:$G,'KPIs Data from Apr25'!AB$4,Raw!$C:$C,'KPIs Data from Apr25'!$A23),SUMIFS(Raw!$K:$K,Raw!$A:$A,$B$4,Raw!$G:$G,'KPIs Data from Apr25'!AB$4,Raw!$E:$E,'KPIs Data from Apr25'!$A23))))</f>
        <v>9811</v>
      </c>
      <c r="AC23" s="76">
        <f>IF($B23="","",IF($C23="Region",SUMIFS(Raw!$K:$K,Raw!$A:$A,$B$4,Raw!$G:$G,'KPIs Data from Apr25'!AC$4,Raw!$I:$I,'KPIs Data from Apr25'!$A23),IF($C23="Provider",SUMIFS(Raw!$K:$K,Raw!$A:$A,$B$4,Raw!$G:$G,'KPIs Data from Apr25'!AC$4,Raw!$C:$C,'KPIs Data from Apr25'!$A23),SUMIFS(Raw!$K:$K,Raw!$A:$A,$B$4,Raw!$G:$G,'KPIs Data from Apr25'!AC$4,Raw!$E:$E,'KPIs Data from Apr25'!$A23))))</f>
        <v>15254</v>
      </c>
      <c r="AD23" s="173">
        <f t="shared" si="5"/>
        <v>0.64317556050871905</v>
      </c>
      <c r="AE23" s="254"/>
      <c r="AF23" s="62"/>
      <c r="AG23" s="63">
        <f t="shared" si="11"/>
        <v>766</v>
      </c>
      <c r="AH23" s="52">
        <f t="shared" si="12"/>
        <v>4232</v>
      </c>
      <c r="AI23" s="52">
        <f t="shared" si="13"/>
        <v>1796</v>
      </c>
      <c r="AJ23" s="52">
        <f t="shared" si="14"/>
        <v>3366</v>
      </c>
      <c r="AK23" s="52">
        <f t="shared" si="15"/>
        <v>1</v>
      </c>
      <c r="AL23" s="52">
        <f t="shared" si="16"/>
        <v>8</v>
      </c>
      <c r="AM23" s="63">
        <f t="shared" si="17"/>
        <v>25</v>
      </c>
      <c r="AN23" s="63">
        <f t="shared" si="18"/>
        <v>40</v>
      </c>
      <c r="AO23" s="52"/>
      <c r="AP23" s="52"/>
      <c r="AQ23" s="62"/>
      <c r="AR23" s="63"/>
      <c r="AS23" s="254"/>
      <c r="AT23" s="254"/>
      <c r="AU23" s="259"/>
      <c r="AV23" s="175"/>
      <c r="AW23" s="254"/>
      <c r="AX23" s="254"/>
      <c r="AY23" s="259"/>
    </row>
    <row r="24" spans="1:51" x14ac:dyDescent="0.35">
      <c r="A24" s="262" t="str">
        <f>IF(Refs!A19="","",Refs!A19)</f>
        <v>111AH4</v>
      </c>
      <c r="B24" s="134" t="str">
        <f>IF(Refs!B19="","",Refs!B19)</f>
        <v>Mid and South Essex</v>
      </c>
      <c r="C24" s="263" t="str">
        <f>IF(Refs!D19="","",Refs!D19)</f>
        <v>Area</v>
      </c>
      <c r="D24" s="76">
        <f>IF($B24="","",IF($C24="Region",SUMIFS(Raw!$K:$K,Raw!$A:$A,$B$4,Raw!$G:$G,'KPIs Data from Apr25'!D$4,Raw!$I:$I,'KPIs Data from Apr25'!$A24),IF($C24="Provider",SUMIFS(Raw!$K:$K,Raw!$A:$A,$B$4,Raw!$G:$G,'KPIs Data from Apr25'!D$4,Raw!$C:$C,'KPIs Data from Apr25'!$A24),SUMIFS(Raw!$K:$K,Raw!$A:$A,$B$4,Raw!$G:$G,'KPIs Data from Apr25'!D$4,Raw!$E:$E,'KPIs Data from Apr25'!$A24))))</f>
        <v>529</v>
      </c>
      <c r="E24" s="76">
        <f>IF($B24="","",IF($C24="Region",SUMIFS(Raw!$K:$K,Raw!$A:$A,$B$4,Raw!$G:$G,'KPIs Data from Apr25'!E$4,Raw!$I:$I,'KPIs Data from Apr25'!$A24),IF($C24="Provider",SUMIFS(Raw!$K:$K,Raw!$A:$A,$B$4,Raw!$G:$G,'KPIs Data from Apr25'!E$4,Raw!$C:$C,'KPIs Data from Apr25'!$A24),SUMIFS(Raw!$K:$K,Raw!$A:$A,$B$4,Raw!$G:$G,'KPIs Data from Apr25'!E$4,Raw!$E:$E,'KPIs Data from Apr25'!$A24))))</f>
        <v>29280</v>
      </c>
      <c r="F24" s="173">
        <f t="shared" si="19"/>
        <v>1.7746318226039115E-2</v>
      </c>
      <c r="G24" s="76">
        <f>IF($B24="","",IF($C24="Region",SUMIFS(Raw!$K:$K,Raw!$A:$A,$B$4,Raw!$G:$G,'KPIs Data from Apr25'!G$4,Raw!$I:$I,'KPIs Data from Apr25'!$A24),IF($C24="Provider",SUMIFS(Raw!$K:$K,Raw!$A:$A,$B$4,Raw!$G:$G,'KPIs Data from Apr25'!G$4,Raw!$C:$C,'KPIs Data from Apr25'!$A24),SUMIFS(Raw!$K:$K,Raw!$A:$A,$B$4,Raw!$G:$G,'KPIs Data from Apr25'!G$4,Raw!$E:$E,'KPIs Data from Apr25'!$A24))))</f>
        <v>706203</v>
      </c>
      <c r="H24" s="76">
        <f>IF($B24="","",IF($C24="Region",SUMIFS(Raw!$K:$K,Raw!$A:$A,$B$4,Raw!$G:$G,'KPIs Data from Apr25'!H$4,Raw!$I:$I,'KPIs Data from Apr25'!$A24),IF($C24="Provider",SUMIFS(Raw!$K:$K,Raw!$A:$A,$B$4,Raw!$G:$G,'KPIs Data from Apr25'!H$4,Raw!$C:$C,'KPIs Data from Apr25'!$A24),SUMIFS(Raw!$K:$K,Raw!$A:$A,$B$4,Raw!$G:$G,'KPIs Data from Apr25'!H$4,Raw!$E:$E,'KPIs Data from Apr25'!$A24))))</f>
        <v>29280</v>
      </c>
      <c r="I24" s="251">
        <f t="shared" si="20"/>
        <v>24.118954918032788</v>
      </c>
      <c r="J24" s="252">
        <f>IF($B24="","",IF($C24="Region",SUMIFS(Raw!$K:$K,Raw!$A:$A,$B$4,Raw!$G:$G,'KPIs Data from Apr25'!J$4,Raw!$I:$I,'KPIs Data from Apr25'!$A24),IF($C24="Provider",SUMIFS(Raw!$K:$K,Raw!$A:$A,$B$4,Raw!$G:$G,'KPIs Data from Apr25'!J$4,Raw!$C:$C,'KPIs Data from Apr25'!$A24),SUMIFS(Raw!$K:$K,Raw!$A:$A,$B$4,Raw!$G:$G,'KPIs Data from Apr25'!J$4,Raw!$E:$E,'KPIs Data from Apr25'!$A24))))</f>
        <v>320</v>
      </c>
      <c r="K24" s="253">
        <f>IF($B24="","",IF($C24="Region",SUMIFS(Raw!$K:$K,Raw!$A:$A,$B$4,Raw!$G:$G,'KPIs Data from Apr25'!K$4,Raw!$I:$I,'KPIs Data from Apr25'!$A24),IF($C24="Provider",SUMIFS(Raw!$K:$K,Raw!$A:$A,$B$4,Raw!$G:$G,'KPIs Data from Apr25'!K$4,Raw!$C:$C,'KPIs Data from Apr25'!$A24),SUMIFS(Raw!$K:$K,Raw!$A:$A,$B$4,Raw!$G:$G,'KPIs Data from Apr25'!K$4,Raw!$E:$E,'KPIs Data from Apr25'!$A24))))</f>
        <v>1799</v>
      </c>
      <c r="L24" s="76">
        <f>IF($B24="","",IF($C24="Region",SUMIFS(Raw!$K:$K,Raw!$A:$A,$B$4,Raw!$G:$G,'KPIs Data from Apr25'!L$4,Raw!$I:$I,'KPIs Data from Apr25'!$A24),IF($C24="Provider",SUMIFS(Raw!$K:$K,Raw!$A:$A,$B$4,Raw!$G:$G,'KPIs Data from Apr25'!L$4,Raw!$C:$C,'KPIs Data from Apr25'!$A24),SUMIFS(Raw!$K:$K,Raw!$A:$A,$B$4,Raw!$G:$G,'KPIs Data from Apr25'!L$4,Raw!$E:$E,'KPIs Data from Apr25'!$A24))))</f>
        <v>8471</v>
      </c>
      <c r="M24" s="76">
        <f>IF($B24="","",IF($C24="Region",SUMIFS(Raw!$K:$K,Raw!$A:$A,$B$4,Raw!$G:$G,'KPIs Data from Apr25'!M$4,Raw!$I:$I,'KPIs Data from Apr25'!$A24),IF($C24="Provider",SUMIFS(Raw!$K:$K,Raw!$A:$A,$B$4,Raw!$G:$G,'KPIs Data from Apr25'!M$4,Raw!$C:$C,'KPIs Data from Apr25'!$A24),SUMIFS(Raw!$K:$K,Raw!$A:$A,$B$4,Raw!$G:$G,'KPIs Data from Apr25'!M$4,Raw!$E:$E,'KPIs Data from Apr25'!$A24))))</f>
        <v>378</v>
      </c>
      <c r="N24" s="76">
        <f>IF($B24="","",IF($C24="Region",SUMIFS(Raw!$K:$K,Raw!$A:$A,$B$4,Raw!$G:$G,'KPIs Data from Apr25'!N$4,Raw!$I:$I,'KPIs Data from Apr25'!$A24),IF($C24="Provider",SUMIFS(Raw!$K:$K,Raw!$A:$A,$B$4,Raw!$G:$G,'KPIs Data from Apr25'!N$4,Raw!$C:$C,'KPIs Data from Apr25'!$A24),SUMIFS(Raw!$K:$K,Raw!$A:$A,$B$4,Raw!$G:$G,'KPIs Data from Apr25'!N$4,Raw!$E:$E,'KPIs Data from Apr25'!$A24))))</f>
        <v>1412</v>
      </c>
      <c r="O24" s="76">
        <f>IF($B24="","",IF($C24="Region",SUMIFS(Raw!$K:$K,Raw!$A:$A,$B$4,Raw!$G:$G,'KPIs Data from Apr25'!O$4,Raw!$I:$I,'KPIs Data from Apr25'!$A24),IF($C24="Provider",SUMIFS(Raw!$K:$K,Raw!$A:$A,$B$4,Raw!$G:$G,'KPIs Data from Apr25'!O$4,Raw!$C:$C,'KPIs Data from Apr25'!$A24),SUMIFS(Raw!$K:$K,Raw!$A:$A,$B$4,Raw!$G:$G,'KPIs Data from Apr25'!O$4,Raw!$E:$E,'KPIs Data from Apr25'!$A24))))</f>
        <v>1</v>
      </c>
      <c r="P24" s="76">
        <f>IF($B24="","",IF($C24="Region",SUMIFS(Raw!$K:$K,Raw!$A:$A,$B$4,Raw!$G:$G,'KPIs Data from Apr25'!P$4,Raw!$I:$I,'KPIs Data from Apr25'!$A24),IF($C24="Provider",SUMIFS(Raw!$K:$K,Raw!$A:$A,$B$4,Raw!$G:$G,'KPIs Data from Apr25'!P$4,Raw!$C:$C,'KPIs Data from Apr25'!$A24),SUMIFS(Raw!$K:$K,Raw!$A:$A,$B$4,Raw!$G:$G,'KPIs Data from Apr25'!P$4,Raw!$E:$E,'KPIs Data from Apr25'!$A24))))</f>
        <v>57</v>
      </c>
      <c r="Q24" s="76">
        <f>IF($B24="","",IF($C24="Region",SUMIFS(Raw!$K:$K,Raw!$A:$A,$B$4,Raw!$G:$G,'KPIs Data from Apr25'!Q$4,Raw!$I:$I,'KPIs Data from Apr25'!$A24),IF($C24="Provider",SUMIFS(Raw!$K:$K,Raw!$A:$A,$B$4,Raw!$G:$G,'KPIs Data from Apr25'!Q$4,Raw!$C:$C,'KPIs Data from Apr25'!$A24),SUMIFS(Raw!$K:$K,Raw!$A:$A,$B$4,Raw!$G:$G,'KPIs Data from Apr25'!Q$4,Raw!$E:$E,'KPIs Data from Apr25'!$A24))))</f>
        <v>30</v>
      </c>
      <c r="R24" s="76">
        <f>IF($B24="","",IF($C24="Region",SUMIFS(Raw!$K:$K,Raw!$A:$A,$B$4,Raw!$G:$G,'KPIs Data from Apr25'!R$4,Raw!$I:$I,'KPIs Data from Apr25'!$A24),IF($C24="Provider",SUMIFS(Raw!$K:$K,Raw!$A:$A,$B$4,Raw!$G:$G,'KPIs Data from Apr25'!R$4,Raw!$C:$C,'KPIs Data from Apr25'!$A24),SUMIFS(Raw!$K:$K,Raw!$A:$A,$B$4,Raw!$G:$G,'KPIs Data from Apr25'!R$4,Raw!$E:$E,'KPIs Data from Apr25'!$A24))))</f>
        <v>102</v>
      </c>
      <c r="S24" s="173">
        <f t="shared" si="8"/>
        <v>0.21987651862178847</v>
      </c>
      <c r="T24" s="76">
        <f>IF($B24="","",IF($C24="Region",SUMIFS(Raw!$K:$K,Raw!$A:$A,$B$4,Raw!$G:$G,'KPIs Data from Apr25'!T$4,Raw!$I:$I,'KPIs Data from Apr25'!$A24),IF($C24="Provider",SUMIFS(Raw!$K:$K,Raw!$A:$A,$B$4,Raw!$G:$G,'KPIs Data from Apr25'!T$4,Raw!$C:$C,'KPIs Data from Apr25'!$A24),SUMIFS(Raw!$K:$K,Raw!$A:$A,$B$4,Raw!$G:$G,'KPIs Data from Apr25'!T$4,Raw!$E:$E,'KPIs Data from Apr25'!$A24))))</f>
        <v>2826</v>
      </c>
      <c r="U24" s="76">
        <f>IF($B24="","",IF($C24="Region",SUMIFS(Raw!$K:$K,Raw!$A:$A,$B$4,Raw!$G:$G,'KPIs Data from Apr25'!U$4,Raw!$I:$I,'KPIs Data from Apr25'!$A24),IF($C24="Provider",SUMIFS(Raw!$K:$K,Raw!$A:$A,$B$4,Raw!$G:$G,'KPIs Data from Apr25'!U$4,Raw!$C:$C,'KPIs Data from Apr25'!$A24),SUMIFS(Raw!$K:$K,Raw!$A:$A,$B$4,Raw!$G:$G,'KPIs Data from Apr25'!U$4,Raw!$E:$E,'KPIs Data from Apr25'!$A24))))</f>
        <v>2919</v>
      </c>
      <c r="V24" s="173">
        <f t="shared" si="2"/>
        <v>0.96813977389516959</v>
      </c>
      <c r="W24" s="76">
        <f t="shared" si="9"/>
        <v>2826</v>
      </c>
      <c r="X24" s="76">
        <f t="shared" si="10"/>
        <v>2919</v>
      </c>
      <c r="Y24" s="76">
        <f>IF($B24="","",IF($C24="Region",SUMIFS(Raw!$K:$K,Raw!$A:$A,$B$4,Raw!$G:$G,'KPIs Data from Apr25'!Y$4,Raw!$I:$I,'KPIs Data from Apr25'!$A24),IF($C24="Provider",SUMIFS(Raw!$K:$K,Raw!$A:$A,$B$4,Raw!$G:$G,'KPIs Data from Apr25'!Y$4,Raw!$C:$C,'KPIs Data from Apr25'!$A24),SUMIFS(Raw!$K:$K,Raw!$A:$A,$B$4,Raw!$G:$G,'KPIs Data from Apr25'!Y$4,Raw!$E:$E,'KPIs Data from Apr25'!$A24))))</f>
        <v>2261</v>
      </c>
      <c r="Z24" s="76">
        <f>IF($B24="","",IF($C24="Region",SUMIFS(Raw!$K:$K,Raw!$A:$A,$B$4,Raw!$G:$G,'KPIs Data from Apr25'!Z$4,Raw!$I:$I,'KPIs Data from Apr25'!$A24),IF($C24="Provider",SUMIFS(Raw!$K:$K,Raw!$A:$A,$B$4,Raw!$G:$G,'KPIs Data from Apr25'!Z$4,Raw!$C:$C,'KPIs Data from Apr25'!$A24),SUMIFS(Raw!$K:$K,Raw!$A:$A,$B$4,Raw!$G:$G,'KPIs Data from Apr25'!Z$4,Raw!$E:$E,'KPIs Data from Apr25'!$A24))))</f>
        <v>2560</v>
      </c>
      <c r="AA24" s="173">
        <f t="shared" si="4"/>
        <v>0.92845409746304075</v>
      </c>
      <c r="AB24" s="253">
        <f>IF($B24="","",IF($C24="Region",SUMIFS(Raw!$K:$K,Raw!$A:$A,$B$4,Raw!$G:$G,'KPIs Data from Apr25'!AB$4,Raw!$I:$I,'KPIs Data from Apr25'!$A24),IF($C24="Provider",SUMIFS(Raw!$K:$K,Raw!$A:$A,$B$4,Raw!$G:$G,'KPIs Data from Apr25'!AB$4,Raw!$C:$C,'KPIs Data from Apr25'!$A24),SUMIFS(Raw!$K:$K,Raw!$A:$A,$B$4,Raw!$G:$G,'KPIs Data from Apr25'!AB$4,Raw!$E:$E,'KPIs Data from Apr25'!$A24))))</f>
        <v>10068</v>
      </c>
      <c r="AC24" s="76">
        <f>IF($B24="","",IF($C24="Region",SUMIFS(Raw!$K:$K,Raw!$A:$A,$B$4,Raw!$G:$G,'KPIs Data from Apr25'!AC$4,Raw!$I:$I,'KPIs Data from Apr25'!$A24),IF($C24="Provider",SUMIFS(Raw!$K:$K,Raw!$A:$A,$B$4,Raw!$G:$G,'KPIs Data from Apr25'!AC$4,Raw!$C:$C,'KPIs Data from Apr25'!$A24),SUMIFS(Raw!$K:$K,Raw!$A:$A,$B$4,Raw!$G:$G,'KPIs Data from Apr25'!AC$4,Raw!$E:$E,'KPIs Data from Apr25'!$A24))))</f>
        <v>12182</v>
      </c>
      <c r="AD24" s="173">
        <f t="shared" si="5"/>
        <v>0.82646527663766212</v>
      </c>
      <c r="AE24" s="254"/>
      <c r="AF24" s="62"/>
      <c r="AG24" s="63">
        <f t="shared" si="11"/>
        <v>1799</v>
      </c>
      <c r="AH24" s="52">
        <f t="shared" si="12"/>
        <v>8471</v>
      </c>
      <c r="AI24" s="52">
        <f t="shared" si="13"/>
        <v>378</v>
      </c>
      <c r="AJ24" s="52">
        <f t="shared" si="14"/>
        <v>1412</v>
      </c>
      <c r="AK24" s="52">
        <f t="shared" si="15"/>
        <v>1</v>
      </c>
      <c r="AL24" s="52">
        <f t="shared" si="16"/>
        <v>57</v>
      </c>
      <c r="AM24" s="63">
        <f t="shared" si="17"/>
        <v>30</v>
      </c>
      <c r="AN24" s="63">
        <f t="shared" si="18"/>
        <v>102</v>
      </c>
      <c r="AO24" s="52"/>
      <c r="AP24" s="52"/>
      <c r="AQ24" s="62"/>
      <c r="AR24" s="63"/>
      <c r="AS24" s="254"/>
      <c r="AT24" s="254"/>
      <c r="AU24" s="259"/>
      <c r="AV24" s="175"/>
      <c r="AW24" s="254"/>
      <c r="AX24" s="254"/>
      <c r="AY24" s="259"/>
    </row>
    <row r="25" spans="1:51" x14ac:dyDescent="0.35">
      <c r="A25" s="262" t="str">
        <f>IF(Refs!A20="","",Refs!A20)</f>
        <v>111AC7</v>
      </c>
      <c r="B25" s="134" t="str">
        <f>IF(Refs!B20="","",Refs!B20)</f>
        <v>Milton Keynes</v>
      </c>
      <c r="C25" s="263" t="str">
        <f>IF(Refs!D20="","",Refs!D20)</f>
        <v>Area</v>
      </c>
      <c r="D25" s="76">
        <f>IF($B25="","",IF($C25="Region",SUMIFS(Raw!$K:$K,Raw!$A:$A,$B$4,Raw!$G:$G,'KPIs Data from Apr25'!D$4,Raw!$I:$I,'KPIs Data from Apr25'!$A25),IF($C25="Provider",SUMIFS(Raw!$K:$K,Raw!$A:$A,$B$4,Raw!$G:$G,'KPIs Data from Apr25'!D$4,Raw!$C:$C,'KPIs Data from Apr25'!$A25),SUMIFS(Raw!$K:$K,Raw!$A:$A,$B$4,Raw!$G:$G,'KPIs Data from Apr25'!D$4,Raw!$E:$E,'KPIs Data from Apr25'!$A25))))</f>
        <v>58</v>
      </c>
      <c r="E25" s="76">
        <f>IF($B25="","",IF($C25="Region",SUMIFS(Raw!$K:$K,Raw!$A:$A,$B$4,Raw!$G:$G,'KPIs Data from Apr25'!E$4,Raw!$I:$I,'KPIs Data from Apr25'!$A25),IF($C25="Provider",SUMIFS(Raw!$K:$K,Raw!$A:$A,$B$4,Raw!$G:$G,'KPIs Data from Apr25'!E$4,Raw!$C:$C,'KPIs Data from Apr25'!$A25),SUMIFS(Raw!$K:$K,Raw!$A:$A,$B$4,Raw!$G:$G,'KPIs Data from Apr25'!E$4,Raw!$E:$E,'KPIs Data from Apr25'!$A25))))</f>
        <v>7355</v>
      </c>
      <c r="F25" s="173">
        <f t="shared" si="19"/>
        <v>7.824092809928504E-3</v>
      </c>
      <c r="G25" s="76">
        <f>IF($B25="","",IF($C25="Region",SUMIFS(Raw!$K:$K,Raw!$A:$A,$B$4,Raw!$G:$G,'KPIs Data from Apr25'!G$4,Raw!$I:$I,'KPIs Data from Apr25'!$A25),IF($C25="Provider",SUMIFS(Raw!$K:$K,Raw!$A:$A,$B$4,Raw!$G:$G,'KPIs Data from Apr25'!G$4,Raw!$C:$C,'KPIs Data from Apr25'!$A25),SUMIFS(Raw!$K:$K,Raw!$A:$A,$B$4,Raw!$G:$G,'KPIs Data from Apr25'!G$4,Raw!$E:$E,'KPIs Data from Apr25'!$A25))))</f>
        <v>70946</v>
      </c>
      <c r="H25" s="76">
        <f>IF($B25="","",IF($C25="Region",SUMIFS(Raw!$K:$K,Raw!$A:$A,$B$4,Raw!$G:$G,'KPIs Data from Apr25'!H$4,Raw!$I:$I,'KPIs Data from Apr25'!$A25),IF($C25="Provider",SUMIFS(Raw!$K:$K,Raw!$A:$A,$B$4,Raw!$G:$G,'KPIs Data from Apr25'!H$4,Raw!$C:$C,'KPIs Data from Apr25'!$A25),SUMIFS(Raw!$K:$K,Raw!$A:$A,$B$4,Raw!$G:$G,'KPIs Data from Apr25'!H$4,Raw!$E:$E,'KPIs Data from Apr25'!$A25))))</f>
        <v>7355</v>
      </c>
      <c r="I25" s="251">
        <f t="shared" si="20"/>
        <v>9.6459551325628823</v>
      </c>
      <c r="J25" s="252">
        <f>IF($B25="","",IF($C25="Region",SUMIFS(Raw!$K:$K,Raw!$A:$A,$B$4,Raw!$G:$G,'KPIs Data from Apr25'!J$4,Raw!$I:$I,'KPIs Data from Apr25'!$A25),IF($C25="Provider",SUMIFS(Raw!$K:$K,Raw!$A:$A,$B$4,Raw!$G:$G,'KPIs Data from Apr25'!J$4,Raw!$C:$C,'KPIs Data from Apr25'!$A25),SUMIFS(Raw!$K:$K,Raw!$A:$A,$B$4,Raw!$G:$G,'KPIs Data from Apr25'!J$4,Raw!$E:$E,'KPIs Data from Apr25'!$A25))))</f>
        <v>50</v>
      </c>
      <c r="K25" s="253">
        <f>IF($B25="","",IF($C25="Region",SUMIFS(Raw!$K:$K,Raw!$A:$A,$B$4,Raw!$G:$G,'KPIs Data from Apr25'!K$4,Raw!$I:$I,'KPIs Data from Apr25'!$A25),IF($C25="Provider",SUMIFS(Raw!$K:$K,Raw!$A:$A,$B$4,Raw!$G:$G,'KPIs Data from Apr25'!K$4,Raw!$C:$C,'KPIs Data from Apr25'!$A25),SUMIFS(Raw!$K:$K,Raw!$A:$A,$B$4,Raw!$G:$G,'KPIs Data from Apr25'!K$4,Raw!$E:$E,'KPIs Data from Apr25'!$A25))))</f>
        <v>853</v>
      </c>
      <c r="L25" s="76">
        <f>IF($B25="","",IF($C25="Region",SUMIFS(Raw!$K:$K,Raw!$A:$A,$B$4,Raw!$G:$G,'KPIs Data from Apr25'!L$4,Raw!$I:$I,'KPIs Data from Apr25'!$A25),IF($C25="Provider",SUMIFS(Raw!$K:$K,Raw!$A:$A,$B$4,Raw!$G:$G,'KPIs Data from Apr25'!L$4,Raw!$C:$C,'KPIs Data from Apr25'!$A25),SUMIFS(Raw!$K:$K,Raw!$A:$A,$B$4,Raw!$G:$G,'KPIs Data from Apr25'!L$4,Raw!$E:$E,'KPIs Data from Apr25'!$A25))))</f>
        <v>1602</v>
      </c>
      <c r="M25" s="76">
        <f>IF($B25="","",IF($C25="Region",SUMIFS(Raw!$K:$K,Raw!$A:$A,$B$4,Raw!$G:$G,'KPIs Data from Apr25'!M$4,Raw!$I:$I,'KPIs Data from Apr25'!$A25),IF($C25="Provider",SUMIFS(Raw!$K:$K,Raw!$A:$A,$B$4,Raw!$G:$G,'KPIs Data from Apr25'!M$4,Raw!$C:$C,'KPIs Data from Apr25'!$A25),SUMIFS(Raw!$K:$K,Raw!$A:$A,$B$4,Raw!$G:$G,'KPIs Data from Apr25'!M$4,Raw!$E:$E,'KPIs Data from Apr25'!$A25))))</f>
        <v>96</v>
      </c>
      <c r="N25" s="76">
        <f>IF($B25="","",IF($C25="Region",SUMIFS(Raw!$K:$K,Raw!$A:$A,$B$4,Raw!$G:$G,'KPIs Data from Apr25'!N$4,Raw!$I:$I,'KPIs Data from Apr25'!$A25),IF($C25="Provider",SUMIFS(Raw!$K:$K,Raw!$A:$A,$B$4,Raw!$G:$G,'KPIs Data from Apr25'!N$4,Raw!$C:$C,'KPIs Data from Apr25'!$A25),SUMIFS(Raw!$K:$K,Raw!$A:$A,$B$4,Raw!$G:$G,'KPIs Data from Apr25'!N$4,Raw!$E:$E,'KPIs Data from Apr25'!$A25))))</f>
        <v>176</v>
      </c>
      <c r="O25" s="76">
        <f>IF($B25="","",IF($C25="Region",SUMIFS(Raw!$K:$K,Raw!$A:$A,$B$4,Raw!$G:$G,'KPIs Data from Apr25'!O$4,Raw!$I:$I,'KPIs Data from Apr25'!$A25),IF($C25="Provider",SUMIFS(Raw!$K:$K,Raw!$A:$A,$B$4,Raw!$G:$G,'KPIs Data from Apr25'!O$4,Raw!$C:$C,'KPIs Data from Apr25'!$A25),SUMIFS(Raw!$K:$K,Raw!$A:$A,$B$4,Raw!$G:$G,'KPIs Data from Apr25'!O$4,Raw!$E:$E,'KPIs Data from Apr25'!$A25))))</f>
        <v>7</v>
      </c>
      <c r="P25" s="76">
        <f>IF($B25="","",IF($C25="Region",SUMIFS(Raw!$K:$K,Raw!$A:$A,$B$4,Raw!$G:$G,'KPIs Data from Apr25'!P$4,Raw!$I:$I,'KPIs Data from Apr25'!$A25),IF($C25="Provider",SUMIFS(Raw!$K:$K,Raw!$A:$A,$B$4,Raw!$G:$G,'KPIs Data from Apr25'!P$4,Raw!$C:$C,'KPIs Data from Apr25'!$A25),SUMIFS(Raw!$K:$K,Raw!$A:$A,$B$4,Raw!$G:$G,'KPIs Data from Apr25'!P$4,Raw!$E:$E,'KPIs Data from Apr25'!$A25))))</f>
        <v>7</v>
      </c>
      <c r="Q25" s="76">
        <f>IF($B25="","",IF($C25="Region",SUMIFS(Raw!$K:$K,Raw!$A:$A,$B$4,Raw!$G:$G,'KPIs Data from Apr25'!Q$4,Raw!$I:$I,'KPIs Data from Apr25'!$A25),IF($C25="Provider",SUMIFS(Raw!$K:$K,Raw!$A:$A,$B$4,Raw!$G:$G,'KPIs Data from Apr25'!Q$4,Raw!$C:$C,'KPIs Data from Apr25'!$A25),SUMIFS(Raw!$K:$K,Raw!$A:$A,$B$4,Raw!$G:$G,'KPIs Data from Apr25'!Q$4,Raw!$E:$E,'KPIs Data from Apr25'!$A25))))</f>
        <v>14</v>
      </c>
      <c r="R25" s="76">
        <f>IF($B25="","",IF($C25="Region",SUMIFS(Raw!$K:$K,Raw!$A:$A,$B$4,Raw!$G:$G,'KPIs Data from Apr25'!R$4,Raw!$I:$I,'KPIs Data from Apr25'!$A25),IF($C25="Provider",SUMIFS(Raw!$K:$K,Raw!$A:$A,$B$4,Raw!$G:$G,'KPIs Data from Apr25'!R$4,Raw!$C:$C,'KPIs Data from Apr25'!$A25),SUMIFS(Raw!$K:$K,Raw!$A:$A,$B$4,Raw!$G:$G,'KPIs Data from Apr25'!R$4,Raw!$E:$E,'KPIs Data from Apr25'!$A25))))</f>
        <v>14</v>
      </c>
      <c r="S25" s="173">
        <f t="shared" si="8"/>
        <v>0.53918843802112282</v>
      </c>
      <c r="T25" s="76">
        <f>IF($B25="","",IF($C25="Region",SUMIFS(Raw!$K:$K,Raw!$A:$A,$B$4,Raw!$G:$G,'KPIs Data from Apr25'!T$4,Raw!$I:$I,'KPIs Data from Apr25'!$A25),IF($C25="Provider",SUMIFS(Raw!$K:$K,Raw!$A:$A,$B$4,Raw!$G:$G,'KPIs Data from Apr25'!T$4,Raw!$C:$C,'KPIs Data from Apr25'!$A25),SUMIFS(Raw!$K:$K,Raw!$A:$A,$B$4,Raw!$G:$G,'KPIs Data from Apr25'!T$4,Raw!$E:$E,'KPIs Data from Apr25'!$A25))))</f>
        <v>610</v>
      </c>
      <c r="U25" s="76">
        <f>IF($B25="","",IF($C25="Region",SUMIFS(Raw!$K:$K,Raw!$A:$A,$B$4,Raw!$G:$G,'KPIs Data from Apr25'!U$4,Raw!$I:$I,'KPIs Data from Apr25'!$A25),IF($C25="Provider",SUMIFS(Raw!$K:$K,Raw!$A:$A,$B$4,Raw!$G:$G,'KPIs Data from Apr25'!U$4,Raw!$C:$C,'KPIs Data from Apr25'!$A25),SUMIFS(Raw!$K:$K,Raw!$A:$A,$B$4,Raw!$G:$G,'KPIs Data from Apr25'!U$4,Raw!$E:$E,'KPIs Data from Apr25'!$A25))))</f>
        <v>701</v>
      </c>
      <c r="V25" s="173">
        <f t="shared" si="2"/>
        <v>0.87018544935805986</v>
      </c>
      <c r="W25" s="76">
        <f t="shared" si="9"/>
        <v>610</v>
      </c>
      <c r="X25" s="76">
        <f t="shared" si="10"/>
        <v>701</v>
      </c>
      <c r="Y25" s="76">
        <f>IF($B25="","",IF($C25="Region",SUMIFS(Raw!$K:$K,Raw!$A:$A,$B$4,Raw!$G:$G,'KPIs Data from Apr25'!Y$4,Raw!$I:$I,'KPIs Data from Apr25'!$A25),IF($C25="Provider",SUMIFS(Raw!$K:$K,Raw!$A:$A,$B$4,Raw!$G:$G,'KPIs Data from Apr25'!Y$4,Raw!$C:$C,'KPIs Data from Apr25'!$A25),SUMIFS(Raw!$K:$K,Raw!$A:$A,$B$4,Raw!$G:$G,'KPIs Data from Apr25'!Y$4,Raw!$E:$E,'KPIs Data from Apr25'!$A25))))</f>
        <v>434</v>
      </c>
      <c r="Z25" s="76">
        <f>IF($B25="","",IF($C25="Region",SUMIFS(Raw!$K:$K,Raw!$A:$A,$B$4,Raw!$G:$G,'KPIs Data from Apr25'!Z$4,Raw!$I:$I,'KPIs Data from Apr25'!$A25),IF($C25="Provider",SUMIFS(Raw!$K:$K,Raw!$A:$A,$B$4,Raw!$G:$G,'KPIs Data from Apr25'!Z$4,Raw!$C:$C,'KPIs Data from Apr25'!$A25),SUMIFS(Raw!$K:$K,Raw!$A:$A,$B$4,Raw!$G:$G,'KPIs Data from Apr25'!Z$4,Raw!$E:$E,'KPIs Data from Apr25'!$A25))))</f>
        <v>889</v>
      </c>
      <c r="AA25" s="173">
        <f t="shared" si="4"/>
        <v>0.65660377358490563</v>
      </c>
      <c r="AB25" s="253">
        <f>IF($B25="","",IF($C25="Region",SUMIFS(Raw!$K:$K,Raw!$A:$A,$B$4,Raw!$G:$G,'KPIs Data from Apr25'!AB$4,Raw!$I:$I,'KPIs Data from Apr25'!$A25),IF($C25="Provider",SUMIFS(Raw!$K:$K,Raw!$A:$A,$B$4,Raw!$G:$G,'KPIs Data from Apr25'!AB$4,Raw!$C:$C,'KPIs Data from Apr25'!$A25),SUMIFS(Raw!$K:$K,Raw!$A:$A,$B$4,Raw!$G:$G,'KPIs Data from Apr25'!AB$4,Raw!$E:$E,'KPIs Data from Apr25'!$A25))))</f>
        <v>3315</v>
      </c>
      <c r="AC25" s="76">
        <f>IF($B25="","",IF($C25="Region",SUMIFS(Raw!$K:$K,Raw!$A:$A,$B$4,Raw!$G:$G,'KPIs Data from Apr25'!AC$4,Raw!$I:$I,'KPIs Data from Apr25'!$A25),IF($C25="Provider",SUMIFS(Raw!$K:$K,Raw!$A:$A,$B$4,Raw!$G:$G,'KPIs Data from Apr25'!AC$4,Raw!$C:$C,'KPIs Data from Apr25'!$A25),SUMIFS(Raw!$K:$K,Raw!$A:$A,$B$4,Raw!$G:$G,'KPIs Data from Apr25'!AC$4,Raw!$E:$E,'KPIs Data from Apr25'!$A25))))</f>
        <v>5221</v>
      </c>
      <c r="AD25" s="173">
        <f t="shared" si="5"/>
        <v>0.63493583604673431</v>
      </c>
      <c r="AE25" s="254"/>
      <c r="AF25" s="62"/>
      <c r="AG25" s="63">
        <f t="shared" si="11"/>
        <v>853</v>
      </c>
      <c r="AH25" s="52">
        <f t="shared" si="12"/>
        <v>1602</v>
      </c>
      <c r="AI25" s="52">
        <f t="shared" si="13"/>
        <v>96</v>
      </c>
      <c r="AJ25" s="52">
        <f t="shared" si="14"/>
        <v>176</v>
      </c>
      <c r="AK25" s="52">
        <f t="shared" si="15"/>
        <v>7</v>
      </c>
      <c r="AL25" s="52">
        <f t="shared" si="16"/>
        <v>7</v>
      </c>
      <c r="AM25" s="63">
        <f t="shared" si="17"/>
        <v>14</v>
      </c>
      <c r="AN25" s="63">
        <f t="shared" si="18"/>
        <v>14</v>
      </c>
      <c r="AO25" s="52"/>
      <c r="AP25" s="52"/>
      <c r="AQ25" s="62"/>
      <c r="AR25" s="63"/>
      <c r="AS25" s="254"/>
      <c r="AT25" s="254"/>
      <c r="AU25" s="259"/>
      <c r="AV25" s="175"/>
      <c r="AW25" s="254"/>
      <c r="AX25" s="254"/>
      <c r="AY25" s="259"/>
    </row>
    <row r="26" spans="1:51" x14ac:dyDescent="0.35">
      <c r="A26" s="262" t="str">
        <f>IF(Refs!A21="","",Refs!A21)</f>
        <v>111AG8</v>
      </c>
      <c r="B26" s="134" t="str">
        <f>IF(Refs!B21="","",Refs!B21)</f>
        <v>Norfolk including Great Yarmouth and Waveney</v>
      </c>
      <c r="C26" s="263" t="str">
        <f>IF(Refs!D21="","",Refs!D21)</f>
        <v>Area</v>
      </c>
      <c r="D26" s="76">
        <f>IF($B26="","",IF($C26="Region",SUMIFS(Raw!$K:$K,Raw!$A:$A,$B$4,Raw!$G:$G,'KPIs Data from Apr25'!D$4,Raw!$I:$I,'KPIs Data from Apr25'!$A26),IF($C26="Provider",SUMIFS(Raw!$K:$K,Raw!$A:$A,$B$4,Raw!$G:$G,'KPIs Data from Apr25'!D$4,Raw!$C:$C,'KPIs Data from Apr25'!$A26),SUMIFS(Raw!$K:$K,Raw!$A:$A,$B$4,Raw!$G:$G,'KPIs Data from Apr25'!D$4,Raw!$E:$E,'KPIs Data from Apr25'!$A26))))</f>
        <v>568</v>
      </c>
      <c r="E26" s="76">
        <f>IF($B26="","",IF($C26="Region",SUMIFS(Raw!$K:$K,Raw!$A:$A,$B$4,Raw!$G:$G,'KPIs Data from Apr25'!E$4,Raw!$I:$I,'KPIs Data from Apr25'!$A26),IF($C26="Provider",SUMIFS(Raw!$K:$K,Raw!$A:$A,$B$4,Raw!$G:$G,'KPIs Data from Apr25'!E$4,Raw!$C:$C,'KPIs Data from Apr25'!$A26),SUMIFS(Raw!$K:$K,Raw!$A:$A,$B$4,Raw!$G:$G,'KPIs Data from Apr25'!E$4,Raw!$E:$E,'KPIs Data from Apr25'!$A26))))</f>
        <v>26326</v>
      </c>
      <c r="F26" s="173">
        <f t="shared" si="19"/>
        <v>2.1119952405741056E-2</v>
      </c>
      <c r="G26" s="76">
        <f>IF($B26="","",IF($C26="Region",SUMIFS(Raw!$K:$K,Raw!$A:$A,$B$4,Raw!$G:$G,'KPIs Data from Apr25'!G$4,Raw!$I:$I,'KPIs Data from Apr25'!$A26),IF($C26="Provider",SUMIFS(Raw!$K:$K,Raw!$A:$A,$B$4,Raw!$G:$G,'KPIs Data from Apr25'!G$4,Raw!$C:$C,'KPIs Data from Apr25'!$A26),SUMIFS(Raw!$K:$K,Raw!$A:$A,$B$4,Raw!$G:$G,'KPIs Data from Apr25'!G$4,Raw!$E:$E,'KPIs Data from Apr25'!$A26))))</f>
        <v>653587</v>
      </c>
      <c r="H26" s="76">
        <f>IF($B26="","",IF($C26="Region",SUMIFS(Raw!$K:$K,Raw!$A:$A,$B$4,Raw!$G:$G,'KPIs Data from Apr25'!H$4,Raw!$I:$I,'KPIs Data from Apr25'!$A26),IF($C26="Provider",SUMIFS(Raw!$K:$K,Raw!$A:$A,$B$4,Raw!$G:$G,'KPIs Data from Apr25'!H$4,Raw!$C:$C,'KPIs Data from Apr25'!$A26),SUMIFS(Raw!$K:$K,Raw!$A:$A,$B$4,Raw!$G:$G,'KPIs Data from Apr25'!H$4,Raw!$E:$E,'KPIs Data from Apr25'!$A26))))</f>
        <v>26326</v>
      </c>
      <c r="I26" s="251">
        <f t="shared" si="20"/>
        <v>24.826673250778697</v>
      </c>
      <c r="J26" s="252">
        <f>IF($B26="","",IF($C26="Region",SUMIFS(Raw!$K:$K,Raw!$A:$A,$B$4,Raw!$G:$G,'KPIs Data from Apr25'!J$4,Raw!$I:$I,'KPIs Data from Apr25'!$A26),IF($C26="Provider",SUMIFS(Raw!$K:$K,Raw!$A:$A,$B$4,Raw!$G:$G,'KPIs Data from Apr25'!J$4,Raw!$C:$C,'KPIs Data from Apr25'!$A26),SUMIFS(Raw!$K:$K,Raw!$A:$A,$B$4,Raw!$G:$G,'KPIs Data from Apr25'!J$4,Raw!$E:$E,'KPIs Data from Apr25'!$A26))))</f>
        <v>320</v>
      </c>
      <c r="K26" s="253">
        <f>IF($B26="","",IF($C26="Region",SUMIFS(Raw!$K:$K,Raw!$A:$A,$B$4,Raw!$G:$G,'KPIs Data from Apr25'!K$4,Raw!$I:$I,'KPIs Data from Apr25'!$A26),IF($C26="Provider",SUMIFS(Raw!$K:$K,Raw!$A:$A,$B$4,Raw!$G:$G,'KPIs Data from Apr25'!K$4,Raw!$C:$C,'KPIs Data from Apr25'!$A26),SUMIFS(Raw!$K:$K,Raw!$A:$A,$B$4,Raw!$G:$G,'KPIs Data from Apr25'!K$4,Raw!$E:$E,'KPIs Data from Apr25'!$A26))))</f>
        <v>1447</v>
      </c>
      <c r="L26" s="76">
        <f>IF($B26="","",IF($C26="Region",SUMIFS(Raw!$K:$K,Raw!$A:$A,$B$4,Raw!$G:$G,'KPIs Data from Apr25'!L$4,Raw!$I:$I,'KPIs Data from Apr25'!$A26),IF($C26="Provider",SUMIFS(Raw!$K:$K,Raw!$A:$A,$B$4,Raw!$G:$G,'KPIs Data from Apr25'!L$4,Raw!$C:$C,'KPIs Data from Apr25'!$A26),SUMIFS(Raw!$K:$K,Raw!$A:$A,$B$4,Raw!$G:$G,'KPIs Data from Apr25'!L$4,Raw!$E:$E,'KPIs Data from Apr25'!$A26))))</f>
        <v>7961</v>
      </c>
      <c r="M26" s="76">
        <f>IF($B26="","",IF($C26="Region",SUMIFS(Raw!$K:$K,Raw!$A:$A,$B$4,Raw!$G:$G,'KPIs Data from Apr25'!M$4,Raw!$I:$I,'KPIs Data from Apr25'!$A26),IF($C26="Provider",SUMIFS(Raw!$K:$K,Raw!$A:$A,$B$4,Raw!$G:$G,'KPIs Data from Apr25'!M$4,Raw!$C:$C,'KPIs Data from Apr25'!$A26),SUMIFS(Raw!$K:$K,Raw!$A:$A,$B$4,Raw!$G:$G,'KPIs Data from Apr25'!M$4,Raw!$E:$E,'KPIs Data from Apr25'!$A26))))</f>
        <v>900</v>
      </c>
      <c r="N26" s="76">
        <f>IF($B26="","",IF($C26="Region",SUMIFS(Raw!$K:$K,Raw!$A:$A,$B$4,Raw!$G:$G,'KPIs Data from Apr25'!N$4,Raw!$I:$I,'KPIs Data from Apr25'!$A26),IF($C26="Provider",SUMIFS(Raw!$K:$K,Raw!$A:$A,$B$4,Raw!$G:$G,'KPIs Data from Apr25'!N$4,Raw!$C:$C,'KPIs Data from Apr25'!$A26),SUMIFS(Raw!$K:$K,Raw!$A:$A,$B$4,Raw!$G:$G,'KPIs Data from Apr25'!N$4,Raw!$E:$E,'KPIs Data from Apr25'!$A26))))</f>
        <v>2384</v>
      </c>
      <c r="O26" s="76">
        <f>IF($B26="","",IF($C26="Region",SUMIFS(Raw!$K:$K,Raw!$A:$A,$B$4,Raw!$G:$G,'KPIs Data from Apr25'!O$4,Raw!$I:$I,'KPIs Data from Apr25'!$A26),IF($C26="Provider",SUMIFS(Raw!$K:$K,Raw!$A:$A,$B$4,Raw!$G:$G,'KPIs Data from Apr25'!O$4,Raw!$C:$C,'KPIs Data from Apr25'!$A26),SUMIFS(Raw!$K:$K,Raw!$A:$A,$B$4,Raw!$G:$G,'KPIs Data from Apr25'!O$4,Raw!$E:$E,'KPIs Data from Apr25'!$A26))))</f>
        <v>3</v>
      </c>
      <c r="P26" s="76">
        <f>IF($B26="","",IF($C26="Region",SUMIFS(Raw!$K:$K,Raw!$A:$A,$B$4,Raw!$G:$G,'KPIs Data from Apr25'!P$4,Raw!$I:$I,'KPIs Data from Apr25'!$A26),IF($C26="Provider",SUMIFS(Raw!$K:$K,Raw!$A:$A,$B$4,Raw!$G:$G,'KPIs Data from Apr25'!P$4,Raw!$C:$C,'KPIs Data from Apr25'!$A26),SUMIFS(Raw!$K:$K,Raw!$A:$A,$B$4,Raw!$G:$G,'KPIs Data from Apr25'!P$4,Raw!$E:$E,'KPIs Data from Apr25'!$A26))))</f>
        <v>54</v>
      </c>
      <c r="Q26" s="76">
        <f>IF($B26="","",IF($C26="Region",SUMIFS(Raw!$K:$K,Raw!$A:$A,$B$4,Raw!$G:$G,'KPIs Data from Apr25'!Q$4,Raw!$I:$I,'KPIs Data from Apr25'!$A26),IF($C26="Provider",SUMIFS(Raw!$K:$K,Raw!$A:$A,$B$4,Raw!$G:$G,'KPIs Data from Apr25'!Q$4,Raw!$C:$C,'KPIs Data from Apr25'!$A26),SUMIFS(Raw!$K:$K,Raw!$A:$A,$B$4,Raw!$G:$G,'KPIs Data from Apr25'!Q$4,Raw!$E:$E,'KPIs Data from Apr25'!$A26))))</f>
        <v>14</v>
      </c>
      <c r="R26" s="76">
        <f>IF($B26="","",IF($C26="Region",SUMIFS(Raw!$K:$K,Raw!$A:$A,$B$4,Raw!$G:$G,'KPIs Data from Apr25'!R$4,Raw!$I:$I,'KPIs Data from Apr25'!$A26),IF($C26="Provider",SUMIFS(Raw!$K:$K,Raw!$A:$A,$B$4,Raw!$G:$G,'KPIs Data from Apr25'!R$4,Raw!$C:$C,'KPIs Data from Apr25'!$A26),SUMIFS(Raw!$K:$K,Raw!$A:$A,$B$4,Raw!$G:$G,'KPIs Data from Apr25'!R$4,Raw!$E:$E,'KPIs Data from Apr25'!$A26))))</f>
        <v>80</v>
      </c>
      <c r="S26" s="173">
        <f t="shared" si="8"/>
        <v>0.2255940452333238</v>
      </c>
      <c r="T26" s="76">
        <f>IF($B26="","",IF($C26="Region",SUMIFS(Raw!$K:$K,Raw!$A:$A,$B$4,Raw!$G:$G,'KPIs Data from Apr25'!T$4,Raw!$I:$I,'KPIs Data from Apr25'!$A26),IF($C26="Provider",SUMIFS(Raw!$K:$K,Raw!$A:$A,$B$4,Raw!$G:$G,'KPIs Data from Apr25'!T$4,Raw!$C:$C,'KPIs Data from Apr25'!$A26),SUMIFS(Raw!$K:$K,Raw!$A:$A,$B$4,Raw!$G:$G,'KPIs Data from Apr25'!T$4,Raw!$E:$E,'KPIs Data from Apr25'!$A26))))</f>
        <v>2754</v>
      </c>
      <c r="U26" s="76">
        <f>IF($B26="","",IF($C26="Region",SUMIFS(Raw!$K:$K,Raw!$A:$A,$B$4,Raw!$G:$G,'KPIs Data from Apr25'!U$4,Raw!$I:$I,'KPIs Data from Apr25'!$A26),IF($C26="Provider",SUMIFS(Raw!$K:$K,Raw!$A:$A,$B$4,Raw!$G:$G,'KPIs Data from Apr25'!U$4,Raw!$C:$C,'KPIs Data from Apr25'!$A26),SUMIFS(Raw!$K:$K,Raw!$A:$A,$B$4,Raw!$G:$G,'KPIs Data from Apr25'!U$4,Raw!$E:$E,'KPIs Data from Apr25'!$A26))))</f>
        <v>2889</v>
      </c>
      <c r="V26" s="173">
        <f t="shared" si="2"/>
        <v>0.95327102803738317</v>
      </c>
      <c r="W26" s="76">
        <f t="shared" si="9"/>
        <v>2754</v>
      </c>
      <c r="X26" s="76">
        <f t="shared" si="10"/>
        <v>2889</v>
      </c>
      <c r="Y26" s="76">
        <f>IF($B26="","",IF($C26="Region",SUMIFS(Raw!$K:$K,Raw!$A:$A,$B$4,Raw!$G:$G,'KPIs Data from Apr25'!Y$4,Raw!$I:$I,'KPIs Data from Apr25'!$A26),IF($C26="Provider",SUMIFS(Raw!$K:$K,Raw!$A:$A,$B$4,Raw!$G:$G,'KPIs Data from Apr25'!Y$4,Raw!$C:$C,'KPIs Data from Apr25'!$A26),SUMIFS(Raw!$K:$K,Raw!$A:$A,$B$4,Raw!$G:$G,'KPIs Data from Apr25'!Y$4,Raw!$E:$E,'KPIs Data from Apr25'!$A26))))</f>
        <v>1775</v>
      </c>
      <c r="Z26" s="76">
        <f>IF($B26="","",IF($C26="Region",SUMIFS(Raw!$K:$K,Raw!$A:$A,$B$4,Raw!$G:$G,'KPIs Data from Apr25'!Z$4,Raw!$I:$I,'KPIs Data from Apr25'!$A26),IF($C26="Provider",SUMIFS(Raw!$K:$K,Raw!$A:$A,$B$4,Raw!$G:$G,'KPIs Data from Apr25'!Z$4,Raw!$C:$C,'KPIs Data from Apr25'!$A26),SUMIFS(Raw!$K:$K,Raw!$A:$A,$B$4,Raw!$G:$G,'KPIs Data from Apr25'!Z$4,Raw!$E:$E,'KPIs Data from Apr25'!$A26))))</f>
        <v>2065</v>
      </c>
      <c r="AA26" s="173">
        <f t="shared" si="4"/>
        <v>0.91421073879693182</v>
      </c>
      <c r="AB26" s="253">
        <f>IF($B26="","",IF($C26="Region",SUMIFS(Raw!$K:$K,Raw!$A:$A,$B$4,Raw!$G:$G,'KPIs Data from Apr25'!AB$4,Raw!$I:$I,'KPIs Data from Apr25'!$A26),IF($C26="Provider",SUMIFS(Raw!$K:$K,Raw!$A:$A,$B$4,Raw!$G:$G,'KPIs Data from Apr25'!AB$4,Raw!$C:$C,'KPIs Data from Apr25'!$A26),SUMIFS(Raw!$K:$K,Raw!$A:$A,$B$4,Raw!$G:$G,'KPIs Data from Apr25'!AB$4,Raw!$E:$E,'KPIs Data from Apr25'!$A26))))</f>
        <v>8308</v>
      </c>
      <c r="AC26" s="76">
        <f>IF($B26="","",IF($C26="Region",SUMIFS(Raw!$K:$K,Raw!$A:$A,$B$4,Raw!$G:$G,'KPIs Data from Apr25'!AC$4,Raw!$I:$I,'KPIs Data from Apr25'!$A26),IF($C26="Provider",SUMIFS(Raw!$K:$K,Raw!$A:$A,$B$4,Raw!$G:$G,'KPIs Data from Apr25'!AC$4,Raw!$C:$C,'KPIs Data from Apr25'!$A26),SUMIFS(Raw!$K:$K,Raw!$A:$A,$B$4,Raw!$G:$G,'KPIs Data from Apr25'!AC$4,Raw!$E:$E,'KPIs Data from Apr25'!$A26))))</f>
        <v>9338</v>
      </c>
      <c r="AD26" s="173">
        <f t="shared" si="5"/>
        <v>0.88969800813878774</v>
      </c>
      <c r="AE26" s="254"/>
      <c r="AF26" s="62"/>
      <c r="AG26" s="63">
        <f t="shared" si="11"/>
        <v>1447</v>
      </c>
      <c r="AH26" s="52">
        <f t="shared" si="12"/>
        <v>7961</v>
      </c>
      <c r="AI26" s="52">
        <f t="shared" si="13"/>
        <v>900</v>
      </c>
      <c r="AJ26" s="52">
        <f t="shared" si="14"/>
        <v>2384</v>
      </c>
      <c r="AK26" s="52">
        <f t="shared" si="15"/>
        <v>3</v>
      </c>
      <c r="AL26" s="52">
        <f t="shared" si="16"/>
        <v>54</v>
      </c>
      <c r="AM26" s="63">
        <f t="shared" si="17"/>
        <v>14</v>
      </c>
      <c r="AN26" s="63">
        <f t="shared" si="18"/>
        <v>80</v>
      </c>
      <c r="AO26" s="52"/>
      <c r="AP26" s="52"/>
      <c r="AQ26" s="62"/>
      <c r="AR26" s="63"/>
      <c r="AS26" s="254"/>
      <c r="AT26" s="254"/>
      <c r="AU26" s="259"/>
      <c r="AV26" s="175"/>
      <c r="AW26" s="254"/>
      <c r="AX26" s="254"/>
      <c r="AY26" s="259"/>
    </row>
    <row r="27" spans="1:51" ht="15" customHeight="1" x14ac:dyDescent="0.35">
      <c r="A27" s="262" t="str">
        <f>IF(Refs!A22="","",Refs!A22)</f>
        <v>111AH7</v>
      </c>
      <c r="B27" s="134" t="str">
        <f>IF(Refs!B22="","",Refs!B22)</f>
        <v>North East Essex &amp; Suffolk</v>
      </c>
      <c r="C27" s="263" t="str">
        <f>IF(Refs!D22="","",Refs!D22)</f>
        <v>Area</v>
      </c>
      <c r="D27" s="76">
        <f>IF($B27="","",IF($C27="Region",SUMIFS(Raw!$K:$K,Raw!$A:$A,$B$4,Raw!$G:$G,'KPIs Data from Apr25'!D$4,Raw!$I:$I,'KPIs Data from Apr25'!$A27),IF($C27="Provider",SUMIFS(Raw!$K:$K,Raw!$A:$A,$B$4,Raw!$G:$G,'KPIs Data from Apr25'!D$4,Raw!$C:$C,'KPIs Data from Apr25'!$A27),SUMIFS(Raw!$K:$K,Raw!$A:$A,$B$4,Raw!$G:$G,'KPIs Data from Apr25'!D$4,Raw!$E:$E,'KPIs Data from Apr25'!$A27))))</f>
        <v>115</v>
      </c>
      <c r="E27" s="76">
        <f>IF($B27="","",IF($C27="Region",SUMIFS(Raw!$K:$K,Raw!$A:$A,$B$4,Raw!$G:$G,'KPIs Data from Apr25'!E$4,Raw!$I:$I,'KPIs Data from Apr25'!$A27),IF($C27="Provider",SUMIFS(Raw!$K:$K,Raw!$A:$A,$B$4,Raw!$G:$G,'KPIs Data from Apr25'!E$4,Raw!$C:$C,'KPIs Data from Apr25'!$A27),SUMIFS(Raw!$K:$K,Raw!$A:$A,$B$4,Raw!$G:$G,'KPIs Data from Apr25'!E$4,Raw!$E:$E,'KPIs Data from Apr25'!$A27))))</f>
        <v>27593</v>
      </c>
      <c r="F27" s="173">
        <f t="shared" si="19"/>
        <v>4.1504258697848996E-3</v>
      </c>
      <c r="G27" s="76">
        <f>IF($B27="","",IF($C27="Region",SUMIFS(Raw!$K:$K,Raw!$A:$A,$B$4,Raw!$G:$G,'KPIs Data from Apr25'!G$4,Raw!$I:$I,'KPIs Data from Apr25'!$A27),IF($C27="Provider",SUMIFS(Raw!$K:$K,Raw!$A:$A,$B$4,Raw!$G:$G,'KPIs Data from Apr25'!G$4,Raw!$C:$C,'KPIs Data from Apr25'!$A27),SUMIFS(Raw!$K:$K,Raw!$A:$A,$B$4,Raw!$G:$G,'KPIs Data from Apr25'!G$4,Raw!$E:$E,'KPIs Data from Apr25'!$A27))))</f>
        <v>189324</v>
      </c>
      <c r="H27" s="76">
        <f>IF($B27="","",IF($C27="Region",SUMIFS(Raw!$K:$K,Raw!$A:$A,$B$4,Raw!$G:$G,'KPIs Data from Apr25'!H$4,Raw!$I:$I,'KPIs Data from Apr25'!$A27),IF($C27="Provider",SUMIFS(Raw!$K:$K,Raw!$A:$A,$B$4,Raw!$G:$G,'KPIs Data from Apr25'!H$4,Raw!$C:$C,'KPIs Data from Apr25'!$A27),SUMIFS(Raw!$K:$K,Raw!$A:$A,$B$4,Raw!$G:$G,'KPIs Data from Apr25'!H$4,Raw!$E:$E,'KPIs Data from Apr25'!$A27))))</f>
        <v>27593</v>
      </c>
      <c r="I27" s="251">
        <f t="shared" si="20"/>
        <v>6.8613054035443772</v>
      </c>
      <c r="J27" s="252">
        <f>IF($B27="","",IF($C27="Region",SUMIFS(Raw!$K:$K,Raw!$A:$A,$B$4,Raw!$G:$G,'KPIs Data from Apr25'!J$4,Raw!$I:$I,'KPIs Data from Apr25'!$A27),IF($C27="Provider",SUMIFS(Raw!$K:$K,Raw!$A:$A,$B$4,Raw!$G:$G,'KPIs Data from Apr25'!J$4,Raw!$C:$C,'KPIs Data from Apr25'!$A27),SUMIFS(Raw!$K:$K,Raw!$A:$A,$B$4,Raw!$G:$G,'KPIs Data from Apr25'!J$4,Raw!$E:$E,'KPIs Data from Apr25'!$A27))))</f>
        <v>37</v>
      </c>
      <c r="K27" s="253">
        <f>IF($B27="","",IF($C27="Region",SUMIFS(Raw!$K:$K,Raw!$A:$A,$B$4,Raw!$G:$G,'KPIs Data from Apr25'!K$4,Raw!$I:$I,'KPIs Data from Apr25'!$A27),IF($C27="Provider",SUMIFS(Raw!$K:$K,Raw!$A:$A,$B$4,Raw!$G:$G,'KPIs Data from Apr25'!K$4,Raw!$C:$C,'KPIs Data from Apr25'!$A27),SUMIFS(Raw!$K:$K,Raw!$A:$A,$B$4,Raw!$G:$G,'KPIs Data from Apr25'!K$4,Raw!$E:$E,'KPIs Data from Apr25'!$A27))))</f>
        <v>4135</v>
      </c>
      <c r="L27" s="76">
        <f>IF($B27="","",IF($C27="Region",SUMIFS(Raw!$K:$K,Raw!$A:$A,$B$4,Raw!$G:$G,'KPIs Data from Apr25'!L$4,Raw!$I:$I,'KPIs Data from Apr25'!$A27),IF($C27="Provider",SUMIFS(Raw!$K:$K,Raw!$A:$A,$B$4,Raw!$G:$G,'KPIs Data from Apr25'!L$4,Raw!$C:$C,'KPIs Data from Apr25'!$A27),SUMIFS(Raw!$K:$K,Raw!$A:$A,$B$4,Raw!$G:$G,'KPIs Data from Apr25'!L$4,Raw!$E:$E,'KPIs Data from Apr25'!$A27))))</f>
        <v>8138</v>
      </c>
      <c r="M27" s="76">
        <f>IF($B27="","",IF($C27="Region",SUMIFS(Raw!$K:$K,Raw!$A:$A,$B$4,Raw!$G:$G,'KPIs Data from Apr25'!M$4,Raw!$I:$I,'KPIs Data from Apr25'!$A27),IF($C27="Provider",SUMIFS(Raw!$K:$K,Raw!$A:$A,$B$4,Raw!$G:$G,'KPIs Data from Apr25'!M$4,Raw!$C:$C,'KPIs Data from Apr25'!$A27),SUMIFS(Raw!$K:$K,Raw!$A:$A,$B$4,Raw!$G:$G,'KPIs Data from Apr25'!M$4,Raw!$E:$E,'KPIs Data from Apr25'!$A27))))</f>
        <v>481</v>
      </c>
      <c r="N27" s="76">
        <f>IF($B27="","",IF($C27="Region",SUMIFS(Raw!$K:$K,Raw!$A:$A,$B$4,Raw!$G:$G,'KPIs Data from Apr25'!N$4,Raw!$I:$I,'KPIs Data from Apr25'!$A27),IF($C27="Provider",SUMIFS(Raw!$K:$K,Raw!$A:$A,$B$4,Raw!$G:$G,'KPIs Data from Apr25'!N$4,Raw!$C:$C,'KPIs Data from Apr25'!$A27),SUMIFS(Raw!$K:$K,Raw!$A:$A,$B$4,Raw!$G:$G,'KPIs Data from Apr25'!N$4,Raw!$E:$E,'KPIs Data from Apr25'!$A27))))</f>
        <v>935</v>
      </c>
      <c r="O27" s="76">
        <f>IF($B27="","",IF($C27="Region",SUMIFS(Raw!$K:$K,Raw!$A:$A,$B$4,Raw!$G:$G,'KPIs Data from Apr25'!O$4,Raw!$I:$I,'KPIs Data from Apr25'!$A27),IF($C27="Provider",SUMIFS(Raw!$K:$K,Raw!$A:$A,$B$4,Raw!$G:$G,'KPIs Data from Apr25'!O$4,Raw!$C:$C,'KPIs Data from Apr25'!$A27),SUMIFS(Raw!$K:$K,Raw!$A:$A,$B$4,Raw!$G:$G,'KPIs Data from Apr25'!O$4,Raw!$E:$E,'KPIs Data from Apr25'!$A27))))</f>
        <v>8</v>
      </c>
      <c r="P27" s="76">
        <f>IF($B27="","",IF($C27="Region",SUMIFS(Raw!$K:$K,Raw!$A:$A,$B$4,Raw!$G:$G,'KPIs Data from Apr25'!P$4,Raw!$I:$I,'KPIs Data from Apr25'!$A27),IF($C27="Provider",SUMIFS(Raw!$K:$K,Raw!$A:$A,$B$4,Raw!$G:$G,'KPIs Data from Apr25'!P$4,Raw!$C:$C,'KPIs Data from Apr25'!$A27),SUMIFS(Raw!$K:$K,Raw!$A:$A,$B$4,Raw!$G:$G,'KPIs Data from Apr25'!P$4,Raw!$E:$E,'KPIs Data from Apr25'!$A27))))</f>
        <v>19</v>
      </c>
      <c r="Q27" s="76">
        <f>IF($B27="","",IF($C27="Region",SUMIFS(Raw!$K:$K,Raw!$A:$A,$B$4,Raw!$G:$G,'KPIs Data from Apr25'!Q$4,Raw!$I:$I,'KPIs Data from Apr25'!$A27),IF($C27="Provider",SUMIFS(Raw!$K:$K,Raw!$A:$A,$B$4,Raw!$G:$G,'KPIs Data from Apr25'!Q$4,Raw!$C:$C,'KPIs Data from Apr25'!$A27),SUMIFS(Raw!$K:$K,Raw!$A:$A,$B$4,Raw!$G:$G,'KPIs Data from Apr25'!Q$4,Raw!$E:$E,'KPIs Data from Apr25'!$A27))))</f>
        <v>27</v>
      </c>
      <c r="R27" s="76">
        <f>IF($B27="","",IF($C27="Region",SUMIFS(Raw!$K:$K,Raw!$A:$A,$B$4,Raw!$G:$G,'KPIs Data from Apr25'!R$4,Raw!$I:$I,'KPIs Data from Apr25'!$A27),IF($C27="Provider",SUMIFS(Raw!$K:$K,Raw!$A:$A,$B$4,Raw!$G:$G,'KPIs Data from Apr25'!R$4,Raw!$C:$C,'KPIs Data from Apr25'!$A27),SUMIFS(Raw!$K:$K,Raw!$A:$A,$B$4,Raw!$G:$G,'KPIs Data from Apr25'!R$4,Raw!$E:$E,'KPIs Data from Apr25'!$A27))))</f>
        <v>36</v>
      </c>
      <c r="S27" s="173">
        <f t="shared" si="8"/>
        <v>0.50953111305872045</v>
      </c>
      <c r="T27" s="76">
        <f>IF($B27="","",IF($C27="Region",SUMIFS(Raw!$K:$K,Raw!$A:$A,$B$4,Raw!$G:$G,'KPIs Data from Apr25'!T$4,Raw!$I:$I,'KPIs Data from Apr25'!$A27),IF($C27="Provider",SUMIFS(Raw!$K:$K,Raw!$A:$A,$B$4,Raw!$G:$G,'KPIs Data from Apr25'!T$4,Raw!$C:$C,'KPIs Data from Apr25'!$A27),SUMIFS(Raw!$K:$K,Raw!$A:$A,$B$4,Raw!$G:$G,'KPIs Data from Apr25'!T$4,Raw!$E:$E,'KPIs Data from Apr25'!$A27))))</f>
        <v>2794</v>
      </c>
      <c r="U27" s="76">
        <f>IF($B27="","",IF($C27="Region",SUMIFS(Raw!$K:$K,Raw!$A:$A,$B$4,Raw!$G:$G,'KPIs Data from Apr25'!U$4,Raw!$I:$I,'KPIs Data from Apr25'!$A27),IF($C27="Provider",SUMIFS(Raw!$K:$K,Raw!$A:$A,$B$4,Raw!$G:$G,'KPIs Data from Apr25'!U$4,Raw!$C:$C,'KPIs Data from Apr25'!$A27),SUMIFS(Raw!$K:$K,Raw!$A:$A,$B$4,Raw!$G:$G,'KPIs Data from Apr25'!U$4,Raw!$E:$E,'KPIs Data from Apr25'!$A27))))</f>
        <v>3024</v>
      </c>
      <c r="V27" s="173">
        <f t="shared" si="2"/>
        <v>0.92394179894179895</v>
      </c>
      <c r="W27" s="76">
        <f t="shared" si="9"/>
        <v>2794</v>
      </c>
      <c r="X27" s="76">
        <f t="shared" si="10"/>
        <v>3024</v>
      </c>
      <c r="Y27" s="76">
        <f>IF($B27="","",IF($C27="Region",SUMIFS(Raw!$K:$K,Raw!$A:$A,$B$4,Raw!$G:$G,'KPIs Data from Apr25'!Y$4,Raw!$I:$I,'KPIs Data from Apr25'!$A27),IF($C27="Provider",SUMIFS(Raw!$K:$K,Raw!$A:$A,$B$4,Raw!$G:$G,'KPIs Data from Apr25'!Y$4,Raw!$C:$C,'KPIs Data from Apr25'!$A27),SUMIFS(Raw!$K:$K,Raw!$A:$A,$B$4,Raw!$G:$G,'KPIs Data from Apr25'!Y$4,Raw!$E:$E,'KPIs Data from Apr25'!$A27))))</f>
        <v>1534</v>
      </c>
      <c r="Z27" s="76">
        <f>IF($B27="","",IF($C27="Region",SUMIFS(Raw!$K:$K,Raw!$A:$A,$B$4,Raw!$G:$G,'KPIs Data from Apr25'!Z$4,Raw!$I:$I,'KPIs Data from Apr25'!$A27),IF($C27="Provider",SUMIFS(Raw!$K:$K,Raw!$A:$A,$B$4,Raw!$G:$G,'KPIs Data from Apr25'!Z$4,Raw!$C:$C,'KPIs Data from Apr25'!$A27),SUMIFS(Raw!$K:$K,Raw!$A:$A,$B$4,Raw!$G:$G,'KPIs Data from Apr25'!Z$4,Raw!$E:$E,'KPIs Data from Apr25'!$A27))))</f>
        <v>2606</v>
      </c>
      <c r="AA27" s="173">
        <f t="shared" si="4"/>
        <v>0.76873889875666079</v>
      </c>
      <c r="AB27" s="253">
        <f>IF($B27="","",IF($C27="Region",SUMIFS(Raw!$K:$K,Raw!$A:$A,$B$4,Raw!$G:$G,'KPIs Data from Apr25'!AB$4,Raw!$I:$I,'KPIs Data from Apr25'!$A27),IF($C27="Provider",SUMIFS(Raw!$K:$K,Raw!$A:$A,$B$4,Raw!$G:$G,'KPIs Data from Apr25'!AB$4,Raw!$C:$C,'KPIs Data from Apr25'!$A27),SUMIFS(Raw!$K:$K,Raw!$A:$A,$B$4,Raw!$G:$G,'KPIs Data from Apr25'!AB$4,Raw!$E:$E,'KPIs Data from Apr25'!$A27))))</f>
        <v>14997</v>
      </c>
      <c r="AC27" s="76">
        <f>IF($B27="","",IF($C27="Region",SUMIFS(Raw!$K:$K,Raw!$A:$A,$B$4,Raw!$G:$G,'KPIs Data from Apr25'!AC$4,Raw!$I:$I,'KPIs Data from Apr25'!$A27),IF($C27="Provider",SUMIFS(Raw!$K:$K,Raw!$A:$A,$B$4,Raw!$G:$G,'KPIs Data from Apr25'!AC$4,Raw!$C:$C,'KPIs Data from Apr25'!$A27),SUMIFS(Raw!$K:$K,Raw!$A:$A,$B$4,Raw!$G:$G,'KPIs Data from Apr25'!AC$4,Raw!$E:$E,'KPIs Data from Apr25'!$A27))))</f>
        <v>18558</v>
      </c>
      <c r="AD27" s="173">
        <f t="shared" si="5"/>
        <v>0.80811509860976394</v>
      </c>
      <c r="AE27" s="254"/>
      <c r="AF27" s="62"/>
      <c r="AG27" s="63">
        <f t="shared" si="11"/>
        <v>4135</v>
      </c>
      <c r="AH27" s="52">
        <f t="shared" si="12"/>
        <v>8138</v>
      </c>
      <c r="AI27" s="52">
        <f t="shared" si="13"/>
        <v>481</v>
      </c>
      <c r="AJ27" s="52">
        <f t="shared" si="14"/>
        <v>935</v>
      </c>
      <c r="AK27" s="52">
        <f t="shared" si="15"/>
        <v>8</v>
      </c>
      <c r="AL27" s="52">
        <f t="shared" si="16"/>
        <v>19</v>
      </c>
      <c r="AM27" s="63">
        <f t="shared" si="17"/>
        <v>27</v>
      </c>
      <c r="AN27" s="63">
        <f t="shared" si="18"/>
        <v>36</v>
      </c>
      <c r="AO27" s="52"/>
      <c r="AP27" s="52"/>
      <c r="AQ27" s="62"/>
      <c r="AR27" s="63"/>
      <c r="AS27" s="254"/>
      <c r="AT27" s="254"/>
      <c r="AU27" s="259"/>
      <c r="AV27" s="175"/>
      <c r="AW27" s="254"/>
      <c r="AX27" s="254"/>
      <c r="AY27" s="259"/>
    </row>
    <row r="28" spans="1:51" ht="15" customHeight="1" x14ac:dyDescent="0.35">
      <c r="A28" s="262" t="str">
        <f>IF(Refs!A23="","",Refs!A23)</f>
        <v>111AM1</v>
      </c>
      <c r="B28" s="134" t="str">
        <f>IF(Refs!B23="","",Refs!B23)</f>
        <v>West Essex &amp; Hertfordshire</v>
      </c>
      <c r="C28" s="263" t="str">
        <f>IF(Refs!D23="","",Refs!D23)</f>
        <v>Area</v>
      </c>
      <c r="D28" s="76">
        <f>IF($B28="","",IF($C28="Region",SUMIFS(Raw!$K:$K,Raw!$A:$A,$B$4,Raw!$G:$G,'KPIs Data from Apr25'!D$4,Raw!$I:$I,'KPIs Data from Apr25'!$A28),IF($C28="Provider",SUMIFS(Raw!$K:$K,Raw!$A:$A,$B$4,Raw!$G:$G,'KPIs Data from Apr25'!D$4,Raw!$C:$C,'KPIs Data from Apr25'!$A28),SUMIFS(Raw!$K:$K,Raw!$A:$A,$B$4,Raw!$G:$G,'KPIs Data from Apr25'!D$4,Raw!$E:$E,'KPIs Data from Apr25'!$A28))))</f>
        <v>1487</v>
      </c>
      <c r="E28" s="76">
        <f>IF($B28="","",IF($C28="Region",SUMIFS(Raw!$K:$K,Raw!$A:$A,$B$4,Raw!$G:$G,'KPIs Data from Apr25'!E$4,Raw!$I:$I,'KPIs Data from Apr25'!$A28),IF($C28="Provider",SUMIFS(Raw!$K:$K,Raw!$A:$A,$B$4,Raw!$G:$G,'KPIs Data from Apr25'!E$4,Raw!$C:$C,'KPIs Data from Apr25'!$A28),SUMIFS(Raw!$K:$K,Raw!$A:$A,$B$4,Raw!$G:$G,'KPIs Data from Apr25'!E$4,Raw!$E:$E,'KPIs Data from Apr25'!$A28))))</f>
        <v>37105</v>
      </c>
      <c r="F28" s="173">
        <f t="shared" si="19"/>
        <v>3.8531301824212272E-2</v>
      </c>
      <c r="G28" s="76">
        <f>IF($B28="","",IF($C28="Region",SUMIFS(Raw!$K:$K,Raw!$A:$A,$B$4,Raw!$G:$G,'KPIs Data from Apr25'!G$4,Raw!$I:$I,'KPIs Data from Apr25'!$A28),IF($C28="Provider",SUMIFS(Raw!$K:$K,Raw!$A:$A,$B$4,Raw!$G:$G,'KPIs Data from Apr25'!G$4,Raw!$C:$C,'KPIs Data from Apr25'!$A28),SUMIFS(Raw!$K:$K,Raw!$A:$A,$B$4,Raw!$G:$G,'KPIs Data from Apr25'!G$4,Raw!$E:$E,'KPIs Data from Apr25'!$A28))))</f>
        <v>2332459</v>
      </c>
      <c r="H28" s="76">
        <f>IF($B28="","",IF($C28="Region",SUMIFS(Raw!$K:$K,Raw!$A:$A,$B$4,Raw!$G:$G,'KPIs Data from Apr25'!H$4,Raw!$I:$I,'KPIs Data from Apr25'!$A28),IF($C28="Provider",SUMIFS(Raw!$K:$K,Raw!$A:$A,$B$4,Raw!$G:$G,'KPIs Data from Apr25'!H$4,Raw!$C:$C,'KPIs Data from Apr25'!$A28),SUMIFS(Raw!$K:$K,Raw!$A:$A,$B$4,Raw!$G:$G,'KPIs Data from Apr25'!H$4,Raw!$E:$E,'KPIs Data from Apr25'!$A28))))</f>
        <v>37105</v>
      </c>
      <c r="I28" s="251">
        <f t="shared" si="20"/>
        <v>62.861042986120466</v>
      </c>
      <c r="J28" s="252">
        <f>IF($B28="","",IF($C28="Region",SUMIFS(Raw!$K:$K,Raw!$A:$A,$B$4,Raw!$G:$G,'KPIs Data from Apr25'!J$4,Raw!$I:$I,'KPIs Data from Apr25'!$A28),IF($C28="Provider",SUMIFS(Raw!$K:$K,Raw!$A:$A,$B$4,Raw!$G:$G,'KPIs Data from Apr25'!J$4,Raw!$C:$C,'KPIs Data from Apr25'!$A28),SUMIFS(Raw!$K:$K,Raw!$A:$A,$B$4,Raw!$G:$G,'KPIs Data from Apr25'!J$4,Raw!$E:$E,'KPIs Data from Apr25'!$A28))))</f>
        <v>298</v>
      </c>
      <c r="K28" s="253">
        <f>IF($B28="","",IF($C28="Region",SUMIFS(Raw!$K:$K,Raw!$A:$A,$B$4,Raw!$G:$G,'KPIs Data from Apr25'!K$4,Raw!$I:$I,'KPIs Data from Apr25'!$A28),IF($C28="Provider",SUMIFS(Raw!$K:$K,Raw!$A:$A,$B$4,Raw!$G:$G,'KPIs Data from Apr25'!K$4,Raw!$C:$C,'KPIs Data from Apr25'!$A28),SUMIFS(Raw!$K:$K,Raw!$A:$A,$B$4,Raw!$G:$G,'KPIs Data from Apr25'!K$4,Raw!$E:$E,'KPIs Data from Apr25'!$A28))))</f>
        <v>1502</v>
      </c>
      <c r="L28" s="76">
        <f>IF($B28="","",IF($C28="Region",SUMIFS(Raw!$K:$K,Raw!$A:$A,$B$4,Raw!$G:$G,'KPIs Data from Apr25'!L$4,Raw!$I:$I,'KPIs Data from Apr25'!$A28),IF($C28="Provider",SUMIFS(Raw!$K:$K,Raw!$A:$A,$B$4,Raw!$G:$G,'KPIs Data from Apr25'!L$4,Raw!$C:$C,'KPIs Data from Apr25'!$A28),SUMIFS(Raw!$K:$K,Raw!$A:$A,$B$4,Raw!$G:$G,'KPIs Data from Apr25'!L$4,Raw!$E:$E,'KPIs Data from Apr25'!$A28))))</f>
        <v>8268</v>
      </c>
      <c r="M28" s="76">
        <f>IF($B28="","",IF($C28="Region",SUMIFS(Raw!$K:$K,Raw!$A:$A,$B$4,Raw!$G:$G,'KPIs Data from Apr25'!M$4,Raw!$I:$I,'KPIs Data from Apr25'!$A28),IF($C28="Provider",SUMIFS(Raw!$K:$K,Raw!$A:$A,$B$4,Raw!$G:$G,'KPIs Data from Apr25'!M$4,Raw!$C:$C,'KPIs Data from Apr25'!$A28),SUMIFS(Raw!$K:$K,Raw!$A:$A,$B$4,Raw!$G:$G,'KPIs Data from Apr25'!M$4,Raw!$E:$E,'KPIs Data from Apr25'!$A28))))</f>
        <v>4658</v>
      </c>
      <c r="N28" s="76">
        <f>IF($B28="","",IF($C28="Region",SUMIFS(Raw!$K:$K,Raw!$A:$A,$B$4,Raw!$G:$G,'KPIs Data from Apr25'!N$4,Raw!$I:$I,'KPIs Data from Apr25'!$A28),IF($C28="Provider",SUMIFS(Raw!$K:$K,Raw!$A:$A,$B$4,Raw!$G:$G,'KPIs Data from Apr25'!N$4,Raw!$C:$C,'KPIs Data from Apr25'!$A28),SUMIFS(Raw!$K:$K,Raw!$A:$A,$B$4,Raw!$G:$G,'KPIs Data from Apr25'!N$4,Raw!$E:$E,'KPIs Data from Apr25'!$A28))))</f>
        <v>7943</v>
      </c>
      <c r="O28" s="76">
        <f>IF($B28="","",IF($C28="Region",SUMIFS(Raw!$K:$K,Raw!$A:$A,$B$4,Raw!$G:$G,'KPIs Data from Apr25'!O$4,Raw!$I:$I,'KPIs Data from Apr25'!$A28),IF($C28="Provider",SUMIFS(Raw!$K:$K,Raw!$A:$A,$B$4,Raw!$G:$G,'KPIs Data from Apr25'!O$4,Raw!$C:$C,'KPIs Data from Apr25'!$A28),SUMIFS(Raw!$K:$K,Raw!$A:$A,$B$4,Raw!$G:$G,'KPIs Data from Apr25'!O$4,Raw!$E:$E,'KPIs Data from Apr25'!$A28))))</f>
        <v>4</v>
      </c>
      <c r="P28" s="76">
        <f>IF($B28="","",IF($C28="Region",SUMIFS(Raw!$K:$K,Raw!$A:$A,$B$4,Raw!$G:$G,'KPIs Data from Apr25'!P$4,Raw!$I:$I,'KPIs Data from Apr25'!$A28),IF($C28="Provider",SUMIFS(Raw!$K:$K,Raw!$A:$A,$B$4,Raw!$G:$G,'KPIs Data from Apr25'!P$4,Raw!$C:$C,'KPIs Data from Apr25'!$A28),SUMIFS(Raw!$K:$K,Raw!$A:$A,$B$4,Raw!$G:$G,'KPIs Data from Apr25'!P$4,Raw!$E:$E,'KPIs Data from Apr25'!$A28))))</f>
        <v>8</v>
      </c>
      <c r="Q28" s="76">
        <f>IF($B28="","",IF($C28="Region",SUMIFS(Raw!$K:$K,Raw!$A:$A,$B$4,Raw!$G:$G,'KPIs Data from Apr25'!Q$4,Raw!$I:$I,'KPIs Data from Apr25'!$A28),IF($C28="Provider",SUMIFS(Raw!$K:$K,Raw!$A:$A,$B$4,Raw!$G:$G,'KPIs Data from Apr25'!Q$4,Raw!$C:$C,'KPIs Data from Apr25'!$A28),SUMIFS(Raw!$K:$K,Raw!$A:$A,$B$4,Raw!$G:$G,'KPIs Data from Apr25'!Q$4,Raw!$E:$E,'KPIs Data from Apr25'!$A28))))</f>
        <v>32</v>
      </c>
      <c r="R28" s="76">
        <f>IF($B28="","",IF($C28="Region",SUMIFS(Raw!$K:$K,Raw!$A:$A,$B$4,Raw!$G:$G,'KPIs Data from Apr25'!R$4,Raw!$I:$I,'KPIs Data from Apr25'!$A28),IF($C28="Provider",SUMIFS(Raw!$K:$K,Raw!$A:$A,$B$4,Raw!$G:$G,'KPIs Data from Apr25'!R$4,Raw!$C:$C,'KPIs Data from Apr25'!$A28),SUMIFS(Raw!$K:$K,Raw!$A:$A,$B$4,Raw!$G:$G,'KPIs Data from Apr25'!R$4,Raw!$E:$E,'KPIs Data from Apr25'!$A28))))</f>
        <v>56</v>
      </c>
      <c r="S28" s="173">
        <f t="shared" si="8"/>
        <v>0.38070660522273425</v>
      </c>
      <c r="T28" s="76">
        <f>IF($B28="","",IF($C28="Region",SUMIFS(Raw!$K:$K,Raw!$A:$A,$B$4,Raw!$G:$G,'KPIs Data from Apr25'!T$4,Raw!$I:$I,'KPIs Data from Apr25'!$A28),IF($C28="Provider",SUMIFS(Raw!$K:$K,Raw!$A:$A,$B$4,Raw!$G:$G,'KPIs Data from Apr25'!T$4,Raw!$C:$C,'KPIs Data from Apr25'!$A28),SUMIFS(Raw!$K:$K,Raw!$A:$A,$B$4,Raw!$G:$G,'KPIs Data from Apr25'!T$4,Raw!$E:$E,'KPIs Data from Apr25'!$A28))))</f>
        <v>2543</v>
      </c>
      <c r="U28" s="76">
        <f>IF($B28="","",IF($C28="Region",SUMIFS(Raw!$K:$K,Raw!$A:$A,$B$4,Raw!$G:$G,'KPIs Data from Apr25'!U$4,Raw!$I:$I,'KPIs Data from Apr25'!$A28),IF($C28="Provider",SUMIFS(Raw!$K:$K,Raw!$A:$A,$B$4,Raw!$G:$G,'KPIs Data from Apr25'!U$4,Raw!$C:$C,'KPIs Data from Apr25'!$A28),SUMIFS(Raw!$K:$K,Raw!$A:$A,$B$4,Raw!$G:$G,'KPIs Data from Apr25'!U$4,Raw!$E:$E,'KPIs Data from Apr25'!$A28))))</f>
        <v>3915</v>
      </c>
      <c r="V28" s="173">
        <f t="shared" si="2"/>
        <v>0.64955300127713922</v>
      </c>
      <c r="W28" s="76">
        <f t="shared" si="9"/>
        <v>2543</v>
      </c>
      <c r="X28" s="76">
        <f t="shared" si="10"/>
        <v>3915</v>
      </c>
      <c r="Y28" s="76">
        <f>IF($B28="","",IF($C28="Region",SUMIFS(Raw!$K:$K,Raw!$A:$A,$B$4,Raw!$G:$G,'KPIs Data from Apr25'!Y$4,Raw!$I:$I,'KPIs Data from Apr25'!$A28),IF($C28="Provider",SUMIFS(Raw!$K:$K,Raw!$A:$A,$B$4,Raw!$G:$G,'KPIs Data from Apr25'!Y$4,Raw!$C:$C,'KPIs Data from Apr25'!$A28),SUMIFS(Raw!$K:$K,Raw!$A:$A,$B$4,Raw!$G:$G,'KPIs Data from Apr25'!Y$4,Raw!$E:$E,'KPIs Data from Apr25'!$A28))))</f>
        <v>2969</v>
      </c>
      <c r="Z28" s="76">
        <f>IF($B28="","",IF($C28="Region",SUMIFS(Raw!$K:$K,Raw!$A:$A,$B$4,Raw!$G:$G,'KPIs Data from Apr25'!Z$4,Raw!$I:$I,'KPIs Data from Apr25'!$A28),IF($C28="Provider",SUMIFS(Raw!$K:$K,Raw!$A:$A,$B$4,Raw!$G:$G,'KPIs Data from Apr25'!Z$4,Raw!$C:$C,'KPIs Data from Apr25'!$A28),SUMIFS(Raw!$K:$K,Raw!$A:$A,$B$4,Raw!$G:$G,'KPIs Data from Apr25'!Z$4,Raw!$E:$E,'KPIs Data from Apr25'!$A28))))</f>
        <v>4392</v>
      </c>
      <c r="AA28" s="173">
        <f t="shared" si="4"/>
        <v>0.66353677621283258</v>
      </c>
      <c r="AB28" s="253">
        <f>IF($B28="","",IF($C28="Region",SUMIFS(Raw!$K:$K,Raw!$A:$A,$B$4,Raw!$G:$G,'KPIs Data from Apr25'!AB$4,Raw!$I:$I,'KPIs Data from Apr25'!$A28),IF($C28="Provider",SUMIFS(Raw!$K:$K,Raw!$A:$A,$B$4,Raw!$G:$G,'KPIs Data from Apr25'!AB$4,Raw!$C:$C,'KPIs Data from Apr25'!$A28),SUMIFS(Raw!$K:$K,Raw!$A:$A,$B$4,Raw!$G:$G,'KPIs Data from Apr25'!AB$4,Raw!$E:$E,'KPIs Data from Apr25'!$A28))))</f>
        <v>21312</v>
      </c>
      <c r="AC28" s="76">
        <f>IF($B28="","",IF($C28="Region",SUMIFS(Raw!$K:$K,Raw!$A:$A,$B$4,Raw!$G:$G,'KPIs Data from Apr25'!AC$4,Raw!$I:$I,'KPIs Data from Apr25'!$A28),IF($C28="Provider",SUMIFS(Raw!$K:$K,Raw!$A:$A,$B$4,Raw!$G:$G,'KPIs Data from Apr25'!AC$4,Raw!$C:$C,'KPIs Data from Apr25'!$A28),SUMIFS(Raw!$K:$K,Raw!$A:$A,$B$4,Raw!$G:$G,'KPIs Data from Apr25'!AC$4,Raw!$E:$E,'KPIs Data from Apr25'!$A28))))</f>
        <v>27069</v>
      </c>
      <c r="AD28" s="173">
        <f t="shared" si="5"/>
        <v>0.78732129003657325</v>
      </c>
      <c r="AE28" s="254"/>
      <c r="AF28" s="62"/>
      <c r="AG28" s="63">
        <f t="shared" si="11"/>
        <v>1502</v>
      </c>
      <c r="AH28" s="52">
        <f t="shared" si="12"/>
        <v>8268</v>
      </c>
      <c r="AI28" s="52">
        <f t="shared" si="13"/>
        <v>4658</v>
      </c>
      <c r="AJ28" s="52">
        <f t="shared" si="14"/>
        <v>7943</v>
      </c>
      <c r="AK28" s="52">
        <f t="shared" si="15"/>
        <v>4</v>
      </c>
      <c r="AL28" s="52">
        <f t="shared" si="16"/>
        <v>8</v>
      </c>
      <c r="AM28" s="63">
        <f t="shared" si="17"/>
        <v>32</v>
      </c>
      <c r="AN28" s="63">
        <f t="shared" si="18"/>
        <v>56</v>
      </c>
      <c r="AO28" s="52"/>
      <c r="AP28" s="52"/>
      <c r="AQ28" s="62"/>
      <c r="AR28" s="63"/>
      <c r="AS28" s="254"/>
      <c r="AT28" s="254"/>
      <c r="AU28" s="259"/>
      <c r="AV28" s="175"/>
      <c r="AW28" s="254"/>
      <c r="AX28" s="254"/>
      <c r="AY28" s="259"/>
    </row>
    <row r="29" spans="1:51" ht="19.5" customHeight="1" x14ac:dyDescent="0.35">
      <c r="A29" s="262" t="str">
        <f>IF(Refs!A24="","",Refs!A24)</f>
        <v>111AL9</v>
      </c>
      <c r="B29" s="134" t="str">
        <f>IF(Refs!B24="","",Refs!B24)</f>
        <v>North Central London (LAS)</v>
      </c>
      <c r="C29" s="263" t="str">
        <f>IF(Refs!D24="","",Refs!D24)</f>
        <v>Area</v>
      </c>
      <c r="D29" s="76">
        <f>IF($B29="","",IF($C29="Region",SUMIFS(Raw!$K:$K,Raw!$A:$A,$B$4,Raw!$G:$G,'KPIs Data from Apr25'!D$4,Raw!$I:$I,'KPIs Data from Apr25'!$A29),IF($C29="Provider",SUMIFS(Raw!$K:$K,Raw!$A:$A,$B$4,Raw!$G:$G,'KPIs Data from Apr25'!D$4,Raw!$C:$C,'KPIs Data from Apr25'!$A29),SUMIFS(Raw!$K:$K,Raw!$A:$A,$B$4,Raw!$G:$G,'KPIs Data from Apr25'!D$4,Raw!$E:$E,'KPIs Data from Apr25'!$A29))))</f>
        <v>809</v>
      </c>
      <c r="E29" s="76">
        <f>IF($B29="","",IF($C29="Region",SUMIFS(Raw!$K:$K,Raw!$A:$A,$B$4,Raw!$G:$G,'KPIs Data from Apr25'!E$4,Raw!$I:$I,'KPIs Data from Apr25'!$A29),IF($C29="Provider",SUMIFS(Raw!$K:$K,Raw!$A:$A,$B$4,Raw!$G:$G,'KPIs Data from Apr25'!E$4,Raw!$C:$C,'KPIs Data from Apr25'!$A29),SUMIFS(Raw!$K:$K,Raw!$A:$A,$B$4,Raw!$G:$G,'KPIs Data from Apr25'!E$4,Raw!$E:$E,'KPIs Data from Apr25'!$A29))))</f>
        <v>34230</v>
      </c>
      <c r="F29" s="173">
        <f t="shared" si="19"/>
        <v>2.3088558463426466E-2</v>
      </c>
      <c r="G29" s="76">
        <f>IF($B29="","",IF($C29="Region",SUMIFS(Raw!$K:$K,Raw!$A:$A,$B$4,Raw!$G:$G,'KPIs Data from Apr25'!G$4,Raw!$I:$I,'KPIs Data from Apr25'!$A29),IF($C29="Provider",SUMIFS(Raw!$K:$K,Raw!$A:$A,$B$4,Raw!$G:$G,'KPIs Data from Apr25'!G$4,Raw!$C:$C,'KPIs Data from Apr25'!$A29),SUMIFS(Raw!$K:$K,Raw!$A:$A,$B$4,Raw!$G:$G,'KPIs Data from Apr25'!G$4,Raw!$E:$E,'KPIs Data from Apr25'!$A29))))</f>
        <v>177621</v>
      </c>
      <c r="H29" s="76">
        <f>IF($B29="","",IF($C29="Region",SUMIFS(Raw!$K:$K,Raw!$A:$A,$B$4,Raw!$G:$G,'KPIs Data from Apr25'!H$4,Raw!$I:$I,'KPIs Data from Apr25'!$A29),IF($C29="Provider",SUMIFS(Raw!$K:$K,Raw!$A:$A,$B$4,Raw!$G:$G,'KPIs Data from Apr25'!H$4,Raw!$C:$C,'KPIs Data from Apr25'!$A29),SUMIFS(Raw!$K:$K,Raw!$A:$A,$B$4,Raw!$G:$G,'KPIs Data from Apr25'!H$4,Raw!$E:$E,'KPIs Data from Apr25'!$A29))))</f>
        <v>34230</v>
      </c>
      <c r="I29" s="251">
        <f t="shared" si="20"/>
        <v>5.1890446976336548</v>
      </c>
      <c r="J29" s="252">
        <f>IF($B29="","",IF($C29="Region",SUMIFS(Raw!$K:$K,Raw!$A:$A,$B$4,Raw!$G:$G,'KPIs Data from Apr25'!J$4,Raw!$I:$I,'KPIs Data from Apr25'!$A29),IF($C29="Provider",SUMIFS(Raw!$K:$K,Raw!$A:$A,$B$4,Raw!$G:$G,'KPIs Data from Apr25'!J$4,Raw!$C:$C,'KPIs Data from Apr25'!$A29),SUMIFS(Raw!$K:$K,Raw!$A:$A,$B$4,Raw!$G:$G,'KPIs Data from Apr25'!J$4,Raw!$E:$E,'KPIs Data from Apr25'!$A29))))</f>
        <v>6</v>
      </c>
      <c r="K29" s="253">
        <f>IF($B29="","",IF($C29="Region",SUMIFS(Raw!$K:$K,Raw!$A:$A,$B$4,Raw!$G:$G,'KPIs Data from Apr25'!K$4,Raw!$I:$I,'KPIs Data from Apr25'!$A29),IF($C29="Provider",SUMIFS(Raw!$K:$K,Raw!$A:$A,$B$4,Raw!$G:$G,'KPIs Data from Apr25'!K$4,Raw!$C:$C,'KPIs Data from Apr25'!$A29),SUMIFS(Raw!$K:$K,Raw!$A:$A,$B$4,Raw!$G:$G,'KPIs Data from Apr25'!K$4,Raw!$E:$E,'KPIs Data from Apr25'!$A29))))</f>
        <v>2366</v>
      </c>
      <c r="L29" s="76">
        <f>IF($B29="","",IF($C29="Region",SUMIFS(Raw!$K:$K,Raw!$A:$A,$B$4,Raw!$G:$G,'KPIs Data from Apr25'!L$4,Raw!$I:$I,'KPIs Data from Apr25'!$A29),IF($C29="Provider",SUMIFS(Raw!$K:$K,Raw!$A:$A,$B$4,Raw!$G:$G,'KPIs Data from Apr25'!L$4,Raw!$C:$C,'KPIs Data from Apr25'!$A29),SUMIFS(Raw!$K:$K,Raw!$A:$A,$B$4,Raw!$G:$G,'KPIs Data from Apr25'!L$4,Raw!$E:$E,'KPIs Data from Apr25'!$A29))))</f>
        <v>6019</v>
      </c>
      <c r="M29" s="76">
        <f>IF($B29="","",IF($C29="Region",SUMIFS(Raw!$K:$K,Raw!$A:$A,$B$4,Raw!$G:$G,'KPIs Data from Apr25'!M$4,Raw!$I:$I,'KPIs Data from Apr25'!$A29),IF($C29="Provider",SUMIFS(Raw!$K:$K,Raw!$A:$A,$B$4,Raw!$G:$G,'KPIs Data from Apr25'!M$4,Raw!$C:$C,'KPIs Data from Apr25'!$A29),SUMIFS(Raw!$K:$K,Raw!$A:$A,$B$4,Raw!$G:$G,'KPIs Data from Apr25'!M$4,Raw!$E:$E,'KPIs Data from Apr25'!$A29))))</f>
        <v>876</v>
      </c>
      <c r="N29" s="76">
        <f>IF($B29="","",IF($C29="Region",SUMIFS(Raw!$K:$K,Raw!$A:$A,$B$4,Raw!$G:$G,'KPIs Data from Apr25'!N$4,Raw!$I:$I,'KPIs Data from Apr25'!$A29),IF($C29="Provider",SUMIFS(Raw!$K:$K,Raw!$A:$A,$B$4,Raw!$G:$G,'KPIs Data from Apr25'!N$4,Raw!$C:$C,'KPIs Data from Apr25'!$A29),SUMIFS(Raw!$K:$K,Raw!$A:$A,$B$4,Raw!$G:$G,'KPIs Data from Apr25'!N$4,Raw!$E:$E,'KPIs Data from Apr25'!$A29))))</f>
        <v>1210</v>
      </c>
      <c r="O29" s="76">
        <f>IF($B29="","",IF($C29="Region",SUMIFS(Raw!$K:$K,Raw!$A:$A,$B$4,Raw!$G:$G,'KPIs Data from Apr25'!O$4,Raw!$I:$I,'KPIs Data from Apr25'!$A29),IF($C29="Provider",SUMIFS(Raw!$K:$K,Raw!$A:$A,$B$4,Raw!$G:$G,'KPIs Data from Apr25'!O$4,Raw!$C:$C,'KPIs Data from Apr25'!$A29),SUMIFS(Raw!$K:$K,Raw!$A:$A,$B$4,Raw!$G:$G,'KPIs Data from Apr25'!O$4,Raw!$E:$E,'KPIs Data from Apr25'!$A29))))</f>
        <v>0</v>
      </c>
      <c r="P29" s="76">
        <f>IF($B29="","",IF($C29="Region",SUMIFS(Raw!$K:$K,Raw!$A:$A,$B$4,Raw!$G:$G,'KPIs Data from Apr25'!P$4,Raw!$I:$I,'KPIs Data from Apr25'!$A29),IF($C29="Provider",SUMIFS(Raw!$K:$K,Raw!$A:$A,$B$4,Raw!$G:$G,'KPIs Data from Apr25'!P$4,Raw!$C:$C,'KPIs Data from Apr25'!$A29),SUMIFS(Raw!$K:$K,Raw!$A:$A,$B$4,Raw!$G:$G,'KPIs Data from Apr25'!P$4,Raw!$E:$E,'KPIs Data from Apr25'!$A29))))</f>
        <v>0</v>
      </c>
      <c r="Q29" s="76">
        <f>IF($B29="","",IF($C29="Region",SUMIFS(Raw!$K:$K,Raw!$A:$A,$B$4,Raw!$G:$G,'KPIs Data from Apr25'!Q$4,Raw!$I:$I,'KPIs Data from Apr25'!$A29),IF($C29="Provider",SUMIFS(Raw!$K:$K,Raw!$A:$A,$B$4,Raw!$G:$G,'KPIs Data from Apr25'!Q$4,Raw!$C:$C,'KPIs Data from Apr25'!$A29),SUMIFS(Raw!$K:$K,Raw!$A:$A,$B$4,Raw!$G:$G,'KPIs Data from Apr25'!Q$4,Raw!$E:$E,'KPIs Data from Apr25'!$A29))))</f>
        <v>0</v>
      </c>
      <c r="R29" s="76">
        <f>IF($B29="","",IF($C29="Region",SUMIFS(Raw!$K:$K,Raw!$A:$A,$B$4,Raw!$G:$G,'KPIs Data from Apr25'!R$4,Raw!$I:$I,'KPIs Data from Apr25'!$A29),IF($C29="Provider",SUMIFS(Raw!$K:$K,Raw!$A:$A,$B$4,Raw!$G:$G,'KPIs Data from Apr25'!R$4,Raw!$C:$C,'KPIs Data from Apr25'!$A29),SUMIFS(Raw!$K:$K,Raw!$A:$A,$B$4,Raw!$G:$G,'KPIs Data from Apr25'!R$4,Raw!$E:$E,'KPIs Data from Apr25'!$A29))))</f>
        <v>0</v>
      </c>
      <c r="S29" s="173">
        <f t="shared" si="8"/>
        <v>0.44847143449993082</v>
      </c>
      <c r="T29" s="76">
        <f>IF($B29="","",IF($C29="Region",SUMIFS(Raw!$K:$K,Raw!$A:$A,$B$4,Raw!$G:$G,'KPIs Data from Apr25'!T$4,Raw!$I:$I,'KPIs Data from Apr25'!$A29),IF($C29="Provider",SUMIFS(Raw!$K:$K,Raw!$A:$A,$B$4,Raw!$G:$G,'KPIs Data from Apr25'!T$4,Raw!$C:$C,'KPIs Data from Apr25'!$A29),SUMIFS(Raw!$K:$K,Raw!$A:$A,$B$4,Raw!$G:$G,'KPIs Data from Apr25'!T$4,Raw!$E:$E,'KPIs Data from Apr25'!$A29))))</f>
        <v>2476</v>
      </c>
      <c r="U29" s="76">
        <f>IF($B29="","",IF($C29="Region",SUMIFS(Raw!$K:$K,Raw!$A:$A,$B$4,Raw!$G:$G,'KPIs Data from Apr25'!U$4,Raw!$I:$I,'KPIs Data from Apr25'!$A29),IF($C29="Provider",SUMIFS(Raw!$K:$K,Raw!$A:$A,$B$4,Raw!$G:$G,'KPIs Data from Apr25'!U$4,Raw!$C:$C,'KPIs Data from Apr25'!$A29),SUMIFS(Raw!$K:$K,Raw!$A:$A,$B$4,Raw!$G:$G,'KPIs Data from Apr25'!U$4,Raw!$E:$E,'KPIs Data from Apr25'!$A29))))</f>
        <v>2851</v>
      </c>
      <c r="V29" s="173">
        <f t="shared" si="2"/>
        <v>0.86846720448965276</v>
      </c>
      <c r="W29" s="76">
        <f t="shared" si="9"/>
        <v>2476</v>
      </c>
      <c r="X29" s="76">
        <f t="shared" si="10"/>
        <v>2851</v>
      </c>
      <c r="Y29" s="76">
        <f>IF($B29="","",IF($C29="Region",SUMIFS(Raw!$K:$K,Raw!$A:$A,$B$4,Raw!$G:$G,'KPIs Data from Apr25'!Y$4,Raw!$I:$I,'KPIs Data from Apr25'!$A29),IF($C29="Provider",SUMIFS(Raw!$K:$K,Raw!$A:$A,$B$4,Raw!$G:$G,'KPIs Data from Apr25'!Y$4,Raw!$C:$C,'KPIs Data from Apr25'!$A29),SUMIFS(Raw!$K:$K,Raw!$A:$A,$B$4,Raw!$G:$G,'KPIs Data from Apr25'!Y$4,Raw!$E:$E,'KPIs Data from Apr25'!$A29))))</f>
        <v>1964</v>
      </c>
      <c r="Z29" s="76">
        <f>IF($B29="","",IF($C29="Region",SUMIFS(Raw!$K:$K,Raw!$A:$A,$B$4,Raw!$G:$G,'KPIs Data from Apr25'!Z$4,Raw!$I:$I,'KPIs Data from Apr25'!$A29),IF($C29="Provider",SUMIFS(Raw!$K:$K,Raw!$A:$A,$B$4,Raw!$G:$G,'KPIs Data from Apr25'!Z$4,Raw!$C:$C,'KPIs Data from Apr25'!$A29),SUMIFS(Raw!$K:$K,Raw!$A:$A,$B$4,Raw!$G:$G,'KPIs Data from Apr25'!Z$4,Raw!$E:$E,'KPIs Data from Apr25'!$A29))))</f>
        <v>2882</v>
      </c>
      <c r="AA29" s="173">
        <f t="shared" si="4"/>
        <v>0.77446363160648879</v>
      </c>
      <c r="AB29" s="253">
        <f>IF($B29="","",IF($C29="Region",SUMIFS(Raw!$K:$K,Raw!$A:$A,$B$4,Raw!$G:$G,'KPIs Data from Apr25'!AB$4,Raw!$I:$I,'KPIs Data from Apr25'!$A29),IF($C29="Provider",SUMIFS(Raw!$K:$K,Raw!$A:$A,$B$4,Raw!$G:$G,'KPIs Data from Apr25'!AB$4,Raw!$C:$C,'KPIs Data from Apr25'!$A29),SUMIFS(Raw!$K:$K,Raw!$A:$A,$B$4,Raw!$G:$G,'KPIs Data from Apr25'!AB$4,Raw!$E:$E,'KPIs Data from Apr25'!$A29))))</f>
        <v>7884</v>
      </c>
      <c r="AC29" s="76">
        <f>IF($B29="","",IF($C29="Region",SUMIFS(Raw!$K:$K,Raw!$A:$A,$B$4,Raw!$G:$G,'KPIs Data from Apr25'!AC$4,Raw!$I:$I,'KPIs Data from Apr25'!$A29),IF($C29="Provider",SUMIFS(Raw!$K:$K,Raw!$A:$A,$B$4,Raw!$G:$G,'KPIs Data from Apr25'!AC$4,Raw!$C:$C,'KPIs Data from Apr25'!$A29),SUMIFS(Raw!$K:$K,Raw!$A:$A,$B$4,Raw!$G:$G,'KPIs Data from Apr25'!AC$4,Raw!$E:$E,'KPIs Data from Apr25'!$A29))))</f>
        <v>15534</v>
      </c>
      <c r="AD29" s="173">
        <f t="shared" si="5"/>
        <v>0.50753186558516805</v>
      </c>
      <c r="AE29" s="254"/>
      <c r="AF29" s="62"/>
      <c r="AG29" s="63">
        <f t="shared" si="11"/>
        <v>2366</v>
      </c>
      <c r="AH29" s="52">
        <f t="shared" si="12"/>
        <v>6019</v>
      </c>
      <c r="AI29" s="52">
        <f t="shared" si="13"/>
        <v>876</v>
      </c>
      <c r="AJ29" s="52">
        <f t="shared" si="14"/>
        <v>1210</v>
      </c>
      <c r="AK29" s="52">
        <f t="shared" si="15"/>
        <v>0</v>
      </c>
      <c r="AL29" s="52">
        <f t="shared" si="16"/>
        <v>0</v>
      </c>
      <c r="AM29" s="63">
        <f t="shared" si="17"/>
        <v>0</v>
      </c>
      <c r="AN29" s="63">
        <f t="shared" si="18"/>
        <v>0</v>
      </c>
      <c r="AO29" s="52"/>
      <c r="AP29" s="52"/>
      <c r="AQ29" s="62"/>
      <c r="AR29" s="63"/>
      <c r="AS29" s="254"/>
      <c r="AT29" s="254"/>
      <c r="AU29" s="259"/>
      <c r="AV29" s="175"/>
      <c r="AW29" s="254"/>
      <c r="AX29" s="254"/>
      <c r="AY29" s="259"/>
    </row>
    <row r="30" spans="1:51" x14ac:dyDescent="0.35">
      <c r="A30" s="262" t="str">
        <f>IF(Refs!A25="","",Refs!A25)</f>
        <v>111AH5</v>
      </c>
      <c r="B30" s="134" t="str">
        <f>IF(Refs!B25="","",Refs!B25)</f>
        <v>North East London</v>
      </c>
      <c r="C30" s="263" t="str">
        <f>IF(Refs!D25="","",Refs!D25)</f>
        <v>Area</v>
      </c>
      <c r="D30" s="76">
        <f>IF($B30="","",IF($C30="Region",SUMIFS(Raw!$K:$K,Raw!$A:$A,$B$4,Raw!$G:$G,'KPIs Data from Apr25'!D$4,Raw!$I:$I,'KPIs Data from Apr25'!$A30),IF($C30="Provider",SUMIFS(Raw!$K:$K,Raw!$A:$A,$B$4,Raw!$G:$G,'KPIs Data from Apr25'!D$4,Raw!$C:$C,'KPIs Data from Apr25'!$A30),SUMIFS(Raw!$K:$K,Raw!$A:$A,$B$4,Raw!$G:$G,'KPIs Data from Apr25'!D$4,Raw!$E:$E,'KPIs Data from Apr25'!$A30))))</f>
        <v>1013</v>
      </c>
      <c r="E30" s="76">
        <f>IF($B30="","",IF($C30="Region",SUMIFS(Raw!$K:$K,Raw!$A:$A,$B$4,Raw!$G:$G,'KPIs Data from Apr25'!E$4,Raw!$I:$I,'KPIs Data from Apr25'!$A30),IF($C30="Provider",SUMIFS(Raw!$K:$K,Raw!$A:$A,$B$4,Raw!$G:$G,'KPIs Data from Apr25'!E$4,Raw!$C:$C,'KPIs Data from Apr25'!$A30),SUMIFS(Raw!$K:$K,Raw!$A:$A,$B$4,Raw!$G:$G,'KPIs Data from Apr25'!E$4,Raw!$E:$E,'KPIs Data from Apr25'!$A30))))</f>
        <v>57897</v>
      </c>
      <c r="F30" s="173">
        <f t="shared" si="19"/>
        <v>1.7195722288236293E-2</v>
      </c>
      <c r="G30" s="76">
        <f>IF($B30="","",IF($C30="Region",SUMIFS(Raw!$K:$K,Raw!$A:$A,$B$4,Raw!$G:$G,'KPIs Data from Apr25'!G$4,Raw!$I:$I,'KPIs Data from Apr25'!$A30),IF($C30="Provider",SUMIFS(Raw!$K:$K,Raw!$A:$A,$B$4,Raw!$G:$G,'KPIs Data from Apr25'!G$4,Raw!$C:$C,'KPIs Data from Apr25'!$A30),SUMIFS(Raw!$K:$K,Raw!$A:$A,$B$4,Raw!$G:$G,'KPIs Data from Apr25'!G$4,Raw!$E:$E,'KPIs Data from Apr25'!$A30))))</f>
        <v>343349</v>
      </c>
      <c r="H30" s="76">
        <f>IF($B30="","",IF($C30="Region",SUMIFS(Raw!$K:$K,Raw!$A:$A,$B$4,Raw!$G:$G,'KPIs Data from Apr25'!H$4,Raw!$I:$I,'KPIs Data from Apr25'!$A30),IF($C30="Provider",SUMIFS(Raw!$K:$K,Raw!$A:$A,$B$4,Raw!$G:$G,'KPIs Data from Apr25'!H$4,Raw!$C:$C,'KPIs Data from Apr25'!$A30),SUMIFS(Raw!$K:$K,Raw!$A:$A,$B$4,Raw!$G:$G,'KPIs Data from Apr25'!H$4,Raw!$E:$E,'KPIs Data from Apr25'!$A30))))</f>
        <v>57897</v>
      </c>
      <c r="I30" s="251">
        <f t="shared" si="20"/>
        <v>5.9303418139109105</v>
      </c>
      <c r="J30" s="252">
        <f>IF($B30="","",IF($C30="Region",SUMIFS(Raw!$K:$K,Raw!$A:$A,$B$4,Raw!$G:$G,'KPIs Data from Apr25'!J$4,Raw!$I:$I,'KPIs Data from Apr25'!$A30),IF($C30="Provider",SUMIFS(Raw!$K:$K,Raw!$A:$A,$B$4,Raw!$G:$G,'KPIs Data from Apr25'!J$4,Raw!$C:$C,'KPIs Data from Apr25'!$A30),SUMIFS(Raw!$K:$K,Raw!$A:$A,$B$4,Raw!$G:$G,'KPIs Data from Apr25'!J$4,Raw!$E:$E,'KPIs Data from Apr25'!$A30))))</f>
        <v>6</v>
      </c>
      <c r="K30" s="253">
        <f>IF($B30="","",IF($C30="Region",SUMIFS(Raw!$K:$K,Raw!$A:$A,$B$4,Raw!$G:$G,'KPIs Data from Apr25'!K$4,Raw!$I:$I,'KPIs Data from Apr25'!$A30),IF($C30="Provider",SUMIFS(Raw!$K:$K,Raw!$A:$A,$B$4,Raw!$G:$G,'KPIs Data from Apr25'!K$4,Raw!$C:$C,'KPIs Data from Apr25'!$A30),SUMIFS(Raw!$K:$K,Raw!$A:$A,$B$4,Raw!$G:$G,'KPIs Data from Apr25'!K$4,Raw!$E:$E,'KPIs Data from Apr25'!$A30))))</f>
        <v>1934</v>
      </c>
      <c r="L30" s="76">
        <f>IF($B30="","",IF($C30="Region",SUMIFS(Raw!$K:$K,Raw!$A:$A,$B$4,Raw!$G:$G,'KPIs Data from Apr25'!L$4,Raw!$I:$I,'KPIs Data from Apr25'!$A30),IF($C30="Provider",SUMIFS(Raw!$K:$K,Raw!$A:$A,$B$4,Raw!$G:$G,'KPIs Data from Apr25'!L$4,Raw!$C:$C,'KPIs Data from Apr25'!$A30),SUMIFS(Raw!$K:$K,Raw!$A:$A,$B$4,Raw!$G:$G,'KPIs Data from Apr25'!L$4,Raw!$E:$E,'KPIs Data from Apr25'!$A30))))</f>
        <v>9433</v>
      </c>
      <c r="M30" s="76">
        <f>IF($B30="","",IF($C30="Region",SUMIFS(Raw!$K:$K,Raw!$A:$A,$B$4,Raw!$G:$G,'KPIs Data from Apr25'!M$4,Raw!$I:$I,'KPIs Data from Apr25'!$A30),IF($C30="Provider",SUMIFS(Raw!$K:$K,Raw!$A:$A,$B$4,Raw!$G:$G,'KPIs Data from Apr25'!M$4,Raw!$C:$C,'KPIs Data from Apr25'!$A30),SUMIFS(Raw!$K:$K,Raw!$A:$A,$B$4,Raw!$G:$G,'KPIs Data from Apr25'!M$4,Raw!$E:$E,'KPIs Data from Apr25'!$A30))))</f>
        <v>1163</v>
      </c>
      <c r="N30" s="76">
        <f>IF($B30="","",IF($C30="Region",SUMIFS(Raw!$K:$K,Raw!$A:$A,$B$4,Raw!$G:$G,'KPIs Data from Apr25'!N$4,Raw!$I:$I,'KPIs Data from Apr25'!$A30),IF($C30="Provider",SUMIFS(Raw!$K:$K,Raw!$A:$A,$B$4,Raw!$G:$G,'KPIs Data from Apr25'!N$4,Raw!$C:$C,'KPIs Data from Apr25'!$A30),SUMIFS(Raw!$K:$K,Raw!$A:$A,$B$4,Raw!$G:$G,'KPIs Data from Apr25'!N$4,Raw!$E:$E,'KPIs Data from Apr25'!$A30))))</f>
        <v>2351</v>
      </c>
      <c r="O30" s="76">
        <f>IF($B30="","",IF($C30="Region",SUMIFS(Raw!$K:$K,Raw!$A:$A,$B$4,Raw!$G:$G,'KPIs Data from Apr25'!O$4,Raw!$I:$I,'KPIs Data from Apr25'!$A30),IF($C30="Provider",SUMIFS(Raw!$K:$K,Raw!$A:$A,$B$4,Raw!$G:$G,'KPIs Data from Apr25'!O$4,Raw!$C:$C,'KPIs Data from Apr25'!$A30),SUMIFS(Raw!$K:$K,Raw!$A:$A,$B$4,Raw!$G:$G,'KPIs Data from Apr25'!O$4,Raw!$E:$E,'KPIs Data from Apr25'!$A30))))</f>
        <v>1</v>
      </c>
      <c r="P30" s="76">
        <f>IF($B30="","",IF($C30="Region",SUMIFS(Raw!$K:$K,Raw!$A:$A,$B$4,Raw!$G:$G,'KPIs Data from Apr25'!P$4,Raw!$I:$I,'KPIs Data from Apr25'!$A30),IF($C30="Provider",SUMIFS(Raw!$K:$K,Raw!$A:$A,$B$4,Raw!$G:$G,'KPIs Data from Apr25'!P$4,Raw!$C:$C,'KPIs Data from Apr25'!$A30),SUMIFS(Raw!$K:$K,Raw!$A:$A,$B$4,Raw!$G:$G,'KPIs Data from Apr25'!P$4,Raw!$E:$E,'KPIs Data from Apr25'!$A30))))</f>
        <v>84</v>
      </c>
      <c r="Q30" s="76">
        <f>IF($B30="","",IF($C30="Region",SUMIFS(Raw!$K:$K,Raw!$A:$A,$B$4,Raw!$G:$G,'KPIs Data from Apr25'!Q$4,Raw!$I:$I,'KPIs Data from Apr25'!$A30),IF($C30="Provider",SUMIFS(Raw!$K:$K,Raw!$A:$A,$B$4,Raw!$G:$G,'KPIs Data from Apr25'!Q$4,Raw!$C:$C,'KPIs Data from Apr25'!$A30),SUMIFS(Raw!$K:$K,Raw!$A:$A,$B$4,Raw!$G:$G,'KPIs Data from Apr25'!Q$4,Raw!$E:$E,'KPIs Data from Apr25'!$A30))))</f>
        <v>15</v>
      </c>
      <c r="R30" s="76">
        <f>IF($B30="","",IF($C30="Region",SUMIFS(Raw!$K:$K,Raw!$A:$A,$B$4,Raw!$G:$G,'KPIs Data from Apr25'!R$4,Raw!$I:$I,'KPIs Data from Apr25'!$A30),IF($C30="Provider",SUMIFS(Raw!$K:$K,Raw!$A:$A,$B$4,Raw!$G:$G,'KPIs Data from Apr25'!R$4,Raw!$C:$C,'KPIs Data from Apr25'!$A30),SUMIFS(Raw!$K:$K,Raw!$A:$A,$B$4,Raw!$G:$G,'KPIs Data from Apr25'!R$4,Raw!$E:$E,'KPIs Data from Apr25'!$A30))))</f>
        <v>57</v>
      </c>
      <c r="S30" s="173">
        <f t="shared" si="8"/>
        <v>0.26104821802935013</v>
      </c>
      <c r="T30" s="76">
        <f>IF($B30="","",IF($C30="Region",SUMIFS(Raw!$K:$K,Raw!$A:$A,$B$4,Raw!$G:$G,'KPIs Data from Apr25'!T$4,Raw!$I:$I,'KPIs Data from Apr25'!$A30),IF($C30="Provider",SUMIFS(Raw!$K:$K,Raw!$A:$A,$B$4,Raw!$G:$G,'KPIs Data from Apr25'!T$4,Raw!$C:$C,'KPIs Data from Apr25'!$A30),SUMIFS(Raw!$K:$K,Raw!$A:$A,$B$4,Raw!$G:$G,'KPIs Data from Apr25'!T$4,Raw!$E:$E,'KPIs Data from Apr25'!$A30))))</f>
        <v>5029</v>
      </c>
      <c r="U30" s="76">
        <f>IF($B30="","",IF($C30="Region",SUMIFS(Raw!$K:$K,Raw!$A:$A,$B$4,Raw!$G:$G,'KPIs Data from Apr25'!U$4,Raw!$I:$I,'KPIs Data from Apr25'!$A30),IF($C30="Provider",SUMIFS(Raw!$K:$K,Raw!$A:$A,$B$4,Raw!$G:$G,'KPIs Data from Apr25'!U$4,Raw!$C:$C,'KPIs Data from Apr25'!$A30),SUMIFS(Raw!$K:$K,Raw!$A:$A,$B$4,Raw!$G:$G,'KPIs Data from Apr25'!U$4,Raw!$E:$E,'KPIs Data from Apr25'!$A30))))</f>
        <v>5714</v>
      </c>
      <c r="V30" s="173">
        <f t="shared" si="2"/>
        <v>0.88011900595029746</v>
      </c>
      <c r="W30" s="76">
        <f t="shared" si="9"/>
        <v>5029</v>
      </c>
      <c r="X30" s="76">
        <f t="shared" si="10"/>
        <v>5714</v>
      </c>
      <c r="Y30" s="76">
        <f>IF($B30="","",IF($C30="Region",SUMIFS(Raw!$K:$K,Raw!$A:$A,$B$4,Raw!$G:$G,'KPIs Data from Apr25'!Y$4,Raw!$I:$I,'KPIs Data from Apr25'!$A30),IF($C30="Provider",SUMIFS(Raw!$K:$K,Raw!$A:$A,$B$4,Raw!$G:$G,'KPIs Data from Apr25'!Y$4,Raw!$C:$C,'KPIs Data from Apr25'!$A30),SUMIFS(Raw!$K:$K,Raw!$A:$A,$B$4,Raw!$G:$G,'KPIs Data from Apr25'!Y$4,Raw!$E:$E,'KPIs Data from Apr25'!$A30))))</f>
        <v>3044</v>
      </c>
      <c r="Z30" s="76">
        <f>IF($B30="","",IF($C30="Region",SUMIFS(Raw!$K:$K,Raw!$A:$A,$B$4,Raw!$G:$G,'KPIs Data from Apr25'!Z$4,Raw!$I:$I,'KPIs Data from Apr25'!$A30),IF($C30="Provider",SUMIFS(Raw!$K:$K,Raw!$A:$A,$B$4,Raw!$G:$G,'KPIs Data from Apr25'!Z$4,Raw!$C:$C,'KPIs Data from Apr25'!$A30),SUMIFS(Raw!$K:$K,Raw!$A:$A,$B$4,Raw!$G:$G,'KPIs Data from Apr25'!Z$4,Raw!$E:$E,'KPIs Data from Apr25'!$A30))))</f>
        <v>6725</v>
      </c>
      <c r="AA30" s="173">
        <f t="shared" si="4"/>
        <v>0.64900715491599004</v>
      </c>
      <c r="AB30" s="253">
        <f>IF($B30="","",IF($C30="Region",SUMIFS(Raw!$K:$K,Raw!$A:$A,$B$4,Raw!$G:$G,'KPIs Data from Apr25'!AB$4,Raw!$I:$I,'KPIs Data from Apr25'!$A30),IF($C30="Provider",SUMIFS(Raw!$K:$K,Raw!$A:$A,$B$4,Raw!$G:$G,'KPIs Data from Apr25'!AB$4,Raw!$C:$C,'KPIs Data from Apr25'!$A30),SUMIFS(Raw!$K:$K,Raw!$A:$A,$B$4,Raw!$G:$G,'KPIs Data from Apr25'!AB$4,Raw!$E:$E,'KPIs Data from Apr25'!$A30))))</f>
        <v>19175</v>
      </c>
      <c r="AC30" s="76">
        <f>IF($B30="","",IF($C30="Region",SUMIFS(Raw!$K:$K,Raw!$A:$A,$B$4,Raw!$G:$G,'KPIs Data from Apr25'!AC$4,Raw!$I:$I,'KPIs Data from Apr25'!$A30),IF($C30="Provider",SUMIFS(Raw!$K:$K,Raw!$A:$A,$B$4,Raw!$G:$G,'KPIs Data from Apr25'!AC$4,Raw!$C:$C,'KPIs Data from Apr25'!$A30),SUMIFS(Raw!$K:$K,Raw!$A:$A,$B$4,Raw!$G:$G,'KPIs Data from Apr25'!AC$4,Raw!$E:$E,'KPIs Data from Apr25'!$A30))))</f>
        <v>32898</v>
      </c>
      <c r="AD30" s="173">
        <f t="shared" si="5"/>
        <v>0.58286218007173685</v>
      </c>
      <c r="AE30" s="254"/>
      <c r="AF30" s="62"/>
      <c r="AG30" s="63">
        <f t="shared" si="11"/>
        <v>1934</v>
      </c>
      <c r="AH30" s="52">
        <f t="shared" si="12"/>
        <v>9433</v>
      </c>
      <c r="AI30" s="52">
        <f t="shared" si="13"/>
        <v>1163</v>
      </c>
      <c r="AJ30" s="52">
        <f t="shared" si="14"/>
        <v>2351</v>
      </c>
      <c r="AK30" s="52">
        <f t="shared" si="15"/>
        <v>1</v>
      </c>
      <c r="AL30" s="52">
        <f t="shared" si="16"/>
        <v>84</v>
      </c>
      <c r="AM30" s="63">
        <f t="shared" si="17"/>
        <v>15</v>
      </c>
      <c r="AN30" s="63">
        <f t="shared" si="18"/>
        <v>57</v>
      </c>
      <c r="AO30" s="52"/>
      <c r="AP30" s="52"/>
      <c r="AQ30" s="62"/>
      <c r="AR30" s="63"/>
      <c r="AS30" s="254"/>
      <c r="AT30" s="254"/>
      <c r="AU30" s="259"/>
      <c r="AV30" s="175"/>
      <c r="AW30" s="254"/>
      <c r="AX30" s="254"/>
      <c r="AY30" s="259"/>
    </row>
    <row r="31" spans="1:51" x14ac:dyDescent="0.35">
      <c r="A31" s="262" t="str">
        <f>IF(Refs!A26="","",Refs!A26)</f>
        <v>111AJ1</v>
      </c>
      <c r="B31" s="134" t="str">
        <f>IF(Refs!B26="","",Refs!B26)</f>
        <v>North West London</v>
      </c>
      <c r="C31" s="263" t="str">
        <f>IF(Refs!D26="","",Refs!D26)</f>
        <v>Area</v>
      </c>
      <c r="D31" s="76">
        <f>IF($B31="","",IF($C31="Region",SUMIFS(Raw!$K:$K,Raw!$A:$A,$B$4,Raw!$G:$G,'KPIs Data from Apr25'!D$4,Raw!$I:$I,'KPIs Data from Apr25'!$A31),IF($C31="Provider",SUMIFS(Raw!$K:$K,Raw!$A:$A,$B$4,Raw!$G:$G,'KPIs Data from Apr25'!D$4,Raw!$C:$C,'KPIs Data from Apr25'!$A31),SUMIFS(Raw!$K:$K,Raw!$A:$A,$B$4,Raw!$G:$G,'KPIs Data from Apr25'!D$4,Raw!$E:$E,'KPIs Data from Apr25'!$A31))))</f>
        <v>627</v>
      </c>
      <c r="E31" s="76">
        <f>IF($B31="","",IF($C31="Region",SUMIFS(Raw!$K:$K,Raw!$A:$A,$B$4,Raw!$G:$G,'KPIs Data from Apr25'!E$4,Raw!$I:$I,'KPIs Data from Apr25'!$A31),IF($C31="Provider",SUMIFS(Raw!$K:$K,Raw!$A:$A,$B$4,Raw!$G:$G,'KPIs Data from Apr25'!E$4,Raw!$C:$C,'KPIs Data from Apr25'!$A31),SUMIFS(Raw!$K:$K,Raw!$A:$A,$B$4,Raw!$G:$G,'KPIs Data from Apr25'!E$4,Raw!$E:$E,'KPIs Data from Apr25'!$A31))))</f>
        <v>47706</v>
      </c>
      <c r="F31" s="173">
        <f t="shared" si="19"/>
        <v>1.2972503258643162E-2</v>
      </c>
      <c r="G31" s="76">
        <f>IF($B31="","",IF($C31="Region",SUMIFS(Raw!$K:$K,Raw!$A:$A,$B$4,Raw!$G:$G,'KPIs Data from Apr25'!G$4,Raw!$I:$I,'KPIs Data from Apr25'!$A31),IF($C31="Provider",SUMIFS(Raw!$K:$K,Raw!$A:$A,$B$4,Raw!$G:$G,'KPIs Data from Apr25'!G$4,Raw!$C:$C,'KPIs Data from Apr25'!$A31),SUMIFS(Raw!$K:$K,Raw!$A:$A,$B$4,Raw!$G:$G,'KPIs Data from Apr25'!G$4,Raw!$E:$E,'KPIs Data from Apr25'!$A31))))</f>
        <v>284263</v>
      </c>
      <c r="H31" s="76">
        <f>IF($B31="","",IF($C31="Region",SUMIFS(Raw!$K:$K,Raw!$A:$A,$B$4,Raw!$G:$G,'KPIs Data from Apr25'!H$4,Raw!$I:$I,'KPIs Data from Apr25'!$A31),IF($C31="Provider",SUMIFS(Raw!$K:$K,Raw!$A:$A,$B$4,Raw!$G:$G,'KPIs Data from Apr25'!H$4,Raw!$C:$C,'KPIs Data from Apr25'!$A31),SUMIFS(Raw!$K:$K,Raw!$A:$A,$B$4,Raw!$G:$G,'KPIs Data from Apr25'!H$4,Raw!$E:$E,'KPIs Data from Apr25'!$A31))))</f>
        <v>47706</v>
      </c>
      <c r="I31" s="251">
        <f t="shared" si="20"/>
        <v>5.958642518760743</v>
      </c>
      <c r="J31" s="252">
        <f>IF($B31="","",IF($C31="Region",SUMIFS(Raw!$K:$K,Raw!$A:$A,$B$4,Raw!$G:$G,'KPIs Data from Apr25'!J$4,Raw!$I:$I,'KPIs Data from Apr25'!$A31),IF($C31="Provider",SUMIFS(Raw!$K:$K,Raw!$A:$A,$B$4,Raw!$G:$G,'KPIs Data from Apr25'!J$4,Raw!$C:$C,'KPIs Data from Apr25'!$A31),SUMIFS(Raw!$K:$K,Raw!$A:$A,$B$4,Raw!$G:$G,'KPIs Data from Apr25'!J$4,Raw!$E:$E,'KPIs Data from Apr25'!$A31))))</f>
        <v>6</v>
      </c>
      <c r="K31" s="253">
        <f>IF($B31="","",IF($C31="Region",SUMIFS(Raw!$K:$K,Raw!$A:$A,$B$4,Raw!$G:$G,'KPIs Data from Apr25'!K$4,Raw!$I:$I,'KPIs Data from Apr25'!$A31),IF($C31="Provider",SUMIFS(Raw!$K:$K,Raw!$A:$A,$B$4,Raw!$G:$G,'KPIs Data from Apr25'!K$4,Raw!$C:$C,'KPIs Data from Apr25'!$A31),SUMIFS(Raw!$K:$K,Raw!$A:$A,$B$4,Raw!$G:$G,'KPIs Data from Apr25'!K$4,Raw!$E:$E,'KPIs Data from Apr25'!$A31))))</f>
        <v>4983</v>
      </c>
      <c r="L31" s="76">
        <f>IF($B31="","",IF($C31="Region",SUMIFS(Raw!$K:$K,Raw!$A:$A,$B$4,Raw!$G:$G,'KPIs Data from Apr25'!L$4,Raw!$I:$I,'KPIs Data from Apr25'!$A31),IF($C31="Provider",SUMIFS(Raw!$K:$K,Raw!$A:$A,$B$4,Raw!$G:$G,'KPIs Data from Apr25'!L$4,Raw!$C:$C,'KPIs Data from Apr25'!$A31),SUMIFS(Raw!$K:$K,Raw!$A:$A,$B$4,Raw!$G:$G,'KPIs Data from Apr25'!L$4,Raw!$E:$E,'KPIs Data from Apr25'!$A31))))</f>
        <v>12263</v>
      </c>
      <c r="M31" s="76">
        <f>IF($B31="","",IF($C31="Region",SUMIFS(Raw!$K:$K,Raw!$A:$A,$B$4,Raw!$G:$G,'KPIs Data from Apr25'!M$4,Raw!$I:$I,'KPIs Data from Apr25'!$A31),IF($C31="Provider",SUMIFS(Raw!$K:$K,Raw!$A:$A,$B$4,Raw!$G:$G,'KPIs Data from Apr25'!M$4,Raw!$C:$C,'KPIs Data from Apr25'!$A31),SUMIFS(Raw!$K:$K,Raw!$A:$A,$B$4,Raw!$G:$G,'KPIs Data from Apr25'!M$4,Raw!$E:$E,'KPIs Data from Apr25'!$A31))))</f>
        <v>946</v>
      </c>
      <c r="N31" s="76">
        <f>IF($B31="","",IF($C31="Region",SUMIFS(Raw!$K:$K,Raw!$A:$A,$B$4,Raw!$G:$G,'KPIs Data from Apr25'!N$4,Raw!$I:$I,'KPIs Data from Apr25'!$A31),IF($C31="Provider",SUMIFS(Raw!$K:$K,Raw!$A:$A,$B$4,Raw!$G:$G,'KPIs Data from Apr25'!N$4,Raw!$C:$C,'KPIs Data from Apr25'!$A31),SUMIFS(Raw!$K:$K,Raw!$A:$A,$B$4,Raw!$G:$G,'KPIs Data from Apr25'!N$4,Raw!$E:$E,'KPIs Data from Apr25'!$A31))))</f>
        <v>1334</v>
      </c>
      <c r="O31" s="76">
        <f>IF($B31="","",IF($C31="Region",SUMIFS(Raw!$K:$K,Raw!$A:$A,$B$4,Raw!$G:$G,'KPIs Data from Apr25'!O$4,Raw!$I:$I,'KPIs Data from Apr25'!$A31),IF($C31="Provider",SUMIFS(Raw!$K:$K,Raw!$A:$A,$B$4,Raw!$G:$G,'KPIs Data from Apr25'!O$4,Raw!$C:$C,'KPIs Data from Apr25'!$A31),SUMIFS(Raw!$K:$K,Raw!$A:$A,$B$4,Raw!$G:$G,'KPIs Data from Apr25'!O$4,Raw!$E:$E,'KPIs Data from Apr25'!$A31))))</f>
        <v>0</v>
      </c>
      <c r="P31" s="76">
        <f>IF($B31="","",IF($C31="Region",SUMIFS(Raw!$K:$K,Raw!$A:$A,$B$4,Raw!$G:$G,'KPIs Data from Apr25'!P$4,Raw!$I:$I,'KPIs Data from Apr25'!$A31),IF($C31="Provider",SUMIFS(Raw!$K:$K,Raw!$A:$A,$B$4,Raw!$G:$G,'KPIs Data from Apr25'!P$4,Raw!$C:$C,'KPIs Data from Apr25'!$A31),SUMIFS(Raw!$K:$K,Raw!$A:$A,$B$4,Raw!$G:$G,'KPIs Data from Apr25'!P$4,Raw!$E:$E,'KPIs Data from Apr25'!$A31))))</f>
        <v>0</v>
      </c>
      <c r="Q31" s="76">
        <f>IF($B31="","",IF($C31="Region",SUMIFS(Raw!$K:$K,Raw!$A:$A,$B$4,Raw!$G:$G,'KPIs Data from Apr25'!Q$4,Raw!$I:$I,'KPIs Data from Apr25'!$A31),IF($C31="Provider",SUMIFS(Raw!$K:$K,Raw!$A:$A,$B$4,Raw!$G:$G,'KPIs Data from Apr25'!Q$4,Raw!$C:$C,'KPIs Data from Apr25'!$A31),SUMIFS(Raw!$K:$K,Raw!$A:$A,$B$4,Raw!$G:$G,'KPIs Data from Apr25'!Q$4,Raw!$E:$E,'KPIs Data from Apr25'!$A31))))</f>
        <v>0</v>
      </c>
      <c r="R31" s="76">
        <f>IF($B31="","",IF($C31="Region",SUMIFS(Raw!$K:$K,Raw!$A:$A,$B$4,Raw!$G:$G,'KPIs Data from Apr25'!R$4,Raw!$I:$I,'KPIs Data from Apr25'!$A31),IF($C31="Provider",SUMIFS(Raw!$K:$K,Raw!$A:$A,$B$4,Raw!$G:$G,'KPIs Data from Apr25'!R$4,Raw!$C:$C,'KPIs Data from Apr25'!$A31),SUMIFS(Raw!$K:$K,Raw!$A:$A,$B$4,Raw!$G:$G,'KPIs Data from Apr25'!R$4,Raw!$E:$E,'KPIs Data from Apr25'!$A31))))</f>
        <v>0</v>
      </c>
      <c r="S31" s="173">
        <f t="shared" si="8"/>
        <v>0.43605207030962712</v>
      </c>
      <c r="T31" s="76">
        <f>IF($B31="","",IF($C31="Region",SUMIFS(Raw!$K:$K,Raw!$A:$A,$B$4,Raw!$G:$G,'KPIs Data from Apr25'!T$4,Raw!$I:$I,'KPIs Data from Apr25'!$A31),IF($C31="Provider",SUMIFS(Raw!$K:$K,Raw!$A:$A,$B$4,Raw!$G:$G,'KPIs Data from Apr25'!T$4,Raw!$C:$C,'KPIs Data from Apr25'!$A31),SUMIFS(Raw!$K:$K,Raw!$A:$A,$B$4,Raw!$G:$G,'KPIs Data from Apr25'!T$4,Raw!$E:$E,'KPIs Data from Apr25'!$A31))))</f>
        <v>4674</v>
      </c>
      <c r="U31" s="76">
        <f>IF($B31="","",IF($C31="Region",SUMIFS(Raw!$K:$K,Raw!$A:$A,$B$4,Raw!$G:$G,'KPIs Data from Apr25'!U$4,Raw!$I:$I,'KPIs Data from Apr25'!$A31),IF($C31="Provider",SUMIFS(Raw!$K:$K,Raw!$A:$A,$B$4,Raw!$G:$G,'KPIs Data from Apr25'!U$4,Raw!$C:$C,'KPIs Data from Apr25'!$A31),SUMIFS(Raw!$K:$K,Raw!$A:$A,$B$4,Raw!$G:$G,'KPIs Data from Apr25'!U$4,Raw!$E:$E,'KPIs Data from Apr25'!$A31))))</f>
        <v>5348</v>
      </c>
      <c r="V31" s="173">
        <f t="shared" si="2"/>
        <v>0.87397157816005988</v>
      </c>
      <c r="W31" s="76">
        <f t="shared" si="9"/>
        <v>4674</v>
      </c>
      <c r="X31" s="76">
        <f t="shared" si="10"/>
        <v>5348</v>
      </c>
      <c r="Y31" s="76">
        <f>IF($B31="","",IF($C31="Region",SUMIFS(Raw!$K:$K,Raw!$A:$A,$B$4,Raw!$G:$G,'KPIs Data from Apr25'!Y$4,Raw!$I:$I,'KPIs Data from Apr25'!$A31),IF($C31="Provider",SUMIFS(Raw!$K:$K,Raw!$A:$A,$B$4,Raw!$G:$G,'KPIs Data from Apr25'!Y$4,Raw!$C:$C,'KPIs Data from Apr25'!$A31),SUMIFS(Raw!$K:$K,Raw!$A:$A,$B$4,Raw!$G:$G,'KPIs Data from Apr25'!Y$4,Raw!$E:$E,'KPIs Data from Apr25'!$A31))))</f>
        <v>3359</v>
      </c>
      <c r="Z31" s="76">
        <f>IF($B31="","",IF($C31="Region",SUMIFS(Raw!$K:$K,Raw!$A:$A,$B$4,Raw!$G:$G,'KPIs Data from Apr25'!Z$4,Raw!$I:$I,'KPIs Data from Apr25'!$A31),IF($C31="Provider",SUMIFS(Raw!$K:$K,Raw!$A:$A,$B$4,Raw!$G:$G,'KPIs Data from Apr25'!Z$4,Raw!$C:$C,'KPIs Data from Apr25'!$A31),SUMIFS(Raw!$K:$K,Raw!$A:$A,$B$4,Raw!$G:$G,'KPIs Data from Apr25'!Z$4,Raw!$E:$E,'KPIs Data from Apr25'!$A31))))</f>
        <v>5035</v>
      </c>
      <c r="AA31" s="173">
        <f t="shared" si="4"/>
        <v>0.77366849658094961</v>
      </c>
      <c r="AB31" s="253">
        <f>IF($B31="","",IF($C31="Region",SUMIFS(Raw!$K:$K,Raw!$A:$A,$B$4,Raw!$G:$G,'KPIs Data from Apr25'!AB$4,Raw!$I:$I,'KPIs Data from Apr25'!$A31),IF($C31="Provider",SUMIFS(Raw!$K:$K,Raw!$A:$A,$B$4,Raw!$G:$G,'KPIs Data from Apr25'!AB$4,Raw!$C:$C,'KPIs Data from Apr25'!$A31),SUMIFS(Raw!$K:$K,Raw!$A:$A,$B$4,Raw!$G:$G,'KPIs Data from Apr25'!AB$4,Raw!$E:$E,'KPIs Data from Apr25'!$A31))))</f>
        <v>17459</v>
      </c>
      <c r="AC31" s="76">
        <f>IF($B31="","",IF($C31="Region",SUMIFS(Raw!$K:$K,Raw!$A:$A,$B$4,Raw!$G:$G,'KPIs Data from Apr25'!AC$4,Raw!$I:$I,'KPIs Data from Apr25'!$A31),IF($C31="Provider",SUMIFS(Raw!$K:$K,Raw!$A:$A,$B$4,Raw!$G:$G,'KPIs Data from Apr25'!AC$4,Raw!$C:$C,'KPIs Data from Apr25'!$A31),SUMIFS(Raw!$K:$K,Raw!$A:$A,$B$4,Raw!$G:$G,'KPIs Data from Apr25'!AC$4,Raw!$E:$E,'KPIs Data from Apr25'!$A31))))</f>
        <v>35958</v>
      </c>
      <c r="AD31" s="173">
        <f t="shared" si="5"/>
        <v>0.48553868402024586</v>
      </c>
      <c r="AE31" s="254"/>
      <c r="AF31" s="62"/>
      <c r="AG31" s="63">
        <f t="shared" si="11"/>
        <v>4983</v>
      </c>
      <c r="AH31" s="52">
        <f t="shared" si="12"/>
        <v>12263</v>
      </c>
      <c r="AI31" s="52">
        <f t="shared" si="13"/>
        <v>946</v>
      </c>
      <c r="AJ31" s="52">
        <f t="shared" si="14"/>
        <v>1334</v>
      </c>
      <c r="AK31" s="52">
        <f t="shared" si="15"/>
        <v>0</v>
      </c>
      <c r="AL31" s="52">
        <f t="shared" si="16"/>
        <v>0</v>
      </c>
      <c r="AM31" s="63">
        <f t="shared" si="17"/>
        <v>0</v>
      </c>
      <c r="AN31" s="63">
        <f t="shared" si="18"/>
        <v>0</v>
      </c>
      <c r="AO31" s="52"/>
      <c r="AP31" s="52"/>
      <c r="AQ31" s="62"/>
      <c r="AR31" s="63"/>
      <c r="AS31" s="254"/>
      <c r="AT31" s="254"/>
      <c r="AU31" s="259"/>
      <c r="AV31" s="175"/>
      <c r="AW31" s="254"/>
      <c r="AX31" s="254"/>
      <c r="AY31" s="259"/>
    </row>
    <row r="32" spans="1:51" x14ac:dyDescent="0.35">
      <c r="A32" s="262" t="str">
        <f>IF(Refs!A27="","",Refs!A27)</f>
        <v>111AD7</v>
      </c>
      <c r="B32" s="134" t="str">
        <f>IF(Refs!B27="","",Refs!B27)</f>
        <v>South East London</v>
      </c>
      <c r="C32" s="263" t="str">
        <f>IF(Refs!D27="","",Refs!D27)</f>
        <v>Area</v>
      </c>
      <c r="D32" s="76">
        <f>IF($B32="","",IF($C32="Region",SUMIFS(Raw!$K:$K,Raw!$A:$A,$B$4,Raw!$G:$G,'KPIs Data from Apr25'!D$4,Raw!$I:$I,'KPIs Data from Apr25'!$A32),IF($C32="Provider",SUMIFS(Raw!$K:$K,Raw!$A:$A,$B$4,Raw!$G:$G,'KPIs Data from Apr25'!D$4,Raw!$C:$C,'KPIs Data from Apr25'!$A32),SUMIFS(Raw!$K:$K,Raw!$A:$A,$B$4,Raw!$G:$G,'KPIs Data from Apr25'!D$4,Raw!$E:$E,'KPIs Data from Apr25'!$A32))))</f>
        <v>688</v>
      </c>
      <c r="E32" s="76">
        <f>IF($B32="","",IF($C32="Region",SUMIFS(Raw!$K:$K,Raw!$A:$A,$B$4,Raw!$G:$G,'KPIs Data from Apr25'!E$4,Raw!$I:$I,'KPIs Data from Apr25'!$A32),IF($C32="Provider",SUMIFS(Raw!$K:$K,Raw!$A:$A,$B$4,Raw!$G:$G,'KPIs Data from Apr25'!E$4,Raw!$C:$C,'KPIs Data from Apr25'!$A32),SUMIFS(Raw!$K:$K,Raw!$A:$A,$B$4,Raw!$G:$G,'KPIs Data from Apr25'!E$4,Raw!$E:$E,'KPIs Data from Apr25'!$A32))))</f>
        <v>43033</v>
      </c>
      <c r="F32" s="173">
        <f t="shared" si="19"/>
        <v>1.5736145101896113E-2</v>
      </c>
      <c r="G32" s="76">
        <f>IF($B32="","",IF($C32="Region",SUMIFS(Raw!$K:$K,Raw!$A:$A,$B$4,Raw!$G:$G,'KPIs Data from Apr25'!G$4,Raw!$I:$I,'KPIs Data from Apr25'!$A32),IF($C32="Provider",SUMIFS(Raw!$K:$K,Raw!$A:$A,$B$4,Raw!$G:$G,'KPIs Data from Apr25'!G$4,Raw!$C:$C,'KPIs Data from Apr25'!$A32),SUMIFS(Raw!$K:$K,Raw!$A:$A,$B$4,Raw!$G:$G,'KPIs Data from Apr25'!G$4,Raw!$E:$E,'KPIs Data from Apr25'!$A32))))</f>
        <v>246455</v>
      </c>
      <c r="H32" s="76">
        <f>IF($B32="","",IF($C32="Region",SUMIFS(Raw!$K:$K,Raw!$A:$A,$B$4,Raw!$G:$G,'KPIs Data from Apr25'!H$4,Raw!$I:$I,'KPIs Data from Apr25'!$A32),IF($C32="Provider",SUMIFS(Raw!$K:$K,Raw!$A:$A,$B$4,Raw!$G:$G,'KPIs Data from Apr25'!H$4,Raw!$C:$C,'KPIs Data from Apr25'!$A32),SUMIFS(Raw!$K:$K,Raw!$A:$A,$B$4,Raw!$G:$G,'KPIs Data from Apr25'!H$4,Raw!$E:$E,'KPIs Data from Apr25'!$A32))))</f>
        <v>43033</v>
      </c>
      <c r="I32" s="251">
        <f t="shared" si="20"/>
        <v>5.7271163990425951</v>
      </c>
      <c r="J32" s="252">
        <f>IF($B32="","",IF($C32="Region",SUMIFS(Raw!$K:$K,Raw!$A:$A,$B$4,Raw!$G:$G,'KPIs Data from Apr25'!J$4,Raw!$I:$I,'KPIs Data from Apr25'!$A32),IF($C32="Provider",SUMIFS(Raw!$K:$K,Raw!$A:$A,$B$4,Raw!$G:$G,'KPIs Data from Apr25'!J$4,Raw!$C:$C,'KPIs Data from Apr25'!$A32),SUMIFS(Raw!$K:$K,Raw!$A:$A,$B$4,Raw!$G:$G,'KPIs Data from Apr25'!J$4,Raw!$E:$E,'KPIs Data from Apr25'!$A32))))</f>
        <v>5</v>
      </c>
      <c r="K32" s="253">
        <f>IF($B32="","",IF($C32="Region",SUMIFS(Raw!$K:$K,Raw!$A:$A,$B$4,Raw!$G:$G,'KPIs Data from Apr25'!K$4,Raw!$I:$I,'KPIs Data from Apr25'!$A32),IF($C32="Provider",SUMIFS(Raw!$K:$K,Raw!$A:$A,$B$4,Raw!$G:$G,'KPIs Data from Apr25'!K$4,Raw!$C:$C,'KPIs Data from Apr25'!$A32),SUMIFS(Raw!$K:$K,Raw!$A:$A,$B$4,Raw!$G:$G,'KPIs Data from Apr25'!K$4,Raw!$E:$E,'KPIs Data from Apr25'!$A32))))</f>
        <v>1338</v>
      </c>
      <c r="L32" s="76">
        <f>IF($B32="","",IF($C32="Region",SUMIFS(Raw!$K:$K,Raw!$A:$A,$B$4,Raw!$G:$G,'KPIs Data from Apr25'!L$4,Raw!$I:$I,'KPIs Data from Apr25'!$A32),IF($C32="Provider",SUMIFS(Raw!$K:$K,Raw!$A:$A,$B$4,Raw!$G:$G,'KPIs Data from Apr25'!L$4,Raw!$C:$C,'KPIs Data from Apr25'!$A32),SUMIFS(Raw!$K:$K,Raw!$A:$A,$B$4,Raw!$G:$G,'KPIs Data from Apr25'!L$4,Raw!$E:$E,'KPIs Data from Apr25'!$A32))))</f>
        <v>6772</v>
      </c>
      <c r="M32" s="76">
        <f>IF($B32="","",IF($C32="Region",SUMIFS(Raw!$K:$K,Raw!$A:$A,$B$4,Raw!$G:$G,'KPIs Data from Apr25'!M$4,Raw!$I:$I,'KPIs Data from Apr25'!$A32),IF($C32="Provider",SUMIFS(Raw!$K:$K,Raw!$A:$A,$B$4,Raw!$G:$G,'KPIs Data from Apr25'!M$4,Raw!$C:$C,'KPIs Data from Apr25'!$A32),SUMIFS(Raw!$K:$K,Raw!$A:$A,$B$4,Raw!$G:$G,'KPIs Data from Apr25'!M$4,Raw!$E:$E,'KPIs Data from Apr25'!$A32))))</f>
        <v>906</v>
      </c>
      <c r="N32" s="76">
        <f>IF($B32="","",IF($C32="Region",SUMIFS(Raw!$K:$K,Raw!$A:$A,$B$4,Raw!$G:$G,'KPIs Data from Apr25'!N$4,Raw!$I:$I,'KPIs Data from Apr25'!$A32),IF($C32="Provider",SUMIFS(Raw!$K:$K,Raw!$A:$A,$B$4,Raw!$G:$G,'KPIs Data from Apr25'!N$4,Raw!$C:$C,'KPIs Data from Apr25'!$A32),SUMIFS(Raw!$K:$K,Raw!$A:$A,$B$4,Raw!$G:$G,'KPIs Data from Apr25'!N$4,Raw!$E:$E,'KPIs Data from Apr25'!$A32))))</f>
        <v>1793</v>
      </c>
      <c r="O32" s="76">
        <f>IF($B32="","",IF($C32="Region",SUMIFS(Raw!$K:$K,Raw!$A:$A,$B$4,Raw!$G:$G,'KPIs Data from Apr25'!O$4,Raw!$I:$I,'KPIs Data from Apr25'!$A32),IF($C32="Provider",SUMIFS(Raw!$K:$K,Raw!$A:$A,$B$4,Raw!$G:$G,'KPIs Data from Apr25'!O$4,Raw!$C:$C,'KPIs Data from Apr25'!$A32),SUMIFS(Raw!$K:$K,Raw!$A:$A,$B$4,Raw!$G:$G,'KPIs Data from Apr25'!O$4,Raw!$E:$E,'KPIs Data from Apr25'!$A32))))</f>
        <v>2</v>
      </c>
      <c r="P32" s="76">
        <f>IF($B32="","",IF($C32="Region",SUMIFS(Raw!$K:$K,Raw!$A:$A,$B$4,Raw!$G:$G,'KPIs Data from Apr25'!P$4,Raw!$I:$I,'KPIs Data from Apr25'!$A32),IF($C32="Provider",SUMIFS(Raw!$K:$K,Raw!$A:$A,$B$4,Raw!$G:$G,'KPIs Data from Apr25'!P$4,Raw!$C:$C,'KPIs Data from Apr25'!$A32),SUMIFS(Raw!$K:$K,Raw!$A:$A,$B$4,Raw!$G:$G,'KPIs Data from Apr25'!P$4,Raw!$E:$E,'KPIs Data from Apr25'!$A32))))</f>
        <v>83</v>
      </c>
      <c r="Q32" s="76">
        <f>IF($B32="","",IF($C32="Region",SUMIFS(Raw!$K:$K,Raw!$A:$A,$B$4,Raw!$G:$G,'KPIs Data from Apr25'!Q$4,Raw!$I:$I,'KPIs Data from Apr25'!$A32),IF($C32="Provider",SUMIFS(Raw!$K:$K,Raw!$A:$A,$B$4,Raw!$G:$G,'KPIs Data from Apr25'!Q$4,Raw!$C:$C,'KPIs Data from Apr25'!$A32),SUMIFS(Raw!$K:$K,Raw!$A:$A,$B$4,Raw!$G:$G,'KPIs Data from Apr25'!Q$4,Raw!$E:$E,'KPIs Data from Apr25'!$A32))))</f>
        <v>6</v>
      </c>
      <c r="R32" s="76">
        <f>IF($B32="","",IF($C32="Region",SUMIFS(Raw!$K:$K,Raw!$A:$A,$B$4,Raw!$G:$G,'KPIs Data from Apr25'!R$4,Raw!$I:$I,'KPIs Data from Apr25'!$A32),IF($C32="Provider",SUMIFS(Raw!$K:$K,Raw!$A:$A,$B$4,Raw!$G:$G,'KPIs Data from Apr25'!R$4,Raw!$C:$C,'KPIs Data from Apr25'!$A32),SUMIFS(Raw!$K:$K,Raw!$A:$A,$B$4,Raw!$G:$G,'KPIs Data from Apr25'!R$4,Raw!$E:$E,'KPIs Data from Apr25'!$A32))))</f>
        <v>30</v>
      </c>
      <c r="S32" s="173">
        <f t="shared" si="8"/>
        <v>0.25950679880156718</v>
      </c>
      <c r="T32" s="76">
        <f>IF($B32="","",IF($C32="Region",SUMIFS(Raw!$K:$K,Raw!$A:$A,$B$4,Raw!$G:$G,'KPIs Data from Apr25'!T$4,Raw!$I:$I,'KPIs Data from Apr25'!$A32),IF($C32="Provider",SUMIFS(Raw!$K:$K,Raw!$A:$A,$B$4,Raw!$G:$G,'KPIs Data from Apr25'!T$4,Raw!$C:$C,'KPIs Data from Apr25'!$A32),SUMIFS(Raw!$K:$K,Raw!$A:$A,$B$4,Raw!$G:$G,'KPIs Data from Apr25'!T$4,Raw!$E:$E,'KPIs Data from Apr25'!$A32))))</f>
        <v>3491</v>
      </c>
      <c r="U32" s="76">
        <f>IF($B32="","",IF($C32="Region",SUMIFS(Raw!$K:$K,Raw!$A:$A,$B$4,Raw!$G:$G,'KPIs Data from Apr25'!U$4,Raw!$I:$I,'KPIs Data from Apr25'!$A32),IF($C32="Provider",SUMIFS(Raw!$K:$K,Raw!$A:$A,$B$4,Raw!$G:$G,'KPIs Data from Apr25'!U$4,Raw!$C:$C,'KPIs Data from Apr25'!$A32),SUMIFS(Raw!$K:$K,Raw!$A:$A,$B$4,Raw!$G:$G,'KPIs Data from Apr25'!U$4,Raw!$E:$E,'KPIs Data from Apr25'!$A32))))</f>
        <v>3875</v>
      </c>
      <c r="V32" s="173">
        <f t="shared" si="2"/>
        <v>0.90090322580645166</v>
      </c>
      <c r="W32" s="76">
        <f t="shared" si="9"/>
        <v>3491</v>
      </c>
      <c r="X32" s="76">
        <f t="shared" si="10"/>
        <v>3875</v>
      </c>
      <c r="Y32" s="76">
        <f>IF($B32="","",IF($C32="Region",SUMIFS(Raw!$K:$K,Raw!$A:$A,$B$4,Raw!$G:$G,'KPIs Data from Apr25'!Y$4,Raw!$I:$I,'KPIs Data from Apr25'!$A32),IF($C32="Provider",SUMIFS(Raw!$K:$K,Raw!$A:$A,$B$4,Raw!$G:$G,'KPIs Data from Apr25'!Y$4,Raw!$C:$C,'KPIs Data from Apr25'!$A32),SUMIFS(Raw!$K:$K,Raw!$A:$A,$B$4,Raw!$G:$G,'KPIs Data from Apr25'!Y$4,Raw!$E:$E,'KPIs Data from Apr25'!$A32))))</f>
        <v>2237</v>
      </c>
      <c r="Z32" s="76">
        <f>IF($B32="","",IF($C32="Region",SUMIFS(Raw!$K:$K,Raw!$A:$A,$B$4,Raw!$G:$G,'KPIs Data from Apr25'!Z$4,Raw!$I:$I,'KPIs Data from Apr25'!$A32),IF($C32="Provider",SUMIFS(Raw!$K:$K,Raw!$A:$A,$B$4,Raw!$G:$G,'KPIs Data from Apr25'!Z$4,Raw!$C:$C,'KPIs Data from Apr25'!$A32),SUMIFS(Raw!$K:$K,Raw!$A:$A,$B$4,Raw!$G:$G,'KPIs Data from Apr25'!Z$4,Raw!$E:$E,'KPIs Data from Apr25'!$A32))))</f>
        <v>4633</v>
      </c>
      <c r="AA32" s="173">
        <f t="shared" si="4"/>
        <v>0.6732487070992007</v>
      </c>
      <c r="AB32" s="253">
        <f>IF($B32="","",IF($C32="Region",SUMIFS(Raw!$K:$K,Raw!$A:$A,$B$4,Raw!$G:$G,'KPIs Data from Apr25'!AB$4,Raw!$I:$I,'KPIs Data from Apr25'!$A32),IF($C32="Provider",SUMIFS(Raw!$K:$K,Raw!$A:$A,$B$4,Raw!$G:$G,'KPIs Data from Apr25'!AB$4,Raw!$C:$C,'KPIs Data from Apr25'!$A32),SUMIFS(Raw!$K:$K,Raw!$A:$A,$B$4,Raw!$G:$G,'KPIs Data from Apr25'!AB$4,Raw!$E:$E,'KPIs Data from Apr25'!$A32))))</f>
        <v>12625</v>
      </c>
      <c r="AC32" s="76">
        <f>IF($B32="","",IF($C32="Region",SUMIFS(Raw!$K:$K,Raw!$A:$A,$B$4,Raw!$G:$G,'KPIs Data from Apr25'!AC$4,Raw!$I:$I,'KPIs Data from Apr25'!$A32),IF($C32="Provider",SUMIFS(Raw!$K:$K,Raw!$A:$A,$B$4,Raw!$G:$G,'KPIs Data from Apr25'!AC$4,Raw!$C:$C,'KPIs Data from Apr25'!$A32),SUMIFS(Raw!$K:$K,Raw!$A:$A,$B$4,Raw!$G:$G,'KPIs Data from Apr25'!AC$4,Raw!$E:$E,'KPIs Data from Apr25'!$A32))))</f>
        <v>19948</v>
      </c>
      <c r="AD32" s="173">
        <f t="shared" si="5"/>
        <v>0.63289552837377183</v>
      </c>
      <c r="AE32" s="254"/>
      <c r="AF32" s="62"/>
      <c r="AG32" s="63">
        <f t="shared" si="11"/>
        <v>1338</v>
      </c>
      <c r="AH32" s="52">
        <f t="shared" si="12"/>
        <v>6772</v>
      </c>
      <c r="AI32" s="52">
        <f t="shared" si="13"/>
        <v>906</v>
      </c>
      <c r="AJ32" s="52">
        <f t="shared" si="14"/>
        <v>1793</v>
      </c>
      <c r="AK32" s="52">
        <f t="shared" si="15"/>
        <v>2</v>
      </c>
      <c r="AL32" s="52">
        <f t="shared" si="16"/>
        <v>83</v>
      </c>
      <c r="AM32" s="63">
        <f t="shared" si="17"/>
        <v>6</v>
      </c>
      <c r="AN32" s="63">
        <f t="shared" si="18"/>
        <v>30</v>
      </c>
      <c r="AO32" s="52"/>
      <c r="AP32" s="52"/>
      <c r="AQ32" s="62"/>
      <c r="AR32" s="63"/>
      <c r="AS32" s="254"/>
      <c r="AT32" s="254"/>
      <c r="AU32" s="259"/>
      <c r="AV32" s="175"/>
      <c r="AW32" s="254"/>
      <c r="AX32" s="254"/>
      <c r="AY32" s="259"/>
    </row>
    <row r="33" spans="1:51" x14ac:dyDescent="0.35">
      <c r="A33" s="262" t="str">
        <f>IF(Refs!A28="","",Refs!A28)</f>
        <v>111AK9</v>
      </c>
      <c r="B33" s="134" t="str">
        <f>IF(Refs!B28="","",Refs!B28)</f>
        <v>South West London (PPG)</v>
      </c>
      <c r="C33" s="263" t="str">
        <f>IF(Refs!D28="","",Refs!D28)</f>
        <v>Area</v>
      </c>
      <c r="D33" s="76">
        <f>IF($B33="","",IF($C33="Region",SUMIFS(Raw!$K:$K,Raw!$A:$A,$B$4,Raw!$G:$G,'KPIs Data from Apr25'!D$4,Raw!$I:$I,'KPIs Data from Apr25'!$A33),IF($C33="Provider",SUMIFS(Raw!$K:$K,Raw!$A:$A,$B$4,Raw!$G:$G,'KPIs Data from Apr25'!D$4,Raw!$C:$C,'KPIs Data from Apr25'!$A33),SUMIFS(Raw!$K:$K,Raw!$A:$A,$B$4,Raw!$G:$G,'KPIs Data from Apr25'!D$4,Raw!$E:$E,'KPIs Data from Apr25'!$A33))))</f>
        <v>167</v>
      </c>
      <c r="E33" s="76">
        <f>IF($B33="","",IF($C33="Region",SUMIFS(Raw!$K:$K,Raw!$A:$A,$B$4,Raw!$G:$G,'KPIs Data from Apr25'!E$4,Raw!$I:$I,'KPIs Data from Apr25'!$A33),IF($C33="Provider",SUMIFS(Raw!$K:$K,Raw!$A:$A,$B$4,Raw!$G:$G,'KPIs Data from Apr25'!E$4,Raw!$C:$C,'KPIs Data from Apr25'!$A33),SUMIFS(Raw!$K:$K,Raw!$A:$A,$B$4,Raw!$G:$G,'KPIs Data from Apr25'!E$4,Raw!$E:$E,'KPIs Data from Apr25'!$A33))))</f>
        <v>33839</v>
      </c>
      <c r="F33" s="173">
        <f t="shared" si="19"/>
        <v>4.9108980768099745E-3</v>
      </c>
      <c r="G33" s="76">
        <f>IF($B33="","",IF($C33="Region",SUMIFS(Raw!$K:$K,Raw!$A:$A,$B$4,Raw!$G:$G,'KPIs Data from Apr25'!G$4,Raw!$I:$I,'KPIs Data from Apr25'!$A33),IF($C33="Provider",SUMIFS(Raw!$K:$K,Raw!$A:$A,$B$4,Raw!$G:$G,'KPIs Data from Apr25'!G$4,Raw!$C:$C,'KPIs Data from Apr25'!$A33),SUMIFS(Raw!$K:$K,Raw!$A:$A,$B$4,Raw!$G:$G,'KPIs Data from Apr25'!G$4,Raw!$E:$E,'KPIs Data from Apr25'!$A33))))</f>
        <v>236553</v>
      </c>
      <c r="H33" s="76">
        <f>IF($B33="","",IF($C33="Region",SUMIFS(Raw!$K:$K,Raw!$A:$A,$B$4,Raw!$G:$G,'KPIs Data from Apr25'!H$4,Raw!$I:$I,'KPIs Data from Apr25'!$A33),IF($C33="Provider",SUMIFS(Raw!$K:$K,Raw!$A:$A,$B$4,Raw!$G:$G,'KPIs Data from Apr25'!H$4,Raw!$C:$C,'KPIs Data from Apr25'!$A33),SUMIFS(Raw!$K:$K,Raw!$A:$A,$B$4,Raw!$G:$G,'KPIs Data from Apr25'!H$4,Raw!$E:$E,'KPIs Data from Apr25'!$A33))))</f>
        <v>33839</v>
      </c>
      <c r="I33" s="251">
        <f t="shared" si="20"/>
        <v>6.9905434557758799</v>
      </c>
      <c r="J33" s="252">
        <f>IF($B33="","",IF($C33="Region",SUMIFS(Raw!$K:$K,Raw!$A:$A,$B$4,Raw!$G:$G,'KPIs Data from Apr25'!J$4,Raw!$I:$I,'KPIs Data from Apr25'!$A33),IF($C33="Provider",SUMIFS(Raw!$K:$K,Raw!$A:$A,$B$4,Raw!$G:$G,'KPIs Data from Apr25'!J$4,Raw!$C:$C,'KPIs Data from Apr25'!$A33),SUMIFS(Raw!$K:$K,Raw!$A:$A,$B$4,Raw!$G:$G,'KPIs Data from Apr25'!J$4,Raw!$E:$E,'KPIs Data from Apr25'!$A33))))</f>
        <v>43</v>
      </c>
      <c r="K33" s="253">
        <f>IF($B33="","",IF($C33="Region",SUMIFS(Raw!$K:$K,Raw!$A:$A,$B$4,Raw!$G:$G,'KPIs Data from Apr25'!K$4,Raw!$I:$I,'KPIs Data from Apr25'!$A33),IF($C33="Provider",SUMIFS(Raw!$K:$K,Raw!$A:$A,$B$4,Raw!$G:$G,'KPIs Data from Apr25'!K$4,Raw!$C:$C,'KPIs Data from Apr25'!$A33),SUMIFS(Raw!$K:$K,Raw!$A:$A,$B$4,Raw!$G:$G,'KPIs Data from Apr25'!K$4,Raw!$E:$E,'KPIs Data from Apr25'!$A33))))</f>
        <v>3606</v>
      </c>
      <c r="L33" s="76">
        <f>IF($B33="","",IF($C33="Region",SUMIFS(Raw!$K:$K,Raw!$A:$A,$B$4,Raw!$G:$G,'KPIs Data from Apr25'!L$4,Raw!$I:$I,'KPIs Data from Apr25'!$A33),IF($C33="Provider",SUMIFS(Raw!$K:$K,Raw!$A:$A,$B$4,Raw!$G:$G,'KPIs Data from Apr25'!L$4,Raw!$C:$C,'KPIs Data from Apr25'!$A33),SUMIFS(Raw!$K:$K,Raw!$A:$A,$B$4,Raw!$G:$G,'KPIs Data from Apr25'!L$4,Raw!$E:$E,'KPIs Data from Apr25'!$A33))))</f>
        <v>11035</v>
      </c>
      <c r="M33" s="76">
        <f>IF($B33="","",IF($C33="Region",SUMIFS(Raw!$K:$K,Raw!$A:$A,$B$4,Raw!$G:$G,'KPIs Data from Apr25'!M$4,Raw!$I:$I,'KPIs Data from Apr25'!$A33),IF($C33="Provider",SUMIFS(Raw!$K:$K,Raw!$A:$A,$B$4,Raw!$G:$G,'KPIs Data from Apr25'!M$4,Raw!$C:$C,'KPIs Data from Apr25'!$A33),SUMIFS(Raw!$K:$K,Raw!$A:$A,$B$4,Raw!$G:$G,'KPIs Data from Apr25'!M$4,Raw!$E:$E,'KPIs Data from Apr25'!$A33))))</f>
        <v>856</v>
      </c>
      <c r="N33" s="76">
        <f>IF($B33="","",IF($C33="Region",SUMIFS(Raw!$K:$K,Raw!$A:$A,$B$4,Raw!$G:$G,'KPIs Data from Apr25'!N$4,Raw!$I:$I,'KPIs Data from Apr25'!$A33),IF($C33="Provider",SUMIFS(Raw!$K:$K,Raw!$A:$A,$B$4,Raw!$G:$G,'KPIs Data from Apr25'!N$4,Raw!$C:$C,'KPIs Data from Apr25'!$A33),SUMIFS(Raw!$K:$K,Raw!$A:$A,$B$4,Raw!$G:$G,'KPIs Data from Apr25'!N$4,Raw!$E:$E,'KPIs Data from Apr25'!$A33))))</f>
        <v>1427</v>
      </c>
      <c r="O33" s="76">
        <f>IF($B33="","",IF($C33="Region",SUMIFS(Raw!$K:$K,Raw!$A:$A,$B$4,Raw!$G:$G,'KPIs Data from Apr25'!O$4,Raw!$I:$I,'KPIs Data from Apr25'!$A33),IF($C33="Provider",SUMIFS(Raw!$K:$K,Raw!$A:$A,$B$4,Raw!$G:$G,'KPIs Data from Apr25'!O$4,Raw!$C:$C,'KPIs Data from Apr25'!$A33),SUMIFS(Raw!$K:$K,Raw!$A:$A,$B$4,Raw!$G:$G,'KPIs Data from Apr25'!O$4,Raw!$E:$E,'KPIs Data from Apr25'!$A33))))</f>
        <v>56</v>
      </c>
      <c r="P33" s="76">
        <f>IF($B33="","",IF($C33="Region",SUMIFS(Raw!$K:$K,Raw!$A:$A,$B$4,Raw!$G:$G,'KPIs Data from Apr25'!P$4,Raw!$I:$I,'KPIs Data from Apr25'!$A33),IF($C33="Provider",SUMIFS(Raw!$K:$K,Raw!$A:$A,$B$4,Raw!$G:$G,'KPIs Data from Apr25'!P$4,Raw!$C:$C,'KPIs Data from Apr25'!$A33),SUMIFS(Raw!$K:$K,Raw!$A:$A,$B$4,Raw!$G:$G,'KPIs Data from Apr25'!P$4,Raw!$E:$E,'KPIs Data from Apr25'!$A33))))</f>
        <v>122</v>
      </c>
      <c r="Q33" s="76">
        <f>IF($B33="","",IF($C33="Region",SUMIFS(Raw!$K:$K,Raw!$A:$A,$B$4,Raw!$G:$G,'KPIs Data from Apr25'!Q$4,Raw!$I:$I,'KPIs Data from Apr25'!$A33),IF($C33="Provider",SUMIFS(Raw!$K:$K,Raw!$A:$A,$B$4,Raw!$G:$G,'KPIs Data from Apr25'!Q$4,Raw!$C:$C,'KPIs Data from Apr25'!$A33),SUMIFS(Raw!$K:$K,Raw!$A:$A,$B$4,Raw!$G:$G,'KPIs Data from Apr25'!Q$4,Raw!$E:$E,'KPIs Data from Apr25'!$A33))))</f>
        <v>103</v>
      </c>
      <c r="R33" s="76">
        <f>IF($B33="","",IF($C33="Region",SUMIFS(Raw!$K:$K,Raw!$A:$A,$B$4,Raw!$G:$G,'KPIs Data from Apr25'!R$4,Raw!$I:$I,'KPIs Data from Apr25'!$A33),IF($C33="Provider",SUMIFS(Raw!$K:$K,Raw!$A:$A,$B$4,Raw!$G:$G,'KPIs Data from Apr25'!R$4,Raw!$C:$C,'KPIs Data from Apr25'!$A33),SUMIFS(Raw!$K:$K,Raw!$A:$A,$B$4,Raw!$G:$G,'KPIs Data from Apr25'!R$4,Raw!$E:$E,'KPIs Data from Apr25'!$A33))))</f>
        <v>131</v>
      </c>
      <c r="S33" s="173">
        <f t="shared" si="8"/>
        <v>0.36342902084152573</v>
      </c>
      <c r="T33" s="76">
        <f>IF($B33="","",IF($C33="Region",SUMIFS(Raw!$K:$K,Raw!$A:$A,$B$4,Raw!$G:$G,'KPIs Data from Apr25'!T$4,Raw!$I:$I,'KPIs Data from Apr25'!$A33),IF($C33="Provider",SUMIFS(Raw!$K:$K,Raw!$A:$A,$B$4,Raw!$G:$G,'KPIs Data from Apr25'!T$4,Raw!$C:$C,'KPIs Data from Apr25'!$A33),SUMIFS(Raw!$K:$K,Raw!$A:$A,$B$4,Raw!$G:$G,'KPIs Data from Apr25'!T$4,Raw!$E:$E,'KPIs Data from Apr25'!$A33))))</f>
        <v>358</v>
      </c>
      <c r="U33" s="76">
        <f>IF($B33="","",IF($C33="Region",SUMIFS(Raw!$K:$K,Raw!$A:$A,$B$4,Raw!$G:$G,'KPIs Data from Apr25'!U$4,Raw!$I:$I,'KPIs Data from Apr25'!$A33),IF($C33="Provider",SUMIFS(Raw!$K:$K,Raw!$A:$A,$B$4,Raw!$G:$G,'KPIs Data from Apr25'!U$4,Raw!$C:$C,'KPIs Data from Apr25'!$A33),SUMIFS(Raw!$K:$K,Raw!$A:$A,$B$4,Raw!$G:$G,'KPIs Data from Apr25'!U$4,Raw!$E:$E,'KPIs Data from Apr25'!$A33))))</f>
        <v>3807</v>
      </c>
      <c r="V33" s="173">
        <f t="shared" si="2"/>
        <v>9.4037299711058578E-2</v>
      </c>
      <c r="W33" s="76">
        <f t="shared" si="9"/>
        <v>358</v>
      </c>
      <c r="X33" s="76">
        <f t="shared" si="10"/>
        <v>3807</v>
      </c>
      <c r="Y33" s="76">
        <f>IF($B33="","",IF($C33="Region",SUMIFS(Raw!$K:$K,Raw!$A:$A,$B$4,Raw!$G:$G,'KPIs Data from Apr25'!Y$4,Raw!$I:$I,'KPIs Data from Apr25'!$A33),IF($C33="Provider",SUMIFS(Raw!$K:$K,Raw!$A:$A,$B$4,Raw!$G:$G,'KPIs Data from Apr25'!Y$4,Raw!$C:$C,'KPIs Data from Apr25'!$A33),SUMIFS(Raw!$K:$K,Raw!$A:$A,$B$4,Raw!$G:$G,'KPIs Data from Apr25'!Y$4,Raw!$E:$E,'KPIs Data from Apr25'!$A33))))</f>
        <v>1990</v>
      </c>
      <c r="Z33" s="76">
        <f>IF($B33="","",IF($C33="Region",SUMIFS(Raw!$K:$K,Raw!$A:$A,$B$4,Raw!$G:$G,'KPIs Data from Apr25'!Z$4,Raw!$I:$I,'KPIs Data from Apr25'!$A33),IF($C33="Provider",SUMIFS(Raw!$K:$K,Raw!$A:$A,$B$4,Raw!$G:$G,'KPIs Data from Apr25'!Z$4,Raw!$C:$C,'KPIs Data from Apr25'!$A33),SUMIFS(Raw!$K:$K,Raw!$A:$A,$B$4,Raw!$G:$G,'KPIs Data from Apr25'!Z$4,Raw!$E:$E,'KPIs Data from Apr25'!$A33))))</f>
        <v>3699</v>
      </c>
      <c r="AA33" s="173">
        <f t="shared" si="4"/>
        <v>0.312816413535838</v>
      </c>
      <c r="AB33" s="253">
        <f>IF($B33="","",IF($C33="Region",SUMIFS(Raw!$K:$K,Raw!$A:$A,$B$4,Raw!$G:$G,'KPIs Data from Apr25'!AB$4,Raw!$I:$I,'KPIs Data from Apr25'!$A33),IF($C33="Provider",SUMIFS(Raw!$K:$K,Raw!$A:$A,$B$4,Raw!$G:$G,'KPIs Data from Apr25'!AB$4,Raw!$C:$C,'KPIs Data from Apr25'!$A33),SUMIFS(Raw!$K:$K,Raw!$A:$A,$B$4,Raw!$G:$G,'KPIs Data from Apr25'!AB$4,Raw!$E:$E,'KPIs Data from Apr25'!$A33))))</f>
        <v>10892</v>
      </c>
      <c r="AC33" s="76">
        <f>IF($B33="","",IF($C33="Region",SUMIFS(Raw!$K:$K,Raw!$A:$A,$B$4,Raw!$G:$G,'KPIs Data from Apr25'!AC$4,Raw!$I:$I,'KPIs Data from Apr25'!$A33),IF($C33="Provider",SUMIFS(Raw!$K:$K,Raw!$A:$A,$B$4,Raw!$G:$G,'KPIs Data from Apr25'!AC$4,Raw!$C:$C,'KPIs Data from Apr25'!$A33),SUMIFS(Raw!$K:$K,Raw!$A:$A,$B$4,Raw!$G:$G,'KPIs Data from Apr25'!AC$4,Raw!$E:$E,'KPIs Data from Apr25'!$A33))))</f>
        <v>24031</v>
      </c>
      <c r="AD33" s="173">
        <f t="shared" si="5"/>
        <v>0.45324788814448003</v>
      </c>
      <c r="AE33" s="254"/>
      <c r="AF33" s="62"/>
      <c r="AG33" s="63">
        <f t="shared" si="11"/>
        <v>3606</v>
      </c>
      <c r="AH33" s="52">
        <f t="shared" si="12"/>
        <v>11035</v>
      </c>
      <c r="AI33" s="52">
        <f t="shared" si="13"/>
        <v>856</v>
      </c>
      <c r="AJ33" s="52">
        <f t="shared" si="14"/>
        <v>1427</v>
      </c>
      <c r="AK33" s="52">
        <f t="shared" si="15"/>
        <v>56</v>
      </c>
      <c r="AL33" s="52">
        <f t="shared" si="16"/>
        <v>122</v>
      </c>
      <c r="AM33" s="63">
        <f t="shared" si="17"/>
        <v>103</v>
      </c>
      <c r="AN33" s="63">
        <f t="shared" si="18"/>
        <v>131</v>
      </c>
      <c r="AO33" s="52"/>
      <c r="AP33" s="52"/>
      <c r="AQ33" s="62"/>
      <c r="AR33" s="63"/>
      <c r="AS33" s="254"/>
      <c r="AT33" s="254"/>
      <c r="AU33" s="259"/>
      <c r="AV33" s="175"/>
      <c r="AW33" s="254"/>
      <c r="AX33" s="254"/>
      <c r="AY33" s="259"/>
    </row>
    <row r="34" spans="1:51" ht="23" customHeight="1" x14ac:dyDescent="0.35">
      <c r="A34" s="262" t="str">
        <f>IF(Refs!A29="","",Refs!A29)</f>
        <v>111AH9</v>
      </c>
      <c r="B34" s="134" t="str">
        <f>IF(Refs!B29="","",Refs!B29)</f>
        <v>Hampshire and Surrey Heath</v>
      </c>
      <c r="C34" s="263" t="str">
        <f>IF(Refs!D29="","",Refs!D29)</f>
        <v>Area</v>
      </c>
      <c r="D34" s="76">
        <f>IF($B34="","",IF($C34="Region",SUMIFS(Raw!$K:$K,Raw!$A:$A,$B$4,Raw!$G:$G,'KPIs Data from Apr25'!D$4,Raw!$I:$I,'KPIs Data from Apr25'!$A34),IF($C34="Provider",SUMIFS(Raw!$K:$K,Raw!$A:$A,$B$4,Raw!$G:$G,'KPIs Data from Apr25'!D$4,Raw!$C:$C,'KPIs Data from Apr25'!$A34),SUMIFS(Raw!$K:$K,Raw!$A:$A,$B$4,Raw!$G:$G,'KPIs Data from Apr25'!D$4,Raw!$E:$E,'KPIs Data from Apr25'!$A34))))</f>
        <v>2805</v>
      </c>
      <c r="E34" s="76">
        <f>IF($B34="","",IF($C34="Region",SUMIFS(Raw!$K:$K,Raw!$A:$A,$B$4,Raw!$G:$G,'KPIs Data from Apr25'!E$4,Raw!$I:$I,'KPIs Data from Apr25'!$A34),IF($C34="Provider",SUMIFS(Raw!$K:$K,Raw!$A:$A,$B$4,Raw!$G:$G,'KPIs Data from Apr25'!E$4,Raw!$C:$C,'KPIs Data from Apr25'!$A34),SUMIFS(Raw!$K:$K,Raw!$A:$A,$B$4,Raw!$G:$G,'KPIs Data from Apr25'!E$4,Raw!$E:$E,'KPIs Data from Apr25'!$A34))))</f>
        <v>55618</v>
      </c>
      <c r="F34" s="173">
        <f t="shared" si="19"/>
        <v>4.8011913116409635E-2</v>
      </c>
      <c r="G34" s="76">
        <f>IF($B34="","",IF($C34="Region",SUMIFS(Raw!$K:$K,Raw!$A:$A,$B$4,Raw!$G:$G,'KPIs Data from Apr25'!G$4,Raw!$I:$I,'KPIs Data from Apr25'!$A34),IF($C34="Provider",SUMIFS(Raw!$K:$K,Raw!$A:$A,$B$4,Raw!$G:$G,'KPIs Data from Apr25'!G$4,Raw!$C:$C,'KPIs Data from Apr25'!$A34),SUMIFS(Raw!$K:$K,Raw!$A:$A,$B$4,Raw!$G:$G,'KPIs Data from Apr25'!G$4,Raw!$E:$E,'KPIs Data from Apr25'!$A34))))</f>
        <v>4119656</v>
      </c>
      <c r="H34" s="76">
        <f>IF($B34="","",IF($C34="Region",SUMIFS(Raw!$K:$K,Raw!$A:$A,$B$4,Raw!$G:$G,'KPIs Data from Apr25'!H$4,Raw!$I:$I,'KPIs Data from Apr25'!$A34),IF($C34="Provider",SUMIFS(Raw!$K:$K,Raw!$A:$A,$B$4,Raw!$G:$G,'KPIs Data from Apr25'!H$4,Raw!$C:$C,'KPIs Data from Apr25'!$A34),SUMIFS(Raw!$K:$K,Raw!$A:$A,$B$4,Raw!$G:$G,'KPIs Data from Apr25'!H$4,Raw!$E:$E,'KPIs Data from Apr25'!$A34))))</f>
        <v>55618</v>
      </c>
      <c r="I34" s="251">
        <f t="shared" si="20"/>
        <v>74.070552698766591</v>
      </c>
      <c r="J34" s="252">
        <f>IF($B34="","",IF($C34="Region",SUMIFS(Raw!$K:$K,Raw!$A:$A,$B$4,Raw!$G:$G,'KPIs Data from Apr25'!J$4,Raw!$I:$I,'KPIs Data from Apr25'!$A34),IF($C34="Provider",SUMIFS(Raw!$K:$K,Raw!$A:$A,$B$4,Raw!$G:$G,'KPIs Data from Apr25'!J$4,Raw!$C:$C,'KPIs Data from Apr25'!$A34),SUMIFS(Raw!$K:$K,Raw!$A:$A,$B$4,Raw!$G:$G,'KPIs Data from Apr25'!J$4,Raw!$E:$E,'KPIs Data from Apr25'!$A34))))</f>
        <v>437</v>
      </c>
      <c r="K34" s="253">
        <f>IF($B34="","",IF($C34="Region",SUMIFS(Raw!$K:$K,Raw!$A:$A,$B$4,Raw!$G:$G,'KPIs Data from Apr25'!K$4,Raw!$I:$I,'KPIs Data from Apr25'!$A34),IF($C34="Provider",SUMIFS(Raw!$K:$K,Raw!$A:$A,$B$4,Raw!$G:$G,'KPIs Data from Apr25'!K$4,Raw!$C:$C,'KPIs Data from Apr25'!$A34),SUMIFS(Raw!$K:$K,Raw!$A:$A,$B$4,Raw!$G:$G,'KPIs Data from Apr25'!K$4,Raw!$E:$E,'KPIs Data from Apr25'!$A34))))</f>
        <v>3960</v>
      </c>
      <c r="L34" s="76">
        <f>IF($B34="","",IF($C34="Region",SUMIFS(Raw!$K:$K,Raw!$A:$A,$B$4,Raw!$G:$G,'KPIs Data from Apr25'!L$4,Raw!$I:$I,'KPIs Data from Apr25'!$A34),IF($C34="Provider",SUMIFS(Raw!$K:$K,Raw!$A:$A,$B$4,Raw!$G:$G,'KPIs Data from Apr25'!L$4,Raw!$C:$C,'KPIs Data from Apr25'!$A34),SUMIFS(Raw!$K:$K,Raw!$A:$A,$B$4,Raw!$G:$G,'KPIs Data from Apr25'!L$4,Raw!$E:$E,'KPIs Data from Apr25'!$A34))))</f>
        <v>9372</v>
      </c>
      <c r="M34" s="76">
        <f>IF($B34="","",IF($C34="Region",SUMIFS(Raw!$K:$K,Raw!$A:$A,$B$4,Raw!$G:$G,'KPIs Data from Apr25'!M$4,Raw!$I:$I,'KPIs Data from Apr25'!$A34),IF($C34="Provider",SUMIFS(Raw!$K:$K,Raw!$A:$A,$B$4,Raw!$G:$G,'KPIs Data from Apr25'!M$4,Raw!$C:$C,'KPIs Data from Apr25'!$A34),SUMIFS(Raw!$K:$K,Raw!$A:$A,$B$4,Raw!$G:$G,'KPIs Data from Apr25'!M$4,Raw!$E:$E,'KPIs Data from Apr25'!$A34))))</f>
        <v>2190</v>
      </c>
      <c r="N34" s="76">
        <f>IF($B34="","",IF($C34="Region",SUMIFS(Raw!$K:$K,Raw!$A:$A,$B$4,Raw!$G:$G,'KPIs Data from Apr25'!N$4,Raw!$I:$I,'KPIs Data from Apr25'!$A34),IF($C34="Provider",SUMIFS(Raw!$K:$K,Raw!$A:$A,$B$4,Raw!$G:$G,'KPIs Data from Apr25'!N$4,Raw!$C:$C,'KPIs Data from Apr25'!$A34),SUMIFS(Raw!$K:$K,Raw!$A:$A,$B$4,Raw!$G:$G,'KPIs Data from Apr25'!N$4,Raw!$E:$E,'KPIs Data from Apr25'!$A34))))</f>
        <v>3304</v>
      </c>
      <c r="O34" s="76">
        <f>IF($B34="","",IF($C34="Region",SUMIFS(Raw!$K:$K,Raw!$A:$A,$B$4,Raw!$G:$G,'KPIs Data from Apr25'!O$4,Raw!$I:$I,'KPIs Data from Apr25'!$A34),IF($C34="Provider",SUMIFS(Raw!$K:$K,Raw!$A:$A,$B$4,Raw!$G:$G,'KPIs Data from Apr25'!O$4,Raw!$C:$C,'KPIs Data from Apr25'!$A34),SUMIFS(Raw!$K:$K,Raw!$A:$A,$B$4,Raw!$G:$G,'KPIs Data from Apr25'!O$4,Raw!$E:$E,'KPIs Data from Apr25'!$A34))))</f>
        <v>0</v>
      </c>
      <c r="P34" s="76">
        <f>IF($B34="","",IF($C34="Region",SUMIFS(Raw!$K:$K,Raw!$A:$A,$B$4,Raw!$G:$G,'KPIs Data from Apr25'!P$4,Raw!$I:$I,'KPIs Data from Apr25'!$A34),IF($C34="Provider",SUMIFS(Raw!$K:$K,Raw!$A:$A,$B$4,Raw!$G:$G,'KPIs Data from Apr25'!P$4,Raw!$C:$C,'KPIs Data from Apr25'!$A34),SUMIFS(Raw!$K:$K,Raw!$A:$A,$B$4,Raw!$G:$G,'KPIs Data from Apr25'!P$4,Raw!$E:$E,'KPIs Data from Apr25'!$A34))))</f>
        <v>0</v>
      </c>
      <c r="Q34" s="76">
        <f>IF($B34="","",IF($C34="Region",SUMIFS(Raw!$K:$K,Raw!$A:$A,$B$4,Raw!$G:$G,'KPIs Data from Apr25'!Q$4,Raw!$I:$I,'KPIs Data from Apr25'!$A34),IF($C34="Provider",SUMIFS(Raw!$K:$K,Raw!$A:$A,$B$4,Raw!$G:$G,'KPIs Data from Apr25'!Q$4,Raw!$C:$C,'KPIs Data from Apr25'!$A34),SUMIFS(Raw!$K:$K,Raw!$A:$A,$B$4,Raw!$G:$G,'KPIs Data from Apr25'!Q$4,Raw!$E:$E,'KPIs Data from Apr25'!$A34))))</f>
        <v>0</v>
      </c>
      <c r="R34" s="76">
        <f>IF($B34="","",IF($C34="Region",SUMIFS(Raw!$K:$K,Raw!$A:$A,$B$4,Raw!$G:$G,'KPIs Data from Apr25'!R$4,Raw!$I:$I,'KPIs Data from Apr25'!$A34),IF($C34="Provider",SUMIFS(Raw!$K:$K,Raw!$A:$A,$B$4,Raw!$G:$G,'KPIs Data from Apr25'!R$4,Raw!$C:$C,'KPIs Data from Apr25'!$A34),SUMIFS(Raw!$K:$K,Raw!$A:$A,$B$4,Raw!$G:$G,'KPIs Data from Apr25'!R$4,Raw!$E:$E,'KPIs Data from Apr25'!$A34))))</f>
        <v>0</v>
      </c>
      <c r="S34" s="173">
        <f t="shared" si="8"/>
        <v>0.48516882297254654</v>
      </c>
      <c r="T34" s="76">
        <f>IF($B34="","",IF($C34="Region",SUMIFS(Raw!$K:$K,Raw!$A:$A,$B$4,Raw!$G:$G,'KPIs Data from Apr25'!T$4,Raw!$I:$I,'KPIs Data from Apr25'!$A34),IF($C34="Provider",SUMIFS(Raw!$K:$K,Raw!$A:$A,$B$4,Raw!$G:$G,'KPIs Data from Apr25'!T$4,Raw!$C:$C,'KPIs Data from Apr25'!$A34),SUMIFS(Raw!$K:$K,Raw!$A:$A,$B$4,Raw!$G:$G,'KPIs Data from Apr25'!T$4,Raw!$E:$E,'KPIs Data from Apr25'!$A34))))</f>
        <v>4854</v>
      </c>
      <c r="U34" s="76">
        <f>IF($B34="","",IF($C34="Region",SUMIFS(Raw!$K:$K,Raw!$A:$A,$B$4,Raw!$G:$G,'KPIs Data from Apr25'!U$4,Raw!$I:$I,'KPIs Data from Apr25'!$A34),IF($C34="Provider",SUMIFS(Raw!$K:$K,Raw!$A:$A,$B$4,Raw!$G:$G,'KPIs Data from Apr25'!U$4,Raw!$C:$C,'KPIs Data from Apr25'!$A34),SUMIFS(Raw!$K:$K,Raw!$A:$A,$B$4,Raw!$G:$G,'KPIs Data from Apr25'!U$4,Raw!$E:$E,'KPIs Data from Apr25'!$A34))))</f>
        <v>5419</v>
      </c>
      <c r="V34" s="173">
        <f t="shared" si="2"/>
        <v>0.89573722088946295</v>
      </c>
      <c r="W34" s="76">
        <f t="shared" si="9"/>
        <v>4854</v>
      </c>
      <c r="X34" s="76">
        <f t="shared" si="10"/>
        <v>5419</v>
      </c>
      <c r="Y34" s="76">
        <f>IF($B34="","",IF($C34="Region",SUMIFS(Raw!$K:$K,Raw!$A:$A,$B$4,Raw!$G:$G,'KPIs Data from Apr25'!Y$4,Raw!$I:$I,'KPIs Data from Apr25'!$A34),IF($C34="Provider",SUMIFS(Raw!$K:$K,Raw!$A:$A,$B$4,Raw!$G:$G,'KPIs Data from Apr25'!Y$4,Raw!$C:$C,'KPIs Data from Apr25'!$A34),SUMIFS(Raw!$K:$K,Raw!$A:$A,$B$4,Raw!$G:$G,'KPIs Data from Apr25'!Y$4,Raw!$E:$E,'KPIs Data from Apr25'!$A34))))</f>
        <v>4168</v>
      </c>
      <c r="Z34" s="76">
        <f>IF($B34="","",IF($C34="Region",SUMIFS(Raw!$K:$K,Raw!$A:$A,$B$4,Raw!$G:$G,'KPIs Data from Apr25'!Z$4,Raw!$I:$I,'KPIs Data from Apr25'!$A34),IF($C34="Provider",SUMIFS(Raw!$K:$K,Raw!$A:$A,$B$4,Raw!$G:$G,'KPIs Data from Apr25'!Z$4,Raw!$C:$C,'KPIs Data from Apr25'!$A34),SUMIFS(Raw!$K:$K,Raw!$A:$A,$B$4,Raw!$G:$G,'KPIs Data from Apr25'!Z$4,Raw!$E:$E,'KPIs Data from Apr25'!$A34))))</f>
        <v>6416</v>
      </c>
      <c r="AA34" s="173">
        <f t="shared" si="4"/>
        <v>0.76231516687790457</v>
      </c>
      <c r="AB34" s="253">
        <f>IF($B34="","",IF($C34="Region",SUMIFS(Raw!$K:$K,Raw!$A:$A,$B$4,Raw!$G:$G,'KPIs Data from Apr25'!AB$4,Raw!$I:$I,'KPIs Data from Apr25'!$A34),IF($C34="Provider",SUMIFS(Raw!$K:$K,Raw!$A:$A,$B$4,Raw!$G:$G,'KPIs Data from Apr25'!AB$4,Raw!$C:$C,'KPIs Data from Apr25'!$A34),SUMIFS(Raw!$K:$K,Raw!$A:$A,$B$4,Raw!$G:$G,'KPIs Data from Apr25'!AB$4,Raw!$E:$E,'KPIs Data from Apr25'!$A34))))</f>
        <v>28851</v>
      </c>
      <c r="AC34" s="76">
        <f>IF($B34="","",IF($C34="Region",SUMIFS(Raw!$K:$K,Raw!$A:$A,$B$4,Raw!$G:$G,'KPIs Data from Apr25'!AC$4,Raw!$I:$I,'KPIs Data from Apr25'!$A34),IF($C34="Provider",SUMIFS(Raw!$K:$K,Raw!$A:$A,$B$4,Raw!$G:$G,'KPIs Data from Apr25'!AC$4,Raw!$C:$C,'KPIs Data from Apr25'!$A34),SUMIFS(Raw!$K:$K,Raw!$A:$A,$B$4,Raw!$G:$G,'KPIs Data from Apr25'!AC$4,Raw!$E:$E,'KPIs Data from Apr25'!$A34))))</f>
        <v>37829</v>
      </c>
      <c r="AD34" s="173">
        <f t="shared" si="5"/>
        <v>0.76266885193898859</v>
      </c>
      <c r="AE34" s="254"/>
      <c r="AF34" s="62"/>
      <c r="AG34" s="63">
        <f t="shared" si="11"/>
        <v>3960</v>
      </c>
      <c r="AH34" s="52">
        <f t="shared" si="12"/>
        <v>9372</v>
      </c>
      <c r="AI34" s="52">
        <f t="shared" si="13"/>
        <v>2190</v>
      </c>
      <c r="AJ34" s="52">
        <f t="shared" si="14"/>
        <v>3304</v>
      </c>
      <c r="AK34" s="52">
        <f t="shared" si="15"/>
        <v>0</v>
      </c>
      <c r="AL34" s="52">
        <f t="shared" si="16"/>
        <v>0</v>
      </c>
      <c r="AM34" s="63">
        <f t="shared" si="17"/>
        <v>0</v>
      </c>
      <c r="AN34" s="63">
        <f t="shared" si="18"/>
        <v>0</v>
      </c>
      <c r="AO34" s="52"/>
      <c r="AP34" s="52"/>
      <c r="AQ34" s="62"/>
      <c r="AR34" s="63"/>
      <c r="AS34" s="254"/>
      <c r="AT34" s="254"/>
      <c r="AU34" s="259"/>
      <c r="AV34" s="175"/>
      <c r="AW34" s="254"/>
      <c r="AX34" s="254"/>
      <c r="AY34" s="259"/>
    </row>
    <row r="35" spans="1:51" ht="15" customHeight="1" x14ac:dyDescent="0.35">
      <c r="A35" s="262" t="str">
        <f>IF(Refs!A30="","",Refs!A30)</f>
        <v>111AA6</v>
      </c>
      <c r="B35" s="134" t="str">
        <f>IF(Refs!B30="","",Refs!B30)</f>
        <v>Isle of Wight</v>
      </c>
      <c r="C35" s="263" t="str">
        <f>IF(Refs!D30="","",Refs!D30)</f>
        <v>Area</v>
      </c>
      <c r="D35" s="76">
        <f>IF($B35="","",IF($C35="Region",SUMIFS(Raw!$K:$K,Raw!$A:$A,$B$4,Raw!$G:$G,'KPIs Data from Apr25'!D$4,Raw!$I:$I,'KPIs Data from Apr25'!$A35),IF($C35="Provider",SUMIFS(Raw!$K:$K,Raw!$A:$A,$B$4,Raw!$G:$G,'KPIs Data from Apr25'!D$4,Raw!$C:$C,'KPIs Data from Apr25'!$A35),SUMIFS(Raw!$K:$K,Raw!$A:$A,$B$4,Raw!$G:$G,'KPIs Data from Apr25'!D$4,Raw!$E:$E,'KPIs Data from Apr25'!$A35))))</f>
        <v>1040</v>
      </c>
      <c r="E35" s="76">
        <f>IF($B35="","",IF($C35="Region",SUMIFS(Raw!$K:$K,Raw!$A:$A,$B$4,Raw!$G:$G,'KPIs Data from Apr25'!E$4,Raw!$I:$I,'KPIs Data from Apr25'!$A35),IF($C35="Provider",SUMIFS(Raw!$K:$K,Raw!$A:$A,$B$4,Raw!$G:$G,'KPIs Data from Apr25'!E$4,Raw!$C:$C,'KPIs Data from Apr25'!$A35),SUMIFS(Raw!$K:$K,Raw!$A:$A,$B$4,Raw!$G:$G,'KPIs Data from Apr25'!E$4,Raw!$E:$E,'KPIs Data from Apr25'!$A35))))</f>
        <v>6638</v>
      </c>
      <c r="F35" s="173">
        <f t="shared" si="19"/>
        <v>0.13545194060953372</v>
      </c>
      <c r="G35" s="76">
        <f>IF($B35="","",IF($C35="Region",SUMIFS(Raw!$K:$K,Raw!$A:$A,$B$4,Raw!$G:$G,'KPIs Data from Apr25'!G$4,Raw!$I:$I,'KPIs Data from Apr25'!$A35),IF($C35="Provider",SUMIFS(Raw!$K:$K,Raw!$A:$A,$B$4,Raw!$G:$G,'KPIs Data from Apr25'!G$4,Raw!$C:$C,'KPIs Data from Apr25'!$A35),SUMIFS(Raw!$K:$K,Raw!$A:$A,$B$4,Raw!$G:$G,'KPIs Data from Apr25'!G$4,Raw!$E:$E,'KPIs Data from Apr25'!$A35))))</f>
        <v>788414</v>
      </c>
      <c r="H35" s="76">
        <f>IF($B35="","",IF($C35="Region",SUMIFS(Raw!$K:$K,Raw!$A:$A,$B$4,Raw!$G:$G,'KPIs Data from Apr25'!H$4,Raw!$I:$I,'KPIs Data from Apr25'!$A35),IF($C35="Provider",SUMIFS(Raw!$K:$K,Raw!$A:$A,$B$4,Raw!$G:$G,'KPIs Data from Apr25'!H$4,Raw!$C:$C,'KPIs Data from Apr25'!$A35),SUMIFS(Raw!$K:$K,Raw!$A:$A,$B$4,Raw!$G:$G,'KPIs Data from Apr25'!H$4,Raw!$E:$E,'KPIs Data from Apr25'!$A35))))</f>
        <v>6638</v>
      </c>
      <c r="I35" s="251">
        <f t="shared" si="20"/>
        <v>118.77282313949985</v>
      </c>
      <c r="J35" s="252">
        <f>IF($B35="","",IF($C35="Region",SUMIFS(Raw!$K:$K,Raw!$A:$A,$B$4,Raw!$G:$G,'KPIs Data from Apr25'!J$4,Raw!$I:$I,'KPIs Data from Apr25'!$A35),IF($C35="Provider",SUMIFS(Raw!$K:$K,Raw!$A:$A,$B$4,Raw!$G:$G,'KPIs Data from Apr25'!J$4,Raw!$C:$C,'KPIs Data from Apr25'!$A35),SUMIFS(Raw!$K:$K,Raw!$A:$A,$B$4,Raw!$G:$G,'KPIs Data from Apr25'!J$4,Raw!$E:$E,'KPIs Data from Apr25'!$A35))))</f>
        <v>647</v>
      </c>
      <c r="K35" s="253">
        <f>IF($B35="","",IF($C35="Region",SUMIFS(Raw!$K:$K,Raw!$A:$A,$B$4,Raw!$G:$G,'KPIs Data from Apr25'!K$4,Raw!$I:$I,'KPIs Data from Apr25'!$A35),IF($C35="Provider",SUMIFS(Raw!$K:$K,Raw!$A:$A,$B$4,Raw!$G:$G,'KPIs Data from Apr25'!K$4,Raw!$C:$C,'KPIs Data from Apr25'!$A35),SUMIFS(Raw!$K:$K,Raw!$A:$A,$B$4,Raw!$G:$G,'KPIs Data from Apr25'!K$4,Raw!$E:$E,'KPIs Data from Apr25'!$A35))))</f>
        <v>1503</v>
      </c>
      <c r="L35" s="76">
        <f>IF($B35="","",IF($C35="Region",SUMIFS(Raw!$K:$K,Raw!$A:$A,$B$4,Raw!$G:$G,'KPIs Data from Apr25'!L$4,Raw!$I:$I,'KPIs Data from Apr25'!$A35),IF($C35="Provider",SUMIFS(Raw!$K:$K,Raw!$A:$A,$B$4,Raw!$G:$G,'KPIs Data from Apr25'!L$4,Raw!$C:$C,'KPIs Data from Apr25'!$A35),SUMIFS(Raw!$K:$K,Raw!$A:$A,$B$4,Raw!$G:$G,'KPIs Data from Apr25'!L$4,Raw!$E:$E,'KPIs Data from Apr25'!$A35))))</f>
        <v>1692</v>
      </c>
      <c r="M35" s="76">
        <f>IF($B35="","",IF($C35="Region",SUMIFS(Raw!$K:$K,Raw!$A:$A,$B$4,Raw!$G:$G,'KPIs Data from Apr25'!M$4,Raw!$I:$I,'KPIs Data from Apr25'!$A35),IF($C35="Provider",SUMIFS(Raw!$K:$K,Raw!$A:$A,$B$4,Raw!$G:$G,'KPIs Data from Apr25'!M$4,Raw!$C:$C,'KPIs Data from Apr25'!$A35),SUMIFS(Raw!$K:$K,Raw!$A:$A,$B$4,Raw!$G:$G,'KPIs Data from Apr25'!M$4,Raw!$E:$E,'KPIs Data from Apr25'!$A35))))</f>
        <v>93</v>
      </c>
      <c r="N35" s="76">
        <f>IF($B35="","",IF($C35="Region",SUMIFS(Raw!$K:$K,Raw!$A:$A,$B$4,Raw!$G:$G,'KPIs Data from Apr25'!N$4,Raw!$I:$I,'KPIs Data from Apr25'!$A35),IF($C35="Provider",SUMIFS(Raw!$K:$K,Raw!$A:$A,$B$4,Raw!$G:$G,'KPIs Data from Apr25'!N$4,Raw!$C:$C,'KPIs Data from Apr25'!$A35),SUMIFS(Raw!$K:$K,Raw!$A:$A,$B$4,Raw!$G:$G,'KPIs Data from Apr25'!N$4,Raw!$E:$E,'KPIs Data from Apr25'!$A35))))</f>
        <v>95</v>
      </c>
      <c r="O35" s="76">
        <f>IF($B35="","",IF($C35="Region",SUMIFS(Raw!$K:$K,Raw!$A:$A,$B$4,Raw!$G:$G,'KPIs Data from Apr25'!O$4,Raw!$I:$I,'KPIs Data from Apr25'!$A35),IF($C35="Provider",SUMIFS(Raw!$K:$K,Raw!$A:$A,$B$4,Raw!$G:$G,'KPIs Data from Apr25'!O$4,Raw!$C:$C,'KPIs Data from Apr25'!$A35),SUMIFS(Raw!$K:$K,Raw!$A:$A,$B$4,Raw!$G:$G,'KPIs Data from Apr25'!O$4,Raw!$E:$E,'KPIs Data from Apr25'!$A35))))</f>
        <v>0</v>
      </c>
      <c r="P35" s="76">
        <f>IF($B35="","",IF($C35="Region",SUMIFS(Raw!$K:$K,Raw!$A:$A,$B$4,Raw!$G:$G,'KPIs Data from Apr25'!P$4,Raw!$I:$I,'KPIs Data from Apr25'!$A35),IF($C35="Provider",SUMIFS(Raw!$K:$K,Raw!$A:$A,$B$4,Raw!$G:$G,'KPIs Data from Apr25'!P$4,Raw!$C:$C,'KPIs Data from Apr25'!$A35),SUMIFS(Raw!$K:$K,Raw!$A:$A,$B$4,Raw!$G:$G,'KPIs Data from Apr25'!P$4,Raw!$E:$E,'KPIs Data from Apr25'!$A35))))</f>
        <v>0</v>
      </c>
      <c r="Q35" s="76">
        <f>IF($B35="","",IF($C35="Region",SUMIFS(Raw!$K:$K,Raw!$A:$A,$B$4,Raw!$G:$G,'KPIs Data from Apr25'!Q$4,Raw!$I:$I,'KPIs Data from Apr25'!$A35),IF($C35="Provider",SUMIFS(Raw!$K:$K,Raw!$A:$A,$B$4,Raw!$G:$G,'KPIs Data from Apr25'!Q$4,Raw!$C:$C,'KPIs Data from Apr25'!$A35),SUMIFS(Raw!$K:$K,Raw!$A:$A,$B$4,Raw!$G:$G,'KPIs Data from Apr25'!Q$4,Raw!$E:$E,'KPIs Data from Apr25'!$A35))))</f>
        <v>0</v>
      </c>
      <c r="R35" s="76">
        <f>IF($B35="","",IF($C35="Region",SUMIFS(Raw!$K:$K,Raw!$A:$A,$B$4,Raw!$G:$G,'KPIs Data from Apr25'!R$4,Raw!$I:$I,'KPIs Data from Apr25'!$A35),IF($C35="Provider",SUMIFS(Raw!$K:$K,Raw!$A:$A,$B$4,Raw!$G:$G,'KPIs Data from Apr25'!R$4,Raw!$C:$C,'KPIs Data from Apr25'!$A35),SUMIFS(Raw!$K:$K,Raw!$A:$A,$B$4,Raw!$G:$G,'KPIs Data from Apr25'!R$4,Raw!$E:$E,'KPIs Data from Apr25'!$A35))))</f>
        <v>0</v>
      </c>
      <c r="S35" s="173">
        <f t="shared" si="8"/>
        <v>0.89311695579182993</v>
      </c>
      <c r="T35" s="76">
        <f>IF($B35="","",IF($C35="Region",SUMIFS(Raw!$K:$K,Raw!$A:$A,$B$4,Raw!$G:$G,'KPIs Data from Apr25'!T$4,Raw!$I:$I,'KPIs Data from Apr25'!$A35),IF($C35="Provider",SUMIFS(Raw!$K:$K,Raw!$A:$A,$B$4,Raw!$G:$G,'KPIs Data from Apr25'!T$4,Raw!$C:$C,'KPIs Data from Apr25'!$A35),SUMIFS(Raw!$K:$K,Raw!$A:$A,$B$4,Raw!$G:$G,'KPIs Data from Apr25'!T$4,Raw!$E:$E,'KPIs Data from Apr25'!$A35))))</f>
        <v>574</v>
      </c>
      <c r="U35" s="76">
        <f>IF($B35="","",IF($C35="Region",SUMIFS(Raw!$K:$K,Raw!$A:$A,$B$4,Raw!$G:$G,'KPIs Data from Apr25'!U$4,Raw!$I:$I,'KPIs Data from Apr25'!$A35),IF($C35="Provider",SUMIFS(Raw!$K:$K,Raw!$A:$A,$B$4,Raw!$G:$G,'KPIs Data from Apr25'!U$4,Raw!$C:$C,'KPIs Data from Apr25'!$A35),SUMIFS(Raw!$K:$K,Raw!$A:$A,$B$4,Raw!$G:$G,'KPIs Data from Apr25'!U$4,Raw!$E:$E,'KPIs Data from Apr25'!$A35))))</f>
        <v>788</v>
      </c>
      <c r="V35" s="173">
        <f t="shared" si="2"/>
        <v>0.72842639593908631</v>
      </c>
      <c r="W35" s="76">
        <f t="shared" si="9"/>
        <v>574</v>
      </c>
      <c r="X35" s="76">
        <f t="shared" si="10"/>
        <v>788</v>
      </c>
      <c r="Y35" s="76">
        <f>IF($B35="","",IF($C35="Region",SUMIFS(Raw!$K:$K,Raw!$A:$A,$B$4,Raw!$G:$G,'KPIs Data from Apr25'!Y$4,Raw!$I:$I,'KPIs Data from Apr25'!$A35),IF($C35="Provider",SUMIFS(Raw!$K:$K,Raw!$A:$A,$B$4,Raw!$G:$G,'KPIs Data from Apr25'!Y$4,Raw!$C:$C,'KPIs Data from Apr25'!$A35),SUMIFS(Raw!$K:$K,Raw!$A:$A,$B$4,Raw!$G:$G,'KPIs Data from Apr25'!Y$4,Raw!$E:$E,'KPIs Data from Apr25'!$A35))))</f>
        <v>172</v>
      </c>
      <c r="Z35" s="76">
        <f>IF($B35="","",IF($C35="Region",SUMIFS(Raw!$K:$K,Raw!$A:$A,$B$4,Raw!$G:$G,'KPIs Data from Apr25'!Z$4,Raw!$I:$I,'KPIs Data from Apr25'!$A35),IF($C35="Provider",SUMIFS(Raw!$K:$K,Raw!$A:$A,$B$4,Raw!$G:$G,'KPIs Data from Apr25'!Z$4,Raw!$C:$C,'KPIs Data from Apr25'!$A35),SUMIFS(Raw!$K:$K,Raw!$A:$A,$B$4,Raw!$G:$G,'KPIs Data from Apr25'!Z$4,Raw!$E:$E,'KPIs Data from Apr25'!$A35))))</f>
        <v>874</v>
      </c>
      <c r="AA35" s="173">
        <f t="shared" si="4"/>
        <v>0.44885679903730447</v>
      </c>
      <c r="AB35" s="253">
        <f>IF($B35="","",IF($C35="Region",SUMIFS(Raw!$K:$K,Raw!$A:$A,$B$4,Raw!$G:$G,'KPIs Data from Apr25'!AB$4,Raw!$I:$I,'KPIs Data from Apr25'!$A35),IF($C35="Provider",SUMIFS(Raw!$K:$K,Raw!$A:$A,$B$4,Raw!$G:$G,'KPIs Data from Apr25'!AB$4,Raw!$C:$C,'KPIs Data from Apr25'!$A35),SUMIFS(Raw!$K:$K,Raw!$A:$A,$B$4,Raw!$G:$G,'KPIs Data from Apr25'!AB$4,Raw!$E:$E,'KPIs Data from Apr25'!$A35))))</f>
        <v>4085</v>
      </c>
      <c r="AC35" s="76">
        <f>IF($B35="","",IF($C35="Region",SUMIFS(Raw!$K:$K,Raw!$A:$A,$B$4,Raw!$G:$G,'KPIs Data from Apr25'!AC$4,Raw!$I:$I,'KPIs Data from Apr25'!$A35),IF($C35="Provider",SUMIFS(Raw!$K:$K,Raw!$A:$A,$B$4,Raw!$G:$G,'KPIs Data from Apr25'!AC$4,Raw!$C:$C,'KPIs Data from Apr25'!$A35),SUMIFS(Raw!$K:$K,Raw!$A:$A,$B$4,Raw!$G:$G,'KPIs Data from Apr25'!AC$4,Raw!$E:$E,'KPIs Data from Apr25'!$A35))))</f>
        <v>4802</v>
      </c>
      <c r="AD35" s="173">
        <f t="shared" si="5"/>
        <v>0.85068721366097455</v>
      </c>
      <c r="AE35" s="254"/>
      <c r="AF35" s="62"/>
      <c r="AG35" s="63">
        <f t="shared" si="11"/>
        <v>1503</v>
      </c>
      <c r="AH35" s="52">
        <f t="shared" si="12"/>
        <v>1692</v>
      </c>
      <c r="AI35" s="52">
        <f t="shared" si="13"/>
        <v>93</v>
      </c>
      <c r="AJ35" s="52">
        <f t="shared" si="14"/>
        <v>95</v>
      </c>
      <c r="AK35" s="52">
        <f t="shared" si="15"/>
        <v>0</v>
      </c>
      <c r="AL35" s="52">
        <f t="shared" si="16"/>
        <v>0</v>
      </c>
      <c r="AM35" s="63">
        <f t="shared" si="17"/>
        <v>0</v>
      </c>
      <c r="AN35" s="63">
        <f t="shared" si="18"/>
        <v>0</v>
      </c>
      <c r="AO35" s="52"/>
      <c r="AP35" s="52"/>
      <c r="AQ35" s="62"/>
      <c r="AR35" s="63"/>
      <c r="AS35" s="254"/>
      <c r="AT35" s="254"/>
      <c r="AU35" s="259"/>
      <c r="AV35" s="175"/>
      <c r="AW35" s="254"/>
      <c r="AX35" s="254"/>
      <c r="AY35" s="259"/>
    </row>
    <row r="36" spans="1:51" ht="14.25" customHeight="1" x14ac:dyDescent="0.35">
      <c r="A36" s="262" t="str">
        <f>IF(Refs!A31="","",Refs!A31)</f>
        <v>111AI9</v>
      </c>
      <c r="B36" s="134" t="str">
        <f>IF(Refs!B31="","",Refs!B31)</f>
        <v>Kent, Medway &amp; Sussex</v>
      </c>
      <c r="C36" s="263" t="str">
        <f>IF(Refs!D31="","",Refs!D31)</f>
        <v>Area</v>
      </c>
      <c r="D36" s="76">
        <f>IF($B36="","",IF($C36="Region",SUMIFS(Raw!$K:$K,Raw!$A:$A,$B$4,Raw!$G:$G,'KPIs Data from Apr25'!D$4,Raw!$I:$I,'KPIs Data from Apr25'!$A36),IF($C36="Provider",SUMIFS(Raw!$K:$K,Raw!$A:$A,$B$4,Raw!$G:$G,'KPIs Data from Apr25'!D$4,Raw!$C:$C,'KPIs Data from Apr25'!$A36),SUMIFS(Raw!$K:$K,Raw!$A:$A,$B$4,Raw!$G:$G,'KPIs Data from Apr25'!D$4,Raw!$E:$E,'KPIs Data from Apr25'!$A36))))</f>
        <v>3939</v>
      </c>
      <c r="E36" s="76">
        <f>IF($B36="","",IF($C36="Region",SUMIFS(Raw!$K:$K,Raw!$A:$A,$B$4,Raw!$G:$G,'KPIs Data from Apr25'!E$4,Raw!$I:$I,'KPIs Data from Apr25'!$A36),IF($C36="Provider",SUMIFS(Raw!$K:$K,Raw!$A:$A,$B$4,Raw!$G:$G,'KPIs Data from Apr25'!E$4,Raw!$C:$C,'KPIs Data from Apr25'!$A36),SUMIFS(Raw!$K:$K,Raw!$A:$A,$B$4,Raw!$G:$G,'KPIs Data from Apr25'!E$4,Raw!$E:$E,'KPIs Data from Apr25'!$A36))))</f>
        <v>78896</v>
      </c>
      <c r="F36" s="173">
        <f t="shared" si="19"/>
        <v>4.7552363131526526E-2</v>
      </c>
      <c r="G36" s="76">
        <f>IF($B36="","",IF($C36="Region",SUMIFS(Raw!$K:$K,Raw!$A:$A,$B$4,Raw!$G:$G,'KPIs Data from Apr25'!G$4,Raw!$I:$I,'KPIs Data from Apr25'!$A36),IF($C36="Provider",SUMIFS(Raw!$K:$K,Raw!$A:$A,$B$4,Raw!$G:$G,'KPIs Data from Apr25'!G$4,Raw!$C:$C,'KPIs Data from Apr25'!$A36),SUMIFS(Raw!$K:$K,Raw!$A:$A,$B$4,Raw!$G:$G,'KPIs Data from Apr25'!G$4,Raw!$E:$E,'KPIs Data from Apr25'!$A36))))</f>
        <v>5214004</v>
      </c>
      <c r="H36" s="76">
        <f>IF($B36="","",IF($C36="Region",SUMIFS(Raw!$K:$K,Raw!$A:$A,$B$4,Raw!$G:$G,'KPIs Data from Apr25'!H$4,Raw!$I:$I,'KPIs Data from Apr25'!$A36),IF($C36="Provider",SUMIFS(Raw!$K:$K,Raw!$A:$A,$B$4,Raw!$G:$G,'KPIs Data from Apr25'!H$4,Raw!$C:$C,'KPIs Data from Apr25'!$A36),SUMIFS(Raw!$K:$K,Raw!$A:$A,$B$4,Raw!$G:$G,'KPIs Data from Apr25'!H$4,Raw!$E:$E,'KPIs Data from Apr25'!$A36))))</f>
        <v>78896</v>
      </c>
      <c r="I36" s="251">
        <f t="shared" si="20"/>
        <v>66.087051308051102</v>
      </c>
      <c r="J36" s="252">
        <f>IF($B36="","",IF($C36="Region",SUMIFS(Raw!$K:$K,Raw!$A:$A,$B$4,Raw!$G:$G,'KPIs Data from Apr25'!J$4,Raw!$I:$I,'KPIs Data from Apr25'!$A36),IF($C36="Provider",SUMIFS(Raw!$K:$K,Raw!$A:$A,$B$4,Raw!$G:$G,'KPIs Data from Apr25'!J$4,Raw!$C:$C,'KPIs Data from Apr25'!$A36),SUMIFS(Raw!$K:$K,Raw!$A:$A,$B$4,Raw!$G:$G,'KPIs Data from Apr25'!J$4,Raw!$E:$E,'KPIs Data from Apr25'!$A36))))</f>
        <v>446</v>
      </c>
      <c r="K36" s="253">
        <f>IF($B36="","",IF($C36="Region",SUMIFS(Raw!$K:$K,Raw!$A:$A,$B$4,Raw!$G:$G,'KPIs Data from Apr25'!K$4,Raw!$I:$I,'KPIs Data from Apr25'!$A36),IF($C36="Provider",SUMIFS(Raw!$K:$K,Raw!$A:$A,$B$4,Raw!$G:$G,'KPIs Data from Apr25'!K$4,Raw!$C:$C,'KPIs Data from Apr25'!$A36),SUMIFS(Raw!$K:$K,Raw!$A:$A,$B$4,Raw!$G:$G,'KPIs Data from Apr25'!K$4,Raw!$E:$E,'KPIs Data from Apr25'!$A36))))</f>
        <v>5545</v>
      </c>
      <c r="L36" s="76">
        <f>IF($B36="","",IF($C36="Region",SUMIFS(Raw!$K:$K,Raw!$A:$A,$B$4,Raw!$G:$G,'KPIs Data from Apr25'!L$4,Raw!$I:$I,'KPIs Data from Apr25'!$A36),IF($C36="Provider",SUMIFS(Raw!$K:$K,Raw!$A:$A,$B$4,Raw!$G:$G,'KPIs Data from Apr25'!L$4,Raw!$C:$C,'KPIs Data from Apr25'!$A36),SUMIFS(Raw!$K:$K,Raw!$A:$A,$B$4,Raw!$G:$G,'KPIs Data from Apr25'!L$4,Raw!$E:$E,'KPIs Data from Apr25'!$A36))))</f>
        <v>17059</v>
      </c>
      <c r="M36" s="76">
        <f>IF($B36="","",IF($C36="Region",SUMIFS(Raw!$K:$K,Raw!$A:$A,$B$4,Raw!$G:$G,'KPIs Data from Apr25'!M$4,Raw!$I:$I,'KPIs Data from Apr25'!$A36),IF($C36="Provider",SUMIFS(Raw!$K:$K,Raw!$A:$A,$B$4,Raw!$G:$G,'KPIs Data from Apr25'!M$4,Raw!$C:$C,'KPIs Data from Apr25'!$A36),SUMIFS(Raw!$K:$K,Raw!$A:$A,$B$4,Raw!$G:$G,'KPIs Data from Apr25'!M$4,Raw!$E:$E,'KPIs Data from Apr25'!$A36))))</f>
        <v>1469</v>
      </c>
      <c r="N36" s="76">
        <f>IF($B36="","",IF($C36="Region",SUMIFS(Raw!$K:$K,Raw!$A:$A,$B$4,Raw!$G:$G,'KPIs Data from Apr25'!N$4,Raw!$I:$I,'KPIs Data from Apr25'!$A36),IF($C36="Provider",SUMIFS(Raw!$K:$K,Raw!$A:$A,$B$4,Raw!$G:$G,'KPIs Data from Apr25'!N$4,Raw!$C:$C,'KPIs Data from Apr25'!$A36),SUMIFS(Raw!$K:$K,Raw!$A:$A,$B$4,Raw!$G:$G,'KPIs Data from Apr25'!N$4,Raw!$E:$E,'KPIs Data from Apr25'!$A36))))</f>
        <v>2971</v>
      </c>
      <c r="O36" s="76">
        <f>IF($B36="","",IF($C36="Region",SUMIFS(Raw!$K:$K,Raw!$A:$A,$B$4,Raw!$G:$G,'KPIs Data from Apr25'!O$4,Raw!$I:$I,'KPIs Data from Apr25'!$A36),IF($C36="Provider",SUMIFS(Raw!$K:$K,Raw!$A:$A,$B$4,Raw!$G:$G,'KPIs Data from Apr25'!O$4,Raw!$C:$C,'KPIs Data from Apr25'!$A36),SUMIFS(Raw!$K:$K,Raw!$A:$A,$B$4,Raw!$G:$G,'KPIs Data from Apr25'!O$4,Raw!$E:$E,'KPIs Data from Apr25'!$A36))))</f>
        <v>0</v>
      </c>
      <c r="P36" s="76">
        <f>IF($B36="","",IF($C36="Region",SUMIFS(Raw!$K:$K,Raw!$A:$A,$B$4,Raw!$G:$G,'KPIs Data from Apr25'!P$4,Raw!$I:$I,'KPIs Data from Apr25'!$A36),IF($C36="Provider",SUMIFS(Raw!$K:$K,Raw!$A:$A,$B$4,Raw!$G:$G,'KPIs Data from Apr25'!P$4,Raw!$C:$C,'KPIs Data from Apr25'!$A36),SUMIFS(Raw!$K:$K,Raw!$A:$A,$B$4,Raw!$G:$G,'KPIs Data from Apr25'!P$4,Raw!$E:$E,'KPIs Data from Apr25'!$A36))))</f>
        <v>0</v>
      </c>
      <c r="Q36" s="76">
        <f>IF($B36="","",IF($C36="Region",SUMIFS(Raw!$K:$K,Raw!$A:$A,$B$4,Raw!$G:$G,'KPIs Data from Apr25'!Q$4,Raw!$I:$I,'KPIs Data from Apr25'!$A36),IF($C36="Provider",SUMIFS(Raw!$K:$K,Raw!$A:$A,$B$4,Raw!$G:$G,'KPIs Data from Apr25'!Q$4,Raw!$C:$C,'KPIs Data from Apr25'!$A36),SUMIFS(Raw!$K:$K,Raw!$A:$A,$B$4,Raw!$G:$G,'KPIs Data from Apr25'!Q$4,Raw!$E:$E,'KPIs Data from Apr25'!$A36))))</f>
        <v>0</v>
      </c>
      <c r="R36" s="76">
        <f>IF($B36="","",IF($C36="Region",SUMIFS(Raw!$K:$K,Raw!$A:$A,$B$4,Raw!$G:$G,'KPIs Data from Apr25'!R$4,Raw!$I:$I,'KPIs Data from Apr25'!$A36),IF($C36="Provider",SUMIFS(Raw!$K:$K,Raw!$A:$A,$B$4,Raw!$G:$G,'KPIs Data from Apr25'!R$4,Raw!$C:$C,'KPIs Data from Apr25'!$A36),SUMIFS(Raw!$K:$K,Raw!$A:$A,$B$4,Raw!$G:$G,'KPIs Data from Apr25'!R$4,Raw!$E:$E,'KPIs Data from Apr25'!$A36))))</f>
        <v>0</v>
      </c>
      <c r="S36" s="173">
        <f t="shared" si="8"/>
        <v>0.35017473789316028</v>
      </c>
      <c r="T36" s="76">
        <f>IF($B36="","",IF($C36="Region",SUMIFS(Raw!$K:$K,Raw!$A:$A,$B$4,Raw!$G:$G,'KPIs Data from Apr25'!T$4,Raw!$I:$I,'KPIs Data from Apr25'!$A36),IF($C36="Provider",SUMIFS(Raw!$K:$K,Raw!$A:$A,$B$4,Raw!$G:$G,'KPIs Data from Apr25'!T$4,Raw!$C:$C,'KPIs Data from Apr25'!$A36),SUMIFS(Raw!$K:$K,Raw!$A:$A,$B$4,Raw!$G:$G,'KPIs Data from Apr25'!T$4,Raw!$E:$E,'KPIs Data from Apr25'!$A36))))</f>
        <v>4736</v>
      </c>
      <c r="U36" s="76">
        <f>IF($B36="","",IF($C36="Region",SUMIFS(Raw!$K:$K,Raw!$A:$A,$B$4,Raw!$G:$G,'KPIs Data from Apr25'!U$4,Raw!$I:$I,'KPIs Data from Apr25'!$A36),IF($C36="Provider",SUMIFS(Raw!$K:$K,Raw!$A:$A,$B$4,Raw!$G:$G,'KPIs Data from Apr25'!U$4,Raw!$C:$C,'KPIs Data from Apr25'!$A36),SUMIFS(Raw!$K:$K,Raw!$A:$A,$B$4,Raw!$G:$G,'KPIs Data from Apr25'!U$4,Raw!$E:$E,'KPIs Data from Apr25'!$A36))))</f>
        <v>7447</v>
      </c>
      <c r="V36" s="173">
        <f t="shared" si="2"/>
        <v>0.63596078957969648</v>
      </c>
      <c r="W36" s="76">
        <f t="shared" si="9"/>
        <v>4736</v>
      </c>
      <c r="X36" s="76">
        <f t="shared" si="10"/>
        <v>7447</v>
      </c>
      <c r="Y36" s="76">
        <f>IF($B36="","",IF($C36="Region",SUMIFS(Raw!$K:$K,Raw!$A:$A,$B$4,Raw!$G:$G,'KPIs Data from Apr25'!Y$4,Raw!$I:$I,'KPIs Data from Apr25'!$A36),IF($C36="Provider",SUMIFS(Raw!$K:$K,Raw!$A:$A,$B$4,Raw!$G:$G,'KPIs Data from Apr25'!Y$4,Raw!$C:$C,'KPIs Data from Apr25'!$A36),SUMIFS(Raw!$K:$K,Raw!$A:$A,$B$4,Raw!$G:$G,'KPIs Data from Apr25'!Y$4,Raw!$E:$E,'KPIs Data from Apr25'!$A36))))</f>
        <v>4266</v>
      </c>
      <c r="Z36" s="76">
        <f>IF($B36="","",IF($C36="Region",SUMIFS(Raw!$K:$K,Raw!$A:$A,$B$4,Raw!$G:$G,'KPIs Data from Apr25'!Z$4,Raw!$I:$I,'KPIs Data from Apr25'!$A36),IF($C36="Provider",SUMIFS(Raw!$K:$K,Raw!$A:$A,$B$4,Raw!$G:$G,'KPIs Data from Apr25'!Z$4,Raw!$C:$C,'KPIs Data from Apr25'!$A36),SUMIFS(Raw!$K:$K,Raw!$A:$A,$B$4,Raw!$G:$G,'KPIs Data from Apr25'!Z$4,Raw!$E:$E,'KPIs Data from Apr25'!$A36))))</f>
        <v>12205</v>
      </c>
      <c r="AA36" s="173">
        <f t="shared" si="4"/>
        <v>0.45807042540199472</v>
      </c>
      <c r="AB36" s="253">
        <f>IF($B36="","",IF($C36="Region",SUMIFS(Raw!$K:$K,Raw!$A:$A,$B$4,Raw!$G:$G,'KPIs Data from Apr25'!AB$4,Raw!$I:$I,'KPIs Data from Apr25'!$A36),IF($C36="Provider",SUMIFS(Raw!$K:$K,Raw!$A:$A,$B$4,Raw!$G:$G,'KPIs Data from Apr25'!AB$4,Raw!$C:$C,'KPIs Data from Apr25'!$A36),SUMIFS(Raw!$K:$K,Raw!$A:$A,$B$4,Raw!$G:$G,'KPIs Data from Apr25'!AB$4,Raw!$E:$E,'KPIs Data from Apr25'!$A36))))</f>
        <v>43533</v>
      </c>
      <c r="AC36" s="76">
        <f>IF($B36="","",IF($C36="Region",SUMIFS(Raw!$K:$K,Raw!$A:$A,$B$4,Raw!$G:$G,'KPIs Data from Apr25'!AC$4,Raw!$I:$I,'KPIs Data from Apr25'!$A36),IF($C36="Provider",SUMIFS(Raw!$K:$K,Raw!$A:$A,$B$4,Raw!$G:$G,'KPIs Data from Apr25'!AC$4,Raw!$C:$C,'KPIs Data from Apr25'!$A36),SUMIFS(Raw!$K:$K,Raw!$A:$A,$B$4,Raw!$G:$G,'KPIs Data from Apr25'!AC$4,Raw!$E:$E,'KPIs Data from Apr25'!$A36))))</f>
        <v>58476</v>
      </c>
      <c r="AD36" s="173">
        <f t="shared" si="5"/>
        <v>0.74445926533962647</v>
      </c>
      <c r="AE36" s="254"/>
      <c r="AF36" s="62"/>
      <c r="AG36" s="63">
        <f t="shared" si="11"/>
        <v>5545</v>
      </c>
      <c r="AH36" s="52">
        <f t="shared" si="12"/>
        <v>17059</v>
      </c>
      <c r="AI36" s="52">
        <f t="shared" si="13"/>
        <v>1469</v>
      </c>
      <c r="AJ36" s="52">
        <f t="shared" si="14"/>
        <v>2971</v>
      </c>
      <c r="AK36" s="52">
        <f t="shared" si="15"/>
        <v>0</v>
      </c>
      <c r="AL36" s="52">
        <f t="shared" si="16"/>
        <v>0</v>
      </c>
      <c r="AM36" s="63">
        <f t="shared" si="17"/>
        <v>0</v>
      </c>
      <c r="AN36" s="63">
        <f t="shared" si="18"/>
        <v>0</v>
      </c>
      <c r="AO36" s="52"/>
      <c r="AP36" s="52"/>
      <c r="AQ36" s="62"/>
      <c r="AR36" s="63"/>
      <c r="AS36" s="254"/>
      <c r="AT36" s="254"/>
      <c r="AU36" s="259"/>
      <c r="AV36" s="175"/>
      <c r="AW36" s="254"/>
      <c r="AX36" s="254"/>
      <c r="AY36" s="259"/>
    </row>
    <row r="37" spans="1:51" ht="14.25" customHeight="1" x14ac:dyDescent="0.35">
      <c r="A37" s="262" t="str">
        <f>IF(Refs!A32="","",Refs!A32)</f>
        <v>111AI2</v>
      </c>
      <c r="B37" s="134" t="str">
        <f>IF(Refs!B32="","",Refs!B32)</f>
        <v>Surrey Heartlands</v>
      </c>
      <c r="C37" s="263" t="str">
        <f>IF(Refs!D32="","",Refs!D32)</f>
        <v>Area</v>
      </c>
      <c r="D37" s="76">
        <f>IF($B37="","",IF($C37="Region",SUMIFS(Raw!$K:$K,Raw!$A:$A,$B$4,Raw!$G:$G,'KPIs Data from Apr25'!D$4,Raw!$I:$I,'KPIs Data from Apr25'!$A37),IF($C37="Provider",SUMIFS(Raw!$K:$K,Raw!$A:$A,$B$4,Raw!$G:$G,'KPIs Data from Apr25'!D$4,Raw!$C:$C,'KPIs Data from Apr25'!$A37),SUMIFS(Raw!$K:$K,Raw!$A:$A,$B$4,Raw!$G:$G,'KPIs Data from Apr25'!D$4,Raw!$E:$E,'KPIs Data from Apr25'!$A37))))</f>
        <v>152</v>
      </c>
      <c r="E37" s="76">
        <f>IF($B37="","",IF($C37="Region",SUMIFS(Raw!$K:$K,Raw!$A:$A,$B$4,Raw!$G:$G,'KPIs Data from Apr25'!E$4,Raw!$I:$I,'KPIs Data from Apr25'!$A37),IF($C37="Provider",SUMIFS(Raw!$K:$K,Raw!$A:$A,$B$4,Raw!$G:$G,'KPIs Data from Apr25'!E$4,Raw!$C:$C,'KPIs Data from Apr25'!$A37),SUMIFS(Raw!$K:$K,Raw!$A:$A,$B$4,Raw!$G:$G,'KPIs Data from Apr25'!E$4,Raw!$E:$E,'KPIs Data from Apr25'!$A37))))</f>
        <v>21734</v>
      </c>
      <c r="F37" s="173">
        <f t="shared" si="19"/>
        <v>6.945079045965457E-3</v>
      </c>
      <c r="G37" s="76">
        <f>IF($B37="","",IF($C37="Region",SUMIFS(Raw!$K:$K,Raw!$A:$A,$B$4,Raw!$G:$G,'KPIs Data from Apr25'!G$4,Raw!$I:$I,'KPIs Data from Apr25'!$A37),IF($C37="Provider",SUMIFS(Raw!$K:$K,Raw!$A:$A,$B$4,Raw!$G:$G,'KPIs Data from Apr25'!G$4,Raw!$C:$C,'KPIs Data from Apr25'!$A37),SUMIFS(Raw!$K:$K,Raw!$A:$A,$B$4,Raw!$G:$G,'KPIs Data from Apr25'!G$4,Raw!$E:$E,'KPIs Data from Apr25'!$A37))))</f>
        <v>138521</v>
      </c>
      <c r="H37" s="76">
        <f>IF($B37="","",IF($C37="Region",SUMIFS(Raw!$K:$K,Raw!$A:$A,$B$4,Raw!$G:$G,'KPIs Data from Apr25'!H$4,Raw!$I:$I,'KPIs Data from Apr25'!$A37),IF($C37="Provider",SUMIFS(Raw!$K:$K,Raw!$A:$A,$B$4,Raw!$G:$G,'KPIs Data from Apr25'!H$4,Raw!$C:$C,'KPIs Data from Apr25'!$A37),SUMIFS(Raw!$K:$K,Raw!$A:$A,$B$4,Raw!$G:$G,'KPIs Data from Apr25'!H$4,Raw!$E:$E,'KPIs Data from Apr25'!$A37))))</f>
        <v>21734</v>
      </c>
      <c r="I37" s="251">
        <f t="shared" si="20"/>
        <v>6.3734701389527926</v>
      </c>
      <c r="J37" s="252">
        <f>IF($B37="","",IF($C37="Region",SUMIFS(Raw!$K:$K,Raw!$A:$A,$B$4,Raw!$G:$G,'KPIs Data from Apr25'!J$4,Raw!$I:$I,'KPIs Data from Apr25'!$A37),IF($C37="Provider",SUMIFS(Raw!$K:$K,Raw!$A:$A,$B$4,Raw!$G:$G,'KPIs Data from Apr25'!J$4,Raw!$C:$C,'KPIs Data from Apr25'!$A37),SUMIFS(Raw!$K:$K,Raw!$A:$A,$B$4,Raw!$G:$G,'KPIs Data from Apr25'!J$4,Raw!$E:$E,'KPIs Data from Apr25'!$A37))))</f>
        <v>31</v>
      </c>
      <c r="K37" s="253">
        <f>IF($B37="","",IF($C37="Region",SUMIFS(Raw!$K:$K,Raw!$A:$A,$B$4,Raw!$G:$G,'KPIs Data from Apr25'!K$4,Raw!$I:$I,'KPIs Data from Apr25'!$A37),IF($C37="Provider",SUMIFS(Raw!$K:$K,Raw!$A:$A,$B$4,Raw!$G:$G,'KPIs Data from Apr25'!K$4,Raw!$C:$C,'KPIs Data from Apr25'!$A37),SUMIFS(Raw!$K:$K,Raw!$A:$A,$B$4,Raw!$G:$G,'KPIs Data from Apr25'!K$4,Raw!$E:$E,'KPIs Data from Apr25'!$A37))))</f>
        <v>2930</v>
      </c>
      <c r="L37" s="76">
        <f>IF($B37="","",IF($C37="Region",SUMIFS(Raw!$K:$K,Raw!$A:$A,$B$4,Raw!$G:$G,'KPIs Data from Apr25'!L$4,Raw!$I:$I,'KPIs Data from Apr25'!$A37),IF($C37="Provider",SUMIFS(Raw!$K:$K,Raw!$A:$A,$B$4,Raw!$G:$G,'KPIs Data from Apr25'!L$4,Raw!$C:$C,'KPIs Data from Apr25'!$A37),SUMIFS(Raw!$K:$K,Raw!$A:$A,$B$4,Raw!$G:$G,'KPIs Data from Apr25'!L$4,Raw!$E:$E,'KPIs Data from Apr25'!$A37))))</f>
        <v>5776</v>
      </c>
      <c r="M37" s="76">
        <f>IF($B37="","",IF($C37="Region",SUMIFS(Raw!$K:$K,Raw!$A:$A,$B$4,Raw!$G:$G,'KPIs Data from Apr25'!M$4,Raw!$I:$I,'KPIs Data from Apr25'!$A37),IF($C37="Provider",SUMIFS(Raw!$K:$K,Raw!$A:$A,$B$4,Raw!$G:$G,'KPIs Data from Apr25'!M$4,Raw!$C:$C,'KPIs Data from Apr25'!$A37),SUMIFS(Raw!$K:$K,Raw!$A:$A,$B$4,Raw!$G:$G,'KPIs Data from Apr25'!M$4,Raw!$E:$E,'KPIs Data from Apr25'!$A37))))</f>
        <v>490</v>
      </c>
      <c r="N37" s="76">
        <f>IF($B37="","",IF($C37="Region",SUMIFS(Raw!$K:$K,Raw!$A:$A,$B$4,Raw!$G:$G,'KPIs Data from Apr25'!N$4,Raw!$I:$I,'KPIs Data from Apr25'!$A37),IF($C37="Provider",SUMIFS(Raw!$K:$K,Raw!$A:$A,$B$4,Raw!$G:$G,'KPIs Data from Apr25'!N$4,Raw!$C:$C,'KPIs Data from Apr25'!$A37),SUMIFS(Raw!$K:$K,Raw!$A:$A,$B$4,Raw!$G:$G,'KPIs Data from Apr25'!N$4,Raw!$E:$E,'KPIs Data from Apr25'!$A37))))</f>
        <v>1092</v>
      </c>
      <c r="O37" s="76">
        <f>IF($B37="","",IF($C37="Region",SUMIFS(Raw!$K:$K,Raw!$A:$A,$B$4,Raw!$G:$G,'KPIs Data from Apr25'!O$4,Raw!$I:$I,'KPIs Data from Apr25'!$A37),IF($C37="Provider",SUMIFS(Raw!$K:$K,Raw!$A:$A,$B$4,Raw!$G:$G,'KPIs Data from Apr25'!O$4,Raw!$C:$C,'KPIs Data from Apr25'!$A37),SUMIFS(Raw!$K:$K,Raw!$A:$A,$B$4,Raw!$G:$G,'KPIs Data from Apr25'!O$4,Raw!$E:$E,'KPIs Data from Apr25'!$A37))))</f>
        <v>28</v>
      </c>
      <c r="P37" s="76">
        <f>IF($B37="","",IF($C37="Region",SUMIFS(Raw!$K:$K,Raw!$A:$A,$B$4,Raw!$G:$G,'KPIs Data from Apr25'!P$4,Raw!$I:$I,'KPIs Data from Apr25'!$A37),IF($C37="Provider",SUMIFS(Raw!$K:$K,Raw!$A:$A,$B$4,Raw!$G:$G,'KPIs Data from Apr25'!P$4,Raw!$C:$C,'KPIs Data from Apr25'!$A37),SUMIFS(Raw!$K:$K,Raw!$A:$A,$B$4,Raw!$G:$G,'KPIs Data from Apr25'!P$4,Raw!$E:$E,'KPIs Data from Apr25'!$A37))))</f>
        <v>48</v>
      </c>
      <c r="Q37" s="76">
        <f>IF($B37="","",IF($C37="Region",SUMIFS(Raw!$K:$K,Raw!$A:$A,$B$4,Raw!$G:$G,'KPIs Data from Apr25'!Q$4,Raw!$I:$I,'KPIs Data from Apr25'!$A37),IF($C37="Provider",SUMIFS(Raw!$K:$K,Raw!$A:$A,$B$4,Raw!$G:$G,'KPIs Data from Apr25'!Q$4,Raw!$C:$C,'KPIs Data from Apr25'!$A37),SUMIFS(Raw!$K:$K,Raw!$A:$A,$B$4,Raw!$G:$G,'KPIs Data from Apr25'!Q$4,Raw!$E:$E,'KPIs Data from Apr25'!$A37))))</f>
        <v>78</v>
      </c>
      <c r="R37" s="76">
        <f>IF($B37="","",IF($C37="Region",SUMIFS(Raw!$K:$K,Raw!$A:$A,$B$4,Raw!$G:$G,'KPIs Data from Apr25'!R$4,Raw!$I:$I,'KPIs Data from Apr25'!$A37),IF($C37="Provider",SUMIFS(Raw!$K:$K,Raw!$A:$A,$B$4,Raw!$G:$G,'KPIs Data from Apr25'!R$4,Raw!$C:$C,'KPIs Data from Apr25'!$A37),SUMIFS(Raw!$K:$K,Raw!$A:$A,$B$4,Raw!$G:$G,'KPIs Data from Apr25'!R$4,Raw!$E:$E,'KPIs Data from Apr25'!$A37))))</f>
        <v>92</v>
      </c>
      <c r="S37" s="173">
        <f t="shared" si="8"/>
        <v>0.50313926940639264</v>
      </c>
      <c r="T37" s="76">
        <f>IF($B37="","",IF($C37="Region",SUMIFS(Raw!$K:$K,Raw!$A:$A,$B$4,Raw!$G:$G,'KPIs Data from Apr25'!T$4,Raw!$I:$I,'KPIs Data from Apr25'!$A37),IF($C37="Provider",SUMIFS(Raw!$K:$K,Raw!$A:$A,$B$4,Raw!$G:$G,'KPIs Data from Apr25'!T$4,Raw!$C:$C,'KPIs Data from Apr25'!$A37),SUMIFS(Raw!$K:$K,Raw!$A:$A,$B$4,Raw!$G:$G,'KPIs Data from Apr25'!T$4,Raw!$E:$E,'KPIs Data from Apr25'!$A37))))</f>
        <v>1984</v>
      </c>
      <c r="U37" s="76">
        <f>IF($B37="","",IF($C37="Region",SUMIFS(Raw!$K:$K,Raw!$A:$A,$B$4,Raw!$G:$G,'KPIs Data from Apr25'!U$4,Raw!$I:$I,'KPIs Data from Apr25'!$A37),IF($C37="Provider",SUMIFS(Raw!$K:$K,Raw!$A:$A,$B$4,Raw!$G:$G,'KPIs Data from Apr25'!U$4,Raw!$C:$C,'KPIs Data from Apr25'!$A37),SUMIFS(Raw!$K:$K,Raw!$A:$A,$B$4,Raw!$G:$G,'KPIs Data from Apr25'!U$4,Raw!$E:$E,'KPIs Data from Apr25'!$A37))))</f>
        <v>2140</v>
      </c>
      <c r="V37" s="173">
        <f t="shared" si="2"/>
        <v>0.92710280373831777</v>
      </c>
      <c r="W37" s="76">
        <f t="shared" si="9"/>
        <v>1984</v>
      </c>
      <c r="X37" s="76">
        <f t="shared" si="10"/>
        <v>2140</v>
      </c>
      <c r="Y37" s="76">
        <f>IF($B37="","",IF($C37="Region",SUMIFS(Raw!$K:$K,Raw!$A:$A,$B$4,Raw!$G:$G,'KPIs Data from Apr25'!Y$4,Raw!$I:$I,'KPIs Data from Apr25'!$A37),IF($C37="Provider",SUMIFS(Raw!$K:$K,Raw!$A:$A,$B$4,Raw!$G:$G,'KPIs Data from Apr25'!Y$4,Raw!$C:$C,'KPIs Data from Apr25'!$A37),SUMIFS(Raw!$K:$K,Raw!$A:$A,$B$4,Raw!$G:$G,'KPIs Data from Apr25'!Y$4,Raw!$E:$E,'KPIs Data from Apr25'!$A37))))</f>
        <v>1298</v>
      </c>
      <c r="Z37" s="76">
        <f>IF($B37="","",IF($C37="Region",SUMIFS(Raw!$K:$K,Raw!$A:$A,$B$4,Raw!$G:$G,'KPIs Data from Apr25'!Z$4,Raw!$I:$I,'KPIs Data from Apr25'!$A37),IF($C37="Provider",SUMIFS(Raw!$K:$K,Raw!$A:$A,$B$4,Raw!$G:$G,'KPIs Data from Apr25'!Z$4,Raw!$C:$C,'KPIs Data from Apr25'!$A37),SUMIFS(Raw!$K:$K,Raw!$A:$A,$B$4,Raw!$G:$G,'KPIs Data from Apr25'!Z$4,Raw!$E:$E,'KPIs Data from Apr25'!$A37))))</f>
        <v>2336</v>
      </c>
      <c r="AA37" s="173">
        <f t="shared" si="4"/>
        <v>0.73324396782841827</v>
      </c>
      <c r="AB37" s="253">
        <f>IF($B37="","",IF($C37="Region",SUMIFS(Raw!$K:$K,Raw!$A:$A,$B$4,Raw!$G:$G,'KPIs Data from Apr25'!AB$4,Raw!$I:$I,'KPIs Data from Apr25'!$A37),IF($C37="Provider",SUMIFS(Raw!$K:$K,Raw!$A:$A,$B$4,Raw!$G:$G,'KPIs Data from Apr25'!AB$4,Raw!$C:$C,'KPIs Data from Apr25'!$A37),SUMIFS(Raw!$K:$K,Raw!$A:$A,$B$4,Raw!$G:$G,'KPIs Data from Apr25'!AB$4,Raw!$E:$E,'KPIs Data from Apr25'!$A37))))</f>
        <v>11230</v>
      </c>
      <c r="AC37" s="76">
        <f>IF($B37="","",IF($C37="Region",SUMIFS(Raw!$K:$K,Raw!$A:$A,$B$4,Raw!$G:$G,'KPIs Data from Apr25'!AC$4,Raw!$I:$I,'KPIs Data from Apr25'!$A37),IF($C37="Provider",SUMIFS(Raw!$K:$K,Raw!$A:$A,$B$4,Raw!$G:$G,'KPIs Data from Apr25'!AC$4,Raw!$C:$C,'KPIs Data from Apr25'!$A37),SUMIFS(Raw!$K:$K,Raw!$A:$A,$B$4,Raw!$G:$G,'KPIs Data from Apr25'!AC$4,Raw!$E:$E,'KPIs Data from Apr25'!$A37))))</f>
        <v>14984</v>
      </c>
      <c r="AD37" s="173">
        <f t="shared" si="5"/>
        <v>0.74946609717031498</v>
      </c>
      <c r="AE37" s="254"/>
      <c r="AF37" s="62"/>
      <c r="AG37" s="63">
        <f t="shared" si="11"/>
        <v>2930</v>
      </c>
      <c r="AH37" s="52">
        <f t="shared" si="12"/>
        <v>5776</v>
      </c>
      <c r="AI37" s="52">
        <f t="shared" si="13"/>
        <v>490</v>
      </c>
      <c r="AJ37" s="52">
        <f t="shared" si="14"/>
        <v>1092</v>
      </c>
      <c r="AK37" s="52">
        <f t="shared" si="15"/>
        <v>28</v>
      </c>
      <c r="AL37" s="52">
        <f t="shared" si="16"/>
        <v>48</v>
      </c>
      <c r="AM37" s="63">
        <f t="shared" si="17"/>
        <v>78</v>
      </c>
      <c r="AN37" s="63">
        <f t="shared" si="18"/>
        <v>92</v>
      </c>
      <c r="AO37" s="52"/>
      <c r="AP37" s="52"/>
      <c r="AQ37" s="62"/>
      <c r="AR37" s="63"/>
      <c r="AS37" s="254"/>
      <c r="AT37" s="254"/>
      <c r="AU37" s="259"/>
      <c r="AV37" s="175"/>
      <c r="AW37" s="254"/>
      <c r="AX37" s="254"/>
      <c r="AY37" s="259"/>
    </row>
    <row r="38" spans="1:51" x14ac:dyDescent="0.35">
      <c r="A38" s="262" t="str">
        <f>IF(Refs!A33="","",Refs!A33)</f>
        <v>111AG9</v>
      </c>
      <c r="B38" s="134" t="str">
        <f>IF(Refs!B33="","",Refs!B33)</f>
        <v>Thames Valley</v>
      </c>
      <c r="C38" s="263" t="str">
        <f>IF(Refs!D33="","",Refs!D33)</f>
        <v>Area</v>
      </c>
      <c r="D38" s="76">
        <f>IF($B38="","",IF($C38="Region",SUMIFS(Raw!$K:$K,Raw!$A:$A,$B$4,Raw!$G:$G,'KPIs Data from Apr25'!D$4,Raw!$I:$I,'KPIs Data from Apr25'!$A38),IF($C38="Provider",SUMIFS(Raw!$K:$K,Raw!$A:$A,$B$4,Raw!$G:$G,'KPIs Data from Apr25'!D$4,Raw!$C:$C,'KPIs Data from Apr25'!$A38),SUMIFS(Raw!$K:$K,Raw!$A:$A,$B$4,Raw!$G:$G,'KPIs Data from Apr25'!D$4,Raw!$E:$E,'KPIs Data from Apr25'!$A38))))</f>
        <v>3258</v>
      </c>
      <c r="E38" s="76">
        <f>IF($B38="","",IF($C38="Region",SUMIFS(Raw!$K:$K,Raw!$A:$A,$B$4,Raw!$G:$G,'KPIs Data from Apr25'!E$4,Raw!$I:$I,'KPIs Data from Apr25'!$A38),IF($C38="Provider",SUMIFS(Raw!$K:$K,Raw!$A:$A,$B$4,Raw!$G:$G,'KPIs Data from Apr25'!E$4,Raw!$C:$C,'KPIs Data from Apr25'!$A38),SUMIFS(Raw!$K:$K,Raw!$A:$A,$B$4,Raw!$G:$G,'KPIs Data from Apr25'!E$4,Raw!$E:$E,'KPIs Data from Apr25'!$A38))))</f>
        <v>64239</v>
      </c>
      <c r="F38" s="173">
        <f t="shared" si="19"/>
        <v>4.8268811947197655E-2</v>
      </c>
      <c r="G38" s="76">
        <f>IF($B38="","",IF($C38="Region",SUMIFS(Raw!$K:$K,Raw!$A:$A,$B$4,Raw!$G:$G,'KPIs Data from Apr25'!G$4,Raw!$I:$I,'KPIs Data from Apr25'!$A38),IF($C38="Provider",SUMIFS(Raw!$K:$K,Raw!$A:$A,$B$4,Raw!$G:$G,'KPIs Data from Apr25'!G$4,Raw!$C:$C,'KPIs Data from Apr25'!$A38),SUMIFS(Raw!$K:$K,Raw!$A:$A,$B$4,Raw!$G:$G,'KPIs Data from Apr25'!G$4,Raw!$E:$E,'KPIs Data from Apr25'!$A38))))</f>
        <v>5010260</v>
      </c>
      <c r="H38" s="76">
        <f>IF($B38="","",IF($C38="Region",SUMIFS(Raw!$K:$K,Raw!$A:$A,$B$4,Raw!$G:$G,'KPIs Data from Apr25'!H$4,Raw!$I:$I,'KPIs Data from Apr25'!$A38),IF($C38="Provider",SUMIFS(Raw!$K:$K,Raw!$A:$A,$B$4,Raw!$G:$G,'KPIs Data from Apr25'!H$4,Raw!$C:$C,'KPIs Data from Apr25'!$A38),SUMIFS(Raw!$K:$K,Raw!$A:$A,$B$4,Raw!$G:$G,'KPIs Data from Apr25'!H$4,Raw!$E:$E,'KPIs Data from Apr25'!$A38))))</f>
        <v>64239</v>
      </c>
      <c r="I38" s="251">
        <f t="shared" si="20"/>
        <v>77.994053456622922</v>
      </c>
      <c r="J38" s="252">
        <f>IF($B38="","",IF($C38="Region",SUMIFS(Raw!$K:$K,Raw!$A:$A,$B$4,Raw!$G:$G,'KPIs Data from Apr25'!J$4,Raw!$I:$I,'KPIs Data from Apr25'!$A38),IF($C38="Provider",SUMIFS(Raw!$K:$K,Raw!$A:$A,$B$4,Raw!$G:$G,'KPIs Data from Apr25'!J$4,Raw!$C:$C,'KPIs Data from Apr25'!$A38),SUMIFS(Raw!$K:$K,Raw!$A:$A,$B$4,Raw!$G:$G,'KPIs Data from Apr25'!J$4,Raw!$E:$E,'KPIs Data from Apr25'!$A38))))</f>
        <v>443</v>
      </c>
      <c r="K38" s="253">
        <f>IF($B38="","",IF($C38="Region",SUMIFS(Raw!$K:$K,Raw!$A:$A,$B$4,Raw!$G:$G,'KPIs Data from Apr25'!K$4,Raw!$I:$I,'KPIs Data from Apr25'!$A38),IF($C38="Provider",SUMIFS(Raw!$K:$K,Raw!$A:$A,$B$4,Raw!$G:$G,'KPIs Data from Apr25'!K$4,Raw!$C:$C,'KPIs Data from Apr25'!$A38),SUMIFS(Raw!$K:$K,Raw!$A:$A,$B$4,Raw!$G:$G,'KPIs Data from Apr25'!K$4,Raw!$E:$E,'KPIs Data from Apr25'!$A38))))</f>
        <v>4028</v>
      </c>
      <c r="L38" s="76">
        <f>IF($B38="","",IF($C38="Region",SUMIFS(Raw!$K:$K,Raw!$A:$A,$B$4,Raw!$G:$G,'KPIs Data from Apr25'!L$4,Raw!$I:$I,'KPIs Data from Apr25'!$A38),IF($C38="Provider",SUMIFS(Raw!$K:$K,Raw!$A:$A,$B$4,Raw!$G:$G,'KPIs Data from Apr25'!L$4,Raw!$C:$C,'KPIs Data from Apr25'!$A38),SUMIFS(Raw!$K:$K,Raw!$A:$A,$B$4,Raw!$G:$G,'KPIs Data from Apr25'!L$4,Raw!$E:$E,'KPIs Data from Apr25'!$A38))))</f>
        <v>10146</v>
      </c>
      <c r="M38" s="76">
        <f>IF($B38="","",IF($C38="Region",SUMIFS(Raw!$K:$K,Raw!$A:$A,$B$4,Raw!$G:$G,'KPIs Data from Apr25'!M$4,Raw!$I:$I,'KPIs Data from Apr25'!$A38),IF($C38="Provider",SUMIFS(Raw!$K:$K,Raw!$A:$A,$B$4,Raw!$G:$G,'KPIs Data from Apr25'!M$4,Raw!$C:$C,'KPIs Data from Apr25'!$A38),SUMIFS(Raw!$K:$K,Raw!$A:$A,$B$4,Raw!$G:$G,'KPIs Data from Apr25'!M$4,Raw!$E:$E,'KPIs Data from Apr25'!$A38))))</f>
        <v>1082</v>
      </c>
      <c r="N38" s="76">
        <f>IF($B38="","",IF($C38="Region",SUMIFS(Raw!$K:$K,Raw!$A:$A,$B$4,Raw!$G:$G,'KPIs Data from Apr25'!N$4,Raw!$I:$I,'KPIs Data from Apr25'!$A38),IF($C38="Provider",SUMIFS(Raw!$K:$K,Raw!$A:$A,$B$4,Raw!$G:$G,'KPIs Data from Apr25'!N$4,Raw!$C:$C,'KPIs Data from Apr25'!$A38),SUMIFS(Raw!$K:$K,Raw!$A:$A,$B$4,Raw!$G:$G,'KPIs Data from Apr25'!N$4,Raw!$E:$E,'KPIs Data from Apr25'!$A38))))</f>
        <v>2776</v>
      </c>
      <c r="O38" s="76">
        <f>IF($B38="","",IF($C38="Region",SUMIFS(Raw!$K:$K,Raw!$A:$A,$B$4,Raw!$G:$G,'KPIs Data from Apr25'!O$4,Raw!$I:$I,'KPIs Data from Apr25'!$A38),IF($C38="Provider",SUMIFS(Raw!$K:$K,Raw!$A:$A,$B$4,Raw!$G:$G,'KPIs Data from Apr25'!O$4,Raw!$C:$C,'KPIs Data from Apr25'!$A38),SUMIFS(Raw!$K:$K,Raw!$A:$A,$B$4,Raw!$G:$G,'KPIs Data from Apr25'!O$4,Raw!$E:$E,'KPIs Data from Apr25'!$A38))))</f>
        <v>0</v>
      </c>
      <c r="P38" s="76">
        <f>IF($B38="","",IF($C38="Region",SUMIFS(Raw!$K:$K,Raw!$A:$A,$B$4,Raw!$G:$G,'KPIs Data from Apr25'!P$4,Raw!$I:$I,'KPIs Data from Apr25'!$A38),IF($C38="Provider",SUMIFS(Raw!$K:$K,Raw!$A:$A,$B$4,Raw!$G:$G,'KPIs Data from Apr25'!P$4,Raw!$C:$C,'KPIs Data from Apr25'!$A38),SUMIFS(Raw!$K:$K,Raw!$A:$A,$B$4,Raw!$G:$G,'KPIs Data from Apr25'!P$4,Raw!$E:$E,'KPIs Data from Apr25'!$A38))))</f>
        <v>0</v>
      </c>
      <c r="Q38" s="76">
        <f>IF($B38="","",IF($C38="Region",SUMIFS(Raw!$K:$K,Raw!$A:$A,$B$4,Raw!$G:$G,'KPIs Data from Apr25'!Q$4,Raw!$I:$I,'KPIs Data from Apr25'!$A38),IF($C38="Provider",SUMIFS(Raw!$K:$K,Raw!$A:$A,$B$4,Raw!$G:$G,'KPIs Data from Apr25'!Q$4,Raw!$C:$C,'KPIs Data from Apr25'!$A38),SUMIFS(Raw!$K:$K,Raw!$A:$A,$B$4,Raw!$G:$G,'KPIs Data from Apr25'!Q$4,Raw!$E:$E,'KPIs Data from Apr25'!$A38))))</f>
        <v>0</v>
      </c>
      <c r="R38" s="76">
        <f>IF($B38="","",IF($C38="Region",SUMIFS(Raw!$K:$K,Raw!$A:$A,$B$4,Raw!$G:$G,'KPIs Data from Apr25'!R$4,Raw!$I:$I,'KPIs Data from Apr25'!$A38),IF($C38="Provider",SUMIFS(Raw!$K:$K,Raw!$A:$A,$B$4,Raw!$G:$G,'KPIs Data from Apr25'!R$4,Raw!$C:$C,'KPIs Data from Apr25'!$A38),SUMIFS(Raw!$K:$K,Raw!$A:$A,$B$4,Raw!$G:$G,'KPIs Data from Apr25'!R$4,Raw!$E:$E,'KPIs Data from Apr25'!$A38))))</f>
        <v>0</v>
      </c>
      <c r="S38" s="173">
        <f t="shared" si="8"/>
        <v>0.39544962080173346</v>
      </c>
      <c r="T38" s="76">
        <f>IF($B38="","",IF($C38="Region",SUMIFS(Raw!$K:$K,Raw!$A:$A,$B$4,Raw!$G:$G,'KPIs Data from Apr25'!T$4,Raw!$I:$I,'KPIs Data from Apr25'!$A38),IF($C38="Provider",SUMIFS(Raw!$K:$K,Raw!$A:$A,$B$4,Raw!$G:$G,'KPIs Data from Apr25'!T$4,Raw!$C:$C,'KPIs Data from Apr25'!$A38),SUMIFS(Raw!$K:$K,Raw!$A:$A,$B$4,Raw!$G:$G,'KPIs Data from Apr25'!T$4,Raw!$E:$E,'KPIs Data from Apr25'!$A38))))</f>
        <v>5237</v>
      </c>
      <c r="U38" s="76">
        <f>IF($B38="","",IF($C38="Region",SUMIFS(Raw!$K:$K,Raw!$A:$A,$B$4,Raw!$G:$G,'KPIs Data from Apr25'!U$4,Raw!$I:$I,'KPIs Data from Apr25'!$A38),IF($C38="Provider",SUMIFS(Raw!$K:$K,Raw!$A:$A,$B$4,Raw!$G:$G,'KPIs Data from Apr25'!U$4,Raw!$C:$C,'KPIs Data from Apr25'!$A38),SUMIFS(Raw!$K:$K,Raw!$A:$A,$B$4,Raw!$G:$G,'KPIs Data from Apr25'!U$4,Raw!$E:$E,'KPIs Data from Apr25'!$A38))))</f>
        <v>5793</v>
      </c>
      <c r="V38" s="173">
        <f t="shared" si="2"/>
        <v>0.90402209563266012</v>
      </c>
      <c r="W38" s="76">
        <f t="shared" si="9"/>
        <v>5237</v>
      </c>
      <c r="X38" s="76">
        <f t="shared" si="10"/>
        <v>5793</v>
      </c>
      <c r="Y38" s="76">
        <f>IF($B38="","",IF($C38="Region",SUMIFS(Raw!$K:$K,Raw!$A:$A,$B$4,Raw!$G:$G,'KPIs Data from Apr25'!Y$4,Raw!$I:$I,'KPIs Data from Apr25'!$A38),IF($C38="Provider",SUMIFS(Raw!$K:$K,Raw!$A:$A,$B$4,Raw!$G:$G,'KPIs Data from Apr25'!Y$4,Raw!$C:$C,'KPIs Data from Apr25'!$A38),SUMIFS(Raw!$K:$K,Raw!$A:$A,$B$4,Raw!$G:$G,'KPIs Data from Apr25'!Y$4,Raw!$E:$E,'KPIs Data from Apr25'!$A38))))</f>
        <v>5444</v>
      </c>
      <c r="Z38" s="76">
        <f>IF($B38="","",IF($C38="Region",SUMIFS(Raw!$K:$K,Raw!$A:$A,$B$4,Raw!$G:$G,'KPIs Data from Apr25'!Z$4,Raw!$I:$I,'KPIs Data from Apr25'!$A38),IF($C38="Provider",SUMIFS(Raw!$K:$K,Raw!$A:$A,$B$4,Raw!$G:$G,'KPIs Data from Apr25'!Z$4,Raw!$C:$C,'KPIs Data from Apr25'!$A38),SUMIFS(Raw!$K:$K,Raw!$A:$A,$B$4,Raw!$G:$G,'KPIs Data from Apr25'!Z$4,Raw!$E:$E,'KPIs Data from Apr25'!$A38))))</f>
        <v>7723</v>
      </c>
      <c r="AA38" s="173">
        <f t="shared" si="4"/>
        <v>0.79024859425865646</v>
      </c>
      <c r="AB38" s="253">
        <f>IF($B38="","",IF($C38="Region",SUMIFS(Raw!$K:$K,Raw!$A:$A,$B$4,Raw!$G:$G,'KPIs Data from Apr25'!AB$4,Raw!$I:$I,'KPIs Data from Apr25'!$A38),IF($C38="Provider",SUMIFS(Raw!$K:$K,Raw!$A:$A,$B$4,Raw!$G:$G,'KPIs Data from Apr25'!AB$4,Raw!$C:$C,'KPIs Data from Apr25'!$A38),SUMIFS(Raw!$K:$K,Raw!$A:$A,$B$4,Raw!$G:$G,'KPIs Data from Apr25'!AB$4,Raw!$E:$E,'KPIs Data from Apr25'!$A38))))</f>
        <v>33698</v>
      </c>
      <c r="AC38" s="76">
        <f>IF($B38="","",IF($C38="Region",SUMIFS(Raw!$K:$K,Raw!$A:$A,$B$4,Raw!$G:$G,'KPIs Data from Apr25'!AC$4,Raw!$I:$I,'KPIs Data from Apr25'!$A38),IF($C38="Provider",SUMIFS(Raw!$K:$K,Raw!$A:$A,$B$4,Raw!$G:$G,'KPIs Data from Apr25'!AC$4,Raw!$C:$C,'KPIs Data from Apr25'!$A38),SUMIFS(Raw!$K:$K,Raw!$A:$A,$B$4,Raw!$G:$G,'KPIs Data from Apr25'!AC$4,Raw!$E:$E,'KPIs Data from Apr25'!$A38))))</f>
        <v>43154</v>
      </c>
      <c r="AD38" s="173">
        <f t="shared" si="5"/>
        <v>0.78087778653195528</v>
      </c>
      <c r="AE38" s="254"/>
      <c r="AF38" s="62"/>
      <c r="AG38" s="63">
        <f t="shared" si="11"/>
        <v>4028</v>
      </c>
      <c r="AH38" s="52">
        <f t="shared" si="12"/>
        <v>10146</v>
      </c>
      <c r="AI38" s="52">
        <f t="shared" si="13"/>
        <v>1082</v>
      </c>
      <c r="AJ38" s="52">
        <f t="shared" si="14"/>
        <v>2776</v>
      </c>
      <c r="AK38" s="52">
        <f t="shared" si="15"/>
        <v>0</v>
      </c>
      <c r="AL38" s="52">
        <f t="shared" si="16"/>
        <v>0</v>
      </c>
      <c r="AM38" s="63">
        <f t="shared" si="17"/>
        <v>0</v>
      </c>
      <c r="AN38" s="63">
        <f t="shared" si="18"/>
        <v>0</v>
      </c>
      <c r="AO38" s="52"/>
      <c r="AP38" s="52"/>
      <c r="AQ38" s="62"/>
      <c r="AR38" s="63"/>
      <c r="AS38" s="254"/>
      <c r="AT38" s="254"/>
      <c r="AU38" s="259"/>
      <c r="AV38" s="175"/>
      <c r="AW38" s="254"/>
      <c r="AX38" s="254"/>
      <c r="AY38" s="259"/>
    </row>
    <row r="39" spans="1:51" ht="21" customHeight="1" x14ac:dyDescent="0.35">
      <c r="A39" s="262" t="str">
        <f>IF(Refs!A34="","",Refs!A34)</f>
        <v>111AL6</v>
      </c>
      <c r="B39" s="134" t="str">
        <f>IF(Refs!B34="","",Refs!B34)</f>
        <v>BaNES, Swindon &amp; Wiltshire (HealthHero-PPG)</v>
      </c>
      <c r="C39" s="263" t="str">
        <f>IF(Refs!D34="","",Refs!D34)</f>
        <v>Area</v>
      </c>
      <c r="D39" s="76">
        <f>IF($B39="","",IF($C39="Region",SUMIFS(Raw!$K:$K,Raw!$A:$A,$B$4,Raw!$G:$G,'KPIs Data from Apr25'!D$4,Raw!$I:$I,'KPIs Data from Apr25'!$A39),IF($C39="Provider",SUMIFS(Raw!$K:$K,Raw!$A:$A,$B$4,Raw!$G:$G,'KPIs Data from Apr25'!D$4,Raw!$C:$C,'KPIs Data from Apr25'!$A39),SUMIFS(Raw!$K:$K,Raw!$A:$A,$B$4,Raw!$G:$G,'KPIs Data from Apr25'!D$4,Raw!$E:$E,'KPIs Data from Apr25'!$A39))))</f>
        <v>477</v>
      </c>
      <c r="E39" s="76">
        <f>IF($B39="","",IF($C39="Region",SUMIFS(Raw!$K:$K,Raw!$A:$A,$B$4,Raw!$G:$G,'KPIs Data from Apr25'!E$4,Raw!$I:$I,'KPIs Data from Apr25'!$A39),IF($C39="Provider",SUMIFS(Raw!$K:$K,Raw!$A:$A,$B$4,Raw!$G:$G,'KPIs Data from Apr25'!E$4,Raw!$C:$C,'KPIs Data from Apr25'!$A39),SUMIFS(Raw!$K:$K,Raw!$A:$A,$B$4,Raw!$G:$G,'KPIs Data from Apr25'!E$4,Raw!$E:$E,'KPIs Data from Apr25'!$A39))))</f>
        <v>26952</v>
      </c>
      <c r="F39" s="173">
        <f t="shared" si="19"/>
        <v>1.7390353275730068E-2</v>
      </c>
      <c r="G39" s="76">
        <f>IF($B39="","",IF($C39="Region",SUMIFS(Raw!$K:$K,Raw!$A:$A,$B$4,Raw!$G:$G,'KPIs Data from Apr25'!G$4,Raw!$I:$I,'KPIs Data from Apr25'!$A39),IF($C39="Provider",SUMIFS(Raw!$K:$K,Raw!$A:$A,$B$4,Raw!$G:$G,'KPIs Data from Apr25'!G$4,Raw!$C:$C,'KPIs Data from Apr25'!$A39),SUMIFS(Raw!$K:$K,Raw!$A:$A,$B$4,Raw!$G:$G,'KPIs Data from Apr25'!G$4,Raw!$E:$E,'KPIs Data from Apr25'!$A39))))</f>
        <v>239746</v>
      </c>
      <c r="H39" s="76">
        <f>IF($B39="","",IF($C39="Region",SUMIFS(Raw!$K:$K,Raw!$A:$A,$B$4,Raw!$G:$G,'KPIs Data from Apr25'!H$4,Raw!$I:$I,'KPIs Data from Apr25'!$A39),IF($C39="Provider",SUMIFS(Raw!$K:$K,Raw!$A:$A,$B$4,Raw!$G:$G,'KPIs Data from Apr25'!H$4,Raw!$C:$C,'KPIs Data from Apr25'!$A39),SUMIFS(Raw!$K:$K,Raw!$A:$A,$B$4,Raw!$G:$G,'KPIs Data from Apr25'!H$4,Raw!$E:$E,'KPIs Data from Apr25'!$A39))))</f>
        <v>26952</v>
      </c>
      <c r="I39" s="251">
        <f t="shared" si="20"/>
        <v>8.8952953398634609</v>
      </c>
      <c r="J39" s="252">
        <f>IF($B39="","",IF($C39="Region",SUMIFS(Raw!$K:$K,Raw!$A:$A,$B$4,Raw!$G:$G,'KPIs Data from Apr25'!J$4,Raw!$I:$I,'KPIs Data from Apr25'!$A39),IF($C39="Provider",SUMIFS(Raw!$K:$K,Raw!$A:$A,$B$4,Raw!$G:$G,'KPIs Data from Apr25'!J$4,Raw!$C:$C,'KPIs Data from Apr25'!$A39),SUMIFS(Raw!$K:$K,Raw!$A:$A,$B$4,Raw!$G:$G,'KPIs Data from Apr25'!J$4,Raw!$E:$E,'KPIs Data from Apr25'!$A39))))</f>
        <v>38</v>
      </c>
      <c r="K39" s="253">
        <f>IF($B39="","",IF($C39="Region",SUMIFS(Raw!$K:$K,Raw!$A:$A,$B$4,Raw!$G:$G,'KPIs Data from Apr25'!K$4,Raw!$I:$I,'KPIs Data from Apr25'!$A39),IF($C39="Provider",SUMIFS(Raw!$K:$K,Raw!$A:$A,$B$4,Raw!$G:$G,'KPIs Data from Apr25'!K$4,Raw!$C:$C,'KPIs Data from Apr25'!$A39),SUMIFS(Raw!$K:$K,Raw!$A:$A,$B$4,Raw!$G:$G,'KPIs Data from Apr25'!K$4,Raw!$E:$E,'KPIs Data from Apr25'!$A39))))</f>
        <v>5113</v>
      </c>
      <c r="L39" s="76">
        <f>IF($B39="","",IF($C39="Region",SUMIFS(Raw!$K:$K,Raw!$A:$A,$B$4,Raw!$G:$G,'KPIs Data from Apr25'!L$4,Raw!$I:$I,'KPIs Data from Apr25'!$A39),IF($C39="Provider",SUMIFS(Raw!$K:$K,Raw!$A:$A,$B$4,Raw!$G:$G,'KPIs Data from Apr25'!L$4,Raw!$C:$C,'KPIs Data from Apr25'!$A39),SUMIFS(Raw!$K:$K,Raw!$A:$A,$B$4,Raw!$G:$G,'KPIs Data from Apr25'!L$4,Raw!$E:$E,'KPIs Data from Apr25'!$A39))))</f>
        <v>7491</v>
      </c>
      <c r="M39" s="76">
        <f>IF($B39="","",IF($C39="Region",SUMIFS(Raw!$K:$K,Raw!$A:$A,$B$4,Raw!$G:$G,'KPIs Data from Apr25'!M$4,Raw!$I:$I,'KPIs Data from Apr25'!$A39),IF($C39="Provider",SUMIFS(Raw!$K:$K,Raw!$A:$A,$B$4,Raw!$G:$G,'KPIs Data from Apr25'!M$4,Raw!$C:$C,'KPIs Data from Apr25'!$A39),SUMIFS(Raw!$K:$K,Raw!$A:$A,$B$4,Raw!$G:$G,'KPIs Data from Apr25'!M$4,Raw!$E:$E,'KPIs Data from Apr25'!$A39))))</f>
        <v>308</v>
      </c>
      <c r="N39" s="76">
        <f>IF($B39="","",IF($C39="Region",SUMIFS(Raw!$K:$K,Raw!$A:$A,$B$4,Raw!$G:$G,'KPIs Data from Apr25'!N$4,Raw!$I:$I,'KPIs Data from Apr25'!$A39),IF($C39="Provider",SUMIFS(Raw!$K:$K,Raw!$A:$A,$B$4,Raw!$G:$G,'KPIs Data from Apr25'!N$4,Raw!$C:$C,'KPIs Data from Apr25'!$A39),SUMIFS(Raw!$K:$K,Raw!$A:$A,$B$4,Raw!$G:$G,'KPIs Data from Apr25'!N$4,Raw!$E:$E,'KPIs Data from Apr25'!$A39))))</f>
        <v>583</v>
      </c>
      <c r="O39" s="76">
        <f>IF($B39="","",IF($C39="Region",SUMIFS(Raw!$K:$K,Raw!$A:$A,$B$4,Raw!$G:$G,'KPIs Data from Apr25'!O$4,Raw!$I:$I,'KPIs Data from Apr25'!$A39),IF($C39="Provider",SUMIFS(Raw!$K:$K,Raw!$A:$A,$B$4,Raw!$G:$G,'KPIs Data from Apr25'!O$4,Raw!$C:$C,'KPIs Data from Apr25'!$A39),SUMIFS(Raw!$K:$K,Raw!$A:$A,$B$4,Raw!$G:$G,'KPIs Data from Apr25'!O$4,Raw!$E:$E,'KPIs Data from Apr25'!$A39))))</f>
        <v>0</v>
      </c>
      <c r="P39" s="76">
        <f>IF($B39="","",IF($C39="Region",SUMIFS(Raw!$K:$K,Raw!$A:$A,$B$4,Raw!$G:$G,'KPIs Data from Apr25'!P$4,Raw!$I:$I,'KPIs Data from Apr25'!$A39),IF($C39="Provider",SUMIFS(Raw!$K:$K,Raw!$A:$A,$B$4,Raw!$G:$G,'KPIs Data from Apr25'!P$4,Raw!$C:$C,'KPIs Data from Apr25'!$A39),SUMIFS(Raw!$K:$K,Raw!$A:$A,$B$4,Raw!$G:$G,'KPIs Data from Apr25'!P$4,Raw!$E:$E,'KPIs Data from Apr25'!$A39))))</f>
        <v>0</v>
      </c>
      <c r="Q39" s="76">
        <f>IF($B39="","",IF($C39="Region",SUMIFS(Raw!$K:$K,Raw!$A:$A,$B$4,Raw!$G:$G,'KPIs Data from Apr25'!Q$4,Raw!$I:$I,'KPIs Data from Apr25'!$A39),IF($C39="Provider",SUMIFS(Raw!$K:$K,Raw!$A:$A,$B$4,Raw!$G:$G,'KPIs Data from Apr25'!Q$4,Raw!$C:$C,'KPIs Data from Apr25'!$A39),SUMIFS(Raw!$K:$K,Raw!$A:$A,$B$4,Raw!$G:$G,'KPIs Data from Apr25'!Q$4,Raw!$E:$E,'KPIs Data from Apr25'!$A39))))</f>
        <v>0</v>
      </c>
      <c r="R39" s="76">
        <f>IF($B39="","",IF($C39="Region",SUMIFS(Raw!$K:$K,Raw!$A:$A,$B$4,Raw!$G:$G,'KPIs Data from Apr25'!R$4,Raw!$I:$I,'KPIs Data from Apr25'!$A39),IF($C39="Provider",SUMIFS(Raw!$K:$K,Raw!$A:$A,$B$4,Raw!$G:$G,'KPIs Data from Apr25'!R$4,Raw!$C:$C,'KPIs Data from Apr25'!$A39),SUMIFS(Raw!$K:$K,Raw!$A:$A,$B$4,Raw!$G:$G,'KPIs Data from Apr25'!R$4,Raw!$E:$E,'KPIs Data from Apr25'!$A39))))</f>
        <v>0</v>
      </c>
      <c r="S39" s="173">
        <f t="shared" si="8"/>
        <v>0.6714144166460243</v>
      </c>
      <c r="T39" s="76">
        <f>IF($B39="","",IF($C39="Region",SUMIFS(Raw!$K:$K,Raw!$A:$A,$B$4,Raw!$G:$G,'KPIs Data from Apr25'!T$4,Raw!$I:$I,'KPIs Data from Apr25'!$A39),IF($C39="Provider",SUMIFS(Raw!$K:$K,Raw!$A:$A,$B$4,Raw!$G:$G,'KPIs Data from Apr25'!T$4,Raw!$C:$C,'KPIs Data from Apr25'!$A39),SUMIFS(Raw!$K:$K,Raw!$A:$A,$B$4,Raw!$G:$G,'KPIs Data from Apr25'!T$4,Raw!$E:$E,'KPIs Data from Apr25'!$A39))))</f>
        <v>2851</v>
      </c>
      <c r="U39" s="76">
        <f>IF($B39="","",IF($C39="Region",SUMIFS(Raw!$K:$K,Raw!$A:$A,$B$4,Raw!$G:$G,'KPIs Data from Apr25'!U$4,Raw!$I:$I,'KPIs Data from Apr25'!$A39),IF($C39="Provider",SUMIFS(Raw!$K:$K,Raw!$A:$A,$B$4,Raw!$G:$G,'KPIs Data from Apr25'!U$4,Raw!$C:$C,'KPIs Data from Apr25'!$A39),SUMIFS(Raw!$K:$K,Raw!$A:$A,$B$4,Raw!$G:$G,'KPIs Data from Apr25'!U$4,Raw!$E:$E,'KPIs Data from Apr25'!$A39))))</f>
        <v>2870</v>
      </c>
      <c r="V39" s="173">
        <f t="shared" si="2"/>
        <v>0.99337979094076656</v>
      </c>
      <c r="W39" s="76">
        <f t="shared" si="9"/>
        <v>2851</v>
      </c>
      <c r="X39" s="76">
        <f t="shared" si="10"/>
        <v>2870</v>
      </c>
      <c r="Y39" s="76">
        <f>IF($B39="","",IF($C39="Region",SUMIFS(Raw!$K:$K,Raw!$A:$A,$B$4,Raw!$G:$G,'KPIs Data from Apr25'!Y$4,Raw!$I:$I,'KPIs Data from Apr25'!$A39),IF($C39="Provider",SUMIFS(Raw!$K:$K,Raw!$A:$A,$B$4,Raw!$G:$G,'KPIs Data from Apr25'!Y$4,Raw!$C:$C,'KPIs Data from Apr25'!$A39),SUMIFS(Raw!$K:$K,Raw!$A:$A,$B$4,Raw!$G:$G,'KPIs Data from Apr25'!Y$4,Raw!$E:$E,'KPIs Data from Apr25'!$A39))))</f>
        <v>2535</v>
      </c>
      <c r="Z39" s="76">
        <f>IF($B39="","",IF($C39="Region",SUMIFS(Raw!$K:$K,Raw!$A:$A,$B$4,Raw!$G:$G,'KPIs Data from Apr25'!Z$4,Raw!$I:$I,'KPIs Data from Apr25'!$A39),IF($C39="Provider",SUMIFS(Raw!$K:$K,Raw!$A:$A,$B$4,Raw!$G:$G,'KPIs Data from Apr25'!Z$4,Raw!$C:$C,'KPIs Data from Apr25'!$A39),SUMIFS(Raw!$K:$K,Raw!$A:$A,$B$4,Raw!$G:$G,'KPIs Data from Apr25'!Z$4,Raw!$E:$E,'KPIs Data from Apr25'!$A39))))</f>
        <v>3967</v>
      </c>
      <c r="AA39" s="173">
        <f t="shared" si="4"/>
        <v>0.7877724148018137</v>
      </c>
      <c r="AB39" s="253">
        <f>IF($B39="","",IF($C39="Region",SUMIFS(Raw!$K:$K,Raw!$A:$A,$B$4,Raw!$G:$G,'KPIs Data from Apr25'!AB$4,Raw!$I:$I,'KPIs Data from Apr25'!$A39),IF($C39="Provider",SUMIFS(Raw!$K:$K,Raw!$A:$A,$B$4,Raw!$G:$G,'KPIs Data from Apr25'!AB$4,Raw!$C:$C,'KPIs Data from Apr25'!$A39),SUMIFS(Raw!$K:$K,Raw!$A:$A,$B$4,Raw!$G:$G,'KPIs Data from Apr25'!AB$4,Raw!$E:$E,'KPIs Data from Apr25'!$A39))))</f>
        <v>13042</v>
      </c>
      <c r="AC39" s="76">
        <f>IF($B39="","",IF($C39="Region",SUMIFS(Raw!$K:$K,Raw!$A:$A,$B$4,Raw!$G:$G,'KPIs Data from Apr25'!AC$4,Raw!$I:$I,'KPIs Data from Apr25'!$A39),IF($C39="Provider",SUMIFS(Raw!$K:$K,Raw!$A:$A,$B$4,Raw!$G:$G,'KPIs Data from Apr25'!AC$4,Raw!$C:$C,'KPIs Data from Apr25'!$A39),SUMIFS(Raw!$K:$K,Raw!$A:$A,$B$4,Raw!$G:$G,'KPIs Data from Apr25'!AC$4,Raw!$E:$E,'KPIs Data from Apr25'!$A39))))</f>
        <v>15779</v>
      </c>
      <c r="AD39" s="173">
        <f t="shared" si="5"/>
        <v>0.82654160593193482</v>
      </c>
      <c r="AE39" s="254"/>
      <c r="AF39" s="62"/>
      <c r="AG39" s="63">
        <f t="shared" si="11"/>
        <v>5113</v>
      </c>
      <c r="AH39" s="52">
        <f t="shared" si="12"/>
        <v>7491</v>
      </c>
      <c r="AI39" s="52">
        <f t="shared" si="13"/>
        <v>308</v>
      </c>
      <c r="AJ39" s="52">
        <f t="shared" si="14"/>
        <v>583</v>
      </c>
      <c r="AK39" s="52">
        <f t="shared" si="15"/>
        <v>0</v>
      </c>
      <c r="AL39" s="52">
        <f t="shared" si="16"/>
        <v>0</v>
      </c>
      <c r="AM39" s="63">
        <f t="shared" si="17"/>
        <v>0</v>
      </c>
      <c r="AN39" s="63">
        <f t="shared" si="18"/>
        <v>0</v>
      </c>
      <c r="AO39" s="52"/>
      <c r="AP39" s="52"/>
      <c r="AQ39" s="62"/>
      <c r="AR39" s="63"/>
      <c r="AS39" s="254"/>
      <c r="AT39" s="254"/>
      <c r="AU39" s="259"/>
      <c r="AV39" s="175"/>
      <c r="AW39" s="254"/>
      <c r="AX39" s="254"/>
      <c r="AY39" s="259"/>
    </row>
    <row r="40" spans="1:51" x14ac:dyDescent="0.35">
      <c r="A40" s="262" t="str">
        <f>IF(Refs!A35="","",Refs!A35)</f>
        <v>111AI5</v>
      </c>
      <c r="B40" s="134" t="str">
        <f>IF(Refs!B35="","",Refs!B35)</f>
        <v>Bristol, North Somerset &amp; South Gloucestershire (BRISDOC)</v>
      </c>
      <c r="C40" s="263" t="str">
        <f>IF(Refs!D35="","",Refs!D35)</f>
        <v>Area</v>
      </c>
      <c r="D40" s="76">
        <f>IF($B40="","",IF($C40="Region",SUMIFS(Raw!$K:$K,Raw!$A:$A,$B$4,Raw!$G:$G,'KPIs Data from Apr25'!D$4,Raw!$I:$I,'KPIs Data from Apr25'!$A40),IF($C40="Provider",SUMIFS(Raw!$K:$K,Raw!$A:$A,$B$4,Raw!$G:$G,'KPIs Data from Apr25'!D$4,Raw!$C:$C,'KPIs Data from Apr25'!$A40),SUMIFS(Raw!$K:$K,Raw!$A:$A,$B$4,Raw!$G:$G,'KPIs Data from Apr25'!D$4,Raw!$E:$E,'KPIs Data from Apr25'!$A40))))</f>
        <v>89</v>
      </c>
      <c r="E40" s="76">
        <f>IF($B40="","",IF($C40="Region",SUMIFS(Raw!$K:$K,Raw!$A:$A,$B$4,Raw!$G:$G,'KPIs Data from Apr25'!E$4,Raw!$I:$I,'KPIs Data from Apr25'!$A40),IF($C40="Provider",SUMIFS(Raw!$K:$K,Raw!$A:$A,$B$4,Raw!$G:$G,'KPIs Data from Apr25'!E$4,Raw!$C:$C,'KPIs Data from Apr25'!$A40),SUMIFS(Raw!$K:$K,Raw!$A:$A,$B$4,Raw!$G:$G,'KPIs Data from Apr25'!E$4,Raw!$E:$E,'KPIs Data from Apr25'!$A40))))</f>
        <v>27326</v>
      </c>
      <c r="F40" s="173">
        <f t="shared" si="19"/>
        <v>3.2463979573226338E-3</v>
      </c>
      <c r="G40" s="76">
        <f>IF($B40="","",IF($C40="Region",SUMIFS(Raw!$K:$K,Raw!$A:$A,$B$4,Raw!$G:$G,'KPIs Data from Apr25'!G$4,Raw!$I:$I,'KPIs Data from Apr25'!$A40),IF($C40="Provider",SUMIFS(Raw!$K:$K,Raw!$A:$A,$B$4,Raw!$G:$G,'KPIs Data from Apr25'!G$4,Raw!$C:$C,'KPIs Data from Apr25'!$A40),SUMIFS(Raw!$K:$K,Raw!$A:$A,$B$4,Raw!$G:$G,'KPIs Data from Apr25'!G$4,Raw!$E:$E,'KPIs Data from Apr25'!$A40))))</f>
        <v>175763</v>
      </c>
      <c r="H40" s="76">
        <f>IF($B40="","",IF($C40="Region",SUMIFS(Raw!$K:$K,Raw!$A:$A,$B$4,Raw!$G:$G,'KPIs Data from Apr25'!H$4,Raw!$I:$I,'KPIs Data from Apr25'!$A40),IF($C40="Provider",SUMIFS(Raw!$K:$K,Raw!$A:$A,$B$4,Raw!$G:$G,'KPIs Data from Apr25'!H$4,Raw!$C:$C,'KPIs Data from Apr25'!$A40),SUMIFS(Raw!$K:$K,Raw!$A:$A,$B$4,Raw!$G:$G,'KPIs Data from Apr25'!H$4,Raw!$E:$E,'KPIs Data from Apr25'!$A40))))</f>
        <v>27326</v>
      </c>
      <c r="I40" s="251">
        <f t="shared" si="20"/>
        <v>6.4320793383590722</v>
      </c>
      <c r="J40" s="252">
        <f>IF($B40="","",IF($C40="Region",SUMIFS(Raw!$K:$K,Raw!$A:$A,$B$4,Raw!$G:$G,'KPIs Data from Apr25'!J$4,Raw!$I:$I,'KPIs Data from Apr25'!$A40),IF($C40="Provider",SUMIFS(Raw!$K:$K,Raw!$A:$A,$B$4,Raw!$G:$G,'KPIs Data from Apr25'!J$4,Raw!$C:$C,'KPIs Data from Apr25'!$A40),SUMIFS(Raw!$K:$K,Raw!$A:$A,$B$4,Raw!$G:$G,'KPIs Data from Apr25'!J$4,Raw!$E:$E,'KPIs Data from Apr25'!$A40))))</f>
        <v>37</v>
      </c>
      <c r="K40" s="253">
        <f>IF($B40="","",IF($C40="Region",SUMIFS(Raw!$K:$K,Raw!$A:$A,$B$4,Raw!$G:$G,'KPIs Data from Apr25'!K$4,Raw!$I:$I,'KPIs Data from Apr25'!$A40),IF($C40="Provider",SUMIFS(Raw!$K:$K,Raw!$A:$A,$B$4,Raw!$G:$G,'KPIs Data from Apr25'!K$4,Raw!$C:$C,'KPIs Data from Apr25'!$A40),SUMIFS(Raw!$K:$K,Raw!$A:$A,$B$4,Raw!$G:$G,'KPIs Data from Apr25'!K$4,Raw!$E:$E,'KPIs Data from Apr25'!$A40))))</f>
        <v>3734</v>
      </c>
      <c r="L40" s="76">
        <f>IF($B40="","",IF($C40="Region",SUMIFS(Raw!$K:$K,Raw!$A:$A,$B$4,Raw!$G:$G,'KPIs Data from Apr25'!L$4,Raw!$I:$I,'KPIs Data from Apr25'!$A40),IF($C40="Provider",SUMIFS(Raw!$K:$K,Raw!$A:$A,$B$4,Raw!$G:$G,'KPIs Data from Apr25'!L$4,Raw!$C:$C,'KPIs Data from Apr25'!$A40),SUMIFS(Raw!$K:$K,Raw!$A:$A,$B$4,Raw!$G:$G,'KPIs Data from Apr25'!L$4,Raw!$E:$E,'KPIs Data from Apr25'!$A40))))</f>
        <v>7446</v>
      </c>
      <c r="M40" s="76">
        <f>IF($B40="","",IF($C40="Region",SUMIFS(Raw!$K:$K,Raw!$A:$A,$B$4,Raw!$G:$G,'KPIs Data from Apr25'!M$4,Raw!$I:$I,'KPIs Data from Apr25'!$A40),IF($C40="Provider",SUMIFS(Raw!$K:$K,Raw!$A:$A,$B$4,Raw!$G:$G,'KPIs Data from Apr25'!M$4,Raw!$C:$C,'KPIs Data from Apr25'!$A40),SUMIFS(Raw!$K:$K,Raw!$A:$A,$B$4,Raw!$G:$G,'KPIs Data from Apr25'!M$4,Raw!$E:$E,'KPIs Data from Apr25'!$A40))))</f>
        <v>340</v>
      </c>
      <c r="N40" s="76">
        <f>IF($B40="","",IF($C40="Region",SUMIFS(Raw!$K:$K,Raw!$A:$A,$B$4,Raw!$G:$G,'KPIs Data from Apr25'!N$4,Raw!$I:$I,'KPIs Data from Apr25'!$A40),IF($C40="Provider",SUMIFS(Raw!$K:$K,Raw!$A:$A,$B$4,Raw!$G:$G,'KPIs Data from Apr25'!N$4,Raw!$C:$C,'KPIs Data from Apr25'!$A40),SUMIFS(Raw!$K:$K,Raw!$A:$A,$B$4,Raw!$G:$G,'KPIs Data from Apr25'!N$4,Raw!$E:$E,'KPIs Data from Apr25'!$A40))))</f>
        <v>665</v>
      </c>
      <c r="O40" s="76">
        <f>IF($B40="","",IF($C40="Region",SUMIFS(Raw!$K:$K,Raw!$A:$A,$B$4,Raw!$G:$G,'KPIs Data from Apr25'!O$4,Raw!$I:$I,'KPIs Data from Apr25'!$A40),IF($C40="Provider",SUMIFS(Raw!$K:$K,Raw!$A:$A,$B$4,Raw!$G:$G,'KPIs Data from Apr25'!O$4,Raw!$C:$C,'KPIs Data from Apr25'!$A40),SUMIFS(Raw!$K:$K,Raw!$A:$A,$B$4,Raw!$G:$G,'KPIs Data from Apr25'!O$4,Raw!$E:$E,'KPIs Data from Apr25'!$A40))))</f>
        <v>0</v>
      </c>
      <c r="P40" s="76">
        <f>IF($B40="","",IF($C40="Region",SUMIFS(Raw!$K:$K,Raw!$A:$A,$B$4,Raw!$G:$G,'KPIs Data from Apr25'!P$4,Raw!$I:$I,'KPIs Data from Apr25'!$A40),IF($C40="Provider",SUMIFS(Raw!$K:$K,Raw!$A:$A,$B$4,Raw!$G:$G,'KPIs Data from Apr25'!P$4,Raw!$C:$C,'KPIs Data from Apr25'!$A40),SUMIFS(Raw!$K:$K,Raw!$A:$A,$B$4,Raw!$G:$G,'KPIs Data from Apr25'!P$4,Raw!$E:$E,'KPIs Data from Apr25'!$A40))))</f>
        <v>0</v>
      </c>
      <c r="Q40" s="76">
        <f>IF($B40="","",IF($C40="Region",SUMIFS(Raw!$K:$K,Raw!$A:$A,$B$4,Raw!$G:$G,'KPIs Data from Apr25'!Q$4,Raw!$I:$I,'KPIs Data from Apr25'!$A40),IF($C40="Provider",SUMIFS(Raw!$K:$K,Raw!$A:$A,$B$4,Raw!$G:$G,'KPIs Data from Apr25'!Q$4,Raw!$C:$C,'KPIs Data from Apr25'!$A40),SUMIFS(Raw!$K:$K,Raw!$A:$A,$B$4,Raw!$G:$G,'KPIs Data from Apr25'!Q$4,Raw!$E:$E,'KPIs Data from Apr25'!$A40))))</f>
        <v>0</v>
      </c>
      <c r="R40" s="76">
        <f>IF($B40="","",IF($C40="Region",SUMIFS(Raw!$K:$K,Raw!$A:$A,$B$4,Raw!$G:$G,'KPIs Data from Apr25'!R$4,Raw!$I:$I,'KPIs Data from Apr25'!$A40),IF($C40="Provider",SUMIFS(Raw!$K:$K,Raw!$A:$A,$B$4,Raw!$G:$G,'KPIs Data from Apr25'!R$4,Raw!$C:$C,'KPIs Data from Apr25'!$A40),SUMIFS(Raw!$K:$K,Raw!$A:$A,$B$4,Raw!$G:$G,'KPIs Data from Apr25'!R$4,Raw!$E:$E,'KPIs Data from Apr25'!$A40))))</f>
        <v>0</v>
      </c>
      <c r="S40" s="173">
        <f t="shared" si="8"/>
        <v>0.50228085316237203</v>
      </c>
      <c r="T40" s="76">
        <f>IF($B40="","",IF($C40="Region",SUMIFS(Raw!$K:$K,Raw!$A:$A,$B$4,Raw!$G:$G,'KPIs Data from Apr25'!T$4,Raw!$I:$I,'KPIs Data from Apr25'!$A40),IF($C40="Provider",SUMIFS(Raw!$K:$K,Raw!$A:$A,$B$4,Raw!$G:$G,'KPIs Data from Apr25'!T$4,Raw!$C:$C,'KPIs Data from Apr25'!$A40),SUMIFS(Raw!$K:$K,Raw!$A:$A,$B$4,Raw!$G:$G,'KPIs Data from Apr25'!T$4,Raw!$E:$E,'KPIs Data from Apr25'!$A40))))</f>
        <v>2871</v>
      </c>
      <c r="U40" s="76">
        <f>IF($B40="","",IF($C40="Region",SUMIFS(Raw!$K:$K,Raw!$A:$A,$B$4,Raw!$G:$G,'KPIs Data from Apr25'!U$4,Raw!$I:$I,'KPIs Data from Apr25'!$A40),IF($C40="Provider",SUMIFS(Raw!$K:$K,Raw!$A:$A,$B$4,Raw!$G:$G,'KPIs Data from Apr25'!U$4,Raw!$C:$C,'KPIs Data from Apr25'!$A40),SUMIFS(Raw!$K:$K,Raw!$A:$A,$B$4,Raw!$G:$G,'KPIs Data from Apr25'!U$4,Raw!$E:$E,'KPIs Data from Apr25'!$A40))))</f>
        <v>3107</v>
      </c>
      <c r="V40" s="173">
        <f t="shared" si="2"/>
        <v>0.92404248471194073</v>
      </c>
      <c r="W40" s="76">
        <f t="shared" si="9"/>
        <v>2871</v>
      </c>
      <c r="X40" s="76">
        <f t="shared" si="10"/>
        <v>3107</v>
      </c>
      <c r="Y40" s="76">
        <f>IF($B40="","",IF($C40="Region",SUMIFS(Raw!$K:$K,Raw!$A:$A,$B$4,Raw!$G:$G,'KPIs Data from Apr25'!Y$4,Raw!$I:$I,'KPIs Data from Apr25'!$A40),IF($C40="Provider",SUMIFS(Raw!$K:$K,Raw!$A:$A,$B$4,Raw!$G:$G,'KPIs Data from Apr25'!Y$4,Raw!$C:$C,'KPIs Data from Apr25'!$A40),SUMIFS(Raw!$K:$K,Raw!$A:$A,$B$4,Raw!$G:$G,'KPIs Data from Apr25'!Y$4,Raw!$E:$E,'KPIs Data from Apr25'!$A40))))</f>
        <v>3308</v>
      </c>
      <c r="Z40" s="76">
        <f>IF($B40="","",IF($C40="Region",SUMIFS(Raw!$K:$K,Raw!$A:$A,$B$4,Raw!$G:$G,'KPIs Data from Apr25'!Z$4,Raw!$I:$I,'KPIs Data from Apr25'!$A40),IF($C40="Provider",SUMIFS(Raw!$K:$K,Raw!$A:$A,$B$4,Raw!$G:$G,'KPIs Data from Apr25'!Z$4,Raw!$C:$C,'KPIs Data from Apr25'!$A40),SUMIFS(Raw!$K:$K,Raw!$A:$A,$B$4,Raw!$G:$G,'KPIs Data from Apr25'!Z$4,Raw!$E:$E,'KPIs Data from Apr25'!$A40))))</f>
        <v>3850</v>
      </c>
      <c r="AA40" s="173">
        <f t="shared" si="4"/>
        <v>0.88817018829955441</v>
      </c>
      <c r="AB40" s="253">
        <f>IF($B40="","",IF($C40="Region",SUMIFS(Raw!$K:$K,Raw!$A:$A,$B$4,Raw!$G:$G,'KPIs Data from Apr25'!AB$4,Raw!$I:$I,'KPIs Data from Apr25'!$A40),IF($C40="Provider",SUMIFS(Raw!$K:$K,Raw!$A:$A,$B$4,Raw!$G:$G,'KPIs Data from Apr25'!AB$4,Raw!$C:$C,'KPIs Data from Apr25'!$A40),SUMIFS(Raw!$K:$K,Raw!$A:$A,$B$4,Raw!$G:$G,'KPIs Data from Apr25'!AB$4,Raw!$E:$E,'KPIs Data from Apr25'!$A40))))</f>
        <v>12988</v>
      </c>
      <c r="AC40" s="76">
        <f>IF($B40="","",IF($C40="Region",SUMIFS(Raw!$K:$K,Raw!$A:$A,$B$4,Raw!$G:$G,'KPIs Data from Apr25'!AC$4,Raw!$I:$I,'KPIs Data from Apr25'!$A40),IF($C40="Provider",SUMIFS(Raw!$K:$K,Raw!$A:$A,$B$4,Raw!$G:$G,'KPIs Data from Apr25'!AC$4,Raw!$C:$C,'KPIs Data from Apr25'!$A40),SUMIFS(Raw!$K:$K,Raw!$A:$A,$B$4,Raw!$G:$G,'KPIs Data from Apr25'!AC$4,Raw!$E:$E,'KPIs Data from Apr25'!$A40))))</f>
        <v>15237</v>
      </c>
      <c r="AD40" s="173">
        <f t="shared" si="5"/>
        <v>0.85239876616131782</v>
      </c>
      <c r="AE40" s="254"/>
      <c r="AF40" s="62"/>
      <c r="AG40" s="63">
        <f t="shared" si="11"/>
        <v>3734</v>
      </c>
      <c r="AH40" s="52">
        <f t="shared" si="12"/>
        <v>7446</v>
      </c>
      <c r="AI40" s="52">
        <f t="shared" si="13"/>
        <v>340</v>
      </c>
      <c r="AJ40" s="52">
        <f t="shared" si="14"/>
        <v>665</v>
      </c>
      <c r="AK40" s="52">
        <f t="shared" si="15"/>
        <v>0</v>
      </c>
      <c r="AL40" s="52">
        <f t="shared" si="16"/>
        <v>0</v>
      </c>
      <c r="AM40" s="63">
        <f t="shared" si="17"/>
        <v>0</v>
      </c>
      <c r="AN40" s="63">
        <f t="shared" si="18"/>
        <v>0</v>
      </c>
      <c r="AO40" s="52"/>
      <c r="AP40" s="52"/>
      <c r="AQ40" s="62"/>
      <c r="AR40" s="63"/>
      <c r="AS40" s="254"/>
      <c r="AT40" s="254"/>
      <c r="AU40" s="259"/>
      <c r="AV40" s="175"/>
      <c r="AW40" s="254"/>
      <c r="AX40" s="254"/>
      <c r="AY40" s="259"/>
    </row>
    <row r="41" spans="1:51" x14ac:dyDescent="0.35">
      <c r="A41" s="262" t="str">
        <f>IF(Refs!A36="","",Refs!A36)</f>
        <v>111AL3</v>
      </c>
      <c r="B41" s="134" t="str">
        <f>IF(Refs!B36="","",Refs!B36)</f>
        <v>Cornwall (HUC)</v>
      </c>
      <c r="C41" s="263" t="str">
        <f>IF(Refs!D36="","",Refs!D36)</f>
        <v>Area</v>
      </c>
      <c r="D41" s="76">
        <f>IF($B41="","",IF($C41="Region",SUMIFS(Raw!$K:$K,Raw!$A:$A,$B$4,Raw!$G:$G,'KPIs Data from Apr25'!D$4,Raw!$I:$I,'KPIs Data from Apr25'!$A41),IF($C41="Provider",SUMIFS(Raw!$K:$K,Raw!$A:$A,$B$4,Raw!$G:$G,'KPIs Data from Apr25'!D$4,Raw!$C:$C,'KPIs Data from Apr25'!$A41),SUMIFS(Raw!$K:$K,Raw!$A:$A,$B$4,Raw!$G:$G,'KPIs Data from Apr25'!D$4,Raw!$E:$E,'KPIs Data from Apr25'!$A41))))</f>
        <v>759</v>
      </c>
      <c r="E41" s="76">
        <f>IF($B41="","",IF($C41="Region",SUMIFS(Raw!$K:$K,Raw!$A:$A,$B$4,Raw!$G:$G,'KPIs Data from Apr25'!E$4,Raw!$I:$I,'KPIs Data from Apr25'!$A41),IF($C41="Provider",SUMIFS(Raw!$K:$K,Raw!$A:$A,$B$4,Raw!$G:$G,'KPIs Data from Apr25'!E$4,Raw!$C:$C,'KPIs Data from Apr25'!$A41),SUMIFS(Raw!$K:$K,Raw!$A:$A,$B$4,Raw!$G:$G,'KPIs Data from Apr25'!E$4,Raw!$E:$E,'KPIs Data from Apr25'!$A41))))</f>
        <v>17536</v>
      </c>
      <c r="F41" s="173">
        <f t="shared" si="19"/>
        <v>4.1486745012298445E-2</v>
      </c>
      <c r="G41" s="76">
        <f>IF($B41="","",IF($C41="Region",SUMIFS(Raw!$K:$K,Raw!$A:$A,$B$4,Raw!$G:$G,'KPIs Data from Apr25'!G$4,Raw!$I:$I,'KPIs Data from Apr25'!$A41),IF($C41="Provider",SUMIFS(Raw!$K:$K,Raw!$A:$A,$B$4,Raw!$G:$G,'KPIs Data from Apr25'!G$4,Raw!$C:$C,'KPIs Data from Apr25'!$A41),SUMIFS(Raw!$K:$K,Raw!$A:$A,$B$4,Raw!$G:$G,'KPIs Data from Apr25'!G$4,Raw!$E:$E,'KPIs Data from Apr25'!$A41))))</f>
        <v>965622</v>
      </c>
      <c r="H41" s="76">
        <f>IF($B41="","",IF($C41="Region",SUMIFS(Raw!$K:$K,Raw!$A:$A,$B$4,Raw!$G:$G,'KPIs Data from Apr25'!H$4,Raw!$I:$I,'KPIs Data from Apr25'!$A41),IF($C41="Provider",SUMIFS(Raw!$K:$K,Raw!$A:$A,$B$4,Raw!$G:$G,'KPIs Data from Apr25'!H$4,Raw!$C:$C,'KPIs Data from Apr25'!$A41),SUMIFS(Raw!$K:$K,Raw!$A:$A,$B$4,Raw!$G:$G,'KPIs Data from Apr25'!H$4,Raw!$E:$E,'KPIs Data from Apr25'!$A41))))</f>
        <v>17536</v>
      </c>
      <c r="I41" s="251">
        <f t="shared" si="20"/>
        <v>55.065123175182485</v>
      </c>
      <c r="J41" s="252">
        <f>IF($B41="","",IF($C41="Region",SUMIFS(Raw!$K:$K,Raw!$A:$A,$B$4,Raw!$G:$G,'KPIs Data from Apr25'!J$4,Raw!$I:$I,'KPIs Data from Apr25'!$A41),IF($C41="Provider",SUMIFS(Raw!$K:$K,Raw!$A:$A,$B$4,Raw!$G:$G,'KPIs Data from Apr25'!J$4,Raw!$C:$C,'KPIs Data from Apr25'!$A41),SUMIFS(Raw!$K:$K,Raw!$A:$A,$B$4,Raw!$G:$G,'KPIs Data from Apr25'!J$4,Raw!$E:$E,'KPIs Data from Apr25'!$A41))))</f>
        <v>334</v>
      </c>
      <c r="K41" s="253">
        <f>IF($B41="","",IF($C41="Region",SUMIFS(Raw!$K:$K,Raw!$A:$A,$B$4,Raw!$G:$G,'KPIs Data from Apr25'!K$4,Raw!$I:$I,'KPIs Data from Apr25'!$A41),IF($C41="Provider",SUMIFS(Raw!$K:$K,Raw!$A:$A,$B$4,Raw!$G:$G,'KPIs Data from Apr25'!K$4,Raw!$C:$C,'KPIs Data from Apr25'!$A41),SUMIFS(Raw!$K:$K,Raw!$A:$A,$B$4,Raw!$G:$G,'KPIs Data from Apr25'!K$4,Raw!$E:$E,'KPIs Data from Apr25'!$A41))))</f>
        <v>1628</v>
      </c>
      <c r="L41" s="76">
        <f>IF($B41="","",IF($C41="Region",SUMIFS(Raw!$K:$K,Raw!$A:$A,$B$4,Raw!$G:$G,'KPIs Data from Apr25'!L$4,Raw!$I:$I,'KPIs Data from Apr25'!$A41),IF($C41="Provider",SUMIFS(Raw!$K:$K,Raw!$A:$A,$B$4,Raw!$G:$G,'KPIs Data from Apr25'!L$4,Raw!$C:$C,'KPIs Data from Apr25'!$A41),SUMIFS(Raw!$K:$K,Raw!$A:$A,$B$4,Raw!$G:$G,'KPIs Data from Apr25'!L$4,Raw!$E:$E,'KPIs Data from Apr25'!$A41))))</f>
        <v>4634</v>
      </c>
      <c r="M41" s="76">
        <f>IF($B41="","",IF($C41="Region",SUMIFS(Raw!$K:$K,Raw!$A:$A,$B$4,Raw!$G:$G,'KPIs Data from Apr25'!M$4,Raw!$I:$I,'KPIs Data from Apr25'!$A41),IF($C41="Provider",SUMIFS(Raw!$K:$K,Raw!$A:$A,$B$4,Raw!$G:$G,'KPIs Data from Apr25'!M$4,Raw!$C:$C,'KPIs Data from Apr25'!$A41),SUMIFS(Raw!$K:$K,Raw!$A:$A,$B$4,Raw!$G:$G,'KPIs Data from Apr25'!M$4,Raw!$E:$E,'KPIs Data from Apr25'!$A41))))</f>
        <v>1771</v>
      </c>
      <c r="N41" s="76">
        <f>IF($B41="","",IF($C41="Region",SUMIFS(Raw!$K:$K,Raw!$A:$A,$B$4,Raw!$G:$G,'KPIs Data from Apr25'!N$4,Raw!$I:$I,'KPIs Data from Apr25'!$A41),IF($C41="Provider",SUMIFS(Raw!$K:$K,Raw!$A:$A,$B$4,Raw!$G:$G,'KPIs Data from Apr25'!N$4,Raw!$C:$C,'KPIs Data from Apr25'!$A41),SUMIFS(Raw!$K:$K,Raw!$A:$A,$B$4,Raw!$G:$G,'KPIs Data from Apr25'!N$4,Raw!$E:$E,'KPIs Data from Apr25'!$A41))))</f>
        <v>2934</v>
      </c>
      <c r="O41" s="76">
        <f>IF($B41="","",IF($C41="Region",SUMIFS(Raw!$K:$K,Raw!$A:$A,$B$4,Raw!$G:$G,'KPIs Data from Apr25'!O$4,Raw!$I:$I,'KPIs Data from Apr25'!$A41),IF($C41="Provider",SUMIFS(Raw!$K:$K,Raw!$A:$A,$B$4,Raw!$G:$G,'KPIs Data from Apr25'!O$4,Raw!$C:$C,'KPIs Data from Apr25'!$A41),SUMIFS(Raw!$K:$K,Raw!$A:$A,$B$4,Raw!$G:$G,'KPIs Data from Apr25'!O$4,Raw!$E:$E,'KPIs Data from Apr25'!$A41))))</f>
        <v>1</v>
      </c>
      <c r="P41" s="76">
        <f>IF($B41="","",IF($C41="Region",SUMIFS(Raw!$K:$K,Raw!$A:$A,$B$4,Raw!$G:$G,'KPIs Data from Apr25'!P$4,Raw!$I:$I,'KPIs Data from Apr25'!$A41),IF($C41="Provider",SUMIFS(Raw!$K:$K,Raw!$A:$A,$B$4,Raw!$G:$G,'KPIs Data from Apr25'!P$4,Raw!$C:$C,'KPIs Data from Apr25'!$A41),SUMIFS(Raw!$K:$K,Raw!$A:$A,$B$4,Raw!$G:$G,'KPIs Data from Apr25'!P$4,Raw!$E:$E,'KPIs Data from Apr25'!$A41))))</f>
        <v>1</v>
      </c>
      <c r="Q41" s="76">
        <f>IF($B41="","",IF($C41="Region",SUMIFS(Raw!$K:$K,Raw!$A:$A,$B$4,Raw!$G:$G,'KPIs Data from Apr25'!Q$4,Raw!$I:$I,'KPIs Data from Apr25'!$A41),IF($C41="Provider",SUMIFS(Raw!$K:$K,Raw!$A:$A,$B$4,Raw!$G:$G,'KPIs Data from Apr25'!Q$4,Raw!$C:$C,'KPIs Data from Apr25'!$A41),SUMIFS(Raw!$K:$K,Raw!$A:$A,$B$4,Raw!$G:$G,'KPIs Data from Apr25'!Q$4,Raw!$E:$E,'KPIs Data from Apr25'!$A41))))</f>
        <v>0</v>
      </c>
      <c r="R41" s="76">
        <f>IF($B41="","",IF($C41="Region",SUMIFS(Raw!$K:$K,Raw!$A:$A,$B$4,Raw!$G:$G,'KPIs Data from Apr25'!R$4,Raw!$I:$I,'KPIs Data from Apr25'!$A41),IF($C41="Provider",SUMIFS(Raw!$K:$K,Raw!$A:$A,$B$4,Raw!$G:$G,'KPIs Data from Apr25'!R$4,Raw!$C:$C,'KPIs Data from Apr25'!$A41),SUMIFS(Raw!$K:$K,Raw!$A:$A,$B$4,Raw!$G:$G,'KPIs Data from Apr25'!R$4,Raw!$E:$E,'KPIs Data from Apr25'!$A41))))</f>
        <v>0</v>
      </c>
      <c r="S41" s="173">
        <f t="shared" si="8"/>
        <v>0.44920068701281546</v>
      </c>
      <c r="T41" s="76">
        <f>IF($B41="","",IF($C41="Region",SUMIFS(Raw!$K:$K,Raw!$A:$A,$B$4,Raw!$G:$G,'KPIs Data from Apr25'!T$4,Raw!$I:$I,'KPIs Data from Apr25'!$A41),IF($C41="Provider",SUMIFS(Raw!$K:$K,Raw!$A:$A,$B$4,Raw!$G:$G,'KPIs Data from Apr25'!T$4,Raw!$C:$C,'KPIs Data from Apr25'!$A41),SUMIFS(Raw!$K:$K,Raw!$A:$A,$B$4,Raw!$G:$G,'KPIs Data from Apr25'!T$4,Raw!$E:$E,'KPIs Data from Apr25'!$A41))))</f>
        <v>1881</v>
      </c>
      <c r="U41" s="76">
        <f>IF($B41="","",IF($C41="Region",SUMIFS(Raw!$K:$K,Raw!$A:$A,$B$4,Raw!$G:$G,'KPIs Data from Apr25'!U$4,Raw!$I:$I,'KPIs Data from Apr25'!$A41),IF($C41="Provider",SUMIFS(Raw!$K:$K,Raw!$A:$A,$B$4,Raw!$G:$G,'KPIs Data from Apr25'!U$4,Raw!$C:$C,'KPIs Data from Apr25'!$A41),SUMIFS(Raw!$K:$K,Raw!$A:$A,$B$4,Raw!$G:$G,'KPIs Data from Apr25'!U$4,Raw!$E:$E,'KPIs Data from Apr25'!$A41))))</f>
        <v>1977</v>
      </c>
      <c r="V41" s="173">
        <f t="shared" si="2"/>
        <v>0.95144157814871022</v>
      </c>
      <c r="W41" s="76">
        <f t="shared" si="9"/>
        <v>1881</v>
      </c>
      <c r="X41" s="76">
        <f t="shared" si="10"/>
        <v>1977</v>
      </c>
      <c r="Y41" s="76">
        <f>IF($B41="","",IF($C41="Region",SUMIFS(Raw!$K:$K,Raw!$A:$A,$B$4,Raw!$G:$G,'KPIs Data from Apr25'!Y$4,Raw!$I:$I,'KPIs Data from Apr25'!$A41),IF($C41="Provider",SUMIFS(Raw!$K:$K,Raw!$A:$A,$B$4,Raw!$G:$G,'KPIs Data from Apr25'!Y$4,Raw!$C:$C,'KPIs Data from Apr25'!$A41),SUMIFS(Raw!$K:$K,Raw!$A:$A,$B$4,Raw!$G:$G,'KPIs Data from Apr25'!Y$4,Raw!$E:$E,'KPIs Data from Apr25'!$A41))))</f>
        <v>1473</v>
      </c>
      <c r="Z41" s="76">
        <f>IF($B41="","",IF($C41="Region",SUMIFS(Raw!$K:$K,Raw!$A:$A,$B$4,Raw!$G:$G,'KPIs Data from Apr25'!Z$4,Raw!$I:$I,'KPIs Data from Apr25'!$A41),IF($C41="Provider",SUMIFS(Raw!$K:$K,Raw!$A:$A,$B$4,Raw!$G:$G,'KPIs Data from Apr25'!Z$4,Raw!$C:$C,'KPIs Data from Apr25'!$A41),SUMIFS(Raw!$K:$K,Raw!$A:$A,$B$4,Raw!$G:$G,'KPIs Data from Apr25'!Z$4,Raw!$E:$E,'KPIs Data from Apr25'!$A41))))</f>
        <v>1489</v>
      </c>
      <c r="AA41" s="173">
        <f t="shared" si="4"/>
        <v>0.96768609347951529</v>
      </c>
      <c r="AB41" s="253">
        <f>IF($B41="","",IF($C41="Region",SUMIFS(Raw!$K:$K,Raw!$A:$A,$B$4,Raw!$G:$G,'KPIs Data from Apr25'!AB$4,Raw!$I:$I,'KPIs Data from Apr25'!$A41),IF($C41="Provider",SUMIFS(Raw!$K:$K,Raw!$A:$A,$B$4,Raw!$G:$G,'KPIs Data from Apr25'!AB$4,Raw!$C:$C,'KPIs Data from Apr25'!$A41),SUMIFS(Raw!$K:$K,Raw!$A:$A,$B$4,Raw!$G:$G,'KPIs Data from Apr25'!AB$4,Raw!$E:$E,'KPIs Data from Apr25'!$A41))))</f>
        <v>10439</v>
      </c>
      <c r="AC41" s="76">
        <f>IF($B41="","",IF($C41="Region",SUMIFS(Raw!$K:$K,Raw!$A:$A,$B$4,Raw!$G:$G,'KPIs Data from Apr25'!AC$4,Raw!$I:$I,'KPIs Data from Apr25'!$A41),IF($C41="Provider",SUMIFS(Raw!$K:$K,Raw!$A:$A,$B$4,Raw!$G:$G,'KPIs Data from Apr25'!AC$4,Raw!$C:$C,'KPIs Data from Apr25'!$A41),SUMIFS(Raw!$K:$K,Raw!$A:$A,$B$4,Raw!$G:$G,'KPIs Data from Apr25'!AC$4,Raw!$E:$E,'KPIs Data from Apr25'!$A41))))</f>
        <v>11371</v>
      </c>
      <c r="AD41" s="173">
        <f t="shared" si="5"/>
        <v>0.91803711195145543</v>
      </c>
      <c r="AE41" s="254"/>
      <c r="AF41" s="62"/>
      <c r="AG41" s="63">
        <f t="shared" si="11"/>
        <v>1628</v>
      </c>
      <c r="AH41" s="52">
        <f t="shared" si="12"/>
        <v>4634</v>
      </c>
      <c r="AI41" s="52">
        <f t="shared" si="13"/>
        <v>1771</v>
      </c>
      <c r="AJ41" s="52">
        <f t="shared" si="14"/>
        <v>2934</v>
      </c>
      <c r="AK41" s="52">
        <f t="shared" si="15"/>
        <v>1</v>
      </c>
      <c r="AL41" s="52">
        <f t="shared" si="16"/>
        <v>1</v>
      </c>
      <c r="AM41" s="63">
        <f t="shared" si="17"/>
        <v>0</v>
      </c>
      <c r="AN41" s="63">
        <f t="shared" si="18"/>
        <v>0</v>
      </c>
      <c r="AO41" s="52"/>
      <c r="AP41" s="52"/>
      <c r="AQ41" s="62"/>
      <c r="AR41" s="63"/>
      <c r="AS41" s="254"/>
      <c r="AT41" s="254"/>
      <c r="AU41" s="259"/>
      <c r="AV41" s="175"/>
      <c r="AW41" s="254"/>
      <c r="AX41" s="254"/>
      <c r="AY41" s="259"/>
    </row>
    <row r="42" spans="1:51" x14ac:dyDescent="0.35">
      <c r="A42" s="262" t="str">
        <f>IF(Refs!A37="","",Refs!A37)</f>
        <v>111AL2</v>
      </c>
      <c r="B42" s="134" t="str">
        <f>IF(Refs!B37="","",Refs!B37)</f>
        <v>Devon (PPG)</v>
      </c>
      <c r="C42" s="263" t="str">
        <f>IF(Refs!D37="","",Refs!D37)</f>
        <v>Area</v>
      </c>
      <c r="D42" s="76">
        <f>IF($B42="","",IF($C42="Region",SUMIFS(Raw!$K:$K,Raw!$A:$A,$B$4,Raw!$G:$G,'KPIs Data from Apr25'!D$4,Raw!$I:$I,'KPIs Data from Apr25'!$A42),IF($C42="Provider",SUMIFS(Raw!$K:$K,Raw!$A:$A,$B$4,Raw!$G:$G,'KPIs Data from Apr25'!D$4,Raw!$C:$C,'KPIs Data from Apr25'!$A42),SUMIFS(Raw!$K:$K,Raw!$A:$A,$B$4,Raw!$G:$G,'KPIs Data from Apr25'!D$4,Raw!$E:$E,'KPIs Data from Apr25'!$A42))))</f>
        <v>112</v>
      </c>
      <c r="E42" s="76">
        <f>IF($B42="","",IF($C42="Region",SUMIFS(Raw!$K:$K,Raw!$A:$A,$B$4,Raw!$G:$G,'KPIs Data from Apr25'!E$4,Raw!$I:$I,'KPIs Data from Apr25'!$A42),IF($C42="Provider",SUMIFS(Raw!$K:$K,Raw!$A:$A,$B$4,Raw!$G:$G,'KPIs Data from Apr25'!E$4,Raw!$C:$C,'KPIs Data from Apr25'!$A42),SUMIFS(Raw!$K:$K,Raw!$A:$A,$B$4,Raw!$G:$G,'KPIs Data from Apr25'!E$4,Raw!$E:$E,'KPIs Data from Apr25'!$A42))))</f>
        <v>33394</v>
      </c>
      <c r="F42" s="173">
        <f t="shared" si="19"/>
        <v>3.3426848922581032E-3</v>
      </c>
      <c r="G42" s="76">
        <f>IF($B42="","",IF($C42="Region",SUMIFS(Raw!$K:$K,Raw!$A:$A,$B$4,Raw!$G:$G,'KPIs Data from Apr25'!G$4,Raw!$I:$I,'KPIs Data from Apr25'!$A42),IF($C42="Provider",SUMIFS(Raw!$K:$K,Raw!$A:$A,$B$4,Raw!$G:$G,'KPIs Data from Apr25'!G$4,Raw!$C:$C,'KPIs Data from Apr25'!$A42),SUMIFS(Raw!$K:$K,Raw!$A:$A,$B$4,Raw!$G:$G,'KPIs Data from Apr25'!G$4,Raw!$E:$E,'KPIs Data from Apr25'!$A42))))</f>
        <v>217328</v>
      </c>
      <c r="H42" s="76">
        <f>IF($B42="","",IF($C42="Region",SUMIFS(Raw!$K:$K,Raw!$A:$A,$B$4,Raw!$G:$G,'KPIs Data from Apr25'!H$4,Raw!$I:$I,'KPIs Data from Apr25'!$A42),IF($C42="Provider",SUMIFS(Raw!$K:$K,Raw!$A:$A,$B$4,Raw!$G:$G,'KPIs Data from Apr25'!H$4,Raw!$C:$C,'KPIs Data from Apr25'!$A42),SUMIFS(Raw!$K:$K,Raw!$A:$A,$B$4,Raw!$G:$G,'KPIs Data from Apr25'!H$4,Raw!$E:$E,'KPIs Data from Apr25'!$A42))))</f>
        <v>33394</v>
      </c>
      <c r="I42" s="251">
        <f t="shared" si="20"/>
        <v>6.5079954482841229</v>
      </c>
      <c r="J42" s="252">
        <f>IF($B42="","",IF($C42="Region",SUMIFS(Raw!$K:$K,Raw!$A:$A,$B$4,Raw!$G:$G,'KPIs Data from Apr25'!J$4,Raw!$I:$I,'KPIs Data from Apr25'!$A42),IF($C42="Provider",SUMIFS(Raw!$K:$K,Raw!$A:$A,$B$4,Raw!$G:$G,'KPIs Data from Apr25'!J$4,Raw!$C:$C,'KPIs Data from Apr25'!$A42),SUMIFS(Raw!$K:$K,Raw!$A:$A,$B$4,Raw!$G:$G,'KPIs Data from Apr25'!J$4,Raw!$E:$E,'KPIs Data from Apr25'!$A42))))</f>
        <v>29</v>
      </c>
      <c r="K42" s="253">
        <f>IF($B42="","",IF($C42="Region",SUMIFS(Raw!$K:$K,Raw!$A:$A,$B$4,Raw!$G:$G,'KPIs Data from Apr25'!K$4,Raw!$I:$I,'KPIs Data from Apr25'!$A42),IF($C42="Provider",SUMIFS(Raw!$K:$K,Raw!$A:$A,$B$4,Raw!$G:$G,'KPIs Data from Apr25'!K$4,Raw!$C:$C,'KPIs Data from Apr25'!$A42),SUMIFS(Raw!$K:$K,Raw!$A:$A,$B$4,Raw!$G:$G,'KPIs Data from Apr25'!K$4,Raw!$E:$E,'KPIs Data from Apr25'!$A42))))</f>
        <v>4724</v>
      </c>
      <c r="L42" s="76">
        <f>IF($B42="","",IF($C42="Region",SUMIFS(Raw!$K:$K,Raw!$A:$A,$B$4,Raw!$G:$G,'KPIs Data from Apr25'!L$4,Raw!$I:$I,'KPIs Data from Apr25'!$A42),IF($C42="Provider",SUMIFS(Raw!$K:$K,Raw!$A:$A,$B$4,Raw!$G:$G,'KPIs Data from Apr25'!L$4,Raw!$C:$C,'KPIs Data from Apr25'!$A42),SUMIFS(Raw!$K:$K,Raw!$A:$A,$B$4,Raw!$G:$G,'KPIs Data from Apr25'!L$4,Raw!$E:$E,'KPIs Data from Apr25'!$A42))))</f>
        <v>9920</v>
      </c>
      <c r="M42" s="76">
        <f>IF($B42="","",IF($C42="Region",SUMIFS(Raw!$K:$K,Raw!$A:$A,$B$4,Raw!$G:$G,'KPIs Data from Apr25'!M$4,Raw!$I:$I,'KPIs Data from Apr25'!$A42),IF($C42="Provider",SUMIFS(Raw!$K:$K,Raw!$A:$A,$B$4,Raw!$G:$G,'KPIs Data from Apr25'!M$4,Raw!$C:$C,'KPIs Data from Apr25'!$A42),SUMIFS(Raw!$K:$K,Raw!$A:$A,$B$4,Raw!$G:$G,'KPIs Data from Apr25'!M$4,Raw!$E:$E,'KPIs Data from Apr25'!$A42))))</f>
        <v>728</v>
      </c>
      <c r="N42" s="76">
        <f>IF($B42="","",IF($C42="Region",SUMIFS(Raw!$K:$K,Raw!$A:$A,$B$4,Raw!$G:$G,'KPIs Data from Apr25'!N$4,Raw!$I:$I,'KPIs Data from Apr25'!$A42),IF($C42="Provider",SUMIFS(Raw!$K:$K,Raw!$A:$A,$B$4,Raw!$G:$G,'KPIs Data from Apr25'!N$4,Raw!$C:$C,'KPIs Data from Apr25'!$A42),SUMIFS(Raw!$K:$K,Raw!$A:$A,$B$4,Raw!$G:$G,'KPIs Data from Apr25'!N$4,Raw!$E:$E,'KPIs Data from Apr25'!$A42))))</f>
        <v>1986</v>
      </c>
      <c r="O42" s="76">
        <f>IF($B42="","",IF($C42="Region",SUMIFS(Raw!$K:$K,Raw!$A:$A,$B$4,Raw!$G:$G,'KPIs Data from Apr25'!O$4,Raw!$I:$I,'KPIs Data from Apr25'!$A42),IF($C42="Provider",SUMIFS(Raw!$K:$K,Raw!$A:$A,$B$4,Raw!$G:$G,'KPIs Data from Apr25'!O$4,Raw!$C:$C,'KPIs Data from Apr25'!$A42),SUMIFS(Raw!$K:$K,Raw!$A:$A,$B$4,Raw!$G:$G,'KPIs Data from Apr25'!O$4,Raw!$E:$E,'KPIs Data from Apr25'!$A42))))</f>
        <v>54</v>
      </c>
      <c r="P42" s="76">
        <f>IF($B42="","",IF($C42="Region",SUMIFS(Raw!$K:$K,Raw!$A:$A,$B$4,Raw!$G:$G,'KPIs Data from Apr25'!P$4,Raw!$I:$I,'KPIs Data from Apr25'!$A42),IF($C42="Provider",SUMIFS(Raw!$K:$K,Raw!$A:$A,$B$4,Raw!$G:$G,'KPIs Data from Apr25'!P$4,Raw!$C:$C,'KPIs Data from Apr25'!$A42),SUMIFS(Raw!$K:$K,Raw!$A:$A,$B$4,Raw!$G:$G,'KPIs Data from Apr25'!P$4,Raw!$E:$E,'KPIs Data from Apr25'!$A42))))</f>
        <v>92</v>
      </c>
      <c r="Q42" s="76">
        <f>IF($B42="","",IF($C42="Region",SUMIFS(Raw!$K:$K,Raw!$A:$A,$B$4,Raw!$G:$G,'KPIs Data from Apr25'!Q$4,Raw!$I:$I,'KPIs Data from Apr25'!$A42),IF($C42="Provider",SUMIFS(Raw!$K:$K,Raw!$A:$A,$B$4,Raw!$G:$G,'KPIs Data from Apr25'!Q$4,Raw!$C:$C,'KPIs Data from Apr25'!$A42),SUMIFS(Raw!$K:$K,Raw!$A:$A,$B$4,Raw!$G:$G,'KPIs Data from Apr25'!Q$4,Raw!$E:$E,'KPIs Data from Apr25'!$A42))))</f>
        <v>107</v>
      </c>
      <c r="R42" s="76">
        <f>IF($B42="","",IF($C42="Region",SUMIFS(Raw!$K:$K,Raw!$A:$A,$B$4,Raw!$G:$G,'KPIs Data from Apr25'!R$4,Raw!$I:$I,'KPIs Data from Apr25'!$A42),IF($C42="Provider",SUMIFS(Raw!$K:$K,Raw!$A:$A,$B$4,Raw!$G:$G,'KPIs Data from Apr25'!R$4,Raw!$C:$C,'KPIs Data from Apr25'!$A42),SUMIFS(Raw!$K:$K,Raw!$A:$A,$B$4,Raw!$G:$G,'KPIs Data from Apr25'!R$4,Raw!$E:$E,'KPIs Data from Apr25'!$A42))))</f>
        <v>132</v>
      </c>
      <c r="S42" s="173">
        <f t="shared" si="8"/>
        <v>0.46273701566364384</v>
      </c>
      <c r="T42" s="76">
        <f>IF($B42="","",IF($C42="Region",SUMIFS(Raw!$K:$K,Raw!$A:$A,$B$4,Raw!$G:$G,'KPIs Data from Apr25'!T$4,Raw!$I:$I,'KPIs Data from Apr25'!$A42),IF($C42="Provider",SUMIFS(Raw!$K:$K,Raw!$A:$A,$B$4,Raw!$G:$G,'KPIs Data from Apr25'!T$4,Raw!$C:$C,'KPIs Data from Apr25'!$A42),SUMIFS(Raw!$K:$K,Raw!$A:$A,$B$4,Raw!$G:$G,'KPIs Data from Apr25'!T$4,Raw!$E:$E,'KPIs Data from Apr25'!$A42))))</f>
        <v>2927</v>
      </c>
      <c r="U42" s="76">
        <f>IF($B42="","",IF($C42="Region",SUMIFS(Raw!$K:$K,Raw!$A:$A,$B$4,Raw!$G:$G,'KPIs Data from Apr25'!U$4,Raw!$I:$I,'KPIs Data from Apr25'!$A42),IF($C42="Provider",SUMIFS(Raw!$K:$K,Raw!$A:$A,$B$4,Raw!$G:$G,'KPIs Data from Apr25'!U$4,Raw!$C:$C,'KPIs Data from Apr25'!$A42),SUMIFS(Raw!$K:$K,Raw!$A:$A,$B$4,Raw!$G:$G,'KPIs Data from Apr25'!U$4,Raw!$E:$E,'KPIs Data from Apr25'!$A42))))</f>
        <v>3741</v>
      </c>
      <c r="V42" s="173">
        <f t="shared" si="2"/>
        <v>0.78241112002138469</v>
      </c>
      <c r="W42" s="76">
        <f t="shared" si="9"/>
        <v>2927</v>
      </c>
      <c r="X42" s="76">
        <f t="shared" si="10"/>
        <v>3741</v>
      </c>
      <c r="Y42" s="76">
        <f>IF($B42="","",IF($C42="Region",SUMIFS(Raw!$K:$K,Raw!$A:$A,$B$4,Raw!$G:$G,'KPIs Data from Apr25'!Y$4,Raw!$I:$I,'KPIs Data from Apr25'!$A42),IF($C42="Provider",SUMIFS(Raw!$K:$K,Raw!$A:$A,$B$4,Raw!$G:$G,'KPIs Data from Apr25'!Y$4,Raw!$C:$C,'KPIs Data from Apr25'!$A42),SUMIFS(Raw!$K:$K,Raw!$A:$A,$B$4,Raw!$G:$G,'KPIs Data from Apr25'!Y$4,Raw!$E:$E,'KPIs Data from Apr25'!$A42))))</f>
        <v>2160</v>
      </c>
      <c r="Z42" s="76">
        <f>IF($B42="","",IF($C42="Region",SUMIFS(Raw!$K:$K,Raw!$A:$A,$B$4,Raw!$G:$G,'KPIs Data from Apr25'!Z$4,Raw!$I:$I,'KPIs Data from Apr25'!$A42),IF($C42="Provider",SUMIFS(Raw!$K:$K,Raw!$A:$A,$B$4,Raw!$G:$G,'KPIs Data from Apr25'!Z$4,Raw!$C:$C,'KPIs Data from Apr25'!$A42),SUMIFS(Raw!$K:$K,Raw!$A:$A,$B$4,Raw!$G:$G,'KPIs Data from Apr25'!Z$4,Raw!$E:$E,'KPIs Data from Apr25'!$A42))))</f>
        <v>3309</v>
      </c>
      <c r="AA42" s="173">
        <f t="shared" si="4"/>
        <v>0.72156028368794323</v>
      </c>
      <c r="AB42" s="253">
        <f>IF($B42="","",IF($C42="Region",SUMIFS(Raw!$K:$K,Raw!$A:$A,$B$4,Raw!$G:$G,'KPIs Data from Apr25'!AB$4,Raw!$I:$I,'KPIs Data from Apr25'!$A42),IF($C42="Provider",SUMIFS(Raw!$K:$K,Raw!$A:$A,$B$4,Raw!$G:$G,'KPIs Data from Apr25'!AB$4,Raw!$C:$C,'KPIs Data from Apr25'!$A42),SUMIFS(Raw!$K:$K,Raw!$A:$A,$B$4,Raw!$G:$G,'KPIs Data from Apr25'!AB$4,Raw!$E:$E,'KPIs Data from Apr25'!$A42))))</f>
        <v>17352</v>
      </c>
      <c r="AC42" s="76">
        <f>IF($B42="","",IF($C42="Region",SUMIFS(Raw!$K:$K,Raw!$A:$A,$B$4,Raw!$G:$G,'KPIs Data from Apr25'!AC$4,Raw!$I:$I,'KPIs Data from Apr25'!$A42),IF($C42="Provider",SUMIFS(Raw!$K:$K,Raw!$A:$A,$B$4,Raw!$G:$G,'KPIs Data from Apr25'!AC$4,Raw!$C:$C,'KPIs Data from Apr25'!$A42),SUMIFS(Raw!$K:$K,Raw!$A:$A,$B$4,Raw!$G:$G,'KPIs Data from Apr25'!AC$4,Raw!$E:$E,'KPIs Data from Apr25'!$A42))))</f>
        <v>21639</v>
      </c>
      <c r="AD42" s="173">
        <f t="shared" si="5"/>
        <v>0.80188548454179953</v>
      </c>
      <c r="AE42" s="254"/>
      <c r="AF42" s="62"/>
      <c r="AG42" s="63">
        <f t="shared" si="11"/>
        <v>4724</v>
      </c>
      <c r="AH42" s="52">
        <f t="shared" si="12"/>
        <v>9920</v>
      </c>
      <c r="AI42" s="52">
        <f t="shared" si="13"/>
        <v>728</v>
      </c>
      <c r="AJ42" s="52">
        <f t="shared" si="14"/>
        <v>1986</v>
      </c>
      <c r="AK42" s="52">
        <f t="shared" si="15"/>
        <v>54</v>
      </c>
      <c r="AL42" s="52">
        <f t="shared" si="16"/>
        <v>92</v>
      </c>
      <c r="AM42" s="63">
        <f t="shared" si="17"/>
        <v>107</v>
      </c>
      <c r="AN42" s="63">
        <f t="shared" si="18"/>
        <v>132</v>
      </c>
      <c r="AO42" s="52"/>
      <c r="AP42" s="52"/>
      <c r="AQ42" s="62"/>
      <c r="AR42" s="63"/>
      <c r="AS42" s="254"/>
      <c r="AT42" s="254"/>
      <c r="AU42" s="259"/>
      <c r="AV42" s="175"/>
      <c r="AW42" s="254"/>
      <c r="AX42" s="254"/>
      <c r="AY42" s="259"/>
    </row>
    <row r="43" spans="1:51" ht="14.15" customHeight="1" x14ac:dyDescent="0.35">
      <c r="A43" s="262" t="str">
        <f>IF(Refs!A38="","",Refs!A38)</f>
        <v>111AI4</v>
      </c>
      <c r="B43" s="134" t="str">
        <f>IF(Refs!B38="","",Refs!B38)</f>
        <v>Dorset (DHC)</v>
      </c>
      <c r="C43" s="263" t="str">
        <f>IF(Refs!D38="","",Refs!D38)</f>
        <v>Area</v>
      </c>
      <c r="D43" s="76">
        <f>IF($B43="","",IF($C43="Region",SUMIFS(Raw!$K:$K,Raw!$A:$A,$B$4,Raw!$G:$G,'KPIs Data from Apr25'!D$4,Raw!$I:$I,'KPIs Data from Apr25'!$A43),IF($C43="Provider",SUMIFS(Raw!$K:$K,Raw!$A:$A,$B$4,Raw!$G:$G,'KPIs Data from Apr25'!D$4,Raw!$C:$C,'KPIs Data from Apr25'!$A43),SUMIFS(Raw!$K:$K,Raw!$A:$A,$B$4,Raw!$G:$G,'KPIs Data from Apr25'!D$4,Raw!$E:$E,'KPIs Data from Apr25'!$A43))))</f>
        <v>185</v>
      </c>
      <c r="E43" s="76">
        <f>IF($B43="","",IF($C43="Region",SUMIFS(Raw!$K:$K,Raw!$A:$A,$B$4,Raw!$G:$G,'KPIs Data from Apr25'!E$4,Raw!$I:$I,'KPIs Data from Apr25'!$A43),IF($C43="Provider",SUMIFS(Raw!$K:$K,Raw!$A:$A,$B$4,Raw!$G:$G,'KPIs Data from Apr25'!E$4,Raw!$C:$C,'KPIs Data from Apr25'!$A43),SUMIFS(Raw!$K:$K,Raw!$A:$A,$B$4,Raw!$G:$G,'KPIs Data from Apr25'!E$4,Raw!$E:$E,'KPIs Data from Apr25'!$A43))))</f>
        <v>24361</v>
      </c>
      <c r="F43" s="173">
        <f t="shared" si="19"/>
        <v>7.5368695510470134E-3</v>
      </c>
      <c r="G43" s="76">
        <f>IF($B43="","",IF($C43="Region",SUMIFS(Raw!$K:$K,Raw!$A:$A,$B$4,Raw!$G:$G,'KPIs Data from Apr25'!G$4,Raw!$I:$I,'KPIs Data from Apr25'!$A43),IF($C43="Provider",SUMIFS(Raw!$K:$K,Raw!$A:$A,$B$4,Raw!$G:$G,'KPIs Data from Apr25'!G$4,Raw!$C:$C,'KPIs Data from Apr25'!$A43),SUMIFS(Raw!$K:$K,Raw!$A:$A,$B$4,Raw!$G:$G,'KPIs Data from Apr25'!G$4,Raw!$E:$E,'KPIs Data from Apr25'!$A43))))</f>
        <v>253849</v>
      </c>
      <c r="H43" s="76">
        <f>IF($B43="","",IF($C43="Region",SUMIFS(Raw!$K:$K,Raw!$A:$A,$B$4,Raw!$G:$G,'KPIs Data from Apr25'!H$4,Raw!$I:$I,'KPIs Data from Apr25'!$A43),IF($C43="Provider",SUMIFS(Raw!$K:$K,Raw!$A:$A,$B$4,Raw!$G:$G,'KPIs Data from Apr25'!H$4,Raw!$C:$C,'KPIs Data from Apr25'!$A43),SUMIFS(Raw!$K:$K,Raw!$A:$A,$B$4,Raw!$G:$G,'KPIs Data from Apr25'!H$4,Raw!$E:$E,'KPIs Data from Apr25'!$A43))))</f>
        <v>24361</v>
      </c>
      <c r="I43" s="251">
        <f t="shared" si="20"/>
        <v>10.420302943228931</v>
      </c>
      <c r="J43" s="252">
        <f>IF($B43="","",IF($C43="Region",SUMIFS(Raw!$K:$K,Raw!$A:$A,$B$4,Raw!$G:$G,'KPIs Data from Apr25'!J$4,Raw!$I:$I,'KPIs Data from Apr25'!$A43),IF($C43="Provider",SUMIFS(Raw!$K:$K,Raw!$A:$A,$B$4,Raw!$G:$G,'KPIs Data from Apr25'!J$4,Raw!$C:$C,'KPIs Data from Apr25'!$A43),SUMIFS(Raw!$K:$K,Raw!$A:$A,$B$4,Raw!$G:$G,'KPIs Data from Apr25'!J$4,Raw!$E:$E,'KPIs Data from Apr25'!$A43))))</f>
        <v>60</v>
      </c>
      <c r="K43" s="253">
        <f>IF($B43="","",IF($C43="Region",SUMIFS(Raw!$K:$K,Raw!$A:$A,$B$4,Raw!$G:$G,'KPIs Data from Apr25'!K$4,Raw!$I:$I,'KPIs Data from Apr25'!$A43),IF($C43="Provider",SUMIFS(Raw!$K:$K,Raw!$A:$A,$B$4,Raw!$G:$G,'KPIs Data from Apr25'!K$4,Raw!$C:$C,'KPIs Data from Apr25'!$A43),SUMIFS(Raw!$K:$K,Raw!$A:$A,$B$4,Raw!$G:$G,'KPIs Data from Apr25'!K$4,Raw!$E:$E,'KPIs Data from Apr25'!$A43))))</f>
        <v>1763</v>
      </c>
      <c r="L43" s="76">
        <f>IF($B43="","",IF($C43="Region",SUMIFS(Raw!$K:$K,Raw!$A:$A,$B$4,Raw!$G:$G,'KPIs Data from Apr25'!L$4,Raw!$I:$I,'KPIs Data from Apr25'!$A43),IF($C43="Provider",SUMIFS(Raw!$K:$K,Raw!$A:$A,$B$4,Raw!$G:$G,'KPIs Data from Apr25'!L$4,Raw!$C:$C,'KPIs Data from Apr25'!$A43),SUMIFS(Raw!$K:$K,Raw!$A:$A,$B$4,Raw!$G:$G,'KPIs Data from Apr25'!L$4,Raw!$E:$E,'KPIs Data from Apr25'!$A43))))</f>
        <v>3930</v>
      </c>
      <c r="M43" s="76">
        <f>IF($B43="","",IF($C43="Region",SUMIFS(Raw!$K:$K,Raw!$A:$A,$B$4,Raw!$G:$G,'KPIs Data from Apr25'!M$4,Raw!$I:$I,'KPIs Data from Apr25'!$A43),IF($C43="Provider",SUMIFS(Raw!$K:$K,Raw!$A:$A,$B$4,Raw!$G:$G,'KPIs Data from Apr25'!M$4,Raw!$C:$C,'KPIs Data from Apr25'!$A43),SUMIFS(Raw!$K:$K,Raw!$A:$A,$B$4,Raw!$G:$G,'KPIs Data from Apr25'!M$4,Raw!$E:$E,'KPIs Data from Apr25'!$A43))))</f>
        <v>1478</v>
      </c>
      <c r="N43" s="76">
        <f>IF($B43="","",IF($C43="Region",SUMIFS(Raw!$K:$K,Raw!$A:$A,$B$4,Raw!$G:$G,'KPIs Data from Apr25'!N$4,Raw!$I:$I,'KPIs Data from Apr25'!$A43),IF($C43="Provider",SUMIFS(Raw!$K:$K,Raw!$A:$A,$B$4,Raw!$G:$G,'KPIs Data from Apr25'!N$4,Raw!$C:$C,'KPIs Data from Apr25'!$A43),SUMIFS(Raw!$K:$K,Raw!$A:$A,$B$4,Raw!$G:$G,'KPIs Data from Apr25'!N$4,Raw!$E:$E,'KPIs Data from Apr25'!$A43))))</f>
        <v>2235</v>
      </c>
      <c r="O43" s="76">
        <f>IF($B43="","",IF($C43="Region",SUMIFS(Raw!$K:$K,Raw!$A:$A,$B$4,Raw!$G:$G,'KPIs Data from Apr25'!O$4,Raw!$I:$I,'KPIs Data from Apr25'!$A43),IF($C43="Provider",SUMIFS(Raw!$K:$K,Raw!$A:$A,$B$4,Raw!$G:$G,'KPIs Data from Apr25'!O$4,Raw!$C:$C,'KPIs Data from Apr25'!$A43),SUMIFS(Raw!$K:$K,Raw!$A:$A,$B$4,Raw!$G:$G,'KPIs Data from Apr25'!O$4,Raw!$E:$E,'KPIs Data from Apr25'!$A43))))</f>
        <v>364</v>
      </c>
      <c r="P43" s="76">
        <f>IF($B43="","",IF($C43="Region",SUMIFS(Raw!$K:$K,Raw!$A:$A,$B$4,Raw!$G:$G,'KPIs Data from Apr25'!P$4,Raw!$I:$I,'KPIs Data from Apr25'!$A43),IF($C43="Provider",SUMIFS(Raw!$K:$K,Raw!$A:$A,$B$4,Raw!$G:$G,'KPIs Data from Apr25'!P$4,Raw!$C:$C,'KPIs Data from Apr25'!$A43),SUMIFS(Raw!$K:$K,Raw!$A:$A,$B$4,Raw!$G:$G,'KPIs Data from Apr25'!P$4,Raw!$E:$E,'KPIs Data from Apr25'!$A43))))</f>
        <v>691</v>
      </c>
      <c r="Q43" s="76">
        <f>IF($B43="","",IF($C43="Region",SUMIFS(Raw!$K:$K,Raw!$A:$A,$B$4,Raw!$G:$G,'KPIs Data from Apr25'!Q$4,Raw!$I:$I,'KPIs Data from Apr25'!$A43),IF($C43="Provider",SUMIFS(Raw!$K:$K,Raw!$A:$A,$B$4,Raw!$G:$G,'KPIs Data from Apr25'!Q$4,Raw!$C:$C,'KPIs Data from Apr25'!$A43),SUMIFS(Raw!$K:$K,Raw!$A:$A,$B$4,Raw!$G:$G,'KPIs Data from Apr25'!Q$4,Raw!$E:$E,'KPIs Data from Apr25'!$A43))))</f>
        <v>254</v>
      </c>
      <c r="R43" s="76">
        <f>IF($B43="","",IF($C43="Region",SUMIFS(Raw!$K:$K,Raw!$A:$A,$B$4,Raw!$G:$G,'KPIs Data from Apr25'!R$4,Raw!$I:$I,'KPIs Data from Apr25'!$A43),IF($C43="Provider",SUMIFS(Raw!$K:$K,Raw!$A:$A,$B$4,Raw!$G:$G,'KPIs Data from Apr25'!R$4,Raw!$C:$C,'KPIs Data from Apr25'!$A43),SUMIFS(Raw!$K:$K,Raw!$A:$A,$B$4,Raw!$G:$G,'KPIs Data from Apr25'!R$4,Raw!$E:$E,'KPIs Data from Apr25'!$A43))))</f>
        <v>403</v>
      </c>
      <c r="S43" s="173">
        <f t="shared" si="8"/>
        <v>0.53161592505854804</v>
      </c>
      <c r="T43" s="76">
        <f>IF($B43="","",IF($C43="Region",SUMIFS(Raw!$K:$K,Raw!$A:$A,$B$4,Raw!$G:$G,'KPIs Data from Apr25'!T$4,Raw!$I:$I,'KPIs Data from Apr25'!$A43),IF($C43="Provider",SUMIFS(Raw!$K:$K,Raw!$A:$A,$B$4,Raw!$G:$G,'KPIs Data from Apr25'!T$4,Raw!$C:$C,'KPIs Data from Apr25'!$A43),SUMIFS(Raw!$K:$K,Raw!$A:$A,$B$4,Raw!$G:$G,'KPIs Data from Apr25'!T$4,Raw!$E:$E,'KPIs Data from Apr25'!$A43))))</f>
        <v>2302</v>
      </c>
      <c r="U43" s="76">
        <f>IF($B43="","",IF($C43="Region",SUMIFS(Raw!$K:$K,Raw!$A:$A,$B$4,Raw!$G:$G,'KPIs Data from Apr25'!U$4,Raw!$I:$I,'KPIs Data from Apr25'!$A43),IF($C43="Provider",SUMIFS(Raw!$K:$K,Raw!$A:$A,$B$4,Raw!$G:$G,'KPIs Data from Apr25'!U$4,Raw!$C:$C,'KPIs Data from Apr25'!$A43),SUMIFS(Raw!$K:$K,Raw!$A:$A,$B$4,Raw!$G:$G,'KPIs Data from Apr25'!U$4,Raw!$E:$E,'KPIs Data from Apr25'!$A43))))</f>
        <v>2532</v>
      </c>
      <c r="V43" s="173">
        <f t="shared" si="2"/>
        <v>0.9091627172195893</v>
      </c>
      <c r="W43" s="76">
        <f t="shared" si="9"/>
        <v>2302</v>
      </c>
      <c r="X43" s="76">
        <f t="shared" si="10"/>
        <v>2532</v>
      </c>
      <c r="Y43" s="76">
        <f>IF($B43="","",IF($C43="Region",SUMIFS(Raw!$K:$K,Raw!$A:$A,$B$4,Raw!$G:$G,'KPIs Data from Apr25'!Y$4,Raw!$I:$I,'KPIs Data from Apr25'!$A43),IF($C43="Provider",SUMIFS(Raw!$K:$K,Raw!$A:$A,$B$4,Raw!$G:$G,'KPIs Data from Apr25'!Y$4,Raw!$C:$C,'KPIs Data from Apr25'!$A43),SUMIFS(Raw!$K:$K,Raw!$A:$A,$B$4,Raw!$G:$G,'KPIs Data from Apr25'!Y$4,Raw!$E:$E,'KPIs Data from Apr25'!$A43))))</f>
        <v>1718</v>
      </c>
      <c r="Z43" s="76">
        <f>IF($B43="","",IF($C43="Region",SUMIFS(Raw!$K:$K,Raw!$A:$A,$B$4,Raw!$G:$G,'KPIs Data from Apr25'!Z$4,Raw!$I:$I,'KPIs Data from Apr25'!$A43),IF($C43="Provider",SUMIFS(Raw!$K:$K,Raw!$A:$A,$B$4,Raw!$G:$G,'KPIs Data from Apr25'!Z$4,Raw!$C:$C,'KPIs Data from Apr25'!$A43),SUMIFS(Raw!$K:$K,Raw!$A:$A,$B$4,Raw!$G:$G,'KPIs Data from Apr25'!Z$4,Raw!$E:$E,'KPIs Data from Apr25'!$A43))))</f>
        <v>3365</v>
      </c>
      <c r="AA43" s="173">
        <f t="shared" si="4"/>
        <v>0.68170256062404611</v>
      </c>
      <c r="AB43" s="253">
        <f>IF($B43="","",IF($C43="Region",SUMIFS(Raw!$K:$K,Raw!$A:$A,$B$4,Raw!$G:$G,'KPIs Data from Apr25'!AB$4,Raw!$I:$I,'KPIs Data from Apr25'!$A43),IF($C43="Provider",SUMIFS(Raw!$K:$K,Raw!$A:$A,$B$4,Raw!$G:$G,'KPIs Data from Apr25'!AB$4,Raw!$C:$C,'KPIs Data from Apr25'!$A43),SUMIFS(Raw!$K:$K,Raw!$A:$A,$B$4,Raw!$G:$G,'KPIs Data from Apr25'!AB$4,Raw!$E:$E,'KPIs Data from Apr25'!$A43))))</f>
        <v>10385</v>
      </c>
      <c r="AC43" s="76">
        <f>IF($B43="","",IF($C43="Region",SUMIFS(Raw!$K:$K,Raw!$A:$A,$B$4,Raw!$G:$G,'KPIs Data from Apr25'!AC$4,Raw!$I:$I,'KPIs Data from Apr25'!$A43),IF($C43="Provider",SUMIFS(Raw!$K:$K,Raw!$A:$A,$B$4,Raw!$G:$G,'KPIs Data from Apr25'!AC$4,Raw!$C:$C,'KPIs Data from Apr25'!$A43),SUMIFS(Raw!$K:$K,Raw!$A:$A,$B$4,Raw!$G:$G,'KPIs Data from Apr25'!AC$4,Raw!$E:$E,'KPIs Data from Apr25'!$A43))))</f>
        <v>16429</v>
      </c>
      <c r="AD43" s="173">
        <f t="shared" si="5"/>
        <v>0.6321139448536125</v>
      </c>
      <c r="AE43" s="254"/>
      <c r="AF43" s="62"/>
      <c r="AG43" s="63">
        <f t="shared" si="11"/>
        <v>1763</v>
      </c>
      <c r="AH43" s="52">
        <f t="shared" si="12"/>
        <v>3930</v>
      </c>
      <c r="AI43" s="52">
        <f t="shared" si="13"/>
        <v>1478</v>
      </c>
      <c r="AJ43" s="52">
        <f t="shared" si="14"/>
        <v>2235</v>
      </c>
      <c r="AK43" s="52">
        <f t="shared" si="15"/>
        <v>364</v>
      </c>
      <c r="AL43" s="52">
        <f t="shared" si="16"/>
        <v>691</v>
      </c>
      <c r="AM43" s="63">
        <f t="shared" si="17"/>
        <v>254</v>
      </c>
      <c r="AN43" s="63">
        <f t="shared" si="18"/>
        <v>403</v>
      </c>
      <c r="AO43" s="52"/>
      <c r="AP43" s="52"/>
      <c r="AQ43" s="62"/>
      <c r="AR43" s="63"/>
      <c r="AS43" s="254"/>
      <c r="AT43" s="254"/>
      <c r="AU43" s="259"/>
      <c r="AV43" s="175"/>
      <c r="AW43" s="254"/>
      <c r="AX43" s="254"/>
      <c r="AY43" s="259"/>
    </row>
    <row r="44" spans="1:51" x14ac:dyDescent="0.35">
      <c r="A44" s="262" t="str">
        <f>IF(Refs!A39="","",Refs!A39)</f>
        <v>111AL8</v>
      </c>
      <c r="B44" s="134" t="str">
        <f>IF(Refs!B39="","",Refs!B39)</f>
        <v>Gloucestershire (ICB/IC24)</v>
      </c>
      <c r="C44" s="263" t="str">
        <f>IF(Refs!D39="","",Refs!D39)</f>
        <v>Area</v>
      </c>
      <c r="D44" s="76">
        <f>IF($B44="","",IF($C44="Region",SUMIFS(Raw!$K:$K,Raw!$A:$A,$B$4,Raw!$G:$G,'KPIs Data from Apr25'!D$4,Raw!$I:$I,'KPIs Data from Apr25'!$A44),IF($C44="Provider",SUMIFS(Raw!$K:$K,Raw!$A:$A,$B$4,Raw!$G:$G,'KPIs Data from Apr25'!D$4,Raw!$C:$C,'KPIs Data from Apr25'!$A44),SUMIFS(Raw!$K:$K,Raw!$A:$A,$B$4,Raw!$G:$G,'KPIs Data from Apr25'!D$4,Raw!$E:$E,'KPIs Data from Apr25'!$A44))))</f>
        <v>363</v>
      </c>
      <c r="E44" s="76">
        <f>IF($B44="","",IF($C44="Region",SUMIFS(Raw!$K:$K,Raw!$A:$A,$B$4,Raw!$G:$G,'KPIs Data from Apr25'!E$4,Raw!$I:$I,'KPIs Data from Apr25'!$A44),IF($C44="Provider",SUMIFS(Raw!$K:$K,Raw!$A:$A,$B$4,Raw!$G:$G,'KPIs Data from Apr25'!E$4,Raw!$C:$C,'KPIs Data from Apr25'!$A44),SUMIFS(Raw!$K:$K,Raw!$A:$A,$B$4,Raw!$G:$G,'KPIs Data from Apr25'!E$4,Raw!$E:$E,'KPIs Data from Apr25'!$A44))))</f>
        <v>17163</v>
      </c>
      <c r="F44" s="173">
        <f t="shared" si="19"/>
        <v>2.0712084902430674E-2</v>
      </c>
      <c r="G44" s="76">
        <f>IF($B44="","",IF($C44="Region",SUMIFS(Raw!$K:$K,Raw!$A:$A,$B$4,Raw!$G:$G,'KPIs Data from Apr25'!G$4,Raw!$I:$I,'KPIs Data from Apr25'!$A44),IF($C44="Provider",SUMIFS(Raw!$K:$K,Raw!$A:$A,$B$4,Raw!$G:$G,'KPIs Data from Apr25'!G$4,Raw!$C:$C,'KPIs Data from Apr25'!$A44),SUMIFS(Raw!$K:$K,Raw!$A:$A,$B$4,Raw!$G:$G,'KPIs Data from Apr25'!G$4,Raw!$E:$E,'KPIs Data from Apr25'!$A44))))</f>
        <v>437386</v>
      </c>
      <c r="H44" s="76">
        <f>IF($B44="","",IF($C44="Region",SUMIFS(Raw!$K:$K,Raw!$A:$A,$B$4,Raw!$G:$G,'KPIs Data from Apr25'!H$4,Raw!$I:$I,'KPIs Data from Apr25'!$A44),IF($C44="Provider",SUMIFS(Raw!$K:$K,Raw!$A:$A,$B$4,Raw!$G:$G,'KPIs Data from Apr25'!H$4,Raw!$C:$C,'KPIs Data from Apr25'!$A44),SUMIFS(Raw!$K:$K,Raw!$A:$A,$B$4,Raw!$G:$G,'KPIs Data from Apr25'!H$4,Raw!$E:$E,'KPIs Data from Apr25'!$A44))))</f>
        <v>17163</v>
      </c>
      <c r="I44" s="251">
        <f t="shared" si="20"/>
        <v>25.484239352094622</v>
      </c>
      <c r="J44" s="252">
        <f>IF($B44="","",IF($C44="Region",SUMIFS(Raw!$K:$K,Raw!$A:$A,$B$4,Raw!$G:$G,'KPIs Data from Apr25'!J$4,Raw!$I:$I,'KPIs Data from Apr25'!$A44),IF($C44="Provider",SUMIFS(Raw!$K:$K,Raw!$A:$A,$B$4,Raw!$G:$G,'KPIs Data from Apr25'!J$4,Raw!$C:$C,'KPIs Data from Apr25'!$A44),SUMIFS(Raw!$K:$K,Raw!$A:$A,$B$4,Raw!$G:$G,'KPIs Data from Apr25'!J$4,Raw!$E:$E,'KPIs Data from Apr25'!$A44))))</f>
        <v>180</v>
      </c>
      <c r="K44" s="253">
        <f>IF($B44="","",IF($C44="Region",SUMIFS(Raw!$K:$K,Raw!$A:$A,$B$4,Raw!$G:$G,'KPIs Data from Apr25'!K$4,Raw!$I:$I,'KPIs Data from Apr25'!$A44),IF($C44="Provider",SUMIFS(Raw!$K:$K,Raw!$A:$A,$B$4,Raw!$G:$G,'KPIs Data from Apr25'!K$4,Raw!$C:$C,'KPIs Data from Apr25'!$A44),SUMIFS(Raw!$K:$K,Raw!$A:$A,$B$4,Raw!$G:$G,'KPIs Data from Apr25'!K$4,Raw!$E:$E,'KPIs Data from Apr25'!$A44))))</f>
        <v>929</v>
      </c>
      <c r="L44" s="76">
        <f>IF($B44="","",IF($C44="Region",SUMIFS(Raw!$K:$K,Raw!$A:$A,$B$4,Raw!$G:$G,'KPIs Data from Apr25'!L$4,Raw!$I:$I,'KPIs Data from Apr25'!$A44),IF($C44="Provider",SUMIFS(Raw!$K:$K,Raw!$A:$A,$B$4,Raw!$G:$G,'KPIs Data from Apr25'!L$4,Raw!$C:$C,'KPIs Data from Apr25'!$A44),SUMIFS(Raw!$K:$K,Raw!$A:$A,$B$4,Raw!$G:$G,'KPIs Data from Apr25'!L$4,Raw!$E:$E,'KPIs Data from Apr25'!$A44))))</f>
        <v>5148</v>
      </c>
      <c r="M44" s="76">
        <f>IF($B44="","",IF($C44="Region",SUMIFS(Raw!$K:$K,Raw!$A:$A,$B$4,Raw!$G:$G,'KPIs Data from Apr25'!M$4,Raw!$I:$I,'KPIs Data from Apr25'!$A44),IF($C44="Provider",SUMIFS(Raw!$K:$K,Raw!$A:$A,$B$4,Raw!$G:$G,'KPIs Data from Apr25'!M$4,Raw!$C:$C,'KPIs Data from Apr25'!$A44),SUMIFS(Raw!$K:$K,Raw!$A:$A,$B$4,Raw!$G:$G,'KPIs Data from Apr25'!M$4,Raw!$E:$E,'KPIs Data from Apr25'!$A44))))</f>
        <v>481</v>
      </c>
      <c r="N44" s="76">
        <f>IF($B44="","",IF($C44="Region",SUMIFS(Raw!$K:$K,Raw!$A:$A,$B$4,Raw!$G:$G,'KPIs Data from Apr25'!N$4,Raw!$I:$I,'KPIs Data from Apr25'!$A44),IF($C44="Provider",SUMIFS(Raw!$K:$K,Raw!$A:$A,$B$4,Raw!$G:$G,'KPIs Data from Apr25'!N$4,Raw!$C:$C,'KPIs Data from Apr25'!$A44),SUMIFS(Raw!$K:$K,Raw!$A:$A,$B$4,Raw!$G:$G,'KPIs Data from Apr25'!N$4,Raw!$E:$E,'KPIs Data from Apr25'!$A44))))</f>
        <v>1038</v>
      </c>
      <c r="O44" s="76">
        <f>IF($B44="","",IF($C44="Region",SUMIFS(Raw!$K:$K,Raw!$A:$A,$B$4,Raw!$G:$G,'KPIs Data from Apr25'!O$4,Raw!$I:$I,'KPIs Data from Apr25'!$A44),IF($C44="Provider",SUMIFS(Raw!$K:$K,Raw!$A:$A,$B$4,Raw!$G:$G,'KPIs Data from Apr25'!O$4,Raw!$C:$C,'KPIs Data from Apr25'!$A44),SUMIFS(Raw!$K:$K,Raw!$A:$A,$B$4,Raw!$G:$G,'KPIs Data from Apr25'!O$4,Raw!$E:$E,'KPIs Data from Apr25'!$A44))))</f>
        <v>120</v>
      </c>
      <c r="P44" s="76">
        <f>IF($B44="","",IF($C44="Region",SUMIFS(Raw!$K:$K,Raw!$A:$A,$B$4,Raw!$G:$G,'KPIs Data from Apr25'!P$4,Raw!$I:$I,'KPIs Data from Apr25'!$A44),IF($C44="Provider",SUMIFS(Raw!$K:$K,Raw!$A:$A,$B$4,Raw!$G:$G,'KPIs Data from Apr25'!P$4,Raw!$C:$C,'KPIs Data from Apr25'!$A44),SUMIFS(Raw!$K:$K,Raw!$A:$A,$B$4,Raw!$G:$G,'KPIs Data from Apr25'!P$4,Raw!$E:$E,'KPIs Data from Apr25'!$A44))))</f>
        <v>298</v>
      </c>
      <c r="Q44" s="76">
        <f>IF($B44="","",IF($C44="Region",SUMIFS(Raw!$K:$K,Raw!$A:$A,$B$4,Raw!$G:$G,'KPIs Data from Apr25'!Q$4,Raw!$I:$I,'KPIs Data from Apr25'!$A44),IF($C44="Provider",SUMIFS(Raw!$K:$K,Raw!$A:$A,$B$4,Raw!$G:$G,'KPIs Data from Apr25'!Q$4,Raw!$C:$C,'KPIs Data from Apr25'!$A44),SUMIFS(Raw!$K:$K,Raw!$A:$A,$B$4,Raw!$G:$G,'KPIs Data from Apr25'!Q$4,Raw!$E:$E,'KPIs Data from Apr25'!$A44))))</f>
        <v>18</v>
      </c>
      <c r="R44" s="76">
        <f>IF($B44="","",IF($C44="Region",SUMIFS(Raw!$K:$K,Raw!$A:$A,$B$4,Raw!$G:$G,'KPIs Data from Apr25'!R$4,Raw!$I:$I,'KPIs Data from Apr25'!$A44),IF($C44="Provider",SUMIFS(Raw!$K:$K,Raw!$A:$A,$B$4,Raw!$G:$G,'KPIs Data from Apr25'!R$4,Raw!$C:$C,'KPIs Data from Apr25'!$A44),SUMIFS(Raw!$K:$K,Raw!$A:$A,$B$4,Raw!$G:$G,'KPIs Data from Apr25'!R$4,Raw!$E:$E,'KPIs Data from Apr25'!$A44))))</f>
        <v>72</v>
      </c>
      <c r="S44" s="173">
        <f t="shared" si="8"/>
        <v>0.2361195851128737</v>
      </c>
      <c r="T44" s="76">
        <f>IF($B44="","",IF($C44="Region",SUMIFS(Raw!$K:$K,Raw!$A:$A,$B$4,Raw!$G:$G,'KPIs Data from Apr25'!T$4,Raw!$I:$I,'KPIs Data from Apr25'!$A44),IF($C44="Provider",SUMIFS(Raw!$K:$K,Raw!$A:$A,$B$4,Raw!$G:$G,'KPIs Data from Apr25'!T$4,Raw!$C:$C,'KPIs Data from Apr25'!$A44),SUMIFS(Raw!$K:$K,Raw!$A:$A,$B$4,Raw!$G:$G,'KPIs Data from Apr25'!T$4,Raw!$E:$E,'KPIs Data from Apr25'!$A44))))</f>
        <v>1673</v>
      </c>
      <c r="U44" s="76">
        <f>IF($B44="","",IF($C44="Region",SUMIFS(Raw!$K:$K,Raw!$A:$A,$B$4,Raw!$G:$G,'KPIs Data from Apr25'!U$4,Raw!$I:$I,'KPIs Data from Apr25'!$A44),IF($C44="Provider",SUMIFS(Raw!$K:$K,Raw!$A:$A,$B$4,Raw!$G:$G,'KPIs Data from Apr25'!U$4,Raw!$C:$C,'KPIs Data from Apr25'!$A44),SUMIFS(Raw!$K:$K,Raw!$A:$A,$B$4,Raw!$G:$G,'KPIs Data from Apr25'!U$4,Raw!$E:$E,'KPIs Data from Apr25'!$A44))))</f>
        <v>1754</v>
      </c>
      <c r="V44" s="173">
        <f t="shared" si="2"/>
        <v>0.95381984036488032</v>
      </c>
      <c r="W44" s="76">
        <f t="shared" si="9"/>
        <v>1673</v>
      </c>
      <c r="X44" s="76">
        <f t="shared" si="10"/>
        <v>1754</v>
      </c>
      <c r="Y44" s="76">
        <f>IF($B44="","",IF($C44="Region",SUMIFS(Raw!$K:$K,Raw!$A:$A,$B$4,Raw!$G:$G,'KPIs Data from Apr25'!Y$4,Raw!$I:$I,'KPIs Data from Apr25'!$A44),IF($C44="Provider",SUMIFS(Raw!$K:$K,Raw!$A:$A,$B$4,Raw!$G:$G,'KPIs Data from Apr25'!Y$4,Raw!$C:$C,'KPIs Data from Apr25'!$A44),SUMIFS(Raw!$K:$K,Raw!$A:$A,$B$4,Raw!$G:$G,'KPIs Data from Apr25'!Y$4,Raw!$E:$E,'KPIs Data from Apr25'!$A44))))</f>
        <v>1527</v>
      </c>
      <c r="Z44" s="76">
        <f>IF($B44="","",IF($C44="Region",SUMIFS(Raw!$K:$K,Raw!$A:$A,$B$4,Raw!$G:$G,'KPIs Data from Apr25'!Z$4,Raw!$I:$I,'KPIs Data from Apr25'!$A44),IF($C44="Provider",SUMIFS(Raw!$K:$K,Raw!$A:$A,$B$4,Raw!$G:$G,'KPIs Data from Apr25'!Z$4,Raw!$C:$C,'KPIs Data from Apr25'!$A44),SUMIFS(Raw!$K:$K,Raw!$A:$A,$B$4,Raw!$G:$G,'KPIs Data from Apr25'!Z$4,Raw!$E:$E,'KPIs Data from Apr25'!$A44))))</f>
        <v>1808</v>
      </c>
      <c r="AA44" s="173">
        <f t="shared" si="4"/>
        <v>0.89837170129140931</v>
      </c>
      <c r="AB44" s="253">
        <f>IF($B44="","",IF($C44="Region",SUMIFS(Raw!$K:$K,Raw!$A:$A,$B$4,Raw!$G:$G,'KPIs Data from Apr25'!AB$4,Raw!$I:$I,'KPIs Data from Apr25'!$A44),IF($C44="Provider",SUMIFS(Raw!$K:$K,Raw!$A:$A,$B$4,Raw!$G:$G,'KPIs Data from Apr25'!AB$4,Raw!$C:$C,'KPIs Data from Apr25'!$A44),SUMIFS(Raw!$K:$K,Raw!$A:$A,$B$4,Raw!$G:$G,'KPIs Data from Apr25'!AB$4,Raw!$E:$E,'KPIs Data from Apr25'!$A44))))</f>
        <v>5941</v>
      </c>
      <c r="AC44" s="76">
        <f>IF($B44="","",IF($C44="Region",SUMIFS(Raw!$K:$K,Raw!$A:$A,$B$4,Raw!$G:$G,'KPIs Data from Apr25'!AC$4,Raw!$I:$I,'KPIs Data from Apr25'!$A44),IF($C44="Provider",SUMIFS(Raw!$K:$K,Raw!$A:$A,$B$4,Raw!$G:$G,'KPIs Data from Apr25'!AC$4,Raw!$C:$C,'KPIs Data from Apr25'!$A44),SUMIFS(Raw!$K:$K,Raw!$A:$A,$B$4,Raw!$G:$G,'KPIs Data from Apr25'!AC$4,Raw!$E:$E,'KPIs Data from Apr25'!$A44))))</f>
        <v>7842</v>
      </c>
      <c r="AD44" s="173">
        <f t="shared" si="5"/>
        <v>0.75758735016577405</v>
      </c>
      <c r="AE44" s="254"/>
      <c r="AF44" s="62"/>
      <c r="AG44" s="63">
        <f t="shared" si="11"/>
        <v>929</v>
      </c>
      <c r="AH44" s="52">
        <f t="shared" si="12"/>
        <v>5148</v>
      </c>
      <c r="AI44" s="52">
        <f t="shared" si="13"/>
        <v>481</v>
      </c>
      <c r="AJ44" s="52">
        <f t="shared" si="14"/>
        <v>1038</v>
      </c>
      <c r="AK44" s="52">
        <f t="shared" si="15"/>
        <v>120</v>
      </c>
      <c r="AL44" s="52">
        <f t="shared" si="16"/>
        <v>298</v>
      </c>
      <c r="AM44" s="63">
        <f t="shared" si="17"/>
        <v>18</v>
      </c>
      <c r="AN44" s="63">
        <f t="shared" si="18"/>
        <v>72</v>
      </c>
      <c r="AO44" s="52"/>
      <c r="AP44" s="52"/>
      <c r="AQ44" s="62"/>
      <c r="AR44" s="63"/>
      <c r="AS44" s="254"/>
      <c r="AT44" s="254"/>
      <c r="AU44" s="259"/>
      <c r="AV44" s="175"/>
      <c r="AW44" s="254"/>
      <c r="AX44" s="254"/>
      <c r="AY44" s="259"/>
    </row>
    <row r="45" spans="1:51" x14ac:dyDescent="0.35">
      <c r="A45" s="262" t="str">
        <f>IF(Refs!A40="","",Refs!A40)</f>
        <v>111AL5</v>
      </c>
      <c r="B45" s="134" t="str">
        <f>IF(Refs!B40="","",Refs!B40)</f>
        <v>Somerset (HUC)</v>
      </c>
      <c r="C45" s="263" t="str">
        <f>IF(Refs!D40="","",Refs!D40)</f>
        <v>Area</v>
      </c>
      <c r="D45" s="76">
        <f>IF($B45="","",IF($C45="Region",SUMIFS(Raw!$K:$K,Raw!$A:$A,$B$4,Raw!$G:$G,'KPIs Data from Apr25'!D$4,Raw!$I:$I,'KPIs Data from Apr25'!$A45),IF($C45="Provider",SUMIFS(Raw!$K:$K,Raw!$A:$A,$B$4,Raw!$G:$G,'KPIs Data from Apr25'!D$4,Raw!$C:$C,'KPIs Data from Apr25'!$A45),SUMIFS(Raw!$K:$K,Raw!$A:$A,$B$4,Raw!$G:$G,'KPIs Data from Apr25'!D$4,Raw!$E:$E,'KPIs Data from Apr25'!$A45))))</f>
        <v>749</v>
      </c>
      <c r="E45" s="76">
        <f>IF($B45="","",IF($C45="Region",SUMIFS(Raw!$K:$K,Raw!$A:$A,$B$4,Raw!$G:$G,'KPIs Data from Apr25'!E$4,Raw!$I:$I,'KPIs Data from Apr25'!$A45),IF($C45="Provider",SUMIFS(Raw!$K:$K,Raw!$A:$A,$B$4,Raw!$G:$G,'KPIs Data from Apr25'!E$4,Raw!$C:$C,'KPIs Data from Apr25'!$A45),SUMIFS(Raw!$K:$K,Raw!$A:$A,$B$4,Raw!$G:$G,'KPIs Data from Apr25'!E$4,Raw!$E:$E,'KPIs Data from Apr25'!$A45))))</f>
        <v>15733</v>
      </c>
      <c r="F45" s="173">
        <f t="shared" si="19"/>
        <v>4.5443514136633903E-2</v>
      </c>
      <c r="G45" s="76">
        <f>IF($B45="","",IF($C45="Region",SUMIFS(Raw!$K:$K,Raw!$A:$A,$B$4,Raw!$G:$G,'KPIs Data from Apr25'!G$4,Raw!$I:$I,'KPIs Data from Apr25'!$A45),IF($C45="Provider",SUMIFS(Raw!$K:$K,Raw!$A:$A,$B$4,Raw!$G:$G,'KPIs Data from Apr25'!G$4,Raw!$C:$C,'KPIs Data from Apr25'!$A45),SUMIFS(Raw!$K:$K,Raw!$A:$A,$B$4,Raw!$G:$G,'KPIs Data from Apr25'!G$4,Raw!$E:$E,'KPIs Data from Apr25'!$A45))))</f>
        <v>964090</v>
      </c>
      <c r="H45" s="76">
        <f>IF($B45="","",IF($C45="Region",SUMIFS(Raw!$K:$K,Raw!$A:$A,$B$4,Raw!$G:$G,'KPIs Data from Apr25'!H$4,Raw!$I:$I,'KPIs Data from Apr25'!$A45),IF($C45="Provider",SUMIFS(Raw!$K:$K,Raw!$A:$A,$B$4,Raw!$G:$G,'KPIs Data from Apr25'!H$4,Raw!$C:$C,'KPIs Data from Apr25'!$A45),SUMIFS(Raw!$K:$K,Raw!$A:$A,$B$4,Raw!$G:$G,'KPIs Data from Apr25'!H$4,Raw!$E:$E,'KPIs Data from Apr25'!$A45))))</f>
        <v>15733</v>
      </c>
      <c r="I45" s="251">
        <f t="shared" si="20"/>
        <v>61.27820504671709</v>
      </c>
      <c r="J45" s="252">
        <f>IF($B45="","",IF($C45="Region",SUMIFS(Raw!$K:$K,Raw!$A:$A,$B$4,Raw!$G:$G,'KPIs Data from Apr25'!J$4,Raw!$I:$I,'KPIs Data from Apr25'!$A45),IF($C45="Provider",SUMIFS(Raw!$K:$K,Raw!$A:$A,$B$4,Raw!$G:$G,'KPIs Data from Apr25'!J$4,Raw!$C:$C,'KPIs Data from Apr25'!$A45),SUMIFS(Raw!$K:$K,Raw!$A:$A,$B$4,Raw!$G:$G,'KPIs Data from Apr25'!J$4,Raw!$E:$E,'KPIs Data from Apr25'!$A45))))</f>
        <v>315</v>
      </c>
      <c r="K45" s="253">
        <f>IF($B45="","",IF($C45="Region",SUMIFS(Raw!$K:$K,Raw!$A:$A,$B$4,Raw!$G:$G,'KPIs Data from Apr25'!K$4,Raw!$I:$I,'KPIs Data from Apr25'!$A45),IF($C45="Provider",SUMIFS(Raw!$K:$K,Raw!$A:$A,$B$4,Raw!$G:$G,'KPIs Data from Apr25'!K$4,Raw!$C:$C,'KPIs Data from Apr25'!$A45),SUMIFS(Raw!$K:$K,Raw!$A:$A,$B$4,Raw!$G:$G,'KPIs Data from Apr25'!K$4,Raw!$E:$E,'KPIs Data from Apr25'!$A45))))</f>
        <v>1658</v>
      </c>
      <c r="L45" s="76">
        <f>IF($B45="","",IF($C45="Region",SUMIFS(Raw!$K:$K,Raw!$A:$A,$B$4,Raw!$G:$G,'KPIs Data from Apr25'!L$4,Raw!$I:$I,'KPIs Data from Apr25'!$A45),IF($C45="Provider",SUMIFS(Raw!$K:$K,Raw!$A:$A,$B$4,Raw!$G:$G,'KPIs Data from Apr25'!L$4,Raw!$C:$C,'KPIs Data from Apr25'!$A45),SUMIFS(Raw!$K:$K,Raw!$A:$A,$B$4,Raw!$G:$G,'KPIs Data from Apr25'!L$4,Raw!$E:$E,'KPIs Data from Apr25'!$A45))))</f>
        <v>4013</v>
      </c>
      <c r="M45" s="76">
        <f>IF($B45="","",IF($C45="Region",SUMIFS(Raw!$K:$K,Raw!$A:$A,$B$4,Raw!$G:$G,'KPIs Data from Apr25'!M$4,Raw!$I:$I,'KPIs Data from Apr25'!$A45),IF($C45="Provider",SUMIFS(Raw!$K:$K,Raw!$A:$A,$B$4,Raw!$G:$G,'KPIs Data from Apr25'!M$4,Raw!$C:$C,'KPIs Data from Apr25'!$A45),SUMIFS(Raw!$K:$K,Raw!$A:$A,$B$4,Raw!$G:$G,'KPIs Data from Apr25'!M$4,Raw!$E:$E,'KPIs Data from Apr25'!$A45))))</f>
        <v>2154</v>
      </c>
      <c r="N45" s="76">
        <f>IF($B45="","",IF($C45="Region",SUMIFS(Raw!$K:$K,Raw!$A:$A,$B$4,Raw!$G:$G,'KPIs Data from Apr25'!N$4,Raw!$I:$I,'KPIs Data from Apr25'!$A45),IF($C45="Provider",SUMIFS(Raw!$K:$K,Raw!$A:$A,$B$4,Raw!$G:$G,'KPIs Data from Apr25'!N$4,Raw!$C:$C,'KPIs Data from Apr25'!$A45),SUMIFS(Raw!$K:$K,Raw!$A:$A,$B$4,Raw!$G:$G,'KPIs Data from Apr25'!N$4,Raw!$E:$E,'KPIs Data from Apr25'!$A45))))</f>
        <v>3042</v>
      </c>
      <c r="O45" s="76">
        <f>IF($B45="","",IF($C45="Region",SUMIFS(Raw!$K:$K,Raw!$A:$A,$B$4,Raw!$G:$G,'KPIs Data from Apr25'!O$4,Raw!$I:$I,'KPIs Data from Apr25'!$A45),IF($C45="Provider",SUMIFS(Raw!$K:$K,Raw!$A:$A,$B$4,Raw!$G:$G,'KPIs Data from Apr25'!O$4,Raw!$C:$C,'KPIs Data from Apr25'!$A45),SUMIFS(Raw!$K:$K,Raw!$A:$A,$B$4,Raw!$G:$G,'KPIs Data from Apr25'!O$4,Raw!$E:$E,'KPIs Data from Apr25'!$A45))))</f>
        <v>13</v>
      </c>
      <c r="P45" s="76">
        <f>IF($B45="","",IF($C45="Region",SUMIFS(Raw!$K:$K,Raw!$A:$A,$B$4,Raw!$G:$G,'KPIs Data from Apr25'!P$4,Raw!$I:$I,'KPIs Data from Apr25'!$A45),IF($C45="Provider",SUMIFS(Raw!$K:$K,Raw!$A:$A,$B$4,Raw!$G:$G,'KPIs Data from Apr25'!P$4,Raw!$C:$C,'KPIs Data from Apr25'!$A45),SUMIFS(Raw!$K:$K,Raw!$A:$A,$B$4,Raw!$G:$G,'KPIs Data from Apr25'!P$4,Raw!$E:$E,'KPIs Data from Apr25'!$A45))))</f>
        <v>16</v>
      </c>
      <c r="Q45" s="76">
        <f>IF($B45="","",IF($C45="Region",SUMIFS(Raw!$K:$K,Raw!$A:$A,$B$4,Raw!$G:$G,'KPIs Data from Apr25'!Q$4,Raw!$I:$I,'KPIs Data from Apr25'!$A45),IF($C45="Provider",SUMIFS(Raw!$K:$K,Raw!$A:$A,$B$4,Raw!$G:$G,'KPIs Data from Apr25'!Q$4,Raw!$C:$C,'KPIs Data from Apr25'!$A45),SUMIFS(Raw!$K:$K,Raw!$A:$A,$B$4,Raw!$G:$G,'KPIs Data from Apr25'!Q$4,Raw!$E:$E,'KPIs Data from Apr25'!$A45))))</f>
        <v>42</v>
      </c>
      <c r="R45" s="76">
        <f>IF($B45="","",IF($C45="Region",SUMIFS(Raw!$K:$K,Raw!$A:$A,$B$4,Raw!$G:$G,'KPIs Data from Apr25'!R$4,Raw!$I:$I,'KPIs Data from Apr25'!$A45),IF($C45="Provider",SUMIFS(Raw!$K:$K,Raw!$A:$A,$B$4,Raw!$G:$G,'KPIs Data from Apr25'!R$4,Raw!$C:$C,'KPIs Data from Apr25'!$A45),SUMIFS(Raw!$K:$K,Raw!$A:$A,$B$4,Raw!$G:$G,'KPIs Data from Apr25'!R$4,Raw!$E:$E,'KPIs Data from Apr25'!$A45))))</f>
        <v>51</v>
      </c>
      <c r="S45" s="173">
        <f t="shared" si="8"/>
        <v>0.54296545914069083</v>
      </c>
      <c r="T45" s="76">
        <f>IF($B45="","",IF($C45="Region",SUMIFS(Raw!$K:$K,Raw!$A:$A,$B$4,Raw!$G:$G,'KPIs Data from Apr25'!T$4,Raw!$I:$I,'KPIs Data from Apr25'!$A45),IF($C45="Provider",SUMIFS(Raw!$K:$K,Raw!$A:$A,$B$4,Raw!$G:$G,'KPIs Data from Apr25'!T$4,Raw!$C:$C,'KPIs Data from Apr25'!$A45),SUMIFS(Raw!$K:$K,Raw!$A:$A,$B$4,Raw!$G:$G,'KPIs Data from Apr25'!T$4,Raw!$E:$E,'KPIs Data from Apr25'!$A45))))</f>
        <v>1625</v>
      </c>
      <c r="U45" s="76">
        <f>IF($B45="","",IF($C45="Region",SUMIFS(Raw!$K:$K,Raw!$A:$A,$B$4,Raw!$G:$G,'KPIs Data from Apr25'!U$4,Raw!$I:$I,'KPIs Data from Apr25'!$A45),IF($C45="Provider",SUMIFS(Raw!$K:$K,Raw!$A:$A,$B$4,Raw!$G:$G,'KPIs Data from Apr25'!U$4,Raw!$C:$C,'KPIs Data from Apr25'!$A45),SUMIFS(Raw!$K:$K,Raw!$A:$A,$B$4,Raw!$G:$G,'KPIs Data from Apr25'!U$4,Raw!$E:$E,'KPIs Data from Apr25'!$A45))))</f>
        <v>1701</v>
      </c>
      <c r="V45" s="173">
        <f t="shared" si="2"/>
        <v>0.95532039976484417</v>
      </c>
      <c r="W45" s="76">
        <f t="shared" si="9"/>
        <v>1625</v>
      </c>
      <c r="X45" s="76">
        <f t="shared" si="10"/>
        <v>1701</v>
      </c>
      <c r="Y45" s="76">
        <f>IF($B45="","",IF($C45="Region",SUMIFS(Raw!$K:$K,Raw!$A:$A,$B$4,Raw!$G:$G,'KPIs Data from Apr25'!Y$4,Raw!$I:$I,'KPIs Data from Apr25'!$A45),IF($C45="Provider",SUMIFS(Raw!$K:$K,Raw!$A:$A,$B$4,Raw!$G:$G,'KPIs Data from Apr25'!Y$4,Raw!$C:$C,'KPIs Data from Apr25'!$A45),SUMIFS(Raw!$K:$K,Raw!$A:$A,$B$4,Raw!$G:$G,'KPIs Data from Apr25'!Y$4,Raw!$E:$E,'KPIs Data from Apr25'!$A45))))</f>
        <v>940</v>
      </c>
      <c r="Z45" s="76">
        <f>IF($B45="","",IF($C45="Region",SUMIFS(Raw!$K:$K,Raw!$A:$A,$B$4,Raw!$G:$G,'KPIs Data from Apr25'!Z$4,Raw!$I:$I,'KPIs Data from Apr25'!$A45),IF($C45="Provider",SUMIFS(Raw!$K:$K,Raw!$A:$A,$B$4,Raw!$G:$G,'KPIs Data from Apr25'!Z$4,Raw!$C:$C,'KPIs Data from Apr25'!$A45),SUMIFS(Raw!$K:$K,Raw!$A:$A,$B$4,Raw!$G:$G,'KPIs Data from Apr25'!Z$4,Raw!$E:$E,'KPIs Data from Apr25'!$A45))))</f>
        <v>955</v>
      </c>
      <c r="AA45" s="173">
        <f t="shared" si="4"/>
        <v>0.96573795180722888</v>
      </c>
      <c r="AB45" s="253">
        <f>IF($B45="","",IF($C45="Region",SUMIFS(Raw!$K:$K,Raw!$A:$A,$B$4,Raw!$G:$G,'KPIs Data from Apr25'!AB$4,Raw!$I:$I,'KPIs Data from Apr25'!$A45),IF($C45="Provider",SUMIFS(Raw!$K:$K,Raw!$A:$A,$B$4,Raw!$G:$G,'KPIs Data from Apr25'!AB$4,Raw!$C:$C,'KPIs Data from Apr25'!$A45),SUMIFS(Raw!$K:$K,Raw!$A:$A,$B$4,Raw!$G:$G,'KPIs Data from Apr25'!AB$4,Raw!$E:$E,'KPIs Data from Apr25'!$A45))))</f>
        <v>10568</v>
      </c>
      <c r="AC45" s="76">
        <f>IF($B45="","",IF($C45="Region",SUMIFS(Raw!$K:$K,Raw!$A:$A,$B$4,Raw!$G:$G,'KPIs Data from Apr25'!AC$4,Raw!$I:$I,'KPIs Data from Apr25'!$A45),IF($C45="Provider",SUMIFS(Raw!$K:$K,Raw!$A:$A,$B$4,Raw!$G:$G,'KPIs Data from Apr25'!AC$4,Raw!$C:$C,'KPIs Data from Apr25'!$A45),SUMIFS(Raw!$K:$K,Raw!$A:$A,$B$4,Raw!$G:$G,'KPIs Data from Apr25'!AC$4,Raw!$E:$E,'KPIs Data from Apr25'!$A45))))</f>
        <v>11831</v>
      </c>
      <c r="AD45" s="173">
        <f t="shared" si="5"/>
        <v>0.89324655565886235</v>
      </c>
      <c r="AE45" s="254"/>
      <c r="AF45" s="62"/>
      <c r="AG45" s="63">
        <f t="shared" si="11"/>
        <v>1658</v>
      </c>
      <c r="AH45" s="52">
        <f t="shared" si="12"/>
        <v>4013</v>
      </c>
      <c r="AI45" s="52">
        <f t="shared" si="13"/>
        <v>2154</v>
      </c>
      <c r="AJ45" s="52">
        <f t="shared" si="14"/>
        <v>3042</v>
      </c>
      <c r="AK45" s="52">
        <f t="shared" si="15"/>
        <v>13</v>
      </c>
      <c r="AL45" s="52">
        <f t="shared" si="16"/>
        <v>16</v>
      </c>
      <c r="AM45" s="63">
        <f t="shared" si="17"/>
        <v>42</v>
      </c>
      <c r="AN45" s="63">
        <f t="shared" si="18"/>
        <v>51</v>
      </c>
      <c r="AO45" s="52"/>
      <c r="AP45" s="52"/>
      <c r="AQ45" s="62"/>
      <c r="AR45" s="63"/>
      <c r="AS45" s="254"/>
      <c r="AT45" s="254"/>
      <c r="AU45" s="259"/>
      <c r="AV45" s="175"/>
      <c r="AW45" s="254"/>
      <c r="AX45" s="254"/>
      <c r="AY45" s="259"/>
    </row>
    <row r="46" spans="1:51" ht="20.149999999999999" customHeight="1" x14ac:dyDescent="0.35">
      <c r="A46" s="262"/>
      <c r="B46" s="134"/>
      <c r="C46" s="263"/>
      <c r="D46" s="76"/>
      <c r="E46" s="76"/>
      <c r="F46" s="174"/>
      <c r="G46" s="76"/>
      <c r="H46" s="76"/>
      <c r="J46" s="76"/>
      <c r="K46" s="76"/>
      <c r="L46" s="76"/>
      <c r="M46" s="174"/>
      <c r="N46" s="174"/>
      <c r="O46" s="76"/>
      <c r="P46" s="76"/>
      <c r="Q46" s="174"/>
      <c r="R46" s="174"/>
      <c r="S46" s="174"/>
      <c r="T46" s="76"/>
      <c r="U46" s="76"/>
      <c r="V46" s="174"/>
      <c r="W46" s="76"/>
      <c r="X46" s="76"/>
      <c r="Y46" s="76"/>
      <c r="Z46" s="76"/>
      <c r="AA46" s="174"/>
      <c r="AB46" s="174"/>
      <c r="AC46" s="174"/>
      <c r="AD46" s="174"/>
      <c r="AE46" s="254"/>
      <c r="AF46" s="62"/>
      <c r="AG46" s="63"/>
      <c r="AH46" s="52"/>
      <c r="AI46" s="52"/>
      <c r="AJ46" s="52"/>
      <c r="AK46" s="62"/>
      <c r="AL46" s="62"/>
      <c r="AM46" s="63"/>
      <c r="AN46" s="63"/>
      <c r="AO46" s="52"/>
      <c r="AP46" s="52"/>
      <c r="AQ46" s="62"/>
      <c r="AR46" s="63"/>
      <c r="AS46" s="254"/>
      <c r="AT46" s="254"/>
      <c r="AU46" s="259"/>
      <c r="AV46" s="175"/>
      <c r="AW46" s="254"/>
      <c r="AX46" s="254"/>
      <c r="AY46" s="259"/>
    </row>
    <row r="47" spans="1:51" ht="15" customHeight="1" x14ac:dyDescent="0.35">
      <c r="A47" s="76" t="s">
        <v>802</v>
      </c>
      <c r="C47" s="263"/>
      <c r="D47" s="76"/>
      <c r="E47" s="76"/>
      <c r="F47" s="76"/>
      <c r="G47" s="257"/>
      <c r="H47" s="257"/>
      <c r="I47" s="258"/>
      <c r="J47" s="76"/>
      <c r="K47" s="76"/>
      <c r="L47" s="76"/>
      <c r="M47" s="174"/>
      <c r="N47" s="174"/>
      <c r="O47" s="76"/>
      <c r="P47" s="76"/>
      <c r="Q47" s="174"/>
      <c r="R47" s="174"/>
      <c r="S47" s="174"/>
      <c r="T47" s="76"/>
      <c r="U47" s="76"/>
      <c r="V47" s="174"/>
      <c r="W47" s="76"/>
      <c r="X47" s="76"/>
      <c r="Y47" s="76"/>
      <c r="Z47" s="76"/>
      <c r="AA47" s="174"/>
      <c r="AB47" s="174"/>
      <c r="AC47" s="174"/>
      <c r="AD47" s="174"/>
      <c r="AE47" s="254"/>
      <c r="AF47" s="62"/>
      <c r="AG47" s="63"/>
      <c r="AH47" s="52"/>
      <c r="AI47" s="52"/>
      <c r="AJ47" s="52"/>
      <c r="AK47" s="62"/>
      <c r="AL47" s="62"/>
      <c r="AM47" s="63"/>
      <c r="AN47" s="63"/>
      <c r="AO47" s="52"/>
      <c r="AP47" s="52"/>
      <c r="AQ47" s="62"/>
      <c r="AR47" s="63"/>
      <c r="AS47" s="254"/>
      <c r="AT47" s="254"/>
      <c r="AU47" s="259"/>
      <c r="AV47" s="175"/>
      <c r="AW47" s="254"/>
      <c r="AX47" s="254"/>
      <c r="AY47" s="259"/>
    </row>
    <row r="48" spans="1:51" x14ac:dyDescent="0.35">
      <c r="A48" s="325" t="s">
        <v>922</v>
      </c>
      <c r="B48" s="325"/>
      <c r="C48" s="325"/>
      <c r="D48" s="325"/>
      <c r="E48" s="325"/>
      <c r="F48" s="325"/>
      <c r="G48" s="325"/>
      <c r="H48" s="325"/>
      <c r="I48" s="325"/>
      <c r="J48" s="325"/>
      <c r="K48" s="325"/>
      <c r="L48" s="325"/>
      <c r="M48" s="325"/>
      <c r="N48" s="325"/>
      <c r="O48" s="325"/>
      <c r="P48" s="279"/>
      <c r="Q48" s="280"/>
      <c r="R48" s="280"/>
      <c r="S48" s="280"/>
      <c r="T48" s="279"/>
      <c r="U48" s="279"/>
      <c r="V48" s="280"/>
      <c r="W48" s="279"/>
      <c r="X48" s="279"/>
      <c r="Y48" s="279"/>
      <c r="Z48" s="279"/>
      <c r="AA48" s="280"/>
      <c r="AB48" s="280"/>
      <c r="AC48" s="280"/>
      <c r="AD48" s="280"/>
      <c r="AE48" s="281"/>
      <c r="AF48" s="288"/>
      <c r="AG48" s="289"/>
      <c r="AH48" s="281"/>
      <c r="AI48" s="281"/>
      <c r="AJ48" s="281"/>
      <c r="AK48" s="288"/>
      <c r="AL48" s="288"/>
      <c r="AM48" s="289"/>
      <c r="AN48" s="289"/>
      <c r="AO48" s="281"/>
      <c r="AP48" s="254"/>
      <c r="AQ48" s="259"/>
      <c r="AR48" s="175"/>
      <c r="AS48" s="254"/>
      <c r="AT48" s="254"/>
      <c r="AU48" s="259"/>
      <c r="AV48" s="175"/>
      <c r="AW48" s="254"/>
      <c r="AX48" s="254"/>
      <c r="AY48" s="259"/>
    </row>
    <row r="49" spans="1:51" ht="33" customHeight="1" x14ac:dyDescent="0.35">
      <c r="A49" s="324" t="s">
        <v>930</v>
      </c>
      <c r="B49" s="324"/>
      <c r="C49" s="324"/>
      <c r="D49" s="324"/>
      <c r="E49" s="324"/>
      <c r="F49" s="324"/>
      <c r="G49" s="324"/>
      <c r="H49" s="324"/>
      <c r="I49" s="324"/>
      <c r="J49" s="324"/>
      <c r="K49" s="324"/>
      <c r="L49" s="324"/>
      <c r="M49" s="324"/>
      <c r="N49" s="324"/>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54"/>
      <c r="AQ49" s="259"/>
      <c r="AR49" s="175"/>
      <c r="AS49" s="254"/>
      <c r="AT49" s="254"/>
      <c r="AU49" s="259"/>
      <c r="AV49" s="175"/>
      <c r="AW49" s="254"/>
      <c r="AX49" s="254"/>
      <c r="AY49" s="259"/>
    </row>
    <row r="50" spans="1:51" x14ac:dyDescent="0.35">
      <c r="A50" s="323" t="s">
        <v>929</v>
      </c>
      <c r="B50" s="323"/>
      <c r="C50" s="323"/>
      <c r="D50" s="323"/>
      <c r="E50" s="323"/>
      <c r="F50" s="323"/>
      <c r="G50" s="323"/>
      <c r="H50" s="323"/>
      <c r="I50" s="323"/>
      <c r="J50" s="323"/>
      <c r="K50" s="323"/>
      <c r="L50" s="323"/>
      <c r="M50" s="323"/>
      <c r="N50" s="323"/>
      <c r="O50" s="290"/>
      <c r="P50" s="290"/>
      <c r="Q50" s="291"/>
      <c r="R50" s="291"/>
      <c r="S50" s="291"/>
      <c r="T50" s="291"/>
      <c r="U50" s="291"/>
      <c r="V50" s="291"/>
      <c r="W50" s="291"/>
      <c r="X50" s="291"/>
      <c r="Y50" s="291"/>
      <c r="Z50" s="291"/>
      <c r="AA50" s="291"/>
      <c r="AB50" s="280"/>
      <c r="AC50" s="280"/>
      <c r="AD50" s="280"/>
      <c r="AE50" s="281"/>
      <c r="AF50" s="288"/>
      <c r="AG50" s="289"/>
      <c r="AH50" s="281"/>
      <c r="AI50" s="281"/>
      <c r="AJ50" s="281"/>
      <c r="AK50" s="288"/>
      <c r="AL50" s="288"/>
      <c r="AM50" s="289"/>
      <c r="AN50" s="289"/>
      <c r="AO50" s="281"/>
      <c r="AP50" s="254"/>
      <c r="AQ50" s="259"/>
      <c r="AR50" s="175"/>
      <c r="AS50" s="254"/>
      <c r="AT50" s="254"/>
      <c r="AU50" s="259"/>
      <c r="AV50" s="175"/>
      <c r="AW50" s="254"/>
      <c r="AX50" s="254"/>
      <c r="AY50" s="259"/>
    </row>
    <row r="51" spans="1:51" x14ac:dyDescent="0.35">
      <c r="A51" s="323" t="s">
        <v>928</v>
      </c>
      <c r="B51" s="323"/>
      <c r="C51" s="323"/>
      <c r="D51" s="323"/>
      <c r="E51" s="323"/>
      <c r="F51" s="323"/>
      <c r="G51" s="323"/>
      <c r="H51" s="323"/>
      <c r="I51" s="323"/>
      <c r="J51" s="323"/>
      <c r="K51" s="323"/>
      <c r="L51" s="323"/>
      <c r="M51" s="323"/>
      <c r="N51" s="323"/>
      <c r="O51" s="290"/>
      <c r="P51" s="291"/>
      <c r="Q51" s="291"/>
      <c r="R51" s="291"/>
      <c r="S51" s="291"/>
      <c r="T51" s="291"/>
      <c r="U51" s="291"/>
      <c r="V51" s="291"/>
      <c r="W51" s="291"/>
      <c r="X51" s="291"/>
      <c r="Y51" s="291"/>
      <c r="Z51" s="291"/>
      <c r="AA51" s="291"/>
      <c r="AB51" s="280"/>
      <c r="AC51" s="280"/>
      <c r="AD51" s="280"/>
      <c r="AE51" s="281"/>
      <c r="AF51" s="288"/>
      <c r="AG51" s="289"/>
      <c r="AH51" s="281"/>
      <c r="AI51" s="281"/>
      <c r="AJ51" s="281"/>
      <c r="AK51" s="288"/>
      <c r="AL51" s="288"/>
      <c r="AM51" s="289"/>
      <c r="AN51" s="289"/>
      <c r="AO51" s="281"/>
      <c r="AP51" s="254"/>
      <c r="AQ51" s="259"/>
      <c r="AR51" s="175"/>
      <c r="AS51" s="254"/>
      <c r="AT51" s="254"/>
      <c r="AU51" s="259"/>
      <c r="AV51" s="175"/>
      <c r="AW51" s="254"/>
      <c r="AX51" s="254"/>
      <c r="AY51" s="259"/>
    </row>
    <row r="52" spans="1:51" x14ac:dyDescent="0.35">
      <c r="A52" s="323" t="s">
        <v>927</v>
      </c>
      <c r="B52" s="323"/>
      <c r="C52" s="323"/>
      <c r="D52" s="323"/>
      <c r="E52" s="323"/>
      <c r="F52" s="323"/>
      <c r="G52" s="323"/>
      <c r="H52" s="323"/>
      <c r="I52" s="323"/>
      <c r="J52" s="323"/>
      <c r="K52" s="323"/>
      <c r="L52" s="323"/>
      <c r="M52" s="323"/>
      <c r="N52" s="323"/>
      <c r="O52" s="290"/>
      <c r="P52" s="290"/>
      <c r="Q52" s="290"/>
      <c r="R52" s="290"/>
      <c r="S52" s="290"/>
      <c r="T52" s="291"/>
      <c r="U52" s="291"/>
      <c r="V52" s="291"/>
      <c r="W52" s="291"/>
      <c r="X52" s="291"/>
      <c r="Y52" s="291"/>
      <c r="Z52" s="291"/>
      <c r="AA52" s="291"/>
      <c r="AB52" s="280"/>
      <c r="AC52" s="280"/>
      <c r="AD52" s="280"/>
      <c r="AE52" s="281"/>
      <c r="AF52" s="288"/>
      <c r="AG52" s="289"/>
      <c r="AH52" s="281"/>
      <c r="AI52" s="281"/>
      <c r="AJ52" s="281"/>
      <c r="AK52" s="288"/>
      <c r="AL52" s="288"/>
      <c r="AM52" s="289"/>
      <c r="AN52" s="289"/>
      <c r="AO52" s="281"/>
      <c r="AP52" s="254"/>
      <c r="AQ52" s="259"/>
      <c r="AR52" s="175"/>
      <c r="AS52" s="254"/>
      <c r="AT52" s="254"/>
      <c r="AU52" s="259"/>
      <c r="AV52" s="175"/>
      <c r="AW52" s="254"/>
      <c r="AX52" s="254"/>
      <c r="AY52" s="259"/>
    </row>
    <row r="53" spans="1:51" x14ac:dyDescent="0.35">
      <c r="A53" s="322"/>
      <c r="B53" s="322"/>
      <c r="C53" s="322"/>
      <c r="D53" s="76"/>
      <c r="E53" s="76"/>
      <c r="F53" s="174"/>
      <c r="G53" s="76"/>
      <c r="H53" s="76"/>
      <c r="I53" s="258"/>
      <c r="J53" s="76"/>
      <c r="K53" s="76"/>
      <c r="L53" s="76"/>
      <c r="M53" s="174"/>
      <c r="N53" s="174"/>
      <c r="O53" s="76"/>
      <c r="P53" s="76"/>
      <c r="Q53" s="174"/>
      <c r="R53" s="174"/>
      <c r="S53" s="174"/>
      <c r="T53" s="76"/>
      <c r="U53" s="76"/>
      <c r="V53" s="174"/>
      <c r="W53" s="76"/>
      <c r="X53" s="76"/>
      <c r="Y53" s="76"/>
      <c r="Z53" s="76"/>
      <c r="AA53" s="174"/>
      <c r="AB53" s="174"/>
      <c r="AC53" s="174"/>
      <c r="AD53" s="174"/>
      <c r="AE53" s="254"/>
      <c r="AF53" s="259"/>
      <c r="AG53" s="175"/>
      <c r="AH53" s="254"/>
      <c r="AI53" s="254"/>
      <c r="AJ53" s="254"/>
      <c r="AK53" s="259"/>
      <c r="AL53" s="259"/>
      <c r="AM53" s="175"/>
      <c r="AN53" s="175"/>
      <c r="AO53" s="254"/>
      <c r="AP53" s="254"/>
      <c r="AQ53" s="259"/>
      <c r="AR53" s="175"/>
      <c r="AS53" s="254"/>
      <c r="AT53" s="254"/>
      <c r="AU53" s="259"/>
      <c r="AV53" s="175"/>
      <c r="AW53" s="254"/>
      <c r="AX53" s="254"/>
      <c r="AY53" s="259"/>
    </row>
    <row r="54" spans="1:51" ht="15" customHeight="1" x14ac:dyDescent="0.35">
      <c r="A54" s="261"/>
      <c r="C54" s="263"/>
      <c r="D54" s="76"/>
      <c r="E54" s="76"/>
      <c r="F54" s="174"/>
      <c r="G54" s="76"/>
      <c r="H54" s="76"/>
      <c r="I54" s="258"/>
      <c r="J54" s="76"/>
      <c r="K54" s="76"/>
      <c r="L54" s="76"/>
      <c r="M54" s="174"/>
      <c r="N54" s="174"/>
      <c r="O54" s="76"/>
      <c r="P54" s="76"/>
      <c r="Q54" s="174"/>
      <c r="R54" s="174"/>
      <c r="S54" s="174"/>
      <c r="T54" s="76"/>
      <c r="U54" s="76"/>
      <c r="V54" s="174"/>
      <c r="W54" s="76"/>
      <c r="X54" s="76"/>
      <c r="Y54" s="76"/>
      <c r="Z54" s="76"/>
      <c r="AA54" s="174"/>
      <c r="AB54" s="174"/>
      <c r="AC54" s="174"/>
      <c r="AD54" s="174"/>
      <c r="AE54" s="254"/>
      <c r="AF54" s="259"/>
      <c r="AG54" s="175"/>
      <c r="AH54" s="254"/>
      <c r="AI54" s="254"/>
      <c r="AJ54" s="254"/>
      <c r="AK54" s="259"/>
      <c r="AL54" s="259"/>
      <c r="AM54" s="175"/>
      <c r="AN54" s="175"/>
      <c r="AO54" s="254"/>
      <c r="AP54" s="254"/>
      <c r="AQ54" s="259"/>
      <c r="AR54" s="175"/>
      <c r="AS54" s="254"/>
      <c r="AT54" s="254"/>
      <c r="AU54" s="259"/>
      <c r="AV54" s="175"/>
      <c r="AW54" s="254"/>
      <c r="AX54" s="254"/>
      <c r="AY54" s="259"/>
    </row>
    <row r="55" spans="1:51" ht="15" customHeight="1" x14ac:dyDescent="0.35">
      <c r="A55" s="261"/>
      <c r="C55" s="263"/>
      <c r="D55" s="76"/>
      <c r="E55" s="76"/>
      <c r="F55" s="174"/>
      <c r="G55" s="76"/>
      <c r="H55" s="76"/>
      <c r="I55" s="258"/>
      <c r="J55" s="76"/>
      <c r="K55" s="76"/>
      <c r="L55" s="76"/>
      <c r="M55" s="174"/>
      <c r="N55" s="174"/>
      <c r="O55" s="76"/>
      <c r="P55" s="76"/>
      <c r="Q55" s="174"/>
      <c r="R55" s="174"/>
      <c r="S55" s="174"/>
      <c r="T55" s="76"/>
      <c r="U55" s="76"/>
      <c r="V55" s="174"/>
      <c r="W55" s="76"/>
      <c r="X55" s="76"/>
      <c r="Y55" s="76"/>
      <c r="Z55" s="76"/>
      <c r="AA55" s="174"/>
      <c r="AB55" s="174"/>
      <c r="AC55" s="174"/>
      <c r="AD55" s="174"/>
      <c r="AE55" s="254"/>
      <c r="AF55" s="259"/>
      <c r="AG55" s="175"/>
      <c r="AH55" s="254"/>
      <c r="AI55" s="254"/>
      <c r="AJ55" s="254"/>
      <c r="AK55" s="259"/>
      <c r="AL55" s="259"/>
      <c r="AM55" s="175"/>
      <c r="AN55" s="175"/>
      <c r="AO55" s="254"/>
      <c r="AP55" s="254"/>
      <c r="AQ55" s="259"/>
      <c r="AR55" s="175"/>
      <c r="AS55" s="254"/>
      <c r="AT55" s="254"/>
      <c r="AU55" s="259"/>
      <c r="AV55" s="175"/>
      <c r="AW55" s="254"/>
      <c r="AX55" s="254"/>
      <c r="AY55" s="259"/>
    </row>
    <row r="56" spans="1:51" ht="15" customHeight="1" x14ac:dyDescent="0.35">
      <c r="A56" s="264"/>
      <c r="D56" s="254"/>
      <c r="E56" s="254"/>
      <c r="F56" s="259"/>
      <c r="G56" s="175"/>
      <c r="H56" s="175"/>
      <c r="I56" s="260"/>
      <c r="J56" s="254"/>
      <c r="K56" s="254"/>
      <c r="L56" s="259"/>
      <c r="M56" s="175"/>
      <c r="N56" s="175"/>
      <c r="O56" s="254"/>
      <c r="P56" s="259"/>
      <c r="Q56" s="175"/>
      <c r="R56" s="175"/>
      <c r="S56" s="175"/>
      <c r="T56" s="254"/>
      <c r="U56" s="254"/>
      <c r="V56" s="259"/>
      <c r="W56" s="254"/>
      <c r="X56" s="254"/>
      <c r="Y56" s="175"/>
      <c r="Z56" s="254"/>
      <c r="AA56" s="254"/>
      <c r="AB56" s="254"/>
      <c r="AC56" s="254"/>
      <c r="AD56" s="254"/>
      <c r="AE56" s="254"/>
      <c r="AF56" s="62"/>
      <c r="AG56" s="63"/>
      <c r="AH56" s="52"/>
      <c r="AI56" s="52"/>
      <c r="AJ56" s="52"/>
      <c r="AK56" s="62"/>
      <c r="AL56" s="62"/>
      <c r="AM56" s="63"/>
      <c r="AN56" s="63"/>
      <c r="AO56" s="52"/>
      <c r="AP56" s="52"/>
      <c r="AQ56" s="62"/>
      <c r="AR56" s="63"/>
      <c r="AS56" s="254"/>
      <c r="AT56" s="254"/>
      <c r="AU56" s="259"/>
      <c r="AV56" s="175"/>
      <c r="AW56" s="254"/>
      <c r="AX56" s="254"/>
      <c r="AY56" s="259"/>
    </row>
    <row r="57" spans="1:51" ht="15" customHeight="1" x14ac:dyDescent="0.35">
      <c r="A57" s="264"/>
      <c r="D57" s="254"/>
      <c r="E57" s="254"/>
      <c r="F57" s="259"/>
      <c r="G57" s="175"/>
      <c r="H57" s="175"/>
      <c r="I57" s="260"/>
      <c r="J57" s="254"/>
      <c r="K57" s="254"/>
      <c r="L57" s="259"/>
      <c r="M57" s="175"/>
      <c r="N57" s="175"/>
      <c r="O57" s="254"/>
      <c r="P57" s="259"/>
      <c r="Q57" s="175"/>
      <c r="R57" s="175"/>
      <c r="S57" s="175"/>
      <c r="T57" s="254"/>
      <c r="U57" s="254"/>
      <c r="V57" s="259"/>
      <c r="W57" s="254"/>
      <c r="X57" s="254"/>
      <c r="Y57" s="175"/>
      <c r="Z57" s="254"/>
      <c r="AA57" s="254"/>
      <c r="AB57" s="254"/>
      <c r="AC57" s="254"/>
      <c r="AD57" s="254"/>
      <c r="AE57" s="254"/>
      <c r="AF57" s="62"/>
      <c r="AG57" s="63"/>
      <c r="AH57" s="52"/>
      <c r="AI57" s="52"/>
      <c r="AJ57" s="52"/>
      <c r="AK57" s="62"/>
      <c r="AL57" s="62"/>
      <c r="AM57" s="63"/>
      <c r="AN57" s="63"/>
      <c r="AO57" s="52"/>
      <c r="AP57" s="52"/>
      <c r="AQ57" s="62"/>
      <c r="AR57" s="63"/>
      <c r="AS57" s="254"/>
      <c r="AT57" s="254"/>
      <c r="AU57" s="259"/>
      <c r="AV57" s="175"/>
      <c r="AW57" s="254"/>
      <c r="AX57" s="254"/>
      <c r="AY57" s="259"/>
    </row>
    <row r="58" spans="1:51" ht="15" customHeight="1" x14ac:dyDescent="0.35">
      <c r="A58" s="264"/>
      <c r="D58" s="254"/>
      <c r="E58" s="254"/>
      <c r="F58" s="259"/>
      <c r="I58" s="260"/>
      <c r="J58" s="254"/>
      <c r="K58" s="254"/>
      <c r="L58" s="259"/>
      <c r="O58" s="254"/>
      <c r="P58" s="259"/>
      <c r="T58" s="254"/>
      <c r="U58" s="254"/>
      <c r="V58" s="259"/>
      <c r="W58" s="254"/>
      <c r="X58" s="254"/>
      <c r="Z58" s="254"/>
      <c r="AA58" s="254"/>
      <c r="AB58" s="254"/>
      <c r="AC58" s="254"/>
      <c r="AD58" s="254"/>
      <c r="AE58" s="254"/>
      <c r="AF58" s="62"/>
      <c r="AH58" s="52"/>
      <c r="AI58" s="52"/>
      <c r="AJ58" s="52"/>
      <c r="AK58" s="62"/>
      <c r="AL58" s="62"/>
      <c r="AO58" s="52"/>
      <c r="AP58" s="52"/>
      <c r="AQ58" s="62"/>
      <c r="AS58" s="254"/>
      <c r="AT58" s="254"/>
      <c r="AU58" s="259"/>
      <c r="AW58" s="254"/>
      <c r="AX58" s="254"/>
      <c r="AY58" s="259"/>
    </row>
    <row r="59" spans="1:51" ht="15" customHeight="1" x14ac:dyDescent="0.35">
      <c r="A59" s="264"/>
      <c r="D59" s="254"/>
      <c r="E59" s="254"/>
      <c r="F59" s="259"/>
      <c r="I59" s="260"/>
      <c r="J59" s="254"/>
      <c r="K59" s="254"/>
      <c r="L59" s="259"/>
      <c r="O59" s="254"/>
      <c r="P59" s="259"/>
      <c r="T59" s="254"/>
      <c r="U59" s="254"/>
      <c r="V59" s="259"/>
      <c r="W59" s="254"/>
      <c r="X59" s="254"/>
      <c r="Z59" s="254"/>
      <c r="AA59" s="254"/>
      <c r="AB59" s="254"/>
      <c r="AC59" s="254"/>
      <c r="AD59" s="254"/>
      <c r="AE59" s="254"/>
      <c r="AF59" s="62"/>
      <c r="AH59" s="52"/>
      <c r="AI59" s="52"/>
      <c r="AJ59" s="52"/>
      <c r="AK59" s="62"/>
      <c r="AL59" s="62"/>
      <c r="AO59" s="52"/>
      <c r="AP59" s="52"/>
      <c r="AQ59" s="62"/>
      <c r="AS59" s="254"/>
      <c r="AT59" s="254"/>
      <c r="AU59" s="259"/>
      <c r="AW59" s="254"/>
      <c r="AX59" s="254"/>
      <c r="AY59" s="259"/>
    </row>
    <row r="60" spans="1:51" ht="15" customHeight="1" x14ac:dyDescent="0.35">
      <c r="A60" s="264"/>
      <c r="D60" s="254"/>
      <c r="E60" s="254"/>
      <c r="F60" s="259"/>
      <c r="I60" s="260"/>
      <c r="J60" s="254"/>
      <c r="K60" s="254"/>
      <c r="L60" s="259"/>
      <c r="O60" s="254"/>
      <c r="P60" s="259"/>
      <c r="T60" s="254"/>
      <c r="U60" s="254"/>
      <c r="V60" s="259"/>
      <c r="W60" s="254"/>
      <c r="X60" s="254"/>
      <c r="Z60" s="254"/>
      <c r="AA60" s="254"/>
      <c r="AB60" s="254"/>
      <c r="AC60" s="254"/>
      <c r="AD60" s="254"/>
      <c r="AE60" s="254"/>
      <c r="AF60" s="62"/>
      <c r="AH60" s="52"/>
      <c r="AI60" s="52"/>
      <c r="AJ60" s="52"/>
      <c r="AK60" s="62"/>
      <c r="AL60" s="62"/>
      <c r="AO60" s="52"/>
      <c r="AP60" s="52"/>
      <c r="AQ60" s="62"/>
      <c r="AS60" s="254"/>
      <c r="AT60" s="254"/>
      <c r="AU60" s="259"/>
      <c r="AW60" s="254"/>
      <c r="AX60" s="254"/>
      <c r="AY60" s="259"/>
    </row>
    <row r="61" spans="1:51" ht="15" customHeight="1" x14ac:dyDescent="0.35">
      <c r="A61" s="264"/>
      <c r="D61" s="254"/>
      <c r="E61" s="254"/>
      <c r="F61" s="259"/>
      <c r="I61" s="260"/>
      <c r="J61" s="254"/>
      <c r="K61" s="254"/>
      <c r="L61" s="259"/>
      <c r="O61" s="254"/>
      <c r="P61" s="259"/>
      <c r="T61" s="254"/>
      <c r="U61" s="254"/>
      <c r="V61" s="259"/>
      <c r="W61" s="254"/>
      <c r="X61" s="254"/>
      <c r="Z61" s="254"/>
      <c r="AA61" s="254"/>
      <c r="AB61" s="254"/>
      <c r="AC61" s="254"/>
      <c r="AD61" s="254"/>
      <c r="AE61" s="254"/>
      <c r="AF61" s="62"/>
      <c r="AH61" s="52"/>
      <c r="AI61" s="52"/>
      <c r="AJ61" s="52"/>
      <c r="AK61" s="62"/>
      <c r="AL61" s="62"/>
      <c r="AO61" s="52"/>
      <c r="AP61" s="52"/>
      <c r="AQ61" s="62"/>
      <c r="AS61" s="254"/>
      <c r="AT61" s="254"/>
      <c r="AU61" s="259"/>
      <c r="AW61" s="254"/>
      <c r="AX61" s="254"/>
      <c r="AY61" s="259"/>
    </row>
    <row r="62" spans="1:51" ht="15" customHeight="1" x14ac:dyDescent="0.35">
      <c r="A62" s="264"/>
      <c r="D62" s="254"/>
      <c r="E62" s="254"/>
      <c r="F62" s="259"/>
      <c r="I62" s="260"/>
      <c r="J62" s="254"/>
      <c r="K62" s="254"/>
      <c r="L62" s="259"/>
      <c r="O62" s="254"/>
      <c r="P62" s="259"/>
      <c r="T62" s="254"/>
      <c r="U62" s="254"/>
      <c r="V62" s="259"/>
      <c r="W62" s="254"/>
      <c r="X62" s="254"/>
      <c r="Z62" s="254"/>
      <c r="AA62" s="254"/>
      <c r="AB62" s="254"/>
      <c r="AC62" s="254"/>
      <c r="AD62" s="254"/>
      <c r="AE62" s="254"/>
      <c r="AF62" s="62"/>
      <c r="AH62" s="52"/>
      <c r="AI62" s="52"/>
      <c r="AJ62" s="52"/>
      <c r="AK62" s="62"/>
      <c r="AL62" s="62"/>
      <c r="AO62" s="52"/>
      <c r="AP62" s="52"/>
      <c r="AQ62" s="62"/>
      <c r="AS62" s="254"/>
      <c r="AT62" s="254"/>
      <c r="AU62" s="259"/>
      <c r="AW62" s="254"/>
      <c r="AX62" s="254"/>
      <c r="AY62" s="259"/>
    </row>
    <row r="63" spans="1:51" ht="15" customHeight="1" x14ac:dyDescent="0.35">
      <c r="A63" s="264"/>
      <c r="D63" s="254"/>
      <c r="E63" s="254"/>
      <c r="F63" s="259"/>
      <c r="I63" s="260"/>
      <c r="J63" s="254"/>
      <c r="K63" s="254"/>
      <c r="L63" s="259"/>
      <c r="O63" s="254"/>
      <c r="P63" s="259"/>
      <c r="T63" s="254"/>
      <c r="U63" s="254"/>
      <c r="V63" s="259"/>
      <c r="W63" s="254"/>
      <c r="X63" s="254"/>
      <c r="Z63" s="254"/>
      <c r="AA63" s="254"/>
      <c r="AB63" s="254"/>
      <c r="AC63" s="254"/>
      <c r="AD63" s="254"/>
      <c r="AE63" s="254"/>
      <c r="AF63" s="62"/>
      <c r="AH63" s="52"/>
      <c r="AI63" s="52"/>
      <c r="AJ63" s="52"/>
      <c r="AK63" s="62"/>
      <c r="AL63" s="62"/>
      <c r="AO63" s="52"/>
      <c r="AP63" s="52"/>
      <c r="AQ63" s="62"/>
      <c r="AS63" s="254"/>
      <c r="AT63" s="254"/>
      <c r="AU63" s="259"/>
      <c r="AW63" s="254"/>
      <c r="AX63" s="254"/>
      <c r="AY63" s="259"/>
    </row>
    <row r="64" spans="1:51" ht="15" customHeight="1" x14ac:dyDescent="0.35">
      <c r="A64" s="264"/>
      <c r="D64" s="254"/>
      <c r="E64" s="254"/>
      <c r="F64" s="259"/>
      <c r="I64" s="260"/>
      <c r="J64" s="254"/>
      <c r="K64" s="254"/>
      <c r="L64" s="259"/>
      <c r="O64" s="254"/>
      <c r="P64" s="259"/>
      <c r="T64" s="254"/>
      <c r="U64" s="254"/>
      <c r="V64" s="259"/>
      <c r="W64" s="254"/>
      <c r="X64" s="254"/>
      <c r="Z64" s="254"/>
      <c r="AA64" s="254"/>
      <c r="AB64" s="254"/>
      <c r="AC64" s="254"/>
      <c r="AD64" s="254"/>
      <c r="AE64" s="254"/>
      <c r="AF64" s="62"/>
      <c r="AH64" s="52"/>
      <c r="AI64" s="52"/>
      <c r="AJ64" s="52"/>
      <c r="AK64" s="62"/>
      <c r="AL64" s="62"/>
      <c r="AO64" s="52"/>
      <c r="AP64" s="52"/>
      <c r="AQ64" s="62"/>
      <c r="AS64" s="254"/>
      <c r="AT64" s="254"/>
      <c r="AU64" s="259"/>
      <c r="AW64" s="254"/>
      <c r="AX64" s="254"/>
      <c r="AY64" s="259"/>
    </row>
    <row r="65" spans="1:51" ht="15" customHeight="1" x14ac:dyDescent="0.35">
      <c r="A65" s="264"/>
      <c r="D65" s="254"/>
      <c r="E65" s="254"/>
      <c r="F65" s="259"/>
      <c r="I65" s="260"/>
      <c r="J65" s="254"/>
      <c r="K65" s="254"/>
      <c r="L65" s="259"/>
      <c r="O65" s="254"/>
      <c r="P65" s="259"/>
      <c r="T65" s="254"/>
      <c r="U65" s="254"/>
      <c r="V65" s="259"/>
      <c r="W65" s="254"/>
      <c r="X65" s="254"/>
      <c r="Z65" s="254"/>
      <c r="AA65" s="254"/>
      <c r="AB65" s="254"/>
      <c r="AC65" s="254"/>
      <c r="AD65" s="254"/>
      <c r="AE65" s="254"/>
      <c r="AF65" s="62"/>
      <c r="AH65" s="52"/>
      <c r="AI65" s="52"/>
      <c r="AJ65" s="52"/>
      <c r="AK65" s="62"/>
      <c r="AL65" s="62"/>
      <c r="AO65" s="52"/>
      <c r="AP65" s="52"/>
      <c r="AQ65" s="62"/>
      <c r="AS65" s="254"/>
      <c r="AT65" s="254"/>
      <c r="AU65" s="259"/>
      <c r="AW65" s="254"/>
      <c r="AX65" s="254"/>
      <c r="AY65" s="259"/>
    </row>
    <row r="66" spans="1:51" ht="15" customHeight="1" x14ac:dyDescent="0.35">
      <c r="A66" s="264"/>
      <c r="D66" s="254"/>
      <c r="E66" s="254"/>
      <c r="F66" s="259"/>
      <c r="I66" s="260"/>
      <c r="J66" s="254"/>
      <c r="K66" s="254"/>
      <c r="L66" s="259"/>
      <c r="O66" s="254"/>
      <c r="P66" s="259"/>
      <c r="T66" s="254"/>
      <c r="U66" s="254"/>
      <c r="V66" s="259"/>
      <c r="W66" s="254"/>
      <c r="X66" s="254"/>
      <c r="Z66" s="254"/>
      <c r="AA66" s="254"/>
      <c r="AB66" s="254"/>
      <c r="AC66" s="254"/>
      <c r="AD66" s="254"/>
      <c r="AE66" s="254"/>
      <c r="AF66" s="62"/>
      <c r="AH66" s="52"/>
      <c r="AI66" s="52"/>
      <c r="AJ66" s="52"/>
      <c r="AK66" s="62"/>
      <c r="AL66" s="62"/>
      <c r="AO66" s="52"/>
      <c r="AP66" s="52"/>
      <c r="AQ66" s="62"/>
      <c r="AS66" s="254"/>
      <c r="AT66" s="254"/>
      <c r="AU66" s="259"/>
      <c r="AW66" s="254"/>
      <c r="AX66" s="254"/>
      <c r="AY66" s="259"/>
    </row>
    <row r="67" spans="1:51" ht="15" customHeight="1" x14ac:dyDescent="0.35">
      <c r="A67" s="264"/>
      <c r="D67" s="254"/>
      <c r="E67" s="254"/>
      <c r="F67" s="259"/>
      <c r="I67" s="260"/>
      <c r="J67" s="254"/>
      <c r="K67" s="254"/>
      <c r="L67" s="259"/>
      <c r="O67" s="254"/>
      <c r="P67" s="259"/>
      <c r="T67" s="254"/>
      <c r="U67" s="254"/>
      <c r="V67" s="259"/>
      <c r="W67" s="254"/>
      <c r="X67" s="254"/>
      <c r="Z67" s="254"/>
      <c r="AA67" s="254"/>
      <c r="AB67" s="254"/>
      <c r="AC67" s="254"/>
      <c r="AD67" s="254"/>
      <c r="AE67" s="254"/>
      <c r="AF67" s="62"/>
      <c r="AH67" s="52"/>
      <c r="AI67" s="52"/>
      <c r="AJ67" s="52"/>
      <c r="AK67" s="62"/>
      <c r="AL67" s="62"/>
      <c r="AO67" s="52"/>
      <c r="AP67" s="52"/>
      <c r="AQ67" s="62"/>
      <c r="AS67" s="254"/>
      <c r="AT67" s="254"/>
      <c r="AU67" s="259"/>
      <c r="AW67" s="254"/>
      <c r="AX67" s="254"/>
      <c r="AY67" s="259"/>
    </row>
    <row r="68" spans="1:51" ht="15" customHeight="1" x14ac:dyDescent="0.35">
      <c r="A68" s="264"/>
      <c r="D68" s="254"/>
      <c r="E68" s="254"/>
      <c r="F68" s="259"/>
      <c r="I68" s="260"/>
      <c r="J68" s="254"/>
      <c r="K68" s="254"/>
      <c r="L68" s="259"/>
      <c r="O68" s="254"/>
      <c r="P68" s="259"/>
      <c r="T68" s="254"/>
      <c r="U68" s="254"/>
      <c r="V68" s="259"/>
      <c r="W68" s="254"/>
      <c r="X68" s="254"/>
      <c r="Z68" s="254"/>
      <c r="AA68" s="254"/>
      <c r="AB68" s="254"/>
      <c r="AC68" s="254"/>
      <c r="AD68" s="254"/>
      <c r="AE68" s="254"/>
      <c r="AF68" s="62"/>
      <c r="AH68" s="52"/>
      <c r="AI68" s="52"/>
      <c r="AJ68" s="52"/>
      <c r="AK68" s="62"/>
      <c r="AL68" s="62"/>
      <c r="AO68" s="52"/>
      <c r="AP68" s="52"/>
      <c r="AQ68" s="62"/>
      <c r="AS68" s="254"/>
      <c r="AT68" s="254"/>
      <c r="AU68" s="259"/>
      <c r="AW68" s="254"/>
      <c r="AX68" s="254"/>
      <c r="AY68" s="259"/>
    </row>
    <row r="69" spans="1:51" ht="15" customHeight="1" x14ac:dyDescent="0.35">
      <c r="A69" s="264"/>
      <c r="D69" s="254"/>
      <c r="E69" s="254"/>
      <c r="F69" s="259"/>
      <c r="I69" s="260"/>
      <c r="J69" s="254"/>
      <c r="K69" s="254"/>
      <c r="L69" s="259"/>
      <c r="O69" s="254"/>
      <c r="P69" s="259"/>
      <c r="T69" s="254"/>
      <c r="U69" s="254"/>
      <c r="V69" s="259"/>
      <c r="W69" s="254"/>
      <c r="X69" s="254"/>
      <c r="Z69" s="254"/>
      <c r="AA69" s="254"/>
      <c r="AB69" s="254"/>
      <c r="AC69" s="254"/>
      <c r="AD69" s="254"/>
      <c r="AE69" s="254"/>
      <c r="AF69" s="62"/>
      <c r="AH69" s="52"/>
      <c r="AI69" s="52"/>
      <c r="AJ69" s="52"/>
      <c r="AK69" s="62"/>
      <c r="AL69" s="62"/>
      <c r="AO69" s="52"/>
      <c r="AP69" s="52"/>
      <c r="AQ69" s="62"/>
      <c r="AS69" s="254"/>
      <c r="AT69" s="254"/>
      <c r="AU69" s="259"/>
      <c r="AW69" s="254"/>
      <c r="AX69" s="254"/>
      <c r="AY69" s="259"/>
    </row>
  </sheetData>
  <mergeCells count="13">
    <mergeCell ref="A48:O48"/>
    <mergeCell ref="AB6:AD6"/>
    <mergeCell ref="A5:B6"/>
    <mergeCell ref="D6:F6"/>
    <mergeCell ref="G6:I6"/>
    <mergeCell ref="W6:AA6"/>
    <mergeCell ref="T6:V6"/>
    <mergeCell ref="K6:S6"/>
    <mergeCell ref="A53:C53"/>
    <mergeCell ref="A52:N52"/>
    <mergeCell ref="A51:N51"/>
    <mergeCell ref="A50:N50"/>
    <mergeCell ref="A49:N49"/>
  </mergeCells>
  <conditionalFormatting sqref="A1">
    <cfRule type="cellIs" dxfId="99" priority="114" operator="notEqual">
      <formula>0</formula>
    </cfRule>
  </conditionalFormatting>
  <conditionalFormatting sqref="B4">
    <cfRule type="containsBlanks" dxfId="98" priority="48">
      <formula>LEN(TRIM(B4))=0</formula>
    </cfRule>
    <cfRule type="notContainsBlanks" dxfId="97" priority="47">
      <formula>LEN(TRIM(B4))&gt;0</formula>
    </cfRule>
  </conditionalFormatting>
  <conditionalFormatting sqref="C1 C3">
    <cfRule type="cellIs" dxfId="96" priority="69" operator="notEqual">
      <formula>0</formula>
    </cfRule>
  </conditionalFormatting>
  <conditionalFormatting sqref="D1:AD1 D3:AD3">
    <cfRule type="cellIs" dxfId="95" priority="115" operator="notEqual">
      <formula>0</formula>
    </cfRule>
  </conditionalFormatting>
  <conditionalFormatting sqref="F8 F10:F16 F18:F45">
    <cfRule type="cellIs" dxfId="94" priority="113" operator="between">
      <formula>0.03</formula>
      <formula>0.05</formula>
    </cfRule>
    <cfRule type="cellIs" dxfId="93" priority="112" operator="lessThanOrEqual">
      <formula>0.03</formula>
    </cfRule>
    <cfRule type="cellIs" dxfId="92" priority="111" operator="greaterThan">
      <formula>0.05</formula>
    </cfRule>
    <cfRule type="containsBlanks" dxfId="91" priority="80">
      <formula>LEN(TRIM(F8))=0</formula>
    </cfRule>
  </conditionalFormatting>
  <conditionalFormatting sqref="I8 I10:I16 I18:I45">
    <cfRule type="cellIs" dxfId="90" priority="109" operator="greaterThan">
      <formula>30</formula>
    </cfRule>
    <cfRule type="cellIs" dxfId="89" priority="110" operator="between">
      <formula>20</formula>
      <formula>30</formula>
    </cfRule>
    <cfRule type="cellIs" dxfId="88" priority="108" operator="lessThanOrEqual">
      <formula>20</formula>
    </cfRule>
  </conditionalFormatting>
  <conditionalFormatting sqref="I8:J8 I10:J16">
    <cfRule type="containsBlanks" dxfId="87" priority="78">
      <formula>LEN(TRIM(I8))=0</formula>
    </cfRule>
  </conditionalFormatting>
  <conditionalFormatting sqref="I18:J45">
    <cfRule type="containsBlanks" dxfId="86" priority="1">
      <formula>LEN(TRIM(I18))=0</formula>
    </cfRule>
  </conditionalFormatting>
  <conditionalFormatting sqref="J8 J10:J16 J18:J45">
    <cfRule type="cellIs" dxfId="85" priority="107" operator="between">
      <formula>120</formula>
      <formula>180</formula>
    </cfRule>
    <cfRule type="cellIs" dxfId="84" priority="106" operator="greaterThan">
      <formula>180</formula>
    </cfRule>
  </conditionalFormatting>
  <conditionalFormatting sqref="J18:J45 J8 J10:J16">
    <cfRule type="cellIs" dxfId="83" priority="105" operator="lessThanOrEqual">
      <formula>120</formula>
    </cfRule>
  </conditionalFormatting>
  <conditionalFormatting sqref="J18:J45">
    <cfRule type="cellIs" dxfId="82" priority="68" operator="equal">
      <formula>0</formula>
    </cfRule>
  </conditionalFormatting>
  <conditionalFormatting sqref="S8">
    <cfRule type="cellIs" dxfId="81" priority="24" operator="between">
      <formula>0.8</formula>
      <formula>0.9</formula>
    </cfRule>
    <cfRule type="containsBlanks" dxfId="80" priority="21">
      <formula>LEN(TRIM(S8))=0</formula>
    </cfRule>
    <cfRule type="cellIs" dxfId="79" priority="22" operator="greaterThanOrEqual">
      <formula>0.9</formula>
    </cfRule>
    <cfRule type="cellIs" dxfId="78" priority="23" operator="lessThan">
      <formula>0.8</formula>
    </cfRule>
  </conditionalFormatting>
  <conditionalFormatting sqref="S10:S16">
    <cfRule type="cellIs" dxfId="77" priority="8" operator="greaterThanOrEqual">
      <formula>0.9</formula>
    </cfRule>
    <cfRule type="containsBlanks" dxfId="76" priority="7">
      <formula>LEN(TRIM(S10))=0</formula>
    </cfRule>
    <cfRule type="cellIs" dxfId="75" priority="9" operator="lessThan">
      <formula>0.8</formula>
    </cfRule>
    <cfRule type="cellIs" dxfId="74" priority="10" operator="between">
      <formula>0.8</formula>
      <formula>0.9</formula>
    </cfRule>
  </conditionalFormatting>
  <conditionalFormatting sqref="S18:S45">
    <cfRule type="containsBlanks" dxfId="73" priority="3">
      <formula>LEN(TRIM(S18))=0</formula>
    </cfRule>
    <cfRule type="cellIs" dxfId="72" priority="6" operator="between">
      <formula>0.8</formula>
      <formula>0.9</formula>
    </cfRule>
    <cfRule type="cellIs" dxfId="71" priority="5" operator="lessThan">
      <formula>0.8</formula>
    </cfRule>
    <cfRule type="cellIs" dxfId="70" priority="4" operator="greaterThanOrEqual">
      <formula>0.9</formula>
    </cfRule>
  </conditionalFormatting>
  <conditionalFormatting sqref="V8 V10:V16 V18:V45">
    <cfRule type="cellIs" dxfId="69" priority="93" operator="greaterThanOrEqual">
      <formula>0.95</formula>
    </cfRule>
    <cfRule type="cellIs" dxfId="68" priority="95" operator="between">
      <formula>0.9</formula>
      <formula>0.95</formula>
    </cfRule>
    <cfRule type="cellIs" dxfId="67" priority="94" operator="lessThan">
      <formula>0.9</formula>
    </cfRule>
  </conditionalFormatting>
  <conditionalFormatting sqref="V8 V10:V16">
    <cfRule type="containsBlanks" dxfId="66" priority="75">
      <formula>LEN(TRIM(V8))=0</formula>
    </cfRule>
  </conditionalFormatting>
  <conditionalFormatting sqref="V18:V45">
    <cfRule type="containsBlanks" dxfId="65" priority="11">
      <formula>LEN(TRIM(V18))=0</formula>
    </cfRule>
  </conditionalFormatting>
  <conditionalFormatting sqref="AA8 AA10:AA16 AA18:AA45">
    <cfRule type="cellIs" dxfId="64" priority="90" operator="greaterThanOrEqual">
      <formula>0.8</formula>
    </cfRule>
    <cfRule type="cellIs" dxfId="63" priority="91" operator="lessThan">
      <formula>0.75</formula>
    </cfRule>
    <cfRule type="cellIs" dxfId="62" priority="92" operator="between">
      <formula>0.75</formula>
      <formula>0.8</formula>
    </cfRule>
  </conditionalFormatting>
  <conditionalFormatting sqref="AA8 AA10:AA16">
    <cfRule type="containsBlanks" dxfId="61" priority="74">
      <formula>LEN(TRIM(AA8))=0</formula>
    </cfRule>
  </conditionalFormatting>
  <conditionalFormatting sqref="AA18:AA45">
    <cfRule type="containsBlanks" dxfId="60" priority="12">
      <formula>LEN(TRIM(AA18))=0</formula>
    </cfRule>
  </conditionalFormatting>
  <conditionalFormatting sqref="AD8">
    <cfRule type="cellIs" dxfId="59" priority="45" operator="lessThan">
      <formula>0.75</formula>
    </cfRule>
    <cfRule type="cellIs" dxfId="58" priority="44" operator="greaterThanOrEqual">
      <formula>0.8</formula>
    </cfRule>
    <cfRule type="containsBlanks" dxfId="57" priority="43">
      <formula>LEN(TRIM(AD8))=0</formula>
    </cfRule>
    <cfRule type="cellIs" dxfId="56" priority="46" operator="between">
      <formula>0.75</formula>
      <formula>0.8</formula>
    </cfRule>
  </conditionalFormatting>
  <conditionalFormatting sqref="AD10:AD16">
    <cfRule type="cellIs" dxfId="55" priority="20" operator="between">
      <formula>0.75</formula>
      <formula>0.8</formula>
    </cfRule>
    <cfRule type="cellIs" dxfId="54" priority="19" operator="lessThan">
      <formula>0.75</formula>
    </cfRule>
    <cfRule type="cellIs" dxfId="53" priority="18" operator="greaterThanOrEqual">
      <formula>0.8</formula>
    </cfRule>
    <cfRule type="containsBlanks" dxfId="52" priority="17">
      <formula>LEN(TRIM(AD10))=0</formula>
    </cfRule>
  </conditionalFormatting>
  <conditionalFormatting sqref="AD18:AD45">
    <cfRule type="cellIs" dxfId="51" priority="16" operator="between">
      <formula>0.75</formula>
      <formula>0.8</formula>
    </cfRule>
    <cfRule type="cellIs" dxfId="50" priority="15" operator="lessThan">
      <formula>0.75</formula>
    </cfRule>
    <cfRule type="cellIs" dxfId="49" priority="14" operator="greaterThanOrEqual">
      <formula>0.8</formula>
    </cfRule>
    <cfRule type="containsBlanks" dxfId="48" priority="13">
      <formula>LEN(TRIM(AD18))=0</formula>
    </cfRule>
  </conditionalFormatting>
  <pageMargins left="0.7" right="0.7" top="0.75" bottom="0.75" header="0.3" footer="0.3"/>
  <ignoredErrors>
    <ignoredError sqref="F12 M10:M16 O10:Q16 L10:L16 L8:R9 N10:N16 R10:R16 AH18:AN45" 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1C305E4-D4DE-4DAD-A634-4E714C887D09}">
          <x14:formula1>
            <xm:f>Refs!$K$2:$K$25</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5FE29-792A-4867-9FE1-1DCE02885C01}">
  <sheetPr>
    <tabColor theme="8" tint="0.79998168889431442"/>
  </sheetPr>
  <dimension ref="A1:AO1968"/>
  <sheetViews>
    <sheetView showGridLines="0" zoomScale="90" zoomScaleNormal="90" workbookViewId="0">
      <pane xSplit="3" ySplit="7" topLeftCell="D8" activePane="bottomRight" state="frozen"/>
      <selection activeCell="C74" sqref="C74"/>
      <selection pane="topRight" activeCell="C74" sqref="C74"/>
      <selection pane="bottomLeft" activeCell="C74" sqref="C74"/>
      <selection pane="bottomRight" activeCell="B4" sqref="B4"/>
    </sheetView>
  </sheetViews>
  <sheetFormatPr defaultColWidth="8.54296875" defaultRowHeight="14.5" x14ac:dyDescent="0.35"/>
  <cols>
    <col min="1" max="1" width="11.453125" style="51" customWidth="1"/>
    <col min="2" max="2" width="33.453125" style="51" customWidth="1"/>
    <col min="3" max="3" width="10.6328125" style="51" bestFit="1" customWidth="1"/>
    <col min="4" max="4" width="10.54296875" style="51" customWidth="1"/>
    <col min="5" max="5" width="11.453125" style="51" customWidth="1"/>
    <col min="6" max="6" width="10" style="51" customWidth="1"/>
    <col min="7" max="7" width="13.453125" style="51" customWidth="1"/>
    <col min="8" max="8" width="11" style="51" customWidth="1"/>
    <col min="9" max="9" width="9.54296875" style="51" customWidth="1"/>
    <col min="10" max="10" width="11.453125" style="51" customWidth="1"/>
    <col min="11" max="12" width="15.1796875" style="51" customWidth="1"/>
    <col min="13" max="13" width="16.1796875" style="51" customWidth="1"/>
    <col min="14" max="14" width="15.1796875" style="51" customWidth="1"/>
    <col min="15" max="15" width="17.453125" style="51" customWidth="1"/>
    <col min="16" max="16" width="15.1796875" style="51" customWidth="1"/>
    <col min="17" max="17" width="18.453125" style="51" customWidth="1"/>
    <col min="18" max="18" width="16.90625" style="51" customWidth="1"/>
    <col min="19" max="19" width="13.81640625" style="51" customWidth="1"/>
    <col min="20" max="20" width="14.453125" style="51" customWidth="1"/>
    <col min="21" max="21" width="12.81640625" style="51" customWidth="1"/>
    <col min="22" max="22" width="9.54296875" style="51" customWidth="1"/>
    <col min="23" max="23" width="14.453125" style="51" customWidth="1"/>
    <col min="24" max="26" width="11.1796875" style="51" customWidth="1"/>
    <col min="27" max="27" width="9.54296875" style="51" customWidth="1"/>
    <col min="28" max="29" width="11.1796875" style="51" customWidth="1"/>
    <col min="30" max="30" width="9.54296875" style="51" customWidth="1"/>
    <col min="31" max="31" width="9" style="51" customWidth="1"/>
    <col min="32" max="40" width="8.54296875" style="51" customWidth="1"/>
    <col min="41" max="16384" width="8.54296875" style="51"/>
  </cols>
  <sheetData>
    <row r="1" spans="1:37" ht="6" customHeight="1" thickBot="1" x14ac:dyDescent="0.4">
      <c r="A1" s="87"/>
      <c r="B1" s="6"/>
      <c r="C1" s="4"/>
      <c r="D1" s="4"/>
      <c r="E1" s="4"/>
      <c r="F1"/>
      <c r="G1"/>
      <c r="H1"/>
      <c r="I1"/>
      <c r="J1"/>
      <c r="K1" s="4"/>
      <c r="L1" s="4"/>
      <c r="M1" s="4"/>
      <c r="N1" s="4"/>
      <c r="O1" s="4"/>
      <c r="P1" s="4"/>
      <c r="Q1" s="4"/>
      <c r="R1" s="4"/>
      <c r="S1" s="4"/>
      <c r="T1" s="4"/>
      <c r="U1" s="4"/>
      <c r="V1" s="4"/>
      <c r="W1" s="4"/>
      <c r="X1" s="4"/>
      <c r="Y1" s="4"/>
      <c r="Z1" s="4"/>
      <c r="AA1" s="4"/>
      <c r="AB1" s="4"/>
      <c r="AC1" s="4"/>
      <c r="AD1" s="4"/>
    </row>
    <row r="2" spans="1:37" ht="33.65" customHeight="1" thickBot="1" x14ac:dyDescent="0.4">
      <c r="A2" s="203" t="s">
        <v>794</v>
      </c>
      <c r="B2" s="203"/>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7" s="53" customFormat="1" ht="10.5" customHeight="1" thickBot="1" x14ac:dyDescent="0.4">
      <c r="A3" s="5"/>
      <c r="B3" s="5"/>
      <c r="C3" s="9" t="e">
        <f>IF( SUM(D3:E3,G3:H3,J3:J3,K3:Q3,M3:R3,#REF!, T3:U3,Y3:Z3,AB3:AC3,#REF!,#REF!,#REF!,#REF!,#REF!)=0,0,1)</f>
        <v>#REF!</v>
      </c>
      <c r="D3" s="5">
        <f>SUM(D11:D22)-D8-SUM(IF(E11=0, D11, 0), IF(E12=0, D12, 0), IF(E13=0, D13, 0), IF(E14=0, D14, 0), IF(E15=0,  D15, 0), IF(E16=0, D16, 0), IF(E17=0, D17, 0), IF(E18=0, D18, 0), IF(E19=0, D19, 0), IF(E20=0, D20, 0), IF(E21=0, D21, 0), IF(E22=0, D22, 0))</f>
        <v>0</v>
      </c>
      <c r="E3" s="5">
        <f>SUM(E11:E22)-E8-SUM(IF(D11=0, E11, 0), IF(D12=0, E12, 0), IF(D13=0, E13, 0), IF(D14=0, E14, 0), IF(D15=0,  E15, 0), IF(D16=0, E16, 0), IF(D17=0, E17, 0), IF(D18=0, E18, 0), IF(D19=0, E19, 0), IF(D20=0, E20, 0), IF(D21=0, E21, 0), IF(D22=0, E22, 0))</f>
        <v>0</v>
      </c>
      <c r="F3" s="5"/>
      <c r="G3" s="5">
        <f>SUM(G11:G22)-G8-SUM(IF(H11=0, G11, 0), IF(H12=0, G12, 0), IF(H13=0, G13, 0), IF(H14=0, G14, 0), IF(H15=0,  G15, 0), IF(H16=0, G16, 0), IF(H17=0, G17, 0), IF(H18=0, G18, 0), IF(H19=0, G19, 0), IF(H20=0, G20, 0), IF(H21=0, G21, 0), IF(H22=0, G22, 0))</f>
        <v>0</v>
      </c>
      <c r="H3" s="5">
        <f>SUM(H11:H22)-H8-SUM(IF(G11=0, H11, 0), IF(G12=0, H12, 0), IF(G13=0, H13, 0), IF(G14=0, H14, 0), IF(G15=0,  H15, 0), IF(G16=0, H16, 0), IF(G17=0, H17, 0), IF(G18=0, H18, 0), IF(G19=0, H19, 0), IF(G20=0, H20, 0), IF(G21=0, H21, 0), IF(G22=0, H22, 0))</f>
        <v>0</v>
      </c>
      <c r="I3" s="5"/>
      <c r="J3" s="5"/>
      <c r="K3" s="5">
        <f>SUM(K11:K22)-K8-SUM(IF(L11=0, K11, 0), IF(L12=0, K12, 0), IF(L13=0, K13, 0), IF(L14=0, K14, 0), IF(L15=0,  K15, 0), IF(L16=0, K16, 0), IF(L17=0, K17, 0), IF(L18=0, K18, 0), IF(L19=0, K19, 0), IF(L20=0, K20, 0), IF(L21=0, K21, 0), IF(L22=0, K22, 0))</f>
        <v>0</v>
      </c>
      <c r="L3" s="5">
        <f>SUM(L11:L22)-L8-SUM(IF(K11=0, L11, 0), IF(K12=0, L12, 0), IF(K13=0, L13, 0), IF(K14=0, L14, 0), IF(K15=0,  L15, 0), IF(K16=0, L16, 0), IF(K17=0, L17, 0), IF(K18=0, L18, 0), IF(K19=0, L19, 0), IF(K20=0, L20, 0), IF(K21=0, L21, 0), IF(K22=0, L22, 0))</f>
        <v>0</v>
      </c>
      <c r="M3" s="5">
        <f>SUM(M11:M22)-M8-SUM(IF(N11=0, M11, 0), IF(N12=0, M12, 0), IF(N13=0, M13, 0), IF(N14=0, M14, 0), IF(N15=0,  M15, 0), IF(N16=0, M16, 0), IF(N17=0, M17, 0), IF(N18=0, M18, 0), IF(N19=0, M19, 0), IF(N20=0, M20, 0), IF(N21=0, M21, 0), IF(N22=0, M22, 0))</f>
        <v>0</v>
      </c>
      <c r="N3" s="5">
        <f>SUM(N11:N22)-N8-SUM(IF(M11=0, N11, 0), IF(M12=0, N12, 0), IF(M13=0, N13, 0), IF(M14=0, N14, 0), IF(M15=0,  N15, 0), IF(M16=0, N16, 0), IF(M17=0, N17, 0), IF(M18=0, N18, 0), IF(M19=0, N19, 0), IF(M20=0, N20, 0), IF(M21=0, N21, 0), IF(M22=0, N22, 0))</f>
        <v>0</v>
      </c>
      <c r="O3" s="5">
        <f>SUM(O11:O22)-O8-SUM(IF(P11=0, O11, 0), IF(P12=0, O12, 0), IF(P13=0, O13, 0), IF(P14=0, O14, 0), IF(P15=0,  O15, 0), IF(P16=0, O16, 0), IF(P17=0, O17, 0), IF(P18=0, O18, 0), IF(P19=0, O19, 0), IF(P20=0, O20, 0), IF(P21=0, O21, 0), IF(P22=0, O22, 0))</f>
        <v>0</v>
      </c>
      <c r="P3" s="5">
        <f>SUM(P11:P22)-P8-SUM(IF(O11=0, P11, 0), IF(O12=0, P12, 0), IF(O13=0, P13, 0), IF(O14=0, P14, 0), IF(O15=0,  P15, 0), IF(O16=0, P16, 0), IF(O17=0, P17, 0), IF(O18=0, P18, 0), IF(O19=0, P19, 0), IF(O20=0, P20, 0), IF(O21=0, P21, 0), IF(O22=0, P22, 0))</f>
        <v>0</v>
      </c>
      <c r="Q3" s="5">
        <f>SUM(Q11:Q22)-Q8-SUM(IF(R11=0, Q11, 0), IF(R12=0, Q12, 0), IF(R13=0, Q13, 0), IF(R14=0, Q14, 0), IF(R15=0,  Q15, 0), IF(R16=0, Q16, 0), IF(R17=0, Q17, 0), IF(R18=0, Q18, 0), IF(R19=0, Q19, 0), IF(R20=0, Q20, 0), IF(R21=0, Q21, 0), IF(R22=0, Q22, 0))</f>
        <v>0</v>
      </c>
      <c r="R3" s="5">
        <f>SUM(R11:R22)-R8-SUM(IF(Q11=0, R11, 0), IF(Q12=0, R12, 0), IF(Q13=0, R13, 0), IF(Q14=0, R14, 0), IF(Q15=0,  R15, 0), IF(Q16=0, R16, 0), IF(Q17=0, R17, 0), IF(Q18=0, R18, 0), IF(Q19=0, R19, 0), IF(Q20=0, R20, 0), IF(Q21=0, R21, 0), IF(Q22=0, R22, 0))</f>
        <v>0</v>
      </c>
      <c r="S3" s="5"/>
      <c r="T3" s="5">
        <f>SUM(T11:T22)-T8-SUM(IF(U11=0, T11, 0), IF(U12=0, T12, 0), IF(U13=0, T13, 0), IF(U14=0, T14, 0), IF(U15=0,  T15, 0), IF(U16=0, T16, 0), IF(U17=0, T17, 0), IF(U18=0, T18, 0), IF(U19=0, T19, 0), IF(U20=0, T20, 0), IF(U21=0, T21, 0), IF(U22=0, T22, 0))</f>
        <v>0</v>
      </c>
      <c r="U3" s="5">
        <f>SUM(U11:U22)-U8-SUM(IF(T11=0, U11, 0), IF(T12=0, U12, 0), IF(T13=0, U13, 0), IF(T14=0, U14, 0), IF(T15=0,  U15, 0), IF(T16=0, U16, 0), IF(T17=0, U17, 0), IF(T18=0, U18, 0), IF(T19=0, U19, 0), IF(T20=0, U20, 0), IF(T21=0, U21, 0), IF(T22=0, U22, 0))</f>
        <v>0</v>
      </c>
      <c r="V3" s="5"/>
      <c r="W3" s="5">
        <f>SUM(W11:W22)-W8-SUM(IF(X11=0, W11, 0), IF(X12=0, W12, 0), IF(X13=0, W13, 0), IF(X14=0, W14, 0), IF(X15=0,  W15, 0), IF(X16=0, W16, 0), IF(X17=0, W17, 0), IF(X18=0, W18, 0), IF(X19=0, W19, 0), IF(X20=0, W20, 0), IF(X21=0, W21, 0), IF(X22=0, W22, 0))</f>
        <v>0</v>
      </c>
      <c r="X3" s="5">
        <f>SUM(X11:X22)-X8-SUM(IF(W11=0, X11, 0), IF(W12=0, X12, 0), IF(W13=0, X13, 0), IF(W14=0, X14, 0), IF(W15=0,  X15, 0), IF(W16=0, X16, 0), IF(W17=0, X17, 0), IF(W18=0, X18, 0), IF(W19=0, X19, 0), IF(W20=0, X20, 0), IF(W21=0, X21, 0), IF(W22=0, X22, 0))</f>
        <v>0</v>
      </c>
      <c r="Y3" s="5">
        <f>SUM(Y11:Y22)-Y8-SUM(IF(Z11=0, Y11, 0), IF(Z12=0, Y12, 0), IF(Z13=0, Y13, 0), IF(Z14=0, Y14, 0), IF(Z15=0,  Y15, 0), IF(Z16=0, Y16, 0), IF(Z17=0, Y17, 0), IF(Z18=0, Y18, 0), IF(Z19=0, Y19, 0), IF(Z20=0, Y20, 0), IF(Z21=0, Y21, 0), IF(Z22=0, Y22, 0))</f>
        <v>0</v>
      </c>
      <c r="Z3" s="5">
        <f>SUM(Z11:Z22)-Z8-SUM(IF(Y11=0, Z11, 0), IF(Y12=0, Z12, 0), IF(Y13=0, Z13, 0), IF(Y14=0, Z14, 0), IF(Y15=0,  Z15, 0), IF(Y16=0, Z16, 0), IF(Y17=0, Z17, 0), IF(Y18=0, Z18, 0), IF(Y19=0, Z19, 0), IF(Y20=0, Z20, 0), IF(Y21=0, Z21, 0), IF(Y22=0, Z22, 0))</f>
        <v>0</v>
      </c>
      <c r="AA3" s="5"/>
      <c r="AB3" s="5">
        <f>SUM(AB11:AB22)-AB8-SUM(IF(AC11=0, AB11, 0), IF(AC12=0, AB12, 0), IF(AC13=0, AB13, 0), IF(AC14=0, AB14, 0), IF(AC15=0,  AB15, 0), IF(AC16=0, AB16, 0), IF(AC17=0, AB17, 0), IF(AC18=0, AB18, 0), IF(AC19=0, AB19, 0), IF(AC20=0, AB20, 0), IF(AC21=0, AB21, 0), IF(AC22=0, AB22, 0))</f>
        <v>0</v>
      </c>
      <c r="AC3" s="5">
        <f>SUM(AC11:AC22)-AC8-SUM(IF(AB11=0, AC11, 0), IF(AB12=0, AC12, 0), IF(AB13=0, AC13, 0), IF(AB14=0, AC14, 0), IF(AB15=0,  AC15, 0), IF(AB16=0, AC16, 0), IF(AB17=0, AC17, 0), IF(AB18=0, AC18, 0), IF(AB19=0, AC19, 0), IF(AB20=0, AC20, 0), IF(AB21=0, AC21, 0), IF(AB22=0, AC22, 0))</f>
        <v>0</v>
      </c>
      <c r="AD3" s="5"/>
      <c r="AE3" s="54"/>
      <c r="AF3" s="54"/>
      <c r="AG3" s="54"/>
      <c r="AH3" s="54"/>
      <c r="AI3" s="54"/>
      <c r="AJ3" s="54"/>
      <c r="AK3" s="54"/>
    </row>
    <row r="4" spans="1:37" ht="24" customHeight="1" thickBot="1" x14ac:dyDescent="0.4">
      <c r="A4" s="4" t="s">
        <v>60</v>
      </c>
      <c r="B4" s="131" t="s">
        <v>202</v>
      </c>
      <c r="C4" s="4"/>
      <c r="D4" s="55" t="s">
        <v>19</v>
      </c>
      <c r="E4" s="55" t="s">
        <v>20</v>
      </c>
      <c r="F4" s="55"/>
      <c r="G4" s="55" t="s">
        <v>21</v>
      </c>
      <c r="H4" s="55" t="s">
        <v>20</v>
      </c>
      <c r="I4" s="55"/>
      <c r="J4" s="55" t="s">
        <v>71</v>
      </c>
      <c r="K4" s="172" t="s">
        <v>83</v>
      </c>
      <c r="L4" s="172" t="s">
        <v>82</v>
      </c>
      <c r="M4" s="172" t="s">
        <v>87</v>
      </c>
      <c r="N4" s="172" t="s">
        <v>86</v>
      </c>
      <c r="O4" s="172" t="s">
        <v>729</v>
      </c>
      <c r="P4" s="172" t="s">
        <v>730</v>
      </c>
      <c r="Q4" s="172" t="s">
        <v>731</v>
      </c>
      <c r="R4" s="172" t="s">
        <v>732</v>
      </c>
      <c r="S4" s="172"/>
      <c r="T4" s="55" t="s">
        <v>100</v>
      </c>
      <c r="U4" s="55" t="s">
        <v>99</v>
      </c>
      <c r="V4" s="55"/>
      <c r="W4" s="55" t="s">
        <v>100</v>
      </c>
      <c r="X4" s="55" t="s">
        <v>99</v>
      </c>
      <c r="Y4" s="55" t="s">
        <v>107</v>
      </c>
      <c r="Z4" s="55" t="s">
        <v>106</v>
      </c>
      <c r="AA4" s="55"/>
      <c r="AB4" s="55" t="s">
        <v>114</v>
      </c>
      <c r="AC4" s="55" t="s">
        <v>112</v>
      </c>
      <c r="AD4" s="55"/>
    </row>
    <row r="5" spans="1:37" s="56" customFormat="1" ht="164.15" customHeight="1" x14ac:dyDescent="0.35">
      <c r="A5" s="336"/>
      <c r="B5" s="336"/>
      <c r="C5" s="57"/>
      <c r="D5" s="57" t="s">
        <v>40</v>
      </c>
      <c r="E5" s="57" t="s">
        <v>41</v>
      </c>
      <c r="F5" s="67" t="str">
        <f>CONCATENATE(D4," / (",E4,"+",D4,")")</f>
        <v>B02 / (A03+B02)</v>
      </c>
      <c r="G5" s="57" t="s">
        <v>43</v>
      </c>
      <c r="H5" s="57" t="s">
        <v>41</v>
      </c>
      <c r="I5" s="67" t="str">
        <f>CONCATENATE(G4," / ",E4)</f>
        <v>B06 / A03</v>
      </c>
      <c r="J5" s="130"/>
      <c r="K5" s="247" t="s">
        <v>154</v>
      </c>
      <c r="L5" s="240" t="s">
        <v>153</v>
      </c>
      <c r="M5" s="240" t="s">
        <v>158</v>
      </c>
      <c r="N5" s="240" t="s">
        <v>157</v>
      </c>
      <c r="O5" s="240" t="s">
        <v>733</v>
      </c>
      <c r="P5" s="240" t="s">
        <v>734</v>
      </c>
      <c r="Q5" s="240" t="s">
        <v>735</v>
      </c>
      <c r="R5" s="240" t="s">
        <v>736</v>
      </c>
      <c r="S5" s="239" t="str">
        <f>CONCATENATE(K4,"+",M4,"+",O4,"+",Q4," / ",L4,"+",N4,"+",P4,"+",R4)</f>
        <v>D14+D23+H20+H22 / D13+D22+H19+H21</v>
      </c>
      <c r="T5" s="57" t="s">
        <v>742</v>
      </c>
      <c r="U5" s="57" t="s">
        <v>171</v>
      </c>
      <c r="V5" s="67" t="str">
        <f>CONCATENATE(T4," / ",U4)</f>
        <v>E20 / E19</v>
      </c>
      <c r="W5" s="57" t="s">
        <v>742</v>
      </c>
      <c r="X5" s="57" t="s">
        <v>171</v>
      </c>
      <c r="Y5" s="246" t="s">
        <v>737</v>
      </c>
      <c r="Z5" s="57" t="s">
        <v>174</v>
      </c>
      <c r="AA5" s="67" t="str">
        <f>+CONCATENATE(W4,"+",Y4," / ",X4,"+",Z4)</f>
        <v>E20+E27 / E19+E26</v>
      </c>
      <c r="AB5" s="270" t="s">
        <v>241</v>
      </c>
      <c r="AC5" s="57" t="s">
        <v>179</v>
      </c>
      <c r="AD5" s="67" t="str">
        <f>CONCATENATE(AB4," / ",AC4)</f>
        <v>F03 / F01</v>
      </c>
    </row>
    <row r="6" spans="1:37" s="59" customFormat="1" ht="51" customHeight="1" x14ac:dyDescent="0.35">
      <c r="A6" s="88" t="str">
        <f>INDEX(Refs!$A$2:$A$87,MATCH($B$4,Refs!$C$2:$C$87,0))</f>
        <v>*</v>
      </c>
      <c r="B6" s="88" t="str">
        <f>VLOOKUP($A$6,Refs!$A$2:$D$87,4,FALSE)</f>
        <v>National</v>
      </c>
      <c r="C6" s="85"/>
      <c r="D6" s="334" t="s">
        <v>876</v>
      </c>
      <c r="E6" s="334"/>
      <c r="F6" s="335"/>
      <c r="G6" s="333" t="s">
        <v>875</v>
      </c>
      <c r="H6" s="334"/>
      <c r="I6" s="335"/>
      <c r="J6" s="86" t="s">
        <v>874</v>
      </c>
      <c r="K6" s="332" t="s">
        <v>879</v>
      </c>
      <c r="L6" s="330"/>
      <c r="M6" s="330"/>
      <c r="N6" s="330"/>
      <c r="O6" s="330"/>
      <c r="P6" s="330"/>
      <c r="Q6" s="330"/>
      <c r="R6" s="330"/>
      <c r="S6" s="331"/>
      <c r="T6" s="333" t="s">
        <v>873</v>
      </c>
      <c r="U6" s="334"/>
      <c r="V6" s="335"/>
      <c r="W6" s="333" t="s">
        <v>878</v>
      </c>
      <c r="X6" s="334"/>
      <c r="Y6" s="334"/>
      <c r="Z6" s="334"/>
      <c r="AA6" s="335"/>
      <c r="AB6" s="337" t="s">
        <v>877</v>
      </c>
      <c r="AC6" s="338"/>
      <c r="AD6" s="339"/>
      <c r="AE6" s="58"/>
      <c r="AF6" s="58"/>
      <c r="AG6" s="58"/>
      <c r="AH6" s="58"/>
      <c r="AI6" s="58"/>
      <c r="AJ6" s="58"/>
      <c r="AK6" s="58"/>
    </row>
    <row r="7" spans="1:37" x14ac:dyDescent="0.35">
      <c r="A7" s="18">
        <v>44286</v>
      </c>
      <c r="B7" s="4"/>
      <c r="C7" s="4"/>
      <c r="D7" s="4"/>
      <c r="E7" s="4"/>
      <c r="F7" s="89"/>
      <c r="G7" s="90"/>
      <c r="H7" s="4"/>
      <c r="I7" s="89"/>
      <c r="J7" s="91"/>
      <c r="K7" s="266"/>
      <c r="L7" s="134"/>
      <c r="M7" s="134"/>
      <c r="N7" s="134"/>
      <c r="O7" s="134"/>
      <c r="P7" s="134"/>
      <c r="Q7" s="134"/>
      <c r="R7" s="134"/>
      <c r="S7" s="134"/>
      <c r="T7" s="90"/>
      <c r="U7" s="4"/>
      <c r="V7" s="89"/>
      <c r="W7" s="90"/>
      <c r="X7" s="4"/>
      <c r="Y7" s="4"/>
      <c r="Z7" s="4"/>
      <c r="AA7" s="89"/>
      <c r="AB7" s="90"/>
      <c r="AC7" s="4"/>
      <c r="AD7" s="89"/>
    </row>
    <row r="8" spans="1:37" ht="15" customHeight="1" x14ac:dyDescent="0.35">
      <c r="A8" s="18">
        <v>46112</v>
      </c>
      <c r="B8" s="92" t="s">
        <v>819</v>
      </c>
      <c r="C8" s="4"/>
      <c r="D8" s="93">
        <f>SUM(IF(E11=0, 0, D11), IF(E12=0, 0, D12), IF(E13=0, 0, D13), IF(E14=0, 0, D14), IF(E15=0, 0, D15), IF(E16=0, 0, D16), IF(E17=0, 0, D17), IF(E18=0, 0, D18), IF(E19=0, 0, D19), IF(E20=0, 0, D20), IF(E21=0, 0, D21), IF(E22=0, 0, D22))</f>
        <v>115754</v>
      </c>
      <c r="E8" s="94">
        <f>SUM(IF(D11=0, 0, E11), IF(D12=0, 0, E12), IF(D13=0, 0, E13), IF(D14=0, 0, E14), IF(D15=0, 0, E15), IF(D16=0, 0, E16), IF(D17=0, 0, E17), IF(D18=0, 0, E18), IF(D19=0, 0, E19), IF(D20=0, 0, E20), IF(D21=0, 0, E21), IF(D22=0, 0, E22))</f>
        <v>4636058</v>
      </c>
      <c r="F8" s="95">
        <f>IF(D8&gt;E8+D8,"",IF(D8=0,"",IF(E8=0,"",IFERROR(D8/(E8+D8),0))))</f>
        <v>2.4359970470212204E-2</v>
      </c>
      <c r="G8" s="93">
        <f>SUM(IF(H11=0, 0, G11), IF(H12=0, 0, G12), IF(H13=0, 0, G13), IF(H14=0, 0, G14), IF(H15=0, 0, G15), IF(H16=0, 0, G16), IF(H17=0, 0, G17), IF(H18=0, 0, G18), IF(H19=0, 0, G19), IF(H20=0, 0, G20), IF(H21=0, 0, G21), IF(H22=0, 0, G22))</f>
        <v>175683868</v>
      </c>
      <c r="H8" s="94">
        <f>SUM(IF(G11=0, 0, H11), IF(G12=0, 0, H12), IF(G13=0, 0, H13), IF(G14=0, 0, H14), IF(G15=0, 0, H15), IF(G16=0, 0, H16), IF(G17=0, 0, H17), IF(G18=0, 0, H18), IF(G19=0, 0, H19), IF(G20=0, 0, H20), IF(G21=0, 0, H21), IF(G22=0, 0, H22))</f>
        <v>4636058</v>
      </c>
      <c r="I8" s="96">
        <f>IF(G8=0,"",IF(H8=0,"",IFERROR(G8/(H8),0)))</f>
        <v>37.895097084635267</v>
      </c>
      <c r="J8" s="97" t="str">
        <f>IF($B$6="Area", SUMIFS(Raw!$K:$K,Raw!$A:$A,"&lt;="&amp;$A8,Raw!$A:$A,"&gt;"&amp;$A7,Raw!$G:$G,'KPIs Geography from Apr25'!J$4,Raw!$E:$E,'KPIs Geography from Apr25'!$A$6), " ")</f>
        <v xml:space="preserve"> </v>
      </c>
      <c r="K8" s="126">
        <f>SUM(IF(L11=0, 0, K11), IF(L12=0, 0, K12), IF(L13=0, 0, K13), IF(L14=0, 0, K14), IF(L15=0, 0, K15), IF(L16=0, 0, K16), IF(L17=0, 0, K17), IF(L18=0, 0, K18), IF(L19=0, 0, K19), IF(L20=0, 0, K20), IF(L21=0, 0, K21), IF(L22=0, 0, K22))</f>
        <v>350575</v>
      </c>
      <c r="L8" s="94">
        <f>SUM(IF(K11=0, 0, L11), IF(K12=0, 0, L12), IF(K13=0, 0, L13), IF(K14=0, 0, L14), IF(K15=0, 0, L15), IF(K16=0, 0, L16), IF(K17=0, 0, L17), IF(K18=0, 0, L18), IF(K19=0, 0, L19), IF(K20=0, 0, L20), IF(K21=0, 0, L21), IF(K22=0, 0, L22))</f>
        <v>862727</v>
      </c>
      <c r="M8" s="93">
        <f>SUM(IF(N11=0, 0, M11), IF(N12=0, 0, M12), IF(N13=0, 0, M13), IF(N14=0, 0, M14), IF(N15=0, 0, M15), IF(N16=0, 0, M16), IF(N17=0, 0, M17), IF(N18=0, 0, M18), IF(N19=0, 0, M19), IF(N20=0, 0, M20), IF(N21=0, 0, M21), IF(N22=0, 0, M22))</f>
        <v>108631</v>
      </c>
      <c r="N8" s="93">
        <f>SUM(IF(M11=0, 0, N11), IF(M12=0, 0, N12), IF(M13=0, 0, N13), IF(M14=0, 0, N14), IF(M15=0, 0, N15), IF(M16=0, 0, N16), IF(M17=0, 0, N17), IF(M18=0, 0, N18), IF(M19=0, 0, N19), IF(M20=0, 0, N20), IF(M21=0, 0, N21), IF(M22=0, 0, N22))</f>
        <v>225697</v>
      </c>
      <c r="O8" s="93">
        <f>SUM(IF(P11=0, 0, O11), IF(P12=0, 0, O12), IF(P13=0, 0, O13), IF(P14=0, 0, O14), IF(P15=0, 0, O15), IF(P16=0, 0, O16), IF(P17=0, 0, O17), IF(P18=0, 0, O18), IF(P19=0, 0, O19), IF(P20=0, 0, O20), IF(P21=0, 0, O21), IF(P22=0, 0, O22))</f>
        <v>3530</v>
      </c>
      <c r="P8" s="94">
        <f>SUM(IF(O11=0, 0, P11), IF(O12=0, 0, P12), IF(O13=0, 0, P13), IF(O14=0, 0, P14), IF(O15=0, 0, P15), IF(O16=0, 0, P16), IF(O17=0, 0, P17), IF(O18=0, 0, P18), IF(O19=0, 0, P19), IF(O20=0, 0, P20), IF(O21=0, 0, P21), IF(O22=0, 0, P22))</f>
        <v>9491</v>
      </c>
      <c r="Q8" s="93">
        <f>SUM(IF(R11=0, 0, Q11), IF(R12=0, 0, Q12), IF(R13=0, 0, Q13), IF(R14=0, 0, Q14), IF(R15=0, 0, Q15), IF(R16=0, 0, Q16), IF(R17=0, 0, Q17), IF(R18=0, 0, Q18), IF(R19=0, 0, Q19), IF(R20=0, 0, Q20), IF(R21=0, 0, Q21), IF(R22=0, 0, Q22))</f>
        <v>6593</v>
      </c>
      <c r="R8" s="93">
        <f>SUM(IF(Q11=0, 0, R11), IF(Q12=0, 0, R12), IF(Q13=0, 0, R13), IF(Q14=0, 0, R14), IF(Q15=0, 0, R15), IF(Q16=0, 0, R16), IF(Q17=0, 0, R17), IF(Q18=0, 0, R18), IF(Q19=0, 0, R19), IF(Q20=0, 0, R20), IF(Q21=0, 0, R21), IF(Q22=0, 0, R22))</f>
        <v>13685</v>
      </c>
      <c r="S8" s="173">
        <f>IFERROR(SUM((K8+M8+O8+Q8)/(L8+N8+P8+R8)),"")</f>
        <v>0.42221032745591941</v>
      </c>
      <c r="T8" s="93">
        <f>SUM(IF(U11=0, 0, T11), IF(U12=0, 0, T12), IF(U13=0, 0, T13), IF(U14=0, 0, T14), IF(U15=0, 0, T15), IF(U16=0, 0, T16), IF(U17=0, 0, T17), IF(U18=0, 0, T18), IF(U19=0, 0, T19), IF(U20=0, 0, T20), IF(U21=0, 0, T21), IF(U22=0, 0, T22))</f>
        <v>332671</v>
      </c>
      <c r="U8" s="94">
        <f>SUM(IF(T11=0, 0, U11), IF(T12=0, 0, U12), IF(T13=0, 0, U13), IF(T14=0, 0, U14), IF(T15=0, 0, U15), IF(T16=0, 0, U16), IF(T17=0, 0, U17), IF(T18=0, 0, U18), IF(T19=0, 0, U19), IF(T20=0, 0, U20), IF(T21=0, 0, U21), IF(T22=0, 0, U22))</f>
        <v>397128</v>
      </c>
      <c r="V8" s="95">
        <f>IF(T8&gt;U8,"",IF(T8=0,"",IF(U8=0,"",IFERROR(T8/U8,0))))</f>
        <v>0.83769212948973626</v>
      </c>
      <c r="W8" s="93">
        <f>T8</f>
        <v>332671</v>
      </c>
      <c r="X8" s="94">
        <f>U8</f>
        <v>397128</v>
      </c>
      <c r="Y8" s="93">
        <f>SUM(IF(Z11=0, 0, Y11), IF(Z12=0, 0, Y12), IF(Z13=0, 0, Y13), IF(Z14=0, 0, Y14), IF(Z15=0, 0, Y15), IF(Z16=0, 0, Y16), IF(Z17=0, 0, Y17), IF(Z18=0, 0, Y18), IF(Z19=0, 0, Y19), IF(Z20=0, 0, Y20), IF(Z21=0, 0, Y21), IF(Z22=0, 0, Y22))</f>
        <v>246427</v>
      </c>
      <c r="Z8" s="94">
        <f>SUM(IF(Y11=0, 0, Z11), IF(Y12=0, 0, Z12), IF(Y13=0, 0, Z13), IF(Y14=0, 0, Z14), IF(Y15=0, 0, Z15), IF(Y16=0, 0, Z16), IF(Y17=0, 0, Z17), IF(Y18=0, 0, Z18), IF(Y19=0, 0, Z19), IF(Y20=0, 0, Z20), IF(Y21=0, 0, Z21), IF(Y22=0, 0, Z22))</f>
        <v>482163</v>
      </c>
      <c r="AA8" s="173">
        <f>IFERROR(IF(W8=0,(Y8/Z8),IF(X8=0,(Y8/Z8),IF(Y8=0,(W8/X8),IF(Z8=0,(W8/X8),IF(W8&gt;X8,(Y8/Z8),IF(Y8&gt;Z8,(W8/X8),((W8+Y8)/(X8+Z8)))))))),"")</f>
        <v>0.65859652833930971</v>
      </c>
      <c r="AB8" s="93">
        <f>SUM(IF(AC11=0, 0, AB11), IF(AC12=0, 0, AB12), IF(AC13=0, 0, AB13), IF(AC14=0, 0, AB14), IF(AC15=0, 0, AB15), IF(AC16=0, 0, AB16), IF(AC17=0, 0, AB17), IF(AC18=0, 0, AB18), IF(AC19=0, 0, AB19), IF(AC20=0, 0, AB20), IF(AC21=0, 0, AB21), IF(AC22=0, 0, AB22))</f>
        <v>2232441</v>
      </c>
      <c r="AC8" s="93">
        <f>SUM(IF(AB11=0, 0, AC11), IF(AB12=0, 0, AC12), IF(AB13=0, 0, AC13), IF(AB14=0, 0, AC14), IF(AB15=0, 0, AC15), IF(AB16=0, 0, AC16), IF(AB17=0, 0, AC17), IF(AB18=0, 0, AC18), IF(AB19=0, 0, AC19), IF(AB20=0, 0, AC20), IF(AB21=0, 0, AC21), IF(AB22=0, 0, AC22))</f>
        <v>3097234</v>
      </c>
      <c r="AD8" s="173">
        <f>IF(AB8&gt;AC8,"",IF(AB8=0,"",IF(AC8=0,"",IFERROR(AB8/AC8,0))))</f>
        <v>0.72078538463674358</v>
      </c>
    </row>
    <row r="9" spans="1:37" x14ac:dyDescent="0.35">
      <c r="A9" s="18">
        <v>46477</v>
      </c>
      <c r="B9" s="92" t="s">
        <v>849</v>
      </c>
      <c r="C9" s="4"/>
      <c r="D9" s="93">
        <f>SUM(IF(E23=0, 0, D23), IF(E24=0, 0, D24), IF(E25=0, 0, D25), IF(E26=0, 0, D26), IF(E27=0, 0, D27), IF(E28=0, 0, D28), IF(E29=0, 0, D29), IF(E30=0, 0, D30), IF(E31=0, 0, D31), IF(E32=0, 0, D32), IF(E33=0, 0, D33), IF(E34=0, 0, D34))</f>
        <v>0</v>
      </c>
      <c r="E9" s="94">
        <f>SUM(IF(D23=0, 0, E23), IF(D24=0, 0, E24), IF(D25=0, 0, E25), IF(D26=0, 0, E26), IF(D27=0, 0, E27), IF(D28=0, 0, E28), IF(D29=0, 0, E29), IF(D30=0, 0, E30), IF(D31=0, 0, E31), IF(D32=0, 0, E32), IF(D33=0, 0, E33), IF(D34=0, 0, E34))</f>
        <v>0</v>
      </c>
      <c r="F9" s="95" t="str">
        <f>IF(D9&gt;E9+D9,"",IF(D9=0,"",IF(E9=0,"",IFERROR(D9/(E9+D9),0))))</f>
        <v/>
      </c>
      <c r="G9" s="93">
        <f>SUM(IF(H23=0, 0, G23), IF(H24=0, 0, G24), IF(H25=0, 0, G25), IF(H26=0, 0, G26), IF(H27=0, 0, G27), IF(H28=0, 0, G28), IF(H29=0, 0, G29), IF(H30=0, 0, G30), IF(H31=0, 0, G31), IF(H32=0, 0, G32), IF(H33=0, 0, G33), IF(H34=0, 0, G34))</f>
        <v>0</v>
      </c>
      <c r="H9" s="94">
        <f>SUM(IF(G23=0, 0, H23), IF(G24=0, 0, H24), IF(G25=0, 0, H25), IF(G26=0, 0, H26), IF(G27=0, 0, H27), IF(G28=0, 0, H28), IF(G29=0, 0, H29), IF(G30=0, 0, H30), IF(G31=0, 0, H31), IF(G32=0, 0, H32), IF(G33=0, 0, H33), IF(G34=0, 0, H34))</f>
        <v>0</v>
      </c>
      <c r="I9" s="96" t="str">
        <f>IF(G9=0,"",IF(H9=0,"",IFERROR(G9/(H9),0)))</f>
        <v/>
      </c>
      <c r="J9" s="97" t="str">
        <f>IF($B$6="Area", SUMIFS(Raw!$K:$K,Raw!$A:$A,"&lt;="&amp;$A9,Raw!$A:$A,"&gt;"&amp;$A8,Raw!$G:$G,'KPIs Geography from Apr25'!J$4,Raw!$E:$E,'KPIs Geography from Apr25'!$A$6), " ")</f>
        <v xml:space="preserve"> </v>
      </c>
      <c r="K9" s="126">
        <f>SUM(IF(L23=0, 0, K23), IF(L24=0, 0, K24), IF(L25=0, 0, K25), IF(L26=0, 0, K26), IF(L27=0, 0, K27), IF(L28=0, 0, K28), IF(L29=0, 0, K29), IF(L30=0, 0, K30), IF(L31=0, 0, K31), IF(L32=0, 0, K32), IF(L33=0, 0, K33), IF(L34=0, 0, K34))</f>
        <v>0</v>
      </c>
      <c r="L9" s="94">
        <f>SUM(IF(K23=0, 0, L23), IF(K24=0, 0, L24), IF(K25=0, 0, L25), IF(K26=0, 0, L26), IF(K27=0, 0, L27), IF(K28=0, 0, L28), IF(K29=0, 0, L29), IF(K30=0, 0, L30), IF(K31=0, 0, L31), IF(K32=0, 0, L32), IF(K33=0, 0, L33), IF(K34=0, 0, L34))</f>
        <v>0</v>
      </c>
      <c r="M9" s="93">
        <f>SUM(IF(N23=0, 0, M23), IF(N24=0, 0, M24), IF(N25=0, 0, M25), IF(N26=0, 0, M26), IF(N27=0, 0, M27), IF(N28=0, 0, M28), IF(N29=0, 0, M29), IF(N30=0, 0, M30), IF(N31=0, 0, M31), IF(N32=0, 0, M32), IF(N33=0, 0, M33), IF(N34=0, 0, M34))</f>
        <v>0</v>
      </c>
      <c r="N9" s="93">
        <f>SUM(IF(M23=0, 0, N23), IF(M24=0, 0, N24), IF(M25=0, 0, N25), IF(M26=0, 0, N26), IF(M27=0, 0, N27), IF(M28=0, 0, N28), IF(M29=0, 0, N29), IF(M30=0, 0, N30), IF(M31=0, 0, N31), IF(M32=0, 0, N32), IF(M33=0, 0, N33), IF(M34=0, 0, N34))</f>
        <v>0</v>
      </c>
      <c r="O9" s="93">
        <f>SUM(IF(P23=0, 0, O23), IF(P24=0, 0, O24), IF(P25=0, 0, O25), IF(P26=0, 0, O26), IF(P27=0, 0, O27), IF(P28=0, 0, O28), IF(P29=0, 0, O29), IF(P30=0, 0, O30), IF(P31=0, 0, O31), IF(P32=0, 0, O32), IF(P33=0, 0, O33), IF(P34=0, 0, O34))</f>
        <v>0</v>
      </c>
      <c r="P9" s="94">
        <f>SUM(IF(O23=0, 0, P23), IF(O24=0, 0, P24), IF(O25=0, 0, P25), IF(O26=0, 0, P26), IF(O27=0, 0, P27), IF(O28=0, 0, P28), IF(O29=0, 0, P29), IF(O30=0, 0, P30), IF(O31=0, 0, P31), IF(O32=0, 0, P32), IF(O33=0, 0, P33), IF(O34=0, 0, P34))</f>
        <v>0</v>
      </c>
      <c r="Q9" s="93">
        <f>SUM(IF(R23=0, 0, Q23), IF(R24=0, 0, Q24), IF(R25=0, 0, Q25), IF(R26=0, 0, Q26), IF(R27=0, 0, Q27), IF(R28=0, 0, Q28), IF(R29=0, 0, Q29), IF(R30=0, 0, Q30), IF(R31=0, 0, Q31), IF(R32=0, 0, Q32), IF(R33=0, 0, Q33), IF(R34=0, 0, Q34))</f>
        <v>0</v>
      </c>
      <c r="R9" s="93">
        <f>SUM(IF(Q23=0, 0, R23), IF(Q24=0, 0, R24), IF(Q25=0, 0, R25), IF(Q26=0, 0, R26), IF(Q27=0, 0, R27), IF(Q28=0, 0, R28), IF(Q29=0, 0, R29), IF(Q30=0, 0, R30), IF(Q31=0, 0, R31), IF(Q32=0, 0, R32), IF(Q33=0, 0, R33), IF(Q34=0, 0, R34))</f>
        <v>0</v>
      </c>
      <c r="S9" s="173" t="str">
        <f>IFERROR(SUM((K9+M9+O9+Q9)/(L9+N9+P9+R9)),"")</f>
        <v/>
      </c>
      <c r="T9" s="93">
        <f>SUM(IF(U23=0, 0, T23), IF(U24=0, 0, T24), IF(U25=0, 0, T25), IF(U26=0, 0, T26), IF(U27=0, 0, T27), IF(U28=0, 0, T28), IF(U29=0, 0, T29), IF(U30=0, 0, T30), IF(U31=0, 0, T31), IF(U32=0, 0, T32), IF(U33=0, 0, T33), IF(U34=0, 0, T34))</f>
        <v>0</v>
      </c>
      <c r="U9" s="94">
        <f>SUM(IF(T23=0, 0, U23), IF(T24=0, 0, U24), IF(T25=0, 0, U25), IF(T26=0, 0, U26), IF(T27=0, 0, U27), IF(T28=0, 0, U28), IF(T29=0, 0, U29), IF(T30=0, 0, U30), IF(T31=0, 0, U31), IF(T32=0, 0, U32), IF(T33=0, 0, U33), IF(T34=0, 0, U34))</f>
        <v>0</v>
      </c>
      <c r="V9" s="95" t="str">
        <f>IF(T9&gt;U9,"",IF(T9=0,"",IF(U9=0,"",IFERROR(T9/U9,0))))</f>
        <v/>
      </c>
      <c r="W9" s="93">
        <f>T9</f>
        <v>0</v>
      </c>
      <c r="X9" s="94">
        <f>U9</f>
        <v>0</v>
      </c>
      <c r="Y9" s="93">
        <f>SUM(IF(Z23=0, 0, Y23), IF(Z24=0, 0, Y24), IF(Z25=0, 0, Y25), IF(Z26=0, 0, Y26), IF(Z27=0, 0, Y27), IF(Z28=0, 0, Y28), IF(Z29=0, 0, Y29), IF(Z30=0, 0, Y30), IF(Z31=0, 0, Y31), IF(Z32=0, 0, Y32), IF(Z33=0, 0, Y33), IF(Z34=0, 0, Y34))</f>
        <v>0</v>
      </c>
      <c r="Z9" s="94">
        <f>SUM(IF(Y23=0, 0, Z23), IF(Y24=0, 0, Z24), IF(Y25=0, 0, Z25), IF(Y26=0, 0, Z26), IF(Y27=0, 0, Z27), IF(Y28=0, 0, Z28), IF(Y29=0, 0, Z29), IF(Y30=0, 0, Z30), IF(Y31=0, 0, Z31), IF(Y32=0, 0, Z32), IF(Y33=0, 0, Z33), IF(Y34=0, 0, Z34))</f>
        <v>0</v>
      </c>
      <c r="AA9" s="173"/>
      <c r="AB9" s="93">
        <f>SUM(IF(AC23=0, 0, AB23), IF(AC24=0, 0, AB24), IF(AC25=0, 0, AB25), IF(AC26=0, 0, AB26), IF(AC27=0, 0, AB27), IF(AC28=0, 0, AB28), IF(AC29=0, 0, AB29), IF(AC30=0, 0, AB30), IF(AC31=0, 0, AB31), IF(AC32=0, 0, AB32), IF(AC33=0, 0, AB33), IF(AC34=0, 0, AB34))</f>
        <v>0</v>
      </c>
      <c r="AC9" s="93">
        <f>SUM(IF(AB23=0, 0, AC23), IF(AB24=0, 0, AC24), IF(AB25=0, 0, AC25), IF(AB26=0, 0, AC26), IF(AB27=0, 0, AC27), IF(AB28=0, 0, AC28), IF(AB29=0, 0, AC29), IF(AB30=0, 0, AC30), IF(AB31=0, 0, AC31), IF(AB32=0, 0, AC32), IF(AB33=0, 0, AC33), IF(AB34=0, 0, AC34))</f>
        <v>0</v>
      </c>
      <c r="AD9" s="173" t="str">
        <f>IF(AB9&gt;AC9,"",IF(AB9=0,"",IF(AC9=0,"",IFERROR(AB9/AC9,0))))</f>
        <v/>
      </c>
    </row>
    <row r="10" spans="1:37" ht="15" customHeight="1" x14ac:dyDescent="0.35">
      <c r="A10" s="4"/>
      <c r="B10" s="13" t="s">
        <v>242</v>
      </c>
      <c r="C10" s="4"/>
      <c r="D10" s="36"/>
      <c r="E10" s="36"/>
      <c r="F10" s="95"/>
      <c r="G10" s="98"/>
      <c r="H10" s="36"/>
      <c r="I10" s="96"/>
      <c r="J10" s="97"/>
      <c r="K10" s="98"/>
      <c r="L10" s="36"/>
      <c r="M10" s="120"/>
      <c r="N10" s="120"/>
      <c r="O10" s="36"/>
      <c r="P10" s="36"/>
      <c r="Q10" s="120"/>
      <c r="R10" s="120"/>
      <c r="S10" s="122"/>
      <c r="T10" s="98"/>
      <c r="U10" s="36"/>
      <c r="V10" s="95"/>
      <c r="W10" s="98"/>
      <c r="X10" s="36"/>
      <c r="Y10" s="36"/>
      <c r="Z10" s="36"/>
      <c r="AA10" s="274"/>
      <c r="AB10" s="120"/>
      <c r="AC10" s="120"/>
      <c r="AD10" s="95" t="str">
        <f t="shared" ref="AD10:AD22" si="0">IF(AB10&gt;AC10,"",IF(AB10=0,"",IF(AC10=0,"",IFERROR(AB10/AC10,0))))</f>
        <v/>
      </c>
    </row>
    <row r="11" spans="1:37" ht="15" customHeight="1" x14ac:dyDescent="0.35">
      <c r="A11" s="4"/>
      <c r="B11" s="99">
        <v>45748</v>
      </c>
      <c r="C11" s="4"/>
      <c r="D11" s="36">
        <f t="shared" ref="D11:E34" si="1">IF($B$6="National", SUMIFS(D$169:D$5004, $C$169:$C$5004, $B11, $B$169:$B$5004, "England"), SUMIFS(D$169:D$5004, $C$169:$C$5004, $B11, $A$169:$A$5004, $A$6))</f>
        <v>40262</v>
      </c>
      <c r="E11" s="36">
        <f t="shared" si="1"/>
        <v>1580084</v>
      </c>
      <c r="F11" s="95">
        <f>IF(D11&gt;E11+D11,"",IF(D11=0,"",IF(E11=0,"",IFERROR(D11/(E11+D11),0))))</f>
        <v>2.4847779424888264E-2</v>
      </c>
      <c r="G11" s="36">
        <f t="shared" ref="G11:H34" si="2">IF($B$6="National", SUMIFS(G$169:G$5004, $C$169:$C$5004, $B11, $B$169:$B$5004, "England"), SUMIFS(G$169:G$5004, $C$169:$C$5004, $B11, $A$169:$A$5004, $A$6))</f>
        <v>63603338</v>
      </c>
      <c r="H11" s="36">
        <f t="shared" si="2"/>
        <v>1580084</v>
      </c>
      <c r="I11" s="96">
        <f t="shared" ref="I11:I22" si="3">IF(G11=0,"",IF(H11=0,"",IFERROR(G11/(H11),0)))</f>
        <v>40.253137174985632</v>
      </c>
      <c r="J11" s="97" t="str">
        <f t="shared" ref="J11:J34" si="4">IF($B$6="Area", SUMIFS(J$169:J$5004, $C$169:$C$5004, $B11, $A$169:$A$5004, $A$6), " ")</f>
        <v xml:space="preserve"> </v>
      </c>
      <c r="K11" s="98">
        <f t="shared" ref="K11:R20" si="5">IF($B$6="National", SUMIFS(K$169:K$5004, $C$169:$C$5004, $B11, $B$169:$B$5004, "England"), SUMIFS(K$169:K$5004, $C$169:$C$5004, $B11, $A$169:$A$5004, $A$6))</f>
        <v>117259</v>
      </c>
      <c r="L11" s="36">
        <f t="shared" ref="L11:L34" si="6">IF($B$6="National", SUMIFS(L$169:L$5004, $C$169:$C$5004, $B11, $B$169:$B$5004, "England"), SUMIFS(L$169:L$5004, $C$169:$C$5004, $B11, $A$169:$A$5004, $A$6))</f>
        <v>284693</v>
      </c>
      <c r="M11" s="36">
        <f t="shared" si="5"/>
        <v>35914</v>
      </c>
      <c r="N11" s="36">
        <f t="shared" ref="N11:N34" si="7">IF($B$6="National", SUMIFS(N$169:N$5004, $C$169:$C$5004, $B11, $B$169:$B$5004, "England"), SUMIFS(N$169:N$5004, $C$169:$C$5004, $B11, $A$169:$A$5004, $A$6))</f>
        <v>76455</v>
      </c>
      <c r="O11" s="36">
        <f t="shared" si="5"/>
        <v>1346</v>
      </c>
      <c r="P11" s="36">
        <f t="shared" ref="P11:P34" si="8">IF($B$6="National", SUMIFS(P$169:P$5004, $C$169:$C$5004, $B11, $B$169:$B$5004, "England"), SUMIFS(P$169:P$5004, $C$169:$C$5004, $B11, $A$169:$A$5004, $A$6))</f>
        <v>3602</v>
      </c>
      <c r="Q11" s="36">
        <f t="shared" si="5"/>
        <v>2847</v>
      </c>
      <c r="R11" s="36">
        <f t="shared" si="5"/>
        <v>5930</v>
      </c>
      <c r="S11" s="173">
        <f t="shared" ref="S11:S34" si="9">IFERROR(SUM((K11+M11+O11+Q11)/(L11+N11+P11+R11)),"")</f>
        <v>0.42453329016941838</v>
      </c>
      <c r="T11" s="36">
        <f t="shared" ref="T11:U34" si="10">IF($B$6="National", SUMIFS(T$169:T$5004, $C$169:$C$5004, $B11, $B$169:$B$5004, "England"), SUMIFS(T$169:T$5004, $C$169:$C$5004, $B11, $A$169:$A$5004, $A$6))</f>
        <v>112405</v>
      </c>
      <c r="U11" s="36">
        <f t="shared" si="10"/>
        <v>132900</v>
      </c>
      <c r="V11" s="95">
        <f>IF(T11&gt;U11,"",IF(T11=0,"",IF(U11=0,"",IFERROR(T11/U11,0))))</f>
        <v>0.84578630549285172</v>
      </c>
      <c r="W11" s="36">
        <f>T11</f>
        <v>112405</v>
      </c>
      <c r="X11" s="36">
        <f>U11</f>
        <v>132900</v>
      </c>
      <c r="Y11" s="36">
        <f t="shared" ref="Y11:Z34" si="11">IF($B$6="National", SUMIFS(Y$169:Y$5004, $C$169:$C$5004, $B11, $B$169:$B$5004, "England"), SUMIFS(Y$169:Y$5004, $C$169:$C$5004, $B11, $A$169:$A$5004, $A$6))</f>
        <v>81235</v>
      </c>
      <c r="Z11" s="36">
        <f t="shared" si="11"/>
        <v>157108</v>
      </c>
      <c r="AA11" s="173">
        <f t="shared" ref="AA11:AA34" si="12">IFERROR(IF(W11=0,(Y11/Z11),IF(X11=0,(Y11/Z11),IF(Y11=0,(W11/X11),IF(Z11=0,(W11/X11),IF(W11&gt;X11,(Y11/Z11),IF(Y11&gt;Z11,(W11/X11),((W11+Y11)/(X11+Z11)))))))),"")</f>
        <v>0.66770571846293891</v>
      </c>
      <c r="AB11" s="36">
        <f t="shared" ref="AB11:AC34" si="13">IF($B$6="National", SUMIFS(AB$169:AB$5004, $C$169:$C$5004, $B11, $B$169:$B$5004, "England"), SUMIFS(AB$169:AB$5004, $C$169:$C$5004, $B11, $A$169:$A$5004, $A$6))</f>
        <v>761648</v>
      </c>
      <c r="AC11" s="36">
        <f t="shared" si="13"/>
        <v>1074213</v>
      </c>
      <c r="AD11" s="173">
        <f t="shared" si="0"/>
        <v>0.70902884251074971</v>
      </c>
    </row>
    <row r="12" spans="1:37" ht="15" customHeight="1" x14ac:dyDescent="0.35">
      <c r="A12" s="4"/>
      <c r="B12" s="99">
        <v>45778</v>
      </c>
      <c r="C12" s="4"/>
      <c r="D12" s="36">
        <f t="shared" si="1"/>
        <v>36241</v>
      </c>
      <c r="E12" s="36">
        <f t="shared" si="1"/>
        <v>1592230</v>
      </c>
      <c r="F12" s="95">
        <f>IF(D12&gt;E12+D12,"",IF(D12=0,"",IF(E12=0,"",IFERROR(D12/(E12+D12),0))))</f>
        <v>2.2254617982143985E-2</v>
      </c>
      <c r="G12" s="36">
        <f t="shared" si="2"/>
        <v>57454738</v>
      </c>
      <c r="H12" s="36">
        <f t="shared" si="2"/>
        <v>1592230</v>
      </c>
      <c r="I12" s="96">
        <f t="shared" ref="I12" si="14">IF(G12=0,"",IF(H12=0,"",IFERROR(G12/(H12),0)))</f>
        <v>36.084446342551011</v>
      </c>
      <c r="J12" s="97" t="str">
        <f t="shared" si="4"/>
        <v xml:space="preserve"> </v>
      </c>
      <c r="K12" s="98">
        <f t="shared" si="5"/>
        <v>125554</v>
      </c>
      <c r="L12" s="36">
        <f t="shared" si="6"/>
        <v>296478</v>
      </c>
      <c r="M12" s="36">
        <f t="shared" si="5"/>
        <v>37124</v>
      </c>
      <c r="N12" s="36">
        <f t="shared" si="7"/>
        <v>77718</v>
      </c>
      <c r="O12" s="36">
        <f t="shared" si="5"/>
        <v>1389</v>
      </c>
      <c r="P12" s="36">
        <f t="shared" si="8"/>
        <v>3860</v>
      </c>
      <c r="Q12" s="36">
        <f t="shared" si="5"/>
        <v>2894</v>
      </c>
      <c r="R12" s="36">
        <f t="shared" si="5"/>
        <v>5868</v>
      </c>
      <c r="S12" s="173">
        <f t="shared" si="9"/>
        <v>0.4348803409008033</v>
      </c>
      <c r="T12" s="36">
        <f t="shared" si="10"/>
        <v>112715</v>
      </c>
      <c r="U12" s="36">
        <f t="shared" si="10"/>
        <v>134784</v>
      </c>
      <c r="V12" s="95">
        <f>IF(T12&gt;U12,"",IF(T12=0,"",IF(U12=0,"",IFERROR(T12/U12,0))))</f>
        <v>0.8362639482431149</v>
      </c>
      <c r="W12" s="36">
        <f t="shared" ref="W12:W30" si="15">T12</f>
        <v>112715</v>
      </c>
      <c r="X12" s="36">
        <f t="shared" ref="X12:X30" si="16">U12</f>
        <v>134784</v>
      </c>
      <c r="Y12" s="36">
        <f t="shared" si="11"/>
        <v>83622</v>
      </c>
      <c r="Z12" s="36">
        <f t="shared" si="11"/>
        <v>163310</v>
      </c>
      <c r="AA12" s="173">
        <f t="shared" si="12"/>
        <v>0.6586412339731762</v>
      </c>
      <c r="AB12" s="36">
        <f t="shared" si="13"/>
        <v>781464</v>
      </c>
      <c r="AC12" s="36">
        <f t="shared" si="13"/>
        <v>1075771</v>
      </c>
      <c r="AD12" s="173">
        <f t="shared" si="0"/>
        <v>0.72642225901237345</v>
      </c>
    </row>
    <row r="13" spans="1:37" ht="15" customHeight="1" x14ac:dyDescent="0.35">
      <c r="A13" s="4"/>
      <c r="B13" s="99">
        <v>45809</v>
      </c>
      <c r="C13" s="4"/>
      <c r="D13" s="36">
        <f t="shared" si="1"/>
        <v>39251</v>
      </c>
      <c r="E13" s="36">
        <f t="shared" si="1"/>
        <v>1463744</v>
      </c>
      <c r="F13" s="95">
        <f t="shared" ref="F13:F22" si="17">IF(D13&gt;E13+D13,"",IF(D13=0,"",IF(E13=0,"",IFERROR(D13/(E13+D13),0))))</f>
        <v>2.6115190003958764E-2</v>
      </c>
      <c r="G13" s="36">
        <f t="shared" si="2"/>
        <v>54625792</v>
      </c>
      <c r="H13" s="36">
        <f t="shared" si="2"/>
        <v>1463744</v>
      </c>
      <c r="I13" s="96">
        <f t="shared" si="3"/>
        <v>37.319225219710553</v>
      </c>
      <c r="J13" s="97" t="str">
        <f t="shared" si="4"/>
        <v xml:space="preserve"> </v>
      </c>
      <c r="K13" s="98">
        <f t="shared" si="5"/>
        <v>107762</v>
      </c>
      <c r="L13" s="36">
        <f t="shared" si="6"/>
        <v>281556</v>
      </c>
      <c r="M13" s="36">
        <f t="shared" si="5"/>
        <v>35593</v>
      </c>
      <c r="N13" s="36">
        <f t="shared" si="7"/>
        <v>71524</v>
      </c>
      <c r="O13" s="36">
        <f t="shared" si="5"/>
        <v>795</v>
      </c>
      <c r="P13" s="36">
        <f t="shared" si="8"/>
        <v>2029</v>
      </c>
      <c r="Q13" s="36">
        <f t="shared" si="5"/>
        <v>852</v>
      </c>
      <c r="R13" s="36">
        <f t="shared" si="5"/>
        <v>1887</v>
      </c>
      <c r="S13" s="173">
        <f t="shared" si="9"/>
        <v>0.40617261818059586</v>
      </c>
      <c r="T13" s="36">
        <f t="shared" si="10"/>
        <v>107551</v>
      </c>
      <c r="U13" s="36">
        <f t="shared" si="10"/>
        <v>129444</v>
      </c>
      <c r="V13" s="95">
        <f t="shared" ref="V13:V22" si="18">IF(T13&gt;U13,"",IF(T13=0,"",IF(U13=0,"",IFERROR(T13/U13,0))))</f>
        <v>0.8308689471895182</v>
      </c>
      <c r="W13" s="36">
        <f t="shared" si="15"/>
        <v>107551</v>
      </c>
      <c r="X13" s="36">
        <f t="shared" si="16"/>
        <v>129444</v>
      </c>
      <c r="Y13" s="36">
        <f t="shared" si="11"/>
        <v>81570</v>
      </c>
      <c r="Z13" s="36">
        <f t="shared" si="11"/>
        <v>161745</v>
      </c>
      <c r="AA13" s="173">
        <f t="shared" si="12"/>
        <v>0.64947851738904971</v>
      </c>
      <c r="AB13" s="36">
        <f t="shared" si="13"/>
        <v>689329</v>
      </c>
      <c r="AC13" s="36">
        <f t="shared" si="13"/>
        <v>947250</v>
      </c>
      <c r="AD13" s="173">
        <f t="shared" si="0"/>
        <v>0.7277160200580628</v>
      </c>
    </row>
    <row r="14" spans="1:37" ht="15" hidden="1" customHeight="1" x14ac:dyDescent="0.35">
      <c r="A14" s="4"/>
      <c r="B14" s="99">
        <v>45839</v>
      </c>
      <c r="C14" s="4"/>
      <c r="D14" s="36">
        <f t="shared" si="1"/>
        <v>0</v>
      </c>
      <c r="E14" s="36">
        <f t="shared" si="1"/>
        <v>0</v>
      </c>
      <c r="F14" s="95" t="str">
        <f t="shared" si="17"/>
        <v/>
      </c>
      <c r="G14" s="36">
        <f t="shared" si="2"/>
        <v>0</v>
      </c>
      <c r="H14" s="36">
        <f t="shared" si="2"/>
        <v>0</v>
      </c>
      <c r="I14" s="96" t="str">
        <f t="shared" si="3"/>
        <v/>
      </c>
      <c r="J14" s="97" t="str">
        <f t="shared" si="4"/>
        <v xml:space="preserve"> </v>
      </c>
      <c r="K14" s="98">
        <f t="shared" si="5"/>
        <v>0</v>
      </c>
      <c r="L14" s="36">
        <f t="shared" si="6"/>
        <v>0</v>
      </c>
      <c r="M14" s="36">
        <f t="shared" si="5"/>
        <v>0</v>
      </c>
      <c r="N14" s="36">
        <f t="shared" si="7"/>
        <v>0</v>
      </c>
      <c r="O14" s="36">
        <f t="shared" si="5"/>
        <v>0</v>
      </c>
      <c r="P14" s="36">
        <f t="shared" si="8"/>
        <v>0</v>
      </c>
      <c r="Q14" s="36">
        <f t="shared" si="5"/>
        <v>0</v>
      </c>
      <c r="R14" s="36">
        <f t="shared" si="5"/>
        <v>0</v>
      </c>
      <c r="S14" s="173" t="str">
        <f t="shared" si="9"/>
        <v/>
      </c>
      <c r="T14" s="36">
        <f t="shared" si="10"/>
        <v>0</v>
      </c>
      <c r="U14" s="36">
        <f t="shared" si="10"/>
        <v>0</v>
      </c>
      <c r="V14" s="95" t="str">
        <f t="shared" si="18"/>
        <v/>
      </c>
      <c r="W14" s="36">
        <f t="shared" si="15"/>
        <v>0</v>
      </c>
      <c r="X14" s="36">
        <f t="shared" si="16"/>
        <v>0</v>
      </c>
      <c r="Y14" s="36">
        <f t="shared" si="11"/>
        <v>0</v>
      </c>
      <c r="Z14" s="36">
        <f t="shared" si="11"/>
        <v>0</v>
      </c>
      <c r="AA14" s="173" t="str">
        <f t="shared" si="12"/>
        <v/>
      </c>
      <c r="AB14" s="36">
        <f t="shared" si="13"/>
        <v>0</v>
      </c>
      <c r="AC14" s="36">
        <f t="shared" si="13"/>
        <v>0</v>
      </c>
      <c r="AD14" s="173" t="str">
        <f t="shared" si="0"/>
        <v/>
      </c>
    </row>
    <row r="15" spans="1:37" ht="15" hidden="1" customHeight="1" x14ac:dyDescent="0.35">
      <c r="A15" s="4"/>
      <c r="B15" s="99">
        <v>45870</v>
      </c>
      <c r="C15" s="4"/>
      <c r="D15" s="36">
        <f t="shared" si="1"/>
        <v>0</v>
      </c>
      <c r="E15" s="36">
        <f t="shared" si="1"/>
        <v>0</v>
      </c>
      <c r="F15" s="95" t="str">
        <f t="shared" si="17"/>
        <v/>
      </c>
      <c r="G15" s="36">
        <f t="shared" si="2"/>
        <v>0</v>
      </c>
      <c r="H15" s="36">
        <f t="shared" si="2"/>
        <v>0</v>
      </c>
      <c r="I15" s="96" t="str">
        <f t="shared" si="3"/>
        <v/>
      </c>
      <c r="J15" s="97" t="str">
        <f t="shared" si="4"/>
        <v xml:space="preserve"> </v>
      </c>
      <c r="K15" s="98">
        <f t="shared" si="5"/>
        <v>0</v>
      </c>
      <c r="L15" s="36">
        <f t="shared" si="6"/>
        <v>0</v>
      </c>
      <c r="M15" s="36">
        <f t="shared" si="5"/>
        <v>0</v>
      </c>
      <c r="N15" s="36">
        <f t="shared" si="7"/>
        <v>0</v>
      </c>
      <c r="O15" s="36">
        <f t="shared" si="5"/>
        <v>0</v>
      </c>
      <c r="P15" s="36">
        <f t="shared" si="8"/>
        <v>0</v>
      </c>
      <c r="Q15" s="36">
        <f t="shared" si="5"/>
        <v>0</v>
      </c>
      <c r="R15" s="36">
        <f t="shared" si="5"/>
        <v>0</v>
      </c>
      <c r="S15" s="173" t="str">
        <f t="shared" si="9"/>
        <v/>
      </c>
      <c r="T15" s="36">
        <f t="shared" si="10"/>
        <v>0</v>
      </c>
      <c r="U15" s="36">
        <f t="shared" si="10"/>
        <v>0</v>
      </c>
      <c r="V15" s="95" t="str">
        <f t="shared" si="18"/>
        <v/>
      </c>
      <c r="W15" s="36">
        <f t="shared" si="15"/>
        <v>0</v>
      </c>
      <c r="X15" s="36">
        <f t="shared" si="16"/>
        <v>0</v>
      </c>
      <c r="Y15" s="36">
        <f t="shared" si="11"/>
        <v>0</v>
      </c>
      <c r="Z15" s="36">
        <f t="shared" si="11"/>
        <v>0</v>
      </c>
      <c r="AA15" s="173" t="str">
        <f t="shared" si="12"/>
        <v/>
      </c>
      <c r="AB15" s="36">
        <f t="shared" si="13"/>
        <v>0</v>
      </c>
      <c r="AC15" s="36">
        <f t="shared" si="13"/>
        <v>0</v>
      </c>
      <c r="AD15" s="173" t="str">
        <f t="shared" si="0"/>
        <v/>
      </c>
    </row>
    <row r="16" spans="1:37" ht="15" hidden="1" customHeight="1" x14ac:dyDescent="0.35">
      <c r="A16" s="4"/>
      <c r="B16" s="99">
        <v>45901</v>
      </c>
      <c r="C16" s="4"/>
      <c r="D16" s="36">
        <f t="shared" si="1"/>
        <v>0</v>
      </c>
      <c r="E16" s="36">
        <f t="shared" si="1"/>
        <v>0</v>
      </c>
      <c r="F16" s="95" t="str">
        <f t="shared" si="17"/>
        <v/>
      </c>
      <c r="G16" s="36">
        <f t="shared" si="2"/>
        <v>0</v>
      </c>
      <c r="H16" s="36">
        <f t="shared" si="2"/>
        <v>0</v>
      </c>
      <c r="I16" s="96" t="str">
        <f t="shared" si="3"/>
        <v/>
      </c>
      <c r="J16" s="97" t="str">
        <f t="shared" si="4"/>
        <v xml:space="preserve"> </v>
      </c>
      <c r="K16" s="98">
        <f t="shared" si="5"/>
        <v>0</v>
      </c>
      <c r="L16" s="36">
        <f t="shared" si="6"/>
        <v>0</v>
      </c>
      <c r="M16" s="36">
        <f t="shared" si="5"/>
        <v>0</v>
      </c>
      <c r="N16" s="36">
        <f t="shared" si="7"/>
        <v>0</v>
      </c>
      <c r="O16" s="36">
        <f t="shared" si="5"/>
        <v>0</v>
      </c>
      <c r="P16" s="36">
        <f t="shared" si="8"/>
        <v>0</v>
      </c>
      <c r="Q16" s="36">
        <f t="shared" si="5"/>
        <v>0</v>
      </c>
      <c r="R16" s="36">
        <f t="shared" si="5"/>
        <v>0</v>
      </c>
      <c r="S16" s="173" t="str">
        <f t="shared" si="9"/>
        <v/>
      </c>
      <c r="T16" s="36">
        <f t="shared" si="10"/>
        <v>0</v>
      </c>
      <c r="U16" s="36">
        <f t="shared" si="10"/>
        <v>0</v>
      </c>
      <c r="V16" s="95" t="str">
        <f t="shared" si="18"/>
        <v/>
      </c>
      <c r="W16" s="36">
        <f t="shared" si="15"/>
        <v>0</v>
      </c>
      <c r="X16" s="36">
        <f t="shared" si="16"/>
        <v>0</v>
      </c>
      <c r="Y16" s="36">
        <f t="shared" si="11"/>
        <v>0</v>
      </c>
      <c r="Z16" s="36">
        <f t="shared" si="11"/>
        <v>0</v>
      </c>
      <c r="AA16" s="173" t="str">
        <f t="shared" si="12"/>
        <v/>
      </c>
      <c r="AB16" s="36">
        <f t="shared" si="13"/>
        <v>0</v>
      </c>
      <c r="AC16" s="36">
        <f t="shared" si="13"/>
        <v>0</v>
      </c>
      <c r="AD16" s="173" t="str">
        <f t="shared" si="0"/>
        <v/>
      </c>
    </row>
    <row r="17" spans="1:30" ht="14.9" hidden="1" customHeight="1" x14ac:dyDescent="0.35">
      <c r="A17" s="4"/>
      <c r="B17" s="99">
        <v>45931</v>
      </c>
      <c r="C17" s="4"/>
      <c r="D17" s="36">
        <f t="shared" si="1"/>
        <v>0</v>
      </c>
      <c r="E17" s="36">
        <f t="shared" si="1"/>
        <v>0</v>
      </c>
      <c r="F17" s="95" t="str">
        <f t="shared" si="17"/>
        <v/>
      </c>
      <c r="G17" s="36">
        <f t="shared" si="2"/>
        <v>0</v>
      </c>
      <c r="H17" s="36">
        <f t="shared" si="2"/>
        <v>0</v>
      </c>
      <c r="I17" s="96" t="str">
        <f t="shared" si="3"/>
        <v/>
      </c>
      <c r="J17" s="97" t="str">
        <f t="shared" si="4"/>
        <v xml:space="preserve"> </v>
      </c>
      <c r="K17" s="98">
        <f t="shared" si="5"/>
        <v>0</v>
      </c>
      <c r="L17" s="36">
        <f t="shared" si="6"/>
        <v>0</v>
      </c>
      <c r="M17" s="36">
        <f t="shared" si="5"/>
        <v>0</v>
      </c>
      <c r="N17" s="36">
        <f t="shared" si="7"/>
        <v>0</v>
      </c>
      <c r="O17" s="36">
        <f t="shared" si="5"/>
        <v>0</v>
      </c>
      <c r="P17" s="36">
        <f t="shared" si="8"/>
        <v>0</v>
      </c>
      <c r="Q17" s="36">
        <f t="shared" si="5"/>
        <v>0</v>
      </c>
      <c r="R17" s="36">
        <f t="shared" si="5"/>
        <v>0</v>
      </c>
      <c r="S17" s="173" t="str">
        <f t="shared" si="9"/>
        <v/>
      </c>
      <c r="T17" s="36">
        <f t="shared" si="10"/>
        <v>0</v>
      </c>
      <c r="U17" s="36">
        <f t="shared" si="10"/>
        <v>0</v>
      </c>
      <c r="V17" s="95" t="str">
        <f t="shared" si="18"/>
        <v/>
      </c>
      <c r="W17" s="36">
        <f t="shared" si="15"/>
        <v>0</v>
      </c>
      <c r="X17" s="36">
        <f t="shared" si="16"/>
        <v>0</v>
      </c>
      <c r="Y17" s="36">
        <f t="shared" si="11"/>
        <v>0</v>
      </c>
      <c r="Z17" s="36">
        <f t="shared" si="11"/>
        <v>0</v>
      </c>
      <c r="AA17" s="173" t="str">
        <f t="shared" si="12"/>
        <v/>
      </c>
      <c r="AB17" s="36">
        <f t="shared" si="13"/>
        <v>0</v>
      </c>
      <c r="AC17" s="36">
        <f t="shared" si="13"/>
        <v>0</v>
      </c>
      <c r="AD17" s="173" t="str">
        <f t="shared" si="0"/>
        <v/>
      </c>
    </row>
    <row r="18" spans="1:30" ht="15" hidden="1" customHeight="1" x14ac:dyDescent="0.35">
      <c r="A18" s="4"/>
      <c r="B18" s="99">
        <v>45962</v>
      </c>
      <c r="C18" s="4"/>
      <c r="D18" s="36">
        <f t="shared" si="1"/>
        <v>0</v>
      </c>
      <c r="E18" s="36">
        <f t="shared" si="1"/>
        <v>0</v>
      </c>
      <c r="F18" s="95" t="str">
        <f t="shared" si="17"/>
        <v/>
      </c>
      <c r="G18" s="36">
        <f t="shared" si="2"/>
        <v>0</v>
      </c>
      <c r="H18" s="36">
        <f t="shared" si="2"/>
        <v>0</v>
      </c>
      <c r="I18" s="96" t="str">
        <f t="shared" si="3"/>
        <v/>
      </c>
      <c r="J18" s="97" t="str">
        <f t="shared" si="4"/>
        <v xml:space="preserve"> </v>
      </c>
      <c r="K18" s="98">
        <f t="shared" si="5"/>
        <v>0</v>
      </c>
      <c r="L18" s="36">
        <f t="shared" si="6"/>
        <v>0</v>
      </c>
      <c r="M18" s="36">
        <f t="shared" si="5"/>
        <v>0</v>
      </c>
      <c r="N18" s="36">
        <f t="shared" si="7"/>
        <v>0</v>
      </c>
      <c r="O18" s="36">
        <f t="shared" si="5"/>
        <v>0</v>
      </c>
      <c r="P18" s="36">
        <f t="shared" si="8"/>
        <v>0</v>
      </c>
      <c r="Q18" s="36">
        <f t="shared" si="5"/>
        <v>0</v>
      </c>
      <c r="R18" s="36">
        <f t="shared" si="5"/>
        <v>0</v>
      </c>
      <c r="S18" s="173" t="str">
        <f t="shared" si="9"/>
        <v/>
      </c>
      <c r="T18" s="36">
        <f t="shared" si="10"/>
        <v>0</v>
      </c>
      <c r="U18" s="36">
        <f t="shared" si="10"/>
        <v>0</v>
      </c>
      <c r="V18" s="95" t="str">
        <f t="shared" si="18"/>
        <v/>
      </c>
      <c r="W18" s="36">
        <f t="shared" si="15"/>
        <v>0</v>
      </c>
      <c r="X18" s="36">
        <f t="shared" si="16"/>
        <v>0</v>
      </c>
      <c r="Y18" s="36">
        <f t="shared" si="11"/>
        <v>0</v>
      </c>
      <c r="Z18" s="36">
        <f t="shared" si="11"/>
        <v>0</v>
      </c>
      <c r="AA18" s="173" t="str">
        <f t="shared" si="12"/>
        <v/>
      </c>
      <c r="AB18" s="36">
        <f t="shared" si="13"/>
        <v>0</v>
      </c>
      <c r="AC18" s="36">
        <f t="shared" si="13"/>
        <v>0</v>
      </c>
      <c r="AD18" s="173" t="str">
        <f t="shared" si="0"/>
        <v/>
      </c>
    </row>
    <row r="19" spans="1:30" ht="15" hidden="1" customHeight="1" x14ac:dyDescent="0.35">
      <c r="A19" s="4"/>
      <c r="B19" s="99">
        <v>45992</v>
      </c>
      <c r="C19" s="4"/>
      <c r="D19" s="36">
        <f t="shared" si="1"/>
        <v>0</v>
      </c>
      <c r="E19" s="36">
        <f t="shared" si="1"/>
        <v>0</v>
      </c>
      <c r="F19" s="95" t="str">
        <f t="shared" si="17"/>
        <v/>
      </c>
      <c r="G19" s="36">
        <f t="shared" si="2"/>
        <v>0</v>
      </c>
      <c r="H19" s="36">
        <f t="shared" si="2"/>
        <v>0</v>
      </c>
      <c r="I19" s="96" t="str">
        <f t="shared" si="3"/>
        <v/>
      </c>
      <c r="J19" s="97" t="str">
        <f t="shared" si="4"/>
        <v xml:space="preserve"> </v>
      </c>
      <c r="K19" s="98">
        <f t="shared" si="5"/>
        <v>0</v>
      </c>
      <c r="L19" s="36">
        <f t="shared" si="6"/>
        <v>0</v>
      </c>
      <c r="M19" s="36">
        <f t="shared" si="5"/>
        <v>0</v>
      </c>
      <c r="N19" s="36">
        <f t="shared" si="7"/>
        <v>0</v>
      </c>
      <c r="O19" s="36">
        <f t="shared" si="5"/>
        <v>0</v>
      </c>
      <c r="P19" s="36">
        <f t="shared" si="8"/>
        <v>0</v>
      </c>
      <c r="Q19" s="36">
        <f t="shared" si="5"/>
        <v>0</v>
      </c>
      <c r="R19" s="36">
        <f t="shared" si="5"/>
        <v>0</v>
      </c>
      <c r="S19" s="173" t="str">
        <f t="shared" si="9"/>
        <v/>
      </c>
      <c r="T19" s="36">
        <f t="shared" si="10"/>
        <v>0</v>
      </c>
      <c r="U19" s="36">
        <f t="shared" si="10"/>
        <v>0</v>
      </c>
      <c r="V19" s="95" t="str">
        <f t="shared" si="18"/>
        <v/>
      </c>
      <c r="W19" s="36">
        <f t="shared" si="15"/>
        <v>0</v>
      </c>
      <c r="X19" s="36">
        <f t="shared" si="16"/>
        <v>0</v>
      </c>
      <c r="Y19" s="36">
        <f t="shared" si="11"/>
        <v>0</v>
      </c>
      <c r="Z19" s="36">
        <f t="shared" si="11"/>
        <v>0</v>
      </c>
      <c r="AA19" s="173" t="str">
        <f t="shared" si="12"/>
        <v/>
      </c>
      <c r="AB19" s="36">
        <f t="shared" si="13"/>
        <v>0</v>
      </c>
      <c r="AC19" s="36">
        <f t="shared" si="13"/>
        <v>0</v>
      </c>
      <c r="AD19" s="173" t="str">
        <f t="shared" si="0"/>
        <v/>
      </c>
    </row>
    <row r="20" spans="1:30" ht="15" hidden="1" customHeight="1" x14ac:dyDescent="0.35">
      <c r="A20" s="4"/>
      <c r="B20" s="99">
        <v>46023</v>
      </c>
      <c r="C20" s="4"/>
      <c r="D20" s="36">
        <f t="shared" si="1"/>
        <v>0</v>
      </c>
      <c r="E20" s="36">
        <f t="shared" si="1"/>
        <v>0</v>
      </c>
      <c r="F20" s="95" t="str">
        <f t="shared" si="17"/>
        <v/>
      </c>
      <c r="G20" s="36">
        <f t="shared" si="2"/>
        <v>0</v>
      </c>
      <c r="H20" s="36">
        <f t="shared" si="2"/>
        <v>0</v>
      </c>
      <c r="I20" s="96" t="str">
        <f t="shared" si="3"/>
        <v/>
      </c>
      <c r="J20" s="97" t="str">
        <f t="shared" si="4"/>
        <v xml:space="preserve"> </v>
      </c>
      <c r="K20" s="98">
        <f t="shared" si="5"/>
        <v>0</v>
      </c>
      <c r="L20" s="36">
        <f t="shared" si="6"/>
        <v>0</v>
      </c>
      <c r="M20" s="36">
        <f t="shared" si="5"/>
        <v>0</v>
      </c>
      <c r="N20" s="36">
        <f t="shared" si="7"/>
        <v>0</v>
      </c>
      <c r="O20" s="36">
        <f t="shared" si="5"/>
        <v>0</v>
      </c>
      <c r="P20" s="36">
        <f t="shared" si="8"/>
        <v>0</v>
      </c>
      <c r="Q20" s="36">
        <f t="shared" si="5"/>
        <v>0</v>
      </c>
      <c r="R20" s="36">
        <f t="shared" si="5"/>
        <v>0</v>
      </c>
      <c r="S20" s="173" t="str">
        <f t="shared" si="9"/>
        <v/>
      </c>
      <c r="T20" s="36">
        <f t="shared" si="10"/>
        <v>0</v>
      </c>
      <c r="U20" s="36">
        <f t="shared" si="10"/>
        <v>0</v>
      </c>
      <c r="V20" s="95" t="str">
        <f t="shared" si="18"/>
        <v/>
      </c>
      <c r="W20" s="36">
        <f t="shared" si="15"/>
        <v>0</v>
      </c>
      <c r="X20" s="36">
        <f t="shared" si="16"/>
        <v>0</v>
      </c>
      <c r="Y20" s="36">
        <f t="shared" si="11"/>
        <v>0</v>
      </c>
      <c r="Z20" s="36">
        <f t="shared" si="11"/>
        <v>0</v>
      </c>
      <c r="AA20" s="173" t="str">
        <f t="shared" si="12"/>
        <v/>
      </c>
      <c r="AB20" s="36">
        <f t="shared" si="13"/>
        <v>0</v>
      </c>
      <c r="AC20" s="36">
        <f t="shared" si="13"/>
        <v>0</v>
      </c>
      <c r="AD20" s="173" t="str">
        <f t="shared" si="0"/>
        <v/>
      </c>
    </row>
    <row r="21" spans="1:30" ht="15" hidden="1" customHeight="1" x14ac:dyDescent="0.35">
      <c r="A21" s="4"/>
      <c r="B21" s="99">
        <v>46054</v>
      </c>
      <c r="C21" s="4"/>
      <c r="D21" s="36">
        <f t="shared" si="1"/>
        <v>0</v>
      </c>
      <c r="E21" s="36">
        <f t="shared" si="1"/>
        <v>0</v>
      </c>
      <c r="F21" s="95" t="str">
        <f t="shared" si="17"/>
        <v/>
      </c>
      <c r="G21" s="36">
        <f t="shared" si="2"/>
        <v>0</v>
      </c>
      <c r="H21" s="36">
        <f t="shared" si="2"/>
        <v>0</v>
      </c>
      <c r="I21" s="96" t="str">
        <f t="shared" si="3"/>
        <v/>
      </c>
      <c r="J21" s="97" t="str">
        <f t="shared" si="4"/>
        <v xml:space="preserve"> </v>
      </c>
      <c r="K21" s="98">
        <f t="shared" ref="K21:R34" si="19">IF($B$6="National", SUMIFS(K$169:K$5004, $C$169:$C$5004, $B21, $B$169:$B$5004, "England"), SUMIFS(K$169:K$5004, $C$169:$C$5004, $B21, $A$169:$A$5004, $A$6))</f>
        <v>0</v>
      </c>
      <c r="L21" s="36">
        <f t="shared" si="6"/>
        <v>0</v>
      </c>
      <c r="M21" s="36">
        <f t="shared" si="19"/>
        <v>0</v>
      </c>
      <c r="N21" s="36">
        <f t="shared" si="7"/>
        <v>0</v>
      </c>
      <c r="O21" s="36">
        <f t="shared" si="19"/>
        <v>0</v>
      </c>
      <c r="P21" s="36">
        <f t="shared" si="8"/>
        <v>0</v>
      </c>
      <c r="Q21" s="36">
        <f t="shared" si="19"/>
        <v>0</v>
      </c>
      <c r="R21" s="36">
        <f t="shared" si="19"/>
        <v>0</v>
      </c>
      <c r="S21" s="173" t="str">
        <f t="shared" si="9"/>
        <v/>
      </c>
      <c r="T21" s="36">
        <f t="shared" si="10"/>
        <v>0</v>
      </c>
      <c r="U21" s="36">
        <f t="shared" si="10"/>
        <v>0</v>
      </c>
      <c r="V21" s="95" t="str">
        <f t="shared" si="18"/>
        <v/>
      </c>
      <c r="W21" s="36">
        <f t="shared" si="15"/>
        <v>0</v>
      </c>
      <c r="X21" s="36">
        <f t="shared" si="16"/>
        <v>0</v>
      </c>
      <c r="Y21" s="36">
        <f t="shared" si="11"/>
        <v>0</v>
      </c>
      <c r="Z21" s="36">
        <f t="shared" si="11"/>
        <v>0</v>
      </c>
      <c r="AA21" s="173" t="str">
        <f t="shared" si="12"/>
        <v/>
      </c>
      <c r="AB21" s="36">
        <f t="shared" si="13"/>
        <v>0</v>
      </c>
      <c r="AC21" s="36">
        <f t="shared" si="13"/>
        <v>0</v>
      </c>
      <c r="AD21" s="173" t="str">
        <f t="shared" si="0"/>
        <v/>
      </c>
    </row>
    <row r="22" spans="1:30" ht="15" hidden="1" customHeight="1" x14ac:dyDescent="0.35">
      <c r="A22" s="4"/>
      <c r="B22" s="99">
        <v>46082</v>
      </c>
      <c r="C22" s="4"/>
      <c r="D22" s="36">
        <f t="shared" si="1"/>
        <v>0</v>
      </c>
      <c r="E22" s="36">
        <f t="shared" si="1"/>
        <v>0</v>
      </c>
      <c r="F22" s="95" t="str">
        <f t="shared" si="17"/>
        <v/>
      </c>
      <c r="G22" s="36">
        <f t="shared" si="2"/>
        <v>0</v>
      </c>
      <c r="H22" s="36">
        <f t="shared" si="2"/>
        <v>0</v>
      </c>
      <c r="I22" s="96" t="str">
        <f t="shared" si="3"/>
        <v/>
      </c>
      <c r="J22" s="97" t="str">
        <f t="shared" si="4"/>
        <v xml:space="preserve"> </v>
      </c>
      <c r="K22" s="98">
        <f t="shared" si="19"/>
        <v>0</v>
      </c>
      <c r="L22" s="36">
        <f t="shared" si="6"/>
        <v>0</v>
      </c>
      <c r="M22" s="36">
        <f t="shared" si="19"/>
        <v>0</v>
      </c>
      <c r="N22" s="36">
        <f t="shared" si="7"/>
        <v>0</v>
      </c>
      <c r="O22" s="36">
        <f t="shared" si="19"/>
        <v>0</v>
      </c>
      <c r="P22" s="36">
        <f t="shared" si="8"/>
        <v>0</v>
      </c>
      <c r="Q22" s="36">
        <f t="shared" si="19"/>
        <v>0</v>
      </c>
      <c r="R22" s="36">
        <f t="shared" si="19"/>
        <v>0</v>
      </c>
      <c r="S22" s="173" t="str">
        <f t="shared" si="9"/>
        <v/>
      </c>
      <c r="T22" s="36">
        <f t="shared" si="10"/>
        <v>0</v>
      </c>
      <c r="U22" s="36">
        <f t="shared" si="10"/>
        <v>0</v>
      </c>
      <c r="V22" s="95" t="str">
        <f t="shared" si="18"/>
        <v/>
      </c>
      <c r="W22" s="36">
        <f t="shared" si="15"/>
        <v>0</v>
      </c>
      <c r="X22" s="36">
        <f t="shared" si="16"/>
        <v>0</v>
      </c>
      <c r="Y22" s="36">
        <f t="shared" si="11"/>
        <v>0</v>
      </c>
      <c r="Z22" s="36">
        <f t="shared" si="11"/>
        <v>0</v>
      </c>
      <c r="AA22" s="173" t="str">
        <f t="shared" si="12"/>
        <v/>
      </c>
      <c r="AB22" s="36">
        <f t="shared" si="13"/>
        <v>0</v>
      </c>
      <c r="AC22" s="36">
        <f t="shared" si="13"/>
        <v>0</v>
      </c>
      <c r="AD22" s="173" t="str">
        <f t="shared" si="0"/>
        <v/>
      </c>
    </row>
    <row r="23" spans="1:30" ht="15" hidden="1" customHeight="1" x14ac:dyDescent="0.35">
      <c r="B23" s="99">
        <v>46113</v>
      </c>
      <c r="C23" s="4"/>
      <c r="D23" s="36">
        <f t="shared" si="1"/>
        <v>0</v>
      </c>
      <c r="E23" s="36">
        <f t="shared" si="1"/>
        <v>0</v>
      </c>
      <c r="F23" s="95" t="str">
        <f t="shared" ref="F23" si="20">IF(D23&gt;E23+D23,"",IF(D23=0,"",IF(E23=0,"",IFERROR(D23/(E23+D23),0))))</f>
        <v/>
      </c>
      <c r="G23" s="36">
        <f t="shared" si="2"/>
        <v>0</v>
      </c>
      <c r="H23" s="36">
        <f t="shared" si="2"/>
        <v>0</v>
      </c>
      <c r="I23" s="96" t="str">
        <f t="shared" ref="I23" si="21">IF(G23=0,"",IF(H23=0,"",IFERROR(G23/(H23),0)))</f>
        <v/>
      </c>
      <c r="J23" s="97" t="str">
        <f t="shared" si="4"/>
        <v xml:space="preserve"> </v>
      </c>
      <c r="K23" s="98">
        <f t="shared" si="19"/>
        <v>0</v>
      </c>
      <c r="L23" s="36">
        <f t="shared" si="6"/>
        <v>0</v>
      </c>
      <c r="M23" s="36">
        <f t="shared" si="19"/>
        <v>0</v>
      </c>
      <c r="N23" s="36">
        <f t="shared" si="7"/>
        <v>0</v>
      </c>
      <c r="O23" s="36">
        <f t="shared" si="19"/>
        <v>0</v>
      </c>
      <c r="P23" s="36">
        <f t="shared" si="8"/>
        <v>0</v>
      </c>
      <c r="Q23" s="36">
        <f t="shared" si="19"/>
        <v>0</v>
      </c>
      <c r="R23" s="36">
        <f t="shared" si="19"/>
        <v>0</v>
      </c>
      <c r="S23" s="173" t="str">
        <f t="shared" si="9"/>
        <v/>
      </c>
      <c r="T23" s="36">
        <f t="shared" si="10"/>
        <v>0</v>
      </c>
      <c r="U23" s="36">
        <f t="shared" si="10"/>
        <v>0</v>
      </c>
      <c r="V23" s="95" t="str">
        <f t="shared" ref="V23" si="22">IF(T23&gt;U23,"",IF(T23=0,"",IF(U23=0,"",IFERROR(T23/U23,0))))</f>
        <v/>
      </c>
      <c r="W23" s="36">
        <f t="shared" si="15"/>
        <v>0</v>
      </c>
      <c r="X23" s="36">
        <f t="shared" si="16"/>
        <v>0</v>
      </c>
      <c r="Y23" s="36">
        <f t="shared" si="11"/>
        <v>0</v>
      </c>
      <c r="Z23" s="36">
        <f t="shared" si="11"/>
        <v>0</v>
      </c>
      <c r="AA23" s="173" t="str">
        <f t="shared" si="12"/>
        <v/>
      </c>
      <c r="AB23" s="36">
        <f t="shared" si="13"/>
        <v>0</v>
      </c>
      <c r="AC23" s="36">
        <f t="shared" si="13"/>
        <v>0</v>
      </c>
      <c r="AD23" s="173" t="str">
        <f t="shared" ref="AD23" si="23">IF(AB23&gt;AC23,"",IF(AB23=0,"",IF(AC23=0,"",IFERROR(AB23/AC23,0))))</f>
        <v/>
      </c>
    </row>
    <row r="24" spans="1:30" ht="15" hidden="1" customHeight="1" x14ac:dyDescent="0.35">
      <c r="B24" s="99">
        <v>46143</v>
      </c>
      <c r="C24" s="4"/>
      <c r="D24" s="36">
        <f t="shared" si="1"/>
        <v>0</v>
      </c>
      <c r="E24" s="36">
        <f t="shared" si="1"/>
        <v>0</v>
      </c>
      <c r="F24" s="95" t="str">
        <f t="shared" ref="F24" si="24">IF(D24&gt;E24+D24,"",IF(D24=0,"",IF(E24=0,"",IFERROR(D24/(E24+D24),0))))</f>
        <v/>
      </c>
      <c r="G24" s="36">
        <f t="shared" si="2"/>
        <v>0</v>
      </c>
      <c r="H24" s="36">
        <f t="shared" si="2"/>
        <v>0</v>
      </c>
      <c r="I24" s="96" t="str">
        <f t="shared" ref="I24" si="25">IF(G24=0,"",IF(H24=0,"",IFERROR(G24/(H24),0)))</f>
        <v/>
      </c>
      <c r="J24" s="97" t="str">
        <f t="shared" si="4"/>
        <v xml:space="preserve"> </v>
      </c>
      <c r="K24" s="98">
        <f t="shared" si="19"/>
        <v>0</v>
      </c>
      <c r="L24" s="36">
        <f t="shared" si="6"/>
        <v>0</v>
      </c>
      <c r="M24" s="36">
        <f t="shared" si="19"/>
        <v>0</v>
      </c>
      <c r="N24" s="36">
        <f t="shared" si="7"/>
        <v>0</v>
      </c>
      <c r="O24" s="36">
        <f t="shared" si="19"/>
        <v>0</v>
      </c>
      <c r="P24" s="36">
        <f t="shared" si="8"/>
        <v>0</v>
      </c>
      <c r="Q24" s="36">
        <f t="shared" si="19"/>
        <v>0</v>
      </c>
      <c r="R24" s="36">
        <f t="shared" si="19"/>
        <v>0</v>
      </c>
      <c r="S24" s="173" t="str">
        <f t="shared" si="9"/>
        <v/>
      </c>
      <c r="T24" s="36">
        <f t="shared" si="10"/>
        <v>0</v>
      </c>
      <c r="U24" s="36">
        <f t="shared" si="10"/>
        <v>0</v>
      </c>
      <c r="V24" s="95" t="str">
        <f t="shared" ref="V24" si="26">IF(T24&gt;U24,"",IF(T24=0,"",IF(U24=0,"",IFERROR(T24/U24,0))))</f>
        <v/>
      </c>
      <c r="W24" s="36">
        <f t="shared" si="15"/>
        <v>0</v>
      </c>
      <c r="X24" s="36">
        <f t="shared" si="16"/>
        <v>0</v>
      </c>
      <c r="Y24" s="36">
        <f t="shared" si="11"/>
        <v>0</v>
      </c>
      <c r="Z24" s="36">
        <f t="shared" si="11"/>
        <v>0</v>
      </c>
      <c r="AA24" s="173" t="str">
        <f t="shared" si="12"/>
        <v/>
      </c>
      <c r="AB24" s="36">
        <f t="shared" si="13"/>
        <v>0</v>
      </c>
      <c r="AC24" s="36">
        <f t="shared" si="13"/>
        <v>0</v>
      </c>
      <c r="AD24" s="173" t="str">
        <f t="shared" ref="AD24" si="27">IF(AB24&gt;AC24,"",IF(AB24=0,"",IF(AC24=0,"",IFERROR(AB24/AC24,0))))</f>
        <v/>
      </c>
    </row>
    <row r="25" spans="1:30" ht="15" hidden="1" customHeight="1" x14ac:dyDescent="0.35">
      <c r="B25" s="99">
        <v>46174</v>
      </c>
      <c r="C25" s="4"/>
      <c r="D25" s="36">
        <f t="shared" si="1"/>
        <v>0</v>
      </c>
      <c r="E25" s="36">
        <f t="shared" si="1"/>
        <v>0</v>
      </c>
      <c r="F25" s="95" t="str">
        <f t="shared" ref="F25" si="28">IF(D25&gt;E25+D25,"",IF(D25=0,"",IF(E25=0,"",IFERROR(D25/(E25+D25),0))))</f>
        <v/>
      </c>
      <c r="G25" s="36">
        <f t="shared" si="2"/>
        <v>0</v>
      </c>
      <c r="H25" s="36">
        <f t="shared" si="2"/>
        <v>0</v>
      </c>
      <c r="I25" s="96" t="str">
        <f t="shared" ref="I25" si="29">IF(G25=0,"",IF(H25=0,"",IFERROR(G25/(H25),0)))</f>
        <v/>
      </c>
      <c r="J25" s="97" t="str">
        <f t="shared" si="4"/>
        <v xml:space="preserve"> </v>
      </c>
      <c r="K25" s="98">
        <f t="shared" si="19"/>
        <v>0</v>
      </c>
      <c r="L25" s="36">
        <f t="shared" si="6"/>
        <v>0</v>
      </c>
      <c r="M25" s="36">
        <f t="shared" si="19"/>
        <v>0</v>
      </c>
      <c r="N25" s="36">
        <f t="shared" si="7"/>
        <v>0</v>
      </c>
      <c r="O25" s="36">
        <f t="shared" si="19"/>
        <v>0</v>
      </c>
      <c r="P25" s="36">
        <f t="shared" si="8"/>
        <v>0</v>
      </c>
      <c r="Q25" s="36">
        <f t="shared" si="19"/>
        <v>0</v>
      </c>
      <c r="R25" s="36">
        <f t="shared" si="19"/>
        <v>0</v>
      </c>
      <c r="S25" s="173" t="str">
        <f t="shared" si="9"/>
        <v/>
      </c>
      <c r="T25" s="36">
        <f t="shared" si="10"/>
        <v>0</v>
      </c>
      <c r="U25" s="36">
        <f t="shared" si="10"/>
        <v>0</v>
      </c>
      <c r="V25" s="95" t="str">
        <f t="shared" ref="V25" si="30">IF(T25&gt;U25,"",IF(T25=0,"",IF(U25=0,"",IFERROR(T25/U25,0))))</f>
        <v/>
      </c>
      <c r="W25" s="36">
        <f t="shared" si="15"/>
        <v>0</v>
      </c>
      <c r="X25" s="36">
        <f t="shared" si="16"/>
        <v>0</v>
      </c>
      <c r="Y25" s="36">
        <f t="shared" si="11"/>
        <v>0</v>
      </c>
      <c r="Z25" s="36">
        <f t="shared" si="11"/>
        <v>0</v>
      </c>
      <c r="AA25" s="173" t="str">
        <f t="shared" si="12"/>
        <v/>
      </c>
      <c r="AB25" s="36">
        <f t="shared" si="13"/>
        <v>0</v>
      </c>
      <c r="AC25" s="36">
        <f t="shared" si="13"/>
        <v>0</v>
      </c>
      <c r="AD25" s="173" t="str">
        <f t="shared" ref="AD25" si="31">IF(AB25&gt;AC25,"",IF(AB25=0,"",IF(AC25=0,"",IFERROR(AB25/AC25,0))))</f>
        <v/>
      </c>
    </row>
    <row r="26" spans="1:30" ht="15" hidden="1" customHeight="1" x14ac:dyDescent="0.35">
      <c r="B26" s="99">
        <v>46204</v>
      </c>
      <c r="C26" s="4"/>
      <c r="D26" s="36">
        <f t="shared" si="1"/>
        <v>0</v>
      </c>
      <c r="E26" s="36">
        <f t="shared" si="1"/>
        <v>0</v>
      </c>
      <c r="F26" s="95" t="str">
        <f t="shared" ref="F26" si="32">IF(D26&gt;E26+D26,"",IF(D26=0,"",IF(E26=0,"",IFERROR(D26/(E26+D26),0))))</f>
        <v/>
      </c>
      <c r="G26" s="36">
        <f t="shared" si="2"/>
        <v>0</v>
      </c>
      <c r="H26" s="36">
        <f t="shared" si="2"/>
        <v>0</v>
      </c>
      <c r="I26" s="96" t="str">
        <f t="shared" ref="I26" si="33">IF(G26=0,"",IF(H26=0,"",IFERROR(G26/(H26),0)))</f>
        <v/>
      </c>
      <c r="J26" s="97" t="str">
        <f t="shared" si="4"/>
        <v xml:space="preserve"> </v>
      </c>
      <c r="K26" s="98">
        <f t="shared" si="19"/>
        <v>0</v>
      </c>
      <c r="L26" s="36">
        <f t="shared" si="6"/>
        <v>0</v>
      </c>
      <c r="M26" s="36">
        <f t="shared" si="19"/>
        <v>0</v>
      </c>
      <c r="N26" s="36">
        <f t="shared" si="7"/>
        <v>0</v>
      </c>
      <c r="O26" s="36">
        <f t="shared" si="19"/>
        <v>0</v>
      </c>
      <c r="P26" s="36">
        <f t="shared" si="8"/>
        <v>0</v>
      </c>
      <c r="Q26" s="36">
        <f t="shared" si="19"/>
        <v>0</v>
      </c>
      <c r="R26" s="36">
        <f t="shared" si="19"/>
        <v>0</v>
      </c>
      <c r="S26" s="173" t="str">
        <f t="shared" si="9"/>
        <v/>
      </c>
      <c r="T26" s="36">
        <f t="shared" si="10"/>
        <v>0</v>
      </c>
      <c r="U26" s="36">
        <f t="shared" si="10"/>
        <v>0</v>
      </c>
      <c r="V26" s="95" t="str">
        <f t="shared" ref="V26" si="34">IF(T26&gt;U26,"",IF(T26=0,"",IF(U26=0,"",IFERROR(T26/U26,0))))</f>
        <v/>
      </c>
      <c r="W26" s="36">
        <f t="shared" si="15"/>
        <v>0</v>
      </c>
      <c r="X26" s="36">
        <f t="shared" si="16"/>
        <v>0</v>
      </c>
      <c r="Y26" s="36">
        <f t="shared" si="11"/>
        <v>0</v>
      </c>
      <c r="Z26" s="36">
        <f t="shared" si="11"/>
        <v>0</v>
      </c>
      <c r="AA26" s="173" t="str">
        <f t="shared" si="12"/>
        <v/>
      </c>
      <c r="AB26" s="36">
        <f t="shared" si="13"/>
        <v>0</v>
      </c>
      <c r="AC26" s="36">
        <f t="shared" si="13"/>
        <v>0</v>
      </c>
      <c r="AD26" s="173" t="str">
        <f t="shared" ref="AD26" si="35">IF(AB26&gt;AC26,"",IF(AB26=0,"",IF(AC26=0,"",IFERROR(AB26/AC26,0))))</f>
        <v/>
      </c>
    </row>
    <row r="27" spans="1:30" ht="15" hidden="1" customHeight="1" x14ac:dyDescent="0.35">
      <c r="B27" s="99">
        <v>46235</v>
      </c>
      <c r="C27" s="4"/>
      <c r="D27" s="36">
        <f t="shared" si="1"/>
        <v>0</v>
      </c>
      <c r="E27" s="36">
        <f t="shared" si="1"/>
        <v>0</v>
      </c>
      <c r="F27" s="95" t="str">
        <f t="shared" ref="F27" si="36">IF(D27&gt;E27+D27,"",IF(D27=0,"",IF(E27=0,"",IFERROR(D27/(E27+D27),0))))</f>
        <v/>
      </c>
      <c r="G27" s="36">
        <f t="shared" si="2"/>
        <v>0</v>
      </c>
      <c r="H27" s="36">
        <f t="shared" si="2"/>
        <v>0</v>
      </c>
      <c r="I27" s="96" t="str">
        <f t="shared" ref="I27" si="37">IF(G27=0,"",IF(H27=0,"",IFERROR(G27/(H27),0)))</f>
        <v/>
      </c>
      <c r="J27" s="97" t="str">
        <f t="shared" si="4"/>
        <v xml:space="preserve"> </v>
      </c>
      <c r="K27" s="98">
        <f t="shared" si="19"/>
        <v>0</v>
      </c>
      <c r="L27" s="36">
        <f t="shared" si="6"/>
        <v>0</v>
      </c>
      <c r="M27" s="36">
        <f t="shared" si="19"/>
        <v>0</v>
      </c>
      <c r="N27" s="36">
        <f t="shared" si="7"/>
        <v>0</v>
      </c>
      <c r="O27" s="36">
        <f t="shared" si="19"/>
        <v>0</v>
      </c>
      <c r="P27" s="36">
        <f t="shared" si="8"/>
        <v>0</v>
      </c>
      <c r="Q27" s="36">
        <f t="shared" si="19"/>
        <v>0</v>
      </c>
      <c r="R27" s="36">
        <f t="shared" si="19"/>
        <v>0</v>
      </c>
      <c r="S27" s="173" t="str">
        <f t="shared" si="9"/>
        <v/>
      </c>
      <c r="T27" s="36">
        <f t="shared" si="10"/>
        <v>0</v>
      </c>
      <c r="U27" s="36">
        <f t="shared" si="10"/>
        <v>0</v>
      </c>
      <c r="V27" s="95" t="str">
        <f t="shared" ref="V27" si="38">IF(T27&gt;U27,"",IF(T27=0,"",IF(U27=0,"",IFERROR(T27/U27,0))))</f>
        <v/>
      </c>
      <c r="W27" s="36">
        <f t="shared" si="15"/>
        <v>0</v>
      </c>
      <c r="X27" s="36">
        <f t="shared" si="16"/>
        <v>0</v>
      </c>
      <c r="Y27" s="36">
        <f t="shared" si="11"/>
        <v>0</v>
      </c>
      <c r="Z27" s="36">
        <f t="shared" si="11"/>
        <v>0</v>
      </c>
      <c r="AA27" s="173" t="str">
        <f t="shared" si="12"/>
        <v/>
      </c>
      <c r="AB27" s="36">
        <f t="shared" si="13"/>
        <v>0</v>
      </c>
      <c r="AC27" s="36">
        <f t="shared" si="13"/>
        <v>0</v>
      </c>
      <c r="AD27" s="173" t="str">
        <f t="shared" ref="AD27" si="39">IF(AB27&gt;AC27,"",IF(AB27=0,"",IF(AC27=0,"",IFERROR(AB27/AC27,0))))</f>
        <v/>
      </c>
    </row>
    <row r="28" spans="1:30" ht="15" hidden="1" customHeight="1" x14ac:dyDescent="0.35">
      <c r="B28" s="99">
        <v>46266</v>
      </c>
      <c r="C28" s="4"/>
      <c r="D28" s="36">
        <f t="shared" si="1"/>
        <v>0</v>
      </c>
      <c r="E28" s="36">
        <f t="shared" si="1"/>
        <v>0</v>
      </c>
      <c r="F28" s="95" t="str">
        <f t="shared" ref="F28" si="40">IF(D28&gt;E28+D28,"",IF(D28=0,"",IF(E28=0,"",IFERROR(D28/(E28+D28),0))))</f>
        <v/>
      </c>
      <c r="G28" s="36">
        <f t="shared" si="2"/>
        <v>0</v>
      </c>
      <c r="H28" s="36">
        <f t="shared" si="2"/>
        <v>0</v>
      </c>
      <c r="I28" s="96" t="str">
        <f t="shared" ref="I28" si="41">IF(G28=0,"",IF(H28=0,"",IFERROR(G28/(H28),0)))</f>
        <v/>
      </c>
      <c r="J28" s="97" t="str">
        <f t="shared" si="4"/>
        <v xml:space="preserve"> </v>
      </c>
      <c r="K28" s="98">
        <f t="shared" si="19"/>
        <v>0</v>
      </c>
      <c r="L28" s="36">
        <f t="shared" si="6"/>
        <v>0</v>
      </c>
      <c r="M28" s="36">
        <f t="shared" si="19"/>
        <v>0</v>
      </c>
      <c r="N28" s="36">
        <f t="shared" si="7"/>
        <v>0</v>
      </c>
      <c r="O28" s="36">
        <f t="shared" si="19"/>
        <v>0</v>
      </c>
      <c r="P28" s="36">
        <f t="shared" si="8"/>
        <v>0</v>
      </c>
      <c r="Q28" s="36">
        <f t="shared" si="19"/>
        <v>0</v>
      </c>
      <c r="R28" s="36">
        <f t="shared" si="19"/>
        <v>0</v>
      </c>
      <c r="S28" s="173" t="str">
        <f t="shared" si="9"/>
        <v/>
      </c>
      <c r="T28" s="36">
        <f t="shared" si="10"/>
        <v>0</v>
      </c>
      <c r="U28" s="36">
        <f t="shared" si="10"/>
        <v>0</v>
      </c>
      <c r="V28" s="95" t="str">
        <f t="shared" ref="V28" si="42">IF(T28&gt;U28,"",IF(T28=0,"",IF(U28=0,"",IFERROR(T28/U28,0))))</f>
        <v/>
      </c>
      <c r="W28" s="36">
        <f t="shared" si="15"/>
        <v>0</v>
      </c>
      <c r="X28" s="36">
        <f t="shared" si="16"/>
        <v>0</v>
      </c>
      <c r="Y28" s="36">
        <f t="shared" si="11"/>
        <v>0</v>
      </c>
      <c r="Z28" s="36">
        <f t="shared" si="11"/>
        <v>0</v>
      </c>
      <c r="AA28" s="173" t="str">
        <f t="shared" si="12"/>
        <v/>
      </c>
      <c r="AB28" s="36">
        <f t="shared" si="13"/>
        <v>0</v>
      </c>
      <c r="AC28" s="36">
        <f t="shared" si="13"/>
        <v>0</v>
      </c>
      <c r="AD28" s="173" t="str">
        <f t="shared" ref="AD28" si="43">IF(AB28&gt;AC28,"",IF(AB28=0,"",IF(AC28=0,"",IFERROR(AB28/AC28,0))))</f>
        <v/>
      </c>
    </row>
    <row r="29" spans="1:30" ht="15" hidden="1" customHeight="1" x14ac:dyDescent="0.35">
      <c r="B29" s="99">
        <v>46296</v>
      </c>
      <c r="C29" s="4"/>
      <c r="D29" s="36">
        <f t="shared" si="1"/>
        <v>0</v>
      </c>
      <c r="E29" s="36">
        <f t="shared" si="1"/>
        <v>0</v>
      </c>
      <c r="F29" s="95" t="str">
        <f t="shared" ref="F29" si="44">IF(D29&gt;E29+D29,"",IF(D29=0,"",IF(E29=0,"",IFERROR(D29/(E29+D29),0))))</f>
        <v/>
      </c>
      <c r="G29" s="36">
        <f t="shared" si="2"/>
        <v>0</v>
      </c>
      <c r="H29" s="36">
        <f t="shared" si="2"/>
        <v>0</v>
      </c>
      <c r="I29" s="96" t="str">
        <f t="shared" ref="I29" si="45">IF(G29=0,"",IF(H29=0,"",IFERROR(G29/(H29),0)))</f>
        <v/>
      </c>
      <c r="J29" s="97" t="str">
        <f t="shared" si="4"/>
        <v xml:space="preserve"> </v>
      </c>
      <c r="K29" s="98">
        <f t="shared" si="19"/>
        <v>0</v>
      </c>
      <c r="L29" s="36">
        <f t="shared" si="6"/>
        <v>0</v>
      </c>
      <c r="M29" s="36">
        <f t="shared" si="19"/>
        <v>0</v>
      </c>
      <c r="N29" s="36">
        <f t="shared" si="7"/>
        <v>0</v>
      </c>
      <c r="O29" s="36">
        <f t="shared" si="19"/>
        <v>0</v>
      </c>
      <c r="P29" s="36">
        <f t="shared" si="8"/>
        <v>0</v>
      </c>
      <c r="Q29" s="36">
        <f t="shared" si="19"/>
        <v>0</v>
      </c>
      <c r="R29" s="36">
        <f t="shared" si="19"/>
        <v>0</v>
      </c>
      <c r="S29" s="173" t="str">
        <f t="shared" si="9"/>
        <v/>
      </c>
      <c r="T29" s="36">
        <f t="shared" si="10"/>
        <v>0</v>
      </c>
      <c r="U29" s="36">
        <f t="shared" si="10"/>
        <v>0</v>
      </c>
      <c r="V29" s="95" t="str">
        <f t="shared" ref="V29" si="46">IF(T29&gt;U29,"",IF(T29=0,"",IF(U29=0,"",IFERROR(T29/U29,0))))</f>
        <v/>
      </c>
      <c r="W29" s="36">
        <f t="shared" si="15"/>
        <v>0</v>
      </c>
      <c r="X29" s="36">
        <f t="shared" si="16"/>
        <v>0</v>
      </c>
      <c r="Y29" s="36">
        <f t="shared" si="11"/>
        <v>0</v>
      </c>
      <c r="Z29" s="36">
        <f t="shared" si="11"/>
        <v>0</v>
      </c>
      <c r="AA29" s="173" t="str">
        <f t="shared" si="12"/>
        <v/>
      </c>
      <c r="AB29" s="36">
        <f t="shared" si="13"/>
        <v>0</v>
      </c>
      <c r="AC29" s="36">
        <f t="shared" si="13"/>
        <v>0</v>
      </c>
      <c r="AD29" s="173" t="str">
        <f t="shared" ref="AD29" si="47">IF(AB29&gt;AC29,"",IF(AB29=0,"",IF(AC29=0,"",IFERROR(AB29/AC29,0))))</f>
        <v/>
      </c>
    </row>
    <row r="30" spans="1:30" ht="15" hidden="1" customHeight="1" x14ac:dyDescent="0.35">
      <c r="B30" s="99">
        <v>46327</v>
      </c>
      <c r="C30" s="4"/>
      <c r="D30" s="36">
        <f t="shared" si="1"/>
        <v>0</v>
      </c>
      <c r="E30" s="36">
        <f t="shared" si="1"/>
        <v>0</v>
      </c>
      <c r="F30" s="95" t="str">
        <f t="shared" ref="F30:F32" si="48">IF(D30&gt;E30+D30,"",IF(D30=0,"",IF(E30=0,"",IFERROR(D30/(E30+D30),0))))</f>
        <v/>
      </c>
      <c r="G30" s="36">
        <f t="shared" si="2"/>
        <v>0</v>
      </c>
      <c r="H30" s="36">
        <f t="shared" si="2"/>
        <v>0</v>
      </c>
      <c r="I30" s="96" t="str">
        <f t="shared" ref="I30:I32" si="49">IF(G30=0,"",IF(H30=0,"",IFERROR(G30/(H30),0)))</f>
        <v/>
      </c>
      <c r="J30" s="97" t="str">
        <f t="shared" si="4"/>
        <v xml:space="preserve"> </v>
      </c>
      <c r="K30" s="98">
        <f t="shared" si="19"/>
        <v>0</v>
      </c>
      <c r="L30" s="36">
        <f t="shared" si="6"/>
        <v>0</v>
      </c>
      <c r="M30" s="36">
        <f t="shared" si="19"/>
        <v>0</v>
      </c>
      <c r="N30" s="36">
        <f t="shared" si="7"/>
        <v>0</v>
      </c>
      <c r="O30" s="36">
        <f t="shared" si="19"/>
        <v>0</v>
      </c>
      <c r="P30" s="36">
        <f t="shared" si="8"/>
        <v>0</v>
      </c>
      <c r="Q30" s="36">
        <f t="shared" si="19"/>
        <v>0</v>
      </c>
      <c r="R30" s="36">
        <f t="shared" si="19"/>
        <v>0</v>
      </c>
      <c r="S30" s="173" t="str">
        <f t="shared" si="9"/>
        <v/>
      </c>
      <c r="T30" s="36">
        <f t="shared" si="10"/>
        <v>0</v>
      </c>
      <c r="U30" s="36">
        <f t="shared" si="10"/>
        <v>0</v>
      </c>
      <c r="V30" s="95" t="str">
        <f t="shared" ref="V30:V32" si="50">IF(T30&gt;U30,"",IF(T30=0,"",IF(U30=0,"",IFERROR(T30/U30,0))))</f>
        <v/>
      </c>
      <c r="W30" s="36">
        <f t="shared" si="15"/>
        <v>0</v>
      </c>
      <c r="X30" s="36">
        <f t="shared" si="16"/>
        <v>0</v>
      </c>
      <c r="Y30" s="36">
        <f t="shared" si="11"/>
        <v>0</v>
      </c>
      <c r="Z30" s="36">
        <f t="shared" si="11"/>
        <v>0</v>
      </c>
      <c r="AA30" s="173" t="str">
        <f t="shared" si="12"/>
        <v/>
      </c>
      <c r="AB30" s="36">
        <f t="shared" si="13"/>
        <v>0</v>
      </c>
      <c r="AC30" s="36">
        <f t="shared" si="13"/>
        <v>0</v>
      </c>
      <c r="AD30" s="173" t="str">
        <f t="shared" ref="AD30:AD32" si="51">IF(AB30&gt;AC30,"",IF(AB30=0,"",IF(AC30=0,"",IFERROR(AB30/AC30,0))))</f>
        <v/>
      </c>
    </row>
    <row r="31" spans="1:30" ht="15" hidden="1" customHeight="1" x14ac:dyDescent="0.35">
      <c r="B31" s="99">
        <v>46357</v>
      </c>
      <c r="C31" s="4"/>
      <c r="D31" s="36">
        <f t="shared" si="1"/>
        <v>0</v>
      </c>
      <c r="E31" s="36">
        <f t="shared" si="1"/>
        <v>0</v>
      </c>
      <c r="F31" s="95" t="str">
        <f t="shared" si="48"/>
        <v/>
      </c>
      <c r="G31" s="36">
        <f t="shared" si="2"/>
        <v>0</v>
      </c>
      <c r="H31" s="36">
        <f t="shared" si="2"/>
        <v>0</v>
      </c>
      <c r="I31" s="96" t="str">
        <f t="shared" si="49"/>
        <v/>
      </c>
      <c r="J31" s="97" t="str">
        <f t="shared" si="4"/>
        <v xml:space="preserve"> </v>
      </c>
      <c r="K31" s="98">
        <f t="shared" si="19"/>
        <v>0</v>
      </c>
      <c r="L31" s="36">
        <f t="shared" si="6"/>
        <v>0</v>
      </c>
      <c r="M31" s="36">
        <f t="shared" si="19"/>
        <v>0</v>
      </c>
      <c r="N31" s="36">
        <f t="shared" si="7"/>
        <v>0</v>
      </c>
      <c r="O31" s="36">
        <f t="shared" si="19"/>
        <v>0</v>
      </c>
      <c r="P31" s="36">
        <f t="shared" si="8"/>
        <v>0</v>
      </c>
      <c r="Q31" s="36">
        <f t="shared" si="19"/>
        <v>0</v>
      </c>
      <c r="R31" s="36">
        <f t="shared" si="19"/>
        <v>0</v>
      </c>
      <c r="S31" s="173" t="str">
        <f t="shared" si="9"/>
        <v/>
      </c>
      <c r="T31" s="36">
        <f t="shared" si="10"/>
        <v>0</v>
      </c>
      <c r="U31" s="36">
        <f t="shared" si="10"/>
        <v>0</v>
      </c>
      <c r="V31" s="95" t="str">
        <f t="shared" si="50"/>
        <v/>
      </c>
      <c r="W31" s="36">
        <f t="shared" ref="W31:W34" si="52">T31</f>
        <v>0</v>
      </c>
      <c r="X31" s="36">
        <f t="shared" ref="X31:X34" si="53">U31</f>
        <v>0</v>
      </c>
      <c r="Y31" s="36">
        <f t="shared" si="11"/>
        <v>0</v>
      </c>
      <c r="Z31" s="36">
        <f t="shared" si="11"/>
        <v>0</v>
      </c>
      <c r="AA31" s="173" t="str">
        <f t="shared" si="12"/>
        <v/>
      </c>
      <c r="AB31" s="36">
        <f t="shared" si="13"/>
        <v>0</v>
      </c>
      <c r="AC31" s="36">
        <f t="shared" si="13"/>
        <v>0</v>
      </c>
      <c r="AD31" s="173" t="str">
        <f t="shared" si="51"/>
        <v/>
      </c>
    </row>
    <row r="32" spans="1:30" ht="15" hidden="1" customHeight="1" x14ac:dyDescent="0.35">
      <c r="B32" s="99">
        <v>46388</v>
      </c>
      <c r="C32" s="4"/>
      <c r="D32" s="36">
        <f t="shared" si="1"/>
        <v>0</v>
      </c>
      <c r="E32" s="36">
        <f t="shared" si="1"/>
        <v>0</v>
      </c>
      <c r="F32" s="95" t="str">
        <f t="shared" si="48"/>
        <v/>
      </c>
      <c r="G32" s="36">
        <f t="shared" si="2"/>
        <v>0</v>
      </c>
      <c r="H32" s="36">
        <f t="shared" si="2"/>
        <v>0</v>
      </c>
      <c r="I32" s="96" t="str">
        <f t="shared" si="49"/>
        <v/>
      </c>
      <c r="J32" s="97" t="str">
        <f t="shared" si="4"/>
        <v xml:space="preserve"> </v>
      </c>
      <c r="K32" s="98">
        <f t="shared" si="19"/>
        <v>0</v>
      </c>
      <c r="L32" s="36">
        <f t="shared" si="6"/>
        <v>0</v>
      </c>
      <c r="M32" s="36">
        <f t="shared" si="19"/>
        <v>0</v>
      </c>
      <c r="N32" s="36">
        <f t="shared" si="7"/>
        <v>0</v>
      </c>
      <c r="O32" s="36">
        <f t="shared" si="19"/>
        <v>0</v>
      </c>
      <c r="P32" s="36">
        <f t="shared" si="8"/>
        <v>0</v>
      </c>
      <c r="Q32" s="36">
        <f t="shared" si="19"/>
        <v>0</v>
      </c>
      <c r="R32" s="36">
        <f t="shared" si="19"/>
        <v>0</v>
      </c>
      <c r="S32" s="173" t="str">
        <f t="shared" si="9"/>
        <v/>
      </c>
      <c r="T32" s="36">
        <f t="shared" si="10"/>
        <v>0</v>
      </c>
      <c r="U32" s="36">
        <f t="shared" si="10"/>
        <v>0</v>
      </c>
      <c r="V32" s="95" t="str">
        <f t="shared" si="50"/>
        <v/>
      </c>
      <c r="W32" s="36">
        <f t="shared" si="52"/>
        <v>0</v>
      </c>
      <c r="X32" s="36">
        <f t="shared" si="53"/>
        <v>0</v>
      </c>
      <c r="Y32" s="36">
        <f t="shared" si="11"/>
        <v>0</v>
      </c>
      <c r="Z32" s="36">
        <f t="shared" si="11"/>
        <v>0</v>
      </c>
      <c r="AA32" s="173" t="str">
        <f t="shared" si="12"/>
        <v/>
      </c>
      <c r="AB32" s="36">
        <f t="shared" si="13"/>
        <v>0</v>
      </c>
      <c r="AC32" s="36">
        <f t="shared" si="13"/>
        <v>0</v>
      </c>
      <c r="AD32" s="173" t="str">
        <f t="shared" si="51"/>
        <v/>
      </c>
    </row>
    <row r="33" spans="1:41" ht="15" hidden="1" customHeight="1" x14ac:dyDescent="0.35">
      <c r="B33" s="99">
        <v>46419</v>
      </c>
      <c r="C33" s="4"/>
      <c r="D33" s="36">
        <f t="shared" si="1"/>
        <v>0</v>
      </c>
      <c r="E33" s="36">
        <f t="shared" si="1"/>
        <v>0</v>
      </c>
      <c r="F33" s="95" t="str">
        <f t="shared" ref="F33:F34" si="54">IF(D33&gt;E33+D33,"",IF(D33=0,"",IF(E33=0,"",IFERROR(D33/(E33+D33),0))))</f>
        <v/>
      </c>
      <c r="G33" s="36">
        <f t="shared" si="2"/>
        <v>0</v>
      </c>
      <c r="H33" s="36">
        <f t="shared" si="2"/>
        <v>0</v>
      </c>
      <c r="I33" s="96" t="str">
        <f t="shared" ref="I33:I34" si="55">IF(G33=0,"",IF(H33=0,"",IFERROR(G33/(H33),0)))</f>
        <v/>
      </c>
      <c r="J33" s="97" t="str">
        <f t="shared" si="4"/>
        <v xml:space="preserve"> </v>
      </c>
      <c r="K33" s="98">
        <f t="shared" si="19"/>
        <v>0</v>
      </c>
      <c r="L33" s="36">
        <f t="shared" si="6"/>
        <v>0</v>
      </c>
      <c r="M33" s="36">
        <f t="shared" si="19"/>
        <v>0</v>
      </c>
      <c r="N33" s="36">
        <f t="shared" si="7"/>
        <v>0</v>
      </c>
      <c r="O33" s="36">
        <f t="shared" si="19"/>
        <v>0</v>
      </c>
      <c r="P33" s="36">
        <f t="shared" si="8"/>
        <v>0</v>
      </c>
      <c r="Q33" s="36">
        <f t="shared" si="19"/>
        <v>0</v>
      </c>
      <c r="R33" s="36">
        <f t="shared" si="19"/>
        <v>0</v>
      </c>
      <c r="S33" s="173" t="str">
        <f t="shared" si="9"/>
        <v/>
      </c>
      <c r="T33" s="36">
        <f t="shared" si="10"/>
        <v>0</v>
      </c>
      <c r="U33" s="36">
        <f t="shared" si="10"/>
        <v>0</v>
      </c>
      <c r="V33" s="95" t="str">
        <f t="shared" ref="V33:V34" si="56">IF(T33&gt;U33,"",IF(T33=0,"",IF(U33=0,"",IFERROR(T33/U33,0))))</f>
        <v/>
      </c>
      <c r="W33" s="36">
        <f t="shared" si="52"/>
        <v>0</v>
      </c>
      <c r="X33" s="36">
        <f t="shared" si="53"/>
        <v>0</v>
      </c>
      <c r="Y33" s="36">
        <f t="shared" si="11"/>
        <v>0</v>
      </c>
      <c r="Z33" s="36">
        <f t="shared" si="11"/>
        <v>0</v>
      </c>
      <c r="AA33" s="173" t="str">
        <f t="shared" si="12"/>
        <v/>
      </c>
      <c r="AB33" s="36">
        <f t="shared" si="13"/>
        <v>0</v>
      </c>
      <c r="AC33" s="36">
        <f t="shared" si="13"/>
        <v>0</v>
      </c>
      <c r="AD33" s="173" t="str">
        <f t="shared" ref="AD33:AD34" si="57">IF(AB33&gt;AC33,"",IF(AB33=0,"",IF(AC33=0,"",IFERROR(AB33/AC33,0))))</f>
        <v/>
      </c>
    </row>
    <row r="34" spans="1:41" ht="15" hidden="1" customHeight="1" x14ac:dyDescent="0.35">
      <c r="B34" s="99">
        <v>46447</v>
      </c>
      <c r="C34" s="4"/>
      <c r="D34" s="36">
        <f t="shared" si="1"/>
        <v>0</v>
      </c>
      <c r="E34" s="36">
        <f t="shared" si="1"/>
        <v>0</v>
      </c>
      <c r="F34" s="95" t="str">
        <f t="shared" si="54"/>
        <v/>
      </c>
      <c r="G34" s="36">
        <f t="shared" si="2"/>
        <v>0</v>
      </c>
      <c r="H34" s="36">
        <f t="shared" si="2"/>
        <v>0</v>
      </c>
      <c r="I34" s="96" t="str">
        <f t="shared" si="55"/>
        <v/>
      </c>
      <c r="J34" s="97" t="str">
        <f t="shared" si="4"/>
        <v xml:space="preserve"> </v>
      </c>
      <c r="K34" s="98">
        <f t="shared" si="19"/>
        <v>0</v>
      </c>
      <c r="L34" s="36">
        <f t="shared" si="6"/>
        <v>0</v>
      </c>
      <c r="M34" s="36">
        <f t="shared" si="19"/>
        <v>0</v>
      </c>
      <c r="N34" s="36">
        <f t="shared" si="7"/>
        <v>0</v>
      </c>
      <c r="O34" s="36">
        <f t="shared" si="19"/>
        <v>0</v>
      </c>
      <c r="P34" s="36">
        <f t="shared" si="8"/>
        <v>0</v>
      </c>
      <c r="Q34" s="36">
        <f t="shared" si="19"/>
        <v>0</v>
      </c>
      <c r="R34" s="36">
        <f t="shared" si="19"/>
        <v>0</v>
      </c>
      <c r="S34" s="173" t="str">
        <f t="shared" si="9"/>
        <v/>
      </c>
      <c r="T34" s="36">
        <f t="shared" si="10"/>
        <v>0</v>
      </c>
      <c r="U34" s="36">
        <f t="shared" si="10"/>
        <v>0</v>
      </c>
      <c r="V34" s="95" t="str">
        <f t="shared" si="56"/>
        <v/>
      </c>
      <c r="W34" s="36">
        <f t="shared" si="52"/>
        <v>0</v>
      </c>
      <c r="X34" s="36">
        <f t="shared" si="53"/>
        <v>0</v>
      </c>
      <c r="Y34" s="36">
        <f t="shared" si="11"/>
        <v>0</v>
      </c>
      <c r="Z34" s="36">
        <f t="shared" si="11"/>
        <v>0</v>
      </c>
      <c r="AA34" s="173" t="str">
        <f t="shared" si="12"/>
        <v/>
      </c>
      <c r="AB34" s="36">
        <f t="shared" si="13"/>
        <v>0</v>
      </c>
      <c r="AC34" s="36">
        <f t="shared" si="13"/>
        <v>0</v>
      </c>
      <c r="AD34" s="173" t="str">
        <f t="shared" si="57"/>
        <v/>
      </c>
    </row>
    <row r="35" spans="1:41" ht="15" customHeight="1" x14ac:dyDescent="0.35">
      <c r="B35" s="99"/>
      <c r="C35" s="4"/>
      <c r="D35" s="36"/>
      <c r="E35" s="36"/>
      <c r="F35" s="120"/>
      <c r="G35" s="36"/>
      <c r="H35" s="36"/>
      <c r="I35" s="189"/>
      <c r="J35" s="36"/>
      <c r="K35" s="36"/>
      <c r="L35" s="36"/>
      <c r="M35" s="36"/>
      <c r="N35" s="36"/>
      <c r="O35" s="36"/>
      <c r="P35" s="36"/>
      <c r="Q35" s="36"/>
      <c r="R35" s="36"/>
      <c r="S35" s="176"/>
      <c r="T35" s="36"/>
      <c r="U35" s="36"/>
      <c r="V35" s="120"/>
      <c r="W35" s="36"/>
      <c r="X35" s="36"/>
      <c r="Y35" s="36"/>
      <c r="Z35" s="36"/>
      <c r="AA35" s="120"/>
      <c r="AB35" s="36"/>
      <c r="AC35" s="36"/>
      <c r="AD35" s="120"/>
    </row>
    <row r="36" spans="1:41" ht="15" customHeight="1" x14ac:dyDescent="0.35">
      <c r="B36" s="99"/>
      <c r="C36" s="4"/>
      <c r="D36" s="36"/>
      <c r="E36" s="36"/>
      <c r="F36" s="120"/>
      <c r="G36" s="36"/>
      <c r="H36" s="36"/>
      <c r="I36" s="189"/>
      <c r="J36" s="36"/>
      <c r="K36" s="36"/>
      <c r="L36" s="36"/>
      <c r="M36" s="36"/>
      <c r="N36" s="36"/>
      <c r="O36" s="36"/>
      <c r="P36" s="36"/>
      <c r="Q36" s="36"/>
      <c r="R36" s="36"/>
      <c r="S36" s="176"/>
      <c r="T36" s="36"/>
      <c r="U36" s="36"/>
      <c r="V36" s="120"/>
      <c r="W36" s="36"/>
      <c r="X36" s="36"/>
      <c r="Y36" s="36"/>
      <c r="Z36" s="36"/>
      <c r="AA36" s="120"/>
      <c r="AB36" s="36"/>
      <c r="AC36" s="36"/>
      <c r="AD36" s="120"/>
    </row>
    <row r="37" spans="1:41" ht="15" customHeight="1" x14ac:dyDescent="0.35">
      <c r="B37" s="99"/>
      <c r="C37" s="4"/>
      <c r="D37" s="36"/>
      <c r="E37" s="36"/>
      <c r="F37" s="120"/>
      <c r="G37" s="36"/>
      <c r="H37" s="36"/>
      <c r="I37" s="189"/>
      <c r="J37" s="36"/>
      <c r="K37" s="36"/>
      <c r="L37" s="36"/>
      <c r="M37" s="36"/>
      <c r="N37" s="36"/>
      <c r="O37" s="36"/>
      <c r="P37" s="36"/>
      <c r="Q37" s="36"/>
      <c r="R37" s="36"/>
      <c r="S37" s="176"/>
      <c r="T37" s="36"/>
      <c r="U37" s="36"/>
      <c r="V37" s="120"/>
      <c r="W37" s="36"/>
      <c r="X37" s="36"/>
      <c r="Y37" s="36"/>
      <c r="Z37" s="36"/>
      <c r="AA37" s="120"/>
      <c r="AB37" s="36"/>
      <c r="AC37" s="36"/>
      <c r="AD37" s="120"/>
    </row>
    <row r="38" spans="1:41" ht="15" customHeight="1" x14ac:dyDescent="0.35">
      <c r="B38" s="99"/>
      <c r="C38" s="4"/>
      <c r="D38" s="36"/>
      <c r="E38" s="36"/>
      <c r="F38" s="120"/>
      <c r="G38" s="36"/>
      <c r="H38" s="36"/>
      <c r="I38" s="189"/>
      <c r="J38" s="36"/>
      <c r="K38" s="36"/>
      <c r="L38" s="36"/>
      <c r="M38" s="36"/>
      <c r="N38" s="36"/>
      <c r="O38" s="36"/>
      <c r="P38" s="36"/>
      <c r="Q38" s="36"/>
      <c r="R38" s="36"/>
      <c r="S38" s="176"/>
      <c r="T38" s="36"/>
      <c r="U38" s="36"/>
      <c r="V38" s="120"/>
      <c r="W38" s="36"/>
      <c r="X38" s="36"/>
      <c r="Y38" s="36"/>
      <c r="Z38" s="36"/>
      <c r="AA38" s="120"/>
      <c r="AB38" s="36"/>
      <c r="AC38" s="36"/>
      <c r="AD38" s="120"/>
    </row>
    <row r="39" spans="1:41" ht="15" customHeight="1" x14ac:dyDescent="0.35">
      <c r="A39" s="76" t="s">
        <v>802</v>
      </c>
      <c r="B39" s="77"/>
      <c r="C39" s="263"/>
      <c r="D39" s="76"/>
      <c r="E39" s="76"/>
      <c r="F39" s="76"/>
      <c r="G39" s="257"/>
      <c r="H39" s="257"/>
      <c r="I39" s="258"/>
      <c r="J39" s="76"/>
      <c r="K39" s="76"/>
      <c r="L39" s="76"/>
      <c r="M39" s="174"/>
      <c r="N39" s="174"/>
      <c r="O39" s="76"/>
      <c r="P39" s="76"/>
      <c r="Q39" s="174"/>
      <c r="R39" s="174"/>
      <c r="S39" s="174"/>
      <c r="T39" s="76"/>
      <c r="U39" s="76"/>
      <c r="V39" s="174"/>
      <c r="W39" s="76"/>
      <c r="X39" s="76"/>
      <c r="Y39" s="76"/>
      <c r="Z39" s="76"/>
      <c r="AA39" s="174"/>
      <c r="AB39" s="174"/>
      <c r="AC39" s="174"/>
      <c r="AD39" s="174"/>
      <c r="AE39" s="254"/>
      <c r="AF39" s="62"/>
      <c r="AG39" s="63"/>
      <c r="AH39" s="52"/>
      <c r="AI39" s="52"/>
      <c r="AJ39" s="52"/>
      <c r="AK39" s="62"/>
      <c r="AL39" s="62"/>
      <c r="AM39" s="63"/>
      <c r="AN39" s="63"/>
      <c r="AO39" s="52"/>
    </row>
    <row r="40" spans="1:41" ht="14.5" customHeight="1" x14ac:dyDescent="0.35">
      <c r="A40" s="325" t="s">
        <v>922</v>
      </c>
      <c r="B40" s="325"/>
      <c r="C40" s="325"/>
      <c r="D40" s="325"/>
      <c r="E40" s="325"/>
      <c r="F40" s="325"/>
      <c r="G40" s="325"/>
      <c r="H40" s="325"/>
      <c r="I40" s="325"/>
      <c r="J40" s="325"/>
      <c r="K40" s="325"/>
      <c r="L40" s="325"/>
      <c r="M40" s="325"/>
      <c r="N40" s="325"/>
      <c r="O40" s="325"/>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row>
    <row r="41" spans="1:41" ht="29" customHeight="1" x14ac:dyDescent="0.35">
      <c r="A41" s="324" t="s">
        <v>930</v>
      </c>
      <c r="B41" s="324"/>
      <c r="C41" s="324"/>
      <c r="D41" s="324"/>
      <c r="E41" s="324"/>
      <c r="F41" s="324"/>
      <c r="G41" s="324"/>
      <c r="H41" s="324"/>
      <c r="I41" s="324"/>
      <c r="J41" s="324"/>
      <c r="K41" s="324"/>
      <c r="L41" s="324"/>
      <c r="M41" s="324"/>
      <c r="N41" s="324"/>
      <c r="O41" s="290"/>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row>
    <row r="42" spans="1:41" x14ac:dyDescent="0.35">
      <c r="A42" s="323" t="s">
        <v>929</v>
      </c>
      <c r="B42" s="323"/>
      <c r="C42" s="323"/>
      <c r="D42" s="323"/>
      <c r="E42" s="323"/>
      <c r="F42" s="323"/>
      <c r="G42" s="323"/>
      <c r="H42" s="323"/>
      <c r="I42" s="323"/>
      <c r="J42" s="323"/>
      <c r="K42" s="323"/>
      <c r="L42" s="323"/>
      <c r="M42" s="323"/>
      <c r="N42" s="323"/>
      <c r="O42" s="290"/>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row>
    <row r="43" spans="1:41" x14ac:dyDescent="0.35">
      <c r="A43" s="323" t="s">
        <v>928</v>
      </c>
      <c r="B43" s="323"/>
      <c r="C43" s="323"/>
      <c r="D43" s="323"/>
      <c r="E43" s="323"/>
      <c r="F43" s="323"/>
      <c r="G43" s="323"/>
      <c r="H43" s="323"/>
      <c r="I43" s="323"/>
      <c r="J43" s="323"/>
      <c r="K43" s="323"/>
      <c r="L43" s="323"/>
      <c r="M43" s="323"/>
      <c r="N43" s="323"/>
      <c r="O43" s="290"/>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row>
    <row r="44" spans="1:41" x14ac:dyDescent="0.35">
      <c r="A44" s="323" t="s">
        <v>927</v>
      </c>
      <c r="B44" s="323"/>
      <c r="C44" s="323"/>
      <c r="D44" s="323"/>
      <c r="E44" s="323"/>
      <c r="F44" s="323"/>
      <c r="G44" s="323"/>
      <c r="H44" s="323"/>
      <c r="I44" s="323"/>
      <c r="J44" s="323"/>
      <c r="K44" s="323"/>
      <c r="L44" s="323"/>
      <c r="M44" s="323"/>
      <c r="N44" s="323"/>
      <c r="O44" s="290"/>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row>
    <row r="45" spans="1:41" x14ac:dyDescent="0.35">
      <c r="A45" s="300"/>
      <c r="B45" s="300"/>
      <c r="C45" s="300"/>
    </row>
    <row r="46" spans="1:41" x14ac:dyDescent="0.35">
      <c r="A46" s="299"/>
      <c r="B46" s="299"/>
      <c r="C46" s="299"/>
    </row>
    <row r="47" spans="1:41" x14ac:dyDescent="0.35">
      <c r="A47" s="299"/>
      <c r="B47" s="299"/>
      <c r="C47" s="299"/>
    </row>
    <row r="164" spans="1:30" x14ac:dyDescent="0.35">
      <c r="AB164" s="54"/>
      <c r="AC164" s="54"/>
      <c r="AD164" s="54"/>
    </row>
    <row r="165" spans="1:30" s="265" customFormat="1" x14ac:dyDescent="0.35">
      <c r="A165" s="81" t="s">
        <v>60</v>
      </c>
      <c r="B165" s="61">
        <v>45748</v>
      </c>
      <c r="C165" s="51"/>
      <c r="D165" s="265" t="s">
        <v>19</v>
      </c>
      <c r="E165" s="265" t="s">
        <v>20</v>
      </c>
      <c r="G165" s="265" t="s">
        <v>21</v>
      </c>
      <c r="H165" s="265" t="s">
        <v>20</v>
      </c>
      <c r="J165" s="265" t="s">
        <v>71</v>
      </c>
      <c r="K165" s="265" t="s">
        <v>83</v>
      </c>
      <c r="L165" s="265" t="s">
        <v>82</v>
      </c>
      <c r="M165" s="265" t="s">
        <v>87</v>
      </c>
      <c r="N165" s="265" t="s">
        <v>86</v>
      </c>
      <c r="O165" s="265" t="s">
        <v>729</v>
      </c>
      <c r="P165" s="265" t="s">
        <v>730</v>
      </c>
      <c r="Q165" s="265" t="s">
        <v>731</v>
      </c>
      <c r="R165" s="265" t="s">
        <v>732</v>
      </c>
      <c r="T165" s="265" t="s">
        <v>100</v>
      </c>
      <c r="U165" s="265" t="s">
        <v>99</v>
      </c>
      <c r="W165" s="265" t="s">
        <v>100</v>
      </c>
      <c r="X165" s="265" t="s">
        <v>99</v>
      </c>
      <c r="Y165" s="265" t="s">
        <v>107</v>
      </c>
      <c r="Z165" s="265" t="s">
        <v>106</v>
      </c>
      <c r="AB165" s="265" t="s">
        <v>114</v>
      </c>
      <c r="AC165" s="265" t="s">
        <v>112</v>
      </c>
    </row>
    <row r="166" spans="1:30" s="265" customFormat="1" x14ac:dyDescent="0.35">
      <c r="A166" s="51"/>
      <c r="B166" s="51"/>
      <c r="C166" s="51"/>
      <c r="D166" s="265" t="s">
        <v>40</v>
      </c>
      <c r="E166" s="265" t="s">
        <v>41</v>
      </c>
      <c r="F166" s="265" t="s">
        <v>12</v>
      </c>
      <c r="G166" s="265" t="s">
        <v>43</v>
      </c>
      <c r="H166" s="265" t="s">
        <v>41</v>
      </c>
      <c r="I166" s="265" t="s">
        <v>13</v>
      </c>
      <c r="K166" s="265" t="s">
        <v>154</v>
      </c>
      <c r="L166" s="265" t="s">
        <v>153</v>
      </c>
      <c r="M166" s="265" t="s">
        <v>158</v>
      </c>
      <c r="N166" s="265" t="s">
        <v>157</v>
      </c>
      <c r="O166" s="265" t="s">
        <v>733</v>
      </c>
      <c r="P166" s="265" t="s">
        <v>734</v>
      </c>
      <c r="Q166" s="265" t="s">
        <v>735</v>
      </c>
      <c r="R166" s="265" t="s">
        <v>736</v>
      </c>
      <c r="S166" s="265" t="s">
        <v>907</v>
      </c>
      <c r="T166" s="265" t="s">
        <v>742</v>
      </c>
      <c r="U166" s="265" t="s">
        <v>171</v>
      </c>
      <c r="V166" s="265" t="s">
        <v>767</v>
      </c>
      <c r="W166" s="265" t="s">
        <v>742</v>
      </c>
      <c r="X166" s="265" t="s">
        <v>171</v>
      </c>
      <c r="Y166" s="265" t="s">
        <v>737</v>
      </c>
      <c r="Z166" s="265" t="s">
        <v>174</v>
      </c>
      <c r="AA166" s="265" t="s">
        <v>243</v>
      </c>
      <c r="AB166" s="265" t="s">
        <v>241</v>
      </c>
      <c r="AC166" s="265" t="s">
        <v>179</v>
      </c>
      <c r="AD166" s="265" t="s">
        <v>244</v>
      </c>
    </row>
    <row r="167" spans="1:30" s="265" customFormat="1" x14ac:dyDescent="0.35">
      <c r="A167" s="51"/>
      <c r="B167" s="51"/>
      <c r="C167" s="51"/>
      <c r="D167" s="265" t="s">
        <v>876</v>
      </c>
      <c r="G167" s="265" t="s">
        <v>875</v>
      </c>
      <c r="J167" s="265" t="s">
        <v>874</v>
      </c>
      <c r="K167" s="265" t="s">
        <v>901</v>
      </c>
      <c r="T167" s="265" t="s">
        <v>873</v>
      </c>
      <c r="W167" s="265" t="s">
        <v>902</v>
      </c>
      <c r="AB167" s="265" t="s">
        <v>877</v>
      </c>
    </row>
    <row r="169" spans="1:30" x14ac:dyDescent="0.35">
      <c r="A169" s="51" t="s">
        <v>245</v>
      </c>
      <c r="B169" s="51" t="s">
        <v>202</v>
      </c>
      <c r="C169" s="61">
        <v>45748</v>
      </c>
      <c r="D169" s="51">
        <v>40262</v>
      </c>
      <c r="E169" s="51">
        <v>1580084</v>
      </c>
      <c r="F169" s="51">
        <v>2.4847779424888264E-2</v>
      </c>
      <c r="G169" s="51">
        <v>63603338</v>
      </c>
      <c r="H169" s="51">
        <v>1580084</v>
      </c>
      <c r="I169" s="51">
        <v>40.253137174985632</v>
      </c>
      <c r="K169" s="51">
        <v>117259</v>
      </c>
      <c r="L169" s="51">
        <v>284693</v>
      </c>
      <c r="M169" s="51">
        <v>35914</v>
      </c>
      <c r="N169" s="51">
        <v>76455</v>
      </c>
      <c r="O169" s="51">
        <v>1346</v>
      </c>
      <c r="P169" s="51">
        <v>3602</v>
      </c>
      <c r="Q169" s="51">
        <v>2847</v>
      </c>
      <c r="R169" s="51">
        <v>5930</v>
      </c>
      <c r="S169" s="51">
        <v>0.42453329016941838</v>
      </c>
      <c r="T169" s="51">
        <v>112405</v>
      </c>
      <c r="U169" s="51">
        <v>132900</v>
      </c>
      <c r="V169" s="51">
        <v>0.84578630549285172</v>
      </c>
      <c r="W169" s="51">
        <v>112405</v>
      </c>
      <c r="X169" s="51">
        <v>132900</v>
      </c>
      <c r="Y169" s="51">
        <v>81235</v>
      </c>
      <c r="Z169" s="51">
        <v>157108</v>
      </c>
      <c r="AA169" s="51">
        <v>0.66770571846293891</v>
      </c>
      <c r="AB169" s="51">
        <v>761648</v>
      </c>
      <c r="AC169" s="51">
        <v>1074213</v>
      </c>
      <c r="AD169" s="51">
        <v>0.70902884251074971</v>
      </c>
    </row>
    <row r="170" spans="1:30" x14ac:dyDescent="0.35">
      <c r="A170" s="51" t="s">
        <v>57</v>
      </c>
      <c r="B170" s="51" t="s">
        <v>242</v>
      </c>
      <c r="C170" s="61">
        <v>45748</v>
      </c>
    </row>
    <row r="171" spans="1:30" x14ac:dyDescent="0.35">
      <c r="A171" s="51" t="s">
        <v>246</v>
      </c>
      <c r="B171" s="51" t="s">
        <v>247</v>
      </c>
      <c r="C171" s="61">
        <v>45748</v>
      </c>
      <c r="D171" s="51">
        <v>9536</v>
      </c>
      <c r="E171" s="51">
        <v>249947</v>
      </c>
      <c r="F171" s="51">
        <v>3.6749999036545744E-2</v>
      </c>
      <c r="G171" s="51">
        <v>17098823</v>
      </c>
      <c r="H171" s="51">
        <v>249947</v>
      </c>
      <c r="I171" s="51">
        <v>68.409794876513814</v>
      </c>
      <c r="K171" s="51">
        <v>10308</v>
      </c>
      <c r="L171" s="51">
        <v>27287</v>
      </c>
      <c r="M171" s="51">
        <v>4358</v>
      </c>
      <c r="N171" s="51">
        <v>10174</v>
      </c>
      <c r="O171" s="51">
        <v>0</v>
      </c>
      <c r="P171" s="51">
        <v>0</v>
      </c>
      <c r="Q171" s="51">
        <v>6</v>
      </c>
      <c r="R171" s="51">
        <v>6</v>
      </c>
      <c r="S171" s="51">
        <v>0.39159793952011102</v>
      </c>
      <c r="T171" s="51">
        <v>17527</v>
      </c>
      <c r="U171" s="51">
        <v>19407</v>
      </c>
      <c r="V171" s="51">
        <v>0.90312773741433505</v>
      </c>
      <c r="W171" s="51">
        <v>17527</v>
      </c>
      <c r="X171" s="51">
        <v>19407</v>
      </c>
      <c r="Y171" s="51">
        <v>8973</v>
      </c>
      <c r="Z171" s="51">
        <v>22386</v>
      </c>
      <c r="AA171" s="51">
        <v>0.63407747708946471</v>
      </c>
      <c r="AB171" s="51">
        <v>135362</v>
      </c>
      <c r="AC171" s="51">
        <v>171179</v>
      </c>
      <c r="AD171" s="51">
        <v>0.79076288563433594</v>
      </c>
    </row>
    <row r="172" spans="1:30" x14ac:dyDescent="0.35">
      <c r="A172" s="51" t="s">
        <v>248</v>
      </c>
      <c r="B172" s="51" t="s">
        <v>249</v>
      </c>
      <c r="C172" s="61">
        <v>45748</v>
      </c>
      <c r="D172" s="51">
        <v>7739</v>
      </c>
      <c r="E172" s="51">
        <v>170542</v>
      </c>
      <c r="F172" s="51">
        <v>4.3409000398247709E-2</v>
      </c>
      <c r="G172" s="51">
        <v>11968873</v>
      </c>
      <c r="H172" s="51">
        <v>170542</v>
      </c>
      <c r="I172" s="51">
        <v>70.181380539691105</v>
      </c>
      <c r="K172" s="51">
        <v>7981</v>
      </c>
      <c r="L172" s="51">
        <v>13581</v>
      </c>
      <c r="M172" s="51">
        <v>413</v>
      </c>
      <c r="N172" s="51">
        <v>903</v>
      </c>
      <c r="O172" s="51">
        <v>203</v>
      </c>
      <c r="P172" s="51">
        <v>471</v>
      </c>
      <c r="Q172" s="51">
        <v>157</v>
      </c>
      <c r="R172" s="51">
        <v>771</v>
      </c>
      <c r="S172" s="51">
        <v>0.55665776421213276</v>
      </c>
      <c r="T172" s="51">
        <v>4572</v>
      </c>
      <c r="U172" s="51">
        <v>6137</v>
      </c>
      <c r="V172" s="51">
        <v>0.74498940850578454</v>
      </c>
      <c r="W172" s="51">
        <v>4572</v>
      </c>
      <c r="X172" s="51">
        <v>6137</v>
      </c>
      <c r="Y172" s="51">
        <v>6326</v>
      </c>
      <c r="Z172" s="51">
        <v>20529</v>
      </c>
      <c r="AA172" s="51">
        <v>0.40868521713042827</v>
      </c>
      <c r="AB172" s="51">
        <v>84664</v>
      </c>
      <c r="AC172" s="51">
        <v>111548</v>
      </c>
      <c r="AD172" s="51">
        <v>0.75899164485244019</v>
      </c>
    </row>
    <row r="173" spans="1:30" x14ac:dyDescent="0.35">
      <c r="A173" s="51" t="s">
        <v>250</v>
      </c>
      <c r="B173" s="51" t="s">
        <v>251</v>
      </c>
      <c r="C173" s="61">
        <v>45748</v>
      </c>
      <c r="D173" s="51">
        <v>3080</v>
      </c>
      <c r="E173" s="51">
        <v>316732</v>
      </c>
      <c r="F173" s="51">
        <v>9.6306580115818035E-3</v>
      </c>
      <c r="G173" s="51">
        <v>5110662</v>
      </c>
      <c r="H173" s="51">
        <v>316732</v>
      </c>
      <c r="I173" s="51">
        <v>16.13560360178321</v>
      </c>
      <c r="K173" s="51">
        <v>26914</v>
      </c>
      <c r="L173" s="51">
        <v>67114</v>
      </c>
      <c r="M173" s="51">
        <v>2659</v>
      </c>
      <c r="N173" s="51">
        <v>10466</v>
      </c>
      <c r="O173" s="51">
        <v>0</v>
      </c>
      <c r="P173" s="51">
        <v>0</v>
      </c>
      <c r="Q173" s="51">
        <v>0</v>
      </c>
      <c r="R173" s="51">
        <v>0</v>
      </c>
      <c r="S173" s="51">
        <v>0.38119360659963908</v>
      </c>
      <c r="T173" s="51">
        <v>25104</v>
      </c>
      <c r="U173" s="51">
        <v>26855</v>
      </c>
      <c r="V173" s="51">
        <v>0.93479798920126611</v>
      </c>
      <c r="W173" s="51">
        <v>25104</v>
      </c>
      <c r="X173" s="51">
        <v>26855</v>
      </c>
      <c r="Y173" s="51">
        <v>12530</v>
      </c>
      <c r="Z173" s="51">
        <v>28870</v>
      </c>
      <c r="AA173" s="51">
        <v>0.67535217586361596</v>
      </c>
      <c r="AB173" s="51">
        <v>147487</v>
      </c>
      <c r="AC173" s="51">
        <v>224578</v>
      </c>
      <c r="AD173" s="51">
        <v>0.65672951045961758</v>
      </c>
    </row>
    <row r="174" spans="1:30" x14ac:dyDescent="0.35">
      <c r="A174" s="51" t="s">
        <v>252</v>
      </c>
      <c r="B174" s="51" t="s">
        <v>253</v>
      </c>
      <c r="C174" s="61">
        <v>45748</v>
      </c>
      <c r="D174" s="51">
        <v>4578</v>
      </c>
      <c r="E174" s="51">
        <v>191392</v>
      </c>
      <c r="F174" s="51">
        <v>2.3360718477317959E-2</v>
      </c>
      <c r="G174" s="51">
        <v>6878852</v>
      </c>
      <c r="H174" s="51">
        <v>191392</v>
      </c>
      <c r="I174" s="51">
        <v>35.941167864905537</v>
      </c>
      <c r="K174" s="51">
        <v>14117</v>
      </c>
      <c r="L174" s="51">
        <v>46672</v>
      </c>
      <c r="M174" s="51">
        <v>9537</v>
      </c>
      <c r="N174" s="51">
        <v>20120</v>
      </c>
      <c r="O174" s="51">
        <v>197</v>
      </c>
      <c r="P174" s="51">
        <v>952</v>
      </c>
      <c r="Q174" s="51">
        <v>1401</v>
      </c>
      <c r="R174" s="51">
        <v>2843</v>
      </c>
      <c r="S174" s="51">
        <v>0.35774292716789208</v>
      </c>
      <c r="T174" s="51">
        <v>13518</v>
      </c>
      <c r="U174" s="51">
        <v>17506</v>
      </c>
      <c r="V174" s="51">
        <v>0.7721923911801668</v>
      </c>
      <c r="W174" s="51">
        <v>13518</v>
      </c>
      <c r="X174" s="51">
        <v>17506</v>
      </c>
      <c r="Y174" s="51">
        <v>10558</v>
      </c>
      <c r="Z174" s="51">
        <v>16352</v>
      </c>
      <c r="AA174" s="51">
        <v>0.71108748301730762</v>
      </c>
      <c r="AB174" s="51">
        <v>96321</v>
      </c>
      <c r="AC174" s="51">
        <v>132504</v>
      </c>
      <c r="AD174" s="51">
        <v>0.72692899836986058</v>
      </c>
    </row>
    <row r="175" spans="1:30" x14ac:dyDescent="0.35">
      <c r="A175" s="51" t="s">
        <v>254</v>
      </c>
      <c r="B175" s="51" t="s">
        <v>255</v>
      </c>
      <c r="C175" s="61">
        <v>45748</v>
      </c>
      <c r="D175" s="51">
        <v>4222</v>
      </c>
      <c r="E175" s="51">
        <v>233461</v>
      </c>
      <c r="F175" s="51">
        <v>1.7763155126786518E-2</v>
      </c>
      <c r="G175" s="51">
        <v>7217826</v>
      </c>
      <c r="H175" s="51">
        <v>233461</v>
      </c>
      <c r="I175" s="51">
        <v>30.916624189907523</v>
      </c>
      <c r="K175" s="51">
        <v>16705</v>
      </c>
      <c r="L175" s="51">
        <v>48066</v>
      </c>
      <c r="M175" s="51">
        <v>5561</v>
      </c>
      <c r="N175" s="51">
        <v>9444</v>
      </c>
      <c r="O175" s="51">
        <v>86</v>
      </c>
      <c r="P175" s="51">
        <v>286</v>
      </c>
      <c r="Q175" s="51">
        <v>105</v>
      </c>
      <c r="R175" s="51">
        <v>254</v>
      </c>
      <c r="S175" s="51">
        <v>0.38685615848406546</v>
      </c>
      <c r="T175" s="51">
        <v>17292</v>
      </c>
      <c r="U175" s="51">
        <v>22340</v>
      </c>
      <c r="V175" s="51">
        <v>0.77403760071620409</v>
      </c>
      <c r="W175" s="51">
        <v>17292</v>
      </c>
      <c r="X175" s="51">
        <v>22340</v>
      </c>
      <c r="Y175" s="51">
        <v>13115</v>
      </c>
      <c r="Z175" s="51">
        <v>22257</v>
      </c>
      <c r="AA175" s="51">
        <v>0.68181716258941183</v>
      </c>
      <c r="AB175" s="51">
        <v>72722</v>
      </c>
      <c r="AC175" s="51">
        <v>139890</v>
      </c>
      <c r="AD175" s="51">
        <v>0.51985131174494248</v>
      </c>
    </row>
    <row r="176" spans="1:30" x14ac:dyDescent="0.35">
      <c r="A176" s="51" t="s">
        <v>256</v>
      </c>
      <c r="B176" s="51" t="s">
        <v>257</v>
      </c>
      <c r="C176" s="61">
        <v>45748</v>
      </c>
      <c r="D176" s="51">
        <v>7974</v>
      </c>
      <c r="E176" s="51">
        <v>246558</v>
      </c>
      <c r="F176" s="51">
        <v>3.1328084484465606E-2</v>
      </c>
      <c r="G176" s="51">
        <v>11025691</v>
      </c>
      <c r="H176" s="51">
        <v>246558</v>
      </c>
      <c r="I176" s="51">
        <v>44.71844758636913</v>
      </c>
      <c r="K176" s="51">
        <v>19699</v>
      </c>
      <c r="L176" s="51">
        <v>41288</v>
      </c>
      <c r="M176" s="51">
        <v>6299</v>
      </c>
      <c r="N176" s="51">
        <v>12019</v>
      </c>
      <c r="O176" s="51">
        <v>32</v>
      </c>
      <c r="P176" s="51">
        <v>47</v>
      </c>
      <c r="Q176" s="51">
        <v>70</v>
      </c>
      <c r="R176" s="51">
        <v>103</v>
      </c>
      <c r="S176" s="51">
        <v>0.48824288680621808</v>
      </c>
      <c r="T176" s="51">
        <v>17257</v>
      </c>
      <c r="U176" s="51">
        <v>22551</v>
      </c>
      <c r="V176" s="51">
        <v>0.7652432264644583</v>
      </c>
      <c r="W176" s="51">
        <v>17257</v>
      </c>
      <c r="X176" s="51">
        <v>22551</v>
      </c>
      <c r="Y176" s="51">
        <v>15941</v>
      </c>
      <c r="Z176" s="51">
        <v>28224</v>
      </c>
      <c r="AA176" s="51">
        <v>0.65382570162481535</v>
      </c>
      <c r="AB176" s="51">
        <v>136119</v>
      </c>
      <c r="AC176" s="51">
        <v>183663</v>
      </c>
      <c r="AD176" s="51">
        <v>0.74113457800427962</v>
      </c>
    </row>
    <row r="177" spans="1:30" x14ac:dyDescent="0.35">
      <c r="A177" s="51" t="s">
        <v>258</v>
      </c>
      <c r="B177" s="51" t="s">
        <v>259</v>
      </c>
      <c r="C177" s="61">
        <v>45748</v>
      </c>
      <c r="D177" s="51">
        <v>3133</v>
      </c>
      <c r="E177" s="51">
        <v>171452</v>
      </c>
      <c r="F177" s="51">
        <v>1.7945413408941204E-2</v>
      </c>
      <c r="G177" s="51">
        <v>4302611</v>
      </c>
      <c r="H177" s="51">
        <v>171452</v>
      </c>
      <c r="I177" s="51">
        <v>25.095134498285233</v>
      </c>
      <c r="K177" s="51">
        <v>21535</v>
      </c>
      <c r="L177" s="51">
        <v>40685</v>
      </c>
      <c r="M177" s="51">
        <v>7087</v>
      </c>
      <c r="N177" s="51">
        <v>13329</v>
      </c>
      <c r="O177" s="51">
        <v>828</v>
      </c>
      <c r="P177" s="51">
        <v>1846</v>
      </c>
      <c r="Q177" s="51">
        <v>1108</v>
      </c>
      <c r="R177" s="51">
        <v>1953</v>
      </c>
      <c r="S177" s="51">
        <v>0.52856623942711844</v>
      </c>
      <c r="T177" s="51">
        <v>17135</v>
      </c>
      <c r="U177" s="51">
        <v>18104</v>
      </c>
      <c r="V177" s="51">
        <v>0.94647591692443656</v>
      </c>
      <c r="W177" s="51">
        <v>17135</v>
      </c>
      <c r="X177" s="51">
        <v>18104</v>
      </c>
      <c r="Y177" s="51">
        <v>13792</v>
      </c>
      <c r="Z177" s="51">
        <v>18490</v>
      </c>
      <c r="AA177" s="51">
        <v>0.84513854730283655</v>
      </c>
      <c r="AB177" s="51">
        <v>88973</v>
      </c>
      <c r="AC177" s="51">
        <v>110851</v>
      </c>
      <c r="AD177" s="51">
        <v>0.80263597080766069</v>
      </c>
    </row>
    <row r="178" spans="1:30" x14ac:dyDescent="0.35">
      <c r="A178" s="51" t="s">
        <v>57</v>
      </c>
      <c r="B178" s="51" t="s">
        <v>242</v>
      </c>
      <c r="C178" s="61">
        <v>45748</v>
      </c>
    </row>
    <row r="179" spans="1:30" x14ac:dyDescent="0.35">
      <c r="A179" s="51" t="s">
        <v>298</v>
      </c>
      <c r="B179" s="51" t="s">
        <v>299</v>
      </c>
      <c r="C179" s="61">
        <v>45748</v>
      </c>
      <c r="D179" s="51">
        <v>1829</v>
      </c>
      <c r="E179" s="51">
        <v>87720</v>
      </c>
      <c r="F179" s="51">
        <v>2.0424572022021463E-2</v>
      </c>
      <c r="G179" s="51">
        <v>1861365</v>
      </c>
      <c r="H179" s="51">
        <v>87720</v>
      </c>
      <c r="I179" s="51">
        <v>21.219391244870042</v>
      </c>
      <c r="J179" s="51">
        <v>148</v>
      </c>
      <c r="K179" s="51">
        <v>2998</v>
      </c>
      <c r="L179" s="51">
        <v>8694</v>
      </c>
      <c r="M179" s="51">
        <v>1529</v>
      </c>
      <c r="N179" s="51">
        <v>3265</v>
      </c>
      <c r="O179" s="51">
        <v>0</v>
      </c>
      <c r="P179" s="51">
        <v>0</v>
      </c>
      <c r="Q179" s="51">
        <v>6</v>
      </c>
      <c r="R179" s="51">
        <v>6</v>
      </c>
      <c r="S179" s="51">
        <v>0.37885499373171749</v>
      </c>
      <c r="T179" s="51">
        <v>4103</v>
      </c>
      <c r="U179" s="51">
        <v>5950</v>
      </c>
      <c r="V179" s="51">
        <v>0.68957983193277306</v>
      </c>
      <c r="W179" s="51">
        <v>4103</v>
      </c>
      <c r="X179" s="51">
        <v>5950</v>
      </c>
      <c r="Y179" s="51">
        <v>2433</v>
      </c>
      <c r="Z179" s="51">
        <v>13958</v>
      </c>
      <c r="AA179" s="51">
        <v>0.32831022704440427</v>
      </c>
      <c r="AB179" s="51">
        <v>51406</v>
      </c>
      <c r="AC179" s="51">
        <v>70156</v>
      </c>
      <c r="AD179" s="51">
        <v>0.73273846855578995</v>
      </c>
    </row>
    <row r="180" spans="1:30" x14ac:dyDescent="0.35">
      <c r="A180" s="51" t="s">
        <v>300</v>
      </c>
      <c r="B180" s="51" t="s">
        <v>301</v>
      </c>
      <c r="C180" s="61">
        <v>45748</v>
      </c>
      <c r="D180" s="51">
        <v>7707</v>
      </c>
      <c r="E180" s="51">
        <v>162227</v>
      </c>
      <c r="F180" s="51">
        <v>4.5352901714783386E-2</v>
      </c>
      <c r="G180" s="51">
        <v>15237458</v>
      </c>
      <c r="H180" s="51">
        <v>162227</v>
      </c>
      <c r="I180" s="51">
        <v>93.926769280082851</v>
      </c>
      <c r="J180" s="51">
        <v>132</v>
      </c>
      <c r="K180" s="51">
        <v>7310</v>
      </c>
      <c r="L180" s="51">
        <v>18593</v>
      </c>
      <c r="M180" s="51">
        <v>2829</v>
      </c>
      <c r="N180" s="51">
        <v>6909</v>
      </c>
      <c r="O180" s="51">
        <v>0</v>
      </c>
      <c r="P180" s="51">
        <v>0</v>
      </c>
      <c r="Q180" s="51">
        <v>0</v>
      </c>
      <c r="R180" s="51">
        <v>0</v>
      </c>
      <c r="S180" s="51">
        <v>0.39757666065406633</v>
      </c>
      <c r="T180" s="51">
        <v>13424</v>
      </c>
      <c r="U180" s="51">
        <v>13457</v>
      </c>
      <c r="V180" s="51">
        <v>0.9975477446682024</v>
      </c>
      <c r="W180" s="51">
        <v>13424</v>
      </c>
      <c r="X180" s="51">
        <v>13457</v>
      </c>
      <c r="Y180" s="51">
        <v>6540</v>
      </c>
      <c r="Z180" s="51">
        <v>8428</v>
      </c>
      <c r="AA180" s="51">
        <v>0.91222298377884392</v>
      </c>
      <c r="AB180" s="51">
        <v>83956</v>
      </c>
      <c r="AC180" s="51">
        <v>101023</v>
      </c>
      <c r="AD180" s="51">
        <v>0.83105827385842823</v>
      </c>
    </row>
    <row r="181" spans="1:30" x14ac:dyDescent="0.35">
      <c r="A181" s="51" t="s">
        <v>302</v>
      </c>
      <c r="B181" s="51" t="s">
        <v>303</v>
      </c>
      <c r="C181" s="61">
        <v>45748</v>
      </c>
      <c r="D181" s="51">
        <v>7739</v>
      </c>
      <c r="E181" s="51">
        <v>170542</v>
      </c>
      <c r="F181" s="51">
        <v>4.3409000398247709E-2</v>
      </c>
      <c r="G181" s="51">
        <v>11968873</v>
      </c>
      <c r="H181" s="51">
        <v>170542</v>
      </c>
      <c r="I181" s="51">
        <v>70.181380539691105</v>
      </c>
      <c r="J181" s="51">
        <v>378</v>
      </c>
      <c r="K181" s="51">
        <v>7981</v>
      </c>
      <c r="L181" s="51">
        <v>13581</v>
      </c>
      <c r="M181" s="51">
        <v>413</v>
      </c>
      <c r="N181" s="51">
        <v>903</v>
      </c>
      <c r="O181" s="51">
        <v>203</v>
      </c>
      <c r="P181" s="51">
        <v>471</v>
      </c>
      <c r="Q181" s="51">
        <v>157</v>
      </c>
      <c r="R181" s="51">
        <v>771</v>
      </c>
      <c r="S181" s="51">
        <v>0.55665776421213276</v>
      </c>
      <c r="T181" s="51">
        <v>4572</v>
      </c>
      <c r="U181" s="51">
        <v>6137</v>
      </c>
      <c r="V181" s="51">
        <v>0.74498940850578454</v>
      </c>
      <c r="W181" s="51">
        <v>4572</v>
      </c>
      <c r="X181" s="51">
        <v>6137</v>
      </c>
      <c r="Y181" s="51">
        <v>6326</v>
      </c>
      <c r="Z181" s="51">
        <v>20529</v>
      </c>
      <c r="AA181" s="51">
        <v>0.40868521713042827</v>
      </c>
      <c r="AB181" s="51">
        <v>84664</v>
      </c>
      <c r="AC181" s="51">
        <v>111548</v>
      </c>
      <c r="AD181" s="51">
        <v>0.75899164485244019</v>
      </c>
    </row>
    <row r="182" spans="1:30" x14ac:dyDescent="0.35">
      <c r="A182" s="51" t="s">
        <v>782</v>
      </c>
      <c r="B182" s="51" t="s">
        <v>251</v>
      </c>
      <c r="C182" s="61">
        <v>45748</v>
      </c>
      <c r="D182" s="51">
        <v>3080</v>
      </c>
      <c r="E182" s="51">
        <v>316732</v>
      </c>
      <c r="F182" s="51">
        <v>9.6306580115818035E-3</v>
      </c>
      <c r="G182" s="51">
        <v>5110662</v>
      </c>
      <c r="H182" s="51">
        <v>316732</v>
      </c>
      <c r="I182" s="51">
        <v>16.13560360178321</v>
      </c>
      <c r="J182" s="51">
        <v>126</v>
      </c>
      <c r="K182" s="51">
        <v>26914</v>
      </c>
      <c r="L182" s="51">
        <v>67114</v>
      </c>
      <c r="M182" s="51">
        <v>2659</v>
      </c>
      <c r="N182" s="51">
        <v>10466</v>
      </c>
      <c r="O182" s="51">
        <v>0</v>
      </c>
      <c r="P182" s="51">
        <v>0</v>
      </c>
      <c r="Q182" s="51">
        <v>0</v>
      </c>
      <c r="R182" s="51">
        <v>1</v>
      </c>
      <c r="S182" s="51">
        <v>0.38119360659963908</v>
      </c>
      <c r="T182" s="51">
        <v>25104</v>
      </c>
      <c r="U182" s="51">
        <v>26855</v>
      </c>
      <c r="V182" s="51">
        <v>0.93479798920126611</v>
      </c>
      <c r="W182" s="51">
        <v>25104</v>
      </c>
      <c r="X182" s="51">
        <v>26855</v>
      </c>
      <c r="Y182" s="51">
        <v>12530</v>
      </c>
      <c r="Z182" s="51">
        <v>28870</v>
      </c>
      <c r="AA182" s="51">
        <v>0.67535217586361596</v>
      </c>
      <c r="AB182" s="51">
        <v>147487</v>
      </c>
      <c r="AC182" s="51">
        <v>224578</v>
      </c>
      <c r="AD182" s="51">
        <v>0.65672951045961758</v>
      </c>
    </row>
    <row r="183" spans="1:30" x14ac:dyDescent="0.35">
      <c r="A183" s="51" t="s">
        <v>304</v>
      </c>
      <c r="B183" s="51" t="s">
        <v>305</v>
      </c>
      <c r="C183" s="61">
        <v>45748</v>
      </c>
      <c r="D183" s="51">
        <v>1128</v>
      </c>
      <c r="E183" s="51">
        <v>29661</v>
      </c>
      <c r="F183" s="51">
        <v>3.6636461073760111E-2</v>
      </c>
      <c r="G183" s="51">
        <v>1413790</v>
      </c>
      <c r="H183" s="51">
        <v>29661</v>
      </c>
      <c r="I183" s="51">
        <v>47.664947237112706</v>
      </c>
      <c r="J183" s="51">
        <v>387</v>
      </c>
      <c r="K183" s="51">
        <v>990</v>
      </c>
      <c r="L183" s="51">
        <v>6733</v>
      </c>
      <c r="M183" s="51">
        <v>1970</v>
      </c>
      <c r="N183" s="51">
        <v>4247</v>
      </c>
      <c r="O183" s="51">
        <v>45</v>
      </c>
      <c r="P183" s="51">
        <v>212</v>
      </c>
      <c r="Q183" s="51">
        <v>356</v>
      </c>
      <c r="R183" s="51">
        <v>740</v>
      </c>
      <c r="S183" s="51">
        <v>0.2816795172644988</v>
      </c>
      <c r="T183" s="51">
        <v>1464</v>
      </c>
      <c r="U183" s="51">
        <v>2562</v>
      </c>
      <c r="V183" s="51">
        <v>0.5714285714285714</v>
      </c>
      <c r="W183" s="51">
        <v>1464</v>
      </c>
      <c r="X183" s="51">
        <v>2562</v>
      </c>
      <c r="Y183" s="51">
        <v>1490</v>
      </c>
      <c r="Z183" s="51">
        <v>2589</v>
      </c>
      <c r="AA183" s="51">
        <v>0.57348087749951471</v>
      </c>
      <c r="AB183" s="51">
        <v>13601</v>
      </c>
      <c r="AC183" s="51">
        <v>20002</v>
      </c>
      <c r="AD183" s="51">
        <v>0.67998200179982005</v>
      </c>
    </row>
    <row r="184" spans="1:30" x14ac:dyDescent="0.35">
      <c r="A184" s="51" t="s">
        <v>306</v>
      </c>
      <c r="B184" s="51" t="s">
        <v>307</v>
      </c>
      <c r="C184" s="61">
        <v>45748</v>
      </c>
      <c r="D184" s="51">
        <v>692</v>
      </c>
      <c r="E184" s="51">
        <v>22609</v>
      </c>
      <c r="F184" s="51">
        <v>2.969829621046307E-2</v>
      </c>
      <c r="G184" s="51">
        <v>1070393</v>
      </c>
      <c r="H184" s="51">
        <v>22609</v>
      </c>
      <c r="I184" s="51">
        <v>47.34366845061701</v>
      </c>
      <c r="J184" s="51">
        <v>394</v>
      </c>
      <c r="K184" s="51">
        <v>671</v>
      </c>
      <c r="L184" s="51">
        <v>4766</v>
      </c>
      <c r="M184" s="51">
        <v>1452</v>
      </c>
      <c r="N184" s="51">
        <v>3074</v>
      </c>
      <c r="O184" s="51">
        <v>35</v>
      </c>
      <c r="P184" s="51">
        <v>194</v>
      </c>
      <c r="Q184" s="51">
        <v>294</v>
      </c>
      <c r="R184" s="51">
        <v>540</v>
      </c>
      <c r="S184" s="51">
        <v>0.28598087240494519</v>
      </c>
      <c r="T184" s="51">
        <v>1270</v>
      </c>
      <c r="U184" s="51">
        <v>2164</v>
      </c>
      <c r="V184" s="51">
        <v>0.58687615526802217</v>
      </c>
      <c r="W184" s="51">
        <v>1270</v>
      </c>
      <c r="X184" s="51">
        <v>2164</v>
      </c>
      <c r="Y184" s="51">
        <v>1079</v>
      </c>
      <c r="Z184" s="51">
        <v>2053</v>
      </c>
      <c r="AA184" s="51">
        <v>0.55703106473796538</v>
      </c>
      <c r="AB184" s="51">
        <v>10161</v>
      </c>
      <c r="AC184" s="51">
        <v>16745</v>
      </c>
      <c r="AD184" s="51">
        <v>0.60680800238877275</v>
      </c>
    </row>
    <row r="185" spans="1:30" x14ac:dyDescent="0.35">
      <c r="A185" s="51" t="s">
        <v>308</v>
      </c>
      <c r="B185" s="51" t="s">
        <v>309</v>
      </c>
      <c r="C185" s="61">
        <v>45748</v>
      </c>
      <c r="D185" s="51">
        <v>653</v>
      </c>
      <c r="E185" s="51">
        <v>32855</v>
      </c>
      <c r="F185" s="51">
        <v>1.9487883490509728E-2</v>
      </c>
      <c r="G185" s="51">
        <v>952632</v>
      </c>
      <c r="H185" s="51">
        <v>32855</v>
      </c>
      <c r="I185" s="51">
        <v>28.995038806878711</v>
      </c>
      <c r="J185" s="51">
        <v>320</v>
      </c>
      <c r="K185" s="51">
        <v>2775</v>
      </c>
      <c r="L185" s="51">
        <v>8479</v>
      </c>
      <c r="M185" s="51">
        <v>535</v>
      </c>
      <c r="N185" s="51">
        <v>1511</v>
      </c>
      <c r="O185" s="51">
        <v>15</v>
      </c>
      <c r="P185" s="51">
        <v>55</v>
      </c>
      <c r="Q185" s="51">
        <v>1</v>
      </c>
      <c r="R185" s="51">
        <v>119</v>
      </c>
      <c r="S185" s="51">
        <v>0.32723337268791813</v>
      </c>
      <c r="T185" s="51">
        <v>2584</v>
      </c>
      <c r="U185" s="51">
        <v>2707</v>
      </c>
      <c r="V185" s="51">
        <v>0.95456224602881423</v>
      </c>
      <c r="W185" s="51">
        <v>2584</v>
      </c>
      <c r="X185" s="51">
        <v>2707</v>
      </c>
      <c r="Y185" s="51">
        <v>2031</v>
      </c>
      <c r="Z185" s="51">
        <v>2326</v>
      </c>
      <c r="AA185" s="51">
        <v>0.9169481422610769</v>
      </c>
      <c r="AB185" s="51">
        <v>15577</v>
      </c>
      <c r="AC185" s="51">
        <v>21476</v>
      </c>
      <c r="AD185" s="51">
        <v>0.72532128888061087</v>
      </c>
    </row>
    <row r="186" spans="1:30" x14ac:dyDescent="0.35">
      <c r="A186" s="51" t="s">
        <v>310</v>
      </c>
      <c r="B186" s="51" t="s">
        <v>311</v>
      </c>
      <c r="C186" s="61">
        <v>45748</v>
      </c>
      <c r="D186" s="51">
        <v>71</v>
      </c>
      <c r="E186" s="51">
        <v>7876</v>
      </c>
      <c r="F186" s="51">
        <v>8.9341890021391712E-3</v>
      </c>
      <c r="G186" s="51">
        <v>109827</v>
      </c>
      <c r="H186" s="51">
        <v>7876</v>
      </c>
      <c r="I186" s="51">
        <v>13.944514982224479</v>
      </c>
      <c r="J186" s="51">
        <v>58</v>
      </c>
      <c r="K186" s="51">
        <v>1066</v>
      </c>
      <c r="L186" s="51">
        <v>1647</v>
      </c>
      <c r="M186" s="51">
        <v>141</v>
      </c>
      <c r="N186" s="51">
        <v>228</v>
      </c>
      <c r="O186" s="51">
        <v>5</v>
      </c>
      <c r="P186" s="51">
        <v>5</v>
      </c>
      <c r="Q186" s="51">
        <v>16</v>
      </c>
      <c r="R186" s="51">
        <v>16</v>
      </c>
      <c r="S186" s="51">
        <v>0.64767932489451474</v>
      </c>
      <c r="T186" s="51">
        <v>635</v>
      </c>
      <c r="U186" s="51">
        <v>680</v>
      </c>
      <c r="V186" s="51">
        <v>0.93382352941176472</v>
      </c>
      <c r="W186" s="51">
        <v>635</v>
      </c>
      <c r="X186" s="51">
        <v>680</v>
      </c>
      <c r="Y186" s="51">
        <v>426</v>
      </c>
      <c r="Z186" s="51">
        <v>862</v>
      </c>
      <c r="AA186" s="51">
        <v>0.6880674448767834</v>
      </c>
      <c r="AB186" s="51">
        <v>3599</v>
      </c>
      <c r="AC186" s="51">
        <v>5845</v>
      </c>
      <c r="AD186" s="51">
        <v>0.61573994867408044</v>
      </c>
    </row>
    <row r="187" spans="1:30" x14ac:dyDescent="0.35">
      <c r="A187" s="51" t="s">
        <v>312</v>
      </c>
      <c r="B187" s="51" t="s">
        <v>313</v>
      </c>
      <c r="C187" s="61">
        <v>45748</v>
      </c>
      <c r="D187" s="51">
        <v>538</v>
      </c>
      <c r="E187" s="51">
        <v>28231</v>
      </c>
      <c r="F187" s="51">
        <v>1.8700684764851056E-2</v>
      </c>
      <c r="G187" s="51">
        <v>807758</v>
      </c>
      <c r="H187" s="51">
        <v>28231</v>
      </c>
      <c r="I187" s="51">
        <v>28.612447309695018</v>
      </c>
      <c r="J187" s="51">
        <v>320</v>
      </c>
      <c r="K187" s="51">
        <v>2515</v>
      </c>
      <c r="L187" s="51">
        <v>7815</v>
      </c>
      <c r="M187" s="51">
        <v>1252</v>
      </c>
      <c r="N187" s="51">
        <v>2664</v>
      </c>
      <c r="O187" s="51">
        <v>13</v>
      </c>
      <c r="P187" s="51">
        <v>65</v>
      </c>
      <c r="Q187" s="51">
        <v>1</v>
      </c>
      <c r="R187" s="51">
        <v>90</v>
      </c>
      <c r="S187" s="51">
        <v>0.35555764528869666</v>
      </c>
      <c r="T187" s="51">
        <v>2487</v>
      </c>
      <c r="U187" s="51">
        <v>2608</v>
      </c>
      <c r="V187" s="51">
        <v>0.95360429447852757</v>
      </c>
      <c r="W187" s="51">
        <v>2487</v>
      </c>
      <c r="X187" s="51">
        <v>2608</v>
      </c>
      <c r="Y187" s="51">
        <v>1714</v>
      </c>
      <c r="Z187" s="51">
        <v>1981</v>
      </c>
      <c r="AA187" s="51">
        <v>0.91544998910438002</v>
      </c>
      <c r="AB187" s="51">
        <v>14057</v>
      </c>
      <c r="AC187" s="51">
        <v>17610</v>
      </c>
      <c r="AD187" s="51">
        <v>0.79823963657013064</v>
      </c>
    </row>
    <row r="188" spans="1:30" x14ac:dyDescent="0.35">
      <c r="A188" s="51" t="s">
        <v>314</v>
      </c>
      <c r="B188" s="51" t="s">
        <v>315</v>
      </c>
      <c r="C188" s="61">
        <v>45748</v>
      </c>
      <c r="D188" s="51">
        <v>258</v>
      </c>
      <c r="E188" s="51">
        <v>29307</v>
      </c>
      <c r="F188" s="51">
        <v>8.7265347539320134E-3</v>
      </c>
      <c r="G188" s="51">
        <v>505547</v>
      </c>
      <c r="H188" s="51">
        <v>29307</v>
      </c>
      <c r="I188" s="51">
        <v>17.250042651926162</v>
      </c>
      <c r="J188" s="51">
        <v>117</v>
      </c>
      <c r="K188" s="51">
        <v>4827</v>
      </c>
      <c r="L188" s="51">
        <v>8063</v>
      </c>
      <c r="M188" s="51">
        <v>485</v>
      </c>
      <c r="N188" s="51">
        <v>1106</v>
      </c>
      <c r="O188" s="51">
        <v>17</v>
      </c>
      <c r="P188" s="51">
        <v>23</v>
      </c>
      <c r="Q188" s="51">
        <v>27</v>
      </c>
      <c r="R188" s="51">
        <v>39</v>
      </c>
      <c r="S188" s="51">
        <v>0.58021882786263679</v>
      </c>
      <c r="T188" s="51">
        <v>3050</v>
      </c>
      <c r="U188" s="51">
        <v>3205</v>
      </c>
      <c r="V188" s="51">
        <v>0.95163806552262087</v>
      </c>
      <c r="W188" s="51">
        <v>3050</v>
      </c>
      <c r="X188" s="51">
        <v>3205</v>
      </c>
      <c r="Y188" s="51">
        <v>1596</v>
      </c>
      <c r="Z188" s="51">
        <v>2548</v>
      </c>
      <c r="AA188" s="51">
        <v>0.80757865461498346</v>
      </c>
      <c r="AB188" s="51">
        <v>16826</v>
      </c>
      <c r="AC188" s="51">
        <v>20928</v>
      </c>
      <c r="AD188" s="51">
        <v>0.80399464831804279</v>
      </c>
    </row>
    <row r="189" spans="1:30" x14ac:dyDescent="0.35">
      <c r="A189" s="51" t="s">
        <v>805</v>
      </c>
      <c r="B189" s="51" t="s">
        <v>806</v>
      </c>
      <c r="C189" s="61">
        <v>45748</v>
      </c>
      <c r="D189" s="51">
        <v>1238</v>
      </c>
      <c r="E189" s="51">
        <v>40853</v>
      </c>
      <c r="F189" s="51">
        <v>2.9412463472001139E-2</v>
      </c>
      <c r="G189" s="51">
        <v>2018905</v>
      </c>
      <c r="H189" s="51">
        <v>40853</v>
      </c>
      <c r="I189" s="51">
        <v>49.41876973539275</v>
      </c>
      <c r="J189" s="51">
        <v>442</v>
      </c>
      <c r="K189" s="51">
        <v>1273</v>
      </c>
      <c r="L189" s="51">
        <v>9169</v>
      </c>
      <c r="M189" s="51">
        <v>3702</v>
      </c>
      <c r="N189" s="51">
        <v>7290</v>
      </c>
      <c r="O189" s="51">
        <v>67</v>
      </c>
      <c r="P189" s="51">
        <v>398</v>
      </c>
      <c r="Q189" s="51">
        <v>706</v>
      </c>
      <c r="R189" s="51">
        <v>1299</v>
      </c>
      <c r="S189" s="51">
        <v>0.31658955717118309</v>
      </c>
      <c r="T189" s="51">
        <v>2028</v>
      </c>
      <c r="U189" s="51">
        <v>3580</v>
      </c>
      <c r="V189" s="51">
        <v>0.56648044692737431</v>
      </c>
      <c r="W189" s="51">
        <v>2028</v>
      </c>
      <c r="X189" s="51">
        <v>3580</v>
      </c>
      <c r="Y189" s="51">
        <v>2222</v>
      </c>
      <c r="Z189" s="51">
        <v>3993</v>
      </c>
      <c r="AA189" s="51">
        <v>0.56120427835732212</v>
      </c>
      <c r="AB189" s="51">
        <v>22500</v>
      </c>
      <c r="AC189" s="51">
        <v>29898</v>
      </c>
      <c r="AD189" s="51">
        <v>0.75255869957856714</v>
      </c>
    </row>
    <row r="190" spans="1:30" x14ac:dyDescent="0.35">
      <c r="A190" s="51" t="s">
        <v>803</v>
      </c>
      <c r="B190" s="51" t="s">
        <v>804</v>
      </c>
      <c r="C190" s="61">
        <v>45748</v>
      </c>
      <c r="D190" s="51">
        <v>857</v>
      </c>
      <c r="E190" s="51">
        <v>35134</v>
      </c>
      <c r="F190" s="51">
        <v>2.3811508432663723E-2</v>
      </c>
      <c r="G190" s="51">
        <v>435563</v>
      </c>
      <c r="H190" s="51">
        <v>35134</v>
      </c>
      <c r="I190" s="51">
        <v>12.397193601639438</v>
      </c>
      <c r="J190" s="51">
        <v>7</v>
      </c>
      <c r="K190" s="51">
        <v>2360</v>
      </c>
      <c r="L190" s="51">
        <v>6370</v>
      </c>
      <c r="M190" s="51">
        <v>1013</v>
      </c>
      <c r="N190" s="51">
        <v>1413</v>
      </c>
      <c r="O190" s="51">
        <v>0</v>
      </c>
      <c r="P190" s="51">
        <v>0</v>
      </c>
      <c r="Q190" s="51">
        <v>0</v>
      </c>
      <c r="R190" s="51">
        <v>0</v>
      </c>
      <c r="S190" s="51">
        <v>0.43338044455865349</v>
      </c>
      <c r="T190" s="51">
        <v>2678</v>
      </c>
      <c r="U190" s="51">
        <v>2973</v>
      </c>
      <c r="V190" s="51">
        <v>0.90077362933064242</v>
      </c>
      <c r="W190" s="51">
        <v>2678</v>
      </c>
      <c r="X190" s="51">
        <v>2973</v>
      </c>
      <c r="Y190" s="51">
        <v>1942</v>
      </c>
      <c r="Z190" s="51">
        <v>2731</v>
      </c>
      <c r="AA190" s="51">
        <v>0.80995792426367463</v>
      </c>
      <c r="AB190" s="51">
        <v>8328</v>
      </c>
      <c r="AC190" s="51">
        <v>16462</v>
      </c>
      <c r="AD190" s="51">
        <v>0.50589235815818245</v>
      </c>
    </row>
    <row r="191" spans="1:30" x14ac:dyDescent="0.35">
      <c r="A191" s="51" t="s">
        <v>316</v>
      </c>
      <c r="B191" s="51" t="s">
        <v>317</v>
      </c>
      <c r="C191" s="61">
        <v>45748</v>
      </c>
      <c r="D191" s="51">
        <v>1246</v>
      </c>
      <c r="E191" s="51">
        <v>63666</v>
      </c>
      <c r="F191" s="51">
        <v>1.9195218141483856E-2</v>
      </c>
      <c r="G191" s="51">
        <v>751464</v>
      </c>
      <c r="H191" s="51">
        <v>63666</v>
      </c>
      <c r="I191" s="51">
        <v>11.803223070398642</v>
      </c>
      <c r="J191" s="51">
        <v>26</v>
      </c>
      <c r="K191" s="51">
        <v>2437</v>
      </c>
      <c r="L191" s="51">
        <v>10141</v>
      </c>
      <c r="M191" s="51">
        <v>1348</v>
      </c>
      <c r="N191" s="51">
        <v>2661</v>
      </c>
      <c r="O191" s="51">
        <v>1</v>
      </c>
      <c r="P191" s="51">
        <v>88</v>
      </c>
      <c r="Q191" s="51">
        <v>10</v>
      </c>
      <c r="R191" s="51">
        <v>59</v>
      </c>
      <c r="S191" s="51">
        <v>0.29315005019692641</v>
      </c>
      <c r="T191" s="51">
        <v>5532</v>
      </c>
      <c r="U191" s="51">
        <v>6070</v>
      </c>
      <c r="V191" s="51">
        <v>0.91136738056013178</v>
      </c>
      <c r="W191" s="51">
        <v>5532</v>
      </c>
      <c r="X191" s="51">
        <v>6070</v>
      </c>
      <c r="Y191" s="51">
        <v>3247</v>
      </c>
      <c r="Z191" s="51">
        <v>6491</v>
      </c>
      <c r="AA191" s="51">
        <v>0.69890932250616988</v>
      </c>
      <c r="AB191" s="51">
        <v>20118</v>
      </c>
      <c r="AC191" s="51">
        <v>35556</v>
      </c>
      <c r="AD191" s="51">
        <v>0.56581167735403304</v>
      </c>
    </row>
    <row r="192" spans="1:30" x14ac:dyDescent="0.35">
      <c r="A192" s="51" t="s">
        <v>318</v>
      </c>
      <c r="B192" s="51" t="s">
        <v>319</v>
      </c>
      <c r="C192" s="61">
        <v>45748</v>
      </c>
      <c r="D192" s="51">
        <v>814</v>
      </c>
      <c r="E192" s="51">
        <v>52039</v>
      </c>
      <c r="F192" s="51">
        <v>1.5401207121639263E-2</v>
      </c>
      <c r="G192" s="51">
        <v>622489</v>
      </c>
      <c r="H192" s="51">
        <v>52039</v>
      </c>
      <c r="I192" s="51">
        <v>11.961970829570131</v>
      </c>
      <c r="J192" s="51">
        <v>48</v>
      </c>
      <c r="K192" s="51">
        <v>5831</v>
      </c>
      <c r="L192" s="51">
        <v>13149</v>
      </c>
      <c r="M192" s="51">
        <v>1191</v>
      </c>
      <c r="N192" s="51">
        <v>1649</v>
      </c>
      <c r="O192" s="51">
        <v>0</v>
      </c>
      <c r="P192" s="51">
        <v>0</v>
      </c>
      <c r="Q192" s="51">
        <v>0</v>
      </c>
      <c r="R192" s="51">
        <v>0</v>
      </c>
      <c r="S192" s="51">
        <v>0.47452358426814434</v>
      </c>
      <c r="T192" s="51">
        <v>4959</v>
      </c>
      <c r="U192" s="51">
        <v>5396</v>
      </c>
      <c r="V192" s="51">
        <v>0.91901408450704225</v>
      </c>
      <c r="W192" s="51">
        <v>4959</v>
      </c>
      <c r="X192" s="51">
        <v>5396</v>
      </c>
      <c r="Y192" s="51">
        <v>3278</v>
      </c>
      <c r="Z192" s="51">
        <v>4785</v>
      </c>
      <c r="AA192" s="51">
        <v>0.8090560848639623</v>
      </c>
      <c r="AB192" s="51">
        <v>19216</v>
      </c>
      <c r="AC192" s="51">
        <v>39681</v>
      </c>
      <c r="AD192" s="51">
        <v>0.48426198936518738</v>
      </c>
    </row>
    <row r="193" spans="1:30" x14ac:dyDescent="0.35">
      <c r="A193" s="51" t="s">
        <v>320</v>
      </c>
      <c r="B193" s="51" t="s">
        <v>321</v>
      </c>
      <c r="C193" s="61">
        <v>45748</v>
      </c>
      <c r="D193" s="51">
        <v>852</v>
      </c>
      <c r="E193" s="51">
        <v>45904</v>
      </c>
      <c r="F193" s="51">
        <v>1.8222260244674479E-2</v>
      </c>
      <c r="G193" s="51">
        <v>427354</v>
      </c>
      <c r="H193" s="51">
        <v>45904</v>
      </c>
      <c r="I193" s="51">
        <v>9.3097333565702343</v>
      </c>
      <c r="J193" s="51">
        <v>18</v>
      </c>
      <c r="K193" s="51">
        <v>1777</v>
      </c>
      <c r="L193" s="51">
        <v>7333</v>
      </c>
      <c r="M193" s="51">
        <v>1126</v>
      </c>
      <c r="N193" s="51">
        <v>2087</v>
      </c>
      <c r="O193" s="51">
        <v>1</v>
      </c>
      <c r="P193" s="51">
        <v>79</v>
      </c>
      <c r="Q193" s="51">
        <v>12</v>
      </c>
      <c r="R193" s="51">
        <v>61</v>
      </c>
      <c r="S193" s="51">
        <v>0.30502092050209206</v>
      </c>
      <c r="T193" s="51">
        <v>3847</v>
      </c>
      <c r="U193" s="51">
        <v>4146</v>
      </c>
      <c r="V193" s="51">
        <v>0.9278822961890979</v>
      </c>
      <c r="W193" s="51">
        <v>3847</v>
      </c>
      <c r="X193" s="51">
        <v>4146</v>
      </c>
      <c r="Y193" s="51">
        <v>2476</v>
      </c>
      <c r="Z193" s="51">
        <v>4637</v>
      </c>
      <c r="AA193" s="51">
        <v>0.71991346920186727</v>
      </c>
      <c r="AB193" s="51">
        <v>13887</v>
      </c>
      <c r="AC193" s="51">
        <v>22415</v>
      </c>
      <c r="AD193" s="51">
        <v>0.61954048628150793</v>
      </c>
    </row>
    <row r="194" spans="1:30" x14ac:dyDescent="0.35">
      <c r="A194" s="51" t="s">
        <v>338</v>
      </c>
      <c r="B194" s="51" t="s">
        <v>339</v>
      </c>
      <c r="C194" s="61">
        <v>45748</v>
      </c>
      <c r="D194" s="51">
        <v>453</v>
      </c>
      <c r="E194" s="51">
        <v>36718</v>
      </c>
      <c r="F194" s="51">
        <v>1.2186919910683059E-2</v>
      </c>
      <c r="G194" s="51">
        <v>4980956</v>
      </c>
      <c r="H194" s="51">
        <v>36718</v>
      </c>
      <c r="I194" s="51">
        <v>135.65433847159431</v>
      </c>
      <c r="J194" s="51">
        <v>114</v>
      </c>
      <c r="K194" s="51">
        <v>4300</v>
      </c>
      <c r="L194" s="51">
        <v>11073</v>
      </c>
      <c r="M194" s="51">
        <v>883</v>
      </c>
      <c r="N194" s="51">
        <v>1634</v>
      </c>
      <c r="O194" s="51">
        <v>84</v>
      </c>
      <c r="P194" s="51">
        <v>119</v>
      </c>
      <c r="Q194" s="51">
        <v>83</v>
      </c>
      <c r="R194" s="51">
        <v>134</v>
      </c>
      <c r="S194" s="51">
        <v>0.41280864197530864</v>
      </c>
      <c r="T194" s="51">
        <v>276</v>
      </c>
      <c r="U194" s="51">
        <v>3755</v>
      </c>
      <c r="V194" s="51">
        <v>7.3501997336884159E-2</v>
      </c>
      <c r="W194" s="51">
        <v>276</v>
      </c>
      <c r="X194" s="51">
        <v>3755</v>
      </c>
      <c r="Y194" s="51">
        <v>2172</v>
      </c>
      <c r="Z194" s="51">
        <v>3613</v>
      </c>
      <c r="AA194" s="51">
        <v>0.33224755700325731</v>
      </c>
      <c r="AB194" s="51">
        <v>11173</v>
      </c>
      <c r="AC194" s="51">
        <v>25776</v>
      </c>
      <c r="AD194" s="51">
        <v>0.43346523898199874</v>
      </c>
    </row>
    <row r="195" spans="1:30" x14ac:dyDescent="0.35">
      <c r="A195" s="51" t="s">
        <v>323</v>
      </c>
      <c r="B195" s="51" t="s">
        <v>324</v>
      </c>
      <c r="C195" s="61">
        <v>45748</v>
      </c>
      <c r="D195" s="51">
        <v>1377</v>
      </c>
      <c r="E195" s="51">
        <v>60897</v>
      </c>
      <c r="F195" s="51">
        <v>2.2111956835918684E-2</v>
      </c>
      <c r="G195" s="51">
        <v>2254850</v>
      </c>
      <c r="H195" s="51">
        <v>60897</v>
      </c>
      <c r="I195" s="51">
        <v>37.027275563656666</v>
      </c>
      <c r="J195" s="51">
        <v>231</v>
      </c>
      <c r="K195" s="51">
        <v>4294</v>
      </c>
      <c r="L195" s="51">
        <v>9900</v>
      </c>
      <c r="M195" s="51">
        <v>2622</v>
      </c>
      <c r="N195" s="51">
        <v>3780</v>
      </c>
      <c r="O195" s="51">
        <v>0</v>
      </c>
      <c r="P195" s="51">
        <v>0</v>
      </c>
      <c r="Q195" s="51">
        <v>0</v>
      </c>
      <c r="R195" s="51">
        <v>0</v>
      </c>
      <c r="S195" s="51">
        <v>0.50555555555555554</v>
      </c>
      <c r="T195" s="51">
        <v>5238</v>
      </c>
      <c r="U195" s="51">
        <v>5613</v>
      </c>
      <c r="V195" s="51">
        <v>0.93319080705505075</v>
      </c>
      <c r="W195" s="51">
        <v>5238</v>
      </c>
      <c r="X195" s="51">
        <v>5613</v>
      </c>
      <c r="Y195" s="51">
        <v>4291</v>
      </c>
      <c r="Z195" s="51">
        <v>6521</v>
      </c>
      <c r="AA195" s="51">
        <v>0.78531399373660793</v>
      </c>
      <c r="AB195" s="51">
        <v>32661</v>
      </c>
      <c r="AC195" s="51">
        <v>42631</v>
      </c>
      <c r="AD195" s="51">
        <v>0.7661326264924585</v>
      </c>
    </row>
    <row r="196" spans="1:30" x14ac:dyDescent="0.35">
      <c r="A196" s="51" t="s">
        <v>325</v>
      </c>
      <c r="B196" s="51" t="s">
        <v>326</v>
      </c>
      <c r="C196" s="61">
        <v>45748</v>
      </c>
      <c r="D196" s="51">
        <v>617</v>
      </c>
      <c r="E196" s="51">
        <v>7169</v>
      </c>
      <c r="F196" s="51">
        <v>7.9244798356023632E-2</v>
      </c>
      <c r="G196" s="51">
        <v>77516</v>
      </c>
      <c r="H196" s="51">
        <v>7169</v>
      </c>
      <c r="I196" s="51">
        <v>10.812665643743898</v>
      </c>
      <c r="J196" s="51">
        <v>553</v>
      </c>
      <c r="K196" s="51">
        <v>1601</v>
      </c>
      <c r="L196" s="51">
        <v>1784</v>
      </c>
      <c r="M196" s="51">
        <v>97</v>
      </c>
      <c r="N196" s="51">
        <v>97</v>
      </c>
      <c r="O196" s="51">
        <v>0</v>
      </c>
      <c r="P196" s="51">
        <v>0</v>
      </c>
      <c r="Q196" s="51">
        <v>0</v>
      </c>
      <c r="R196" s="51">
        <v>0</v>
      </c>
      <c r="S196" s="51">
        <v>0.90271132376395535</v>
      </c>
      <c r="T196" s="51">
        <v>519</v>
      </c>
      <c r="U196" s="51">
        <v>797</v>
      </c>
      <c r="V196" s="51">
        <v>0.6511919698870765</v>
      </c>
      <c r="W196" s="51">
        <v>519</v>
      </c>
      <c r="X196" s="51">
        <v>797</v>
      </c>
      <c r="Y196" s="51">
        <v>100</v>
      </c>
      <c r="Z196" s="51">
        <v>908</v>
      </c>
      <c r="AA196" s="51">
        <v>0.36304985337243401</v>
      </c>
      <c r="AB196" s="51">
        <v>4612</v>
      </c>
      <c r="AC196" s="51">
        <v>5396</v>
      </c>
      <c r="AD196" s="51">
        <v>0.85470719051149002</v>
      </c>
    </row>
    <row r="197" spans="1:30" x14ac:dyDescent="0.35">
      <c r="A197" s="51" t="s">
        <v>327</v>
      </c>
      <c r="B197" s="51" t="s">
        <v>328</v>
      </c>
      <c r="C197" s="61">
        <v>45748</v>
      </c>
      <c r="D197" s="51">
        <v>4124</v>
      </c>
      <c r="E197" s="51">
        <v>85048</v>
      </c>
      <c r="F197" s="51">
        <v>4.6247701072085409E-2</v>
      </c>
      <c r="G197" s="51">
        <v>5624204</v>
      </c>
      <c r="H197" s="51">
        <v>85048</v>
      </c>
      <c r="I197" s="51">
        <v>66.129762016743484</v>
      </c>
      <c r="J197" s="51">
        <v>341</v>
      </c>
      <c r="K197" s="51">
        <v>5761</v>
      </c>
      <c r="L197" s="51">
        <v>12696</v>
      </c>
      <c r="M197" s="51">
        <v>1722</v>
      </c>
      <c r="N197" s="51">
        <v>3686</v>
      </c>
      <c r="O197" s="51">
        <v>0</v>
      </c>
      <c r="P197" s="51">
        <v>0</v>
      </c>
      <c r="Q197" s="51">
        <v>0</v>
      </c>
      <c r="R197" s="51">
        <v>0</v>
      </c>
      <c r="S197" s="51">
        <v>0.45678183371993653</v>
      </c>
      <c r="T197" s="51">
        <v>3495</v>
      </c>
      <c r="U197" s="51">
        <v>7598</v>
      </c>
      <c r="V197" s="51">
        <v>0.45998947091339826</v>
      </c>
      <c r="W197" s="51">
        <v>3495</v>
      </c>
      <c r="X197" s="51">
        <v>7598</v>
      </c>
      <c r="Y197" s="51">
        <v>4640</v>
      </c>
      <c r="Z197" s="51">
        <v>10544</v>
      </c>
      <c r="AA197" s="51">
        <v>0.44840701135486716</v>
      </c>
      <c r="AB197" s="51">
        <v>50493</v>
      </c>
      <c r="AC197" s="51">
        <v>70317</v>
      </c>
      <c r="AD197" s="51">
        <v>0.71807670975724225</v>
      </c>
    </row>
    <row r="198" spans="1:30" x14ac:dyDescent="0.35">
      <c r="A198" s="51" t="s">
        <v>329</v>
      </c>
      <c r="B198" s="51" t="s">
        <v>330</v>
      </c>
      <c r="C198" s="61">
        <v>45748</v>
      </c>
      <c r="D198" s="51">
        <v>233</v>
      </c>
      <c r="E198" s="51">
        <v>23176</v>
      </c>
      <c r="F198" s="51">
        <v>9.9534367123755817E-3</v>
      </c>
      <c r="G198" s="51">
        <v>399129</v>
      </c>
      <c r="H198" s="51">
        <v>23176</v>
      </c>
      <c r="I198" s="51">
        <v>17.221651708664137</v>
      </c>
      <c r="J198" s="51">
        <v>112</v>
      </c>
      <c r="K198" s="51">
        <v>3582</v>
      </c>
      <c r="L198" s="51">
        <v>5967</v>
      </c>
      <c r="M198" s="51">
        <v>470</v>
      </c>
      <c r="N198" s="51">
        <v>1224</v>
      </c>
      <c r="O198" s="51">
        <v>32</v>
      </c>
      <c r="P198" s="51">
        <v>47</v>
      </c>
      <c r="Q198" s="51">
        <v>70</v>
      </c>
      <c r="R198" s="51">
        <v>103</v>
      </c>
      <c r="S198" s="51">
        <v>0.56586296144939385</v>
      </c>
      <c r="T198" s="51">
        <v>2181</v>
      </c>
      <c r="U198" s="51">
        <v>2300</v>
      </c>
      <c r="V198" s="51">
        <v>0.94826086956521738</v>
      </c>
      <c r="W198" s="51">
        <v>2181</v>
      </c>
      <c r="X198" s="51">
        <v>2300</v>
      </c>
      <c r="Y198" s="51">
        <v>1403</v>
      </c>
      <c r="Z198" s="51">
        <v>2309</v>
      </c>
      <c r="AA198" s="51">
        <v>0.77760902581904967</v>
      </c>
      <c r="AB198" s="51">
        <v>12649</v>
      </c>
      <c r="AC198" s="51">
        <v>16801</v>
      </c>
      <c r="AD198" s="51">
        <v>0.75287185286590086</v>
      </c>
    </row>
    <row r="199" spans="1:30" x14ac:dyDescent="0.35">
      <c r="A199" s="51" t="s">
        <v>331</v>
      </c>
      <c r="B199" s="51" t="s">
        <v>332</v>
      </c>
      <c r="C199" s="61">
        <v>45748</v>
      </c>
      <c r="D199" s="51">
        <v>1623</v>
      </c>
      <c r="E199" s="51">
        <v>70268</v>
      </c>
      <c r="F199" s="51">
        <v>2.2575843986034412E-2</v>
      </c>
      <c r="G199" s="51">
        <v>2669992</v>
      </c>
      <c r="H199" s="51">
        <v>70268</v>
      </c>
      <c r="I199" s="51">
        <v>37.997267604030284</v>
      </c>
      <c r="J199" s="51">
        <v>232</v>
      </c>
      <c r="K199" s="51">
        <v>4461</v>
      </c>
      <c r="L199" s="51">
        <v>10941</v>
      </c>
      <c r="M199" s="51">
        <v>1388</v>
      </c>
      <c r="N199" s="51">
        <v>3232</v>
      </c>
      <c r="O199" s="51">
        <v>0</v>
      </c>
      <c r="P199" s="51">
        <v>0</v>
      </c>
      <c r="Q199" s="51">
        <v>0</v>
      </c>
      <c r="R199" s="51">
        <v>0</v>
      </c>
      <c r="S199" s="51">
        <v>0.41268609327594724</v>
      </c>
      <c r="T199" s="51">
        <v>5824</v>
      </c>
      <c r="U199" s="51">
        <v>6243</v>
      </c>
      <c r="V199" s="51">
        <v>0.93288483101073205</v>
      </c>
      <c r="W199" s="51">
        <v>5824</v>
      </c>
      <c r="X199" s="51">
        <v>6243</v>
      </c>
      <c r="Y199" s="51">
        <v>5507</v>
      </c>
      <c r="Z199" s="51">
        <v>7942</v>
      </c>
      <c r="AA199" s="51">
        <v>0.79880155093408534</v>
      </c>
      <c r="AB199" s="51">
        <v>35704</v>
      </c>
      <c r="AC199" s="51">
        <v>48518</v>
      </c>
      <c r="AD199" s="51">
        <v>0.73589183395853086</v>
      </c>
    </row>
    <row r="200" spans="1:30" x14ac:dyDescent="0.35">
      <c r="A200" s="51" t="s">
        <v>740</v>
      </c>
      <c r="B200" s="51" t="s">
        <v>741</v>
      </c>
      <c r="C200" s="61">
        <v>45748</v>
      </c>
      <c r="D200" s="51">
        <v>701</v>
      </c>
      <c r="E200" s="51">
        <v>30222</v>
      </c>
      <c r="F200" s="51">
        <v>2.2669210619926914E-2</v>
      </c>
      <c r="G200" s="51">
        <v>590518</v>
      </c>
      <c r="H200" s="51">
        <v>30222</v>
      </c>
      <c r="I200" s="51">
        <v>19.539342201045596</v>
      </c>
      <c r="J200" s="51">
        <v>121</v>
      </c>
      <c r="K200" s="51">
        <v>4925</v>
      </c>
      <c r="L200" s="51">
        <v>7672</v>
      </c>
      <c r="M200" s="51">
        <v>397</v>
      </c>
      <c r="N200" s="51">
        <v>672</v>
      </c>
      <c r="O200" s="51">
        <v>0</v>
      </c>
      <c r="P200" s="51">
        <v>0</v>
      </c>
      <c r="Q200" s="51">
        <v>0</v>
      </c>
      <c r="R200" s="51">
        <v>0</v>
      </c>
      <c r="S200" s="51">
        <v>0.63782358581016296</v>
      </c>
      <c r="T200" s="51">
        <v>3014</v>
      </c>
      <c r="U200" s="51">
        <v>3034</v>
      </c>
      <c r="V200" s="51">
        <v>0.99340804218852996</v>
      </c>
      <c r="W200" s="51">
        <v>3014</v>
      </c>
      <c r="X200" s="51">
        <v>3034</v>
      </c>
      <c r="Y200" s="51">
        <v>2855</v>
      </c>
      <c r="Z200" s="51">
        <v>4273</v>
      </c>
      <c r="AA200" s="51">
        <v>0.80320240864924042</v>
      </c>
      <c r="AB200" s="51">
        <v>14790</v>
      </c>
      <c r="AC200" s="51">
        <v>17876</v>
      </c>
      <c r="AD200" s="51">
        <v>0.82736630118594767</v>
      </c>
    </row>
    <row r="201" spans="1:30" x14ac:dyDescent="0.35">
      <c r="A201" s="51" t="s">
        <v>333</v>
      </c>
      <c r="B201" s="51" t="s">
        <v>334</v>
      </c>
      <c r="C201" s="61">
        <v>45748</v>
      </c>
      <c r="D201" s="51">
        <v>215</v>
      </c>
      <c r="E201" s="51">
        <v>28870</v>
      </c>
      <c r="F201" s="51">
        <v>7.3921265257005332E-3</v>
      </c>
      <c r="G201" s="51">
        <v>451959</v>
      </c>
      <c r="H201" s="51">
        <v>28870</v>
      </c>
      <c r="I201" s="51">
        <v>15.654970557672325</v>
      </c>
      <c r="J201" s="51">
        <v>112</v>
      </c>
      <c r="K201" s="51">
        <v>4473</v>
      </c>
      <c r="L201" s="51">
        <v>7364</v>
      </c>
      <c r="M201" s="51">
        <v>316</v>
      </c>
      <c r="N201" s="51">
        <v>658</v>
      </c>
      <c r="O201" s="51">
        <v>0</v>
      </c>
      <c r="P201" s="51">
        <v>1</v>
      </c>
      <c r="Q201" s="51">
        <v>0</v>
      </c>
      <c r="R201" s="51">
        <v>2</v>
      </c>
      <c r="S201" s="51">
        <v>0.5969832959361755</v>
      </c>
      <c r="T201" s="51">
        <v>2973</v>
      </c>
      <c r="U201" s="51">
        <v>3153</v>
      </c>
      <c r="V201" s="51">
        <v>0.94291151284490959</v>
      </c>
      <c r="W201" s="51">
        <v>2973</v>
      </c>
      <c r="X201" s="51">
        <v>3153</v>
      </c>
      <c r="Y201" s="51">
        <v>3543</v>
      </c>
      <c r="Z201" s="51">
        <v>3960</v>
      </c>
      <c r="AA201" s="51">
        <v>0.91606916912695069</v>
      </c>
      <c r="AB201" s="51">
        <v>14494</v>
      </c>
      <c r="AC201" s="51">
        <v>17312</v>
      </c>
      <c r="AD201" s="51">
        <v>0.83722273567467653</v>
      </c>
    </row>
    <row r="202" spans="1:30" x14ac:dyDescent="0.35">
      <c r="A202" s="51" t="s">
        <v>723</v>
      </c>
      <c r="B202" s="51" t="s">
        <v>724</v>
      </c>
      <c r="C202" s="61">
        <v>45748</v>
      </c>
      <c r="D202" s="51">
        <v>735</v>
      </c>
      <c r="E202" s="51">
        <v>18763</v>
      </c>
      <c r="F202" s="51">
        <v>3.7696173966560671E-2</v>
      </c>
      <c r="G202" s="51">
        <v>883585</v>
      </c>
      <c r="H202" s="51">
        <v>18763</v>
      </c>
      <c r="I202" s="51">
        <v>47.091882961146936</v>
      </c>
      <c r="J202" s="51">
        <v>301</v>
      </c>
      <c r="K202" s="51">
        <v>1144</v>
      </c>
      <c r="L202" s="51">
        <v>3490</v>
      </c>
      <c r="M202" s="51">
        <v>1959</v>
      </c>
      <c r="N202" s="51">
        <v>3407</v>
      </c>
      <c r="O202" s="51">
        <v>204</v>
      </c>
      <c r="P202" s="51">
        <v>559</v>
      </c>
      <c r="Q202" s="51">
        <v>413</v>
      </c>
      <c r="R202" s="51">
        <v>704</v>
      </c>
      <c r="S202" s="51">
        <v>0.45588235294117646</v>
      </c>
      <c r="T202" s="51">
        <v>1946</v>
      </c>
      <c r="U202" s="51">
        <v>1974</v>
      </c>
      <c r="V202" s="51">
        <v>0.98581560283687941</v>
      </c>
      <c r="W202" s="51">
        <v>1946</v>
      </c>
      <c r="X202" s="51">
        <v>1974</v>
      </c>
      <c r="Y202" s="51">
        <v>1272</v>
      </c>
      <c r="Z202" s="51">
        <v>1295</v>
      </c>
      <c r="AA202" s="51">
        <v>0.98439889874579378</v>
      </c>
      <c r="AB202" s="51">
        <v>11311</v>
      </c>
      <c r="AC202" s="51">
        <v>12413</v>
      </c>
      <c r="AD202" s="51">
        <v>0.91122210585676311</v>
      </c>
    </row>
    <row r="203" spans="1:30" x14ac:dyDescent="0.35">
      <c r="A203" s="51" t="s">
        <v>714</v>
      </c>
      <c r="B203" s="51" t="s">
        <v>713</v>
      </c>
      <c r="C203" s="61">
        <v>45748</v>
      </c>
      <c r="D203" s="51">
        <v>272</v>
      </c>
      <c r="E203" s="51">
        <v>34348</v>
      </c>
      <c r="F203" s="51">
        <v>7.856730213749278E-3</v>
      </c>
      <c r="G203" s="51">
        <v>607148</v>
      </c>
      <c r="H203" s="51">
        <v>34348</v>
      </c>
      <c r="I203" s="51">
        <v>17.676371258879701</v>
      </c>
      <c r="J203" s="51">
        <v>116</v>
      </c>
      <c r="K203" s="51">
        <v>5867</v>
      </c>
      <c r="L203" s="51">
        <v>9616</v>
      </c>
      <c r="M203" s="51">
        <v>779</v>
      </c>
      <c r="N203" s="51">
        <v>2089</v>
      </c>
      <c r="O203" s="51">
        <v>70</v>
      </c>
      <c r="P203" s="51">
        <v>98</v>
      </c>
      <c r="Q203" s="51">
        <v>102</v>
      </c>
      <c r="R203" s="51">
        <v>166</v>
      </c>
      <c r="S203" s="51">
        <v>0.56963823209959064</v>
      </c>
      <c r="T203" s="51">
        <v>3489</v>
      </c>
      <c r="U203" s="51">
        <v>3867</v>
      </c>
      <c r="V203" s="51">
        <v>0.90224980605120253</v>
      </c>
      <c r="W203" s="51">
        <v>3489</v>
      </c>
      <c r="X203" s="51">
        <v>3867</v>
      </c>
      <c r="Y203" s="51">
        <v>2231</v>
      </c>
      <c r="Z203" s="51">
        <v>3189</v>
      </c>
      <c r="AA203" s="51">
        <v>0.81065759637188206</v>
      </c>
      <c r="AB203" s="51">
        <v>19251</v>
      </c>
      <c r="AC203" s="51">
        <v>24081</v>
      </c>
      <c r="AD203" s="51">
        <v>0.79942693409742116</v>
      </c>
    </row>
    <row r="204" spans="1:30" x14ac:dyDescent="0.35">
      <c r="A204" s="51" t="s">
        <v>335</v>
      </c>
      <c r="B204" s="51" t="s">
        <v>336</v>
      </c>
      <c r="C204" s="61">
        <v>45748</v>
      </c>
      <c r="D204" s="51">
        <v>315</v>
      </c>
      <c r="E204" s="51">
        <v>23986</v>
      </c>
      <c r="F204" s="51">
        <v>1.2962429529648985E-2</v>
      </c>
      <c r="G204" s="51">
        <v>392873</v>
      </c>
      <c r="H204" s="51">
        <v>23986</v>
      </c>
      <c r="I204" s="51">
        <v>16.379262903360292</v>
      </c>
      <c r="J204" s="51">
        <v>110</v>
      </c>
      <c r="K204" s="51">
        <v>1720</v>
      </c>
      <c r="L204" s="51">
        <v>3808</v>
      </c>
      <c r="M204" s="51">
        <v>1435</v>
      </c>
      <c r="N204" s="51">
        <v>2374</v>
      </c>
      <c r="O204" s="51">
        <v>311</v>
      </c>
      <c r="P204" s="51">
        <v>554</v>
      </c>
      <c r="Q204" s="51">
        <v>270</v>
      </c>
      <c r="R204" s="51">
        <v>415</v>
      </c>
      <c r="S204" s="51">
        <v>0.52244441336875957</v>
      </c>
      <c r="T204" s="51">
        <v>2438</v>
      </c>
      <c r="U204" s="51">
        <v>2682</v>
      </c>
      <c r="V204" s="51">
        <v>0.90902311707680838</v>
      </c>
      <c r="W204" s="51">
        <v>2438</v>
      </c>
      <c r="X204" s="51">
        <v>2682</v>
      </c>
      <c r="Y204" s="51">
        <v>1549</v>
      </c>
      <c r="Z204" s="51">
        <v>3093</v>
      </c>
      <c r="AA204" s="51">
        <v>0.69038961038961044</v>
      </c>
      <c r="AB204" s="51">
        <v>11524</v>
      </c>
      <c r="AC204" s="51">
        <v>17880</v>
      </c>
      <c r="AD204" s="51">
        <v>0.64451901565995529</v>
      </c>
    </row>
    <row r="205" spans="1:30" x14ac:dyDescent="0.35">
      <c r="A205" s="51" t="s">
        <v>809</v>
      </c>
      <c r="B205" s="51" t="s">
        <v>810</v>
      </c>
      <c r="C205" s="61">
        <v>45748</v>
      </c>
      <c r="D205" s="51">
        <v>365</v>
      </c>
      <c r="E205" s="51">
        <v>18345</v>
      </c>
      <c r="F205" s="51">
        <v>1.9508284339925172E-2</v>
      </c>
      <c r="G205" s="51">
        <v>528956</v>
      </c>
      <c r="H205" s="51">
        <v>18345</v>
      </c>
      <c r="I205" s="51">
        <v>28.833796674843281</v>
      </c>
      <c r="J205" s="51">
        <v>180</v>
      </c>
      <c r="K205" s="51">
        <v>1948</v>
      </c>
      <c r="L205" s="51">
        <v>5020</v>
      </c>
      <c r="M205" s="51">
        <v>490</v>
      </c>
      <c r="N205" s="51">
        <v>1124</v>
      </c>
      <c r="O205" s="51">
        <v>91</v>
      </c>
      <c r="P205" s="51">
        <v>296</v>
      </c>
      <c r="Q205" s="51">
        <v>19</v>
      </c>
      <c r="R205" s="51">
        <v>68</v>
      </c>
      <c r="S205" s="51">
        <v>0.39151813153042408</v>
      </c>
      <c r="T205" s="51">
        <v>1639</v>
      </c>
      <c r="U205" s="51">
        <v>1699</v>
      </c>
      <c r="V205" s="51">
        <v>0.96468510888758097</v>
      </c>
      <c r="W205" s="51">
        <v>1639</v>
      </c>
      <c r="X205" s="51">
        <v>1699</v>
      </c>
      <c r="Y205" s="51">
        <v>1439</v>
      </c>
      <c r="Z205" s="51">
        <v>1749</v>
      </c>
      <c r="AA205" s="51">
        <v>0.89269141531322505</v>
      </c>
      <c r="AB205" s="51">
        <v>6135</v>
      </c>
      <c r="AC205" s="51">
        <v>8240</v>
      </c>
      <c r="AD205" s="51">
        <v>0.74453883495145634</v>
      </c>
    </row>
    <row r="206" spans="1:30" x14ac:dyDescent="0.35">
      <c r="A206" s="51" t="s">
        <v>727</v>
      </c>
      <c r="B206" s="51" t="s">
        <v>728</v>
      </c>
      <c r="C206" s="61">
        <v>45748</v>
      </c>
      <c r="D206" s="51">
        <v>530</v>
      </c>
      <c r="E206" s="51">
        <v>16918</v>
      </c>
      <c r="F206" s="51">
        <v>3.0375974323704723E-2</v>
      </c>
      <c r="G206" s="51">
        <v>847572</v>
      </c>
      <c r="H206" s="51">
        <v>16918</v>
      </c>
      <c r="I206" s="51">
        <v>50.098829648894672</v>
      </c>
      <c r="J206" s="51">
        <v>298</v>
      </c>
      <c r="K206" s="51">
        <v>1458</v>
      </c>
      <c r="L206" s="51">
        <v>3715</v>
      </c>
      <c r="M206" s="51">
        <v>1711</v>
      </c>
      <c r="N206" s="51">
        <v>3005</v>
      </c>
      <c r="O206" s="51">
        <v>152</v>
      </c>
      <c r="P206" s="51">
        <v>339</v>
      </c>
      <c r="Q206" s="51">
        <v>304</v>
      </c>
      <c r="R206" s="51">
        <v>600</v>
      </c>
      <c r="S206" s="51">
        <v>0.47329938634286461</v>
      </c>
      <c r="T206" s="51">
        <v>1636</v>
      </c>
      <c r="U206" s="51">
        <v>1695</v>
      </c>
      <c r="V206" s="51">
        <v>0.96519174041297939</v>
      </c>
      <c r="W206" s="51">
        <v>1636</v>
      </c>
      <c r="X206" s="51">
        <v>1695</v>
      </c>
      <c r="Y206" s="51">
        <v>903</v>
      </c>
      <c r="Z206" s="51">
        <v>931</v>
      </c>
      <c r="AA206" s="51">
        <v>0.96686976389946688</v>
      </c>
      <c r="AB206" s="51">
        <v>11468</v>
      </c>
      <c r="AC206" s="51">
        <v>13049</v>
      </c>
      <c r="AD206" s="51">
        <v>0.87884129052034643</v>
      </c>
    </row>
    <row r="207" spans="1:30" x14ac:dyDescent="0.35">
      <c r="A207" s="51" t="s">
        <v>60</v>
      </c>
      <c r="B207" s="61">
        <v>45778</v>
      </c>
      <c r="C207" s="61"/>
      <c r="D207" s="51" t="s">
        <v>19</v>
      </c>
      <c r="E207" s="51" t="s">
        <v>20</v>
      </c>
      <c r="G207" s="51" t="s">
        <v>21</v>
      </c>
      <c r="H207" s="51" t="s">
        <v>20</v>
      </c>
      <c r="J207" s="51" t="s">
        <v>71</v>
      </c>
      <c r="K207" s="51" t="s">
        <v>83</v>
      </c>
      <c r="L207" s="51" t="s">
        <v>82</v>
      </c>
      <c r="M207" s="51" t="s">
        <v>87</v>
      </c>
      <c r="N207" s="51" t="s">
        <v>86</v>
      </c>
      <c r="O207" s="51" t="s">
        <v>729</v>
      </c>
      <c r="P207" s="51" t="s">
        <v>730</v>
      </c>
      <c r="Q207" s="51" t="s">
        <v>731</v>
      </c>
      <c r="R207" s="51" t="s">
        <v>732</v>
      </c>
      <c r="T207" s="51" t="s">
        <v>100</v>
      </c>
      <c r="U207" s="51" t="s">
        <v>99</v>
      </c>
      <c r="W207" s="51" t="s">
        <v>100</v>
      </c>
      <c r="X207" s="51" t="s">
        <v>99</v>
      </c>
      <c r="Y207" s="51" t="s">
        <v>107</v>
      </c>
      <c r="Z207" s="51" t="s">
        <v>106</v>
      </c>
      <c r="AB207" s="51" t="s">
        <v>114</v>
      </c>
      <c r="AC207" s="51" t="s">
        <v>112</v>
      </c>
    </row>
    <row r="208" spans="1:30" x14ac:dyDescent="0.35">
      <c r="C208" s="61"/>
      <c r="D208" s="51" t="s">
        <v>40</v>
      </c>
      <c r="E208" s="51" t="s">
        <v>41</v>
      </c>
      <c r="F208" s="51" t="s">
        <v>12</v>
      </c>
      <c r="G208" s="51" t="s">
        <v>43</v>
      </c>
      <c r="H208" s="51" t="s">
        <v>41</v>
      </c>
      <c r="I208" s="51" t="s">
        <v>13</v>
      </c>
      <c r="K208" s="51" t="s">
        <v>154</v>
      </c>
      <c r="L208" s="51" t="s">
        <v>153</v>
      </c>
      <c r="M208" s="51" t="s">
        <v>158</v>
      </c>
      <c r="N208" s="51" t="s">
        <v>157</v>
      </c>
      <c r="O208" s="51" t="s">
        <v>733</v>
      </c>
      <c r="P208" s="51" t="s">
        <v>734</v>
      </c>
      <c r="Q208" s="51" t="s">
        <v>735</v>
      </c>
      <c r="R208" s="51" t="s">
        <v>736</v>
      </c>
      <c r="S208" s="51" t="s">
        <v>907</v>
      </c>
      <c r="T208" s="51" t="s">
        <v>742</v>
      </c>
      <c r="U208" s="51" t="s">
        <v>171</v>
      </c>
      <c r="V208" s="51" t="s">
        <v>767</v>
      </c>
      <c r="W208" s="51" t="s">
        <v>742</v>
      </c>
      <c r="X208" s="51" t="s">
        <v>171</v>
      </c>
      <c r="Y208" s="51" t="s">
        <v>737</v>
      </c>
      <c r="Z208" s="51" t="s">
        <v>174</v>
      </c>
      <c r="AA208" s="51" t="s">
        <v>919</v>
      </c>
      <c r="AB208" s="51" t="s">
        <v>241</v>
      </c>
      <c r="AC208" s="51" t="s">
        <v>179</v>
      </c>
      <c r="AD208" s="51" t="s">
        <v>244</v>
      </c>
    </row>
    <row r="209" spans="1:30" x14ac:dyDescent="0.35">
      <c r="C209" s="61"/>
      <c r="D209" s="51" t="s">
        <v>876</v>
      </c>
      <c r="G209" s="51" t="s">
        <v>875</v>
      </c>
      <c r="J209" s="51" t="s">
        <v>874</v>
      </c>
      <c r="K209" s="51" t="s">
        <v>901</v>
      </c>
      <c r="T209" s="51" t="s">
        <v>873</v>
      </c>
      <c r="W209" s="51" t="s">
        <v>902</v>
      </c>
      <c r="AB209" s="51" t="s">
        <v>877</v>
      </c>
    </row>
    <row r="210" spans="1:30" x14ac:dyDescent="0.35">
      <c r="C210" s="61"/>
    </row>
    <row r="211" spans="1:30" x14ac:dyDescent="0.35">
      <c r="A211" s="51" t="s">
        <v>245</v>
      </c>
      <c r="B211" s="51" t="s">
        <v>202</v>
      </c>
      <c r="C211" s="61">
        <v>45778</v>
      </c>
      <c r="D211" s="51">
        <v>36241</v>
      </c>
      <c r="E211" s="51">
        <v>1592230</v>
      </c>
      <c r="F211" s="51">
        <v>2.2254617982143985E-2</v>
      </c>
      <c r="G211" s="51">
        <v>57454738</v>
      </c>
      <c r="H211" s="51">
        <v>1592230</v>
      </c>
      <c r="I211" s="51">
        <v>36.084446342551011</v>
      </c>
      <c r="K211" s="51">
        <v>125554</v>
      </c>
      <c r="L211" s="51">
        <v>296478</v>
      </c>
      <c r="M211" s="51">
        <v>37124</v>
      </c>
      <c r="N211" s="51">
        <v>77718</v>
      </c>
      <c r="O211" s="51">
        <v>1389</v>
      </c>
      <c r="P211" s="51">
        <v>3860</v>
      </c>
      <c r="Q211" s="51">
        <v>2894</v>
      </c>
      <c r="R211" s="51">
        <v>5868</v>
      </c>
      <c r="S211" s="51">
        <v>0.4348803409008033</v>
      </c>
      <c r="T211" s="51">
        <v>112715</v>
      </c>
      <c r="U211" s="51">
        <v>134784</v>
      </c>
      <c r="V211" s="51">
        <v>0.8362639482431149</v>
      </c>
      <c r="W211" s="51">
        <v>112715</v>
      </c>
      <c r="X211" s="51">
        <v>134784</v>
      </c>
      <c r="Y211" s="51">
        <v>83622</v>
      </c>
      <c r="Z211" s="51">
        <v>163310</v>
      </c>
      <c r="AA211" s="51">
        <v>0.6586412339731762</v>
      </c>
      <c r="AB211" s="51">
        <v>781464</v>
      </c>
      <c r="AC211" s="51">
        <v>1075771</v>
      </c>
      <c r="AD211" s="51">
        <v>0.72642225901237345</v>
      </c>
    </row>
    <row r="212" spans="1:30" x14ac:dyDescent="0.35">
      <c r="A212" s="51" t="s">
        <v>57</v>
      </c>
      <c r="B212" s="51" t="s">
        <v>242</v>
      </c>
      <c r="C212" s="61">
        <v>45778</v>
      </c>
    </row>
    <row r="213" spans="1:30" x14ac:dyDescent="0.35">
      <c r="A213" s="51" t="s">
        <v>246</v>
      </c>
      <c r="B213" s="51" t="s">
        <v>247</v>
      </c>
      <c r="C213" s="61">
        <v>45778</v>
      </c>
      <c r="D213" s="51">
        <v>9960</v>
      </c>
      <c r="E213" s="51">
        <v>251729</v>
      </c>
      <c r="F213" s="51">
        <v>3.8060445796346043E-2</v>
      </c>
      <c r="G213" s="51">
        <v>18679327</v>
      </c>
      <c r="H213" s="51">
        <v>251729</v>
      </c>
      <c r="I213" s="51">
        <v>74.20411235892567</v>
      </c>
      <c r="K213" s="51">
        <v>9182</v>
      </c>
      <c r="L213" s="51">
        <v>27243</v>
      </c>
      <c r="M213" s="51">
        <v>4543</v>
      </c>
      <c r="N213" s="51">
        <v>10519</v>
      </c>
      <c r="O213" s="51">
        <v>0</v>
      </c>
      <c r="P213" s="51">
        <v>0</v>
      </c>
      <c r="Q213" s="51">
        <v>11</v>
      </c>
      <c r="R213" s="51">
        <v>11</v>
      </c>
      <c r="S213" s="51">
        <v>0.36364599052233076</v>
      </c>
      <c r="T213" s="51">
        <v>17664</v>
      </c>
      <c r="U213" s="51">
        <v>19528</v>
      </c>
      <c r="V213" s="51">
        <v>0.90454731667349442</v>
      </c>
      <c r="W213" s="51">
        <v>17664</v>
      </c>
      <c r="X213" s="51">
        <v>19528</v>
      </c>
      <c r="Y213" s="51">
        <v>9377</v>
      </c>
      <c r="Z213" s="51">
        <v>22998</v>
      </c>
      <c r="AA213" s="51">
        <v>0.63586982081550114</v>
      </c>
      <c r="AB213" s="51">
        <v>136386</v>
      </c>
      <c r="AC213" s="51">
        <v>171734</v>
      </c>
      <c r="AD213" s="51">
        <v>0.79417005368767979</v>
      </c>
    </row>
    <row r="214" spans="1:30" x14ac:dyDescent="0.35">
      <c r="A214" s="51" t="s">
        <v>248</v>
      </c>
      <c r="B214" s="51" t="s">
        <v>249</v>
      </c>
      <c r="C214" s="61">
        <v>45778</v>
      </c>
      <c r="D214" s="51">
        <v>5520</v>
      </c>
      <c r="E214" s="51">
        <v>172777</v>
      </c>
      <c r="F214" s="51">
        <v>3.0959578680516218E-2</v>
      </c>
      <c r="G214" s="51">
        <v>8155961</v>
      </c>
      <c r="H214" s="51">
        <v>172777</v>
      </c>
      <c r="I214" s="51">
        <v>47.205131470045202</v>
      </c>
      <c r="K214" s="51">
        <v>8036</v>
      </c>
      <c r="L214" s="51">
        <v>13978</v>
      </c>
      <c r="M214" s="51">
        <v>321</v>
      </c>
      <c r="N214" s="51">
        <v>717</v>
      </c>
      <c r="O214" s="51">
        <v>225</v>
      </c>
      <c r="P214" s="51">
        <v>560</v>
      </c>
      <c r="Q214" s="51">
        <v>126</v>
      </c>
      <c r="R214" s="51">
        <v>792</v>
      </c>
      <c r="S214" s="51">
        <v>0.54265594815230256</v>
      </c>
      <c r="T214" s="51">
        <v>4593</v>
      </c>
      <c r="U214" s="51">
        <v>6424</v>
      </c>
      <c r="V214" s="51">
        <v>0.71497509339975096</v>
      </c>
      <c r="W214" s="51">
        <v>4593</v>
      </c>
      <c r="X214" s="51">
        <v>6424</v>
      </c>
      <c r="Y214" s="51">
        <v>6412</v>
      </c>
      <c r="Z214" s="51">
        <v>21849</v>
      </c>
      <c r="AA214" s="51">
        <v>0.38924061825770168</v>
      </c>
      <c r="AB214" s="51">
        <v>87209</v>
      </c>
      <c r="AC214" s="51">
        <v>115415</v>
      </c>
      <c r="AD214" s="51">
        <v>0.75561235541307459</v>
      </c>
    </row>
    <row r="215" spans="1:30" x14ac:dyDescent="0.35">
      <c r="A215" s="51" t="s">
        <v>250</v>
      </c>
      <c r="B215" s="51" t="s">
        <v>251</v>
      </c>
      <c r="C215" s="61">
        <v>45778</v>
      </c>
      <c r="D215" s="51">
        <v>2491</v>
      </c>
      <c r="E215" s="51">
        <v>315591</v>
      </c>
      <c r="F215" s="51">
        <v>7.8313139379153802E-3</v>
      </c>
      <c r="G215" s="51">
        <v>3678407</v>
      </c>
      <c r="H215" s="51">
        <v>315591</v>
      </c>
      <c r="I215" s="51">
        <v>11.655614386975547</v>
      </c>
      <c r="K215" s="51">
        <v>36327</v>
      </c>
      <c r="L215" s="51">
        <v>70253</v>
      </c>
      <c r="M215" s="51">
        <v>2764</v>
      </c>
      <c r="N215" s="51">
        <v>10971</v>
      </c>
      <c r="O215" s="51">
        <v>4</v>
      </c>
      <c r="P215" s="51">
        <v>5</v>
      </c>
      <c r="Q215" s="51">
        <v>1</v>
      </c>
      <c r="R215" s="51">
        <v>1</v>
      </c>
      <c r="S215" s="51">
        <v>0.48130001231072261</v>
      </c>
      <c r="T215" s="51">
        <v>24394</v>
      </c>
      <c r="U215" s="51">
        <v>27097</v>
      </c>
      <c r="V215" s="51">
        <v>0.90024725984426324</v>
      </c>
      <c r="W215" s="51">
        <v>24394</v>
      </c>
      <c r="X215" s="51">
        <v>27097</v>
      </c>
      <c r="Y215" s="51">
        <v>12303</v>
      </c>
      <c r="Z215" s="51">
        <v>29583</v>
      </c>
      <c r="AA215" s="51">
        <v>0.6474417784050811</v>
      </c>
      <c r="AB215" s="51">
        <v>158531</v>
      </c>
      <c r="AC215" s="51">
        <v>220764</v>
      </c>
      <c r="AD215" s="51">
        <v>0.71810168324545665</v>
      </c>
    </row>
    <row r="216" spans="1:30" x14ac:dyDescent="0.35">
      <c r="A216" s="51" t="s">
        <v>252</v>
      </c>
      <c r="B216" s="51" t="s">
        <v>253</v>
      </c>
      <c r="C216" s="61">
        <v>45778</v>
      </c>
      <c r="D216" s="51">
        <v>5653</v>
      </c>
      <c r="E216" s="51">
        <v>193875</v>
      </c>
      <c r="F216" s="51">
        <v>2.8331863197145264E-2</v>
      </c>
      <c r="G216" s="51">
        <v>8630817</v>
      </c>
      <c r="H216" s="51">
        <v>193875</v>
      </c>
      <c r="I216" s="51">
        <v>44.517431334622827</v>
      </c>
      <c r="K216" s="51">
        <v>13604</v>
      </c>
      <c r="L216" s="51">
        <v>48673</v>
      </c>
      <c r="M216" s="51">
        <v>9564</v>
      </c>
      <c r="N216" s="51">
        <v>20434</v>
      </c>
      <c r="O216" s="51">
        <v>152</v>
      </c>
      <c r="P216" s="51">
        <v>964</v>
      </c>
      <c r="Q216" s="51">
        <v>1437</v>
      </c>
      <c r="R216" s="51">
        <v>2732</v>
      </c>
      <c r="S216" s="51">
        <v>0.34005466807686496</v>
      </c>
      <c r="T216" s="51">
        <v>13668</v>
      </c>
      <c r="U216" s="51">
        <v>17830</v>
      </c>
      <c r="V216" s="51">
        <v>0.76657319125070111</v>
      </c>
      <c r="W216" s="51">
        <v>13668</v>
      </c>
      <c r="X216" s="51">
        <v>17830</v>
      </c>
      <c r="Y216" s="51">
        <v>11291</v>
      </c>
      <c r="Z216" s="51">
        <v>17193</v>
      </c>
      <c r="AA216" s="51">
        <v>0.71264597550181308</v>
      </c>
      <c r="AB216" s="51">
        <v>97446</v>
      </c>
      <c r="AC216" s="51">
        <v>132153</v>
      </c>
      <c r="AD216" s="51">
        <v>0.73737259086059337</v>
      </c>
    </row>
    <row r="217" spans="1:30" x14ac:dyDescent="0.35">
      <c r="A217" s="51" t="s">
        <v>254</v>
      </c>
      <c r="B217" s="119" t="s">
        <v>255</v>
      </c>
      <c r="C217" s="61">
        <v>45778</v>
      </c>
      <c r="D217" s="51">
        <v>2571</v>
      </c>
      <c r="E217" s="51">
        <v>234130</v>
      </c>
      <c r="F217" s="51">
        <v>1.0861804555113836E-2</v>
      </c>
      <c r="G217" s="51">
        <v>5499550</v>
      </c>
      <c r="H217" s="51">
        <v>234130</v>
      </c>
      <c r="I217" s="51">
        <v>23.489300815786102</v>
      </c>
      <c r="K217" s="51">
        <v>17529</v>
      </c>
      <c r="L217" s="51">
        <v>49242</v>
      </c>
      <c r="M217" s="51">
        <v>5962</v>
      </c>
      <c r="N217" s="51">
        <v>9200</v>
      </c>
      <c r="O217" s="51">
        <v>103</v>
      </c>
      <c r="P217" s="51">
        <v>304</v>
      </c>
      <c r="Q217" s="51">
        <v>111</v>
      </c>
      <c r="R217" s="51">
        <v>245</v>
      </c>
      <c r="S217" s="51">
        <v>0.40184095879032394</v>
      </c>
      <c r="T217" s="51">
        <v>17625</v>
      </c>
      <c r="U217" s="51">
        <v>22737</v>
      </c>
      <c r="V217" s="51">
        <v>0.77516822799841667</v>
      </c>
      <c r="W217" s="51">
        <v>17625</v>
      </c>
      <c r="X217" s="51">
        <v>22737</v>
      </c>
      <c r="Y217" s="51">
        <v>13696</v>
      </c>
      <c r="Z217" s="51">
        <v>23588</v>
      </c>
      <c r="AA217" s="51">
        <v>0.67611440906637887</v>
      </c>
      <c r="AB217" s="51">
        <v>73814</v>
      </c>
      <c r="AC217" s="51">
        <v>140585</v>
      </c>
      <c r="AD217" s="51">
        <v>0.52504890279901839</v>
      </c>
    </row>
    <row r="218" spans="1:30" x14ac:dyDescent="0.35">
      <c r="A218" s="51" t="s">
        <v>256</v>
      </c>
      <c r="B218" s="61" t="s">
        <v>257</v>
      </c>
      <c r="C218" s="61">
        <v>45778</v>
      </c>
      <c r="D218" s="51">
        <v>6971</v>
      </c>
      <c r="E218" s="51">
        <v>249205</v>
      </c>
      <c r="F218" s="51">
        <v>2.7211760664543127E-2</v>
      </c>
      <c r="G218" s="51">
        <v>8958613</v>
      </c>
      <c r="H218" s="51">
        <v>249205</v>
      </c>
      <c r="I218" s="51">
        <v>35.948769085692504</v>
      </c>
      <c r="K218" s="51">
        <v>20270</v>
      </c>
      <c r="L218" s="51">
        <v>44775</v>
      </c>
      <c r="M218" s="51">
        <v>6548</v>
      </c>
      <c r="N218" s="51">
        <v>12026</v>
      </c>
      <c r="O218" s="51">
        <v>37</v>
      </c>
      <c r="P218" s="51">
        <v>53</v>
      </c>
      <c r="Q218" s="51">
        <v>83</v>
      </c>
      <c r="R218" s="51">
        <v>118</v>
      </c>
      <c r="S218" s="51">
        <v>0.4728287579863793</v>
      </c>
      <c r="T218" s="51">
        <v>17199</v>
      </c>
      <c r="U218" s="51">
        <v>22396</v>
      </c>
      <c r="V218" s="51">
        <v>0.76794963386318982</v>
      </c>
      <c r="W218" s="51">
        <v>17199</v>
      </c>
      <c r="X218" s="51">
        <v>22396</v>
      </c>
      <c r="Y218" s="51">
        <v>16221</v>
      </c>
      <c r="Z218" s="51">
        <v>28563</v>
      </c>
      <c r="AA218" s="51">
        <v>0.65582134657273494</v>
      </c>
      <c r="AB218" s="51">
        <v>138002</v>
      </c>
      <c r="AC218" s="51">
        <v>183269</v>
      </c>
      <c r="AD218" s="51">
        <v>0.75300241721185801</v>
      </c>
    </row>
    <row r="219" spans="1:30" x14ac:dyDescent="0.35">
      <c r="A219" s="51" t="s">
        <v>258</v>
      </c>
      <c r="B219" s="51" t="s">
        <v>259</v>
      </c>
      <c r="C219" s="61">
        <v>45778</v>
      </c>
      <c r="D219" s="51">
        <v>3075</v>
      </c>
      <c r="E219" s="51">
        <v>174923</v>
      </c>
      <c r="F219" s="51">
        <v>1.7275475005337139E-2</v>
      </c>
      <c r="G219" s="51">
        <v>3852063</v>
      </c>
      <c r="H219" s="51">
        <v>174923</v>
      </c>
      <c r="I219" s="51">
        <v>22.021478021758146</v>
      </c>
      <c r="K219" s="51">
        <v>20606</v>
      </c>
      <c r="L219" s="51">
        <v>42314</v>
      </c>
      <c r="M219" s="51">
        <v>7422</v>
      </c>
      <c r="N219" s="51">
        <v>13851</v>
      </c>
      <c r="O219" s="51">
        <v>868</v>
      </c>
      <c r="P219" s="51">
        <v>1974</v>
      </c>
      <c r="Q219" s="51">
        <v>1125</v>
      </c>
      <c r="R219" s="51">
        <v>1969</v>
      </c>
      <c r="S219" s="51">
        <v>0.49945098822120182</v>
      </c>
      <c r="T219" s="51">
        <v>17572</v>
      </c>
      <c r="U219" s="51">
        <v>18772</v>
      </c>
      <c r="V219" s="51">
        <v>0.93607500532708288</v>
      </c>
      <c r="W219" s="51">
        <v>17572</v>
      </c>
      <c r="X219" s="51">
        <v>18772</v>
      </c>
      <c r="Y219" s="51">
        <v>14322</v>
      </c>
      <c r="Z219" s="51">
        <v>19536</v>
      </c>
      <c r="AA219" s="51">
        <v>0.8325676098987157</v>
      </c>
      <c r="AB219" s="51">
        <v>90076</v>
      </c>
      <c r="AC219" s="51">
        <v>111851</v>
      </c>
      <c r="AD219" s="51">
        <v>0.80532136503026353</v>
      </c>
    </row>
    <row r="220" spans="1:30" x14ac:dyDescent="0.35">
      <c r="A220" s="51" t="s">
        <v>57</v>
      </c>
      <c r="B220" s="51" t="s">
        <v>242</v>
      </c>
      <c r="C220" s="61">
        <v>45778</v>
      </c>
    </row>
    <row r="221" spans="1:30" x14ac:dyDescent="0.35">
      <c r="A221" s="51" t="s">
        <v>298</v>
      </c>
      <c r="B221" s="51" t="s">
        <v>299</v>
      </c>
      <c r="C221" s="61">
        <v>45778</v>
      </c>
      <c r="D221" s="51">
        <v>982</v>
      </c>
      <c r="E221" s="51">
        <v>87159</v>
      </c>
      <c r="F221" s="51">
        <v>1.1141239604724249E-2</v>
      </c>
      <c r="G221" s="51">
        <v>910575</v>
      </c>
      <c r="H221" s="51">
        <v>87159</v>
      </c>
      <c r="I221" s="51">
        <v>10.447285994561662</v>
      </c>
      <c r="J221" s="51">
        <v>71</v>
      </c>
      <c r="K221" s="51">
        <v>2334</v>
      </c>
      <c r="L221" s="51">
        <v>8527</v>
      </c>
      <c r="M221" s="51">
        <v>1615</v>
      </c>
      <c r="N221" s="51">
        <v>3307</v>
      </c>
      <c r="O221" s="51">
        <v>0</v>
      </c>
      <c r="P221" s="51">
        <v>0</v>
      </c>
      <c r="Q221" s="51">
        <v>11</v>
      </c>
      <c r="R221" s="51">
        <v>11</v>
      </c>
      <c r="S221" s="51">
        <v>0.33431827775432671</v>
      </c>
      <c r="T221" s="51">
        <v>4123</v>
      </c>
      <c r="U221" s="51">
        <v>5962</v>
      </c>
      <c r="V221" s="51">
        <v>0.69154646091915462</v>
      </c>
      <c r="W221" s="51">
        <v>4123</v>
      </c>
      <c r="X221" s="51">
        <v>5962</v>
      </c>
      <c r="Y221" s="51">
        <v>2479</v>
      </c>
      <c r="Z221" s="51">
        <v>14164</v>
      </c>
      <c r="AA221" s="51">
        <v>0.32803338964523504</v>
      </c>
      <c r="AB221" s="51">
        <v>51033</v>
      </c>
      <c r="AC221" s="51">
        <v>69041</v>
      </c>
      <c r="AD221" s="51">
        <v>0.73916947900522878</v>
      </c>
    </row>
    <row r="222" spans="1:30" x14ac:dyDescent="0.35">
      <c r="A222" s="51" t="s">
        <v>300</v>
      </c>
      <c r="B222" s="51" t="s">
        <v>301</v>
      </c>
      <c r="C222" s="61">
        <v>45778</v>
      </c>
      <c r="D222" s="51">
        <v>8978</v>
      </c>
      <c r="E222" s="51">
        <v>164570</v>
      </c>
      <c r="F222" s="51">
        <v>5.1732085647774678E-2</v>
      </c>
      <c r="G222" s="51">
        <v>17768752</v>
      </c>
      <c r="H222" s="51">
        <v>164570</v>
      </c>
      <c r="I222" s="51">
        <v>107.97078446861518</v>
      </c>
      <c r="J222" s="51">
        <v>129</v>
      </c>
      <c r="K222" s="51">
        <v>6848</v>
      </c>
      <c r="L222" s="51">
        <v>18716</v>
      </c>
      <c r="M222" s="51">
        <v>2928</v>
      </c>
      <c r="N222" s="51">
        <v>7212</v>
      </c>
      <c r="O222" s="51">
        <v>0</v>
      </c>
      <c r="P222" s="51">
        <v>1</v>
      </c>
      <c r="Q222" s="51">
        <v>0</v>
      </c>
      <c r="R222" s="51">
        <v>3</v>
      </c>
      <c r="S222" s="51">
        <v>0.37704412218451094</v>
      </c>
      <c r="T222" s="51">
        <v>13541</v>
      </c>
      <c r="U222" s="51">
        <v>13566</v>
      </c>
      <c r="V222" s="51">
        <v>0.99815715759988211</v>
      </c>
      <c r="W222" s="51">
        <v>13541</v>
      </c>
      <c r="X222" s="51">
        <v>13566</v>
      </c>
      <c r="Y222" s="51">
        <v>6898</v>
      </c>
      <c r="Z222" s="51">
        <v>8834</v>
      </c>
      <c r="AA222" s="51">
        <v>0.91245535714285719</v>
      </c>
      <c r="AB222" s="51">
        <v>85353</v>
      </c>
      <c r="AC222" s="51">
        <v>102693</v>
      </c>
      <c r="AD222" s="51">
        <v>0.83114720574917478</v>
      </c>
    </row>
    <row r="223" spans="1:30" x14ac:dyDescent="0.35">
      <c r="A223" s="51" t="s">
        <v>302</v>
      </c>
      <c r="B223" s="51" t="s">
        <v>303</v>
      </c>
      <c r="C223" s="61">
        <v>45778</v>
      </c>
      <c r="D223" s="51">
        <v>5520</v>
      </c>
      <c r="E223" s="51">
        <v>172777</v>
      </c>
      <c r="F223" s="51">
        <v>3.0959578680516218E-2</v>
      </c>
      <c r="G223" s="51">
        <v>8155961</v>
      </c>
      <c r="H223" s="51">
        <v>172777</v>
      </c>
      <c r="I223" s="51">
        <v>47.205131470045202</v>
      </c>
      <c r="J223" s="51">
        <v>297</v>
      </c>
      <c r="K223" s="51">
        <v>8036</v>
      </c>
      <c r="L223" s="51">
        <v>13978</v>
      </c>
      <c r="M223" s="51">
        <v>321</v>
      </c>
      <c r="N223" s="51">
        <v>717</v>
      </c>
      <c r="O223" s="51">
        <v>225</v>
      </c>
      <c r="P223" s="51">
        <v>560</v>
      </c>
      <c r="Q223" s="51">
        <v>126</v>
      </c>
      <c r="R223" s="51">
        <v>792</v>
      </c>
      <c r="S223" s="51">
        <v>0.54265594815230256</v>
      </c>
      <c r="T223" s="51">
        <v>4593</v>
      </c>
      <c r="U223" s="51">
        <v>6424</v>
      </c>
      <c r="V223" s="51">
        <v>0.71497509339975096</v>
      </c>
      <c r="W223" s="51">
        <v>4593</v>
      </c>
      <c r="X223" s="51">
        <v>6424</v>
      </c>
      <c r="Y223" s="51">
        <v>6412</v>
      </c>
      <c r="Z223" s="51">
        <v>21849</v>
      </c>
      <c r="AA223" s="51">
        <v>0.38924061825770168</v>
      </c>
      <c r="AB223" s="51">
        <v>87209</v>
      </c>
      <c r="AC223" s="51">
        <v>115415</v>
      </c>
      <c r="AD223" s="51">
        <v>0.75561235541307459</v>
      </c>
    </row>
    <row r="224" spans="1:30" x14ac:dyDescent="0.35">
      <c r="A224" s="51" t="s">
        <v>782</v>
      </c>
      <c r="B224" s="51" t="s">
        <v>251</v>
      </c>
      <c r="C224" s="61">
        <v>45778</v>
      </c>
      <c r="D224" s="51">
        <v>2491</v>
      </c>
      <c r="E224" s="51">
        <v>315591</v>
      </c>
      <c r="F224" s="51">
        <v>7.8313139379153802E-3</v>
      </c>
      <c r="G224" s="51">
        <v>3678407</v>
      </c>
      <c r="H224" s="51">
        <v>315591</v>
      </c>
      <c r="I224" s="51">
        <v>11.655614386975547</v>
      </c>
      <c r="J224" s="51">
        <v>93</v>
      </c>
      <c r="K224" s="51">
        <v>36327</v>
      </c>
      <c r="L224" s="51">
        <v>70253</v>
      </c>
      <c r="M224" s="51">
        <v>2764</v>
      </c>
      <c r="N224" s="51">
        <v>10971</v>
      </c>
      <c r="O224" s="51">
        <v>4</v>
      </c>
      <c r="P224" s="51">
        <v>5</v>
      </c>
      <c r="Q224" s="51">
        <v>1</v>
      </c>
      <c r="R224" s="51">
        <v>1</v>
      </c>
      <c r="S224" s="51">
        <v>0.48130001231072261</v>
      </c>
      <c r="T224" s="51">
        <v>24394</v>
      </c>
      <c r="U224" s="51">
        <v>27097</v>
      </c>
      <c r="V224" s="51">
        <v>0.90024725984426324</v>
      </c>
      <c r="W224" s="51">
        <v>24394</v>
      </c>
      <c r="X224" s="51">
        <v>27097</v>
      </c>
      <c r="Y224" s="51">
        <v>12303</v>
      </c>
      <c r="Z224" s="51">
        <v>29583</v>
      </c>
      <c r="AA224" s="51">
        <v>0.6474417784050811</v>
      </c>
      <c r="AB224" s="51">
        <v>158531</v>
      </c>
      <c r="AC224" s="51">
        <v>220764</v>
      </c>
      <c r="AD224" s="51">
        <v>0.71810168324545665</v>
      </c>
    </row>
    <row r="225" spans="1:30" x14ac:dyDescent="0.35">
      <c r="A225" s="51" t="s">
        <v>304</v>
      </c>
      <c r="B225" s="51" t="s">
        <v>305</v>
      </c>
      <c r="C225" s="61">
        <v>45778</v>
      </c>
      <c r="D225" s="51">
        <v>1527</v>
      </c>
      <c r="E225" s="51">
        <v>30441</v>
      </c>
      <c r="F225" s="51">
        <v>4.7766516516516519E-2</v>
      </c>
      <c r="G225" s="51">
        <v>2162877</v>
      </c>
      <c r="H225" s="51">
        <v>30441</v>
      </c>
      <c r="I225" s="51">
        <v>71.051443776485655</v>
      </c>
      <c r="J225" s="51">
        <v>367</v>
      </c>
      <c r="K225" s="51">
        <v>870</v>
      </c>
      <c r="L225" s="51">
        <v>6844</v>
      </c>
      <c r="M225" s="51">
        <v>2005</v>
      </c>
      <c r="N225" s="51">
        <v>4311</v>
      </c>
      <c r="O225" s="51">
        <v>34</v>
      </c>
      <c r="P225" s="51">
        <v>250</v>
      </c>
      <c r="Q225" s="51">
        <v>390</v>
      </c>
      <c r="R225" s="51">
        <v>732</v>
      </c>
      <c r="S225" s="51">
        <v>0.27181346296448877</v>
      </c>
      <c r="T225" s="51">
        <v>1469</v>
      </c>
      <c r="U225" s="51">
        <v>2631</v>
      </c>
      <c r="V225" s="51">
        <v>0.55834283542379326</v>
      </c>
      <c r="W225" s="51">
        <v>1469</v>
      </c>
      <c r="X225" s="51">
        <v>2631</v>
      </c>
      <c r="Y225" s="51">
        <v>1657</v>
      </c>
      <c r="Z225" s="51">
        <v>2779</v>
      </c>
      <c r="AA225" s="51">
        <v>0.57781885397412203</v>
      </c>
      <c r="AB225" s="51">
        <v>13434</v>
      </c>
      <c r="AC225" s="51">
        <v>19915</v>
      </c>
      <c r="AD225" s="51">
        <v>0.67456690936480035</v>
      </c>
    </row>
    <row r="226" spans="1:30" x14ac:dyDescent="0.35">
      <c r="A226" s="51" t="s">
        <v>306</v>
      </c>
      <c r="B226" s="51" t="s">
        <v>307</v>
      </c>
      <c r="C226" s="61">
        <v>45778</v>
      </c>
      <c r="D226" s="51">
        <v>951</v>
      </c>
      <c r="E226" s="51">
        <v>22331</v>
      </c>
      <c r="F226" s="51">
        <v>4.0847006270938922E-2</v>
      </c>
      <c r="G226" s="51">
        <v>1582332</v>
      </c>
      <c r="H226" s="51">
        <v>22331</v>
      </c>
      <c r="I226" s="51">
        <v>70.858089651157584</v>
      </c>
      <c r="J226" s="51">
        <v>332</v>
      </c>
      <c r="K226" s="51">
        <v>579</v>
      </c>
      <c r="L226" s="51">
        <v>4707</v>
      </c>
      <c r="M226" s="51">
        <v>1435</v>
      </c>
      <c r="N226" s="51">
        <v>3008</v>
      </c>
      <c r="O226" s="51">
        <v>26</v>
      </c>
      <c r="P226" s="51">
        <v>203</v>
      </c>
      <c r="Q226" s="51">
        <v>321</v>
      </c>
      <c r="R226" s="51">
        <v>553</v>
      </c>
      <c r="S226" s="51">
        <v>0.27871561799079214</v>
      </c>
      <c r="T226" s="51">
        <v>1215</v>
      </c>
      <c r="U226" s="51">
        <v>2107</v>
      </c>
      <c r="V226" s="51">
        <v>0.57664926435690556</v>
      </c>
      <c r="W226" s="51">
        <v>1215</v>
      </c>
      <c r="X226" s="51">
        <v>2107</v>
      </c>
      <c r="Y226" s="51">
        <v>1150</v>
      </c>
      <c r="Z226" s="51">
        <v>2137</v>
      </c>
      <c r="AA226" s="51">
        <v>0.55725730442978327</v>
      </c>
      <c r="AB226" s="51">
        <v>10030</v>
      </c>
      <c r="AC226" s="51">
        <v>16286</v>
      </c>
      <c r="AD226" s="51">
        <v>0.615866388308977</v>
      </c>
    </row>
    <row r="227" spans="1:30" x14ac:dyDescent="0.35">
      <c r="A227" s="51" t="s">
        <v>308</v>
      </c>
      <c r="B227" s="51" t="s">
        <v>309</v>
      </c>
      <c r="C227" s="61">
        <v>45778</v>
      </c>
      <c r="D227" s="51">
        <v>626</v>
      </c>
      <c r="E227" s="51">
        <v>33766</v>
      </c>
      <c r="F227" s="51">
        <v>1.8201907420330309E-2</v>
      </c>
      <c r="G227" s="51">
        <v>843853</v>
      </c>
      <c r="H227" s="51">
        <v>33766</v>
      </c>
      <c r="I227" s="51">
        <v>24.991204169875022</v>
      </c>
      <c r="J227" s="51">
        <v>240</v>
      </c>
      <c r="K227" s="51">
        <v>2589</v>
      </c>
      <c r="L227" s="51">
        <v>9284</v>
      </c>
      <c r="M227" s="51">
        <v>569</v>
      </c>
      <c r="N227" s="51">
        <v>1667</v>
      </c>
      <c r="O227" s="51">
        <v>11</v>
      </c>
      <c r="P227" s="51">
        <v>60</v>
      </c>
      <c r="Q227" s="51">
        <v>1</v>
      </c>
      <c r="R227" s="51">
        <v>136</v>
      </c>
      <c r="S227" s="51">
        <v>0.28438144792320802</v>
      </c>
      <c r="T227" s="51">
        <v>2666</v>
      </c>
      <c r="U227" s="51">
        <v>2782</v>
      </c>
      <c r="V227" s="51">
        <v>0.95830337886412653</v>
      </c>
      <c r="W227" s="51">
        <v>2666</v>
      </c>
      <c r="X227" s="51">
        <v>2782</v>
      </c>
      <c r="Y227" s="51">
        <v>2349</v>
      </c>
      <c r="Z227" s="51">
        <v>2659</v>
      </c>
      <c r="AA227" s="51">
        <v>0.92170556882925936</v>
      </c>
      <c r="AB227" s="51">
        <v>16920</v>
      </c>
      <c r="AC227" s="51">
        <v>22084</v>
      </c>
      <c r="AD227" s="51">
        <v>0.76616554971925377</v>
      </c>
    </row>
    <row r="228" spans="1:30" x14ac:dyDescent="0.35">
      <c r="A228" s="51" t="s">
        <v>310</v>
      </c>
      <c r="B228" s="51" t="s">
        <v>311</v>
      </c>
      <c r="C228" s="61">
        <v>45778</v>
      </c>
      <c r="D228" s="51">
        <v>57</v>
      </c>
      <c r="E228" s="51">
        <v>7674</v>
      </c>
      <c r="F228" s="51">
        <v>7.3729142413659294E-3</v>
      </c>
      <c r="G228" s="51">
        <v>85119</v>
      </c>
      <c r="H228" s="51">
        <v>7674</v>
      </c>
      <c r="I228" s="51">
        <v>11.091868647380766</v>
      </c>
      <c r="J228" s="51">
        <v>64</v>
      </c>
      <c r="K228" s="51">
        <v>966</v>
      </c>
      <c r="L228" s="51">
        <v>1669</v>
      </c>
      <c r="M228" s="51">
        <v>127</v>
      </c>
      <c r="N228" s="51">
        <v>226</v>
      </c>
      <c r="O228" s="51">
        <v>8</v>
      </c>
      <c r="P228" s="51">
        <v>8</v>
      </c>
      <c r="Q228" s="51">
        <v>13</v>
      </c>
      <c r="R228" s="51">
        <v>13</v>
      </c>
      <c r="S228" s="51">
        <v>0.58141962421711901</v>
      </c>
      <c r="T228" s="51">
        <v>641</v>
      </c>
      <c r="U228" s="51">
        <v>697</v>
      </c>
      <c r="V228" s="51">
        <v>0.91965566714490676</v>
      </c>
      <c r="W228" s="51">
        <v>641</v>
      </c>
      <c r="X228" s="51">
        <v>697</v>
      </c>
      <c r="Y228" s="51">
        <v>446</v>
      </c>
      <c r="Z228" s="51">
        <v>869</v>
      </c>
      <c r="AA228" s="51">
        <v>0.69412515964240107</v>
      </c>
      <c r="AB228" s="51">
        <v>3459</v>
      </c>
      <c r="AC228" s="51">
        <v>5596</v>
      </c>
      <c r="AD228" s="51">
        <v>0.618120085775554</v>
      </c>
    </row>
    <row r="229" spans="1:30" x14ac:dyDescent="0.35">
      <c r="A229" s="51" t="s">
        <v>312</v>
      </c>
      <c r="B229" s="51" t="s">
        <v>313</v>
      </c>
      <c r="C229" s="61">
        <v>45778</v>
      </c>
      <c r="D229" s="51">
        <v>467</v>
      </c>
      <c r="E229" s="51">
        <v>28416</v>
      </c>
      <c r="F229" s="51">
        <v>1.6168680538725201E-2</v>
      </c>
      <c r="G229" s="51">
        <v>699690</v>
      </c>
      <c r="H229" s="51">
        <v>28416</v>
      </c>
      <c r="I229" s="51">
        <v>24.623099662162161</v>
      </c>
      <c r="J229" s="51">
        <v>240</v>
      </c>
      <c r="K229" s="51">
        <v>2471</v>
      </c>
      <c r="L229" s="51">
        <v>8311</v>
      </c>
      <c r="M229" s="51">
        <v>1263</v>
      </c>
      <c r="N229" s="51">
        <v>2682</v>
      </c>
      <c r="O229" s="51">
        <v>8</v>
      </c>
      <c r="P229" s="51">
        <v>67</v>
      </c>
      <c r="Q229" s="51">
        <v>0</v>
      </c>
      <c r="R229" s="51">
        <v>98</v>
      </c>
      <c r="S229" s="51">
        <v>0.3383363471971067</v>
      </c>
      <c r="T229" s="51">
        <v>2591</v>
      </c>
      <c r="U229" s="51">
        <v>2725</v>
      </c>
      <c r="V229" s="51">
        <v>0.95082568807339451</v>
      </c>
      <c r="W229" s="51">
        <v>2591</v>
      </c>
      <c r="X229" s="51">
        <v>2725</v>
      </c>
      <c r="Y229" s="51">
        <v>1778</v>
      </c>
      <c r="Z229" s="51">
        <v>2030</v>
      </c>
      <c r="AA229" s="51">
        <v>0.91882229232386958</v>
      </c>
      <c r="AB229" s="51">
        <v>14260</v>
      </c>
      <c r="AC229" s="51">
        <v>17824</v>
      </c>
      <c r="AD229" s="51">
        <v>0.80004488330341117</v>
      </c>
    </row>
    <row r="230" spans="1:30" x14ac:dyDescent="0.35">
      <c r="A230" s="51" t="s">
        <v>314</v>
      </c>
      <c r="B230" s="51" t="s">
        <v>315</v>
      </c>
      <c r="C230" s="61">
        <v>45778</v>
      </c>
      <c r="D230" s="51">
        <v>106</v>
      </c>
      <c r="E230" s="51">
        <v>30250</v>
      </c>
      <c r="F230" s="51">
        <v>3.4918961655027014E-3</v>
      </c>
      <c r="G230" s="51">
        <v>196610</v>
      </c>
      <c r="H230" s="51">
        <v>30250</v>
      </c>
      <c r="I230" s="51">
        <v>6.4995041322314053</v>
      </c>
      <c r="J230" s="51">
        <v>31</v>
      </c>
      <c r="K230" s="51">
        <v>4986</v>
      </c>
      <c r="L230" s="51">
        <v>8855</v>
      </c>
      <c r="M230" s="51">
        <v>515</v>
      </c>
      <c r="N230" s="51">
        <v>1091</v>
      </c>
      <c r="O230" s="51">
        <v>17</v>
      </c>
      <c r="P230" s="51">
        <v>25</v>
      </c>
      <c r="Q230" s="51">
        <v>35</v>
      </c>
      <c r="R230" s="51">
        <v>52</v>
      </c>
      <c r="S230" s="51">
        <v>0.55402574079616884</v>
      </c>
      <c r="T230" s="51">
        <v>3199</v>
      </c>
      <c r="U230" s="51">
        <v>3357</v>
      </c>
      <c r="V230" s="51">
        <v>0.95293416741137926</v>
      </c>
      <c r="W230" s="51">
        <v>3199</v>
      </c>
      <c r="X230" s="51">
        <v>3357</v>
      </c>
      <c r="Y230" s="51">
        <v>1595</v>
      </c>
      <c r="Z230" s="51">
        <v>2691</v>
      </c>
      <c r="AA230" s="51">
        <v>0.79265873015873012</v>
      </c>
      <c r="AB230" s="51">
        <v>17213</v>
      </c>
      <c r="AC230" s="51">
        <v>21313</v>
      </c>
      <c r="AD230" s="51">
        <v>0.80762914653028672</v>
      </c>
    </row>
    <row r="231" spans="1:30" x14ac:dyDescent="0.35">
      <c r="A231" s="51" t="s">
        <v>805</v>
      </c>
      <c r="B231" s="51" t="s">
        <v>806</v>
      </c>
      <c r="C231" s="61">
        <v>45778</v>
      </c>
      <c r="D231" s="51">
        <v>1919</v>
      </c>
      <c r="E231" s="51">
        <v>40997</v>
      </c>
      <c r="F231" s="51">
        <v>4.4715257712741166E-2</v>
      </c>
      <c r="G231" s="51">
        <v>3060336</v>
      </c>
      <c r="H231" s="51">
        <v>40997</v>
      </c>
      <c r="I231" s="51">
        <v>74.647803497816909</v>
      </c>
      <c r="J231" s="51">
        <v>329</v>
      </c>
      <c r="K231" s="51">
        <v>1143</v>
      </c>
      <c r="L231" s="51">
        <v>9003</v>
      </c>
      <c r="M231" s="51">
        <v>3650</v>
      </c>
      <c r="N231" s="51">
        <v>7449</v>
      </c>
      <c r="O231" s="51">
        <v>48</v>
      </c>
      <c r="P231" s="51">
        <v>351</v>
      </c>
      <c r="Q231" s="51">
        <v>677</v>
      </c>
      <c r="R231" s="51">
        <v>1246</v>
      </c>
      <c r="S231" s="51">
        <v>0.30572330877056902</v>
      </c>
      <c r="T231" s="51">
        <v>1887</v>
      </c>
      <c r="U231" s="51">
        <v>3531</v>
      </c>
      <c r="V231" s="51">
        <v>0.53440951571792694</v>
      </c>
      <c r="W231" s="51">
        <v>1887</v>
      </c>
      <c r="X231" s="51">
        <v>3531</v>
      </c>
      <c r="Y231" s="51">
        <v>2316</v>
      </c>
      <c r="Z231" s="51">
        <v>4028</v>
      </c>
      <c r="AA231" s="51">
        <v>0.55602592935573492</v>
      </c>
      <c r="AB231" s="51">
        <v>22130</v>
      </c>
      <c r="AC231" s="51">
        <v>29135</v>
      </c>
      <c r="AD231" s="51">
        <v>0.75956753046164405</v>
      </c>
    </row>
    <row r="232" spans="1:30" x14ac:dyDescent="0.35">
      <c r="A232" s="51" t="s">
        <v>803</v>
      </c>
      <c r="B232" s="51" t="s">
        <v>804</v>
      </c>
      <c r="C232" s="61">
        <v>45778</v>
      </c>
      <c r="D232" s="51">
        <v>548</v>
      </c>
      <c r="E232" s="51">
        <v>35785</v>
      </c>
      <c r="F232" s="51">
        <v>1.5082707180799824E-2</v>
      </c>
      <c r="G232" s="51">
        <v>184917</v>
      </c>
      <c r="H232" s="51">
        <v>35785</v>
      </c>
      <c r="I232" s="51">
        <v>5.1674444599692606</v>
      </c>
      <c r="J232" s="51">
        <v>6</v>
      </c>
      <c r="K232" s="51">
        <v>2744</v>
      </c>
      <c r="L232" s="51">
        <v>6666</v>
      </c>
      <c r="M232" s="51">
        <v>963</v>
      </c>
      <c r="N232" s="51">
        <v>1281</v>
      </c>
      <c r="O232" s="51">
        <v>0</v>
      </c>
      <c r="P232" s="51">
        <v>0</v>
      </c>
      <c r="Q232" s="51">
        <v>0</v>
      </c>
      <c r="R232" s="51">
        <v>0</v>
      </c>
      <c r="S232" s="51">
        <v>0.46646533282999875</v>
      </c>
      <c r="T232" s="51">
        <v>2745</v>
      </c>
      <c r="U232" s="51">
        <v>3012</v>
      </c>
      <c r="V232" s="51">
        <v>0.91135458167330674</v>
      </c>
      <c r="W232" s="51">
        <v>2745</v>
      </c>
      <c r="X232" s="51">
        <v>3012</v>
      </c>
      <c r="Y232" s="51">
        <v>2129</v>
      </c>
      <c r="Z232" s="51">
        <v>3022</v>
      </c>
      <c r="AA232" s="51">
        <v>0.80775604905535303</v>
      </c>
      <c r="AB232" s="51">
        <v>8403</v>
      </c>
      <c r="AC232" s="51">
        <v>16452</v>
      </c>
      <c r="AD232" s="51">
        <v>0.51075857038657912</v>
      </c>
    </row>
    <row r="233" spans="1:30" x14ac:dyDescent="0.35">
      <c r="A233" s="51" t="s">
        <v>316</v>
      </c>
      <c r="B233" s="51" t="s">
        <v>317</v>
      </c>
      <c r="C233" s="61">
        <v>45778</v>
      </c>
      <c r="D233" s="51">
        <v>703</v>
      </c>
      <c r="E233" s="51">
        <v>62360</v>
      </c>
      <c r="F233" s="51">
        <v>1.1147582576154004E-2</v>
      </c>
      <c r="G233" s="51">
        <v>385834</v>
      </c>
      <c r="H233" s="51">
        <v>62360</v>
      </c>
      <c r="I233" s="51">
        <v>6.1872033354714562</v>
      </c>
      <c r="J233" s="51">
        <v>6</v>
      </c>
      <c r="K233" s="51">
        <v>2859</v>
      </c>
      <c r="L233" s="51">
        <v>10292</v>
      </c>
      <c r="M233" s="51">
        <v>1651</v>
      </c>
      <c r="N233" s="51">
        <v>2611</v>
      </c>
      <c r="O233" s="51">
        <v>1</v>
      </c>
      <c r="P233" s="51">
        <v>97</v>
      </c>
      <c r="Q233" s="51">
        <v>14</v>
      </c>
      <c r="R233" s="51">
        <v>62</v>
      </c>
      <c r="S233" s="51">
        <v>0.34642474353085284</v>
      </c>
      <c r="T233" s="51">
        <v>5650</v>
      </c>
      <c r="U233" s="51">
        <v>6197</v>
      </c>
      <c r="V233" s="51">
        <v>0.91173148297563333</v>
      </c>
      <c r="W233" s="51">
        <v>5650</v>
      </c>
      <c r="X233" s="51">
        <v>6197</v>
      </c>
      <c r="Y233" s="51">
        <v>3321</v>
      </c>
      <c r="Z233" s="51">
        <v>6798</v>
      </c>
      <c r="AA233" s="51">
        <v>0.69034243939976914</v>
      </c>
      <c r="AB233" s="51">
        <v>20703</v>
      </c>
      <c r="AC233" s="51">
        <v>36674</v>
      </c>
      <c r="AD233" s="51">
        <v>0.56451436985330206</v>
      </c>
    </row>
    <row r="234" spans="1:30" x14ac:dyDescent="0.35">
      <c r="A234" s="51" t="s">
        <v>318</v>
      </c>
      <c r="B234" s="51" t="s">
        <v>319</v>
      </c>
      <c r="C234" s="61">
        <v>45778</v>
      </c>
      <c r="D234" s="51">
        <v>603</v>
      </c>
      <c r="E234" s="51">
        <v>52042</v>
      </c>
      <c r="F234" s="51">
        <v>1.14540792098015E-2</v>
      </c>
      <c r="G234" s="51">
        <v>262567</v>
      </c>
      <c r="H234" s="51">
        <v>52042</v>
      </c>
      <c r="I234" s="51">
        <v>5.0452903424157407</v>
      </c>
      <c r="J234" s="51">
        <v>6</v>
      </c>
      <c r="K234" s="51">
        <v>5769</v>
      </c>
      <c r="L234" s="51">
        <v>13092</v>
      </c>
      <c r="M234" s="51">
        <v>1173</v>
      </c>
      <c r="N234" s="51">
        <v>1586</v>
      </c>
      <c r="O234" s="51">
        <v>0</v>
      </c>
      <c r="P234" s="51">
        <v>2</v>
      </c>
      <c r="Q234" s="51">
        <v>0</v>
      </c>
      <c r="R234" s="51">
        <v>0</v>
      </c>
      <c r="S234" s="51">
        <v>0.47295271835399916</v>
      </c>
      <c r="T234" s="51">
        <v>5076</v>
      </c>
      <c r="U234" s="51">
        <v>5495</v>
      </c>
      <c r="V234" s="51">
        <v>0.92374886260236577</v>
      </c>
      <c r="W234" s="51">
        <v>5076</v>
      </c>
      <c r="X234" s="51">
        <v>5495</v>
      </c>
      <c r="Y234" s="51">
        <v>3595</v>
      </c>
      <c r="Z234" s="51">
        <v>5221</v>
      </c>
      <c r="AA234" s="51">
        <v>0.80916386711459498</v>
      </c>
      <c r="AB234" s="51">
        <v>18628</v>
      </c>
      <c r="AC234" s="51">
        <v>38174</v>
      </c>
      <c r="AD234" s="51">
        <v>0.48797610939382824</v>
      </c>
    </row>
    <row r="235" spans="1:30" x14ac:dyDescent="0.35">
      <c r="A235" s="51" t="s">
        <v>320</v>
      </c>
      <c r="B235" s="119" t="s">
        <v>321</v>
      </c>
      <c r="C235" s="61">
        <v>45778</v>
      </c>
      <c r="D235" s="51">
        <v>534</v>
      </c>
      <c r="E235" s="51">
        <v>46247</v>
      </c>
      <c r="F235" s="51">
        <v>1.1414890660738334E-2</v>
      </c>
      <c r="G235" s="51">
        <v>271681</v>
      </c>
      <c r="H235" s="51">
        <v>46247</v>
      </c>
      <c r="I235" s="51">
        <v>5.8745648366380525</v>
      </c>
      <c r="J235" s="51">
        <v>5</v>
      </c>
      <c r="K235" s="51">
        <v>2079</v>
      </c>
      <c r="L235" s="51">
        <v>7398</v>
      </c>
      <c r="M235" s="51">
        <v>1240</v>
      </c>
      <c r="N235" s="51">
        <v>2061</v>
      </c>
      <c r="O235" s="51">
        <v>1</v>
      </c>
      <c r="P235" s="51">
        <v>72</v>
      </c>
      <c r="Q235" s="51">
        <v>13</v>
      </c>
      <c r="R235" s="51">
        <v>46</v>
      </c>
      <c r="S235" s="51">
        <v>0.34802130103372664</v>
      </c>
      <c r="T235" s="51">
        <v>3855</v>
      </c>
      <c r="U235" s="51">
        <v>4131</v>
      </c>
      <c r="V235" s="51">
        <v>0.93318809005083514</v>
      </c>
      <c r="W235" s="51">
        <v>3855</v>
      </c>
      <c r="X235" s="51">
        <v>4131</v>
      </c>
      <c r="Y235" s="51">
        <v>2507</v>
      </c>
      <c r="Z235" s="51">
        <v>4712</v>
      </c>
      <c r="AA235" s="51">
        <v>0.71943910437634284</v>
      </c>
      <c r="AB235" s="51">
        <v>14442</v>
      </c>
      <c r="AC235" s="51">
        <v>22837</v>
      </c>
      <c r="AD235" s="51">
        <v>0.63239479791566322</v>
      </c>
    </row>
    <row r="236" spans="1:30" x14ac:dyDescent="0.35">
      <c r="A236" s="51" t="s">
        <v>338</v>
      </c>
      <c r="B236" s="51" t="s">
        <v>339</v>
      </c>
      <c r="C236" s="61">
        <v>45778</v>
      </c>
      <c r="D236" s="51">
        <v>183</v>
      </c>
      <c r="E236" s="51">
        <v>37696</v>
      </c>
      <c r="F236" s="51">
        <v>4.8311729454315055E-3</v>
      </c>
      <c r="G236" s="51">
        <v>4394551</v>
      </c>
      <c r="H236" s="51">
        <v>37696</v>
      </c>
      <c r="I236" s="51">
        <v>116.57870861629881</v>
      </c>
      <c r="J236" s="51">
        <v>31</v>
      </c>
      <c r="K236" s="51">
        <v>4078</v>
      </c>
      <c r="L236" s="51">
        <v>11794</v>
      </c>
      <c r="M236" s="51">
        <v>935</v>
      </c>
      <c r="N236" s="51">
        <v>1661</v>
      </c>
      <c r="O236" s="51">
        <v>101</v>
      </c>
      <c r="P236" s="51">
        <v>135</v>
      </c>
      <c r="Q236" s="51">
        <v>84</v>
      </c>
      <c r="R236" s="51">
        <v>137</v>
      </c>
      <c r="S236" s="51">
        <v>0.37866977489618997</v>
      </c>
      <c r="T236" s="51">
        <v>299</v>
      </c>
      <c r="U236" s="51">
        <v>3902</v>
      </c>
      <c r="V236" s="51">
        <v>7.6627370579190154E-2</v>
      </c>
      <c r="W236" s="51">
        <v>299</v>
      </c>
      <c r="X236" s="51">
        <v>3902</v>
      </c>
      <c r="Y236" s="51">
        <v>2144</v>
      </c>
      <c r="Z236" s="51">
        <v>3835</v>
      </c>
      <c r="AA236" s="51">
        <v>0.31575546077290939</v>
      </c>
      <c r="AB236" s="51">
        <v>11638</v>
      </c>
      <c r="AC236" s="51">
        <v>26448</v>
      </c>
      <c r="AD236" s="51">
        <v>0.44003327283726557</v>
      </c>
    </row>
    <row r="237" spans="1:30" x14ac:dyDescent="0.35">
      <c r="A237" s="51" t="s">
        <v>323</v>
      </c>
      <c r="B237" s="51" t="s">
        <v>324</v>
      </c>
      <c r="C237" s="61">
        <v>45778</v>
      </c>
      <c r="D237" s="51">
        <v>888</v>
      </c>
      <c r="E237" s="51">
        <v>61730</v>
      </c>
      <c r="F237" s="51">
        <v>1.4181225845603501E-2</v>
      </c>
      <c r="G237" s="51">
        <v>1096833</v>
      </c>
      <c r="H237" s="51">
        <v>61730</v>
      </c>
      <c r="I237" s="51">
        <v>17.768232625951725</v>
      </c>
      <c r="J237" s="51">
        <v>109</v>
      </c>
      <c r="K237" s="51">
        <v>4594</v>
      </c>
      <c r="L237" s="51">
        <v>10034</v>
      </c>
      <c r="M237" s="51">
        <v>2670</v>
      </c>
      <c r="N237" s="51">
        <v>3763</v>
      </c>
      <c r="O237" s="51">
        <v>0</v>
      </c>
      <c r="P237" s="51">
        <v>0</v>
      </c>
      <c r="Q237" s="51">
        <v>0</v>
      </c>
      <c r="R237" s="51">
        <v>0</v>
      </c>
      <c r="S237" s="51">
        <v>0.52649126621729359</v>
      </c>
      <c r="T237" s="51">
        <v>5183</v>
      </c>
      <c r="U237" s="51">
        <v>5685</v>
      </c>
      <c r="V237" s="51">
        <v>0.91169744942832009</v>
      </c>
      <c r="W237" s="51">
        <v>5183</v>
      </c>
      <c r="X237" s="51">
        <v>5685</v>
      </c>
      <c r="Y237" s="51">
        <v>4242</v>
      </c>
      <c r="Z237" s="51">
        <v>6617</v>
      </c>
      <c r="AA237" s="51">
        <v>0.76613558770931556</v>
      </c>
      <c r="AB237" s="51">
        <v>32865</v>
      </c>
      <c r="AC237" s="51">
        <v>43191</v>
      </c>
      <c r="AD237" s="51">
        <v>0.76092241439188724</v>
      </c>
    </row>
    <row r="238" spans="1:30" x14ac:dyDescent="0.35">
      <c r="A238" s="51" t="s">
        <v>325</v>
      </c>
      <c r="B238" s="51" t="s">
        <v>326</v>
      </c>
      <c r="C238" s="61">
        <v>45778</v>
      </c>
      <c r="D238" s="51">
        <v>992</v>
      </c>
      <c r="E238" s="51">
        <v>7305</v>
      </c>
      <c r="F238" s="51">
        <v>0.11956128721224539</v>
      </c>
      <c r="G238" s="51">
        <v>913673</v>
      </c>
      <c r="H238" s="51">
        <v>7305</v>
      </c>
      <c r="I238" s="51">
        <v>125.07501711156742</v>
      </c>
      <c r="J238" s="51">
        <v>683</v>
      </c>
      <c r="K238" s="51">
        <v>1668</v>
      </c>
      <c r="L238" s="51">
        <v>1835</v>
      </c>
      <c r="M238" s="51">
        <v>84</v>
      </c>
      <c r="N238" s="51">
        <v>87</v>
      </c>
      <c r="O238" s="51">
        <v>0</v>
      </c>
      <c r="P238" s="51">
        <v>0</v>
      </c>
      <c r="Q238" s="51">
        <v>0</v>
      </c>
      <c r="R238" s="51">
        <v>0</v>
      </c>
      <c r="S238" s="51">
        <v>0.91155046826222685</v>
      </c>
      <c r="T238" s="51">
        <v>507</v>
      </c>
      <c r="U238" s="51">
        <v>797</v>
      </c>
      <c r="V238" s="51">
        <v>0.6361355081555834</v>
      </c>
      <c r="W238" s="51">
        <v>507</v>
      </c>
      <c r="X238" s="51">
        <v>797</v>
      </c>
      <c r="Y238" s="51">
        <v>173</v>
      </c>
      <c r="Z238" s="51">
        <v>873</v>
      </c>
      <c r="AA238" s="51">
        <v>0.40718562874251496</v>
      </c>
      <c r="AB238" s="51">
        <v>4588</v>
      </c>
      <c r="AC238" s="51">
        <v>5369</v>
      </c>
      <c r="AD238" s="51">
        <v>0.85453529521326133</v>
      </c>
    </row>
    <row r="239" spans="1:30" x14ac:dyDescent="0.35">
      <c r="A239" s="51" t="s">
        <v>327</v>
      </c>
      <c r="B239" s="51" t="s">
        <v>328</v>
      </c>
      <c r="C239" s="61">
        <v>45778</v>
      </c>
      <c r="D239" s="51">
        <v>3959</v>
      </c>
      <c r="E239" s="51">
        <v>85166</v>
      </c>
      <c r="F239" s="51">
        <v>4.4420757363253856E-2</v>
      </c>
      <c r="G239" s="51">
        <v>5442107</v>
      </c>
      <c r="H239" s="51">
        <v>85166</v>
      </c>
      <c r="I239" s="51">
        <v>63.899995303290048</v>
      </c>
      <c r="J239" s="51">
        <v>356</v>
      </c>
      <c r="K239" s="51">
        <v>5849</v>
      </c>
      <c r="L239" s="51">
        <v>15802</v>
      </c>
      <c r="M239" s="51">
        <v>1896</v>
      </c>
      <c r="N239" s="51">
        <v>3689</v>
      </c>
      <c r="O239" s="51">
        <v>0</v>
      </c>
      <c r="P239" s="51">
        <v>0</v>
      </c>
      <c r="Q239" s="51">
        <v>0</v>
      </c>
      <c r="R239" s="51">
        <v>0</v>
      </c>
      <c r="S239" s="51">
        <v>0.39736288543430304</v>
      </c>
      <c r="T239" s="51">
        <v>3623</v>
      </c>
      <c r="U239" s="51">
        <v>7458</v>
      </c>
      <c r="V239" s="51">
        <v>0.4857870742826495</v>
      </c>
      <c r="W239" s="51">
        <v>3623</v>
      </c>
      <c r="X239" s="51">
        <v>7458</v>
      </c>
      <c r="Y239" s="51">
        <v>4570</v>
      </c>
      <c r="Z239" s="51">
        <v>10560</v>
      </c>
      <c r="AA239" s="51">
        <v>0.45471195471195469</v>
      </c>
      <c r="AB239" s="51">
        <v>49973</v>
      </c>
      <c r="AC239" s="51">
        <v>68918</v>
      </c>
      <c r="AD239" s="51">
        <v>0.72510809948054211</v>
      </c>
    </row>
    <row r="240" spans="1:30" x14ac:dyDescent="0.35">
      <c r="A240" s="51" t="s">
        <v>329</v>
      </c>
      <c r="B240" s="51" t="s">
        <v>330</v>
      </c>
      <c r="C240" s="61">
        <v>45778</v>
      </c>
      <c r="D240" s="51">
        <v>123</v>
      </c>
      <c r="E240" s="51">
        <v>23018</v>
      </c>
      <c r="F240" s="51">
        <v>5.3152413465278074E-3</v>
      </c>
      <c r="G240" s="51">
        <v>146989</v>
      </c>
      <c r="H240" s="51">
        <v>23018</v>
      </c>
      <c r="I240" s="51">
        <v>6.3858284820575202</v>
      </c>
      <c r="J240" s="51">
        <v>30</v>
      </c>
      <c r="K240" s="51">
        <v>3160</v>
      </c>
      <c r="L240" s="51">
        <v>5835</v>
      </c>
      <c r="M240" s="51">
        <v>499</v>
      </c>
      <c r="N240" s="51">
        <v>1248</v>
      </c>
      <c r="O240" s="51">
        <v>37</v>
      </c>
      <c r="P240" s="51">
        <v>53</v>
      </c>
      <c r="Q240" s="51">
        <v>83</v>
      </c>
      <c r="R240" s="51">
        <v>118</v>
      </c>
      <c r="S240" s="51">
        <v>0.52095395643782738</v>
      </c>
      <c r="T240" s="51">
        <v>2085</v>
      </c>
      <c r="U240" s="51">
        <v>2197</v>
      </c>
      <c r="V240" s="51">
        <v>0.94902139280837505</v>
      </c>
      <c r="W240" s="51">
        <v>2085</v>
      </c>
      <c r="X240" s="51">
        <v>2197</v>
      </c>
      <c r="Y240" s="51">
        <v>1289</v>
      </c>
      <c r="Z240" s="51">
        <v>2270</v>
      </c>
      <c r="AA240" s="51">
        <v>0.75531676740541753</v>
      </c>
      <c r="AB240" s="51">
        <v>12396</v>
      </c>
      <c r="AC240" s="51">
        <v>16306</v>
      </c>
      <c r="AD240" s="51">
        <v>0.76021096528885068</v>
      </c>
    </row>
    <row r="241" spans="1:30" x14ac:dyDescent="0.35">
      <c r="A241" s="51" t="s">
        <v>331</v>
      </c>
      <c r="B241" s="51" t="s">
        <v>332</v>
      </c>
      <c r="C241" s="61">
        <v>45778</v>
      </c>
      <c r="D241" s="51">
        <v>1009</v>
      </c>
      <c r="E241" s="51">
        <v>71986</v>
      </c>
      <c r="F241" s="51">
        <v>1.3822864579765738E-2</v>
      </c>
      <c r="G241" s="51">
        <v>1359011</v>
      </c>
      <c r="H241" s="51">
        <v>71986</v>
      </c>
      <c r="I241" s="51">
        <v>18.87882366015614</v>
      </c>
      <c r="J241" s="51">
        <v>115</v>
      </c>
      <c r="K241" s="51">
        <v>4999</v>
      </c>
      <c r="L241" s="51">
        <v>11269</v>
      </c>
      <c r="M241" s="51">
        <v>1399</v>
      </c>
      <c r="N241" s="51">
        <v>3239</v>
      </c>
      <c r="O241" s="51">
        <v>0</v>
      </c>
      <c r="P241" s="51">
        <v>0</v>
      </c>
      <c r="Q241" s="51">
        <v>0</v>
      </c>
      <c r="R241" s="51">
        <v>0</v>
      </c>
      <c r="S241" s="51">
        <v>0.44099807003032809</v>
      </c>
      <c r="T241" s="51">
        <v>5801</v>
      </c>
      <c r="U241" s="51">
        <v>6259</v>
      </c>
      <c r="V241" s="51">
        <v>0.92682537146509025</v>
      </c>
      <c r="W241" s="51">
        <v>5801</v>
      </c>
      <c r="X241" s="51">
        <v>6259</v>
      </c>
      <c r="Y241" s="51">
        <v>5947</v>
      </c>
      <c r="Z241" s="51">
        <v>8243</v>
      </c>
      <c r="AA241" s="51">
        <v>0.81009515928837406</v>
      </c>
      <c r="AB241" s="51">
        <v>38180</v>
      </c>
      <c r="AC241" s="51">
        <v>49485</v>
      </c>
      <c r="AD241" s="51">
        <v>0.77154693341416591</v>
      </c>
    </row>
    <row r="242" spans="1:30" x14ac:dyDescent="0.35">
      <c r="A242" s="51" t="s">
        <v>740</v>
      </c>
      <c r="B242" s="51" t="s">
        <v>914</v>
      </c>
      <c r="C242" s="61">
        <v>45778</v>
      </c>
      <c r="D242" s="51">
        <v>575</v>
      </c>
      <c r="E242" s="51">
        <v>29342</v>
      </c>
      <c r="F242" s="51">
        <v>1.9219841561653909E-2</v>
      </c>
      <c r="G242" s="51">
        <v>264137</v>
      </c>
      <c r="H242" s="51">
        <v>29342</v>
      </c>
      <c r="I242" s="51">
        <v>9.0020107695453611</v>
      </c>
      <c r="J242" s="51">
        <v>32</v>
      </c>
      <c r="K242" s="51">
        <v>4966</v>
      </c>
      <c r="L242" s="51">
        <v>7548</v>
      </c>
      <c r="M242" s="51">
        <v>408</v>
      </c>
      <c r="N242" s="51">
        <v>681</v>
      </c>
      <c r="O242" s="51">
        <v>0</v>
      </c>
      <c r="P242" s="51">
        <v>0</v>
      </c>
      <c r="Q242" s="51">
        <v>0</v>
      </c>
      <c r="R242" s="51">
        <v>0</v>
      </c>
      <c r="S242" s="51">
        <v>0.653056264430672</v>
      </c>
      <c r="T242" s="51">
        <v>3025</v>
      </c>
      <c r="U242" s="51">
        <v>3046</v>
      </c>
      <c r="V242" s="51">
        <v>0.99310571240971768</v>
      </c>
      <c r="W242" s="51">
        <v>3025</v>
      </c>
      <c r="X242" s="51">
        <v>3046</v>
      </c>
      <c r="Y242" s="51">
        <v>2912</v>
      </c>
      <c r="Z242" s="51">
        <v>4424</v>
      </c>
      <c r="AA242" s="51">
        <v>0.79477911646586341</v>
      </c>
      <c r="AB242" s="51">
        <v>14320</v>
      </c>
      <c r="AC242" s="51">
        <v>17336</v>
      </c>
      <c r="AD242" s="51">
        <v>0.8260267651130595</v>
      </c>
    </row>
    <row r="243" spans="1:30" x14ac:dyDescent="0.35">
      <c r="A243" s="51" t="s">
        <v>333</v>
      </c>
      <c r="B243" s="51" t="s">
        <v>334</v>
      </c>
      <c r="C243" s="61">
        <v>45778</v>
      </c>
      <c r="D243" s="51">
        <v>77</v>
      </c>
      <c r="E243" s="51">
        <v>29081</v>
      </c>
      <c r="F243" s="51">
        <v>2.6407846903079772E-3</v>
      </c>
      <c r="G243" s="51">
        <v>172958</v>
      </c>
      <c r="H243" s="51">
        <v>29081</v>
      </c>
      <c r="I243" s="51">
        <v>5.9474571025755649</v>
      </c>
      <c r="J243" s="51">
        <v>30</v>
      </c>
      <c r="K243" s="51">
        <v>4305</v>
      </c>
      <c r="L243" s="51">
        <v>7811</v>
      </c>
      <c r="M243" s="51">
        <v>311</v>
      </c>
      <c r="N243" s="51">
        <v>666</v>
      </c>
      <c r="O243" s="51">
        <v>0</v>
      </c>
      <c r="P243" s="51">
        <v>0</v>
      </c>
      <c r="Q243" s="51">
        <v>0</v>
      </c>
      <c r="R243" s="51">
        <v>0</v>
      </c>
      <c r="S243" s="51">
        <v>0.54453226377256103</v>
      </c>
      <c r="T243" s="51">
        <v>3116</v>
      </c>
      <c r="U243" s="51">
        <v>3265</v>
      </c>
      <c r="V243" s="51">
        <v>0.95436447166921901</v>
      </c>
      <c r="W243" s="51">
        <v>3116</v>
      </c>
      <c r="X243" s="51">
        <v>3265</v>
      </c>
      <c r="Y243" s="51">
        <v>3587</v>
      </c>
      <c r="Z243" s="51">
        <v>4131</v>
      </c>
      <c r="AA243" s="51">
        <v>0.90630070308274746</v>
      </c>
      <c r="AB243" s="51">
        <v>14481</v>
      </c>
      <c r="AC243" s="51">
        <v>17285</v>
      </c>
      <c r="AD243" s="51">
        <v>0.83777842059589236</v>
      </c>
    </row>
    <row r="244" spans="1:30" x14ac:dyDescent="0.35">
      <c r="A244" s="51" t="s">
        <v>723</v>
      </c>
      <c r="B244" s="51" t="s">
        <v>724</v>
      </c>
      <c r="C244" s="61">
        <v>45778</v>
      </c>
      <c r="D244" s="51">
        <v>964</v>
      </c>
      <c r="E244" s="51">
        <v>18772</v>
      </c>
      <c r="F244" s="51">
        <v>4.8844750709363602E-2</v>
      </c>
      <c r="G244" s="51">
        <v>1268447</v>
      </c>
      <c r="H244" s="51">
        <v>18772</v>
      </c>
      <c r="I244" s="51">
        <v>67.571223098231414</v>
      </c>
      <c r="J244" s="51">
        <v>403</v>
      </c>
      <c r="K244" s="51">
        <v>1092</v>
      </c>
      <c r="L244" s="51">
        <v>3346</v>
      </c>
      <c r="M244" s="51">
        <v>2091</v>
      </c>
      <c r="N244" s="51">
        <v>3494</v>
      </c>
      <c r="O244" s="51">
        <v>216</v>
      </c>
      <c r="P244" s="51">
        <v>620</v>
      </c>
      <c r="Q244" s="51">
        <v>481</v>
      </c>
      <c r="R244" s="51">
        <v>763</v>
      </c>
      <c r="S244" s="51">
        <v>0.47184725769183994</v>
      </c>
      <c r="T244" s="51">
        <v>1993</v>
      </c>
      <c r="U244" s="51">
        <v>2029</v>
      </c>
      <c r="V244" s="51">
        <v>0.98225726959093151</v>
      </c>
      <c r="W244" s="51">
        <v>1993</v>
      </c>
      <c r="X244" s="51">
        <v>2029</v>
      </c>
      <c r="Y244" s="51">
        <v>1432</v>
      </c>
      <c r="Z244" s="51">
        <v>1450</v>
      </c>
      <c r="AA244" s="51">
        <v>0.98447829836159817</v>
      </c>
      <c r="AB244" s="51">
        <v>11225</v>
      </c>
      <c r="AC244" s="51">
        <v>12278</v>
      </c>
      <c r="AD244" s="51">
        <v>0.91423684639192049</v>
      </c>
    </row>
    <row r="245" spans="1:30" x14ac:dyDescent="0.35">
      <c r="A245" s="51" t="s">
        <v>714</v>
      </c>
      <c r="B245" s="51" t="s">
        <v>713</v>
      </c>
      <c r="C245" s="61">
        <v>45778</v>
      </c>
      <c r="D245" s="51">
        <v>100</v>
      </c>
      <c r="E245" s="51">
        <v>36437</v>
      </c>
      <c r="F245" s="51">
        <v>2.7369515833264909E-3</v>
      </c>
      <c r="G245" s="51">
        <v>237049</v>
      </c>
      <c r="H245" s="51">
        <v>36437</v>
      </c>
      <c r="I245" s="51">
        <v>6.5057222054505033</v>
      </c>
      <c r="J245" s="51">
        <v>29</v>
      </c>
      <c r="K245" s="51">
        <v>5649</v>
      </c>
      <c r="L245" s="51">
        <v>10324</v>
      </c>
      <c r="M245" s="51">
        <v>841</v>
      </c>
      <c r="N245" s="51">
        <v>2233</v>
      </c>
      <c r="O245" s="51">
        <v>81</v>
      </c>
      <c r="P245" s="51">
        <v>109</v>
      </c>
      <c r="Q245" s="51">
        <v>97</v>
      </c>
      <c r="R245" s="51">
        <v>161</v>
      </c>
      <c r="S245" s="51">
        <v>0.51984096047400019</v>
      </c>
      <c r="T245" s="51">
        <v>3463</v>
      </c>
      <c r="U245" s="51">
        <v>4058</v>
      </c>
      <c r="V245" s="51">
        <v>0.85337604731394778</v>
      </c>
      <c r="W245" s="51">
        <v>3463</v>
      </c>
      <c r="X245" s="51">
        <v>4058</v>
      </c>
      <c r="Y245" s="51">
        <v>2327</v>
      </c>
      <c r="Z245" s="51">
        <v>3488</v>
      </c>
      <c r="AA245" s="51">
        <v>0.76729393055923667</v>
      </c>
      <c r="AB245" s="51">
        <v>20030</v>
      </c>
      <c r="AC245" s="51">
        <v>24910</v>
      </c>
      <c r="AD245" s="51">
        <v>0.80409474106784429</v>
      </c>
    </row>
    <row r="246" spans="1:30" x14ac:dyDescent="0.35">
      <c r="A246" s="51" t="s">
        <v>335</v>
      </c>
      <c r="B246" s="51" t="s">
        <v>336</v>
      </c>
      <c r="C246" s="61">
        <v>45778</v>
      </c>
      <c r="D246" s="51">
        <v>181</v>
      </c>
      <c r="E246" s="51">
        <v>26493</v>
      </c>
      <c r="F246" s="51">
        <v>6.7856339506635679E-3</v>
      </c>
      <c r="G246" s="51">
        <v>245174</v>
      </c>
      <c r="H246" s="51">
        <v>26493</v>
      </c>
      <c r="I246" s="51">
        <v>9.2542935869852414</v>
      </c>
      <c r="J246" s="51">
        <v>52</v>
      </c>
      <c r="K246" s="51">
        <v>1584</v>
      </c>
      <c r="L246" s="51">
        <v>4222</v>
      </c>
      <c r="M246" s="51">
        <v>1450</v>
      </c>
      <c r="N246" s="51">
        <v>2484</v>
      </c>
      <c r="O246" s="51">
        <v>326</v>
      </c>
      <c r="P246" s="51">
        <v>632</v>
      </c>
      <c r="Q246" s="51">
        <v>241</v>
      </c>
      <c r="R246" s="51">
        <v>426</v>
      </c>
      <c r="S246" s="51">
        <v>0.4638073158165894</v>
      </c>
      <c r="T246" s="51">
        <v>2464</v>
      </c>
      <c r="U246" s="51">
        <v>2732</v>
      </c>
      <c r="V246" s="51">
        <v>0.9019033674963397</v>
      </c>
      <c r="W246" s="51">
        <v>2464</v>
      </c>
      <c r="X246" s="51">
        <v>2732</v>
      </c>
      <c r="Y246" s="51">
        <v>1632</v>
      </c>
      <c r="Z246" s="51">
        <v>3313</v>
      </c>
      <c r="AA246" s="51">
        <v>0.67758478081058726</v>
      </c>
      <c r="AB246" s="51">
        <v>11758</v>
      </c>
      <c r="AC246" s="51">
        <v>18327</v>
      </c>
      <c r="AD246" s="51">
        <v>0.64156708681180774</v>
      </c>
    </row>
    <row r="247" spans="1:30" x14ac:dyDescent="0.35">
      <c r="A247" s="51" t="s">
        <v>809</v>
      </c>
      <c r="B247" s="51" t="s">
        <v>810</v>
      </c>
      <c r="C247" s="61">
        <v>45778</v>
      </c>
      <c r="D247" s="51">
        <v>334</v>
      </c>
      <c r="E247" s="51">
        <v>17721</v>
      </c>
      <c r="F247" s="51">
        <v>1.8499030739407365E-2</v>
      </c>
      <c r="G247" s="51">
        <v>442212</v>
      </c>
      <c r="H247" s="51">
        <v>17721</v>
      </c>
      <c r="I247" s="51">
        <v>24.954122227865245</v>
      </c>
      <c r="J247" s="51">
        <v>180</v>
      </c>
      <c r="K247" s="51">
        <v>1647</v>
      </c>
      <c r="L247" s="51">
        <v>5214</v>
      </c>
      <c r="M247" s="51">
        <v>455</v>
      </c>
      <c r="N247" s="51">
        <v>1066</v>
      </c>
      <c r="O247" s="51">
        <v>119</v>
      </c>
      <c r="P247" s="51">
        <v>263</v>
      </c>
      <c r="Q247" s="51">
        <v>18</v>
      </c>
      <c r="R247" s="51">
        <v>60</v>
      </c>
      <c r="S247" s="51">
        <v>0.33908829320006056</v>
      </c>
      <c r="T247" s="51">
        <v>1707</v>
      </c>
      <c r="U247" s="51">
        <v>1779</v>
      </c>
      <c r="V247" s="51">
        <v>0.9595278246205734</v>
      </c>
      <c r="W247" s="51">
        <v>1707</v>
      </c>
      <c r="X247" s="51">
        <v>1779</v>
      </c>
      <c r="Y247" s="51">
        <v>1499</v>
      </c>
      <c r="Z247" s="51">
        <v>1771</v>
      </c>
      <c r="AA247" s="51">
        <v>0.90309859154929573</v>
      </c>
      <c r="AB247" s="51">
        <v>6328</v>
      </c>
      <c r="AC247" s="51">
        <v>8480</v>
      </c>
      <c r="AD247" s="51">
        <v>0.74622641509433962</v>
      </c>
    </row>
    <row r="248" spans="1:30" x14ac:dyDescent="0.35">
      <c r="A248" s="51" t="s">
        <v>727</v>
      </c>
      <c r="B248" s="51" t="s">
        <v>728</v>
      </c>
      <c r="C248" s="61">
        <v>45778</v>
      </c>
      <c r="D248" s="51">
        <v>844</v>
      </c>
      <c r="E248" s="51">
        <v>17077</v>
      </c>
      <c r="F248" s="51">
        <v>4.7095586183806708E-2</v>
      </c>
      <c r="G248" s="51">
        <v>1222086</v>
      </c>
      <c r="H248" s="51">
        <v>17077</v>
      </c>
      <c r="I248" s="51">
        <v>71.56327223751245</v>
      </c>
      <c r="J248" s="51">
        <v>376</v>
      </c>
      <c r="K248" s="51">
        <v>1363</v>
      </c>
      <c r="L248" s="51">
        <v>3849</v>
      </c>
      <c r="M248" s="51">
        <v>1866</v>
      </c>
      <c r="N248" s="51">
        <v>3227</v>
      </c>
      <c r="O248" s="51">
        <v>126</v>
      </c>
      <c r="P248" s="51">
        <v>350</v>
      </c>
      <c r="Q248" s="51">
        <v>288</v>
      </c>
      <c r="R248" s="51">
        <v>559</v>
      </c>
      <c r="S248" s="51">
        <v>0.45623043206011271</v>
      </c>
      <c r="T248" s="51">
        <v>1804</v>
      </c>
      <c r="U248" s="51">
        <v>1863</v>
      </c>
      <c r="V248" s="51">
        <v>0.96833064949006975</v>
      </c>
      <c r="W248" s="51">
        <v>1804</v>
      </c>
      <c r="X248" s="51">
        <v>1863</v>
      </c>
      <c r="Y248" s="51">
        <v>933</v>
      </c>
      <c r="Z248" s="51">
        <v>959</v>
      </c>
      <c r="AA248" s="51">
        <v>0.96987951807228912</v>
      </c>
      <c r="AB248" s="51">
        <v>11934</v>
      </c>
      <c r="AC248" s="51">
        <v>13235</v>
      </c>
      <c r="AD248" s="51">
        <v>0.90170003777861729</v>
      </c>
    </row>
    <row r="249" spans="1:30" x14ac:dyDescent="0.35">
      <c r="A249" s="51" t="s">
        <v>60</v>
      </c>
      <c r="B249" s="61">
        <v>45809</v>
      </c>
      <c r="C249" s="61"/>
      <c r="D249" s="51" t="s">
        <v>19</v>
      </c>
      <c r="E249" s="51" t="s">
        <v>20</v>
      </c>
      <c r="G249" s="51" t="s">
        <v>21</v>
      </c>
      <c r="H249" s="51" t="s">
        <v>20</v>
      </c>
      <c r="J249" s="51" t="s">
        <v>71</v>
      </c>
      <c r="K249" s="51" t="s">
        <v>83</v>
      </c>
      <c r="L249" s="51" t="s">
        <v>82</v>
      </c>
      <c r="M249" s="51" t="s">
        <v>87</v>
      </c>
      <c r="N249" s="51" t="s">
        <v>86</v>
      </c>
      <c r="O249" s="51" t="s">
        <v>729</v>
      </c>
      <c r="P249" s="51" t="s">
        <v>730</v>
      </c>
      <c r="Q249" s="51" t="s">
        <v>731</v>
      </c>
      <c r="R249" s="51" t="s">
        <v>732</v>
      </c>
      <c r="T249" s="51" t="s">
        <v>100</v>
      </c>
      <c r="U249" s="51" t="s">
        <v>99</v>
      </c>
      <c r="W249" s="51" t="s">
        <v>100</v>
      </c>
      <c r="X249" s="51" t="s">
        <v>99</v>
      </c>
      <c r="Y249" s="51" t="s">
        <v>107</v>
      </c>
      <c r="Z249" s="51" t="s">
        <v>106</v>
      </c>
      <c r="AB249" s="51" t="s">
        <v>114</v>
      </c>
      <c r="AC249" s="51" t="s">
        <v>112</v>
      </c>
    </row>
    <row r="250" spans="1:30" x14ac:dyDescent="0.35">
      <c r="C250" s="61"/>
      <c r="D250" s="51" t="s">
        <v>40</v>
      </c>
      <c r="E250" s="51" t="s">
        <v>41</v>
      </c>
      <c r="F250" s="51" t="s">
        <v>12</v>
      </c>
      <c r="G250" s="51" t="s">
        <v>43</v>
      </c>
      <c r="H250" s="51" t="s">
        <v>41</v>
      </c>
      <c r="I250" s="51" t="s">
        <v>13</v>
      </c>
      <c r="K250" s="51" t="s">
        <v>154</v>
      </c>
      <c r="L250" s="51" t="s">
        <v>153</v>
      </c>
      <c r="M250" s="51" t="s">
        <v>158</v>
      </c>
      <c r="N250" s="51" t="s">
        <v>157</v>
      </c>
      <c r="O250" s="51" t="s">
        <v>733</v>
      </c>
      <c r="P250" s="51" t="s">
        <v>734</v>
      </c>
      <c r="Q250" s="51" t="s">
        <v>735</v>
      </c>
      <c r="R250" s="51" t="s">
        <v>736</v>
      </c>
      <c r="S250" s="51" t="s">
        <v>920</v>
      </c>
      <c r="T250" s="51" t="s">
        <v>742</v>
      </c>
      <c r="U250" s="51" t="s">
        <v>171</v>
      </c>
      <c r="V250" s="51" t="s">
        <v>767</v>
      </c>
      <c r="W250" s="51" t="s">
        <v>742</v>
      </c>
      <c r="X250" s="51" t="s">
        <v>171</v>
      </c>
      <c r="Y250" s="51" t="s">
        <v>737</v>
      </c>
      <c r="Z250" s="51" t="s">
        <v>174</v>
      </c>
      <c r="AA250" s="51" t="s">
        <v>919</v>
      </c>
      <c r="AB250" s="51" t="s">
        <v>241</v>
      </c>
      <c r="AC250" s="51" t="s">
        <v>179</v>
      </c>
      <c r="AD250" s="51" t="s">
        <v>244</v>
      </c>
    </row>
    <row r="251" spans="1:30" x14ac:dyDescent="0.35">
      <c r="C251" s="61"/>
      <c r="D251" s="51" t="s">
        <v>876</v>
      </c>
      <c r="G251" s="51" t="s">
        <v>875</v>
      </c>
      <c r="J251" s="51" t="s">
        <v>874</v>
      </c>
      <c r="K251" s="51" t="s">
        <v>901</v>
      </c>
      <c r="T251" s="51" t="s">
        <v>873</v>
      </c>
      <c r="W251" s="51" t="s">
        <v>902</v>
      </c>
      <c r="AB251" s="51" t="s">
        <v>877</v>
      </c>
    </row>
    <row r="252" spans="1:30" x14ac:dyDescent="0.35">
      <c r="C252" s="61"/>
    </row>
    <row r="253" spans="1:30" x14ac:dyDescent="0.35">
      <c r="A253" s="51" t="s">
        <v>245</v>
      </c>
      <c r="B253" s="51" t="s">
        <v>202</v>
      </c>
      <c r="C253" s="61">
        <v>45809</v>
      </c>
      <c r="D253" s="51">
        <v>39251</v>
      </c>
      <c r="E253" s="51">
        <v>1463744</v>
      </c>
      <c r="F253" s="51">
        <v>2.6115190003958764E-2</v>
      </c>
      <c r="G253" s="51">
        <v>54625792</v>
      </c>
      <c r="H253" s="51">
        <v>1463744</v>
      </c>
      <c r="I253" s="51">
        <v>37.319225219710553</v>
      </c>
      <c r="K253" s="51">
        <v>107762</v>
      </c>
      <c r="L253" s="51">
        <v>281556</v>
      </c>
      <c r="M253" s="51">
        <v>35593</v>
      </c>
      <c r="N253" s="51">
        <v>71524</v>
      </c>
      <c r="O253" s="51">
        <v>795</v>
      </c>
      <c r="P253" s="51">
        <v>2029</v>
      </c>
      <c r="Q253" s="51">
        <v>852</v>
      </c>
      <c r="R253" s="51">
        <v>1887</v>
      </c>
      <c r="S253" s="51">
        <v>0.40617261818059586</v>
      </c>
      <c r="T253" s="51">
        <v>107551</v>
      </c>
      <c r="U253" s="51">
        <v>129444</v>
      </c>
      <c r="V253" s="51">
        <v>0.8308689471895182</v>
      </c>
      <c r="W253" s="51">
        <v>107551</v>
      </c>
      <c r="X253" s="51">
        <v>129444</v>
      </c>
      <c r="Y253" s="51">
        <v>81570</v>
      </c>
      <c r="Z253" s="51">
        <v>161745</v>
      </c>
      <c r="AA253" s="51">
        <v>0.64947851738904971</v>
      </c>
      <c r="AB253" s="51">
        <v>689329</v>
      </c>
      <c r="AC253" s="51">
        <v>947250</v>
      </c>
      <c r="AD253" s="51">
        <v>0.7277160200580628</v>
      </c>
    </row>
    <row r="254" spans="1:30" x14ac:dyDescent="0.35">
      <c r="A254" s="51" t="s">
        <v>57</v>
      </c>
      <c r="B254" s="51" t="s">
        <v>242</v>
      </c>
      <c r="C254" s="61">
        <v>45809</v>
      </c>
    </row>
    <row r="255" spans="1:30" x14ac:dyDescent="0.35">
      <c r="A255" s="51" t="s">
        <v>246</v>
      </c>
      <c r="B255" s="51" t="s">
        <v>247</v>
      </c>
      <c r="C255" s="61">
        <v>45809</v>
      </c>
      <c r="D255" s="51">
        <v>10935</v>
      </c>
      <c r="E255" s="51">
        <v>230507</v>
      </c>
      <c r="F255" s="51">
        <v>4.5290380298373935E-2</v>
      </c>
      <c r="G255" s="51">
        <v>18774020</v>
      </c>
      <c r="H255" s="51">
        <v>230507</v>
      </c>
      <c r="I255" s="51">
        <v>81.446637195399703</v>
      </c>
      <c r="K255" s="51">
        <v>8466</v>
      </c>
      <c r="L255" s="51">
        <v>25813</v>
      </c>
      <c r="M255" s="51">
        <v>3600</v>
      </c>
      <c r="N255" s="51">
        <v>9056</v>
      </c>
      <c r="O255" s="51">
        <v>0</v>
      </c>
      <c r="P255" s="51">
        <v>0</v>
      </c>
      <c r="Q255" s="51">
        <v>9</v>
      </c>
      <c r="R255" s="51">
        <v>10</v>
      </c>
      <c r="S255" s="51">
        <v>0.34619685197396716</v>
      </c>
      <c r="T255" s="51">
        <v>17012</v>
      </c>
      <c r="U255" s="51">
        <v>18762</v>
      </c>
      <c r="V255" s="51">
        <v>0.90672636179511779</v>
      </c>
      <c r="W255" s="51">
        <v>17012</v>
      </c>
      <c r="X255" s="51">
        <v>18762</v>
      </c>
      <c r="Y255" s="51">
        <v>9023</v>
      </c>
      <c r="Z255" s="51">
        <v>22384</v>
      </c>
      <c r="AA255" s="51">
        <v>0.63274680406357853</v>
      </c>
      <c r="AB255" s="51">
        <v>119343</v>
      </c>
      <c r="AC255" s="51">
        <v>152287</v>
      </c>
      <c r="AD255" s="51">
        <v>0.78367162003322677</v>
      </c>
    </row>
    <row r="256" spans="1:30" x14ac:dyDescent="0.35">
      <c r="A256" s="51" t="s">
        <v>248</v>
      </c>
      <c r="B256" s="51" t="s">
        <v>249</v>
      </c>
      <c r="C256" s="61">
        <v>45809</v>
      </c>
      <c r="D256" s="51">
        <v>3901</v>
      </c>
      <c r="E256" s="51">
        <v>160625</v>
      </c>
      <c r="F256" s="51">
        <v>2.3710538152024604E-2</v>
      </c>
      <c r="G256" s="51">
        <v>5598934</v>
      </c>
      <c r="H256" s="51">
        <v>160625</v>
      </c>
      <c r="I256" s="51">
        <v>34.857176653696499</v>
      </c>
      <c r="K256" s="51">
        <v>6671</v>
      </c>
      <c r="L256" s="51">
        <v>13289</v>
      </c>
      <c r="M256" s="51">
        <v>296</v>
      </c>
      <c r="N256" s="51">
        <v>710</v>
      </c>
      <c r="O256" s="51">
        <v>129</v>
      </c>
      <c r="P256" s="51">
        <v>431</v>
      </c>
      <c r="Q256" s="51">
        <v>53</v>
      </c>
      <c r="R256" s="51">
        <v>548</v>
      </c>
      <c r="S256" s="51">
        <v>0.47730004005875282</v>
      </c>
      <c r="T256" s="51">
        <v>4231</v>
      </c>
      <c r="U256" s="51">
        <v>5555</v>
      </c>
      <c r="V256" s="51">
        <v>0.76165616561656169</v>
      </c>
      <c r="W256" s="51">
        <v>4231</v>
      </c>
      <c r="X256" s="51">
        <v>5555</v>
      </c>
      <c r="Y256" s="51">
        <v>6391</v>
      </c>
      <c r="Z256" s="51">
        <v>20877</v>
      </c>
      <c r="AA256" s="51">
        <v>0.40186138014527845</v>
      </c>
      <c r="AB256" s="51">
        <v>76994</v>
      </c>
      <c r="AC256" s="51">
        <v>103013</v>
      </c>
      <c r="AD256" s="51">
        <v>0.74742022851484768</v>
      </c>
    </row>
    <row r="257" spans="1:30" x14ac:dyDescent="0.35">
      <c r="A257" s="51" t="s">
        <v>250</v>
      </c>
      <c r="B257" s="51" t="s">
        <v>251</v>
      </c>
      <c r="C257" s="61">
        <v>45809</v>
      </c>
      <c r="D257" s="51">
        <v>2417</v>
      </c>
      <c r="E257" s="51">
        <v>291152</v>
      </c>
      <c r="F257" s="51">
        <v>8.2331581331816367E-3</v>
      </c>
      <c r="G257" s="51">
        <v>3589232</v>
      </c>
      <c r="H257" s="51">
        <v>291152</v>
      </c>
      <c r="I257" s="51">
        <v>12.327691377699621</v>
      </c>
      <c r="K257" s="51">
        <v>29227</v>
      </c>
      <c r="L257" s="51">
        <v>65507</v>
      </c>
      <c r="M257" s="51">
        <v>2880</v>
      </c>
      <c r="N257" s="51">
        <v>9381</v>
      </c>
      <c r="O257" s="51">
        <v>2</v>
      </c>
      <c r="P257" s="51">
        <v>2</v>
      </c>
      <c r="Q257" s="51">
        <v>0</v>
      </c>
      <c r="R257" s="51">
        <v>0</v>
      </c>
      <c r="S257" s="51">
        <v>0.42874883161970889</v>
      </c>
      <c r="T257" s="51">
        <v>21750</v>
      </c>
      <c r="U257" s="51">
        <v>25507</v>
      </c>
      <c r="V257" s="51">
        <v>0.85270710001176153</v>
      </c>
      <c r="W257" s="51">
        <v>21750</v>
      </c>
      <c r="X257" s="51">
        <v>25507</v>
      </c>
      <c r="Y257" s="51">
        <v>12031</v>
      </c>
      <c r="Z257" s="51">
        <v>29511</v>
      </c>
      <c r="AA257" s="51">
        <v>0.6139990548547748</v>
      </c>
      <c r="AB257" s="51">
        <v>142104</v>
      </c>
      <c r="AC257" s="51">
        <v>198022</v>
      </c>
      <c r="AD257" s="51">
        <v>0.71761723444869763</v>
      </c>
    </row>
    <row r="258" spans="1:30" x14ac:dyDescent="0.35">
      <c r="A258" s="51" t="s">
        <v>252</v>
      </c>
      <c r="B258" s="51" t="s">
        <v>253</v>
      </c>
      <c r="C258" s="61">
        <v>45809</v>
      </c>
      <c r="D258" s="51">
        <v>4766</v>
      </c>
      <c r="E258" s="51">
        <v>175165</v>
      </c>
      <c r="F258" s="51">
        <v>2.6487931484846967E-2</v>
      </c>
      <c r="G258" s="51">
        <v>6850726</v>
      </c>
      <c r="H258" s="51">
        <v>175165</v>
      </c>
      <c r="I258" s="51">
        <v>39.110130448434333</v>
      </c>
      <c r="K258" s="51">
        <v>11656</v>
      </c>
      <c r="L258" s="51">
        <v>44798</v>
      </c>
      <c r="M258" s="51">
        <v>11486</v>
      </c>
      <c r="N258" s="51">
        <v>21541</v>
      </c>
      <c r="O258" s="51">
        <v>25</v>
      </c>
      <c r="P258" s="51">
        <v>161</v>
      </c>
      <c r="Q258" s="51">
        <v>167</v>
      </c>
      <c r="R258" s="51">
        <v>361</v>
      </c>
      <c r="S258" s="51">
        <v>0.34899268631937902</v>
      </c>
      <c r="T258" s="51">
        <v>15015</v>
      </c>
      <c r="U258" s="51">
        <v>18756</v>
      </c>
      <c r="V258" s="51">
        <v>0.80054382597568774</v>
      </c>
      <c r="W258" s="51">
        <v>15015</v>
      </c>
      <c r="X258" s="51">
        <v>18756</v>
      </c>
      <c r="Y258" s="51">
        <v>12522</v>
      </c>
      <c r="Z258" s="51">
        <v>17702</v>
      </c>
      <c r="AA258" s="51">
        <v>0.75530747709693347</v>
      </c>
      <c r="AB258" s="51">
        <v>80741</v>
      </c>
      <c r="AC258" s="51">
        <v>106186</v>
      </c>
      <c r="AD258" s="51">
        <v>0.76037330721564045</v>
      </c>
    </row>
    <row r="259" spans="1:30" x14ac:dyDescent="0.35">
      <c r="A259" s="51" t="s">
        <v>254</v>
      </c>
      <c r="B259" s="51" t="s">
        <v>255</v>
      </c>
      <c r="C259" s="61">
        <v>45809</v>
      </c>
      <c r="D259" s="51">
        <v>3304</v>
      </c>
      <c r="E259" s="51">
        <v>216705</v>
      </c>
      <c r="F259" s="51">
        <v>1.5017567463149235E-2</v>
      </c>
      <c r="G259" s="51">
        <v>1288241</v>
      </c>
      <c r="H259" s="51">
        <v>216705</v>
      </c>
      <c r="I259" s="51">
        <v>5.9446759419487325</v>
      </c>
      <c r="K259" s="51">
        <v>14227</v>
      </c>
      <c r="L259" s="51">
        <v>45522</v>
      </c>
      <c r="M259" s="51">
        <v>4747</v>
      </c>
      <c r="N259" s="51">
        <v>8115</v>
      </c>
      <c r="O259" s="51">
        <v>59</v>
      </c>
      <c r="P259" s="51">
        <v>289</v>
      </c>
      <c r="Q259" s="51">
        <v>124</v>
      </c>
      <c r="R259" s="51">
        <v>218</v>
      </c>
      <c r="S259" s="51">
        <v>0.35381575059101655</v>
      </c>
      <c r="T259" s="51">
        <v>16028</v>
      </c>
      <c r="U259" s="51">
        <v>21595</v>
      </c>
      <c r="V259" s="51">
        <v>0.74220884463996295</v>
      </c>
      <c r="W259" s="51">
        <v>16028</v>
      </c>
      <c r="X259" s="51">
        <v>21595</v>
      </c>
      <c r="Y259" s="51">
        <v>12594</v>
      </c>
      <c r="Z259" s="51">
        <v>22974</v>
      </c>
      <c r="AA259" s="51">
        <v>0.64219524781799009</v>
      </c>
      <c r="AB259" s="51">
        <v>68035</v>
      </c>
      <c r="AC259" s="51">
        <v>128369</v>
      </c>
      <c r="AD259" s="51">
        <v>0.52999555967562262</v>
      </c>
    </row>
    <row r="260" spans="1:30" x14ac:dyDescent="0.35">
      <c r="A260" s="51" t="s">
        <v>256</v>
      </c>
      <c r="B260" s="51" t="s">
        <v>257</v>
      </c>
      <c r="C260" s="61">
        <v>45809</v>
      </c>
      <c r="D260" s="51">
        <v>11194</v>
      </c>
      <c r="E260" s="51">
        <v>227125</v>
      </c>
      <c r="F260" s="51">
        <v>4.6970656976573419E-2</v>
      </c>
      <c r="G260" s="51">
        <v>15270855</v>
      </c>
      <c r="H260" s="51">
        <v>227125</v>
      </c>
      <c r="I260" s="51">
        <v>67.235465052283985</v>
      </c>
      <c r="K260" s="51">
        <v>17966</v>
      </c>
      <c r="L260" s="51">
        <v>44045</v>
      </c>
      <c r="M260" s="51">
        <v>5324</v>
      </c>
      <c r="N260" s="51">
        <v>10238</v>
      </c>
      <c r="O260" s="51">
        <v>28</v>
      </c>
      <c r="P260" s="51">
        <v>48</v>
      </c>
      <c r="Q260" s="51">
        <v>78</v>
      </c>
      <c r="R260" s="51">
        <v>92</v>
      </c>
      <c r="S260" s="51">
        <v>0.42989177369862008</v>
      </c>
      <c r="T260" s="51">
        <v>17385</v>
      </c>
      <c r="U260" s="51">
        <v>21587</v>
      </c>
      <c r="V260" s="51">
        <v>0.80534580997822769</v>
      </c>
      <c r="W260" s="51">
        <v>17385</v>
      </c>
      <c r="X260" s="51">
        <v>21587</v>
      </c>
      <c r="Y260" s="51">
        <v>15348</v>
      </c>
      <c r="Z260" s="51">
        <v>29554</v>
      </c>
      <c r="AA260" s="51">
        <v>0.6400539684401948</v>
      </c>
      <c r="AB260" s="51">
        <v>121397</v>
      </c>
      <c r="AC260" s="51">
        <v>159245</v>
      </c>
      <c r="AD260" s="51">
        <v>0.76232848755062954</v>
      </c>
    </row>
    <row r="261" spans="1:30" x14ac:dyDescent="0.35">
      <c r="A261" s="51" t="s">
        <v>258</v>
      </c>
      <c r="B261" s="51" t="s">
        <v>259</v>
      </c>
      <c r="C261" s="61">
        <v>45809</v>
      </c>
      <c r="D261" s="51">
        <v>2734</v>
      </c>
      <c r="E261" s="51">
        <v>162465</v>
      </c>
      <c r="F261" s="51">
        <v>1.6549736983880049E-2</v>
      </c>
      <c r="G261" s="51">
        <v>3253784</v>
      </c>
      <c r="H261" s="51">
        <v>162465</v>
      </c>
      <c r="I261" s="51">
        <v>20.027599790724157</v>
      </c>
      <c r="K261" s="51">
        <v>19549</v>
      </c>
      <c r="L261" s="51">
        <v>42582</v>
      </c>
      <c r="M261" s="51">
        <v>7260</v>
      </c>
      <c r="N261" s="51">
        <v>12483</v>
      </c>
      <c r="O261" s="51">
        <v>552</v>
      </c>
      <c r="P261" s="51">
        <v>1098</v>
      </c>
      <c r="Q261" s="51">
        <v>421</v>
      </c>
      <c r="R261" s="51">
        <v>658</v>
      </c>
      <c r="S261" s="51">
        <v>0.48893894862814802</v>
      </c>
      <c r="T261" s="51">
        <v>16130</v>
      </c>
      <c r="U261" s="51">
        <v>17682</v>
      </c>
      <c r="V261" s="51">
        <v>0.91222712362854885</v>
      </c>
      <c r="W261" s="51">
        <v>16130</v>
      </c>
      <c r="X261" s="51">
        <v>17682</v>
      </c>
      <c r="Y261" s="51">
        <v>13661</v>
      </c>
      <c r="Z261" s="51">
        <v>18743</v>
      </c>
      <c r="AA261" s="51">
        <v>0.81787234042553192</v>
      </c>
      <c r="AB261" s="51">
        <v>80715</v>
      </c>
      <c r="AC261" s="51">
        <v>100128</v>
      </c>
      <c r="AD261" s="51">
        <v>0.80611816874400766</v>
      </c>
    </row>
    <row r="262" spans="1:30" x14ac:dyDescent="0.35">
      <c r="A262" s="51" t="s">
        <v>57</v>
      </c>
      <c r="B262" s="51" t="s">
        <v>242</v>
      </c>
      <c r="C262" s="61">
        <v>45809</v>
      </c>
    </row>
    <row r="263" spans="1:30" x14ac:dyDescent="0.35">
      <c r="A263" s="51" t="s">
        <v>298</v>
      </c>
      <c r="B263" s="51" t="s">
        <v>299</v>
      </c>
      <c r="C263" s="61">
        <v>45809</v>
      </c>
      <c r="D263" s="51">
        <v>1830</v>
      </c>
      <c r="E263" s="51">
        <v>82234</v>
      </c>
      <c r="F263" s="51">
        <v>2.1769128283212789E-2</v>
      </c>
      <c r="G263" s="51">
        <v>1904682</v>
      </c>
      <c r="H263" s="51">
        <v>82234</v>
      </c>
      <c r="I263" s="51">
        <v>23.161733589512853</v>
      </c>
      <c r="J263" s="51">
        <v>174</v>
      </c>
      <c r="K263" s="51">
        <v>2781</v>
      </c>
      <c r="L263" s="51">
        <v>8276</v>
      </c>
      <c r="M263" s="51">
        <v>1574</v>
      </c>
      <c r="N263" s="51">
        <v>2990</v>
      </c>
      <c r="O263" s="51">
        <v>0</v>
      </c>
      <c r="P263" s="51">
        <v>0</v>
      </c>
      <c r="Q263" s="51">
        <v>9</v>
      </c>
      <c r="R263" s="51">
        <v>10</v>
      </c>
      <c r="S263" s="51">
        <v>0.38701667257892869</v>
      </c>
      <c r="T263" s="51">
        <v>4185</v>
      </c>
      <c r="U263" s="51">
        <v>5904</v>
      </c>
      <c r="V263" s="51">
        <v>0.70884146341463417</v>
      </c>
      <c r="W263" s="51">
        <v>4185</v>
      </c>
      <c r="X263" s="51">
        <v>5904</v>
      </c>
      <c r="Y263" s="51">
        <v>2498</v>
      </c>
      <c r="Z263" s="51">
        <v>14030</v>
      </c>
      <c r="AA263" s="51">
        <v>0.3352563459416073</v>
      </c>
      <c r="AB263" s="51">
        <v>46292</v>
      </c>
      <c r="AC263" s="51">
        <v>63732</v>
      </c>
      <c r="AD263" s="51">
        <v>0.72635410782652354</v>
      </c>
    </row>
    <row r="264" spans="1:30" x14ac:dyDescent="0.35">
      <c r="A264" s="51" t="s">
        <v>300</v>
      </c>
      <c r="B264" s="51" t="s">
        <v>301</v>
      </c>
      <c r="C264" s="61">
        <v>45809</v>
      </c>
      <c r="D264" s="51">
        <v>9105</v>
      </c>
      <c r="E264" s="51">
        <v>148273</v>
      </c>
      <c r="F264" s="51">
        <v>5.7854337963374802E-2</v>
      </c>
      <c r="G264" s="51">
        <v>16869338</v>
      </c>
      <c r="H264" s="51">
        <v>148273</v>
      </c>
      <c r="I264" s="51">
        <v>113.77215002057017</v>
      </c>
      <c r="J264" s="51">
        <v>274</v>
      </c>
      <c r="K264" s="51">
        <v>5685</v>
      </c>
      <c r="L264" s="51">
        <v>17537</v>
      </c>
      <c r="M264" s="51">
        <v>2026</v>
      </c>
      <c r="N264" s="51">
        <v>6066</v>
      </c>
      <c r="O264" s="51">
        <v>0</v>
      </c>
      <c r="P264" s="51">
        <v>12</v>
      </c>
      <c r="Q264" s="51">
        <v>0</v>
      </c>
      <c r="R264" s="51">
        <v>32</v>
      </c>
      <c r="S264" s="51">
        <v>0.32669575901368469</v>
      </c>
      <c r="T264" s="51">
        <v>12827</v>
      </c>
      <c r="U264" s="51">
        <v>12858</v>
      </c>
      <c r="V264" s="51">
        <v>0.99758904961891426</v>
      </c>
      <c r="W264" s="51">
        <v>12827</v>
      </c>
      <c r="X264" s="51">
        <v>12858</v>
      </c>
      <c r="Y264" s="51">
        <v>6525</v>
      </c>
      <c r="Z264" s="51">
        <v>8354</v>
      </c>
      <c r="AA264" s="51">
        <v>0.91231378465019797</v>
      </c>
      <c r="AB264" s="51">
        <v>73051</v>
      </c>
      <c r="AC264" s="51">
        <v>88555</v>
      </c>
      <c r="AD264" s="51">
        <v>0.82492236463214952</v>
      </c>
    </row>
    <row r="265" spans="1:30" x14ac:dyDescent="0.35">
      <c r="A265" s="51" t="s">
        <v>302</v>
      </c>
      <c r="B265" s="51" t="s">
        <v>303</v>
      </c>
      <c r="C265" s="61">
        <v>45809</v>
      </c>
      <c r="D265" s="51">
        <v>3901</v>
      </c>
      <c r="E265" s="51">
        <v>160625</v>
      </c>
      <c r="F265" s="51">
        <v>2.3710538152024604E-2</v>
      </c>
      <c r="G265" s="51">
        <v>5598934</v>
      </c>
      <c r="H265" s="51">
        <v>160625</v>
      </c>
      <c r="I265" s="51">
        <v>34.857176653696499</v>
      </c>
      <c r="J265" s="51">
        <v>217</v>
      </c>
      <c r="K265" s="51">
        <v>6671</v>
      </c>
      <c r="L265" s="51">
        <v>13289</v>
      </c>
      <c r="M265" s="51">
        <v>296</v>
      </c>
      <c r="N265" s="51">
        <v>710</v>
      </c>
      <c r="O265" s="51">
        <v>129</v>
      </c>
      <c r="P265" s="51">
        <v>431</v>
      </c>
      <c r="Q265" s="51">
        <v>53</v>
      </c>
      <c r="R265" s="51">
        <v>548</v>
      </c>
      <c r="S265" s="51">
        <v>0.47730004005875282</v>
      </c>
      <c r="T265" s="51">
        <v>4231</v>
      </c>
      <c r="U265" s="51">
        <v>5555</v>
      </c>
      <c r="V265" s="51">
        <v>0.76165616561656169</v>
      </c>
      <c r="W265" s="51">
        <v>4231</v>
      </c>
      <c r="X265" s="51">
        <v>5555</v>
      </c>
      <c r="Y265" s="51">
        <v>6391</v>
      </c>
      <c r="Z265" s="51">
        <v>20877</v>
      </c>
      <c r="AA265" s="51">
        <v>0.40186138014527845</v>
      </c>
      <c r="AB265" s="51">
        <v>76994</v>
      </c>
      <c r="AC265" s="51">
        <v>103013</v>
      </c>
      <c r="AD265" s="51">
        <v>0.74742022851484768</v>
      </c>
    </row>
    <row r="266" spans="1:30" x14ac:dyDescent="0.35">
      <c r="A266" s="51" t="s">
        <v>782</v>
      </c>
      <c r="B266" s="51" t="s">
        <v>251</v>
      </c>
      <c r="C266" s="61">
        <v>45809</v>
      </c>
      <c r="D266" s="51">
        <v>2417</v>
      </c>
      <c r="E266" s="51">
        <v>291152</v>
      </c>
      <c r="F266" s="51">
        <v>8.2331581331816367E-3</v>
      </c>
      <c r="G266" s="51">
        <v>3589232</v>
      </c>
      <c r="H266" s="51">
        <v>291152</v>
      </c>
      <c r="I266" s="51">
        <v>12.327691377699621</v>
      </c>
      <c r="J266" s="51">
        <v>113</v>
      </c>
      <c r="K266" s="51">
        <v>29227</v>
      </c>
      <c r="L266" s="51">
        <v>65507</v>
      </c>
      <c r="M266" s="51">
        <v>2880</v>
      </c>
      <c r="N266" s="51">
        <v>9381</v>
      </c>
      <c r="O266" s="51">
        <v>2</v>
      </c>
      <c r="P266" s="51">
        <v>2</v>
      </c>
      <c r="Q266" s="51">
        <v>0</v>
      </c>
      <c r="R266" s="51">
        <v>2</v>
      </c>
      <c r="S266" s="51">
        <v>0.42874883161970889</v>
      </c>
      <c r="T266" s="51">
        <v>21750</v>
      </c>
      <c r="U266" s="51">
        <v>25507</v>
      </c>
      <c r="V266" s="51">
        <v>0.85270710001176153</v>
      </c>
      <c r="W266" s="51">
        <v>21750</v>
      </c>
      <c r="X266" s="51">
        <v>25507</v>
      </c>
      <c r="Y266" s="51">
        <v>12031</v>
      </c>
      <c r="Z266" s="51">
        <v>29511</v>
      </c>
      <c r="AA266" s="51">
        <v>0.6139990548547748</v>
      </c>
      <c r="AB266" s="51">
        <v>142104</v>
      </c>
      <c r="AC266" s="51">
        <v>198022</v>
      </c>
      <c r="AD266" s="51">
        <v>0.71761723444869763</v>
      </c>
    </row>
    <row r="267" spans="1:30" x14ac:dyDescent="0.35">
      <c r="A267" s="51" t="s">
        <v>304</v>
      </c>
      <c r="B267" s="51" t="s">
        <v>305</v>
      </c>
      <c r="C267" s="61">
        <v>45809</v>
      </c>
      <c r="D267" s="51">
        <v>1200</v>
      </c>
      <c r="E267" s="51">
        <v>27174</v>
      </c>
      <c r="F267" s="51">
        <v>4.2292239374074857E-2</v>
      </c>
      <c r="G267" s="51">
        <v>1680005</v>
      </c>
      <c r="H267" s="51">
        <v>27174</v>
      </c>
      <c r="I267" s="51">
        <v>61.823986163244278</v>
      </c>
      <c r="J267" s="51">
        <v>310</v>
      </c>
      <c r="K267" s="51">
        <v>1154</v>
      </c>
      <c r="L267" s="51">
        <v>6126</v>
      </c>
      <c r="M267" s="51">
        <v>3177</v>
      </c>
      <c r="N267" s="51">
        <v>5325</v>
      </c>
      <c r="O267" s="51">
        <v>1</v>
      </c>
      <c r="P267" s="51">
        <v>8</v>
      </c>
      <c r="Q267" s="51">
        <v>25</v>
      </c>
      <c r="R267" s="51">
        <v>33</v>
      </c>
      <c r="S267" s="51">
        <v>0.37913331012878526</v>
      </c>
      <c r="T267" s="51">
        <v>2016</v>
      </c>
      <c r="U267" s="51">
        <v>3043</v>
      </c>
      <c r="V267" s="51">
        <v>0.66250410778836677</v>
      </c>
      <c r="W267" s="51">
        <v>2016</v>
      </c>
      <c r="X267" s="51">
        <v>3043</v>
      </c>
      <c r="Y267" s="51">
        <v>2049</v>
      </c>
      <c r="Z267" s="51">
        <v>2882</v>
      </c>
      <c r="AA267" s="51">
        <v>0.6860759493670886</v>
      </c>
      <c r="AB267" s="51">
        <v>12930</v>
      </c>
      <c r="AC267" s="51">
        <v>18564</v>
      </c>
      <c r="AD267" s="51">
        <v>0.69650937297996118</v>
      </c>
    </row>
    <row r="268" spans="1:30" x14ac:dyDescent="0.35">
      <c r="A268" s="51" t="s">
        <v>306</v>
      </c>
      <c r="B268" s="51" t="s">
        <v>307</v>
      </c>
      <c r="C268" s="61">
        <v>45809</v>
      </c>
      <c r="D268" s="51">
        <v>809</v>
      </c>
      <c r="E268" s="51">
        <v>20332</v>
      </c>
      <c r="F268" s="51">
        <v>3.8266874793056148E-2</v>
      </c>
      <c r="G268" s="51">
        <v>1218202</v>
      </c>
      <c r="H268" s="51">
        <v>20332</v>
      </c>
      <c r="I268" s="51">
        <v>59.915502655911865</v>
      </c>
      <c r="J268" s="51">
        <v>327</v>
      </c>
      <c r="K268" s="51">
        <v>766</v>
      </c>
      <c r="L268" s="51">
        <v>4232</v>
      </c>
      <c r="M268" s="51">
        <v>1796</v>
      </c>
      <c r="N268" s="51">
        <v>3366</v>
      </c>
      <c r="O268" s="51">
        <v>1</v>
      </c>
      <c r="P268" s="51">
        <v>8</v>
      </c>
      <c r="Q268" s="51">
        <v>25</v>
      </c>
      <c r="R268" s="51">
        <v>40</v>
      </c>
      <c r="S268" s="51">
        <v>0.33847763536489667</v>
      </c>
      <c r="T268" s="51">
        <v>1472</v>
      </c>
      <c r="U268" s="51">
        <v>2265</v>
      </c>
      <c r="V268" s="51">
        <v>0.64988962472406187</v>
      </c>
      <c r="W268" s="51">
        <v>1472</v>
      </c>
      <c r="X268" s="51">
        <v>2265</v>
      </c>
      <c r="Y268" s="51">
        <v>1500</v>
      </c>
      <c r="Z268" s="51">
        <v>2308</v>
      </c>
      <c r="AA268" s="51">
        <v>0.64990159632626288</v>
      </c>
      <c r="AB268" s="51">
        <v>9811</v>
      </c>
      <c r="AC268" s="51">
        <v>15254</v>
      </c>
      <c r="AD268" s="51">
        <v>0.64317556050871905</v>
      </c>
    </row>
    <row r="269" spans="1:30" x14ac:dyDescent="0.35">
      <c r="A269" s="51" t="s">
        <v>308</v>
      </c>
      <c r="B269" s="51" t="s">
        <v>309</v>
      </c>
      <c r="C269" s="61">
        <v>45809</v>
      </c>
      <c r="D269" s="51">
        <v>529</v>
      </c>
      <c r="E269" s="51">
        <v>29280</v>
      </c>
      <c r="F269" s="51">
        <v>1.7746318226039115E-2</v>
      </c>
      <c r="G269" s="51">
        <v>706203</v>
      </c>
      <c r="H269" s="51">
        <v>29280</v>
      </c>
      <c r="I269" s="51">
        <v>24.118954918032788</v>
      </c>
      <c r="J269" s="51">
        <v>320</v>
      </c>
      <c r="K269" s="51">
        <v>1799</v>
      </c>
      <c r="L269" s="51">
        <v>8471</v>
      </c>
      <c r="M269" s="51">
        <v>378</v>
      </c>
      <c r="N269" s="51">
        <v>1412</v>
      </c>
      <c r="O269" s="51">
        <v>1</v>
      </c>
      <c r="P269" s="51">
        <v>57</v>
      </c>
      <c r="Q269" s="51">
        <v>30</v>
      </c>
      <c r="R269" s="51">
        <v>102</v>
      </c>
      <c r="S269" s="51">
        <v>0.21987651862178847</v>
      </c>
      <c r="T269" s="51">
        <v>2826</v>
      </c>
      <c r="U269" s="51">
        <v>2919</v>
      </c>
      <c r="V269" s="51">
        <v>0.96813977389516959</v>
      </c>
      <c r="W269" s="51">
        <v>2826</v>
      </c>
      <c r="X269" s="51">
        <v>2919</v>
      </c>
      <c r="Y269" s="51">
        <v>2261</v>
      </c>
      <c r="Z269" s="51">
        <v>2560</v>
      </c>
      <c r="AA269" s="51">
        <v>0.92845409746304075</v>
      </c>
      <c r="AB269" s="51">
        <v>10068</v>
      </c>
      <c r="AC269" s="51">
        <v>12182</v>
      </c>
      <c r="AD269" s="51">
        <v>0.82646527663766212</v>
      </c>
    </row>
    <row r="270" spans="1:30" x14ac:dyDescent="0.35">
      <c r="A270" s="51" t="s">
        <v>310</v>
      </c>
      <c r="B270" s="119" t="s">
        <v>311</v>
      </c>
      <c r="C270" s="61">
        <v>45809</v>
      </c>
      <c r="D270" s="51">
        <v>58</v>
      </c>
      <c r="E270" s="51">
        <v>7355</v>
      </c>
      <c r="F270" s="51">
        <v>7.824092809928504E-3</v>
      </c>
      <c r="G270" s="51">
        <v>70946</v>
      </c>
      <c r="H270" s="51">
        <v>7355</v>
      </c>
      <c r="I270" s="51">
        <v>9.6459551325628823</v>
      </c>
      <c r="J270" s="51">
        <v>50</v>
      </c>
      <c r="K270" s="51">
        <v>853</v>
      </c>
      <c r="L270" s="51">
        <v>1602</v>
      </c>
      <c r="M270" s="51">
        <v>96</v>
      </c>
      <c r="N270" s="51">
        <v>176</v>
      </c>
      <c r="O270" s="51">
        <v>7</v>
      </c>
      <c r="P270" s="51">
        <v>7</v>
      </c>
      <c r="Q270" s="51">
        <v>14</v>
      </c>
      <c r="R270" s="51">
        <v>14</v>
      </c>
      <c r="S270" s="51">
        <v>0.53918843802112282</v>
      </c>
      <c r="T270" s="51">
        <v>610</v>
      </c>
      <c r="U270" s="51">
        <v>701</v>
      </c>
      <c r="V270" s="51">
        <v>0.87018544935805986</v>
      </c>
      <c r="W270" s="51">
        <v>610</v>
      </c>
      <c r="X270" s="51">
        <v>701</v>
      </c>
      <c r="Y270" s="51">
        <v>434</v>
      </c>
      <c r="Z270" s="51">
        <v>889</v>
      </c>
      <c r="AA270" s="51">
        <v>0.65660377358490563</v>
      </c>
      <c r="AB270" s="51">
        <v>3315</v>
      </c>
      <c r="AC270" s="51">
        <v>5221</v>
      </c>
      <c r="AD270" s="51">
        <v>0.63493583604673431</v>
      </c>
    </row>
    <row r="271" spans="1:30" x14ac:dyDescent="0.35">
      <c r="A271" s="51" t="s">
        <v>312</v>
      </c>
      <c r="B271" s="51" t="s">
        <v>313</v>
      </c>
      <c r="C271" s="61">
        <v>45809</v>
      </c>
      <c r="D271" s="51">
        <v>568</v>
      </c>
      <c r="E271" s="51">
        <v>26326</v>
      </c>
      <c r="F271" s="51">
        <v>2.1119952405741056E-2</v>
      </c>
      <c r="G271" s="51">
        <v>653587</v>
      </c>
      <c r="H271" s="51">
        <v>26326</v>
      </c>
      <c r="I271" s="51">
        <v>24.826673250778697</v>
      </c>
      <c r="J271" s="51">
        <v>320</v>
      </c>
      <c r="K271" s="51">
        <v>1447</v>
      </c>
      <c r="L271" s="51">
        <v>7961</v>
      </c>
      <c r="M271" s="51">
        <v>900</v>
      </c>
      <c r="N271" s="51">
        <v>2384</v>
      </c>
      <c r="O271" s="51">
        <v>3</v>
      </c>
      <c r="P271" s="51">
        <v>54</v>
      </c>
      <c r="Q271" s="51">
        <v>14</v>
      </c>
      <c r="R271" s="51">
        <v>80</v>
      </c>
      <c r="S271" s="51">
        <v>0.2255940452333238</v>
      </c>
      <c r="T271" s="51">
        <v>2754</v>
      </c>
      <c r="U271" s="51">
        <v>2889</v>
      </c>
      <c r="V271" s="51">
        <v>0.95327102803738317</v>
      </c>
      <c r="W271" s="51">
        <v>2754</v>
      </c>
      <c r="X271" s="51">
        <v>2889</v>
      </c>
      <c r="Y271" s="51">
        <v>1775</v>
      </c>
      <c r="Z271" s="51">
        <v>2065</v>
      </c>
      <c r="AA271" s="51">
        <v>0.91421073879693182</v>
      </c>
      <c r="AB271" s="51">
        <v>8308</v>
      </c>
      <c r="AC271" s="51">
        <v>9338</v>
      </c>
      <c r="AD271" s="51">
        <v>0.88969800813878774</v>
      </c>
    </row>
    <row r="272" spans="1:30" x14ac:dyDescent="0.35">
      <c r="A272" s="51" t="s">
        <v>314</v>
      </c>
      <c r="B272" s="61" t="s">
        <v>315</v>
      </c>
      <c r="C272" s="61">
        <v>45809</v>
      </c>
      <c r="D272" s="51">
        <v>115</v>
      </c>
      <c r="E272" s="51">
        <v>27593</v>
      </c>
      <c r="F272" s="51">
        <v>4.1504258697848996E-3</v>
      </c>
      <c r="G272" s="51">
        <v>189324</v>
      </c>
      <c r="H272" s="51">
        <v>27593</v>
      </c>
      <c r="I272" s="51">
        <v>6.8613054035443772</v>
      </c>
      <c r="J272" s="51">
        <v>37</v>
      </c>
      <c r="K272" s="51">
        <v>4135</v>
      </c>
      <c r="L272" s="51">
        <v>8138</v>
      </c>
      <c r="M272" s="51">
        <v>481</v>
      </c>
      <c r="N272" s="51">
        <v>935</v>
      </c>
      <c r="O272" s="51">
        <v>8</v>
      </c>
      <c r="P272" s="51">
        <v>19</v>
      </c>
      <c r="Q272" s="51">
        <v>27</v>
      </c>
      <c r="R272" s="51">
        <v>36</v>
      </c>
      <c r="S272" s="51">
        <v>0.50953111305872045</v>
      </c>
      <c r="T272" s="51">
        <v>2794</v>
      </c>
      <c r="U272" s="51">
        <v>3024</v>
      </c>
      <c r="V272" s="51">
        <v>0.92394179894179895</v>
      </c>
      <c r="W272" s="51">
        <v>2794</v>
      </c>
      <c r="X272" s="51">
        <v>3024</v>
      </c>
      <c r="Y272" s="51">
        <v>1534</v>
      </c>
      <c r="Z272" s="51">
        <v>2606</v>
      </c>
      <c r="AA272" s="51">
        <v>0.76873889875666079</v>
      </c>
      <c r="AB272" s="51">
        <v>14997</v>
      </c>
      <c r="AC272" s="51">
        <v>18558</v>
      </c>
      <c r="AD272" s="51">
        <v>0.80811509860976394</v>
      </c>
    </row>
    <row r="273" spans="1:30" x14ac:dyDescent="0.35">
      <c r="A273" s="51" t="s">
        <v>805</v>
      </c>
      <c r="B273" s="51" t="s">
        <v>806</v>
      </c>
      <c r="C273" s="61">
        <v>45809</v>
      </c>
      <c r="D273" s="51">
        <v>1487</v>
      </c>
      <c r="E273" s="51">
        <v>37105</v>
      </c>
      <c r="F273" s="51">
        <v>3.8531301824212272E-2</v>
      </c>
      <c r="G273" s="51">
        <v>2332459</v>
      </c>
      <c r="H273" s="51">
        <v>37105</v>
      </c>
      <c r="I273" s="51">
        <v>62.861042986120466</v>
      </c>
      <c r="J273" s="51">
        <v>298</v>
      </c>
      <c r="K273" s="51">
        <v>1502</v>
      </c>
      <c r="L273" s="51">
        <v>8268</v>
      </c>
      <c r="M273" s="51">
        <v>4658</v>
      </c>
      <c r="N273" s="51">
        <v>7943</v>
      </c>
      <c r="O273" s="51">
        <v>4</v>
      </c>
      <c r="P273" s="51">
        <v>8</v>
      </c>
      <c r="Q273" s="51">
        <v>32</v>
      </c>
      <c r="R273" s="51">
        <v>56</v>
      </c>
      <c r="S273" s="51">
        <v>0.38070660522273425</v>
      </c>
      <c r="T273" s="51">
        <v>2543</v>
      </c>
      <c r="U273" s="51">
        <v>3915</v>
      </c>
      <c r="V273" s="51">
        <v>0.64955300127713922</v>
      </c>
      <c r="W273" s="51">
        <v>2543</v>
      </c>
      <c r="X273" s="51">
        <v>3915</v>
      </c>
      <c r="Y273" s="51">
        <v>2969</v>
      </c>
      <c r="Z273" s="51">
        <v>4392</v>
      </c>
      <c r="AA273" s="51">
        <v>0.66353677621283258</v>
      </c>
      <c r="AB273" s="51">
        <v>21312</v>
      </c>
      <c r="AC273" s="51">
        <v>27069</v>
      </c>
      <c r="AD273" s="51">
        <v>0.78732129003657325</v>
      </c>
    </row>
    <row r="274" spans="1:30" x14ac:dyDescent="0.35">
      <c r="A274" s="51" t="s">
        <v>803</v>
      </c>
      <c r="B274" s="51" t="s">
        <v>804</v>
      </c>
      <c r="C274" s="61">
        <v>45809</v>
      </c>
      <c r="D274" s="51">
        <v>809</v>
      </c>
      <c r="E274" s="51">
        <v>34230</v>
      </c>
      <c r="F274" s="51">
        <v>2.3088558463426466E-2</v>
      </c>
      <c r="G274" s="51">
        <v>177621</v>
      </c>
      <c r="H274" s="51">
        <v>34230</v>
      </c>
      <c r="I274" s="51">
        <v>5.1890446976336548</v>
      </c>
      <c r="J274" s="51">
        <v>6</v>
      </c>
      <c r="K274" s="51">
        <v>2366</v>
      </c>
      <c r="L274" s="51">
        <v>6019</v>
      </c>
      <c r="M274" s="51">
        <v>876</v>
      </c>
      <c r="N274" s="51">
        <v>1210</v>
      </c>
      <c r="O274" s="51">
        <v>0</v>
      </c>
      <c r="P274" s="51">
        <v>0</v>
      </c>
      <c r="Q274" s="51">
        <v>0</v>
      </c>
      <c r="R274" s="51">
        <v>0</v>
      </c>
      <c r="S274" s="51">
        <v>0.44847143449993082</v>
      </c>
      <c r="T274" s="51">
        <v>2476</v>
      </c>
      <c r="U274" s="51">
        <v>2851</v>
      </c>
      <c r="V274" s="51">
        <v>0.86846720448965276</v>
      </c>
      <c r="W274" s="51">
        <v>2476</v>
      </c>
      <c r="X274" s="51">
        <v>2851</v>
      </c>
      <c r="Y274" s="51">
        <v>1964</v>
      </c>
      <c r="Z274" s="51">
        <v>2882</v>
      </c>
      <c r="AA274" s="51">
        <v>0.77446363160648879</v>
      </c>
      <c r="AB274" s="51">
        <v>7884</v>
      </c>
      <c r="AC274" s="51">
        <v>15534</v>
      </c>
      <c r="AD274" s="51">
        <v>0.50753186558516805</v>
      </c>
    </row>
    <row r="275" spans="1:30" x14ac:dyDescent="0.35">
      <c r="A275" s="51" t="s">
        <v>316</v>
      </c>
      <c r="B275" s="51" t="s">
        <v>317</v>
      </c>
      <c r="C275" s="61">
        <v>45809</v>
      </c>
      <c r="D275" s="51">
        <v>1013</v>
      </c>
      <c r="E275" s="51">
        <v>57897</v>
      </c>
      <c r="F275" s="51">
        <v>1.7195722288236293E-2</v>
      </c>
      <c r="G275" s="51">
        <v>343349</v>
      </c>
      <c r="H275" s="51">
        <v>57897</v>
      </c>
      <c r="I275" s="51">
        <v>5.9303418139109105</v>
      </c>
      <c r="J275" s="51">
        <v>6</v>
      </c>
      <c r="K275" s="51">
        <v>1934</v>
      </c>
      <c r="L275" s="51">
        <v>9433</v>
      </c>
      <c r="M275" s="51">
        <v>1163</v>
      </c>
      <c r="N275" s="51">
        <v>2351</v>
      </c>
      <c r="O275" s="51">
        <v>1</v>
      </c>
      <c r="P275" s="51">
        <v>84</v>
      </c>
      <c r="Q275" s="51">
        <v>15</v>
      </c>
      <c r="R275" s="51">
        <v>57</v>
      </c>
      <c r="S275" s="51">
        <v>0.26104821802935013</v>
      </c>
      <c r="T275" s="51">
        <v>5029</v>
      </c>
      <c r="U275" s="51">
        <v>5714</v>
      </c>
      <c r="V275" s="51">
        <v>0.88011900595029746</v>
      </c>
      <c r="W275" s="51">
        <v>5029</v>
      </c>
      <c r="X275" s="51">
        <v>5714</v>
      </c>
      <c r="Y275" s="51">
        <v>3044</v>
      </c>
      <c r="Z275" s="51">
        <v>6725</v>
      </c>
      <c r="AA275" s="51">
        <v>0.64900715491599004</v>
      </c>
      <c r="AB275" s="51">
        <v>19175</v>
      </c>
      <c r="AC275" s="51">
        <v>32898</v>
      </c>
      <c r="AD275" s="51">
        <v>0.58286218007173685</v>
      </c>
    </row>
    <row r="276" spans="1:30" x14ac:dyDescent="0.35">
      <c r="A276" s="51" t="s">
        <v>318</v>
      </c>
      <c r="B276" s="51" t="s">
        <v>319</v>
      </c>
      <c r="C276" s="61">
        <v>45809</v>
      </c>
      <c r="D276" s="51">
        <v>627</v>
      </c>
      <c r="E276" s="51">
        <v>47706</v>
      </c>
      <c r="F276" s="51">
        <v>1.2972503258643162E-2</v>
      </c>
      <c r="G276" s="51">
        <v>284263</v>
      </c>
      <c r="H276" s="51">
        <v>47706</v>
      </c>
      <c r="I276" s="51">
        <v>5.958642518760743</v>
      </c>
      <c r="J276" s="51">
        <v>6</v>
      </c>
      <c r="K276" s="51">
        <v>4983</v>
      </c>
      <c r="L276" s="51">
        <v>12263</v>
      </c>
      <c r="M276" s="51">
        <v>946</v>
      </c>
      <c r="N276" s="51">
        <v>1334</v>
      </c>
      <c r="O276" s="51">
        <v>0</v>
      </c>
      <c r="P276" s="51">
        <v>0</v>
      </c>
      <c r="Q276" s="51">
        <v>0</v>
      </c>
      <c r="R276" s="51">
        <v>0</v>
      </c>
      <c r="S276" s="51">
        <v>0.43605207030962712</v>
      </c>
      <c r="T276" s="51">
        <v>4674</v>
      </c>
      <c r="U276" s="51">
        <v>5348</v>
      </c>
      <c r="V276" s="51">
        <v>0.87397157816005988</v>
      </c>
      <c r="W276" s="51">
        <v>4674</v>
      </c>
      <c r="X276" s="51">
        <v>5348</v>
      </c>
      <c r="Y276" s="51">
        <v>3359</v>
      </c>
      <c r="Z276" s="51">
        <v>5035</v>
      </c>
      <c r="AA276" s="51">
        <v>0.77366849658094961</v>
      </c>
      <c r="AB276" s="51">
        <v>17459</v>
      </c>
      <c r="AC276" s="51">
        <v>35958</v>
      </c>
      <c r="AD276" s="51">
        <v>0.48553868402024586</v>
      </c>
    </row>
    <row r="277" spans="1:30" x14ac:dyDescent="0.35">
      <c r="A277" s="51" t="s">
        <v>320</v>
      </c>
      <c r="B277" s="51" t="s">
        <v>321</v>
      </c>
      <c r="C277" s="61">
        <v>45809</v>
      </c>
      <c r="D277" s="51">
        <v>688</v>
      </c>
      <c r="E277" s="51">
        <v>43033</v>
      </c>
      <c r="F277" s="51">
        <v>1.5736145101896113E-2</v>
      </c>
      <c r="G277" s="51">
        <v>246455</v>
      </c>
      <c r="H277" s="51">
        <v>43033</v>
      </c>
      <c r="I277" s="51">
        <v>5.7271163990425951</v>
      </c>
      <c r="J277" s="51">
        <v>5</v>
      </c>
      <c r="K277" s="51">
        <v>1338</v>
      </c>
      <c r="L277" s="51">
        <v>6772</v>
      </c>
      <c r="M277" s="51">
        <v>906</v>
      </c>
      <c r="N277" s="51">
        <v>1793</v>
      </c>
      <c r="O277" s="51">
        <v>2</v>
      </c>
      <c r="P277" s="51">
        <v>83</v>
      </c>
      <c r="Q277" s="51">
        <v>6</v>
      </c>
      <c r="R277" s="51">
        <v>30</v>
      </c>
      <c r="S277" s="51">
        <v>0.25950679880156718</v>
      </c>
      <c r="T277" s="51">
        <v>3491</v>
      </c>
      <c r="U277" s="51">
        <v>3875</v>
      </c>
      <c r="V277" s="51">
        <v>0.90090322580645166</v>
      </c>
      <c r="W277" s="51">
        <v>3491</v>
      </c>
      <c r="X277" s="51">
        <v>3875</v>
      </c>
      <c r="Y277" s="51">
        <v>2237</v>
      </c>
      <c r="Z277" s="51">
        <v>4633</v>
      </c>
      <c r="AA277" s="51">
        <v>0.6732487070992007</v>
      </c>
      <c r="AB277" s="51">
        <v>12625</v>
      </c>
      <c r="AC277" s="51">
        <v>19948</v>
      </c>
      <c r="AD277" s="51">
        <v>0.63289552837377183</v>
      </c>
    </row>
    <row r="278" spans="1:30" x14ac:dyDescent="0.35">
      <c r="A278" s="51" t="s">
        <v>338</v>
      </c>
      <c r="B278" s="51" t="s">
        <v>339</v>
      </c>
      <c r="C278" s="61">
        <v>45809</v>
      </c>
      <c r="D278" s="51">
        <v>167</v>
      </c>
      <c r="E278" s="51">
        <v>33839</v>
      </c>
      <c r="F278" s="51">
        <v>4.9108980768099745E-3</v>
      </c>
      <c r="G278" s="51">
        <v>236553</v>
      </c>
      <c r="H278" s="51">
        <v>33839</v>
      </c>
      <c r="I278" s="51">
        <v>6.9905434557758799</v>
      </c>
      <c r="J278" s="51">
        <v>43</v>
      </c>
      <c r="K278" s="51">
        <v>3606</v>
      </c>
      <c r="L278" s="51">
        <v>11035</v>
      </c>
      <c r="M278" s="51">
        <v>856</v>
      </c>
      <c r="N278" s="51">
        <v>1427</v>
      </c>
      <c r="O278" s="51">
        <v>56</v>
      </c>
      <c r="P278" s="51">
        <v>122</v>
      </c>
      <c r="Q278" s="51">
        <v>103</v>
      </c>
      <c r="R278" s="51">
        <v>131</v>
      </c>
      <c r="S278" s="51">
        <v>0.36342902084152573</v>
      </c>
      <c r="T278" s="51">
        <v>358</v>
      </c>
      <c r="U278" s="51">
        <v>3807</v>
      </c>
      <c r="V278" s="51">
        <v>9.4037299711058578E-2</v>
      </c>
      <c r="W278" s="51">
        <v>358</v>
      </c>
      <c r="X278" s="51">
        <v>3807</v>
      </c>
      <c r="Y278" s="51">
        <v>1990</v>
      </c>
      <c r="Z278" s="51">
        <v>3699</v>
      </c>
      <c r="AA278" s="51">
        <v>0.312816413535838</v>
      </c>
      <c r="AB278" s="51">
        <v>10892</v>
      </c>
      <c r="AC278" s="51">
        <v>24031</v>
      </c>
      <c r="AD278" s="51">
        <v>0.45324788814448003</v>
      </c>
    </row>
    <row r="279" spans="1:30" x14ac:dyDescent="0.35">
      <c r="A279" s="51" t="s">
        <v>323</v>
      </c>
      <c r="B279" s="51" t="s">
        <v>324</v>
      </c>
      <c r="C279" s="61">
        <v>45809</v>
      </c>
      <c r="D279" s="51">
        <v>2805</v>
      </c>
      <c r="E279" s="51">
        <v>55618</v>
      </c>
      <c r="F279" s="51">
        <v>4.8011913116409635E-2</v>
      </c>
      <c r="G279" s="51">
        <v>4119656</v>
      </c>
      <c r="H279" s="51">
        <v>55618</v>
      </c>
      <c r="I279" s="51">
        <v>74.070552698766591</v>
      </c>
      <c r="J279" s="51">
        <v>437</v>
      </c>
      <c r="K279" s="51">
        <v>3960</v>
      </c>
      <c r="L279" s="51">
        <v>9372</v>
      </c>
      <c r="M279" s="51">
        <v>2190</v>
      </c>
      <c r="N279" s="51">
        <v>3304</v>
      </c>
      <c r="O279" s="51">
        <v>0</v>
      </c>
      <c r="P279" s="51">
        <v>0</v>
      </c>
      <c r="Q279" s="51">
        <v>0</v>
      </c>
      <c r="R279" s="51">
        <v>0</v>
      </c>
      <c r="S279" s="51">
        <v>0.48516882297254654</v>
      </c>
      <c r="T279" s="51">
        <v>4854</v>
      </c>
      <c r="U279" s="51">
        <v>5419</v>
      </c>
      <c r="V279" s="51">
        <v>0.89573722088946295</v>
      </c>
      <c r="W279" s="51">
        <v>4854</v>
      </c>
      <c r="X279" s="51">
        <v>5419</v>
      </c>
      <c r="Y279" s="51">
        <v>4168</v>
      </c>
      <c r="Z279" s="51">
        <v>6416</v>
      </c>
      <c r="AA279" s="51">
        <v>0.76231516687790457</v>
      </c>
      <c r="AB279" s="51">
        <v>28851</v>
      </c>
      <c r="AC279" s="51">
        <v>37829</v>
      </c>
      <c r="AD279" s="51">
        <v>0.76266885193898859</v>
      </c>
    </row>
    <row r="280" spans="1:30" x14ac:dyDescent="0.35">
      <c r="A280" s="51" t="s">
        <v>325</v>
      </c>
      <c r="B280" s="51" t="s">
        <v>326</v>
      </c>
      <c r="C280" s="61">
        <v>45809</v>
      </c>
      <c r="D280" s="51">
        <v>1040</v>
      </c>
      <c r="E280" s="51">
        <v>6638</v>
      </c>
      <c r="F280" s="51">
        <v>0.13545194060953372</v>
      </c>
      <c r="G280" s="51">
        <v>788414</v>
      </c>
      <c r="H280" s="51">
        <v>6638</v>
      </c>
      <c r="I280" s="51">
        <v>118.77282313949985</v>
      </c>
      <c r="J280" s="51">
        <v>647</v>
      </c>
      <c r="K280" s="51">
        <v>1503</v>
      </c>
      <c r="L280" s="51">
        <v>1692</v>
      </c>
      <c r="M280" s="51">
        <v>93</v>
      </c>
      <c r="N280" s="51">
        <v>95</v>
      </c>
      <c r="O280" s="51">
        <v>0</v>
      </c>
      <c r="P280" s="51">
        <v>0</v>
      </c>
      <c r="Q280" s="51">
        <v>0</v>
      </c>
      <c r="R280" s="51">
        <v>0</v>
      </c>
      <c r="S280" s="51">
        <v>0.89311695579182993</v>
      </c>
      <c r="T280" s="51">
        <v>574</v>
      </c>
      <c r="U280" s="51">
        <v>788</v>
      </c>
      <c r="V280" s="51">
        <v>0.72842639593908631</v>
      </c>
      <c r="W280" s="51">
        <v>574</v>
      </c>
      <c r="X280" s="51">
        <v>788</v>
      </c>
      <c r="Y280" s="51">
        <v>172</v>
      </c>
      <c r="Z280" s="51">
        <v>874</v>
      </c>
      <c r="AA280" s="51">
        <v>0.44885679903730447</v>
      </c>
      <c r="AB280" s="51">
        <v>4085</v>
      </c>
      <c r="AC280" s="51">
        <v>4802</v>
      </c>
      <c r="AD280" s="51">
        <v>0.85068721366097455</v>
      </c>
    </row>
    <row r="281" spans="1:30" x14ac:dyDescent="0.35">
      <c r="A281" s="51" t="s">
        <v>327</v>
      </c>
      <c r="B281" s="51" t="s">
        <v>328</v>
      </c>
      <c r="C281" s="61">
        <v>45809</v>
      </c>
      <c r="D281" s="51">
        <v>3939</v>
      </c>
      <c r="E281" s="51">
        <v>78896</v>
      </c>
      <c r="F281" s="51">
        <v>4.7552363131526526E-2</v>
      </c>
      <c r="G281" s="51">
        <v>5214004</v>
      </c>
      <c r="H281" s="51">
        <v>78896</v>
      </c>
      <c r="I281" s="51">
        <v>66.087051308051102</v>
      </c>
      <c r="J281" s="51">
        <v>446</v>
      </c>
      <c r="K281" s="51">
        <v>5545</v>
      </c>
      <c r="L281" s="51">
        <v>17059</v>
      </c>
      <c r="M281" s="51">
        <v>1469</v>
      </c>
      <c r="N281" s="51">
        <v>2971</v>
      </c>
      <c r="O281" s="51">
        <v>0</v>
      </c>
      <c r="P281" s="51">
        <v>0</v>
      </c>
      <c r="Q281" s="51">
        <v>0</v>
      </c>
      <c r="R281" s="51">
        <v>0</v>
      </c>
      <c r="S281" s="51">
        <v>0.35017473789316028</v>
      </c>
      <c r="T281" s="51">
        <v>4736</v>
      </c>
      <c r="U281" s="51">
        <v>7447</v>
      </c>
      <c r="V281" s="51">
        <v>0.63596078957969648</v>
      </c>
      <c r="W281" s="51">
        <v>4736</v>
      </c>
      <c r="X281" s="51">
        <v>7447</v>
      </c>
      <c r="Y281" s="51">
        <v>4266</v>
      </c>
      <c r="Z281" s="51">
        <v>12205</v>
      </c>
      <c r="AA281" s="51">
        <v>0.45807042540199472</v>
      </c>
      <c r="AB281" s="51">
        <v>43533</v>
      </c>
      <c r="AC281" s="51">
        <v>58476</v>
      </c>
      <c r="AD281" s="51">
        <v>0.74445926533962647</v>
      </c>
    </row>
    <row r="282" spans="1:30" x14ac:dyDescent="0.35">
      <c r="A282" s="51" t="s">
        <v>329</v>
      </c>
      <c r="B282" s="51" t="s">
        <v>330</v>
      </c>
      <c r="C282" s="61">
        <v>45809</v>
      </c>
      <c r="D282" s="51">
        <v>152</v>
      </c>
      <c r="E282" s="51">
        <v>21734</v>
      </c>
      <c r="F282" s="51">
        <v>6.945079045965457E-3</v>
      </c>
      <c r="G282" s="51">
        <v>138521</v>
      </c>
      <c r="H282" s="51">
        <v>21734</v>
      </c>
      <c r="I282" s="51">
        <v>6.3734701389527926</v>
      </c>
      <c r="J282" s="51">
        <v>31</v>
      </c>
      <c r="K282" s="51">
        <v>2930</v>
      </c>
      <c r="L282" s="51">
        <v>5776</v>
      </c>
      <c r="M282" s="51">
        <v>490</v>
      </c>
      <c r="N282" s="51">
        <v>1092</v>
      </c>
      <c r="O282" s="51">
        <v>28</v>
      </c>
      <c r="P282" s="51">
        <v>48</v>
      </c>
      <c r="Q282" s="51">
        <v>78</v>
      </c>
      <c r="R282" s="51">
        <v>92</v>
      </c>
      <c r="S282" s="51">
        <v>0.50313926940639264</v>
      </c>
      <c r="T282" s="51">
        <v>1984</v>
      </c>
      <c r="U282" s="51">
        <v>2140</v>
      </c>
      <c r="V282" s="51">
        <v>0.92710280373831777</v>
      </c>
      <c r="W282" s="51">
        <v>1984</v>
      </c>
      <c r="X282" s="51">
        <v>2140</v>
      </c>
      <c r="Y282" s="51">
        <v>1298</v>
      </c>
      <c r="Z282" s="51">
        <v>2336</v>
      </c>
      <c r="AA282" s="51">
        <v>0.73324396782841827</v>
      </c>
      <c r="AB282" s="51">
        <v>11230</v>
      </c>
      <c r="AC282" s="51">
        <v>14984</v>
      </c>
      <c r="AD282" s="51">
        <v>0.74946609717031498</v>
      </c>
    </row>
    <row r="283" spans="1:30" x14ac:dyDescent="0.35">
      <c r="A283" s="51" t="s">
        <v>331</v>
      </c>
      <c r="B283" s="51" t="s">
        <v>332</v>
      </c>
      <c r="C283" s="61">
        <v>45809</v>
      </c>
      <c r="D283" s="51">
        <v>3258</v>
      </c>
      <c r="E283" s="51">
        <v>64239</v>
      </c>
      <c r="F283" s="51">
        <v>4.8268811947197655E-2</v>
      </c>
      <c r="G283" s="51">
        <v>5010260</v>
      </c>
      <c r="H283" s="51">
        <v>64239</v>
      </c>
      <c r="I283" s="51">
        <v>77.994053456622922</v>
      </c>
      <c r="J283" s="51">
        <v>443</v>
      </c>
      <c r="K283" s="51">
        <v>4028</v>
      </c>
      <c r="L283" s="51">
        <v>10146</v>
      </c>
      <c r="M283" s="51">
        <v>1082</v>
      </c>
      <c r="N283" s="51">
        <v>2776</v>
      </c>
      <c r="O283" s="51">
        <v>0</v>
      </c>
      <c r="P283" s="51">
        <v>0</v>
      </c>
      <c r="Q283" s="51">
        <v>0</v>
      </c>
      <c r="R283" s="51">
        <v>0</v>
      </c>
      <c r="S283" s="51">
        <v>0.39544962080173346</v>
      </c>
      <c r="T283" s="51">
        <v>5237</v>
      </c>
      <c r="U283" s="51">
        <v>5793</v>
      </c>
      <c r="V283" s="51">
        <v>0.90402209563266012</v>
      </c>
      <c r="W283" s="51">
        <v>5237</v>
      </c>
      <c r="X283" s="51">
        <v>5793</v>
      </c>
      <c r="Y283" s="51">
        <v>5444</v>
      </c>
      <c r="Z283" s="51">
        <v>7723</v>
      </c>
      <c r="AA283" s="51">
        <v>0.79024859425865646</v>
      </c>
      <c r="AB283" s="51">
        <v>33698</v>
      </c>
      <c r="AC283" s="51">
        <v>43154</v>
      </c>
      <c r="AD283" s="51">
        <v>0.78087778653195528</v>
      </c>
    </row>
    <row r="284" spans="1:30" x14ac:dyDescent="0.35">
      <c r="A284" s="51" t="s">
        <v>740</v>
      </c>
      <c r="B284" s="51" t="s">
        <v>914</v>
      </c>
      <c r="C284" s="61">
        <v>45809</v>
      </c>
      <c r="D284" s="51">
        <v>477</v>
      </c>
      <c r="E284" s="51">
        <v>26952</v>
      </c>
      <c r="F284" s="51">
        <v>1.7390353275730068E-2</v>
      </c>
      <c r="G284" s="51">
        <v>239746</v>
      </c>
      <c r="H284" s="51">
        <v>26952</v>
      </c>
      <c r="I284" s="51">
        <v>8.8952953398634609</v>
      </c>
      <c r="J284" s="51">
        <v>38</v>
      </c>
      <c r="K284" s="51">
        <v>5113</v>
      </c>
      <c r="L284" s="51">
        <v>7491</v>
      </c>
      <c r="M284" s="51">
        <v>308</v>
      </c>
      <c r="N284" s="51">
        <v>583</v>
      </c>
      <c r="O284" s="51">
        <v>0</v>
      </c>
      <c r="P284" s="51">
        <v>0</v>
      </c>
      <c r="Q284" s="51">
        <v>0</v>
      </c>
      <c r="R284" s="51">
        <v>0</v>
      </c>
      <c r="S284" s="51">
        <v>0.6714144166460243</v>
      </c>
      <c r="T284" s="51">
        <v>2851</v>
      </c>
      <c r="U284" s="51">
        <v>2870</v>
      </c>
      <c r="V284" s="51">
        <v>0.99337979094076656</v>
      </c>
      <c r="W284" s="51">
        <v>2851</v>
      </c>
      <c r="X284" s="51">
        <v>2870</v>
      </c>
      <c r="Y284" s="51">
        <v>2535</v>
      </c>
      <c r="Z284" s="51">
        <v>3967</v>
      </c>
      <c r="AA284" s="51">
        <v>0.7877724148018137</v>
      </c>
      <c r="AB284" s="51">
        <v>13042</v>
      </c>
      <c r="AC284" s="51">
        <v>15779</v>
      </c>
      <c r="AD284" s="51">
        <v>0.82654160593193482</v>
      </c>
    </row>
    <row r="285" spans="1:30" x14ac:dyDescent="0.35">
      <c r="A285" s="51" t="s">
        <v>333</v>
      </c>
      <c r="B285" s="51" t="s">
        <v>334</v>
      </c>
      <c r="C285" s="61">
        <v>45809</v>
      </c>
      <c r="D285" s="51">
        <v>89</v>
      </c>
      <c r="E285" s="51">
        <v>27326</v>
      </c>
      <c r="F285" s="51">
        <v>3.2463979573226338E-3</v>
      </c>
      <c r="G285" s="51">
        <v>175763</v>
      </c>
      <c r="H285" s="51">
        <v>27326</v>
      </c>
      <c r="I285" s="51">
        <v>6.4320793383590722</v>
      </c>
      <c r="J285" s="51">
        <v>37</v>
      </c>
      <c r="K285" s="51">
        <v>3734</v>
      </c>
      <c r="L285" s="51">
        <v>7446</v>
      </c>
      <c r="M285" s="51">
        <v>340</v>
      </c>
      <c r="N285" s="51">
        <v>665</v>
      </c>
      <c r="O285" s="51">
        <v>0</v>
      </c>
      <c r="P285" s="51">
        <v>0</v>
      </c>
      <c r="Q285" s="51">
        <v>0</v>
      </c>
      <c r="R285" s="51">
        <v>0</v>
      </c>
      <c r="S285" s="51">
        <v>0.50228085316237203</v>
      </c>
      <c r="T285" s="51">
        <v>2871</v>
      </c>
      <c r="U285" s="51">
        <v>3107</v>
      </c>
      <c r="V285" s="51">
        <v>0.92404248471194073</v>
      </c>
      <c r="W285" s="51">
        <v>2871</v>
      </c>
      <c r="X285" s="51">
        <v>3107</v>
      </c>
      <c r="Y285" s="51">
        <v>3308</v>
      </c>
      <c r="Z285" s="51">
        <v>3850</v>
      </c>
      <c r="AA285" s="51">
        <v>0.88817018829955441</v>
      </c>
      <c r="AB285" s="51">
        <v>12988</v>
      </c>
      <c r="AC285" s="51">
        <v>15237</v>
      </c>
      <c r="AD285" s="51">
        <v>0.85239876616131782</v>
      </c>
    </row>
    <row r="286" spans="1:30" x14ac:dyDescent="0.35">
      <c r="A286" s="51" t="s">
        <v>723</v>
      </c>
      <c r="B286" s="51" t="s">
        <v>724</v>
      </c>
      <c r="C286" s="61">
        <v>45809</v>
      </c>
      <c r="D286" s="51">
        <v>759</v>
      </c>
      <c r="E286" s="51">
        <v>17536</v>
      </c>
      <c r="F286" s="51">
        <v>4.1486745012298445E-2</v>
      </c>
      <c r="G286" s="51">
        <v>965622</v>
      </c>
      <c r="H286" s="51">
        <v>17536</v>
      </c>
      <c r="I286" s="51">
        <v>55.065123175182485</v>
      </c>
      <c r="J286" s="51">
        <v>334</v>
      </c>
      <c r="K286" s="51">
        <v>1628</v>
      </c>
      <c r="L286" s="51">
        <v>4634</v>
      </c>
      <c r="M286" s="51">
        <v>1771</v>
      </c>
      <c r="N286" s="51">
        <v>2934</v>
      </c>
      <c r="O286" s="51">
        <v>1</v>
      </c>
      <c r="P286" s="51">
        <v>1</v>
      </c>
      <c r="Q286" s="51">
        <v>0</v>
      </c>
      <c r="R286" s="51">
        <v>0</v>
      </c>
      <c r="S286" s="51">
        <v>0.44920068701281546</v>
      </c>
      <c r="T286" s="51">
        <v>1881</v>
      </c>
      <c r="U286" s="51">
        <v>1977</v>
      </c>
      <c r="V286" s="51">
        <v>0.95144157814871022</v>
      </c>
      <c r="W286" s="51">
        <v>1881</v>
      </c>
      <c r="X286" s="51">
        <v>1977</v>
      </c>
      <c r="Y286" s="51">
        <v>1473</v>
      </c>
      <c r="Z286" s="51">
        <v>1489</v>
      </c>
      <c r="AA286" s="51">
        <v>0.96768609347951529</v>
      </c>
      <c r="AB286" s="51">
        <v>10439</v>
      </c>
      <c r="AC286" s="51">
        <v>11371</v>
      </c>
      <c r="AD286" s="51">
        <v>0.91803711195145543</v>
      </c>
    </row>
    <row r="287" spans="1:30" x14ac:dyDescent="0.35">
      <c r="A287" s="51" t="s">
        <v>714</v>
      </c>
      <c r="B287" s="51" t="s">
        <v>713</v>
      </c>
      <c r="C287" s="61">
        <v>45809</v>
      </c>
      <c r="D287" s="51">
        <v>112</v>
      </c>
      <c r="E287" s="51">
        <v>33394</v>
      </c>
      <c r="F287" s="51">
        <v>3.3426848922581032E-3</v>
      </c>
      <c r="G287" s="51">
        <v>217328</v>
      </c>
      <c r="H287" s="51">
        <v>33394</v>
      </c>
      <c r="I287" s="51">
        <v>6.5079954482841229</v>
      </c>
      <c r="J287" s="51">
        <v>29</v>
      </c>
      <c r="K287" s="51">
        <v>4724</v>
      </c>
      <c r="L287" s="51">
        <v>9920</v>
      </c>
      <c r="M287" s="51">
        <v>728</v>
      </c>
      <c r="N287" s="51">
        <v>1986</v>
      </c>
      <c r="O287" s="51">
        <v>54</v>
      </c>
      <c r="P287" s="51">
        <v>92</v>
      </c>
      <c r="Q287" s="51">
        <v>107</v>
      </c>
      <c r="R287" s="51">
        <v>132</v>
      </c>
      <c r="S287" s="51">
        <v>0.46273701566364384</v>
      </c>
      <c r="T287" s="51">
        <v>2927</v>
      </c>
      <c r="U287" s="51">
        <v>3741</v>
      </c>
      <c r="V287" s="51">
        <v>0.78241112002138469</v>
      </c>
      <c r="W287" s="51">
        <v>2927</v>
      </c>
      <c r="X287" s="51">
        <v>3741</v>
      </c>
      <c r="Y287" s="51">
        <v>2160</v>
      </c>
      <c r="Z287" s="51">
        <v>3309</v>
      </c>
      <c r="AA287" s="51">
        <v>0.72156028368794323</v>
      </c>
      <c r="AB287" s="51">
        <v>17352</v>
      </c>
      <c r="AC287" s="51">
        <v>21639</v>
      </c>
      <c r="AD287" s="51">
        <v>0.80188548454179953</v>
      </c>
    </row>
    <row r="288" spans="1:30" x14ac:dyDescent="0.35">
      <c r="A288" s="51" t="s">
        <v>335</v>
      </c>
      <c r="B288" s="51" t="s">
        <v>336</v>
      </c>
      <c r="C288" s="61">
        <v>45809</v>
      </c>
      <c r="D288" s="51">
        <v>185</v>
      </c>
      <c r="E288" s="51">
        <v>24361</v>
      </c>
      <c r="F288" s="51">
        <v>7.5368695510470134E-3</v>
      </c>
      <c r="G288" s="51">
        <v>253849</v>
      </c>
      <c r="H288" s="51">
        <v>24361</v>
      </c>
      <c r="I288" s="51">
        <v>10.420302943228931</v>
      </c>
      <c r="J288" s="51">
        <v>60</v>
      </c>
      <c r="K288" s="51">
        <v>1763</v>
      </c>
      <c r="L288" s="51">
        <v>3930</v>
      </c>
      <c r="M288" s="51">
        <v>1478</v>
      </c>
      <c r="N288" s="51">
        <v>2235</v>
      </c>
      <c r="O288" s="51">
        <v>364</v>
      </c>
      <c r="P288" s="51">
        <v>691</v>
      </c>
      <c r="Q288" s="51">
        <v>254</v>
      </c>
      <c r="R288" s="51">
        <v>403</v>
      </c>
      <c r="S288" s="51">
        <v>0.53161592505854804</v>
      </c>
      <c r="T288" s="51">
        <v>2302</v>
      </c>
      <c r="U288" s="51">
        <v>2532</v>
      </c>
      <c r="V288" s="51">
        <v>0.9091627172195893</v>
      </c>
      <c r="W288" s="51">
        <v>2302</v>
      </c>
      <c r="X288" s="51">
        <v>2532</v>
      </c>
      <c r="Y288" s="51">
        <v>1718</v>
      </c>
      <c r="Z288" s="51">
        <v>3365</v>
      </c>
      <c r="AA288" s="51">
        <v>0.68170256062404611</v>
      </c>
      <c r="AB288" s="51">
        <v>10385</v>
      </c>
      <c r="AC288" s="51">
        <v>16429</v>
      </c>
      <c r="AD288" s="51">
        <v>0.6321139448536125</v>
      </c>
    </row>
    <row r="289" spans="1:30" x14ac:dyDescent="0.35">
      <c r="A289" s="51" t="s">
        <v>809</v>
      </c>
      <c r="B289" s="51" t="s">
        <v>810</v>
      </c>
      <c r="C289" s="61">
        <v>45809</v>
      </c>
      <c r="D289" s="51">
        <v>363</v>
      </c>
      <c r="E289" s="51">
        <v>17163</v>
      </c>
      <c r="F289" s="51">
        <v>2.0712084902430674E-2</v>
      </c>
      <c r="G289" s="51">
        <v>437386</v>
      </c>
      <c r="H289" s="51">
        <v>17163</v>
      </c>
      <c r="I289" s="51">
        <v>25.484239352094622</v>
      </c>
      <c r="J289" s="51">
        <v>180</v>
      </c>
      <c r="K289" s="51">
        <v>929</v>
      </c>
      <c r="L289" s="51">
        <v>5148</v>
      </c>
      <c r="M289" s="51">
        <v>481</v>
      </c>
      <c r="N289" s="51">
        <v>1038</v>
      </c>
      <c r="O289" s="51">
        <v>120</v>
      </c>
      <c r="P289" s="51">
        <v>298</v>
      </c>
      <c r="Q289" s="51">
        <v>18</v>
      </c>
      <c r="R289" s="51">
        <v>72</v>
      </c>
      <c r="S289" s="51">
        <v>0.2361195851128737</v>
      </c>
      <c r="T289" s="51">
        <v>1673</v>
      </c>
      <c r="U289" s="51">
        <v>1754</v>
      </c>
      <c r="V289" s="51">
        <v>0.95381984036488032</v>
      </c>
      <c r="W289" s="51">
        <v>1673</v>
      </c>
      <c r="X289" s="51">
        <v>1754</v>
      </c>
      <c r="Y289" s="51">
        <v>1527</v>
      </c>
      <c r="Z289" s="51">
        <v>1808</v>
      </c>
      <c r="AA289" s="51">
        <v>0.89837170129140931</v>
      </c>
      <c r="AB289" s="51">
        <v>5941</v>
      </c>
      <c r="AC289" s="51">
        <v>7842</v>
      </c>
      <c r="AD289" s="51">
        <v>0.75758735016577405</v>
      </c>
    </row>
    <row r="290" spans="1:30" x14ac:dyDescent="0.35">
      <c r="A290" s="51" t="s">
        <v>727</v>
      </c>
      <c r="B290" s="51" t="s">
        <v>728</v>
      </c>
      <c r="C290" s="61">
        <v>45809</v>
      </c>
      <c r="D290" s="51">
        <v>749</v>
      </c>
      <c r="E290" s="51">
        <v>15733</v>
      </c>
      <c r="F290" s="51">
        <v>4.5443514136633903E-2</v>
      </c>
      <c r="G290" s="51">
        <v>964090</v>
      </c>
      <c r="H290" s="51">
        <v>15733</v>
      </c>
      <c r="I290" s="51">
        <v>61.27820504671709</v>
      </c>
      <c r="J290" s="51">
        <v>315</v>
      </c>
      <c r="K290" s="51">
        <v>1658</v>
      </c>
      <c r="L290" s="51">
        <v>4013</v>
      </c>
      <c r="M290" s="51">
        <v>2154</v>
      </c>
      <c r="N290" s="51">
        <v>3042</v>
      </c>
      <c r="O290" s="51">
        <v>13</v>
      </c>
      <c r="P290" s="51">
        <v>16</v>
      </c>
      <c r="Q290" s="51">
        <v>42</v>
      </c>
      <c r="R290" s="51">
        <v>51</v>
      </c>
      <c r="S290" s="51">
        <v>0.54296545914069083</v>
      </c>
      <c r="T290" s="51">
        <v>1625</v>
      </c>
      <c r="U290" s="51">
        <v>1701</v>
      </c>
      <c r="V290" s="51">
        <v>0.95532039976484417</v>
      </c>
      <c r="W290" s="51">
        <v>1625</v>
      </c>
      <c r="X290" s="51">
        <v>1701</v>
      </c>
      <c r="Y290" s="51">
        <v>940</v>
      </c>
      <c r="Z290" s="51">
        <v>955</v>
      </c>
      <c r="AA290" s="51">
        <v>0.96573795180722888</v>
      </c>
      <c r="AB290" s="51">
        <v>10568</v>
      </c>
      <c r="AC290" s="51">
        <v>11831</v>
      </c>
      <c r="AD290" s="51">
        <v>0.89324655565886235</v>
      </c>
    </row>
    <row r="291" spans="1:30" x14ac:dyDescent="0.35">
      <c r="C291" s="61"/>
    </row>
    <row r="292" spans="1:30" x14ac:dyDescent="0.35">
      <c r="C292" s="61"/>
    </row>
    <row r="293" spans="1:30" x14ac:dyDescent="0.35">
      <c r="C293" s="61"/>
    </row>
    <row r="294" spans="1:30" x14ac:dyDescent="0.35">
      <c r="C294" s="61"/>
    </row>
    <row r="295" spans="1:30" x14ac:dyDescent="0.35">
      <c r="C295" s="61"/>
    </row>
    <row r="296" spans="1:30" x14ac:dyDescent="0.35">
      <c r="C296" s="61"/>
    </row>
    <row r="297" spans="1:30" x14ac:dyDescent="0.35">
      <c r="C297" s="61"/>
    </row>
    <row r="298" spans="1:30" x14ac:dyDescent="0.35">
      <c r="C298" s="61"/>
    </row>
    <row r="299" spans="1:30" x14ac:dyDescent="0.35">
      <c r="C299" s="61"/>
    </row>
    <row r="300" spans="1:30" x14ac:dyDescent="0.35">
      <c r="C300" s="61"/>
    </row>
    <row r="301" spans="1:30" x14ac:dyDescent="0.35">
      <c r="C301" s="61"/>
    </row>
    <row r="302" spans="1:30" x14ac:dyDescent="0.35">
      <c r="C302" s="61"/>
    </row>
    <row r="303" spans="1:30" x14ac:dyDescent="0.35">
      <c r="C303" s="61"/>
    </row>
    <row r="304" spans="1:30" x14ac:dyDescent="0.35">
      <c r="C304" s="61"/>
    </row>
    <row r="305" spans="2:3" x14ac:dyDescent="0.35">
      <c r="C305" s="61"/>
    </row>
    <row r="306" spans="2:3" x14ac:dyDescent="0.35">
      <c r="B306" s="119"/>
      <c r="C306" s="61"/>
    </row>
    <row r="307" spans="2:3" x14ac:dyDescent="0.35">
      <c r="C307" s="61"/>
    </row>
    <row r="308" spans="2:3" x14ac:dyDescent="0.35">
      <c r="C308" s="61"/>
    </row>
    <row r="309" spans="2:3" x14ac:dyDescent="0.35">
      <c r="C309" s="61"/>
    </row>
    <row r="310" spans="2:3" x14ac:dyDescent="0.35">
      <c r="C310" s="61"/>
    </row>
    <row r="311" spans="2:3" x14ac:dyDescent="0.35">
      <c r="C311" s="61"/>
    </row>
    <row r="312" spans="2:3" x14ac:dyDescent="0.35">
      <c r="C312" s="61"/>
    </row>
    <row r="313" spans="2:3" x14ac:dyDescent="0.35">
      <c r="C313" s="61"/>
    </row>
    <row r="314" spans="2:3" x14ac:dyDescent="0.35">
      <c r="C314" s="61"/>
    </row>
    <row r="315" spans="2:3" x14ac:dyDescent="0.35">
      <c r="C315" s="61"/>
    </row>
    <row r="316" spans="2:3" x14ac:dyDescent="0.35">
      <c r="C316" s="61"/>
    </row>
    <row r="317" spans="2:3" x14ac:dyDescent="0.35">
      <c r="C317" s="61"/>
    </row>
    <row r="318" spans="2:3" x14ac:dyDescent="0.35">
      <c r="C318" s="61"/>
    </row>
    <row r="319" spans="2:3" x14ac:dyDescent="0.35">
      <c r="C319" s="61"/>
    </row>
    <row r="320" spans="2:3" x14ac:dyDescent="0.35">
      <c r="C320" s="61"/>
    </row>
    <row r="321" spans="2:3" x14ac:dyDescent="0.35">
      <c r="C321" s="61"/>
    </row>
    <row r="322" spans="2:3" x14ac:dyDescent="0.35">
      <c r="C322" s="61"/>
    </row>
    <row r="323" spans="2:3" x14ac:dyDescent="0.35">
      <c r="B323" s="61"/>
      <c r="C323" s="61"/>
    </row>
    <row r="324" spans="2:3" x14ac:dyDescent="0.35">
      <c r="C324" s="61"/>
    </row>
    <row r="325" spans="2:3" x14ac:dyDescent="0.35">
      <c r="C325" s="61"/>
    </row>
    <row r="326" spans="2:3" x14ac:dyDescent="0.35">
      <c r="B326" s="61"/>
      <c r="C326" s="61"/>
    </row>
    <row r="327" spans="2:3" x14ac:dyDescent="0.35">
      <c r="C327" s="61"/>
    </row>
    <row r="328" spans="2:3" x14ac:dyDescent="0.35">
      <c r="C328" s="61"/>
    </row>
    <row r="329" spans="2:3" x14ac:dyDescent="0.35">
      <c r="C329" s="61"/>
    </row>
    <row r="330" spans="2:3" x14ac:dyDescent="0.35">
      <c r="C330" s="61"/>
    </row>
    <row r="331" spans="2:3" x14ac:dyDescent="0.35">
      <c r="C331" s="61"/>
    </row>
    <row r="332" spans="2:3" x14ac:dyDescent="0.35">
      <c r="C332" s="61"/>
    </row>
    <row r="333" spans="2:3" x14ac:dyDescent="0.35">
      <c r="C333" s="61"/>
    </row>
    <row r="334" spans="2:3" x14ac:dyDescent="0.35">
      <c r="C334" s="61"/>
    </row>
    <row r="335" spans="2:3" x14ac:dyDescent="0.35">
      <c r="C335" s="61"/>
    </row>
    <row r="336" spans="2:3" x14ac:dyDescent="0.35">
      <c r="C336" s="61"/>
    </row>
    <row r="337" spans="3:3" x14ac:dyDescent="0.35">
      <c r="C337" s="61"/>
    </row>
    <row r="338" spans="3:3" x14ac:dyDescent="0.35">
      <c r="C338" s="61"/>
    </row>
    <row r="339" spans="3:3" x14ac:dyDescent="0.35">
      <c r="C339" s="61"/>
    </row>
    <row r="340" spans="3:3" x14ac:dyDescent="0.35">
      <c r="C340" s="61"/>
    </row>
    <row r="341" spans="3:3" x14ac:dyDescent="0.35">
      <c r="C341" s="61"/>
    </row>
    <row r="342" spans="3:3" x14ac:dyDescent="0.35">
      <c r="C342" s="61"/>
    </row>
    <row r="343" spans="3:3" x14ac:dyDescent="0.35">
      <c r="C343" s="61"/>
    </row>
    <row r="344" spans="3:3" x14ac:dyDescent="0.35">
      <c r="C344" s="61"/>
    </row>
    <row r="345" spans="3:3" x14ac:dyDescent="0.35">
      <c r="C345" s="61"/>
    </row>
    <row r="346" spans="3:3" x14ac:dyDescent="0.35">
      <c r="C346" s="61"/>
    </row>
    <row r="347" spans="3:3" x14ac:dyDescent="0.35">
      <c r="C347" s="61"/>
    </row>
    <row r="348" spans="3:3" x14ac:dyDescent="0.35">
      <c r="C348" s="61"/>
    </row>
    <row r="349" spans="3:3" x14ac:dyDescent="0.35">
      <c r="C349" s="61"/>
    </row>
    <row r="350" spans="3:3" x14ac:dyDescent="0.35">
      <c r="C350" s="61"/>
    </row>
    <row r="351" spans="3:3" x14ac:dyDescent="0.35">
      <c r="C351" s="61"/>
    </row>
    <row r="352" spans="3:3" x14ac:dyDescent="0.35">
      <c r="C352" s="61"/>
    </row>
    <row r="353" spans="3:3" x14ac:dyDescent="0.35">
      <c r="C353" s="61"/>
    </row>
    <row r="354" spans="3:3" x14ac:dyDescent="0.35">
      <c r="C354" s="61"/>
    </row>
    <row r="355" spans="3:3" x14ac:dyDescent="0.35">
      <c r="C355" s="61"/>
    </row>
    <row r="356" spans="3:3" x14ac:dyDescent="0.35">
      <c r="C356" s="61"/>
    </row>
    <row r="357" spans="3:3" x14ac:dyDescent="0.35">
      <c r="C357" s="61"/>
    </row>
    <row r="358" spans="3:3" x14ac:dyDescent="0.35">
      <c r="C358" s="61"/>
    </row>
    <row r="359" spans="3:3" x14ac:dyDescent="0.35">
      <c r="C359" s="61"/>
    </row>
    <row r="360" spans="3:3" x14ac:dyDescent="0.35">
      <c r="C360" s="61"/>
    </row>
    <row r="361" spans="3:3" x14ac:dyDescent="0.35">
      <c r="C361" s="61"/>
    </row>
    <row r="362" spans="3:3" x14ac:dyDescent="0.35">
      <c r="C362" s="61"/>
    </row>
    <row r="363" spans="3:3" x14ac:dyDescent="0.35">
      <c r="C363" s="61"/>
    </row>
    <row r="364" spans="3:3" x14ac:dyDescent="0.35">
      <c r="C364" s="61"/>
    </row>
    <row r="365" spans="3:3" x14ac:dyDescent="0.35">
      <c r="C365" s="61"/>
    </row>
    <row r="366" spans="3:3" x14ac:dyDescent="0.35">
      <c r="C366" s="61"/>
    </row>
    <row r="367" spans="3:3" x14ac:dyDescent="0.35">
      <c r="C367" s="61"/>
    </row>
    <row r="368" spans="3:3" x14ac:dyDescent="0.35">
      <c r="C368" s="61"/>
    </row>
    <row r="369" spans="2:3" x14ac:dyDescent="0.35">
      <c r="C369" s="61"/>
    </row>
    <row r="370" spans="2:3" x14ac:dyDescent="0.35">
      <c r="C370" s="61"/>
    </row>
    <row r="371" spans="2:3" x14ac:dyDescent="0.35">
      <c r="C371" s="61"/>
    </row>
    <row r="372" spans="2:3" x14ac:dyDescent="0.35">
      <c r="C372" s="61"/>
    </row>
    <row r="373" spans="2:3" x14ac:dyDescent="0.35">
      <c r="C373" s="61"/>
    </row>
    <row r="374" spans="2:3" x14ac:dyDescent="0.35">
      <c r="C374" s="61"/>
    </row>
    <row r="375" spans="2:3" x14ac:dyDescent="0.35">
      <c r="C375" s="61"/>
    </row>
    <row r="376" spans="2:3" x14ac:dyDescent="0.35">
      <c r="B376" s="119"/>
      <c r="C376" s="61"/>
    </row>
    <row r="377" spans="2:3" x14ac:dyDescent="0.35">
      <c r="C377" s="61"/>
    </row>
    <row r="378" spans="2:3" x14ac:dyDescent="0.35">
      <c r="C378" s="61"/>
    </row>
    <row r="379" spans="2:3" x14ac:dyDescent="0.35">
      <c r="C379" s="61"/>
    </row>
    <row r="380" spans="2:3" x14ac:dyDescent="0.35">
      <c r="B380" s="61"/>
      <c r="C380" s="61"/>
    </row>
    <row r="381" spans="2:3" x14ac:dyDescent="0.35">
      <c r="C381" s="61"/>
    </row>
    <row r="382" spans="2:3" x14ac:dyDescent="0.35">
      <c r="C382" s="61"/>
    </row>
    <row r="383" spans="2:3" x14ac:dyDescent="0.35">
      <c r="C383" s="61"/>
    </row>
    <row r="384" spans="2:3" x14ac:dyDescent="0.35">
      <c r="C384" s="61"/>
    </row>
    <row r="385" spans="3:3" x14ac:dyDescent="0.35">
      <c r="C385" s="61"/>
    </row>
    <row r="386" spans="3:3" x14ac:dyDescent="0.35">
      <c r="C386" s="61"/>
    </row>
    <row r="387" spans="3:3" x14ac:dyDescent="0.35">
      <c r="C387" s="61"/>
    </row>
    <row r="388" spans="3:3" x14ac:dyDescent="0.35">
      <c r="C388" s="61"/>
    </row>
    <row r="389" spans="3:3" x14ac:dyDescent="0.35">
      <c r="C389" s="61"/>
    </row>
    <row r="390" spans="3:3" x14ac:dyDescent="0.35">
      <c r="C390" s="61"/>
    </row>
    <row r="391" spans="3:3" x14ac:dyDescent="0.35">
      <c r="C391" s="61"/>
    </row>
    <row r="392" spans="3:3" x14ac:dyDescent="0.35">
      <c r="C392" s="61"/>
    </row>
    <row r="393" spans="3:3" x14ac:dyDescent="0.35">
      <c r="C393" s="61"/>
    </row>
    <row r="394" spans="3:3" x14ac:dyDescent="0.35">
      <c r="C394" s="61"/>
    </row>
    <row r="395" spans="3:3" x14ac:dyDescent="0.35">
      <c r="C395" s="61"/>
    </row>
    <row r="396" spans="3:3" x14ac:dyDescent="0.35">
      <c r="C396" s="61"/>
    </row>
    <row r="397" spans="3:3" x14ac:dyDescent="0.35">
      <c r="C397" s="61"/>
    </row>
    <row r="398" spans="3:3" x14ac:dyDescent="0.35">
      <c r="C398" s="61"/>
    </row>
    <row r="399" spans="3:3" x14ac:dyDescent="0.35">
      <c r="C399" s="61"/>
    </row>
    <row r="400" spans="3:3" x14ac:dyDescent="0.35">
      <c r="C400" s="61"/>
    </row>
    <row r="401" spans="3:3" x14ac:dyDescent="0.35">
      <c r="C401" s="61"/>
    </row>
    <row r="402" spans="3:3" x14ac:dyDescent="0.35">
      <c r="C402" s="61"/>
    </row>
    <row r="403" spans="3:3" x14ac:dyDescent="0.35">
      <c r="C403" s="61"/>
    </row>
    <row r="404" spans="3:3" x14ac:dyDescent="0.35">
      <c r="C404" s="61"/>
    </row>
    <row r="405" spans="3:3" x14ac:dyDescent="0.35">
      <c r="C405" s="61"/>
    </row>
    <row r="406" spans="3:3" x14ac:dyDescent="0.35">
      <c r="C406" s="61"/>
    </row>
    <row r="407" spans="3:3" x14ac:dyDescent="0.35">
      <c r="C407" s="61"/>
    </row>
    <row r="408" spans="3:3" x14ac:dyDescent="0.35">
      <c r="C408" s="61"/>
    </row>
    <row r="409" spans="3:3" x14ac:dyDescent="0.35">
      <c r="C409" s="61"/>
    </row>
    <row r="410" spans="3:3" x14ac:dyDescent="0.35">
      <c r="C410" s="61"/>
    </row>
    <row r="411" spans="3:3" x14ac:dyDescent="0.35">
      <c r="C411" s="61"/>
    </row>
    <row r="412" spans="3:3" x14ac:dyDescent="0.35">
      <c r="C412" s="61"/>
    </row>
    <row r="413" spans="3:3" x14ac:dyDescent="0.35">
      <c r="C413" s="61"/>
    </row>
    <row r="414" spans="3:3" x14ac:dyDescent="0.35">
      <c r="C414" s="61"/>
    </row>
    <row r="415" spans="3:3" x14ac:dyDescent="0.35">
      <c r="C415" s="61"/>
    </row>
    <row r="416" spans="3:3" x14ac:dyDescent="0.35">
      <c r="C416" s="61"/>
    </row>
    <row r="417" spans="2:3" x14ac:dyDescent="0.35">
      <c r="C417" s="61"/>
    </row>
    <row r="418" spans="2:3" x14ac:dyDescent="0.35">
      <c r="C418" s="61"/>
    </row>
    <row r="419" spans="2:3" x14ac:dyDescent="0.35">
      <c r="C419" s="61"/>
    </row>
    <row r="420" spans="2:3" x14ac:dyDescent="0.35">
      <c r="C420" s="61"/>
    </row>
    <row r="421" spans="2:3" x14ac:dyDescent="0.35">
      <c r="C421" s="61"/>
    </row>
    <row r="422" spans="2:3" x14ac:dyDescent="0.35">
      <c r="C422" s="61"/>
    </row>
    <row r="423" spans="2:3" x14ac:dyDescent="0.35">
      <c r="C423" s="61"/>
    </row>
    <row r="424" spans="2:3" x14ac:dyDescent="0.35">
      <c r="C424" s="61"/>
    </row>
    <row r="425" spans="2:3" x14ac:dyDescent="0.35">
      <c r="C425" s="61"/>
    </row>
    <row r="426" spans="2:3" x14ac:dyDescent="0.35">
      <c r="C426" s="61"/>
    </row>
    <row r="427" spans="2:3" x14ac:dyDescent="0.35">
      <c r="C427" s="61"/>
    </row>
    <row r="428" spans="2:3" x14ac:dyDescent="0.35">
      <c r="C428" s="61"/>
    </row>
    <row r="429" spans="2:3" x14ac:dyDescent="0.35">
      <c r="B429" s="119"/>
      <c r="C429" s="61"/>
    </row>
    <row r="430" spans="2:3" x14ac:dyDescent="0.35">
      <c r="C430" s="61"/>
    </row>
    <row r="431" spans="2:3" x14ac:dyDescent="0.35">
      <c r="C431" s="61"/>
    </row>
    <row r="432" spans="2:3" x14ac:dyDescent="0.35">
      <c r="C432" s="61"/>
    </row>
    <row r="433" spans="2:3" x14ac:dyDescent="0.35">
      <c r="C433" s="61"/>
    </row>
    <row r="434" spans="2:3" x14ac:dyDescent="0.35">
      <c r="B434" s="61"/>
      <c r="C434" s="61"/>
    </row>
    <row r="435" spans="2:3" x14ac:dyDescent="0.35">
      <c r="C435" s="61"/>
    </row>
    <row r="436" spans="2:3" x14ac:dyDescent="0.35">
      <c r="C436" s="61"/>
    </row>
    <row r="437" spans="2:3" x14ac:dyDescent="0.35">
      <c r="C437" s="61"/>
    </row>
    <row r="438" spans="2:3" x14ac:dyDescent="0.35">
      <c r="C438" s="61"/>
    </row>
    <row r="439" spans="2:3" x14ac:dyDescent="0.35">
      <c r="C439" s="61"/>
    </row>
    <row r="440" spans="2:3" x14ac:dyDescent="0.35">
      <c r="C440" s="61"/>
    </row>
    <row r="441" spans="2:3" x14ac:dyDescent="0.35">
      <c r="C441" s="61"/>
    </row>
    <row r="442" spans="2:3" x14ac:dyDescent="0.35">
      <c r="C442" s="61"/>
    </row>
    <row r="443" spans="2:3" x14ac:dyDescent="0.35">
      <c r="C443" s="61"/>
    </row>
    <row r="444" spans="2:3" x14ac:dyDescent="0.35">
      <c r="C444" s="61"/>
    </row>
    <row r="445" spans="2:3" x14ac:dyDescent="0.35">
      <c r="C445" s="61"/>
    </row>
    <row r="446" spans="2:3" x14ac:dyDescent="0.35">
      <c r="C446" s="61"/>
    </row>
    <row r="447" spans="2:3" x14ac:dyDescent="0.35">
      <c r="B447" s="119"/>
      <c r="C447" s="61"/>
    </row>
    <row r="448" spans="2:3" x14ac:dyDescent="0.35">
      <c r="C448" s="61"/>
    </row>
    <row r="449" spans="3:3" x14ac:dyDescent="0.35">
      <c r="C449" s="61"/>
    </row>
    <row r="450" spans="3:3" x14ac:dyDescent="0.35">
      <c r="C450" s="61"/>
    </row>
    <row r="451" spans="3:3" x14ac:dyDescent="0.35">
      <c r="C451" s="61"/>
    </row>
    <row r="452" spans="3:3" x14ac:dyDescent="0.35">
      <c r="C452" s="61"/>
    </row>
    <row r="453" spans="3:3" x14ac:dyDescent="0.35">
      <c r="C453" s="61"/>
    </row>
    <row r="454" spans="3:3" x14ac:dyDescent="0.35">
      <c r="C454" s="61"/>
    </row>
    <row r="455" spans="3:3" x14ac:dyDescent="0.35">
      <c r="C455" s="61"/>
    </row>
    <row r="456" spans="3:3" x14ac:dyDescent="0.35">
      <c r="C456" s="61"/>
    </row>
    <row r="457" spans="3:3" x14ac:dyDescent="0.35">
      <c r="C457" s="61"/>
    </row>
    <row r="458" spans="3:3" x14ac:dyDescent="0.35">
      <c r="C458" s="61"/>
    </row>
    <row r="459" spans="3:3" x14ac:dyDescent="0.35">
      <c r="C459" s="61"/>
    </row>
    <row r="460" spans="3:3" x14ac:dyDescent="0.35">
      <c r="C460" s="61"/>
    </row>
    <row r="461" spans="3:3" x14ac:dyDescent="0.35">
      <c r="C461" s="61"/>
    </row>
    <row r="462" spans="3:3" x14ac:dyDescent="0.35">
      <c r="C462" s="61"/>
    </row>
    <row r="463" spans="3:3" x14ac:dyDescent="0.35">
      <c r="C463" s="61"/>
    </row>
    <row r="464" spans="3:3" x14ac:dyDescent="0.35">
      <c r="C464" s="61"/>
    </row>
    <row r="465" spans="3:3" x14ac:dyDescent="0.35">
      <c r="C465" s="61"/>
    </row>
    <row r="466" spans="3:3" x14ac:dyDescent="0.35">
      <c r="C466" s="61"/>
    </row>
    <row r="467" spans="3:3" x14ac:dyDescent="0.35">
      <c r="C467" s="61"/>
    </row>
    <row r="468" spans="3:3" x14ac:dyDescent="0.35">
      <c r="C468" s="61"/>
    </row>
    <row r="469" spans="3:3" x14ac:dyDescent="0.35">
      <c r="C469" s="61"/>
    </row>
    <row r="470" spans="3:3" x14ac:dyDescent="0.35">
      <c r="C470" s="61"/>
    </row>
    <row r="471" spans="3:3" x14ac:dyDescent="0.35">
      <c r="C471" s="61"/>
    </row>
    <row r="472" spans="3:3" x14ac:dyDescent="0.35">
      <c r="C472" s="61"/>
    </row>
    <row r="473" spans="3:3" x14ac:dyDescent="0.35">
      <c r="C473" s="61"/>
    </row>
    <row r="474" spans="3:3" x14ac:dyDescent="0.35">
      <c r="C474" s="61"/>
    </row>
    <row r="475" spans="3:3" x14ac:dyDescent="0.35">
      <c r="C475" s="61"/>
    </row>
    <row r="476" spans="3:3" x14ac:dyDescent="0.35">
      <c r="C476" s="61"/>
    </row>
    <row r="477" spans="3:3" x14ac:dyDescent="0.35">
      <c r="C477" s="61"/>
    </row>
    <row r="478" spans="3:3" x14ac:dyDescent="0.35">
      <c r="C478" s="61"/>
    </row>
    <row r="479" spans="3:3" x14ac:dyDescent="0.35">
      <c r="C479" s="61"/>
    </row>
    <row r="480" spans="3:3" x14ac:dyDescent="0.35">
      <c r="C480" s="61"/>
    </row>
    <row r="481" spans="2:3" x14ac:dyDescent="0.35">
      <c r="C481" s="61"/>
    </row>
    <row r="482" spans="2:3" x14ac:dyDescent="0.35">
      <c r="B482" s="61"/>
      <c r="C482" s="61"/>
    </row>
    <row r="483" spans="2:3" x14ac:dyDescent="0.35">
      <c r="C483" s="61"/>
    </row>
    <row r="484" spans="2:3" x14ac:dyDescent="0.35">
      <c r="C484" s="61"/>
    </row>
    <row r="485" spans="2:3" x14ac:dyDescent="0.35">
      <c r="C485" s="61"/>
    </row>
    <row r="486" spans="2:3" x14ac:dyDescent="0.35">
      <c r="C486" s="61"/>
    </row>
    <row r="487" spans="2:3" x14ac:dyDescent="0.35">
      <c r="C487" s="61"/>
    </row>
    <row r="488" spans="2:3" x14ac:dyDescent="0.35">
      <c r="B488" s="61"/>
      <c r="C488" s="61"/>
    </row>
    <row r="489" spans="2:3" x14ac:dyDescent="0.35">
      <c r="C489" s="61"/>
    </row>
    <row r="490" spans="2:3" x14ac:dyDescent="0.35">
      <c r="C490" s="61"/>
    </row>
    <row r="491" spans="2:3" x14ac:dyDescent="0.35">
      <c r="C491" s="61"/>
    </row>
    <row r="492" spans="2:3" x14ac:dyDescent="0.35">
      <c r="C492" s="61"/>
    </row>
    <row r="493" spans="2:3" x14ac:dyDescent="0.35">
      <c r="C493" s="61"/>
    </row>
    <row r="494" spans="2:3" x14ac:dyDescent="0.35">
      <c r="C494" s="61"/>
    </row>
    <row r="495" spans="2:3" x14ac:dyDescent="0.35">
      <c r="C495" s="61"/>
    </row>
    <row r="496" spans="2:3" x14ac:dyDescent="0.35">
      <c r="C496" s="61"/>
    </row>
    <row r="497" spans="3:3" x14ac:dyDescent="0.35">
      <c r="C497" s="61"/>
    </row>
    <row r="498" spans="3:3" x14ac:dyDescent="0.35">
      <c r="C498" s="61"/>
    </row>
    <row r="499" spans="3:3" x14ac:dyDescent="0.35">
      <c r="C499" s="61"/>
    </row>
    <row r="500" spans="3:3" x14ac:dyDescent="0.35">
      <c r="C500" s="61"/>
    </row>
    <row r="501" spans="3:3" x14ac:dyDescent="0.35">
      <c r="C501" s="61"/>
    </row>
    <row r="502" spans="3:3" x14ac:dyDescent="0.35">
      <c r="C502" s="61"/>
    </row>
    <row r="503" spans="3:3" x14ac:dyDescent="0.35">
      <c r="C503" s="61"/>
    </row>
    <row r="504" spans="3:3" x14ac:dyDescent="0.35">
      <c r="C504" s="61"/>
    </row>
    <row r="505" spans="3:3" x14ac:dyDescent="0.35">
      <c r="C505" s="61"/>
    </row>
    <row r="506" spans="3:3" x14ac:dyDescent="0.35">
      <c r="C506" s="61"/>
    </row>
    <row r="507" spans="3:3" x14ac:dyDescent="0.35">
      <c r="C507" s="61"/>
    </row>
    <row r="508" spans="3:3" x14ac:dyDescent="0.35">
      <c r="C508" s="61"/>
    </row>
    <row r="509" spans="3:3" x14ac:dyDescent="0.35">
      <c r="C509" s="61"/>
    </row>
    <row r="510" spans="3:3" x14ac:dyDescent="0.35">
      <c r="C510" s="61"/>
    </row>
    <row r="511" spans="3:3" x14ac:dyDescent="0.35">
      <c r="C511" s="61"/>
    </row>
    <row r="512" spans="3:3" x14ac:dyDescent="0.35">
      <c r="C512" s="61"/>
    </row>
    <row r="513" spans="2:3" x14ac:dyDescent="0.35">
      <c r="C513" s="61"/>
    </row>
    <row r="514" spans="2:3" x14ac:dyDescent="0.35">
      <c r="C514" s="61"/>
    </row>
    <row r="515" spans="2:3" x14ac:dyDescent="0.35">
      <c r="C515" s="61"/>
    </row>
    <row r="516" spans="2:3" x14ac:dyDescent="0.35">
      <c r="C516" s="61"/>
    </row>
    <row r="517" spans="2:3" x14ac:dyDescent="0.35">
      <c r="C517" s="61"/>
    </row>
    <row r="518" spans="2:3" x14ac:dyDescent="0.35">
      <c r="B518" s="119"/>
      <c r="C518" s="61"/>
    </row>
    <row r="519" spans="2:3" x14ac:dyDescent="0.35">
      <c r="C519" s="61"/>
    </row>
    <row r="520" spans="2:3" x14ac:dyDescent="0.35">
      <c r="C520" s="61"/>
    </row>
    <row r="521" spans="2:3" x14ac:dyDescent="0.35">
      <c r="C521" s="61"/>
    </row>
    <row r="522" spans="2:3" x14ac:dyDescent="0.35">
      <c r="C522" s="61"/>
    </row>
    <row r="523" spans="2:3" x14ac:dyDescent="0.35">
      <c r="C523" s="61"/>
    </row>
    <row r="524" spans="2:3" x14ac:dyDescent="0.35">
      <c r="C524" s="61"/>
    </row>
    <row r="525" spans="2:3" x14ac:dyDescent="0.35">
      <c r="C525" s="61"/>
    </row>
    <row r="526" spans="2:3" x14ac:dyDescent="0.35">
      <c r="C526" s="61"/>
    </row>
    <row r="527" spans="2:3" x14ac:dyDescent="0.35">
      <c r="C527" s="61"/>
    </row>
    <row r="528" spans="2:3" x14ac:dyDescent="0.35">
      <c r="C528" s="61"/>
    </row>
    <row r="529" spans="2:3" x14ac:dyDescent="0.35">
      <c r="C529" s="61"/>
    </row>
    <row r="530" spans="2:3" x14ac:dyDescent="0.35">
      <c r="C530" s="61"/>
    </row>
    <row r="531" spans="2:3" x14ac:dyDescent="0.35">
      <c r="C531" s="61"/>
    </row>
    <row r="532" spans="2:3" x14ac:dyDescent="0.35">
      <c r="C532" s="61"/>
    </row>
    <row r="533" spans="2:3" x14ac:dyDescent="0.35">
      <c r="C533" s="61"/>
    </row>
    <row r="534" spans="2:3" x14ac:dyDescent="0.35">
      <c r="C534" s="61"/>
    </row>
    <row r="535" spans="2:3" x14ac:dyDescent="0.35">
      <c r="B535" s="61"/>
      <c r="C535" s="61"/>
    </row>
    <row r="536" spans="2:3" x14ac:dyDescent="0.35">
      <c r="C536" s="61"/>
    </row>
    <row r="537" spans="2:3" x14ac:dyDescent="0.35">
      <c r="C537" s="61"/>
    </row>
    <row r="538" spans="2:3" x14ac:dyDescent="0.35">
      <c r="C538" s="61"/>
    </row>
    <row r="539" spans="2:3" x14ac:dyDescent="0.35">
      <c r="C539" s="61"/>
    </row>
    <row r="540" spans="2:3" x14ac:dyDescent="0.35">
      <c r="C540" s="61"/>
    </row>
    <row r="541" spans="2:3" x14ac:dyDescent="0.35">
      <c r="C541" s="61"/>
    </row>
    <row r="542" spans="2:3" x14ac:dyDescent="0.35">
      <c r="B542" s="61"/>
      <c r="C542" s="61"/>
    </row>
    <row r="543" spans="2:3" x14ac:dyDescent="0.35">
      <c r="C543" s="61"/>
    </row>
    <row r="544" spans="2:3" x14ac:dyDescent="0.35">
      <c r="C544" s="61"/>
    </row>
    <row r="545" spans="3:3" x14ac:dyDescent="0.35">
      <c r="C545" s="61"/>
    </row>
    <row r="546" spans="3:3" x14ac:dyDescent="0.35">
      <c r="C546" s="61"/>
    </row>
    <row r="547" spans="3:3" x14ac:dyDescent="0.35">
      <c r="C547" s="61"/>
    </row>
    <row r="548" spans="3:3" x14ac:dyDescent="0.35">
      <c r="C548" s="61"/>
    </row>
    <row r="549" spans="3:3" x14ac:dyDescent="0.35">
      <c r="C549" s="61"/>
    </row>
    <row r="550" spans="3:3" x14ac:dyDescent="0.35">
      <c r="C550" s="61"/>
    </row>
    <row r="551" spans="3:3" x14ac:dyDescent="0.35">
      <c r="C551" s="61"/>
    </row>
    <row r="552" spans="3:3" x14ac:dyDescent="0.35">
      <c r="C552" s="61"/>
    </row>
    <row r="553" spans="3:3" x14ac:dyDescent="0.35">
      <c r="C553" s="61"/>
    </row>
    <row r="554" spans="3:3" x14ac:dyDescent="0.35">
      <c r="C554" s="61"/>
    </row>
    <row r="555" spans="3:3" x14ac:dyDescent="0.35">
      <c r="C555" s="61"/>
    </row>
    <row r="556" spans="3:3" x14ac:dyDescent="0.35">
      <c r="C556" s="61"/>
    </row>
    <row r="557" spans="3:3" x14ac:dyDescent="0.35">
      <c r="C557" s="61"/>
    </row>
    <row r="558" spans="3:3" x14ac:dyDescent="0.35">
      <c r="C558" s="61"/>
    </row>
    <row r="559" spans="3:3" x14ac:dyDescent="0.35">
      <c r="C559" s="61"/>
    </row>
    <row r="560" spans="3:3" x14ac:dyDescent="0.35">
      <c r="C560" s="61"/>
    </row>
    <row r="561" spans="3:3" x14ac:dyDescent="0.35">
      <c r="C561" s="61"/>
    </row>
    <row r="562" spans="3:3" x14ac:dyDescent="0.35">
      <c r="C562" s="61"/>
    </row>
    <row r="563" spans="3:3" x14ac:dyDescent="0.35">
      <c r="C563" s="61"/>
    </row>
    <row r="564" spans="3:3" x14ac:dyDescent="0.35">
      <c r="C564" s="61"/>
    </row>
    <row r="565" spans="3:3" x14ac:dyDescent="0.35">
      <c r="C565" s="61"/>
    </row>
    <row r="566" spans="3:3" x14ac:dyDescent="0.35">
      <c r="C566" s="61"/>
    </row>
    <row r="567" spans="3:3" x14ac:dyDescent="0.35">
      <c r="C567" s="61"/>
    </row>
    <row r="568" spans="3:3" x14ac:dyDescent="0.35">
      <c r="C568" s="61"/>
    </row>
    <row r="569" spans="3:3" x14ac:dyDescent="0.35">
      <c r="C569" s="61"/>
    </row>
    <row r="570" spans="3:3" x14ac:dyDescent="0.35">
      <c r="C570" s="61"/>
    </row>
    <row r="571" spans="3:3" x14ac:dyDescent="0.35">
      <c r="C571" s="61"/>
    </row>
    <row r="572" spans="3:3" x14ac:dyDescent="0.35">
      <c r="C572" s="61"/>
    </row>
    <row r="573" spans="3:3" x14ac:dyDescent="0.35">
      <c r="C573" s="61"/>
    </row>
    <row r="574" spans="3:3" x14ac:dyDescent="0.35">
      <c r="C574" s="61"/>
    </row>
    <row r="575" spans="3:3" x14ac:dyDescent="0.35">
      <c r="C575" s="61"/>
    </row>
    <row r="576" spans="3:3" x14ac:dyDescent="0.35">
      <c r="C576" s="61"/>
    </row>
    <row r="577" spans="2:3" x14ac:dyDescent="0.35">
      <c r="C577" s="61"/>
    </row>
    <row r="578" spans="2:3" x14ac:dyDescent="0.35">
      <c r="C578" s="61"/>
    </row>
    <row r="579" spans="2:3" x14ac:dyDescent="0.35">
      <c r="C579" s="61"/>
    </row>
    <row r="580" spans="2:3" x14ac:dyDescent="0.35">
      <c r="C580" s="61"/>
    </row>
    <row r="581" spans="2:3" x14ac:dyDescent="0.35">
      <c r="C581" s="61"/>
    </row>
    <row r="582" spans="2:3" x14ac:dyDescent="0.35">
      <c r="C582" s="61"/>
    </row>
    <row r="583" spans="2:3" x14ac:dyDescent="0.35">
      <c r="C583" s="61"/>
    </row>
    <row r="584" spans="2:3" x14ac:dyDescent="0.35">
      <c r="C584" s="61"/>
    </row>
    <row r="585" spans="2:3" x14ac:dyDescent="0.35">
      <c r="C585" s="61"/>
    </row>
    <row r="586" spans="2:3" x14ac:dyDescent="0.35">
      <c r="C586" s="61"/>
    </row>
    <row r="587" spans="2:3" x14ac:dyDescent="0.35">
      <c r="C587" s="61"/>
    </row>
    <row r="588" spans="2:3" x14ac:dyDescent="0.35">
      <c r="B588" s="61"/>
      <c r="C588" s="61"/>
    </row>
    <row r="589" spans="2:3" x14ac:dyDescent="0.35">
      <c r="B589" s="119"/>
      <c r="C589" s="61"/>
    </row>
    <row r="590" spans="2:3" x14ac:dyDescent="0.35">
      <c r="C590" s="61"/>
    </row>
    <row r="591" spans="2:3" x14ac:dyDescent="0.35">
      <c r="C591" s="61"/>
    </row>
    <row r="592" spans="2:3" x14ac:dyDescent="0.35">
      <c r="C592" s="61"/>
    </row>
    <row r="593" spans="2:3" x14ac:dyDescent="0.35">
      <c r="C593" s="61"/>
    </row>
    <row r="594" spans="2:3" x14ac:dyDescent="0.35">
      <c r="C594" s="61"/>
    </row>
    <row r="595" spans="2:3" x14ac:dyDescent="0.35">
      <c r="C595" s="61"/>
    </row>
    <row r="596" spans="2:3" x14ac:dyDescent="0.35">
      <c r="B596" s="61"/>
      <c r="C596" s="61"/>
    </row>
    <row r="597" spans="2:3" x14ac:dyDescent="0.35">
      <c r="C597" s="61"/>
    </row>
    <row r="598" spans="2:3" x14ac:dyDescent="0.35">
      <c r="C598" s="61"/>
    </row>
    <row r="599" spans="2:3" x14ac:dyDescent="0.35">
      <c r="C599" s="61"/>
    </row>
    <row r="600" spans="2:3" x14ac:dyDescent="0.35">
      <c r="C600" s="61"/>
    </row>
    <row r="601" spans="2:3" x14ac:dyDescent="0.35">
      <c r="C601" s="61"/>
    </row>
    <row r="602" spans="2:3" x14ac:dyDescent="0.35">
      <c r="C602" s="61"/>
    </row>
    <row r="603" spans="2:3" x14ac:dyDescent="0.35">
      <c r="C603" s="61"/>
    </row>
    <row r="604" spans="2:3" x14ac:dyDescent="0.35">
      <c r="C604" s="61"/>
    </row>
    <row r="605" spans="2:3" x14ac:dyDescent="0.35">
      <c r="C605" s="61"/>
    </row>
    <row r="606" spans="2:3" x14ac:dyDescent="0.35">
      <c r="C606" s="61"/>
    </row>
    <row r="607" spans="2:3" x14ac:dyDescent="0.35">
      <c r="C607" s="61"/>
    </row>
    <row r="608" spans="2:3" x14ac:dyDescent="0.35">
      <c r="C608" s="61"/>
    </row>
    <row r="609" spans="3:3" x14ac:dyDescent="0.35">
      <c r="C609" s="61"/>
    </row>
    <row r="610" spans="3:3" x14ac:dyDescent="0.35">
      <c r="C610" s="61"/>
    </row>
    <row r="611" spans="3:3" x14ac:dyDescent="0.35">
      <c r="C611" s="61"/>
    </row>
    <row r="612" spans="3:3" x14ac:dyDescent="0.35">
      <c r="C612" s="61"/>
    </row>
    <row r="613" spans="3:3" x14ac:dyDescent="0.35">
      <c r="C613" s="61"/>
    </row>
    <row r="614" spans="3:3" x14ac:dyDescent="0.35">
      <c r="C614" s="61"/>
    </row>
    <row r="615" spans="3:3" x14ac:dyDescent="0.35">
      <c r="C615" s="61"/>
    </row>
    <row r="616" spans="3:3" x14ac:dyDescent="0.35">
      <c r="C616" s="61"/>
    </row>
    <row r="617" spans="3:3" x14ac:dyDescent="0.35">
      <c r="C617" s="61"/>
    </row>
    <row r="618" spans="3:3" x14ac:dyDescent="0.35">
      <c r="C618" s="61"/>
    </row>
    <row r="619" spans="3:3" x14ac:dyDescent="0.35">
      <c r="C619" s="61"/>
    </row>
    <row r="620" spans="3:3" x14ac:dyDescent="0.35">
      <c r="C620" s="61"/>
    </row>
    <row r="621" spans="3:3" x14ac:dyDescent="0.35">
      <c r="C621" s="61"/>
    </row>
    <row r="622" spans="3:3" x14ac:dyDescent="0.35">
      <c r="C622" s="61"/>
    </row>
    <row r="623" spans="3:3" x14ac:dyDescent="0.35">
      <c r="C623" s="61"/>
    </row>
    <row r="624" spans="3:3" x14ac:dyDescent="0.35">
      <c r="C624" s="61"/>
    </row>
    <row r="625" spans="3:3" x14ac:dyDescent="0.35">
      <c r="C625" s="61"/>
    </row>
    <row r="626" spans="3:3" x14ac:dyDescent="0.35">
      <c r="C626" s="61"/>
    </row>
    <row r="627" spans="3:3" x14ac:dyDescent="0.35">
      <c r="C627" s="61"/>
    </row>
    <row r="628" spans="3:3" x14ac:dyDescent="0.35">
      <c r="C628" s="61"/>
    </row>
    <row r="629" spans="3:3" x14ac:dyDescent="0.35">
      <c r="C629" s="61"/>
    </row>
    <row r="630" spans="3:3" x14ac:dyDescent="0.35">
      <c r="C630" s="61"/>
    </row>
    <row r="631" spans="3:3" x14ac:dyDescent="0.35">
      <c r="C631" s="61"/>
    </row>
    <row r="632" spans="3:3" x14ac:dyDescent="0.35">
      <c r="C632" s="61"/>
    </row>
    <row r="633" spans="3:3" x14ac:dyDescent="0.35">
      <c r="C633" s="61"/>
    </row>
    <row r="634" spans="3:3" x14ac:dyDescent="0.35">
      <c r="C634" s="61"/>
    </row>
    <row r="635" spans="3:3" x14ac:dyDescent="0.35">
      <c r="C635" s="61"/>
    </row>
    <row r="636" spans="3:3" x14ac:dyDescent="0.35">
      <c r="C636" s="61"/>
    </row>
    <row r="637" spans="3:3" x14ac:dyDescent="0.35">
      <c r="C637" s="61"/>
    </row>
    <row r="638" spans="3:3" x14ac:dyDescent="0.35">
      <c r="C638" s="61"/>
    </row>
    <row r="639" spans="3:3" x14ac:dyDescent="0.35">
      <c r="C639" s="61"/>
    </row>
    <row r="640" spans="3:3" x14ac:dyDescent="0.35">
      <c r="C640" s="61"/>
    </row>
    <row r="641" spans="2:3" x14ac:dyDescent="0.35">
      <c r="B641" s="119"/>
      <c r="C641" s="61"/>
    </row>
    <row r="642" spans="2:3" x14ac:dyDescent="0.35">
      <c r="C642" s="61"/>
    </row>
    <row r="643" spans="2:3" x14ac:dyDescent="0.35">
      <c r="C643" s="61"/>
    </row>
    <row r="644" spans="2:3" x14ac:dyDescent="0.35">
      <c r="C644" s="61"/>
    </row>
    <row r="645" spans="2:3" x14ac:dyDescent="0.35">
      <c r="C645" s="61"/>
    </row>
    <row r="646" spans="2:3" x14ac:dyDescent="0.35">
      <c r="C646" s="61"/>
    </row>
    <row r="647" spans="2:3" x14ac:dyDescent="0.35">
      <c r="C647" s="61"/>
    </row>
    <row r="648" spans="2:3" x14ac:dyDescent="0.35">
      <c r="C648" s="61"/>
    </row>
    <row r="649" spans="2:3" x14ac:dyDescent="0.35">
      <c r="C649" s="61"/>
    </row>
    <row r="650" spans="2:3" x14ac:dyDescent="0.35">
      <c r="B650" s="61"/>
      <c r="C650" s="61"/>
    </row>
    <row r="651" spans="2:3" x14ac:dyDescent="0.35">
      <c r="C651" s="61"/>
    </row>
    <row r="652" spans="2:3" x14ac:dyDescent="0.35">
      <c r="C652" s="61"/>
    </row>
    <row r="653" spans="2:3" x14ac:dyDescent="0.35">
      <c r="C653" s="61"/>
    </row>
    <row r="654" spans="2:3" x14ac:dyDescent="0.35">
      <c r="C654" s="61"/>
    </row>
    <row r="655" spans="2:3" x14ac:dyDescent="0.35">
      <c r="C655" s="61"/>
    </row>
    <row r="656" spans="2:3" x14ac:dyDescent="0.35">
      <c r="C656" s="61"/>
    </row>
    <row r="657" spans="2:3" x14ac:dyDescent="0.35">
      <c r="C657" s="61"/>
    </row>
    <row r="658" spans="2:3" x14ac:dyDescent="0.35">
      <c r="C658" s="61"/>
    </row>
    <row r="659" spans="2:3" x14ac:dyDescent="0.35">
      <c r="C659" s="61"/>
    </row>
    <row r="660" spans="2:3" x14ac:dyDescent="0.35">
      <c r="B660" s="119"/>
      <c r="C660" s="61"/>
    </row>
    <row r="661" spans="2:3" x14ac:dyDescent="0.35">
      <c r="C661" s="61"/>
    </row>
    <row r="662" spans="2:3" x14ac:dyDescent="0.35">
      <c r="C662" s="61"/>
    </row>
    <row r="663" spans="2:3" x14ac:dyDescent="0.35">
      <c r="C663" s="61"/>
    </row>
    <row r="664" spans="2:3" x14ac:dyDescent="0.35">
      <c r="C664" s="61"/>
    </row>
    <row r="665" spans="2:3" x14ac:dyDescent="0.35">
      <c r="C665" s="61"/>
    </row>
    <row r="666" spans="2:3" x14ac:dyDescent="0.35">
      <c r="C666" s="61"/>
    </row>
    <row r="667" spans="2:3" x14ac:dyDescent="0.35">
      <c r="C667" s="61"/>
    </row>
    <row r="668" spans="2:3" x14ac:dyDescent="0.35">
      <c r="C668" s="61"/>
    </row>
    <row r="669" spans="2:3" x14ac:dyDescent="0.35">
      <c r="C669" s="61"/>
    </row>
    <row r="670" spans="2:3" x14ac:dyDescent="0.35">
      <c r="C670" s="61"/>
    </row>
    <row r="671" spans="2:3" x14ac:dyDescent="0.35">
      <c r="C671" s="61"/>
    </row>
    <row r="672" spans="2:3" x14ac:dyDescent="0.35">
      <c r="C672" s="61"/>
    </row>
    <row r="673" spans="3:3" x14ac:dyDescent="0.35">
      <c r="C673" s="61"/>
    </row>
    <row r="674" spans="3:3" x14ac:dyDescent="0.35">
      <c r="C674" s="61"/>
    </row>
    <row r="675" spans="3:3" x14ac:dyDescent="0.35">
      <c r="C675" s="61"/>
    </row>
    <row r="676" spans="3:3" x14ac:dyDescent="0.35">
      <c r="C676" s="61"/>
    </row>
    <row r="677" spans="3:3" x14ac:dyDescent="0.35">
      <c r="C677" s="61"/>
    </row>
    <row r="678" spans="3:3" x14ac:dyDescent="0.35">
      <c r="C678" s="61"/>
    </row>
    <row r="679" spans="3:3" x14ac:dyDescent="0.35">
      <c r="C679" s="61"/>
    </row>
    <row r="680" spans="3:3" x14ac:dyDescent="0.35">
      <c r="C680" s="61"/>
    </row>
    <row r="681" spans="3:3" x14ac:dyDescent="0.35">
      <c r="C681" s="61"/>
    </row>
    <row r="682" spans="3:3" x14ac:dyDescent="0.35">
      <c r="C682" s="61"/>
    </row>
    <row r="683" spans="3:3" x14ac:dyDescent="0.35">
      <c r="C683" s="61"/>
    </row>
    <row r="684" spans="3:3" x14ac:dyDescent="0.35">
      <c r="C684" s="61"/>
    </row>
    <row r="685" spans="3:3" x14ac:dyDescent="0.35">
      <c r="C685" s="61"/>
    </row>
    <row r="686" spans="3:3" x14ac:dyDescent="0.35">
      <c r="C686" s="61"/>
    </row>
    <row r="687" spans="3:3" x14ac:dyDescent="0.35">
      <c r="C687" s="61"/>
    </row>
    <row r="688" spans="3:3" x14ac:dyDescent="0.35">
      <c r="C688" s="61"/>
    </row>
    <row r="689" spans="2:3" x14ac:dyDescent="0.35">
      <c r="C689" s="61"/>
    </row>
    <row r="690" spans="2:3" x14ac:dyDescent="0.35">
      <c r="C690" s="61"/>
    </row>
    <row r="691" spans="2:3" x14ac:dyDescent="0.35">
      <c r="C691" s="61"/>
    </row>
    <row r="692" spans="2:3" x14ac:dyDescent="0.35">
      <c r="C692" s="61"/>
    </row>
    <row r="693" spans="2:3" x14ac:dyDescent="0.35">
      <c r="C693" s="61"/>
    </row>
    <row r="694" spans="2:3" x14ac:dyDescent="0.35">
      <c r="B694" s="119"/>
      <c r="C694" s="61"/>
    </row>
    <row r="695" spans="2:3" x14ac:dyDescent="0.35">
      <c r="C695" s="61"/>
    </row>
    <row r="696" spans="2:3" x14ac:dyDescent="0.35">
      <c r="C696" s="61"/>
    </row>
    <row r="697" spans="2:3" x14ac:dyDescent="0.35">
      <c r="C697" s="61"/>
    </row>
    <row r="698" spans="2:3" x14ac:dyDescent="0.35">
      <c r="C698" s="61"/>
    </row>
    <row r="699" spans="2:3" x14ac:dyDescent="0.35">
      <c r="C699" s="61"/>
    </row>
    <row r="700" spans="2:3" x14ac:dyDescent="0.35">
      <c r="C700" s="61"/>
    </row>
    <row r="701" spans="2:3" x14ac:dyDescent="0.35">
      <c r="C701" s="61"/>
    </row>
    <row r="702" spans="2:3" x14ac:dyDescent="0.35">
      <c r="C702" s="61"/>
    </row>
    <row r="703" spans="2:3" x14ac:dyDescent="0.35">
      <c r="C703" s="61"/>
    </row>
    <row r="704" spans="2:3" x14ac:dyDescent="0.35">
      <c r="B704" s="61"/>
      <c r="C704" s="61"/>
    </row>
    <row r="705" spans="3:3" x14ac:dyDescent="0.35">
      <c r="C705" s="61"/>
    </row>
    <row r="706" spans="3:3" x14ac:dyDescent="0.35">
      <c r="C706" s="61"/>
    </row>
    <row r="707" spans="3:3" x14ac:dyDescent="0.35">
      <c r="C707" s="61"/>
    </row>
    <row r="708" spans="3:3" x14ac:dyDescent="0.35">
      <c r="C708" s="61"/>
    </row>
    <row r="709" spans="3:3" x14ac:dyDescent="0.35">
      <c r="C709" s="61"/>
    </row>
    <row r="710" spans="3:3" x14ac:dyDescent="0.35">
      <c r="C710" s="61"/>
    </row>
    <row r="711" spans="3:3" x14ac:dyDescent="0.35">
      <c r="C711" s="61"/>
    </row>
    <row r="712" spans="3:3" x14ac:dyDescent="0.35">
      <c r="C712" s="61"/>
    </row>
    <row r="713" spans="3:3" x14ac:dyDescent="0.35">
      <c r="C713" s="61"/>
    </row>
    <row r="714" spans="3:3" x14ac:dyDescent="0.35">
      <c r="C714" s="61"/>
    </row>
    <row r="715" spans="3:3" x14ac:dyDescent="0.35">
      <c r="C715" s="61"/>
    </row>
    <row r="716" spans="3:3" x14ac:dyDescent="0.35">
      <c r="C716" s="61"/>
    </row>
    <row r="717" spans="3:3" x14ac:dyDescent="0.35">
      <c r="C717" s="61"/>
    </row>
    <row r="718" spans="3:3" x14ac:dyDescent="0.35">
      <c r="C718" s="61"/>
    </row>
    <row r="719" spans="3:3" x14ac:dyDescent="0.35">
      <c r="C719" s="61"/>
    </row>
    <row r="720" spans="3:3" x14ac:dyDescent="0.35">
      <c r="C720" s="61"/>
    </row>
    <row r="721" spans="2:3" x14ac:dyDescent="0.35">
      <c r="C721" s="61"/>
    </row>
    <row r="722" spans="2:3" x14ac:dyDescent="0.35">
      <c r="C722" s="61"/>
    </row>
    <row r="723" spans="2:3" x14ac:dyDescent="0.35">
      <c r="C723" s="61"/>
    </row>
    <row r="724" spans="2:3" x14ac:dyDescent="0.35">
      <c r="C724" s="61"/>
    </row>
    <row r="725" spans="2:3" x14ac:dyDescent="0.35">
      <c r="C725" s="61"/>
    </row>
    <row r="726" spans="2:3" x14ac:dyDescent="0.35">
      <c r="C726" s="61"/>
    </row>
    <row r="727" spans="2:3" x14ac:dyDescent="0.35">
      <c r="C727" s="61"/>
    </row>
    <row r="728" spans="2:3" x14ac:dyDescent="0.35">
      <c r="C728" s="61"/>
    </row>
    <row r="729" spans="2:3" x14ac:dyDescent="0.35">
      <c r="C729" s="61"/>
    </row>
    <row r="730" spans="2:3" x14ac:dyDescent="0.35">
      <c r="C730" s="61"/>
    </row>
    <row r="731" spans="2:3" x14ac:dyDescent="0.35">
      <c r="B731" s="119"/>
      <c r="C731" s="61"/>
    </row>
    <row r="732" spans="2:3" x14ac:dyDescent="0.35">
      <c r="C732" s="61"/>
    </row>
    <row r="733" spans="2:3" x14ac:dyDescent="0.35">
      <c r="C733" s="61"/>
    </row>
    <row r="734" spans="2:3" x14ac:dyDescent="0.35">
      <c r="C734" s="61"/>
    </row>
    <row r="735" spans="2:3" x14ac:dyDescent="0.35">
      <c r="C735" s="61"/>
    </row>
    <row r="736" spans="2:3" x14ac:dyDescent="0.35">
      <c r="C736" s="61"/>
    </row>
    <row r="737" spans="2:3" x14ac:dyDescent="0.35">
      <c r="C737" s="61"/>
    </row>
    <row r="738" spans="2:3" x14ac:dyDescent="0.35">
      <c r="C738" s="61"/>
    </row>
    <row r="739" spans="2:3" x14ac:dyDescent="0.35">
      <c r="C739" s="61"/>
    </row>
    <row r="740" spans="2:3" x14ac:dyDescent="0.35">
      <c r="C740" s="61"/>
    </row>
    <row r="741" spans="2:3" x14ac:dyDescent="0.35">
      <c r="C741" s="61"/>
    </row>
    <row r="742" spans="2:3" x14ac:dyDescent="0.35">
      <c r="C742" s="61"/>
    </row>
    <row r="743" spans="2:3" x14ac:dyDescent="0.35">
      <c r="C743" s="61"/>
    </row>
    <row r="744" spans="2:3" x14ac:dyDescent="0.35">
      <c r="C744" s="61"/>
    </row>
    <row r="745" spans="2:3" x14ac:dyDescent="0.35">
      <c r="C745" s="61"/>
    </row>
    <row r="746" spans="2:3" x14ac:dyDescent="0.35">
      <c r="C746" s="61"/>
    </row>
    <row r="747" spans="2:3" x14ac:dyDescent="0.35">
      <c r="B747" s="119"/>
      <c r="C747" s="61"/>
    </row>
    <row r="748" spans="2:3" x14ac:dyDescent="0.35">
      <c r="C748" s="61"/>
    </row>
    <row r="749" spans="2:3" x14ac:dyDescent="0.35">
      <c r="B749" s="119"/>
      <c r="C749" s="61"/>
    </row>
    <row r="750" spans="2:3" x14ac:dyDescent="0.35">
      <c r="C750" s="61"/>
    </row>
    <row r="751" spans="2:3" x14ac:dyDescent="0.35">
      <c r="C751" s="61"/>
    </row>
    <row r="752" spans="2:3" x14ac:dyDescent="0.35">
      <c r="C752" s="61"/>
    </row>
    <row r="753" spans="2:3" x14ac:dyDescent="0.35">
      <c r="C753" s="61"/>
    </row>
    <row r="754" spans="2:3" x14ac:dyDescent="0.35">
      <c r="C754" s="61"/>
    </row>
    <row r="755" spans="2:3" x14ac:dyDescent="0.35">
      <c r="C755" s="61"/>
    </row>
    <row r="756" spans="2:3" x14ac:dyDescent="0.35">
      <c r="C756" s="61"/>
    </row>
    <row r="757" spans="2:3" x14ac:dyDescent="0.35">
      <c r="C757" s="61"/>
    </row>
    <row r="758" spans="2:3" x14ac:dyDescent="0.35">
      <c r="B758" s="61"/>
      <c r="C758" s="61"/>
    </row>
    <row r="759" spans="2:3" x14ac:dyDescent="0.35">
      <c r="C759" s="61"/>
    </row>
    <row r="760" spans="2:3" x14ac:dyDescent="0.35">
      <c r="C760" s="61"/>
    </row>
    <row r="761" spans="2:3" x14ac:dyDescent="0.35">
      <c r="C761" s="61"/>
    </row>
    <row r="762" spans="2:3" x14ac:dyDescent="0.35">
      <c r="C762" s="61"/>
    </row>
    <row r="763" spans="2:3" x14ac:dyDescent="0.35">
      <c r="C763" s="61"/>
    </row>
    <row r="764" spans="2:3" x14ac:dyDescent="0.35">
      <c r="C764" s="61"/>
    </row>
    <row r="765" spans="2:3" x14ac:dyDescent="0.35">
      <c r="C765" s="61"/>
    </row>
    <row r="766" spans="2:3" x14ac:dyDescent="0.35">
      <c r="C766" s="61"/>
    </row>
    <row r="767" spans="2:3" x14ac:dyDescent="0.35">
      <c r="C767" s="61"/>
    </row>
    <row r="768" spans="2:3" x14ac:dyDescent="0.35">
      <c r="C768" s="61"/>
    </row>
    <row r="769" spans="3:3" x14ac:dyDescent="0.35">
      <c r="C769" s="61"/>
    </row>
    <row r="770" spans="3:3" x14ac:dyDescent="0.35">
      <c r="C770" s="61"/>
    </row>
    <row r="771" spans="3:3" x14ac:dyDescent="0.35">
      <c r="C771" s="61"/>
    </row>
    <row r="772" spans="3:3" x14ac:dyDescent="0.35">
      <c r="C772" s="61"/>
    </row>
    <row r="773" spans="3:3" x14ac:dyDescent="0.35">
      <c r="C773" s="61"/>
    </row>
    <row r="774" spans="3:3" x14ac:dyDescent="0.35">
      <c r="C774" s="61"/>
    </row>
    <row r="775" spans="3:3" x14ac:dyDescent="0.35">
      <c r="C775" s="61"/>
    </row>
    <row r="776" spans="3:3" x14ac:dyDescent="0.35">
      <c r="C776" s="61"/>
    </row>
    <row r="777" spans="3:3" x14ac:dyDescent="0.35">
      <c r="C777" s="61"/>
    </row>
    <row r="778" spans="3:3" x14ac:dyDescent="0.35">
      <c r="C778" s="61"/>
    </row>
    <row r="779" spans="3:3" x14ac:dyDescent="0.35">
      <c r="C779" s="61"/>
    </row>
    <row r="780" spans="3:3" x14ac:dyDescent="0.35">
      <c r="C780" s="61"/>
    </row>
    <row r="781" spans="3:3" x14ac:dyDescent="0.35">
      <c r="C781" s="61"/>
    </row>
    <row r="782" spans="3:3" x14ac:dyDescent="0.35">
      <c r="C782" s="61"/>
    </row>
    <row r="783" spans="3:3" x14ac:dyDescent="0.35">
      <c r="C783" s="61"/>
    </row>
    <row r="784" spans="3:3" x14ac:dyDescent="0.35">
      <c r="C784" s="61"/>
    </row>
    <row r="785" spans="3:3" x14ac:dyDescent="0.35">
      <c r="C785" s="61"/>
    </row>
    <row r="786" spans="3:3" x14ac:dyDescent="0.35">
      <c r="C786" s="61"/>
    </row>
    <row r="787" spans="3:3" x14ac:dyDescent="0.35">
      <c r="C787" s="61"/>
    </row>
    <row r="788" spans="3:3" x14ac:dyDescent="0.35">
      <c r="C788" s="61"/>
    </row>
    <row r="789" spans="3:3" x14ac:dyDescent="0.35">
      <c r="C789" s="61"/>
    </row>
    <row r="790" spans="3:3" x14ac:dyDescent="0.35">
      <c r="C790" s="61"/>
    </row>
    <row r="791" spans="3:3" x14ac:dyDescent="0.35">
      <c r="C791" s="61"/>
    </row>
    <row r="792" spans="3:3" x14ac:dyDescent="0.35">
      <c r="C792" s="61"/>
    </row>
    <row r="793" spans="3:3" x14ac:dyDescent="0.35">
      <c r="C793" s="61"/>
    </row>
    <row r="794" spans="3:3" x14ac:dyDescent="0.35">
      <c r="C794" s="61"/>
    </row>
    <row r="795" spans="3:3" x14ac:dyDescent="0.35">
      <c r="C795" s="61"/>
    </row>
    <row r="796" spans="3:3" x14ac:dyDescent="0.35">
      <c r="C796" s="61"/>
    </row>
    <row r="797" spans="3:3" x14ac:dyDescent="0.35">
      <c r="C797" s="61"/>
    </row>
    <row r="798" spans="3:3" x14ac:dyDescent="0.35">
      <c r="C798" s="61"/>
    </row>
    <row r="799" spans="3:3" x14ac:dyDescent="0.35">
      <c r="C799" s="61"/>
    </row>
    <row r="800" spans="3:3" x14ac:dyDescent="0.35">
      <c r="C800" s="61"/>
    </row>
    <row r="801" spans="2:3" x14ac:dyDescent="0.35">
      <c r="C801" s="61"/>
    </row>
    <row r="802" spans="2:3" x14ac:dyDescent="0.35">
      <c r="C802" s="61"/>
    </row>
    <row r="803" spans="2:3" x14ac:dyDescent="0.35">
      <c r="C803" s="61"/>
    </row>
    <row r="804" spans="2:3" x14ac:dyDescent="0.35">
      <c r="C804" s="61"/>
    </row>
    <row r="805" spans="2:3" x14ac:dyDescent="0.35">
      <c r="C805" s="61"/>
    </row>
    <row r="806" spans="2:3" x14ac:dyDescent="0.35">
      <c r="C806" s="61"/>
    </row>
    <row r="807" spans="2:3" x14ac:dyDescent="0.35">
      <c r="C807" s="61"/>
    </row>
    <row r="808" spans="2:3" x14ac:dyDescent="0.35">
      <c r="C808" s="61"/>
    </row>
    <row r="809" spans="2:3" x14ac:dyDescent="0.35">
      <c r="C809" s="61"/>
    </row>
    <row r="810" spans="2:3" x14ac:dyDescent="0.35">
      <c r="C810" s="61"/>
    </row>
    <row r="811" spans="2:3" x14ac:dyDescent="0.35">
      <c r="C811" s="61"/>
    </row>
    <row r="812" spans="2:3" x14ac:dyDescent="0.35">
      <c r="B812" s="223"/>
      <c r="C812" s="61"/>
    </row>
    <row r="813" spans="2:3" x14ac:dyDescent="0.35">
      <c r="C813" s="61"/>
    </row>
    <row r="814" spans="2:3" x14ac:dyDescent="0.35">
      <c r="C814" s="61"/>
    </row>
    <row r="815" spans="2:3" x14ac:dyDescent="0.35">
      <c r="C815" s="61"/>
    </row>
    <row r="816" spans="2:3" x14ac:dyDescent="0.35">
      <c r="C816" s="61"/>
    </row>
    <row r="817" spans="2:3" x14ac:dyDescent="0.35">
      <c r="C817" s="61"/>
    </row>
    <row r="818" spans="2:3" x14ac:dyDescent="0.35">
      <c r="C818" s="61"/>
    </row>
    <row r="819" spans="2:3" x14ac:dyDescent="0.35">
      <c r="C819" s="61"/>
    </row>
    <row r="820" spans="2:3" x14ac:dyDescent="0.35">
      <c r="C820" s="61"/>
    </row>
    <row r="821" spans="2:3" x14ac:dyDescent="0.35">
      <c r="C821" s="61"/>
    </row>
    <row r="822" spans="2:3" x14ac:dyDescent="0.35">
      <c r="C822" s="61"/>
    </row>
    <row r="823" spans="2:3" x14ac:dyDescent="0.35">
      <c r="C823" s="61"/>
    </row>
    <row r="824" spans="2:3" x14ac:dyDescent="0.35">
      <c r="C824" s="61"/>
    </row>
    <row r="825" spans="2:3" x14ac:dyDescent="0.35">
      <c r="C825" s="61"/>
    </row>
    <row r="826" spans="2:3" x14ac:dyDescent="0.35">
      <c r="C826" s="61"/>
    </row>
    <row r="827" spans="2:3" x14ac:dyDescent="0.35">
      <c r="C827" s="61"/>
    </row>
    <row r="828" spans="2:3" x14ac:dyDescent="0.35">
      <c r="C828" s="61"/>
    </row>
    <row r="829" spans="2:3" x14ac:dyDescent="0.35">
      <c r="C829" s="61"/>
    </row>
    <row r="830" spans="2:3" x14ac:dyDescent="0.35">
      <c r="C830" s="61"/>
    </row>
    <row r="831" spans="2:3" x14ac:dyDescent="0.35">
      <c r="C831" s="61"/>
    </row>
    <row r="832" spans="2:3" x14ac:dyDescent="0.35">
      <c r="B832" s="119"/>
      <c r="C832" s="61"/>
    </row>
    <row r="833" spans="3:3" x14ac:dyDescent="0.35">
      <c r="C833" s="61"/>
    </row>
    <row r="834" spans="3:3" x14ac:dyDescent="0.35">
      <c r="C834" s="61"/>
    </row>
    <row r="835" spans="3:3" x14ac:dyDescent="0.35">
      <c r="C835" s="61"/>
    </row>
    <row r="836" spans="3:3" x14ac:dyDescent="0.35">
      <c r="C836" s="61"/>
    </row>
    <row r="837" spans="3:3" x14ac:dyDescent="0.35">
      <c r="C837" s="61"/>
    </row>
    <row r="838" spans="3:3" x14ac:dyDescent="0.35">
      <c r="C838" s="61"/>
    </row>
    <row r="839" spans="3:3" x14ac:dyDescent="0.35">
      <c r="C839" s="61"/>
    </row>
    <row r="840" spans="3:3" x14ac:dyDescent="0.35">
      <c r="C840" s="61"/>
    </row>
    <row r="841" spans="3:3" x14ac:dyDescent="0.35">
      <c r="C841" s="61"/>
    </row>
    <row r="842" spans="3:3" x14ac:dyDescent="0.35">
      <c r="C842" s="61"/>
    </row>
    <row r="843" spans="3:3" x14ac:dyDescent="0.35">
      <c r="C843" s="61"/>
    </row>
    <row r="844" spans="3:3" x14ac:dyDescent="0.35">
      <c r="C844" s="61"/>
    </row>
    <row r="845" spans="3:3" x14ac:dyDescent="0.35">
      <c r="C845" s="61"/>
    </row>
    <row r="846" spans="3:3" x14ac:dyDescent="0.35">
      <c r="C846" s="61"/>
    </row>
    <row r="847" spans="3:3" x14ac:dyDescent="0.35">
      <c r="C847" s="61"/>
    </row>
    <row r="848" spans="3:3" x14ac:dyDescent="0.35">
      <c r="C848" s="61"/>
    </row>
    <row r="849" spans="3:3" x14ac:dyDescent="0.35">
      <c r="C849" s="61"/>
    </row>
    <row r="850" spans="3:3" x14ac:dyDescent="0.35">
      <c r="C850" s="61"/>
    </row>
    <row r="851" spans="3:3" x14ac:dyDescent="0.35">
      <c r="C851" s="61"/>
    </row>
    <row r="852" spans="3:3" x14ac:dyDescent="0.35">
      <c r="C852" s="61"/>
    </row>
    <row r="853" spans="3:3" x14ac:dyDescent="0.35">
      <c r="C853" s="61"/>
    </row>
    <row r="854" spans="3:3" x14ac:dyDescent="0.35">
      <c r="C854" s="61"/>
    </row>
    <row r="855" spans="3:3" x14ac:dyDescent="0.35">
      <c r="C855" s="61"/>
    </row>
    <row r="856" spans="3:3" x14ac:dyDescent="0.35">
      <c r="C856" s="61"/>
    </row>
    <row r="857" spans="3:3" x14ac:dyDescent="0.35">
      <c r="C857" s="61"/>
    </row>
    <row r="858" spans="3:3" x14ac:dyDescent="0.35">
      <c r="C858" s="61"/>
    </row>
    <row r="859" spans="3:3" x14ac:dyDescent="0.35">
      <c r="C859" s="61"/>
    </row>
    <row r="860" spans="3:3" x14ac:dyDescent="0.35">
      <c r="C860" s="61"/>
    </row>
    <row r="861" spans="3:3" x14ac:dyDescent="0.35">
      <c r="C861" s="61"/>
    </row>
    <row r="862" spans="3:3" x14ac:dyDescent="0.35">
      <c r="C862" s="61"/>
    </row>
    <row r="863" spans="3:3" x14ac:dyDescent="0.35">
      <c r="C863" s="61"/>
    </row>
    <row r="864" spans="3:3" x14ac:dyDescent="0.35">
      <c r="C864" s="61"/>
    </row>
    <row r="865" spans="2:3" x14ac:dyDescent="0.35">
      <c r="C865" s="61"/>
    </row>
    <row r="866" spans="2:3" x14ac:dyDescent="0.35">
      <c r="B866" s="61"/>
      <c r="C866" s="61"/>
    </row>
    <row r="867" spans="2:3" x14ac:dyDescent="0.35">
      <c r="C867" s="61"/>
    </row>
    <row r="868" spans="2:3" x14ac:dyDescent="0.35">
      <c r="C868" s="61"/>
    </row>
    <row r="869" spans="2:3" x14ac:dyDescent="0.35">
      <c r="C869" s="61"/>
    </row>
    <row r="870" spans="2:3" x14ac:dyDescent="0.35">
      <c r="C870" s="61"/>
    </row>
    <row r="871" spans="2:3" x14ac:dyDescent="0.35">
      <c r="C871" s="61"/>
    </row>
    <row r="872" spans="2:3" x14ac:dyDescent="0.35">
      <c r="C872" s="61"/>
    </row>
    <row r="873" spans="2:3" x14ac:dyDescent="0.35">
      <c r="C873" s="61"/>
    </row>
    <row r="874" spans="2:3" x14ac:dyDescent="0.35">
      <c r="C874" s="61"/>
    </row>
    <row r="875" spans="2:3" x14ac:dyDescent="0.35">
      <c r="C875" s="61"/>
    </row>
    <row r="876" spans="2:3" x14ac:dyDescent="0.35">
      <c r="C876" s="61"/>
    </row>
    <row r="877" spans="2:3" x14ac:dyDescent="0.35">
      <c r="C877" s="61"/>
    </row>
    <row r="878" spans="2:3" x14ac:dyDescent="0.35">
      <c r="C878" s="61"/>
    </row>
    <row r="879" spans="2:3" x14ac:dyDescent="0.35">
      <c r="C879" s="61"/>
    </row>
    <row r="880" spans="2:3" x14ac:dyDescent="0.35">
      <c r="C880" s="61"/>
    </row>
    <row r="881" spans="3:3" x14ac:dyDescent="0.35">
      <c r="C881" s="61"/>
    </row>
    <row r="882" spans="3:3" x14ac:dyDescent="0.35">
      <c r="C882" s="61"/>
    </row>
    <row r="883" spans="3:3" x14ac:dyDescent="0.35">
      <c r="C883" s="61"/>
    </row>
    <row r="884" spans="3:3" x14ac:dyDescent="0.35">
      <c r="C884" s="61"/>
    </row>
    <row r="885" spans="3:3" x14ac:dyDescent="0.35">
      <c r="C885" s="61"/>
    </row>
    <row r="886" spans="3:3" x14ac:dyDescent="0.35">
      <c r="C886" s="61"/>
    </row>
    <row r="887" spans="3:3" x14ac:dyDescent="0.35">
      <c r="C887" s="61"/>
    </row>
    <row r="888" spans="3:3" x14ac:dyDescent="0.35">
      <c r="C888" s="61"/>
    </row>
    <row r="889" spans="3:3" x14ac:dyDescent="0.35">
      <c r="C889" s="61"/>
    </row>
    <row r="890" spans="3:3" x14ac:dyDescent="0.35">
      <c r="C890" s="61"/>
    </row>
    <row r="891" spans="3:3" x14ac:dyDescent="0.35">
      <c r="C891" s="61"/>
    </row>
    <row r="892" spans="3:3" x14ac:dyDescent="0.35">
      <c r="C892" s="61"/>
    </row>
    <row r="893" spans="3:3" x14ac:dyDescent="0.35">
      <c r="C893" s="61"/>
    </row>
    <row r="894" spans="3:3" x14ac:dyDescent="0.35">
      <c r="C894" s="61"/>
    </row>
    <row r="895" spans="3:3" x14ac:dyDescent="0.35">
      <c r="C895" s="61"/>
    </row>
    <row r="896" spans="3:3" x14ac:dyDescent="0.35">
      <c r="C896" s="61"/>
    </row>
    <row r="897" spans="2:3" x14ac:dyDescent="0.35">
      <c r="C897" s="61"/>
    </row>
    <row r="898" spans="2:3" x14ac:dyDescent="0.35">
      <c r="C898" s="61"/>
    </row>
    <row r="899" spans="2:3" x14ac:dyDescent="0.35">
      <c r="C899" s="61"/>
    </row>
    <row r="900" spans="2:3" x14ac:dyDescent="0.35">
      <c r="C900" s="61"/>
    </row>
    <row r="901" spans="2:3" x14ac:dyDescent="0.35">
      <c r="C901" s="61"/>
    </row>
    <row r="902" spans="2:3" x14ac:dyDescent="0.35">
      <c r="C902" s="61"/>
    </row>
    <row r="903" spans="2:3" x14ac:dyDescent="0.35">
      <c r="B903" s="119"/>
      <c r="C903" s="61"/>
    </row>
    <row r="904" spans="2:3" x14ac:dyDescent="0.35">
      <c r="C904" s="61"/>
    </row>
    <row r="905" spans="2:3" x14ac:dyDescent="0.35">
      <c r="C905" s="61"/>
    </row>
    <row r="906" spans="2:3" x14ac:dyDescent="0.35">
      <c r="C906" s="61"/>
    </row>
    <row r="907" spans="2:3" x14ac:dyDescent="0.35">
      <c r="C907" s="61"/>
    </row>
    <row r="908" spans="2:3" x14ac:dyDescent="0.35">
      <c r="C908" s="61"/>
    </row>
    <row r="909" spans="2:3" x14ac:dyDescent="0.35">
      <c r="C909" s="61"/>
    </row>
    <row r="910" spans="2:3" x14ac:dyDescent="0.35">
      <c r="C910" s="61"/>
    </row>
    <row r="911" spans="2:3" x14ac:dyDescent="0.35">
      <c r="C911" s="61"/>
    </row>
    <row r="912" spans="2:3" x14ac:dyDescent="0.35">
      <c r="C912" s="61"/>
    </row>
    <row r="913" spans="2:3" x14ac:dyDescent="0.35">
      <c r="C913" s="61"/>
    </row>
    <row r="914" spans="2:3" x14ac:dyDescent="0.35">
      <c r="C914" s="61"/>
    </row>
    <row r="915" spans="2:3" x14ac:dyDescent="0.35">
      <c r="C915" s="61"/>
    </row>
    <row r="916" spans="2:3" x14ac:dyDescent="0.35">
      <c r="C916" s="61"/>
    </row>
    <row r="917" spans="2:3" x14ac:dyDescent="0.35">
      <c r="C917" s="61"/>
    </row>
    <row r="918" spans="2:3" x14ac:dyDescent="0.35">
      <c r="C918" s="61"/>
    </row>
    <row r="919" spans="2:3" x14ac:dyDescent="0.35">
      <c r="C919" s="61"/>
    </row>
    <row r="920" spans="2:3" x14ac:dyDescent="0.35">
      <c r="B920" s="61"/>
      <c r="C920" s="61"/>
    </row>
    <row r="921" spans="2:3" x14ac:dyDescent="0.35">
      <c r="C921" s="61"/>
    </row>
    <row r="922" spans="2:3" x14ac:dyDescent="0.35">
      <c r="C922" s="61"/>
    </row>
    <row r="923" spans="2:3" x14ac:dyDescent="0.35">
      <c r="C923" s="61"/>
    </row>
    <row r="924" spans="2:3" x14ac:dyDescent="0.35">
      <c r="C924" s="61"/>
    </row>
    <row r="925" spans="2:3" x14ac:dyDescent="0.35">
      <c r="C925" s="61"/>
    </row>
    <row r="926" spans="2:3" x14ac:dyDescent="0.35">
      <c r="C926" s="61"/>
    </row>
    <row r="927" spans="2:3" x14ac:dyDescent="0.35">
      <c r="C927" s="61"/>
    </row>
    <row r="928" spans="2:3" x14ac:dyDescent="0.35">
      <c r="C928" s="61"/>
    </row>
    <row r="929" spans="3:3" x14ac:dyDescent="0.35">
      <c r="C929" s="61"/>
    </row>
    <row r="930" spans="3:3" x14ac:dyDescent="0.35">
      <c r="C930" s="61"/>
    </row>
    <row r="931" spans="3:3" x14ac:dyDescent="0.35">
      <c r="C931" s="61"/>
    </row>
    <row r="932" spans="3:3" x14ac:dyDescent="0.35">
      <c r="C932" s="61"/>
    </row>
    <row r="933" spans="3:3" x14ac:dyDescent="0.35">
      <c r="C933" s="61"/>
    </row>
    <row r="934" spans="3:3" x14ac:dyDescent="0.35">
      <c r="C934" s="61"/>
    </row>
    <row r="935" spans="3:3" x14ac:dyDescent="0.35">
      <c r="C935" s="61"/>
    </row>
    <row r="936" spans="3:3" x14ac:dyDescent="0.35">
      <c r="C936" s="61"/>
    </row>
    <row r="937" spans="3:3" x14ac:dyDescent="0.35">
      <c r="C937" s="61"/>
    </row>
    <row r="938" spans="3:3" x14ac:dyDescent="0.35">
      <c r="C938" s="61"/>
    </row>
    <row r="939" spans="3:3" x14ac:dyDescent="0.35">
      <c r="C939" s="61"/>
    </row>
    <row r="940" spans="3:3" x14ac:dyDescent="0.35">
      <c r="C940" s="61"/>
    </row>
    <row r="941" spans="3:3" x14ac:dyDescent="0.35">
      <c r="C941" s="61"/>
    </row>
    <row r="942" spans="3:3" x14ac:dyDescent="0.35">
      <c r="C942" s="61"/>
    </row>
    <row r="943" spans="3:3" x14ac:dyDescent="0.35">
      <c r="C943" s="61"/>
    </row>
    <row r="944" spans="3:3" x14ac:dyDescent="0.35">
      <c r="C944" s="61"/>
    </row>
    <row r="945" spans="3:3" x14ac:dyDescent="0.35">
      <c r="C945" s="61"/>
    </row>
    <row r="946" spans="3:3" x14ac:dyDescent="0.35">
      <c r="C946" s="61"/>
    </row>
    <row r="947" spans="3:3" x14ac:dyDescent="0.35">
      <c r="C947" s="61"/>
    </row>
    <row r="948" spans="3:3" x14ac:dyDescent="0.35">
      <c r="C948" s="61"/>
    </row>
    <row r="949" spans="3:3" x14ac:dyDescent="0.35">
      <c r="C949" s="61"/>
    </row>
    <row r="950" spans="3:3" x14ac:dyDescent="0.35">
      <c r="C950" s="61"/>
    </row>
    <row r="951" spans="3:3" x14ac:dyDescent="0.35">
      <c r="C951" s="61"/>
    </row>
    <row r="952" spans="3:3" x14ac:dyDescent="0.35">
      <c r="C952" s="61"/>
    </row>
    <row r="953" spans="3:3" x14ac:dyDescent="0.35">
      <c r="C953" s="61"/>
    </row>
    <row r="954" spans="3:3" x14ac:dyDescent="0.35">
      <c r="C954" s="61"/>
    </row>
    <row r="955" spans="3:3" x14ac:dyDescent="0.35">
      <c r="C955" s="61"/>
    </row>
    <row r="956" spans="3:3" x14ac:dyDescent="0.35">
      <c r="C956" s="61"/>
    </row>
    <row r="957" spans="3:3" x14ac:dyDescent="0.35">
      <c r="C957" s="61"/>
    </row>
    <row r="958" spans="3:3" x14ac:dyDescent="0.35">
      <c r="C958" s="61"/>
    </row>
    <row r="959" spans="3:3" x14ac:dyDescent="0.35">
      <c r="C959" s="61"/>
    </row>
    <row r="960" spans="3:3" x14ac:dyDescent="0.35">
      <c r="C960" s="61"/>
    </row>
    <row r="961" spans="2:3" x14ac:dyDescent="0.35">
      <c r="C961" s="61"/>
    </row>
    <row r="962" spans="2:3" x14ac:dyDescent="0.35">
      <c r="C962" s="61"/>
    </row>
    <row r="963" spans="2:3" x14ac:dyDescent="0.35">
      <c r="C963" s="61"/>
    </row>
    <row r="964" spans="2:3" x14ac:dyDescent="0.35">
      <c r="C964" s="61"/>
    </row>
    <row r="965" spans="2:3" x14ac:dyDescent="0.35">
      <c r="C965" s="61"/>
    </row>
    <row r="966" spans="2:3" x14ac:dyDescent="0.35">
      <c r="C966" s="61"/>
    </row>
    <row r="967" spans="2:3" x14ac:dyDescent="0.35">
      <c r="C967" s="61"/>
    </row>
    <row r="968" spans="2:3" x14ac:dyDescent="0.35">
      <c r="C968" s="61"/>
    </row>
    <row r="969" spans="2:3" x14ac:dyDescent="0.35">
      <c r="C969" s="61"/>
    </row>
    <row r="970" spans="2:3" x14ac:dyDescent="0.35">
      <c r="C970" s="61"/>
    </row>
    <row r="971" spans="2:3" x14ac:dyDescent="0.35">
      <c r="C971" s="61"/>
    </row>
    <row r="972" spans="2:3" x14ac:dyDescent="0.35">
      <c r="C972" s="61"/>
    </row>
    <row r="973" spans="2:3" x14ac:dyDescent="0.35">
      <c r="C973" s="61"/>
    </row>
    <row r="974" spans="2:3" x14ac:dyDescent="0.35">
      <c r="B974" s="119"/>
      <c r="C974" s="61"/>
    </row>
    <row r="975" spans="2:3" x14ac:dyDescent="0.35">
      <c r="C975" s="61"/>
    </row>
    <row r="976" spans="2:3" x14ac:dyDescent="0.35">
      <c r="C976" s="61"/>
    </row>
    <row r="977" spans="3:3" x14ac:dyDescent="0.35">
      <c r="C977" s="61"/>
    </row>
    <row r="978" spans="3:3" x14ac:dyDescent="0.35">
      <c r="C978" s="61"/>
    </row>
    <row r="979" spans="3:3" x14ac:dyDescent="0.35">
      <c r="C979" s="61"/>
    </row>
    <row r="980" spans="3:3" x14ac:dyDescent="0.35">
      <c r="C980" s="61"/>
    </row>
    <row r="981" spans="3:3" x14ac:dyDescent="0.35">
      <c r="C981" s="61"/>
    </row>
    <row r="982" spans="3:3" x14ac:dyDescent="0.35">
      <c r="C982" s="61"/>
    </row>
    <row r="983" spans="3:3" x14ac:dyDescent="0.35">
      <c r="C983" s="61"/>
    </row>
    <row r="984" spans="3:3" x14ac:dyDescent="0.35">
      <c r="C984" s="61"/>
    </row>
    <row r="985" spans="3:3" x14ac:dyDescent="0.35">
      <c r="C985" s="61"/>
    </row>
    <row r="986" spans="3:3" x14ac:dyDescent="0.35">
      <c r="C986" s="61"/>
    </row>
    <row r="987" spans="3:3" x14ac:dyDescent="0.35">
      <c r="C987" s="61"/>
    </row>
    <row r="988" spans="3:3" x14ac:dyDescent="0.35">
      <c r="C988" s="61"/>
    </row>
    <row r="989" spans="3:3" x14ac:dyDescent="0.35">
      <c r="C989" s="61"/>
    </row>
    <row r="990" spans="3:3" x14ac:dyDescent="0.35">
      <c r="C990" s="61"/>
    </row>
    <row r="991" spans="3:3" x14ac:dyDescent="0.35">
      <c r="C991" s="61"/>
    </row>
    <row r="992" spans="3:3" x14ac:dyDescent="0.35">
      <c r="C992" s="61"/>
    </row>
    <row r="993" spans="3:3" x14ac:dyDescent="0.35">
      <c r="C993" s="61"/>
    </row>
    <row r="994" spans="3:3" x14ac:dyDescent="0.35">
      <c r="C994" s="61"/>
    </row>
    <row r="995" spans="3:3" x14ac:dyDescent="0.35">
      <c r="C995" s="61"/>
    </row>
    <row r="996" spans="3:3" x14ac:dyDescent="0.35">
      <c r="C996" s="61"/>
    </row>
    <row r="997" spans="3:3" x14ac:dyDescent="0.35">
      <c r="C997" s="61"/>
    </row>
    <row r="998" spans="3:3" x14ac:dyDescent="0.35">
      <c r="C998" s="61"/>
    </row>
    <row r="999" spans="3:3" x14ac:dyDescent="0.35">
      <c r="C999" s="61"/>
    </row>
    <row r="1000" spans="3:3" x14ac:dyDescent="0.35">
      <c r="C1000" s="61"/>
    </row>
    <row r="1001" spans="3:3" x14ac:dyDescent="0.35">
      <c r="C1001" s="61"/>
    </row>
    <row r="1002" spans="3:3" x14ac:dyDescent="0.35">
      <c r="C1002" s="61"/>
    </row>
    <row r="1003" spans="3:3" x14ac:dyDescent="0.35">
      <c r="C1003" s="61"/>
    </row>
    <row r="1004" spans="3:3" x14ac:dyDescent="0.35">
      <c r="C1004" s="61"/>
    </row>
    <row r="1005" spans="3:3" x14ac:dyDescent="0.35">
      <c r="C1005" s="61"/>
    </row>
    <row r="1006" spans="3:3" x14ac:dyDescent="0.35">
      <c r="C1006" s="61"/>
    </row>
    <row r="1007" spans="3:3" x14ac:dyDescent="0.35">
      <c r="C1007" s="61"/>
    </row>
    <row r="1008" spans="3:3" x14ac:dyDescent="0.35">
      <c r="C1008" s="61"/>
    </row>
    <row r="1009" spans="3:3" x14ac:dyDescent="0.35">
      <c r="C1009" s="61"/>
    </row>
    <row r="1010" spans="3:3" x14ac:dyDescent="0.35">
      <c r="C1010" s="61"/>
    </row>
    <row r="1011" spans="3:3" x14ac:dyDescent="0.35">
      <c r="C1011" s="61"/>
    </row>
    <row r="1012" spans="3:3" x14ac:dyDescent="0.35">
      <c r="C1012" s="61"/>
    </row>
    <row r="1013" spans="3:3" x14ac:dyDescent="0.35">
      <c r="C1013" s="61"/>
    </row>
    <row r="1014" spans="3:3" x14ac:dyDescent="0.35">
      <c r="C1014" s="61"/>
    </row>
    <row r="1015" spans="3:3" x14ac:dyDescent="0.35">
      <c r="C1015" s="61"/>
    </row>
    <row r="1016" spans="3:3" x14ac:dyDescent="0.35">
      <c r="C1016" s="61"/>
    </row>
    <row r="1017" spans="3:3" x14ac:dyDescent="0.35">
      <c r="C1017" s="61"/>
    </row>
    <row r="1018" spans="3:3" x14ac:dyDescent="0.35">
      <c r="C1018" s="61"/>
    </row>
    <row r="1019" spans="3:3" x14ac:dyDescent="0.35">
      <c r="C1019" s="61"/>
    </row>
    <row r="1020" spans="3:3" x14ac:dyDescent="0.35">
      <c r="C1020" s="61"/>
    </row>
    <row r="1021" spans="3:3" x14ac:dyDescent="0.35">
      <c r="C1021" s="61"/>
    </row>
    <row r="1022" spans="3:3" x14ac:dyDescent="0.35">
      <c r="C1022" s="61"/>
    </row>
    <row r="1023" spans="3:3" x14ac:dyDescent="0.35">
      <c r="C1023" s="61"/>
    </row>
    <row r="1024" spans="3:3" x14ac:dyDescent="0.35">
      <c r="C1024" s="61"/>
    </row>
    <row r="1025" spans="2:3" x14ac:dyDescent="0.35">
      <c r="C1025" s="61"/>
    </row>
    <row r="1026" spans="2:3" x14ac:dyDescent="0.35">
      <c r="C1026" s="61"/>
    </row>
    <row r="1027" spans="2:3" x14ac:dyDescent="0.35">
      <c r="C1027" s="61"/>
    </row>
    <row r="1028" spans="2:3" x14ac:dyDescent="0.35">
      <c r="B1028" s="119"/>
      <c r="C1028" s="61"/>
    </row>
    <row r="1029" spans="2:3" x14ac:dyDescent="0.35">
      <c r="C1029" s="61"/>
    </row>
    <row r="1030" spans="2:3" x14ac:dyDescent="0.35">
      <c r="C1030" s="61"/>
    </row>
    <row r="1031" spans="2:3" x14ac:dyDescent="0.35">
      <c r="C1031" s="61"/>
    </row>
    <row r="1032" spans="2:3" x14ac:dyDescent="0.35">
      <c r="C1032" s="61"/>
    </row>
    <row r="1033" spans="2:3" x14ac:dyDescent="0.35">
      <c r="C1033" s="61"/>
    </row>
    <row r="1034" spans="2:3" x14ac:dyDescent="0.35">
      <c r="C1034" s="61"/>
    </row>
    <row r="1035" spans="2:3" x14ac:dyDescent="0.35">
      <c r="C1035" s="61"/>
    </row>
    <row r="1036" spans="2:3" x14ac:dyDescent="0.35">
      <c r="C1036" s="61"/>
    </row>
    <row r="1037" spans="2:3" x14ac:dyDescent="0.35">
      <c r="C1037" s="61"/>
    </row>
    <row r="1038" spans="2:3" x14ac:dyDescent="0.35">
      <c r="C1038" s="61"/>
    </row>
    <row r="1039" spans="2:3" x14ac:dyDescent="0.35">
      <c r="C1039" s="61"/>
    </row>
    <row r="1040" spans="2:3" x14ac:dyDescent="0.35">
      <c r="C1040" s="61"/>
    </row>
    <row r="1041" spans="2:3" x14ac:dyDescent="0.35">
      <c r="C1041" s="61"/>
    </row>
    <row r="1042" spans="2:3" x14ac:dyDescent="0.35">
      <c r="C1042" s="61"/>
    </row>
    <row r="1043" spans="2:3" x14ac:dyDescent="0.35">
      <c r="C1043" s="61"/>
    </row>
    <row r="1044" spans="2:3" x14ac:dyDescent="0.35">
      <c r="C1044" s="61"/>
    </row>
    <row r="1045" spans="2:3" x14ac:dyDescent="0.35">
      <c r="C1045" s="61"/>
    </row>
    <row r="1046" spans="2:3" x14ac:dyDescent="0.35">
      <c r="C1046" s="61"/>
    </row>
    <row r="1047" spans="2:3" x14ac:dyDescent="0.35">
      <c r="C1047" s="61"/>
    </row>
    <row r="1048" spans="2:3" x14ac:dyDescent="0.35">
      <c r="C1048" s="61"/>
    </row>
    <row r="1049" spans="2:3" x14ac:dyDescent="0.35">
      <c r="C1049" s="61"/>
    </row>
    <row r="1050" spans="2:3" x14ac:dyDescent="0.35">
      <c r="C1050" s="61"/>
    </row>
    <row r="1051" spans="2:3" x14ac:dyDescent="0.35">
      <c r="B1051" s="119"/>
      <c r="C1051" s="61"/>
    </row>
    <row r="1052" spans="2:3" x14ac:dyDescent="0.35">
      <c r="C1052" s="61"/>
    </row>
    <row r="1053" spans="2:3" x14ac:dyDescent="0.35">
      <c r="C1053" s="61"/>
    </row>
    <row r="1054" spans="2:3" x14ac:dyDescent="0.35">
      <c r="C1054" s="61"/>
    </row>
    <row r="1055" spans="2:3" x14ac:dyDescent="0.35">
      <c r="C1055" s="61"/>
    </row>
    <row r="1056" spans="2:3" x14ac:dyDescent="0.35">
      <c r="C1056" s="61"/>
    </row>
    <row r="1057" spans="2:3" x14ac:dyDescent="0.35">
      <c r="C1057" s="61"/>
    </row>
    <row r="1058" spans="2:3" x14ac:dyDescent="0.35">
      <c r="C1058" s="61"/>
    </row>
    <row r="1059" spans="2:3" x14ac:dyDescent="0.35">
      <c r="B1059" s="61"/>
      <c r="C1059" s="61"/>
    </row>
    <row r="1060" spans="2:3" x14ac:dyDescent="0.35">
      <c r="C1060" s="61"/>
    </row>
    <row r="1061" spans="2:3" x14ac:dyDescent="0.35">
      <c r="C1061" s="61"/>
    </row>
    <row r="1062" spans="2:3" x14ac:dyDescent="0.35">
      <c r="C1062" s="61"/>
    </row>
    <row r="1063" spans="2:3" x14ac:dyDescent="0.35">
      <c r="C1063" s="61"/>
    </row>
    <row r="1064" spans="2:3" x14ac:dyDescent="0.35">
      <c r="C1064" s="61"/>
    </row>
    <row r="1065" spans="2:3" x14ac:dyDescent="0.35">
      <c r="C1065" s="61"/>
    </row>
    <row r="1066" spans="2:3" x14ac:dyDescent="0.35">
      <c r="C1066" s="61"/>
    </row>
    <row r="1067" spans="2:3" x14ac:dyDescent="0.35">
      <c r="C1067" s="61"/>
    </row>
    <row r="1068" spans="2:3" x14ac:dyDescent="0.35">
      <c r="C1068" s="61"/>
    </row>
    <row r="1069" spans="2:3" x14ac:dyDescent="0.35">
      <c r="C1069" s="61"/>
    </row>
    <row r="1070" spans="2:3" x14ac:dyDescent="0.35">
      <c r="C1070" s="61"/>
    </row>
    <row r="1071" spans="2:3" x14ac:dyDescent="0.35">
      <c r="C1071" s="61"/>
    </row>
    <row r="1072" spans="2:3" x14ac:dyDescent="0.35">
      <c r="C1072" s="61"/>
    </row>
    <row r="1073" spans="2:3" x14ac:dyDescent="0.35">
      <c r="C1073" s="61"/>
    </row>
    <row r="1074" spans="2:3" x14ac:dyDescent="0.35">
      <c r="C1074" s="61"/>
    </row>
    <row r="1075" spans="2:3" x14ac:dyDescent="0.35">
      <c r="C1075" s="61"/>
    </row>
    <row r="1076" spans="2:3" x14ac:dyDescent="0.35">
      <c r="C1076" s="61"/>
    </row>
    <row r="1077" spans="2:3" x14ac:dyDescent="0.35">
      <c r="C1077" s="61"/>
    </row>
    <row r="1078" spans="2:3" x14ac:dyDescent="0.35">
      <c r="C1078" s="61"/>
    </row>
    <row r="1079" spans="2:3" x14ac:dyDescent="0.35">
      <c r="C1079" s="61"/>
    </row>
    <row r="1080" spans="2:3" x14ac:dyDescent="0.35">
      <c r="C1080" s="61"/>
    </row>
    <row r="1081" spans="2:3" x14ac:dyDescent="0.35">
      <c r="C1081" s="61"/>
    </row>
    <row r="1082" spans="2:3" x14ac:dyDescent="0.35">
      <c r="C1082" s="61"/>
    </row>
    <row r="1083" spans="2:3" x14ac:dyDescent="0.35">
      <c r="B1083" s="119"/>
      <c r="C1083" s="61"/>
    </row>
    <row r="1084" spans="2:3" x14ac:dyDescent="0.35">
      <c r="C1084" s="61"/>
    </row>
    <row r="1085" spans="2:3" x14ac:dyDescent="0.35">
      <c r="C1085" s="61"/>
    </row>
    <row r="1086" spans="2:3" x14ac:dyDescent="0.35">
      <c r="C1086" s="61"/>
    </row>
    <row r="1087" spans="2:3" x14ac:dyDescent="0.35">
      <c r="C1087" s="61"/>
    </row>
    <row r="1088" spans="2:3" x14ac:dyDescent="0.35">
      <c r="C1088" s="61"/>
    </row>
    <row r="1089" spans="3:3" x14ac:dyDescent="0.35">
      <c r="C1089" s="61"/>
    </row>
    <row r="1090" spans="3:3" x14ac:dyDescent="0.35">
      <c r="C1090" s="61"/>
    </row>
    <row r="1091" spans="3:3" x14ac:dyDescent="0.35">
      <c r="C1091" s="61"/>
    </row>
    <row r="1092" spans="3:3" x14ac:dyDescent="0.35">
      <c r="C1092" s="61"/>
    </row>
    <row r="1093" spans="3:3" x14ac:dyDescent="0.35">
      <c r="C1093" s="61"/>
    </row>
    <row r="1094" spans="3:3" x14ac:dyDescent="0.35">
      <c r="C1094" s="61"/>
    </row>
    <row r="1095" spans="3:3" x14ac:dyDescent="0.35">
      <c r="C1095" s="61"/>
    </row>
    <row r="1096" spans="3:3" x14ac:dyDescent="0.35">
      <c r="C1096" s="61"/>
    </row>
    <row r="1097" spans="3:3" x14ac:dyDescent="0.35">
      <c r="C1097" s="61"/>
    </row>
    <row r="1098" spans="3:3" x14ac:dyDescent="0.35">
      <c r="C1098" s="61"/>
    </row>
    <row r="1099" spans="3:3" x14ac:dyDescent="0.35">
      <c r="C1099" s="61"/>
    </row>
    <row r="1100" spans="3:3" x14ac:dyDescent="0.35">
      <c r="C1100" s="61"/>
    </row>
    <row r="1101" spans="3:3" x14ac:dyDescent="0.35">
      <c r="C1101" s="61"/>
    </row>
    <row r="1102" spans="3:3" x14ac:dyDescent="0.35">
      <c r="C1102" s="61"/>
    </row>
    <row r="1103" spans="3:3" x14ac:dyDescent="0.35">
      <c r="C1103" s="61"/>
    </row>
    <row r="1104" spans="3:3" x14ac:dyDescent="0.35">
      <c r="C1104" s="61"/>
    </row>
    <row r="1105" spans="3:3" x14ac:dyDescent="0.35">
      <c r="C1105" s="61"/>
    </row>
    <row r="1106" spans="3:3" x14ac:dyDescent="0.35">
      <c r="C1106" s="61"/>
    </row>
    <row r="1107" spans="3:3" x14ac:dyDescent="0.35">
      <c r="C1107" s="61"/>
    </row>
    <row r="1108" spans="3:3" x14ac:dyDescent="0.35">
      <c r="C1108" s="61"/>
    </row>
    <row r="1109" spans="3:3" x14ac:dyDescent="0.35">
      <c r="C1109" s="61"/>
    </row>
    <row r="1110" spans="3:3" x14ac:dyDescent="0.35">
      <c r="C1110" s="61"/>
    </row>
    <row r="1111" spans="3:3" x14ac:dyDescent="0.35">
      <c r="C1111" s="61"/>
    </row>
    <row r="1112" spans="3:3" x14ac:dyDescent="0.35">
      <c r="C1112" s="61"/>
    </row>
    <row r="1113" spans="3:3" x14ac:dyDescent="0.35">
      <c r="C1113" s="61"/>
    </row>
    <row r="1114" spans="3:3" x14ac:dyDescent="0.35">
      <c r="C1114" s="61"/>
    </row>
    <row r="1115" spans="3:3" x14ac:dyDescent="0.35">
      <c r="C1115" s="61"/>
    </row>
    <row r="1116" spans="3:3" x14ac:dyDescent="0.35">
      <c r="C1116" s="61"/>
    </row>
    <row r="1117" spans="3:3" x14ac:dyDescent="0.35">
      <c r="C1117" s="61"/>
    </row>
    <row r="1118" spans="3:3" x14ac:dyDescent="0.35">
      <c r="C1118" s="61"/>
    </row>
    <row r="1119" spans="3:3" x14ac:dyDescent="0.35">
      <c r="C1119" s="61"/>
    </row>
    <row r="1120" spans="3:3" x14ac:dyDescent="0.35">
      <c r="C1120" s="61"/>
    </row>
    <row r="1121" spans="2:3" x14ac:dyDescent="0.35">
      <c r="C1121" s="61"/>
    </row>
    <row r="1122" spans="2:3" x14ac:dyDescent="0.35">
      <c r="C1122" s="61"/>
    </row>
    <row r="1123" spans="2:3" x14ac:dyDescent="0.35">
      <c r="C1123" s="61"/>
    </row>
    <row r="1124" spans="2:3" x14ac:dyDescent="0.35">
      <c r="C1124" s="61"/>
    </row>
    <row r="1125" spans="2:3" x14ac:dyDescent="0.35">
      <c r="C1125" s="61"/>
    </row>
    <row r="1126" spans="2:3" x14ac:dyDescent="0.35">
      <c r="C1126" s="61"/>
    </row>
    <row r="1127" spans="2:3" x14ac:dyDescent="0.35">
      <c r="C1127" s="61"/>
    </row>
    <row r="1128" spans="2:3" x14ac:dyDescent="0.35">
      <c r="B1128" s="119"/>
      <c r="C1128" s="61"/>
    </row>
    <row r="1129" spans="2:3" x14ac:dyDescent="0.35">
      <c r="C1129" s="61"/>
    </row>
    <row r="1130" spans="2:3" x14ac:dyDescent="0.35">
      <c r="C1130" s="61"/>
    </row>
    <row r="1131" spans="2:3" x14ac:dyDescent="0.35">
      <c r="C1131" s="61"/>
    </row>
    <row r="1132" spans="2:3" x14ac:dyDescent="0.35">
      <c r="C1132" s="61"/>
    </row>
    <row r="1133" spans="2:3" x14ac:dyDescent="0.35">
      <c r="C1133" s="61"/>
    </row>
    <row r="1134" spans="2:3" x14ac:dyDescent="0.35">
      <c r="C1134" s="61"/>
    </row>
    <row r="1135" spans="2:3" x14ac:dyDescent="0.35">
      <c r="C1135" s="61"/>
    </row>
    <row r="1136" spans="2:3" x14ac:dyDescent="0.35">
      <c r="C1136" s="61"/>
    </row>
    <row r="1137" spans="2:3" x14ac:dyDescent="0.35">
      <c r="C1137" s="61"/>
    </row>
    <row r="1138" spans="2:3" x14ac:dyDescent="0.35">
      <c r="B1138" s="119"/>
      <c r="C1138" s="61"/>
    </row>
    <row r="1139" spans="2:3" x14ac:dyDescent="0.35">
      <c r="C1139" s="61"/>
    </row>
    <row r="1140" spans="2:3" x14ac:dyDescent="0.35">
      <c r="C1140" s="61"/>
    </row>
    <row r="1141" spans="2:3" x14ac:dyDescent="0.35">
      <c r="C1141" s="61"/>
    </row>
    <row r="1142" spans="2:3" x14ac:dyDescent="0.35">
      <c r="C1142" s="61"/>
    </row>
    <row r="1143" spans="2:3" x14ac:dyDescent="0.35">
      <c r="C1143" s="61"/>
    </row>
    <row r="1144" spans="2:3" x14ac:dyDescent="0.35">
      <c r="B1144" s="61"/>
      <c r="C1144" s="61"/>
    </row>
    <row r="1145" spans="2:3" x14ac:dyDescent="0.35">
      <c r="C1145" s="61"/>
    </row>
    <row r="1146" spans="2:3" x14ac:dyDescent="0.35">
      <c r="C1146" s="61"/>
    </row>
    <row r="1147" spans="2:3" x14ac:dyDescent="0.35">
      <c r="C1147" s="61"/>
    </row>
    <row r="1148" spans="2:3" x14ac:dyDescent="0.35">
      <c r="C1148" s="61"/>
    </row>
    <row r="1149" spans="2:3" x14ac:dyDescent="0.35">
      <c r="C1149" s="61"/>
    </row>
    <row r="1150" spans="2:3" x14ac:dyDescent="0.35">
      <c r="C1150" s="61"/>
    </row>
    <row r="1151" spans="2:3" x14ac:dyDescent="0.35">
      <c r="C1151" s="61"/>
    </row>
    <row r="1152" spans="2:3" x14ac:dyDescent="0.35">
      <c r="C1152" s="61"/>
    </row>
    <row r="1153" spans="3:3" x14ac:dyDescent="0.35">
      <c r="C1153" s="61"/>
    </row>
    <row r="1154" spans="3:3" x14ac:dyDescent="0.35">
      <c r="C1154" s="61"/>
    </row>
    <row r="1155" spans="3:3" x14ac:dyDescent="0.35">
      <c r="C1155" s="61"/>
    </row>
    <row r="1156" spans="3:3" x14ac:dyDescent="0.35">
      <c r="C1156" s="61"/>
    </row>
    <row r="1157" spans="3:3" x14ac:dyDescent="0.35">
      <c r="C1157" s="61"/>
    </row>
    <row r="1158" spans="3:3" x14ac:dyDescent="0.35">
      <c r="C1158" s="61"/>
    </row>
    <row r="1159" spans="3:3" x14ac:dyDescent="0.35">
      <c r="C1159" s="61"/>
    </row>
    <row r="1160" spans="3:3" x14ac:dyDescent="0.35">
      <c r="C1160" s="61"/>
    </row>
    <row r="1161" spans="3:3" x14ac:dyDescent="0.35">
      <c r="C1161" s="61"/>
    </row>
    <row r="1162" spans="3:3" x14ac:dyDescent="0.35">
      <c r="C1162" s="61"/>
    </row>
    <row r="1163" spans="3:3" x14ac:dyDescent="0.35">
      <c r="C1163" s="61"/>
    </row>
    <row r="1164" spans="3:3" x14ac:dyDescent="0.35">
      <c r="C1164" s="61"/>
    </row>
    <row r="1165" spans="3:3" x14ac:dyDescent="0.35">
      <c r="C1165" s="61"/>
    </row>
    <row r="1166" spans="3:3" x14ac:dyDescent="0.35">
      <c r="C1166" s="61"/>
    </row>
    <row r="1167" spans="3:3" x14ac:dyDescent="0.35">
      <c r="C1167" s="61"/>
    </row>
    <row r="1168" spans="3:3" x14ac:dyDescent="0.35">
      <c r="C1168" s="61"/>
    </row>
    <row r="1169" spans="3:3" x14ac:dyDescent="0.35">
      <c r="C1169" s="61"/>
    </row>
    <row r="1170" spans="3:3" x14ac:dyDescent="0.35">
      <c r="C1170" s="61"/>
    </row>
    <row r="1171" spans="3:3" x14ac:dyDescent="0.35">
      <c r="C1171" s="61"/>
    </row>
    <row r="1172" spans="3:3" x14ac:dyDescent="0.35">
      <c r="C1172" s="61"/>
    </row>
    <row r="1173" spans="3:3" x14ac:dyDescent="0.35">
      <c r="C1173" s="61"/>
    </row>
    <row r="1174" spans="3:3" x14ac:dyDescent="0.35">
      <c r="C1174" s="61"/>
    </row>
    <row r="1175" spans="3:3" x14ac:dyDescent="0.35">
      <c r="C1175" s="61"/>
    </row>
    <row r="1176" spans="3:3" x14ac:dyDescent="0.35">
      <c r="C1176" s="61"/>
    </row>
    <row r="1177" spans="3:3" x14ac:dyDescent="0.35">
      <c r="C1177" s="61"/>
    </row>
    <row r="1178" spans="3:3" x14ac:dyDescent="0.35">
      <c r="C1178" s="61"/>
    </row>
    <row r="1179" spans="3:3" x14ac:dyDescent="0.35">
      <c r="C1179" s="61"/>
    </row>
    <row r="1180" spans="3:3" x14ac:dyDescent="0.35">
      <c r="C1180" s="61"/>
    </row>
    <row r="1181" spans="3:3" x14ac:dyDescent="0.35">
      <c r="C1181" s="61"/>
    </row>
    <row r="1182" spans="3:3" x14ac:dyDescent="0.35">
      <c r="C1182" s="61"/>
    </row>
    <row r="1183" spans="3:3" x14ac:dyDescent="0.35">
      <c r="C1183" s="61"/>
    </row>
    <row r="1184" spans="3:3" x14ac:dyDescent="0.35">
      <c r="C1184" s="61"/>
    </row>
    <row r="1185" spans="2:3" x14ac:dyDescent="0.35">
      <c r="C1185" s="61"/>
    </row>
    <row r="1186" spans="2:3" x14ac:dyDescent="0.35">
      <c r="C1186" s="61"/>
    </row>
    <row r="1187" spans="2:3" x14ac:dyDescent="0.35">
      <c r="C1187" s="61"/>
    </row>
    <row r="1188" spans="2:3" x14ac:dyDescent="0.35">
      <c r="C1188" s="61"/>
    </row>
    <row r="1189" spans="2:3" x14ac:dyDescent="0.35">
      <c r="C1189" s="61"/>
    </row>
    <row r="1190" spans="2:3" x14ac:dyDescent="0.35">
      <c r="C1190" s="61"/>
    </row>
    <row r="1191" spans="2:3" x14ac:dyDescent="0.35">
      <c r="C1191" s="61"/>
    </row>
    <row r="1192" spans="2:3" x14ac:dyDescent="0.35">
      <c r="C1192" s="61"/>
    </row>
    <row r="1193" spans="2:3" x14ac:dyDescent="0.35">
      <c r="C1193" s="61"/>
    </row>
    <row r="1194" spans="2:3" x14ac:dyDescent="0.35">
      <c r="B1194" s="119"/>
      <c r="C1194" s="61"/>
    </row>
    <row r="1195" spans="2:3" x14ac:dyDescent="0.35">
      <c r="C1195" s="61"/>
    </row>
    <row r="1196" spans="2:3" x14ac:dyDescent="0.35">
      <c r="C1196" s="61"/>
    </row>
    <row r="1197" spans="2:3" x14ac:dyDescent="0.35">
      <c r="C1197" s="61"/>
    </row>
    <row r="1198" spans="2:3" x14ac:dyDescent="0.35">
      <c r="C1198" s="61"/>
    </row>
    <row r="1199" spans="2:3" x14ac:dyDescent="0.35">
      <c r="C1199" s="61"/>
    </row>
    <row r="1200" spans="2:3" x14ac:dyDescent="0.35">
      <c r="C1200" s="61"/>
    </row>
    <row r="1201" spans="2:3" x14ac:dyDescent="0.35">
      <c r="C1201" s="61"/>
    </row>
    <row r="1202" spans="2:3" x14ac:dyDescent="0.35">
      <c r="C1202" s="61"/>
    </row>
    <row r="1203" spans="2:3" x14ac:dyDescent="0.35">
      <c r="C1203" s="61"/>
    </row>
    <row r="1204" spans="2:3" x14ac:dyDescent="0.35">
      <c r="C1204" s="61"/>
    </row>
    <row r="1205" spans="2:3" x14ac:dyDescent="0.35">
      <c r="B1205" s="119"/>
      <c r="C1205" s="61"/>
    </row>
    <row r="1206" spans="2:3" x14ac:dyDescent="0.35">
      <c r="C1206" s="61"/>
    </row>
    <row r="1207" spans="2:3" x14ac:dyDescent="0.35">
      <c r="C1207" s="61"/>
    </row>
    <row r="1208" spans="2:3" x14ac:dyDescent="0.35">
      <c r="C1208" s="61"/>
    </row>
    <row r="1209" spans="2:3" x14ac:dyDescent="0.35">
      <c r="C1209" s="61"/>
    </row>
    <row r="1210" spans="2:3" x14ac:dyDescent="0.35">
      <c r="C1210" s="61"/>
    </row>
    <row r="1211" spans="2:3" x14ac:dyDescent="0.35">
      <c r="C1211" s="61"/>
    </row>
    <row r="1212" spans="2:3" x14ac:dyDescent="0.35">
      <c r="C1212" s="61"/>
    </row>
    <row r="1213" spans="2:3" x14ac:dyDescent="0.35">
      <c r="C1213" s="61"/>
    </row>
    <row r="1214" spans="2:3" x14ac:dyDescent="0.35">
      <c r="C1214" s="61"/>
    </row>
    <row r="1215" spans="2:3" x14ac:dyDescent="0.35">
      <c r="C1215" s="61"/>
    </row>
    <row r="1216" spans="2:3" x14ac:dyDescent="0.35">
      <c r="C1216" s="61"/>
    </row>
    <row r="1217" spans="2:3" x14ac:dyDescent="0.35">
      <c r="C1217" s="61"/>
    </row>
    <row r="1218" spans="2:3" x14ac:dyDescent="0.35">
      <c r="C1218" s="61"/>
    </row>
    <row r="1219" spans="2:3" x14ac:dyDescent="0.35">
      <c r="C1219" s="61"/>
    </row>
    <row r="1220" spans="2:3" x14ac:dyDescent="0.35">
      <c r="C1220" s="61"/>
    </row>
    <row r="1221" spans="2:3" x14ac:dyDescent="0.35">
      <c r="C1221" s="61"/>
    </row>
    <row r="1222" spans="2:3" x14ac:dyDescent="0.35">
      <c r="C1222" s="61"/>
    </row>
    <row r="1223" spans="2:3" x14ac:dyDescent="0.35">
      <c r="C1223" s="61"/>
    </row>
    <row r="1224" spans="2:3" x14ac:dyDescent="0.35">
      <c r="C1224" s="61"/>
    </row>
    <row r="1225" spans="2:3" x14ac:dyDescent="0.35">
      <c r="C1225" s="61"/>
    </row>
    <row r="1226" spans="2:3" x14ac:dyDescent="0.35">
      <c r="C1226" s="61"/>
    </row>
    <row r="1227" spans="2:3" x14ac:dyDescent="0.35">
      <c r="C1227" s="61"/>
    </row>
    <row r="1228" spans="2:3" x14ac:dyDescent="0.35">
      <c r="C1228" s="61"/>
    </row>
    <row r="1229" spans="2:3" x14ac:dyDescent="0.35">
      <c r="B1229" s="61"/>
      <c r="C1229" s="61"/>
    </row>
    <row r="1230" spans="2:3" x14ac:dyDescent="0.35">
      <c r="C1230" s="61"/>
    </row>
    <row r="1231" spans="2:3" x14ac:dyDescent="0.35">
      <c r="C1231" s="61"/>
    </row>
    <row r="1232" spans="2:3" x14ac:dyDescent="0.35">
      <c r="C1232" s="61"/>
    </row>
    <row r="1233" spans="3:3" x14ac:dyDescent="0.35">
      <c r="C1233" s="61"/>
    </row>
    <row r="1234" spans="3:3" x14ac:dyDescent="0.35">
      <c r="C1234" s="61"/>
    </row>
    <row r="1235" spans="3:3" x14ac:dyDescent="0.35">
      <c r="C1235" s="61"/>
    </row>
    <row r="1236" spans="3:3" x14ac:dyDescent="0.35">
      <c r="C1236" s="61"/>
    </row>
    <row r="1237" spans="3:3" x14ac:dyDescent="0.35">
      <c r="C1237" s="61"/>
    </row>
    <row r="1238" spans="3:3" x14ac:dyDescent="0.35">
      <c r="C1238" s="61"/>
    </row>
    <row r="1239" spans="3:3" x14ac:dyDescent="0.35">
      <c r="C1239" s="61"/>
    </row>
    <row r="1240" spans="3:3" x14ac:dyDescent="0.35">
      <c r="C1240" s="61"/>
    </row>
    <row r="1241" spans="3:3" x14ac:dyDescent="0.35">
      <c r="C1241" s="61"/>
    </row>
    <row r="1242" spans="3:3" x14ac:dyDescent="0.35">
      <c r="C1242" s="61"/>
    </row>
    <row r="1243" spans="3:3" x14ac:dyDescent="0.35">
      <c r="C1243" s="61"/>
    </row>
    <row r="1244" spans="3:3" x14ac:dyDescent="0.35">
      <c r="C1244" s="61"/>
    </row>
    <row r="1245" spans="3:3" x14ac:dyDescent="0.35">
      <c r="C1245" s="61"/>
    </row>
    <row r="1246" spans="3:3" x14ac:dyDescent="0.35">
      <c r="C1246" s="61"/>
    </row>
    <row r="1247" spans="3:3" x14ac:dyDescent="0.35">
      <c r="C1247" s="61"/>
    </row>
    <row r="1248" spans="3:3" x14ac:dyDescent="0.35">
      <c r="C1248" s="61"/>
    </row>
    <row r="1249" spans="3:3" x14ac:dyDescent="0.35">
      <c r="C1249" s="61"/>
    </row>
    <row r="1250" spans="3:3" x14ac:dyDescent="0.35">
      <c r="C1250" s="61"/>
    </row>
    <row r="1251" spans="3:3" x14ac:dyDescent="0.35">
      <c r="C1251" s="61"/>
    </row>
    <row r="1252" spans="3:3" x14ac:dyDescent="0.35">
      <c r="C1252" s="61"/>
    </row>
    <row r="1253" spans="3:3" x14ac:dyDescent="0.35">
      <c r="C1253" s="61"/>
    </row>
    <row r="1254" spans="3:3" x14ac:dyDescent="0.35">
      <c r="C1254" s="61"/>
    </row>
    <row r="1255" spans="3:3" x14ac:dyDescent="0.35">
      <c r="C1255" s="61"/>
    </row>
    <row r="1256" spans="3:3" x14ac:dyDescent="0.35">
      <c r="C1256" s="61"/>
    </row>
    <row r="1257" spans="3:3" x14ac:dyDescent="0.35">
      <c r="C1257" s="61"/>
    </row>
    <row r="1258" spans="3:3" x14ac:dyDescent="0.35">
      <c r="C1258" s="61"/>
    </row>
    <row r="1259" spans="3:3" x14ac:dyDescent="0.35">
      <c r="C1259" s="61"/>
    </row>
    <row r="1260" spans="3:3" x14ac:dyDescent="0.35">
      <c r="C1260" s="61"/>
    </row>
    <row r="1261" spans="3:3" x14ac:dyDescent="0.35">
      <c r="C1261" s="61"/>
    </row>
    <row r="1262" spans="3:3" x14ac:dyDescent="0.35">
      <c r="C1262" s="61"/>
    </row>
    <row r="1263" spans="3:3" x14ac:dyDescent="0.35">
      <c r="C1263" s="61"/>
    </row>
    <row r="1264" spans="3:3" x14ac:dyDescent="0.35">
      <c r="C1264" s="61"/>
    </row>
    <row r="1265" spans="3:3" x14ac:dyDescent="0.35">
      <c r="C1265" s="61"/>
    </row>
    <row r="1266" spans="3:3" x14ac:dyDescent="0.35">
      <c r="C1266" s="61"/>
    </row>
    <row r="1267" spans="3:3" x14ac:dyDescent="0.35">
      <c r="C1267" s="61"/>
    </row>
    <row r="1268" spans="3:3" x14ac:dyDescent="0.35">
      <c r="C1268" s="61"/>
    </row>
    <row r="1269" spans="3:3" x14ac:dyDescent="0.35">
      <c r="C1269" s="61"/>
    </row>
    <row r="1270" spans="3:3" x14ac:dyDescent="0.35">
      <c r="C1270" s="61"/>
    </row>
    <row r="1271" spans="3:3" x14ac:dyDescent="0.35">
      <c r="C1271" s="61"/>
    </row>
    <row r="1272" spans="3:3" x14ac:dyDescent="0.35">
      <c r="C1272" s="61"/>
    </row>
    <row r="1273" spans="3:3" x14ac:dyDescent="0.35">
      <c r="C1273" s="61"/>
    </row>
    <row r="1274" spans="3:3" x14ac:dyDescent="0.35">
      <c r="C1274" s="61"/>
    </row>
    <row r="1275" spans="3:3" x14ac:dyDescent="0.35">
      <c r="C1275" s="61"/>
    </row>
    <row r="1276" spans="3:3" x14ac:dyDescent="0.35">
      <c r="C1276" s="61"/>
    </row>
    <row r="1277" spans="3:3" x14ac:dyDescent="0.35">
      <c r="C1277" s="61"/>
    </row>
    <row r="1278" spans="3:3" x14ac:dyDescent="0.35">
      <c r="C1278" s="61"/>
    </row>
    <row r="1279" spans="3:3" x14ac:dyDescent="0.35">
      <c r="C1279" s="61"/>
    </row>
    <row r="1280" spans="3:3" x14ac:dyDescent="0.35">
      <c r="C1280" s="61"/>
    </row>
    <row r="1281" spans="2:3" x14ac:dyDescent="0.35">
      <c r="C1281" s="61"/>
    </row>
    <row r="1282" spans="2:3" x14ac:dyDescent="0.35">
      <c r="B1282" s="119"/>
      <c r="C1282" s="61"/>
    </row>
    <row r="1283" spans="2:3" x14ac:dyDescent="0.35">
      <c r="C1283" s="61"/>
    </row>
    <row r="1284" spans="2:3" x14ac:dyDescent="0.35">
      <c r="C1284" s="61"/>
    </row>
    <row r="1285" spans="2:3" x14ac:dyDescent="0.35">
      <c r="C1285" s="61"/>
    </row>
    <row r="1286" spans="2:3" x14ac:dyDescent="0.35">
      <c r="C1286" s="61"/>
    </row>
    <row r="1287" spans="2:3" x14ac:dyDescent="0.35">
      <c r="C1287" s="61"/>
    </row>
    <row r="1288" spans="2:3" x14ac:dyDescent="0.35">
      <c r="C1288" s="61"/>
    </row>
    <row r="1289" spans="2:3" x14ac:dyDescent="0.35">
      <c r="C1289" s="61"/>
    </row>
    <row r="1290" spans="2:3" x14ac:dyDescent="0.35">
      <c r="C1290" s="61"/>
    </row>
    <row r="1291" spans="2:3" x14ac:dyDescent="0.35">
      <c r="C1291" s="61"/>
    </row>
    <row r="1292" spans="2:3" x14ac:dyDescent="0.35">
      <c r="C1292" s="61"/>
    </row>
    <row r="1293" spans="2:3" x14ac:dyDescent="0.35">
      <c r="C1293" s="61"/>
    </row>
    <row r="1294" spans="2:3" x14ac:dyDescent="0.35">
      <c r="C1294" s="61"/>
    </row>
    <row r="1295" spans="2:3" x14ac:dyDescent="0.35">
      <c r="C1295" s="61"/>
    </row>
    <row r="1296" spans="2:3" x14ac:dyDescent="0.35">
      <c r="C1296" s="61"/>
    </row>
    <row r="1297" spans="3:3" x14ac:dyDescent="0.35">
      <c r="C1297" s="61"/>
    </row>
    <row r="1298" spans="3:3" x14ac:dyDescent="0.35">
      <c r="C1298" s="61"/>
    </row>
    <row r="1299" spans="3:3" x14ac:dyDescent="0.35">
      <c r="C1299" s="61"/>
    </row>
    <row r="1300" spans="3:3" x14ac:dyDescent="0.35">
      <c r="C1300" s="61"/>
    </row>
    <row r="1301" spans="3:3" x14ac:dyDescent="0.35">
      <c r="C1301" s="61"/>
    </row>
    <row r="1302" spans="3:3" x14ac:dyDescent="0.35">
      <c r="C1302" s="61"/>
    </row>
    <row r="1303" spans="3:3" x14ac:dyDescent="0.35">
      <c r="C1303" s="61"/>
    </row>
    <row r="1304" spans="3:3" x14ac:dyDescent="0.35">
      <c r="C1304" s="61"/>
    </row>
    <row r="1305" spans="3:3" x14ac:dyDescent="0.35">
      <c r="C1305" s="61"/>
    </row>
    <row r="1306" spans="3:3" x14ac:dyDescent="0.35">
      <c r="C1306" s="61"/>
    </row>
    <row r="1307" spans="3:3" x14ac:dyDescent="0.35">
      <c r="C1307" s="61"/>
    </row>
    <row r="1308" spans="3:3" x14ac:dyDescent="0.35">
      <c r="C1308" s="61"/>
    </row>
    <row r="1309" spans="3:3" x14ac:dyDescent="0.35">
      <c r="C1309" s="61"/>
    </row>
    <row r="1310" spans="3:3" x14ac:dyDescent="0.35">
      <c r="C1310" s="61"/>
    </row>
    <row r="1311" spans="3:3" x14ac:dyDescent="0.35">
      <c r="C1311" s="61"/>
    </row>
    <row r="1312" spans="3:3" x14ac:dyDescent="0.35">
      <c r="C1312" s="61"/>
    </row>
    <row r="1313" spans="2:3" x14ac:dyDescent="0.35">
      <c r="C1313" s="61"/>
    </row>
    <row r="1314" spans="2:3" x14ac:dyDescent="0.35">
      <c r="B1314" s="61"/>
      <c r="C1314" s="61"/>
    </row>
    <row r="1315" spans="2:3" x14ac:dyDescent="0.35">
      <c r="C1315" s="61"/>
    </row>
    <row r="1316" spans="2:3" x14ac:dyDescent="0.35">
      <c r="C1316" s="61"/>
    </row>
    <row r="1317" spans="2:3" x14ac:dyDescent="0.35">
      <c r="C1317" s="61"/>
    </row>
    <row r="1318" spans="2:3" x14ac:dyDescent="0.35">
      <c r="C1318" s="61"/>
    </row>
    <row r="1319" spans="2:3" x14ac:dyDescent="0.35">
      <c r="C1319" s="61"/>
    </row>
    <row r="1320" spans="2:3" x14ac:dyDescent="0.35">
      <c r="C1320" s="61"/>
    </row>
    <row r="1321" spans="2:3" x14ac:dyDescent="0.35">
      <c r="C1321" s="61"/>
    </row>
    <row r="1322" spans="2:3" x14ac:dyDescent="0.35">
      <c r="C1322" s="61"/>
    </row>
    <row r="1323" spans="2:3" x14ac:dyDescent="0.35">
      <c r="C1323" s="61"/>
    </row>
    <row r="1324" spans="2:3" x14ac:dyDescent="0.35">
      <c r="C1324" s="61"/>
    </row>
    <row r="1325" spans="2:3" x14ac:dyDescent="0.35">
      <c r="C1325" s="61"/>
    </row>
    <row r="1326" spans="2:3" x14ac:dyDescent="0.35">
      <c r="C1326" s="61"/>
    </row>
    <row r="1327" spans="2:3" x14ac:dyDescent="0.35">
      <c r="C1327" s="61"/>
    </row>
    <row r="1328" spans="2:3" x14ac:dyDescent="0.35">
      <c r="C1328" s="61"/>
    </row>
    <row r="1329" spans="3:3" x14ac:dyDescent="0.35">
      <c r="C1329" s="61"/>
    </row>
    <row r="1330" spans="3:3" x14ac:dyDescent="0.35">
      <c r="C1330" s="61"/>
    </row>
    <row r="1331" spans="3:3" x14ac:dyDescent="0.35">
      <c r="C1331" s="61"/>
    </row>
    <row r="1332" spans="3:3" x14ac:dyDescent="0.35">
      <c r="C1332" s="61"/>
    </row>
    <row r="1333" spans="3:3" x14ac:dyDescent="0.35">
      <c r="C1333" s="61"/>
    </row>
    <row r="1334" spans="3:3" x14ac:dyDescent="0.35">
      <c r="C1334" s="61"/>
    </row>
    <row r="1335" spans="3:3" x14ac:dyDescent="0.35">
      <c r="C1335" s="61"/>
    </row>
    <row r="1336" spans="3:3" x14ac:dyDescent="0.35">
      <c r="C1336" s="61"/>
    </row>
    <row r="1337" spans="3:3" x14ac:dyDescent="0.35">
      <c r="C1337" s="61"/>
    </row>
    <row r="1338" spans="3:3" x14ac:dyDescent="0.35">
      <c r="C1338" s="61"/>
    </row>
    <row r="1339" spans="3:3" x14ac:dyDescent="0.35">
      <c r="C1339" s="61"/>
    </row>
    <row r="1340" spans="3:3" x14ac:dyDescent="0.35">
      <c r="C1340" s="61"/>
    </row>
    <row r="1341" spans="3:3" x14ac:dyDescent="0.35">
      <c r="C1341" s="61"/>
    </row>
    <row r="1342" spans="3:3" x14ac:dyDescent="0.35">
      <c r="C1342" s="61"/>
    </row>
    <row r="1343" spans="3:3" x14ac:dyDescent="0.35">
      <c r="C1343" s="61"/>
    </row>
    <row r="1344" spans="3:3" x14ac:dyDescent="0.35">
      <c r="C1344" s="61"/>
    </row>
    <row r="1345" spans="2:3" x14ac:dyDescent="0.35">
      <c r="C1345" s="61"/>
    </row>
    <row r="1346" spans="2:3" x14ac:dyDescent="0.35">
      <c r="C1346" s="61"/>
    </row>
    <row r="1347" spans="2:3" x14ac:dyDescent="0.35">
      <c r="C1347" s="61"/>
    </row>
    <row r="1348" spans="2:3" x14ac:dyDescent="0.35">
      <c r="C1348" s="61"/>
    </row>
    <row r="1349" spans="2:3" x14ac:dyDescent="0.35">
      <c r="C1349" s="61"/>
    </row>
    <row r="1350" spans="2:3" x14ac:dyDescent="0.35">
      <c r="C1350" s="61"/>
    </row>
    <row r="1351" spans="2:3" x14ac:dyDescent="0.35">
      <c r="C1351" s="61"/>
    </row>
    <row r="1352" spans="2:3" x14ac:dyDescent="0.35">
      <c r="C1352" s="61"/>
    </row>
    <row r="1353" spans="2:3" x14ac:dyDescent="0.35">
      <c r="C1353" s="61"/>
    </row>
    <row r="1354" spans="2:3" x14ac:dyDescent="0.35">
      <c r="C1354" s="61"/>
    </row>
    <row r="1355" spans="2:3" x14ac:dyDescent="0.35">
      <c r="C1355" s="61"/>
    </row>
    <row r="1356" spans="2:3" x14ac:dyDescent="0.35">
      <c r="C1356" s="61"/>
    </row>
    <row r="1357" spans="2:3" x14ac:dyDescent="0.35">
      <c r="C1357" s="61"/>
    </row>
    <row r="1358" spans="2:3" x14ac:dyDescent="0.35">
      <c r="C1358" s="61"/>
    </row>
    <row r="1359" spans="2:3" x14ac:dyDescent="0.35">
      <c r="C1359" s="61"/>
    </row>
    <row r="1360" spans="2:3" x14ac:dyDescent="0.35">
      <c r="B1360" s="119"/>
      <c r="C1360" s="61"/>
    </row>
    <row r="1361" spans="3:3" x14ac:dyDescent="0.35">
      <c r="C1361" s="61"/>
    </row>
    <row r="1362" spans="3:3" x14ac:dyDescent="0.35">
      <c r="C1362" s="61"/>
    </row>
    <row r="1363" spans="3:3" x14ac:dyDescent="0.35">
      <c r="C1363" s="61"/>
    </row>
    <row r="1364" spans="3:3" x14ac:dyDescent="0.35">
      <c r="C1364" s="61"/>
    </row>
    <row r="1365" spans="3:3" x14ac:dyDescent="0.35">
      <c r="C1365" s="61"/>
    </row>
    <row r="1366" spans="3:3" x14ac:dyDescent="0.35">
      <c r="C1366" s="61"/>
    </row>
    <row r="1367" spans="3:3" x14ac:dyDescent="0.35">
      <c r="C1367" s="61"/>
    </row>
    <row r="1368" spans="3:3" x14ac:dyDescent="0.35">
      <c r="C1368" s="61"/>
    </row>
    <row r="1369" spans="3:3" x14ac:dyDescent="0.35">
      <c r="C1369" s="61"/>
    </row>
    <row r="1370" spans="3:3" x14ac:dyDescent="0.35">
      <c r="C1370" s="61"/>
    </row>
    <row r="1371" spans="3:3" x14ac:dyDescent="0.35">
      <c r="C1371" s="61"/>
    </row>
    <row r="1372" spans="3:3" x14ac:dyDescent="0.35">
      <c r="C1372" s="61"/>
    </row>
    <row r="1373" spans="3:3" x14ac:dyDescent="0.35">
      <c r="C1373" s="61"/>
    </row>
    <row r="1374" spans="3:3" x14ac:dyDescent="0.35">
      <c r="C1374" s="61"/>
    </row>
    <row r="1375" spans="3:3" x14ac:dyDescent="0.35">
      <c r="C1375" s="61"/>
    </row>
    <row r="1376" spans="3:3" x14ac:dyDescent="0.35">
      <c r="C1376" s="61"/>
    </row>
    <row r="1377" spans="3:3" x14ac:dyDescent="0.35">
      <c r="C1377" s="61"/>
    </row>
    <row r="1378" spans="3:3" x14ac:dyDescent="0.35">
      <c r="C1378" s="61"/>
    </row>
    <row r="1379" spans="3:3" x14ac:dyDescent="0.35">
      <c r="C1379" s="61"/>
    </row>
    <row r="1380" spans="3:3" x14ac:dyDescent="0.35">
      <c r="C1380" s="61"/>
    </row>
    <row r="1381" spans="3:3" x14ac:dyDescent="0.35">
      <c r="C1381" s="61"/>
    </row>
    <row r="1382" spans="3:3" x14ac:dyDescent="0.35">
      <c r="C1382" s="61"/>
    </row>
    <row r="1383" spans="3:3" x14ac:dyDescent="0.35">
      <c r="C1383" s="61"/>
    </row>
    <row r="1384" spans="3:3" x14ac:dyDescent="0.35">
      <c r="C1384" s="61"/>
    </row>
    <row r="1385" spans="3:3" x14ac:dyDescent="0.35">
      <c r="C1385" s="61"/>
    </row>
    <row r="1386" spans="3:3" x14ac:dyDescent="0.35">
      <c r="C1386" s="61"/>
    </row>
    <row r="1387" spans="3:3" x14ac:dyDescent="0.35">
      <c r="C1387" s="61"/>
    </row>
    <row r="1388" spans="3:3" x14ac:dyDescent="0.35">
      <c r="C1388" s="61"/>
    </row>
    <row r="1389" spans="3:3" x14ac:dyDescent="0.35">
      <c r="C1389" s="61"/>
    </row>
    <row r="1390" spans="3:3" x14ac:dyDescent="0.35">
      <c r="C1390" s="61"/>
    </row>
    <row r="1391" spans="3:3" x14ac:dyDescent="0.35">
      <c r="C1391" s="61"/>
    </row>
    <row r="1392" spans="3:3" x14ac:dyDescent="0.35">
      <c r="C1392" s="61"/>
    </row>
    <row r="1393" spans="2:3" x14ac:dyDescent="0.35">
      <c r="C1393" s="61"/>
    </row>
    <row r="1394" spans="2:3" x14ac:dyDescent="0.35">
      <c r="C1394" s="61"/>
    </row>
    <row r="1395" spans="2:3" x14ac:dyDescent="0.35">
      <c r="C1395" s="61"/>
    </row>
    <row r="1396" spans="2:3" x14ac:dyDescent="0.35">
      <c r="C1396" s="61"/>
    </row>
    <row r="1397" spans="2:3" x14ac:dyDescent="0.35">
      <c r="C1397" s="61"/>
    </row>
    <row r="1398" spans="2:3" x14ac:dyDescent="0.35">
      <c r="C1398" s="61"/>
    </row>
    <row r="1399" spans="2:3" x14ac:dyDescent="0.35">
      <c r="B1399" s="61"/>
      <c r="C1399" s="61"/>
    </row>
    <row r="1400" spans="2:3" x14ac:dyDescent="0.35">
      <c r="C1400" s="61"/>
    </row>
    <row r="1401" spans="2:3" x14ac:dyDescent="0.35">
      <c r="C1401" s="61"/>
    </row>
    <row r="1402" spans="2:3" x14ac:dyDescent="0.35">
      <c r="C1402" s="61"/>
    </row>
    <row r="1403" spans="2:3" x14ac:dyDescent="0.35">
      <c r="C1403" s="61"/>
    </row>
    <row r="1404" spans="2:3" x14ac:dyDescent="0.35">
      <c r="C1404" s="61"/>
    </row>
    <row r="1405" spans="2:3" x14ac:dyDescent="0.35">
      <c r="C1405" s="61"/>
    </row>
    <row r="1406" spans="2:3" x14ac:dyDescent="0.35">
      <c r="C1406" s="61"/>
    </row>
    <row r="1407" spans="2:3" x14ac:dyDescent="0.35">
      <c r="C1407" s="61"/>
    </row>
    <row r="1408" spans="2:3" x14ac:dyDescent="0.35">
      <c r="C1408" s="61"/>
    </row>
    <row r="1409" spans="3:3" x14ac:dyDescent="0.35">
      <c r="C1409" s="61"/>
    </row>
    <row r="1410" spans="3:3" x14ac:dyDescent="0.35">
      <c r="C1410" s="61"/>
    </row>
    <row r="1411" spans="3:3" x14ac:dyDescent="0.35">
      <c r="C1411" s="61"/>
    </row>
    <row r="1412" spans="3:3" x14ac:dyDescent="0.35">
      <c r="C1412" s="61"/>
    </row>
    <row r="1413" spans="3:3" x14ac:dyDescent="0.35">
      <c r="C1413" s="61"/>
    </row>
    <row r="1414" spans="3:3" x14ac:dyDescent="0.35">
      <c r="C1414" s="61"/>
    </row>
    <row r="1415" spans="3:3" x14ac:dyDescent="0.35">
      <c r="C1415" s="61"/>
    </row>
    <row r="1416" spans="3:3" x14ac:dyDescent="0.35">
      <c r="C1416" s="61"/>
    </row>
    <row r="1417" spans="3:3" x14ac:dyDescent="0.35">
      <c r="C1417" s="61"/>
    </row>
    <row r="1418" spans="3:3" x14ac:dyDescent="0.35">
      <c r="C1418" s="61"/>
    </row>
    <row r="1419" spans="3:3" x14ac:dyDescent="0.35">
      <c r="C1419" s="61"/>
    </row>
    <row r="1420" spans="3:3" x14ac:dyDescent="0.35">
      <c r="C1420" s="61"/>
    </row>
    <row r="1421" spans="3:3" x14ac:dyDescent="0.35">
      <c r="C1421" s="61"/>
    </row>
    <row r="1422" spans="3:3" x14ac:dyDescent="0.35">
      <c r="C1422" s="61"/>
    </row>
    <row r="1423" spans="3:3" x14ac:dyDescent="0.35">
      <c r="C1423" s="61"/>
    </row>
    <row r="1424" spans="3:3" x14ac:dyDescent="0.35">
      <c r="C1424" s="61"/>
    </row>
    <row r="1425" spans="3:3" x14ac:dyDescent="0.35">
      <c r="C1425" s="61"/>
    </row>
    <row r="1426" spans="3:3" x14ac:dyDescent="0.35">
      <c r="C1426" s="61"/>
    </row>
    <row r="1427" spans="3:3" x14ac:dyDescent="0.35">
      <c r="C1427" s="61"/>
    </row>
    <row r="1428" spans="3:3" x14ac:dyDescent="0.35">
      <c r="C1428" s="61"/>
    </row>
    <row r="1429" spans="3:3" x14ac:dyDescent="0.35">
      <c r="C1429" s="61"/>
    </row>
    <row r="1430" spans="3:3" x14ac:dyDescent="0.35">
      <c r="C1430" s="61"/>
    </row>
    <row r="1431" spans="3:3" x14ac:dyDescent="0.35">
      <c r="C1431" s="61"/>
    </row>
    <row r="1432" spans="3:3" x14ac:dyDescent="0.35">
      <c r="C1432" s="61"/>
    </row>
    <row r="1433" spans="3:3" x14ac:dyDescent="0.35">
      <c r="C1433" s="61"/>
    </row>
    <row r="1434" spans="3:3" x14ac:dyDescent="0.35">
      <c r="C1434" s="61"/>
    </row>
    <row r="1435" spans="3:3" x14ac:dyDescent="0.35">
      <c r="C1435" s="61"/>
    </row>
    <row r="1436" spans="3:3" x14ac:dyDescent="0.35">
      <c r="C1436" s="61"/>
    </row>
    <row r="1437" spans="3:3" x14ac:dyDescent="0.35">
      <c r="C1437" s="61"/>
    </row>
    <row r="1438" spans="3:3" x14ac:dyDescent="0.35">
      <c r="C1438" s="61"/>
    </row>
    <row r="1439" spans="3:3" x14ac:dyDescent="0.35">
      <c r="C1439" s="61"/>
    </row>
    <row r="1440" spans="3:3" x14ac:dyDescent="0.35">
      <c r="C1440" s="61"/>
    </row>
    <row r="1441" spans="3:3" x14ac:dyDescent="0.35">
      <c r="C1441" s="61"/>
    </row>
    <row r="1442" spans="3:3" x14ac:dyDescent="0.35">
      <c r="C1442" s="61"/>
    </row>
    <row r="1443" spans="3:3" x14ac:dyDescent="0.35">
      <c r="C1443" s="61"/>
    </row>
    <row r="1444" spans="3:3" x14ac:dyDescent="0.35">
      <c r="C1444" s="61"/>
    </row>
    <row r="1445" spans="3:3" x14ac:dyDescent="0.35">
      <c r="C1445" s="61"/>
    </row>
    <row r="1446" spans="3:3" x14ac:dyDescent="0.35">
      <c r="C1446" s="61"/>
    </row>
    <row r="1447" spans="3:3" x14ac:dyDescent="0.35">
      <c r="C1447" s="61"/>
    </row>
    <row r="1448" spans="3:3" x14ac:dyDescent="0.35">
      <c r="C1448" s="61"/>
    </row>
    <row r="1449" spans="3:3" x14ac:dyDescent="0.35">
      <c r="C1449" s="61"/>
    </row>
    <row r="1450" spans="3:3" x14ac:dyDescent="0.35">
      <c r="C1450" s="61"/>
    </row>
    <row r="1451" spans="3:3" x14ac:dyDescent="0.35">
      <c r="C1451" s="61"/>
    </row>
    <row r="1452" spans="3:3" x14ac:dyDescent="0.35">
      <c r="C1452" s="61"/>
    </row>
    <row r="1453" spans="3:3" x14ac:dyDescent="0.35">
      <c r="C1453" s="61"/>
    </row>
    <row r="1454" spans="3:3" x14ac:dyDescent="0.35">
      <c r="C1454" s="61"/>
    </row>
    <row r="1455" spans="3:3" x14ac:dyDescent="0.35">
      <c r="C1455" s="61"/>
    </row>
    <row r="1456" spans="3:3" x14ac:dyDescent="0.35">
      <c r="C1456" s="61"/>
    </row>
    <row r="1457" spans="3:3" x14ac:dyDescent="0.35">
      <c r="C1457" s="61"/>
    </row>
    <row r="1458" spans="3:3" x14ac:dyDescent="0.35">
      <c r="C1458" s="61"/>
    </row>
    <row r="1459" spans="3:3" x14ac:dyDescent="0.35">
      <c r="C1459" s="61"/>
    </row>
    <row r="1460" spans="3:3" x14ac:dyDescent="0.35">
      <c r="C1460" s="61"/>
    </row>
    <row r="1461" spans="3:3" x14ac:dyDescent="0.35">
      <c r="C1461" s="61"/>
    </row>
    <row r="1462" spans="3:3" x14ac:dyDescent="0.35">
      <c r="C1462" s="61"/>
    </row>
    <row r="1463" spans="3:3" x14ac:dyDescent="0.35">
      <c r="C1463" s="61"/>
    </row>
    <row r="1464" spans="3:3" x14ac:dyDescent="0.35">
      <c r="C1464" s="61"/>
    </row>
    <row r="1465" spans="3:3" x14ac:dyDescent="0.35">
      <c r="C1465" s="61"/>
    </row>
    <row r="1466" spans="3:3" x14ac:dyDescent="0.35">
      <c r="C1466" s="61"/>
    </row>
    <row r="1467" spans="3:3" x14ac:dyDescent="0.35">
      <c r="C1467" s="61"/>
    </row>
    <row r="1468" spans="3:3" x14ac:dyDescent="0.35">
      <c r="C1468" s="61"/>
    </row>
    <row r="1469" spans="3:3" x14ac:dyDescent="0.35">
      <c r="C1469" s="61"/>
    </row>
    <row r="1470" spans="3:3" x14ac:dyDescent="0.35">
      <c r="C1470" s="61"/>
    </row>
    <row r="1471" spans="3:3" x14ac:dyDescent="0.35">
      <c r="C1471" s="61"/>
    </row>
    <row r="1472" spans="3:3" x14ac:dyDescent="0.35">
      <c r="C1472" s="61"/>
    </row>
    <row r="1473" spans="2:3" x14ac:dyDescent="0.35">
      <c r="C1473" s="61"/>
    </row>
    <row r="1474" spans="2:3" x14ac:dyDescent="0.35">
      <c r="C1474" s="61"/>
    </row>
    <row r="1475" spans="2:3" x14ac:dyDescent="0.35">
      <c r="C1475" s="61"/>
    </row>
    <row r="1476" spans="2:3" x14ac:dyDescent="0.35">
      <c r="C1476" s="61"/>
    </row>
    <row r="1477" spans="2:3" x14ac:dyDescent="0.35">
      <c r="C1477" s="61"/>
    </row>
    <row r="1478" spans="2:3" x14ac:dyDescent="0.35">
      <c r="C1478" s="61"/>
    </row>
    <row r="1479" spans="2:3" x14ac:dyDescent="0.35">
      <c r="C1479" s="61"/>
    </row>
    <row r="1480" spans="2:3" x14ac:dyDescent="0.35">
      <c r="C1480" s="61"/>
    </row>
    <row r="1481" spans="2:3" x14ac:dyDescent="0.35">
      <c r="C1481" s="61"/>
    </row>
    <row r="1482" spans="2:3" x14ac:dyDescent="0.35">
      <c r="C1482" s="61"/>
    </row>
    <row r="1483" spans="2:3" x14ac:dyDescent="0.35">
      <c r="C1483" s="61"/>
    </row>
    <row r="1484" spans="2:3" x14ac:dyDescent="0.35">
      <c r="B1484" s="119"/>
    </row>
    <row r="1488" spans="2:3" x14ac:dyDescent="0.35">
      <c r="C1488" s="61"/>
    </row>
    <row r="1489" spans="3:3" x14ac:dyDescent="0.35">
      <c r="C1489" s="61"/>
    </row>
    <row r="1490" spans="3:3" x14ac:dyDescent="0.35">
      <c r="C1490" s="61"/>
    </row>
    <row r="1491" spans="3:3" x14ac:dyDescent="0.35">
      <c r="C1491" s="61"/>
    </row>
    <row r="1492" spans="3:3" x14ac:dyDescent="0.35">
      <c r="C1492" s="61"/>
    </row>
    <row r="1493" spans="3:3" x14ac:dyDescent="0.35">
      <c r="C1493" s="61"/>
    </row>
    <row r="1494" spans="3:3" x14ac:dyDescent="0.35">
      <c r="C1494" s="61"/>
    </row>
    <row r="1495" spans="3:3" x14ac:dyDescent="0.35">
      <c r="C1495" s="61"/>
    </row>
    <row r="1496" spans="3:3" x14ac:dyDescent="0.35">
      <c r="C1496" s="61"/>
    </row>
    <row r="1497" spans="3:3" x14ac:dyDescent="0.35">
      <c r="C1497" s="61"/>
    </row>
    <row r="1498" spans="3:3" x14ac:dyDescent="0.35">
      <c r="C1498" s="61"/>
    </row>
    <row r="1499" spans="3:3" x14ac:dyDescent="0.35">
      <c r="C1499" s="61"/>
    </row>
    <row r="1500" spans="3:3" x14ac:dyDescent="0.35">
      <c r="C1500" s="61"/>
    </row>
    <row r="1501" spans="3:3" x14ac:dyDescent="0.35">
      <c r="C1501" s="61"/>
    </row>
    <row r="1502" spans="3:3" x14ac:dyDescent="0.35">
      <c r="C1502" s="61"/>
    </row>
    <row r="1503" spans="3:3" x14ac:dyDescent="0.35">
      <c r="C1503" s="61"/>
    </row>
    <row r="1504" spans="3:3" x14ac:dyDescent="0.35">
      <c r="C1504" s="61"/>
    </row>
    <row r="1505" spans="3:3" x14ac:dyDescent="0.35">
      <c r="C1505" s="61"/>
    </row>
    <row r="1506" spans="3:3" x14ac:dyDescent="0.35">
      <c r="C1506" s="61"/>
    </row>
    <row r="1507" spans="3:3" x14ac:dyDescent="0.35">
      <c r="C1507" s="61"/>
    </row>
    <row r="1508" spans="3:3" x14ac:dyDescent="0.35">
      <c r="C1508" s="61"/>
    </row>
    <row r="1509" spans="3:3" x14ac:dyDescent="0.35">
      <c r="C1509" s="61"/>
    </row>
    <row r="1510" spans="3:3" x14ac:dyDescent="0.35">
      <c r="C1510" s="61"/>
    </row>
    <row r="1511" spans="3:3" x14ac:dyDescent="0.35">
      <c r="C1511" s="61"/>
    </row>
    <row r="1512" spans="3:3" x14ac:dyDescent="0.35">
      <c r="C1512" s="61"/>
    </row>
    <row r="1513" spans="3:3" x14ac:dyDescent="0.35">
      <c r="C1513" s="61"/>
    </row>
    <row r="1514" spans="3:3" x14ac:dyDescent="0.35">
      <c r="C1514" s="61"/>
    </row>
    <row r="1515" spans="3:3" x14ac:dyDescent="0.35">
      <c r="C1515" s="61"/>
    </row>
    <row r="1516" spans="3:3" x14ac:dyDescent="0.35">
      <c r="C1516" s="61"/>
    </row>
    <row r="1517" spans="3:3" x14ac:dyDescent="0.35">
      <c r="C1517" s="61"/>
    </row>
    <row r="1518" spans="3:3" x14ac:dyDescent="0.35">
      <c r="C1518" s="61"/>
    </row>
    <row r="1519" spans="3:3" x14ac:dyDescent="0.35">
      <c r="C1519" s="61"/>
    </row>
    <row r="1520" spans="3:3" x14ac:dyDescent="0.35">
      <c r="C1520" s="61"/>
    </row>
    <row r="1521" spans="3:3" x14ac:dyDescent="0.35">
      <c r="C1521" s="61"/>
    </row>
    <row r="1522" spans="3:3" x14ac:dyDescent="0.35">
      <c r="C1522" s="61"/>
    </row>
    <row r="1523" spans="3:3" x14ac:dyDescent="0.35">
      <c r="C1523" s="61"/>
    </row>
    <row r="1524" spans="3:3" x14ac:dyDescent="0.35">
      <c r="C1524" s="61"/>
    </row>
    <row r="1525" spans="3:3" x14ac:dyDescent="0.35">
      <c r="C1525" s="61"/>
    </row>
    <row r="1526" spans="3:3" x14ac:dyDescent="0.35">
      <c r="C1526" s="61"/>
    </row>
    <row r="1527" spans="3:3" x14ac:dyDescent="0.35">
      <c r="C1527" s="61"/>
    </row>
    <row r="1528" spans="3:3" x14ac:dyDescent="0.35">
      <c r="C1528" s="61"/>
    </row>
    <row r="1529" spans="3:3" x14ac:dyDescent="0.35">
      <c r="C1529" s="61"/>
    </row>
    <row r="1530" spans="3:3" x14ac:dyDescent="0.35">
      <c r="C1530" s="61"/>
    </row>
    <row r="1531" spans="3:3" x14ac:dyDescent="0.35">
      <c r="C1531" s="61"/>
    </row>
    <row r="1532" spans="3:3" x14ac:dyDescent="0.35">
      <c r="C1532" s="61"/>
    </row>
    <row r="1533" spans="3:3" x14ac:dyDescent="0.35">
      <c r="C1533" s="61"/>
    </row>
    <row r="1534" spans="3:3" x14ac:dyDescent="0.35">
      <c r="C1534" s="61"/>
    </row>
    <row r="1535" spans="3:3" x14ac:dyDescent="0.35">
      <c r="C1535" s="61"/>
    </row>
    <row r="1536" spans="3:3" x14ac:dyDescent="0.35">
      <c r="C1536" s="61"/>
    </row>
    <row r="1537" spans="3:3" x14ac:dyDescent="0.35">
      <c r="C1537" s="61"/>
    </row>
    <row r="1538" spans="3:3" x14ac:dyDescent="0.35">
      <c r="C1538" s="61"/>
    </row>
    <row r="1539" spans="3:3" x14ac:dyDescent="0.35">
      <c r="C1539" s="61"/>
    </row>
    <row r="1540" spans="3:3" x14ac:dyDescent="0.35">
      <c r="C1540" s="61"/>
    </row>
    <row r="1541" spans="3:3" x14ac:dyDescent="0.35">
      <c r="C1541" s="61"/>
    </row>
    <row r="1542" spans="3:3" x14ac:dyDescent="0.35">
      <c r="C1542" s="61"/>
    </row>
    <row r="1543" spans="3:3" x14ac:dyDescent="0.35">
      <c r="C1543" s="61"/>
    </row>
    <row r="1544" spans="3:3" x14ac:dyDescent="0.35">
      <c r="C1544" s="61"/>
    </row>
    <row r="1545" spans="3:3" x14ac:dyDescent="0.35">
      <c r="C1545" s="61"/>
    </row>
    <row r="1546" spans="3:3" x14ac:dyDescent="0.35">
      <c r="C1546" s="61"/>
    </row>
    <row r="1547" spans="3:3" x14ac:dyDescent="0.35">
      <c r="C1547" s="61"/>
    </row>
    <row r="1548" spans="3:3" x14ac:dyDescent="0.35">
      <c r="C1548" s="61"/>
    </row>
    <row r="1549" spans="3:3" x14ac:dyDescent="0.35">
      <c r="C1549" s="61"/>
    </row>
    <row r="1550" spans="3:3" x14ac:dyDescent="0.35">
      <c r="C1550" s="61"/>
    </row>
    <row r="1551" spans="3:3" x14ac:dyDescent="0.35">
      <c r="C1551" s="61"/>
    </row>
    <row r="1552" spans="3:3" x14ac:dyDescent="0.35">
      <c r="C1552" s="61"/>
    </row>
    <row r="1553" spans="2:3" x14ac:dyDescent="0.35">
      <c r="C1553" s="61"/>
    </row>
    <row r="1554" spans="2:3" x14ac:dyDescent="0.35">
      <c r="C1554" s="61"/>
    </row>
    <row r="1555" spans="2:3" x14ac:dyDescent="0.35">
      <c r="C1555" s="61"/>
    </row>
    <row r="1556" spans="2:3" x14ac:dyDescent="0.35">
      <c r="C1556" s="61"/>
    </row>
    <row r="1557" spans="2:3" x14ac:dyDescent="0.35">
      <c r="C1557" s="61"/>
    </row>
    <row r="1558" spans="2:3" x14ac:dyDescent="0.35">
      <c r="C1558" s="61"/>
    </row>
    <row r="1559" spans="2:3" x14ac:dyDescent="0.35">
      <c r="C1559" s="61"/>
    </row>
    <row r="1560" spans="2:3" x14ac:dyDescent="0.35">
      <c r="C1560" s="61"/>
    </row>
    <row r="1561" spans="2:3" x14ac:dyDescent="0.35">
      <c r="C1561" s="61"/>
    </row>
    <row r="1562" spans="2:3" x14ac:dyDescent="0.35">
      <c r="C1562" s="61"/>
    </row>
    <row r="1563" spans="2:3" x14ac:dyDescent="0.35">
      <c r="B1563" s="119"/>
    </row>
    <row r="1567" spans="2:3" x14ac:dyDescent="0.35">
      <c r="C1567" s="61"/>
    </row>
    <row r="1568" spans="2:3" x14ac:dyDescent="0.35">
      <c r="C1568" s="61"/>
    </row>
    <row r="1569" spans="3:3" x14ac:dyDescent="0.35">
      <c r="C1569" s="61"/>
    </row>
    <row r="1570" spans="3:3" x14ac:dyDescent="0.35">
      <c r="C1570" s="61"/>
    </row>
    <row r="1571" spans="3:3" x14ac:dyDescent="0.35">
      <c r="C1571" s="61"/>
    </row>
    <row r="1572" spans="3:3" x14ac:dyDescent="0.35">
      <c r="C1572" s="61"/>
    </row>
    <row r="1573" spans="3:3" x14ac:dyDescent="0.35">
      <c r="C1573" s="61"/>
    </row>
    <row r="1574" spans="3:3" x14ac:dyDescent="0.35">
      <c r="C1574" s="61"/>
    </row>
    <row r="1575" spans="3:3" x14ac:dyDescent="0.35">
      <c r="C1575" s="61"/>
    </row>
    <row r="1576" spans="3:3" x14ac:dyDescent="0.35">
      <c r="C1576" s="61"/>
    </row>
    <row r="1577" spans="3:3" x14ac:dyDescent="0.35">
      <c r="C1577" s="61"/>
    </row>
    <row r="1578" spans="3:3" x14ac:dyDescent="0.35">
      <c r="C1578" s="61"/>
    </row>
    <row r="1579" spans="3:3" x14ac:dyDescent="0.35">
      <c r="C1579" s="61"/>
    </row>
    <row r="1580" spans="3:3" x14ac:dyDescent="0.35">
      <c r="C1580" s="61"/>
    </row>
    <row r="1581" spans="3:3" x14ac:dyDescent="0.35">
      <c r="C1581" s="61"/>
    </row>
    <row r="1582" spans="3:3" x14ac:dyDescent="0.35">
      <c r="C1582" s="61"/>
    </row>
    <row r="1583" spans="3:3" x14ac:dyDescent="0.35">
      <c r="C1583" s="61"/>
    </row>
    <row r="1584" spans="3:3" x14ac:dyDescent="0.35">
      <c r="C1584" s="61"/>
    </row>
    <row r="1585" spans="3:3" x14ac:dyDescent="0.35">
      <c r="C1585" s="61"/>
    </row>
    <row r="1586" spans="3:3" x14ac:dyDescent="0.35">
      <c r="C1586" s="61"/>
    </row>
    <row r="1587" spans="3:3" x14ac:dyDescent="0.35">
      <c r="C1587" s="61"/>
    </row>
    <row r="1588" spans="3:3" x14ac:dyDescent="0.35">
      <c r="C1588" s="61"/>
    </row>
    <row r="1589" spans="3:3" x14ac:dyDescent="0.35">
      <c r="C1589" s="61"/>
    </row>
    <row r="1590" spans="3:3" x14ac:dyDescent="0.35">
      <c r="C1590" s="61"/>
    </row>
    <row r="1591" spans="3:3" x14ac:dyDescent="0.35">
      <c r="C1591" s="61"/>
    </row>
    <row r="1592" spans="3:3" x14ac:dyDescent="0.35">
      <c r="C1592" s="61"/>
    </row>
    <row r="1593" spans="3:3" x14ac:dyDescent="0.35">
      <c r="C1593" s="61"/>
    </row>
    <row r="1594" spans="3:3" x14ac:dyDescent="0.35">
      <c r="C1594" s="61"/>
    </row>
    <row r="1595" spans="3:3" x14ac:dyDescent="0.35">
      <c r="C1595" s="61"/>
    </row>
    <row r="1596" spans="3:3" x14ac:dyDescent="0.35">
      <c r="C1596" s="61"/>
    </row>
    <row r="1597" spans="3:3" x14ac:dyDescent="0.35">
      <c r="C1597" s="61"/>
    </row>
    <row r="1598" spans="3:3" x14ac:dyDescent="0.35">
      <c r="C1598" s="61"/>
    </row>
    <row r="1599" spans="3:3" x14ac:dyDescent="0.35">
      <c r="C1599" s="61"/>
    </row>
    <row r="1600" spans="3:3" x14ac:dyDescent="0.35">
      <c r="C1600" s="61"/>
    </row>
    <row r="1601" spans="3:3" x14ac:dyDescent="0.35">
      <c r="C1601" s="61"/>
    </row>
    <row r="1602" spans="3:3" x14ac:dyDescent="0.35">
      <c r="C1602" s="61"/>
    </row>
    <row r="1603" spans="3:3" x14ac:dyDescent="0.35">
      <c r="C1603" s="61"/>
    </row>
    <row r="1604" spans="3:3" x14ac:dyDescent="0.35">
      <c r="C1604" s="61"/>
    </row>
    <row r="1605" spans="3:3" x14ac:dyDescent="0.35">
      <c r="C1605" s="61"/>
    </row>
    <row r="1606" spans="3:3" x14ac:dyDescent="0.35">
      <c r="C1606" s="61"/>
    </row>
    <row r="1607" spans="3:3" x14ac:dyDescent="0.35">
      <c r="C1607" s="61"/>
    </row>
    <row r="1608" spans="3:3" x14ac:dyDescent="0.35">
      <c r="C1608" s="61"/>
    </row>
    <row r="1609" spans="3:3" x14ac:dyDescent="0.35">
      <c r="C1609" s="61"/>
    </row>
    <row r="1610" spans="3:3" x14ac:dyDescent="0.35">
      <c r="C1610" s="61"/>
    </row>
    <row r="1611" spans="3:3" x14ac:dyDescent="0.35">
      <c r="C1611" s="61"/>
    </row>
    <row r="1612" spans="3:3" x14ac:dyDescent="0.35">
      <c r="C1612" s="61"/>
    </row>
    <row r="1613" spans="3:3" x14ac:dyDescent="0.35">
      <c r="C1613" s="61"/>
    </row>
    <row r="1614" spans="3:3" x14ac:dyDescent="0.35">
      <c r="C1614" s="61"/>
    </row>
    <row r="1615" spans="3:3" x14ac:dyDescent="0.35">
      <c r="C1615" s="61"/>
    </row>
    <row r="1616" spans="3:3" x14ac:dyDescent="0.35">
      <c r="C1616" s="61"/>
    </row>
    <row r="1617" spans="3:3" x14ac:dyDescent="0.35">
      <c r="C1617" s="61"/>
    </row>
    <row r="1618" spans="3:3" x14ac:dyDescent="0.35">
      <c r="C1618" s="61"/>
    </row>
    <row r="1619" spans="3:3" x14ac:dyDescent="0.35">
      <c r="C1619" s="61"/>
    </row>
    <row r="1620" spans="3:3" x14ac:dyDescent="0.35">
      <c r="C1620" s="61"/>
    </row>
    <row r="1621" spans="3:3" x14ac:dyDescent="0.35">
      <c r="C1621" s="61"/>
    </row>
    <row r="1622" spans="3:3" x14ac:dyDescent="0.35">
      <c r="C1622" s="61"/>
    </row>
    <row r="1623" spans="3:3" x14ac:dyDescent="0.35">
      <c r="C1623" s="61"/>
    </row>
    <row r="1624" spans="3:3" x14ac:dyDescent="0.35">
      <c r="C1624" s="61"/>
    </row>
    <row r="1625" spans="3:3" x14ac:dyDescent="0.35">
      <c r="C1625" s="61"/>
    </row>
    <row r="1626" spans="3:3" x14ac:dyDescent="0.35">
      <c r="C1626" s="61"/>
    </row>
    <row r="1627" spans="3:3" x14ac:dyDescent="0.35">
      <c r="C1627" s="61"/>
    </row>
    <row r="1628" spans="3:3" x14ac:dyDescent="0.35">
      <c r="C1628" s="61"/>
    </row>
    <row r="1629" spans="3:3" x14ac:dyDescent="0.35">
      <c r="C1629" s="61"/>
    </row>
    <row r="1630" spans="3:3" x14ac:dyDescent="0.35">
      <c r="C1630" s="61"/>
    </row>
    <row r="1631" spans="3:3" x14ac:dyDescent="0.35">
      <c r="C1631" s="61"/>
    </row>
    <row r="1632" spans="3:3" x14ac:dyDescent="0.35">
      <c r="C1632" s="61"/>
    </row>
    <row r="1633" spans="2:3" x14ac:dyDescent="0.35">
      <c r="C1633" s="61"/>
    </row>
    <row r="1634" spans="2:3" x14ac:dyDescent="0.35">
      <c r="C1634" s="61"/>
    </row>
    <row r="1635" spans="2:3" x14ac:dyDescent="0.35">
      <c r="C1635" s="61"/>
    </row>
    <row r="1636" spans="2:3" x14ac:dyDescent="0.35">
      <c r="C1636" s="61"/>
    </row>
    <row r="1637" spans="2:3" x14ac:dyDescent="0.35">
      <c r="C1637" s="61"/>
    </row>
    <row r="1638" spans="2:3" x14ac:dyDescent="0.35">
      <c r="C1638" s="61"/>
    </row>
    <row r="1639" spans="2:3" x14ac:dyDescent="0.35">
      <c r="C1639" s="61"/>
    </row>
    <row r="1640" spans="2:3" x14ac:dyDescent="0.35">
      <c r="C1640" s="61"/>
    </row>
    <row r="1641" spans="2:3" x14ac:dyDescent="0.35">
      <c r="C1641" s="61"/>
    </row>
    <row r="1642" spans="2:3" x14ac:dyDescent="0.35">
      <c r="B1642" s="61"/>
    </row>
    <row r="1646" spans="2:3" x14ac:dyDescent="0.35">
      <c r="C1646" s="61"/>
    </row>
    <row r="1647" spans="2:3" x14ac:dyDescent="0.35">
      <c r="C1647" s="61"/>
    </row>
    <row r="1648" spans="2:3" x14ac:dyDescent="0.35">
      <c r="C1648" s="61"/>
    </row>
    <row r="1649" spans="3:3" x14ac:dyDescent="0.35">
      <c r="C1649" s="61"/>
    </row>
    <row r="1650" spans="3:3" x14ac:dyDescent="0.35">
      <c r="C1650" s="61"/>
    </row>
    <row r="1651" spans="3:3" x14ac:dyDescent="0.35">
      <c r="C1651" s="61"/>
    </row>
    <row r="1652" spans="3:3" x14ac:dyDescent="0.35">
      <c r="C1652" s="61"/>
    </row>
    <row r="1653" spans="3:3" x14ac:dyDescent="0.35">
      <c r="C1653" s="61"/>
    </row>
    <row r="1654" spans="3:3" x14ac:dyDescent="0.35">
      <c r="C1654" s="61"/>
    </row>
    <row r="1655" spans="3:3" x14ac:dyDescent="0.35">
      <c r="C1655" s="61"/>
    </row>
    <row r="1656" spans="3:3" x14ac:dyDescent="0.35">
      <c r="C1656" s="61"/>
    </row>
    <row r="1657" spans="3:3" x14ac:dyDescent="0.35">
      <c r="C1657" s="61"/>
    </row>
    <row r="1658" spans="3:3" x14ac:dyDescent="0.35">
      <c r="C1658" s="61"/>
    </row>
    <row r="1659" spans="3:3" x14ac:dyDescent="0.35">
      <c r="C1659" s="61"/>
    </row>
    <row r="1660" spans="3:3" x14ac:dyDescent="0.35">
      <c r="C1660" s="61"/>
    </row>
    <row r="1661" spans="3:3" x14ac:dyDescent="0.35">
      <c r="C1661" s="61"/>
    </row>
    <row r="1662" spans="3:3" x14ac:dyDescent="0.35">
      <c r="C1662" s="61"/>
    </row>
    <row r="1663" spans="3:3" x14ac:dyDescent="0.35">
      <c r="C1663" s="61"/>
    </row>
    <row r="1664" spans="3:3" x14ac:dyDescent="0.35">
      <c r="C1664" s="61"/>
    </row>
    <row r="1665" spans="3:3" x14ac:dyDescent="0.35">
      <c r="C1665" s="61"/>
    </row>
    <row r="1666" spans="3:3" x14ac:dyDescent="0.35">
      <c r="C1666" s="61"/>
    </row>
    <row r="1667" spans="3:3" x14ac:dyDescent="0.35">
      <c r="C1667" s="61"/>
    </row>
    <row r="1668" spans="3:3" x14ac:dyDescent="0.35">
      <c r="C1668" s="61"/>
    </row>
    <row r="1669" spans="3:3" x14ac:dyDescent="0.35">
      <c r="C1669" s="61"/>
    </row>
    <row r="1670" spans="3:3" x14ac:dyDescent="0.35">
      <c r="C1670" s="61"/>
    </row>
    <row r="1671" spans="3:3" x14ac:dyDescent="0.35">
      <c r="C1671" s="61"/>
    </row>
    <row r="1672" spans="3:3" x14ac:dyDescent="0.35">
      <c r="C1672" s="61"/>
    </row>
    <row r="1673" spans="3:3" x14ac:dyDescent="0.35">
      <c r="C1673" s="61"/>
    </row>
    <row r="1674" spans="3:3" x14ac:dyDescent="0.35">
      <c r="C1674" s="61"/>
    </row>
    <row r="1675" spans="3:3" x14ac:dyDescent="0.35">
      <c r="C1675" s="61"/>
    </row>
    <row r="1676" spans="3:3" x14ac:dyDescent="0.35">
      <c r="C1676" s="61"/>
    </row>
    <row r="1677" spans="3:3" x14ac:dyDescent="0.35">
      <c r="C1677" s="61"/>
    </row>
    <row r="1678" spans="3:3" x14ac:dyDescent="0.35">
      <c r="C1678" s="61"/>
    </row>
    <row r="1679" spans="3:3" x14ac:dyDescent="0.35">
      <c r="C1679" s="61"/>
    </row>
    <row r="1680" spans="3:3" x14ac:dyDescent="0.35">
      <c r="C1680" s="61"/>
    </row>
    <row r="1681" spans="3:3" x14ac:dyDescent="0.35">
      <c r="C1681" s="61"/>
    </row>
    <row r="1682" spans="3:3" x14ac:dyDescent="0.35">
      <c r="C1682" s="61"/>
    </row>
    <row r="1683" spans="3:3" x14ac:dyDescent="0.35">
      <c r="C1683" s="61"/>
    </row>
    <row r="1684" spans="3:3" x14ac:dyDescent="0.35">
      <c r="C1684" s="61"/>
    </row>
    <row r="1685" spans="3:3" x14ac:dyDescent="0.35">
      <c r="C1685" s="61"/>
    </row>
    <row r="1686" spans="3:3" x14ac:dyDescent="0.35">
      <c r="C1686" s="61"/>
    </row>
    <row r="1687" spans="3:3" x14ac:dyDescent="0.35">
      <c r="C1687" s="61"/>
    </row>
    <row r="1688" spans="3:3" x14ac:dyDescent="0.35">
      <c r="C1688" s="61"/>
    </row>
    <row r="1689" spans="3:3" x14ac:dyDescent="0.35">
      <c r="C1689" s="61"/>
    </row>
    <row r="1690" spans="3:3" x14ac:dyDescent="0.35">
      <c r="C1690" s="61"/>
    </row>
    <row r="1691" spans="3:3" x14ac:dyDescent="0.35">
      <c r="C1691" s="61"/>
    </row>
    <row r="1692" spans="3:3" x14ac:dyDescent="0.35">
      <c r="C1692" s="61"/>
    </row>
    <row r="1693" spans="3:3" x14ac:dyDescent="0.35">
      <c r="C1693" s="61"/>
    </row>
    <row r="1694" spans="3:3" x14ac:dyDescent="0.35">
      <c r="C1694" s="61"/>
    </row>
    <row r="1695" spans="3:3" x14ac:dyDescent="0.35">
      <c r="C1695" s="61"/>
    </row>
    <row r="1696" spans="3:3" x14ac:dyDescent="0.35">
      <c r="C1696" s="61"/>
    </row>
    <row r="1697" spans="3:3" x14ac:dyDescent="0.35">
      <c r="C1697" s="61"/>
    </row>
    <row r="1698" spans="3:3" x14ac:dyDescent="0.35">
      <c r="C1698" s="61"/>
    </row>
    <row r="1699" spans="3:3" x14ac:dyDescent="0.35">
      <c r="C1699" s="61"/>
    </row>
    <row r="1700" spans="3:3" x14ac:dyDescent="0.35">
      <c r="C1700" s="61"/>
    </row>
    <row r="1701" spans="3:3" x14ac:dyDescent="0.35">
      <c r="C1701" s="61"/>
    </row>
    <row r="1702" spans="3:3" x14ac:dyDescent="0.35">
      <c r="C1702" s="61"/>
    </row>
    <row r="1703" spans="3:3" x14ac:dyDescent="0.35">
      <c r="C1703" s="61"/>
    </row>
    <row r="1704" spans="3:3" x14ac:dyDescent="0.35">
      <c r="C1704" s="61"/>
    </row>
    <row r="1705" spans="3:3" x14ac:dyDescent="0.35">
      <c r="C1705" s="61"/>
    </row>
    <row r="1706" spans="3:3" x14ac:dyDescent="0.35">
      <c r="C1706" s="61"/>
    </row>
    <row r="1707" spans="3:3" x14ac:dyDescent="0.35">
      <c r="C1707" s="61"/>
    </row>
    <row r="1708" spans="3:3" x14ac:dyDescent="0.35">
      <c r="C1708" s="61"/>
    </row>
    <row r="1709" spans="3:3" x14ac:dyDescent="0.35">
      <c r="C1709" s="61"/>
    </row>
    <row r="1710" spans="3:3" x14ac:dyDescent="0.35">
      <c r="C1710" s="61"/>
    </row>
    <row r="1711" spans="3:3" x14ac:dyDescent="0.35">
      <c r="C1711" s="61"/>
    </row>
    <row r="1712" spans="3:3" x14ac:dyDescent="0.35">
      <c r="C1712" s="61"/>
    </row>
    <row r="1713" spans="2:3" x14ac:dyDescent="0.35">
      <c r="C1713" s="61"/>
    </row>
    <row r="1714" spans="2:3" x14ac:dyDescent="0.35">
      <c r="C1714" s="61"/>
    </row>
    <row r="1715" spans="2:3" x14ac:dyDescent="0.35">
      <c r="C1715" s="61"/>
    </row>
    <row r="1716" spans="2:3" x14ac:dyDescent="0.35">
      <c r="C1716" s="61"/>
    </row>
    <row r="1717" spans="2:3" x14ac:dyDescent="0.35">
      <c r="C1717" s="61"/>
    </row>
    <row r="1718" spans="2:3" x14ac:dyDescent="0.35">
      <c r="C1718" s="61"/>
    </row>
    <row r="1719" spans="2:3" x14ac:dyDescent="0.35">
      <c r="C1719" s="61"/>
    </row>
    <row r="1720" spans="2:3" x14ac:dyDescent="0.35">
      <c r="C1720" s="61"/>
    </row>
    <row r="1721" spans="2:3" x14ac:dyDescent="0.35">
      <c r="C1721" s="61"/>
    </row>
    <row r="1722" spans="2:3" x14ac:dyDescent="0.35">
      <c r="B1722" s="61"/>
    </row>
    <row r="1726" spans="2:3" x14ac:dyDescent="0.35">
      <c r="C1726" s="61"/>
    </row>
    <row r="1727" spans="2:3" x14ac:dyDescent="0.35">
      <c r="C1727" s="61"/>
    </row>
    <row r="1728" spans="2:3" x14ac:dyDescent="0.35">
      <c r="C1728" s="61"/>
    </row>
    <row r="1729" spans="3:3" x14ac:dyDescent="0.35">
      <c r="C1729" s="61"/>
    </row>
    <row r="1730" spans="3:3" x14ac:dyDescent="0.35">
      <c r="C1730" s="61"/>
    </row>
    <row r="1731" spans="3:3" x14ac:dyDescent="0.35">
      <c r="C1731" s="61"/>
    </row>
    <row r="1732" spans="3:3" x14ac:dyDescent="0.35">
      <c r="C1732" s="61"/>
    </row>
    <row r="1733" spans="3:3" x14ac:dyDescent="0.35">
      <c r="C1733" s="61"/>
    </row>
    <row r="1734" spans="3:3" x14ac:dyDescent="0.35">
      <c r="C1734" s="61"/>
    </row>
    <row r="1735" spans="3:3" x14ac:dyDescent="0.35">
      <c r="C1735" s="61"/>
    </row>
    <row r="1736" spans="3:3" x14ac:dyDescent="0.35">
      <c r="C1736" s="61"/>
    </row>
    <row r="1737" spans="3:3" x14ac:dyDescent="0.35">
      <c r="C1737" s="61"/>
    </row>
    <row r="1738" spans="3:3" x14ac:dyDescent="0.35">
      <c r="C1738" s="61"/>
    </row>
    <row r="1739" spans="3:3" x14ac:dyDescent="0.35">
      <c r="C1739" s="61"/>
    </row>
    <row r="1740" spans="3:3" x14ac:dyDescent="0.35">
      <c r="C1740" s="61"/>
    </row>
    <row r="1741" spans="3:3" x14ac:dyDescent="0.35">
      <c r="C1741" s="61"/>
    </row>
    <row r="1742" spans="3:3" x14ac:dyDescent="0.35">
      <c r="C1742" s="61"/>
    </row>
    <row r="1743" spans="3:3" x14ac:dyDescent="0.35">
      <c r="C1743" s="61"/>
    </row>
    <row r="1744" spans="3:3" x14ac:dyDescent="0.35">
      <c r="C1744" s="61"/>
    </row>
    <row r="1745" spans="3:3" x14ac:dyDescent="0.35">
      <c r="C1745" s="61"/>
    </row>
    <row r="1746" spans="3:3" x14ac:dyDescent="0.35">
      <c r="C1746" s="61"/>
    </row>
    <row r="1747" spans="3:3" x14ac:dyDescent="0.35">
      <c r="C1747" s="61"/>
    </row>
    <row r="1748" spans="3:3" x14ac:dyDescent="0.35">
      <c r="C1748" s="61"/>
    </row>
    <row r="1749" spans="3:3" x14ac:dyDescent="0.35">
      <c r="C1749" s="61"/>
    </row>
    <row r="1750" spans="3:3" x14ac:dyDescent="0.35">
      <c r="C1750" s="61"/>
    </row>
    <row r="1751" spans="3:3" x14ac:dyDescent="0.35">
      <c r="C1751" s="61"/>
    </row>
    <row r="1752" spans="3:3" x14ac:dyDescent="0.35">
      <c r="C1752" s="61"/>
    </row>
    <row r="1753" spans="3:3" x14ac:dyDescent="0.35">
      <c r="C1753" s="61"/>
    </row>
    <row r="1754" spans="3:3" x14ac:dyDescent="0.35">
      <c r="C1754" s="61"/>
    </row>
    <row r="1755" spans="3:3" x14ac:dyDescent="0.35">
      <c r="C1755" s="61"/>
    </row>
    <row r="1756" spans="3:3" x14ac:dyDescent="0.35">
      <c r="C1756" s="61"/>
    </row>
    <row r="1757" spans="3:3" x14ac:dyDescent="0.35">
      <c r="C1757" s="61"/>
    </row>
    <row r="1758" spans="3:3" x14ac:dyDescent="0.35">
      <c r="C1758" s="61"/>
    </row>
    <row r="1759" spans="3:3" x14ac:dyDescent="0.35">
      <c r="C1759" s="61"/>
    </row>
    <row r="1760" spans="3:3" x14ac:dyDescent="0.35">
      <c r="C1760" s="61"/>
    </row>
    <row r="1761" spans="3:3" x14ac:dyDescent="0.35">
      <c r="C1761" s="61"/>
    </row>
    <row r="1762" spans="3:3" x14ac:dyDescent="0.35">
      <c r="C1762" s="61"/>
    </row>
    <row r="1763" spans="3:3" x14ac:dyDescent="0.35">
      <c r="C1763" s="61"/>
    </row>
    <row r="1764" spans="3:3" x14ac:dyDescent="0.35">
      <c r="C1764" s="61"/>
    </row>
    <row r="1765" spans="3:3" x14ac:dyDescent="0.35">
      <c r="C1765" s="61"/>
    </row>
    <row r="1766" spans="3:3" x14ac:dyDescent="0.35">
      <c r="C1766" s="61"/>
    </row>
    <row r="1767" spans="3:3" x14ac:dyDescent="0.35">
      <c r="C1767" s="61"/>
    </row>
    <row r="1768" spans="3:3" x14ac:dyDescent="0.35">
      <c r="C1768" s="61"/>
    </row>
    <row r="1769" spans="3:3" x14ac:dyDescent="0.35">
      <c r="C1769" s="61"/>
    </row>
    <row r="1770" spans="3:3" x14ac:dyDescent="0.35">
      <c r="C1770" s="61"/>
    </row>
    <row r="1771" spans="3:3" x14ac:dyDescent="0.35">
      <c r="C1771" s="61"/>
    </row>
    <row r="1772" spans="3:3" x14ac:dyDescent="0.35">
      <c r="C1772" s="61"/>
    </row>
    <row r="1773" spans="3:3" x14ac:dyDescent="0.35">
      <c r="C1773" s="61"/>
    </row>
    <row r="1774" spans="3:3" x14ac:dyDescent="0.35">
      <c r="C1774" s="61"/>
    </row>
    <row r="1775" spans="3:3" x14ac:dyDescent="0.35">
      <c r="C1775" s="61"/>
    </row>
    <row r="1776" spans="3:3" x14ac:dyDescent="0.35">
      <c r="C1776" s="61"/>
    </row>
    <row r="1777" spans="3:3" x14ac:dyDescent="0.35">
      <c r="C1777" s="61"/>
    </row>
    <row r="1778" spans="3:3" x14ac:dyDescent="0.35">
      <c r="C1778" s="61"/>
    </row>
    <row r="1779" spans="3:3" x14ac:dyDescent="0.35">
      <c r="C1779" s="61"/>
    </row>
    <row r="1780" spans="3:3" x14ac:dyDescent="0.35">
      <c r="C1780" s="61"/>
    </row>
    <row r="1781" spans="3:3" x14ac:dyDescent="0.35">
      <c r="C1781" s="61"/>
    </row>
    <row r="1782" spans="3:3" x14ac:dyDescent="0.35">
      <c r="C1782" s="61"/>
    </row>
    <row r="1783" spans="3:3" x14ac:dyDescent="0.35">
      <c r="C1783" s="61"/>
    </row>
    <row r="1784" spans="3:3" x14ac:dyDescent="0.35">
      <c r="C1784" s="61"/>
    </row>
    <row r="1785" spans="3:3" x14ac:dyDescent="0.35">
      <c r="C1785" s="61"/>
    </row>
    <row r="1786" spans="3:3" x14ac:dyDescent="0.35">
      <c r="C1786" s="61"/>
    </row>
    <row r="1787" spans="3:3" x14ac:dyDescent="0.35">
      <c r="C1787" s="61"/>
    </row>
    <row r="1788" spans="3:3" x14ac:dyDescent="0.35">
      <c r="C1788" s="61"/>
    </row>
    <row r="1789" spans="3:3" x14ac:dyDescent="0.35">
      <c r="C1789" s="61"/>
    </row>
    <row r="1790" spans="3:3" x14ac:dyDescent="0.35">
      <c r="C1790" s="61"/>
    </row>
    <row r="1791" spans="3:3" x14ac:dyDescent="0.35">
      <c r="C1791" s="61"/>
    </row>
    <row r="1792" spans="3:3" x14ac:dyDescent="0.35">
      <c r="C1792" s="61"/>
    </row>
    <row r="1793" spans="2:3" x14ac:dyDescent="0.35">
      <c r="C1793" s="61"/>
    </row>
    <row r="1794" spans="2:3" x14ac:dyDescent="0.35">
      <c r="C1794" s="61"/>
    </row>
    <row r="1795" spans="2:3" x14ac:dyDescent="0.35">
      <c r="C1795" s="61"/>
    </row>
    <row r="1796" spans="2:3" x14ac:dyDescent="0.35">
      <c r="C1796" s="61"/>
    </row>
    <row r="1797" spans="2:3" x14ac:dyDescent="0.35">
      <c r="C1797" s="61"/>
    </row>
    <row r="1798" spans="2:3" x14ac:dyDescent="0.35">
      <c r="C1798" s="61"/>
    </row>
    <row r="1799" spans="2:3" x14ac:dyDescent="0.35">
      <c r="C1799" s="61"/>
    </row>
    <row r="1800" spans="2:3" x14ac:dyDescent="0.35">
      <c r="C1800" s="61"/>
    </row>
    <row r="1801" spans="2:3" x14ac:dyDescent="0.35">
      <c r="C1801" s="61"/>
    </row>
    <row r="1802" spans="2:3" x14ac:dyDescent="0.35">
      <c r="B1802" s="61"/>
    </row>
    <row r="1806" spans="2:3" x14ac:dyDescent="0.35">
      <c r="C1806" s="61"/>
    </row>
    <row r="1807" spans="2:3" x14ac:dyDescent="0.35">
      <c r="C1807" s="61"/>
    </row>
    <row r="1808" spans="2:3" x14ac:dyDescent="0.35">
      <c r="C1808" s="61"/>
    </row>
    <row r="1809" spans="3:3" x14ac:dyDescent="0.35">
      <c r="C1809" s="61"/>
    </row>
    <row r="1810" spans="3:3" x14ac:dyDescent="0.35">
      <c r="C1810" s="61"/>
    </row>
    <row r="1811" spans="3:3" x14ac:dyDescent="0.35">
      <c r="C1811" s="61"/>
    </row>
    <row r="1812" spans="3:3" x14ac:dyDescent="0.35">
      <c r="C1812" s="61"/>
    </row>
    <row r="1813" spans="3:3" x14ac:dyDescent="0.35">
      <c r="C1813" s="61"/>
    </row>
    <row r="1814" spans="3:3" x14ac:dyDescent="0.35">
      <c r="C1814" s="61"/>
    </row>
    <row r="1815" spans="3:3" x14ac:dyDescent="0.35">
      <c r="C1815" s="61"/>
    </row>
    <row r="1816" spans="3:3" x14ac:dyDescent="0.35">
      <c r="C1816" s="61"/>
    </row>
    <row r="1817" spans="3:3" x14ac:dyDescent="0.35">
      <c r="C1817" s="61"/>
    </row>
    <row r="1818" spans="3:3" x14ac:dyDescent="0.35">
      <c r="C1818" s="61"/>
    </row>
    <row r="1819" spans="3:3" x14ac:dyDescent="0.35">
      <c r="C1819" s="61"/>
    </row>
    <row r="1820" spans="3:3" x14ac:dyDescent="0.35">
      <c r="C1820" s="61"/>
    </row>
    <row r="1821" spans="3:3" x14ac:dyDescent="0.35">
      <c r="C1821" s="61"/>
    </row>
    <row r="1822" spans="3:3" x14ac:dyDescent="0.35">
      <c r="C1822" s="61"/>
    </row>
    <row r="1823" spans="3:3" x14ac:dyDescent="0.35">
      <c r="C1823" s="61"/>
    </row>
    <row r="1824" spans="3:3" x14ac:dyDescent="0.35">
      <c r="C1824" s="61"/>
    </row>
    <row r="1825" spans="3:3" x14ac:dyDescent="0.35">
      <c r="C1825" s="61"/>
    </row>
    <row r="1826" spans="3:3" x14ac:dyDescent="0.35">
      <c r="C1826" s="61"/>
    </row>
    <row r="1827" spans="3:3" x14ac:dyDescent="0.35">
      <c r="C1827" s="61"/>
    </row>
    <row r="1828" spans="3:3" x14ac:dyDescent="0.35">
      <c r="C1828" s="61"/>
    </row>
    <row r="1829" spans="3:3" x14ac:dyDescent="0.35">
      <c r="C1829" s="61"/>
    </row>
    <row r="1830" spans="3:3" x14ac:dyDescent="0.35">
      <c r="C1830" s="61"/>
    </row>
    <row r="1831" spans="3:3" x14ac:dyDescent="0.35">
      <c r="C1831" s="61"/>
    </row>
    <row r="1832" spans="3:3" x14ac:dyDescent="0.35">
      <c r="C1832" s="61"/>
    </row>
    <row r="1833" spans="3:3" x14ac:dyDescent="0.35">
      <c r="C1833" s="61"/>
    </row>
    <row r="1834" spans="3:3" x14ac:dyDescent="0.35">
      <c r="C1834" s="61"/>
    </row>
    <row r="1835" spans="3:3" x14ac:dyDescent="0.35">
      <c r="C1835" s="61"/>
    </row>
    <row r="1836" spans="3:3" x14ac:dyDescent="0.35">
      <c r="C1836" s="61"/>
    </row>
    <row r="1837" spans="3:3" x14ac:dyDescent="0.35">
      <c r="C1837" s="61"/>
    </row>
    <row r="1838" spans="3:3" x14ac:dyDescent="0.35">
      <c r="C1838" s="61"/>
    </row>
    <row r="1839" spans="3:3" x14ac:dyDescent="0.35">
      <c r="C1839" s="61"/>
    </row>
    <row r="1840" spans="3:3" x14ac:dyDescent="0.35">
      <c r="C1840" s="61"/>
    </row>
    <row r="1841" spans="3:3" x14ac:dyDescent="0.35">
      <c r="C1841" s="61"/>
    </row>
    <row r="1842" spans="3:3" x14ac:dyDescent="0.35">
      <c r="C1842" s="61"/>
    </row>
    <row r="1843" spans="3:3" x14ac:dyDescent="0.35">
      <c r="C1843" s="61"/>
    </row>
    <row r="1844" spans="3:3" x14ac:dyDescent="0.35">
      <c r="C1844" s="61"/>
    </row>
    <row r="1845" spans="3:3" x14ac:dyDescent="0.35">
      <c r="C1845" s="61"/>
    </row>
    <row r="1846" spans="3:3" x14ac:dyDescent="0.35">
      <c r="C1846" s="61"/>
    </row>
    <row r="1847" spans="3:3" x14ac:dyDescent="0.35">
      <c r="C1847" s="61"/>
    </row>
    <row r="1848" spans="3:3" x14ac:dyDescent="0.35">
      <c r="C1848" s="61"/>
    </row>
    <row r="1849" spans="3:3" x14ac:dyDescent="0.35">
      <c r="C1849" s="61"/>
    </row>
    <row r="1850" spans="3:3" x14ac:dyDescent="0.35">
      <c r="C1850" s="61"/>
    </row>
    <row r="1851" spans="3:3" x14ac:dyDescent="0.35">
      <c r="C1851" s="61"/>
    </row>
    <row r="1852" spans="3:3" x14ac:dyDescent="0.35">
      <c r="C1852" s="61"/>
    </row>
    <row r="1853" spans="3:3" x14ac:dyDescent="0.35">
      <c r="C1853" s="61"/>
    </row>
    <row r="1854" spans="3:3" x14ac:dyDescent="0.35">
      <c r="C1854" s="61"/>
    </row>
    <row r="1855" spans="3:3" x14ac:dyDescent="0.35">
      <c r="C1855" s="61"/>
    </row>
    <row r="1856" spans="3:3" x14ac:dyDescent="0.35">
      <c r="C1856" s="61"/>
    </row>
    <row r="1857" spans="3:3" x14ac:dyDescent="0.35">
      <c r="C1857" s="61"/>
    </row>
    <row r="1858" spans="3:3" x14ac:dyDescent="0.35">
      <c r="C1858" s="61"/>
    </row>
    <row r="1859" spans="3:3" x14ac:dyDescent="0.35">
      <c r="C1859" s="61"/>
    </row>
    <row r="1860" spans="3:3" x14ac:dyDescent="0.35">
      <c r="C1860" s="61"/>
    </row>
    <row r="1861" spans="3:3" x14ac:dyDescent="0.35">
      <c r="C1861" s="61"/>
    </row>
    <row r="1862" spans="3:3" x14ac:dyDescent="0.35">
      <c r="C1862" s="61"/>
    </row>
    <row r="1863" spans="3:3" x14ac:dyDescent="0.35">
      <c r="C1863" s="61"/>
    </row>
    <row r="1864" spans="3:3" x14ac:dyDescent="0.35">
      <c r="C1864" s="61"/>
    </row>
    <row r="1865" spans="3:3" x14ac:dyDescent="0.35">
      <c r="C1865" s="61"/>
    </row>
    <row r="1866" spans="3:3" x14ac:dyDescent="0.35">
      <c r="C1866" s="61"/>
    </row>
    <row r="1867" spans="3:3" x14ac:dyDescent="0.35">
      <c r="C1867" s="61"/>
    </row>
    <row r="1868" spans="3:3" x14ac:dyDescent="0.35">
      <c r="C1868" s="61"/>
    </row>
    <row r="1869" spans="3:3" x14ac:dyDescent="0.35">
      <c r="C1869" s="61"/>
    </row>
    <row r="1870" spans="3:3" x14ac:dyDescent="0.35">
      <c r="C1870" s="61"/>
    </row>
    <row r="1871" spans="3:3" x14ac:dyDescent="0.35">
      <c r="C1871" s="61"/>
    </row>
    <row r="1872" spans="3:3" x14ac:dyDescent="0.35">
      <c r="C1872" s="61"/>
    </row>
    <row r="1873" spans="2:3" x14ac:dyDescent="0.35">
      <c r="C1873" s="61"/>
    </row>
    <row r="1874" spans="2:3" x14ac:dyDescent="0.35">
      <c r="C1874" s="61"/>
    </row>
    <row r="1875" spans="2:3" x14ac:dyDescent="0.35">
      <c r="C1875" s="61"/>
    </row>
    <row r="1876" spans="2:3" x14ac:dyDescent="0.35">
      <c r="C1876" s="61"/>
    </row>
    <row r="1877" spans="2:3" x14ac:dyDescent="0.35">
      <c r="C1877" s="61"/>
    </row>
    <row r="1878" spans="2:3" x14ac:dyDescent="0.35">
      <c r="C1878" s="61"/>
    </row>
    <row r="1879" spans="2:3" x14ac:dyDescent="0.35">
      <c r="C1879" s="61"/>
    </row>
    <row r="1880" spans="2:3" x14ac:dyDescent="0.35">
      <c r="C1880" s="61"/>
    </row>
    <row r="1881" spans="2:3" x14ac:dyDescent="0.35">
      <c r="C1881" s="61"/>
    </row>
    <row r="1882" spans="2:3" x14ac:dyDescent="0.35">
      <c r="C1882" s="61"/>
    </row>
    <row r="1883" spans="2:3" x14ac:dyDescent="0.35">
      <c r="C1883" s="61"/>
    </row>
    <row r="1884" spans="2:3" x14ac:dyDescent="0.35">
      <c r="B1884" s="61"/>
    </row>
    <row r="1888" spans="2:3" x14ac:dyDescent="0.35">
      <c r="C1888" s="61"/>
    </row>
    <row r="1889" spans="3:3" x14ac:dyDescent="0.35">
      <c r="C1889" s="61"/>
    </row>
    <row r="1890" spans="3:3" x14ac:dyDescent="0.35">
      <c r="C1890" s="61"/>
    </row>
    <row r="1891" spans="3:3" x14ac:dyDescent="0.35">
      <c r="C1891" s="61"/>
    </row>
    <row r="1892" spans="3:3" x14ac:dyDescent="0.35">
      <c r="C1892" s="61"/>
    </row>
    <row r="1893" spans="3:3" x14ac:dyDescent="0.35">
      <c r="C1893" s="61"/>
    </row>
    <row r="1894" spans="3:3" x14ac:dyDescent="0.35">
      <c r="C1894" s="61"/>
    </row>
    <row r="1895" spans="3:3" x14ac:dyDescent="0.35">
      <c r="C1895" s="61"/>
    </row>
    <row r="1896" spans="3:3" x14ac:dyDescent="0.35">
      <c r="C1896" s="61"/>
    </row>
    <row r="1897" spans="3:3" x14ac:dyDescent="0.35">
      <c r="C1897" s="61"/>
    </row>
    <row r="1898" spans="3:3" x14ac:dyDescent="0.35">
      <c r="C1898" s="61"/>
    </row>
    <row r="1899" spans="3:3" x14ac:dyDescent="0.35">
      <c r="C1899" s="61"/>
    </row>
    <row r="1900" spans="3:3" x14ac:dyDescent="0.35">
      <c r="C1900" s="61"/>
    </row>
    <row r="1901" spans="3:3" x14ac:dyDescent="0.35">
      <c r="C1901" s="61"/>
    </row>
    <row r="1902" spans="3:3" x14ac:dyDescent="0.35">
      <c r="C1902" s="61"/>
    </row>
    <row r="1903" spans="3:3" x14ac:dyDescent="0.35">
      <c r="C1903" s="61"/>
    </row>
    <row r="1904" spans="3:3" x14ac:dyDescent="0.35">
      <c r="C1904" s="61"/>
    </row>
    <row r="1905" spans="3:3" x14ac:dyDescent="0.35">
      <c r="C1905" s="61"/>
    </row>
    <row r="1906" spans="3:3" x14ac:dyDescent="0.35">
      <c r="C1906" s="61"/>
    </row>
    <row r="1907" spans="3:3" x14ac:dyDescent="0.35">
      <c r="C1907" s="61"/>
    </row>
    <row r="1908" spans="3:3" x14ac:dyDescent="0.35">
      <c r="C1908" s="61"/>
    </row>
    <row r="1909" spans="3:3" x14ac:dyDescent="0.35">
      <c r="C1909" s="61"/>
    </row>
    <row r="1910" spans="3:3" x14ac:dyDescent="0.35">
      <c r="C1910" s="61"/>
    </row>
    <row r="1911" spans="3:3" x14ac:dyDescent="0.35">
      <c r="C1911" s="61"/>
    </row>
    <row r="1912" spans="3:3" x14ac:dyDescent="0.35">
      <c r="C1912" s="61"/>
    </row>
    <row r="1913" spans="3:3" x14ac:dyDescent="0.35">
      <c r="C1913" s="61"/>
    </row>
    <row r="1914" spans="3:3" x14ac:dyDescent="0.35">
      <c r="C1914" s="61"/>
    </row>
    <row r="1915" spans="3:3" x14ac:dyDescent="0.35">
      <c r="C1915" s="61"/>
    </row>
    <row r="1916" spans="3:3" x14ac:dyDescent="0.35">
      <c r="C1916" s="61"/>
    </row>
    <row r="1917" spans="3:3" x14ac:dyDescent="0.35">
      <c r="C1917" s="61"/>
    </row>
    <row r="1918" spans="3:3" x14ac:dyDescent="0.35">
      <c r="C1918" s="61"/>
    </row>
    <row r="1919" spans="3:3" x14ac:dyDescent="0.35">
      <c r="C1919" s="61"/>
    </row>
    <row r="1920" spans="3:3" x14ac:dyDescent="0.35">
      <c r="C1920" s="61"/>
    </row>
    <row r="1921" spans="3:3" x14ac:dyDescent="0.35">
      <c r="C1921" s="61"/>
    </row>
    <row r="1922" spans="3:3" x14ac:dyDescent="0.35">
      <c r="C1922" s="61"/>
    </row>
    <row r="1923" spans="3:3" x14ac:dyDescent="0.35">
      <c r="C1923" s="61"/>
    </row>
    <row r="1924" spans="3:3" x14ac:dyDescent="0.35">
      <c r="C1924" s="61"/>
    </row>
    <row r="1925" spans="3:3" x14ac:dyDescent="0.35">
      <c r="C1925" s="61"/>
    </row>
    <row r="1926" spans="3:3" x14ac:dyDescent="0.35">
      <c r="C1926" s="61"/>
    </row>
    <row r="1927" spans="3:3" x14ac:dyDescent="0.35">
      <c r="C1927" s="61"/>
    </row>
    <row r="1928" spans="3:3" x14ac:dyDescent="0.35">
      <c r="C1928" s="61"/>
    </row>
    <row r="1929" spans="3:3" x14ac:dyDescent="0.35">
      <c r="C1929" s="61"/>
    </row>
    <row r="1930" spans="3:3" x14ac:dyDescent="0.35">
      <c r="C1930" s="61"/>
    </row>
    <row r="1931" spans="3:3" x14ac:dyDescent="0.35">
      <c r="C1931" s="61"/>
    </row>
    <row r="1932" spans="3:3" x14ac:dyDescent="0.35">
      <c r="C1932" s="61"/>
    </row>
    <row r="1933" spans="3:3" x14ac:dyDescent="0.35">
      <c r="C1933" s="61"/>
    </row>
    <row r="1934" spans="3:3" x14ac:dyDescent="0.35">
      <c r="C1934" s="61"/>
    </row>
    <row r="1935" spans="3:3" x14ac:dyDescent="0.35">
      <c r="C1935" s="61"/>
    </row>
    <row r="1936" spans="3:3" x14ac:dyDescent="0.35">
      <c r="C1936" s="61"/>
    </row>
    <row r="1937" spans="3:3" x14ac:dyDescent="0.35">
      <c r="C1937" s="61"/>
    </row>
    <row r="1938" spans="3:3" x14ac:dyDescent="0.35">
      <c r="C1938" s="61"/>
    </row>
    <row r="1939" spans="3:3" x14ac:dyDescent="0.35">
      <c r="C1939" s="61"/>
    </row>
    <row r="1940" spans="3:3" x14ac:dyDescent="0.35">
      <c r="C1940" s="61"/>
    </row>
    <row r="1941" spans="3:3" x14ac:dyDescent="0.35">
      <c r="C1941" s="61"/>
    </row>
    <row r="1942" spans="3:3" x14ac:dyDescent="0.35">
      <c r="C1942" s="61"/>
    </row>
    <row r="1943" spans="3:3" x14ac:dyDescent="0.35">
      <c r="C1943" s="61"/>
    </row>
    <row r="1944" spans="3:3" x14ac:dyDescent="0.35">
      <c r="C1944" s="61"/>
    </row>
    <row r="1945" spans="3:3" x14ac:dyDescent="0.35">
      <c r="C1945" s="61"/>
    </row>
    <row r="1946" spans="3:3" x14ac:dyDescent="0.35">
      <c r="C1946" s="61"/>
    </row>
    <row r="1947" spans="3:3" x14ac:dyDescent="0.35">
      <c r="C1947" s="61"/>
    </row>
    <row r="1948" spans="3:3" x14ac:dyDescent="0.35">
      <c r="C1948" s="61"/>
    </row>
    <row r="1949" spans="3:3" x14ac:dyDescent="0.35">
      <c r="C1949" s="61"/>
    </row>
    <row r="1950" spans="3:3" x14ac:dyDescent="0.35">
      <c r="C1950" s="61"/>
    </row>
    <row r="1951" spans="3:3" x14ac:dyDescent="0.35">
      <c r="C1951" s="61"/>
    </row>
    <row r="1952" spans="3:3" x14ac:dyDescent="0.35">
      <c r="C1952" s="61"/>
    </row>
    <row r="1953" spans="3:3" x14ac:dyDescent="0.35">
      <c r="C1953" s="61"/>
    </row>
    <row r="1954" spans="3:3" x14ac:dyDescent="0.35">
      <c r="C1954" s="61"/>
    </row>
    <row r="1955" spans="3:3" x14ac:dyDescent="0.35">
      <c r="C1955" s="61"/>
    </row>
    <row r="1956" spans="3:3" x14ac:dyDescent="0.35">
      <c r="C1956" s="61"/>
    </row>
    <row r="1957" spans="3:3" x14ac:dyDescent="0.35">
      <c r="C1957" s="61"/>
    </row>
    <row r="1958" spans="3:3" x14ac:dyDescent="0.35">
      <c r="C1958" s="61"/>
    </row>
    <row r="1959" spans="3:3" x14ac:dyDescent="0.35">
      <c r="C1959" s="61"/>
    </row>
    <row r="1960" spans="3:3" x14ac:dyDescent="0.35">
      <c r="C1960" s="61"/>
    </row>
    <row r="1961" spans="3:3" x14ac:dyDescent="0.35">
      <c r="C1961" s="61"/>
    </row>
    <row r="1962" spans="3:3" x14ac:dyDescent="0.35">
      <c r="C1962" s="61"/>
    </row>
    <row r="1963" spans="3:3" x14ac:dyDescent="0.35">
      <c r="C1963" s="61"/>
    </row>
    <row r="1964" spans="3:3" x14ac:dyDescent="0.35">
      <c r="C1964" s="61"/>
    </row>
    <row r="1965" spans="3:3" x14ac:dyDescent="0.35">
      <c r="C1965" s="61"/>
    </row>
    <row r="1966" spans="3:3" x14ac:dyDescent="0.35">
      <c r="C1966" s="61"/>
    </row>
    <row r="1967" spans="3:3" x14ac:dyDescent="0.35">
      <c r="C1967" s="61"/>
    </row>
    <row r="1968" spans="3:3" x14ac:dyDescent="0.35">
      <c r="C1968" s="61"/>
    </row>
  </sheetData>
  <mergeCells count="15">
    <mergeCell ref="A5:B5"/>
    <mergeCell ref="D6:F6"/>
    <mergeCell ref="G6:I6"/>
    <mergeCell ref="AB6:AD6"/>
    <mergeCell ref="W6:AA6"/>
    <mergeCell ref="A47:C47"/>
    <mergeCell ref="A46:C46"/>
    <mergeCell ref="A45:C45"/>
    <mergeCell ref="T6:V6"/>
    <mergeCell ref="K6:S6"/>
    <mergeCell ref="A40:O40"/>
    <mergeCell ref="A41:N41"/>
    <mergeCell ref="A42:N42"/>
    <mergeCell ref="A43:N43"/>
    <mergeCell ref="A44:N44"/>
  </mergeCells>
  <conditionalFormatting sqref="A1">
    <cfRule type="cellIs" dxfId="47" priority="185" operator="notEqual">
      <formula>0</formula>
    </cfRule>
  </conditionalFormatting>
  <conditionalFormatting sqref="B4">
    <cfRule type="notContainsBlanks" dxfId="46" priority="31">
      <formula>LEN(TRIM(B4))&gt;0</formula>
    </cfRule>
    <cfRule type="containsBlanks" dxfId="45" priority="32">
      <formula>LEN(TRIM(B4))=0</formula>
    </cfRule>
  </conditionalFormatting>
  <conditionalFormatting sqref="D3:AD3">
    <cfRule type="cellIs" dxfId="44" priority="107" operator="notEqual">
      <formula>0</formula>
    </cfRule>
  </conditionalFormatting>
  <conditionalFormatting sqref="F8:F9 F11:F34">
    <cfRule type="containsBlanks" dxfId="43" priority="187">
      <formula>LEN(TRIM(F8))=0</formula>
    </cfRule>
    <cfRule type="cellIs" dxfId="42" priority="128" operator="greaterThan">
      <formula>0.05</formula>
    </cfRule>
  </conditionalFormatting>
  <conditionalFormatting sqref="F8:F34">
    <cfRule type="cellIs" dxfId="41" priority="136" operator="between">
      <formula>0.03</formula>
      <formula>0.05</formula>
    </cfRule>
    <cfRule type="cellIs" dxfId="40" priority="134" operator="lessThanOrEqual">
      <formula>0.03</formula>
    </cfRule>
  </conditionalFormatting>
  <conditionalFormatting sqref="I8:I9 I11:I34">
    <cfRule type="cellIs" dxfId="39" priority="133" operator="between">
      <formula>20</formula>
      <formula>30</formula>
    </cfRule>
    <cfRule type="cellIs" dxfId="38" priority="131" operator="lessThanOrEqual">
      <formula>20</formula>
    </cfRule>
    <cfRule type="cellIs" dxfId="37" priority="132" operator="greaterThan">
      <formula>30</formula>
    </cfRule>
  </conditionalFormatting>
  <conditionalFormatting sqref="I8:J9 I11:J34">
    <cfRule type="containsBlanks" dxfId="36" priority="109">
      <formula>LEN(TRIM(I8))=0</formula>
    </cfRule>
  </conditionalFormatting>
  <conditionalFormatting sqref="J8:J9 J11:J34">
    <cfRule type="cellIs" dxfId="35" priority="183" operator="greaterThan">
      <formula>180</formula>
    </cfRule>
    <cfRule type="cellIs" dxfId="34" priority="184" operator="between">
      <formula>120</formula>
      <formula>180</formula>
    </cfRule>
    <cfRule type="cellIs" dxfId="33" priority="106" operator="equal">
      <formula>0</formula>
    </cfRule>
    <cfRule type="cellIs" dxfId="32" priority="182" operator="lessThanOrEqual">
      <formula>120</formula>
    </cfRule>
  </conditionalFormatting>
  <conditionalFormatting sqref="M10:N10 Q10:S10">
    <cfRule type="cellIs" dxfId="31" priority="177" operator="greaterThanOrEqual">
      <formula>0.9</formula>
    </cfRule>
    <cfRule type="cellIs" dxfId="30" priority="178" operator="lessThan">
      <formula>0.8</formula>
    </cfRule>
    <cfRule type="cellIs" dxfId="29" priority="186" operator="between">
      <formula>0.8</formula>
      <formula>0.9</formula>
    </cfRule>
  </conditionalFormatting>
  <conditionalFormatting sqref="S8:S9">
    <cfRule type="cellIs" dxfId="28" priority="26" operator="greaterThanOrEqual">
      <formula>0.9</formula>
    </cfRule>
    <cfRule type="containsBlanks" dxfId="27" priority="25">
      <formula>LEN(TRIM(S8))=0</formula>
    </cfRule>
    <cfRule type="cellIs" dxfId="26" priority="27" operator="lessThan">
      <formula>0.8</formula>
    </cfRule>
    <cfRule type="cellIs" dxfId="25" priority="28" operator="between">
      <formula>0.8</formula>
      <formula>0.9</formula>
    </cfRule>
  </conditionalFormatting>
  <conditionalFormatting sqref="S11:S34">
    <cfRule type="cellIs" dxfId="24" priority="15" operator="lessThan">
      <formula>0.8</formula>
    </cfRule>
    <cfRule type="containsBlanks" dxfId="23" priority="13">
      <formula>LEN(TRIM(S11))=0</formula>
    </cfRule>
    <cfRule type="cellIs" dxfId="22" priority="14" operator="greaterThanOrEqual">
      <formula>0.9</formula>
    </cfRule>
    <cfRule type="cellIs" dxfId="21" priority="16" operator="between">
      <formula>0.8</formula>
      <formula>0.9</formula>
    </cfRule>
  </conditionalFormatting>
  <conditionalFormatting sqref="V8:V9 V11:V34">
    <cfRule type="containsBlanks" dxfId="20" priority="122">
      <formula>LEN(TRIM(V8))=0</formula>
    </cfRule>
  </conditionalFormatting>
  <conditionalFormatting sqref="V8:V34">
    <cfRule type="cellIs" dxfId="19" priority="165" operator="lessThan">
      <formula>0.9</formula>
    </cfRule>
    <cfRule type="cellIs" dxfId="18" priority="166" operator="between">
      <formula>0.9</formula>
      <formula>0.95</formula>
    </cfRule>
    <cfRule type="cellIs" dxfId="17" priority="164" operator="greaterThanOrEqual">
      <formula>0.95</formula>
    </cfRule>
  </conditionalFormatting>
  <conditionalFormatting sqref="AA8:AA9 AA11:AA34">
    <cfRule type="cellIs" dxfId="16" priority="20" operator="between">
      <formula>0.75</formula>
      <formula>0.8</formula>
    </cfRule>
    <cfRule type="cellIs" dxfId="15" priority="19" operator="lessThan">
      <formula>0.75</formula>
    </cfRule>
    <cfRule type="cellIs" dxfId="14" priority="18" operator="greaterThanOrEqual">
      <formula>0.8</formula>
    </cfRule>
    <cfRule type="containsBlanks" dxfId="13" priority="17">
      <formula>LEN(TRIM(AA8))=0</formula>
    </cfRule>
  </conditionalFormatting>
  <conditionalFormatting sqref="AB10:AC10">
    <cfRule type="cellIs" dxfId="12" priority="158" operator="lessThanOrEqual">
      <formula>0.005</formula>
    </cfRule>
    <cfRule type="cellIs" dxfId="11" priority="159" operator="greaterThan">
      <formula>0.02</formula>
    </cfRule>
    <cfRule type="cellIs" dxfId="10" priority="160" operator="between">
      <formula>0.005</formula>
      <formula>0.02</formula>
    </cfRule>
  </conditionalFormatting>
  <conditionalFormatting sqref="AD8:AD9">
    <cfRule type="cellIs" dxfId="9" priority="2" operator="greaterThanOrEqual">
      <formula>0.8</formula>
    </cfRule>
    <cfRule type="cellIs" dxfId="8" priority="3" operator="lessThan">
      <formula>0.75</formula>
    </cfRule>
    <cfRule type="cellIs" dxfId="7" priority="4" operator="between">
      <formula>0.75</formula>
      <formula>0.8</formula>
    </cfRule>
    <cfRule type="containsBlanks" dxfId="6" priority="1">
      <formula>LEN(TRIM(AD8))=0</formula>
    </cfRule>
  </conditionalFormatting>
  <conditionalFormatting sqref="AD11:AD34">
    <cfRule type="containsBlanks" dxfId="5" priority="9">
      <formula>LEN(TRIM(AD11))=0</formula>
    </cfRule>
    <cfRule type="cellIs" dxfId="4" priority="11" operator="lessThan">
      <formula>0.75</formula>
    </cfRule>
    <cfRule type="cellIs" dxfId="3" priority="12" operator="between">
      <formula>0.75</formula>
      <formula>0.8</formula>
    </cfRule>
    <cfRule type="cellIs" dxfId="2" priority="10" operator="greaterThanOrEqual">
      <formula>0.8</formula>
    </cfRule>
  </conditionalFormatting>
  <pageMargins left="0.7" right="0.7" top="0.75" bottom="0.75" header="0.3" footer="0.3"/>
  <pageSetup paperSize="9" orientation="portrait" r:id="rId1"/>
  <ignoredErrors>
    <ignoredError sqref="S8:S34 F11:F34"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206CD3-1E09-4074-A4DF-61D900552FA1}">
          <x14:formula1>
            <xm:f>Refs!$C$2:$C$54</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3551-FE19-47ED-B14A-F72FF41AC34B}">
  <sheetPr>
    <tabColor theme="0"/>
  </sheetPr>
  <dimension ref="A1:FB38"/>
  <sheetViews>
    <sheetView zoomScale="96" zoomScaleNormal="96" workbookViewId="0">
      <selection activeCell="B5" sqref="B5"/>
    </sheetView>
  </sheetViews>
  <sheetFormatPr defaultColWidth="8.54296875" defaultRowHeight="14.5" x14ac:dyDescent="0.35"/>
  <cols>
    <col min="1" max="1" width="2" style="27" customWidth="1"/>
    <col min="2" max="2" width="35.54296875" style="27" customWidth="1"/>
    <col min="3" max="3" width="8.54296875" style="27"/>
    <col min="4" max="4" width="9.453125" style="27" customWidth="1"/>
    <col min="5" max="12" width="8.54296875" style="27"/>
    <col min="13" max="13" width="1.54296875" style="27" customWidth="1"/>
    <col min="14" max="136" width="8.54296875" style="27"/>
    <col min="137" max="137" width="9.453125" style="27" bestFit="1" customWidth="1"/>
    <col min="138" max="138" width="9.453125" style="27" customWidth="1"/>
    <col min="139" max="139" width="12.453125" style="27" customWidth="1"/>
    <col min="140" max="142" width="8.54296875" style="27"/>
    <col min="143" max="143" width="13.453125" style="27" customWidth="1"/>
    <col min="144" max="146" width="8.54296875" style="27"/>
    <col min="147" max="147" width="8.54296875" style="140"/>
    <col min="148" max="151" width="8.54296875" style="27"/>
    <col min="152" max="152" width="8.54296875" style="27" customWidth="1"/>
    <col min="153" max="153" width="8.54296875" style="27"/>
    <col min="154" max="154" width="8.54296875" style="27" bestFit="1" customWidth="1"/>
    <col min="155" max="16384" width="8.54296875" style="27"/>
  </cols>
  <sheetData>
    <row r="1" spans="1:158" ht="4.25" customHeight="1" thickBot="1" x14ac:dyDescent="0.4"/>
    <row r="2" spans="1:158" ht="30.65" customHeight="1" thickBot="1" x14ac:dyDescent="0.4">
      <c r="A2" s="203" t="s">
        <v>796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10"/>
    </row>
    <row r="4" spans="1:158" x14ac:dyDescent="0.35">
      <c r="B4" s="133" t="s">
        <v>795</v>
      </c>
      <c r="BA4" s="139"/>
      <c r="BB4" s="139"/>
      <c r="BC4" s="139"/>
      <c r="EG4" s="133" t="s">
        <v>715</v>
      </c>
      <c r="EH4" s="133"/>
      <c r="EU4" s="139"/>
      <c r="EV4" s="139"/>
      <c r="EW4" s="139"/>
      <c r="EX4" s="139"/>
      <c r="EY4" s="139"/>
      <c r="EZ4" s="139"/>
      <c r="FA4" s="139"/>
      <c r="FB4" s="139"/>
    </row>
    <row r="5" spans="1:158" ht="39.65" customHeight="1" x14ac:dyDescent="0.35">
      <c r="B5" s="185" t="s">
        <v>202</v>
      </c>
      <c r="N5" s="340"/>
      <c r="O5" s="340"/>
      <c r="P5" s="340"/>
      <c r="Q5" s="340"/>
      <c r="R5" s="340"/>
      <c r="S5" s="340"/>
      <c r="T5" s="340"/>
      <c r="U5" s="133"/>
      <c r="BA5" s="139"/>
      <c r="BB5" s="139"/>
      <c r="BC5" s="139"/>
      <c r="EG5" s="134" t="s">
        <v>39</v>
      </c>
      <c r="EH5" s="134"/>
      <c r="EI5" s="134" t="s">
        <v>41</v>
      </c>
      <c r="EJ5" s="134"/>
      <c r="EK5" s="134" t="s">
        <v>40</v>
      </c>
      <c r="EL5" s="134"/>
      <c r="EM5" s="134" t="s">
        <v>48</v>
      </c>
      <c r="EN5" s="134"/>
      <c r="EO5" s="134" t="s">
        <v>47</v>
      </c>
      <c r="EP5" s="134"/>
      <c r="EU5" s="139"/>
      <c r="EV5" s="139"/>
      <c r="EW5" s="139"/>
      <c r="EX5" s="139"/>
      <c r="EY5" s="139"/>
      <c r="EZ5" s="139"/>
      <c r="FA5" s="139"/>
      <c r="FB5" s="139"/>
    </row>
    <row r="6" spans="1:158" x14ac:dyDescent="0.35">
      <c r="B6" s="142" t="str">
        <f>INDEX(Refs!$A$2:$A$88,MATCH($B$5,Refs!$C$2:$C$88,0))</f>
        <v>*</v>
      </c>
      <c r="BA6" s="139"/>
      <c r="BB6" s="139"/>
      <c r="BC6" s="139"/>
      <c r="EF6" s="27" t="s">
        <v>716</v>
      </c>
      <c r="EG6" s="134" t="s">
        <v>10</v>
      </c>
      <c r="EH6" s="134" t="s">
        <v>717</v>
      </c>
      <c r="EI6" s="134" t="s">
        <v>20</v>
      </c>
      <c r="EJ6" s="134" t="s">
        <v>718</v>
      </c>
      <c r="EK6" s="134" t="s">
        <v>19</v>
      </c>
      <c r="EL6" s="134" t="s">
        <v>719</v>
      </c>
      <c r="EM6" s="134" t="s">
        <v>26</v>
      </c>
      <c r="EN6" s="134" t="s">
        <v>720</v>
      </c>
      <c r="EO6" s="134" t="s">
        <v>25</v>
      </c>
      <c r="EP6" s="134" t="s">
        <v>721</v>
      </c>
      <c r="EQ6" s="143" t="s">
        <v>722</v>
      </c>
      <c r="ER6" s="144"/>
      <c r="ES6" s="145"/>
      <c r="EU6" s="139"/>
      <c r="EV6" s="139"/>
      <c r="EW6" s="139"/>
      <c r="EX6" s="139"/>
      <c r="EY6" s="139"/>
      <c r="EZ6" s="139"/>
      <c r="FA6" s="139"/>
      <c r="FB6" s="139"/>
    </row>
    <row r="7" spans="1:158" x14ac:dyDescent="0.35">
      <c r="B7" s="142" t="str">
        <f>VLOOKUP($B$6,Refs!$A$2:$D$88,4,FALSE)</f>
        <v>National</v>
      </c>
      <c r="BA7" s="139"/>
      <c r="BB7" s="139"/>
      <c r="BC7" s="139"/>
      <c r="EF7" s="135">
        <v>45748</v>
      </c>
      <c r="EG7" s="136">
        <f>IF($B$7="Region",SUMIFS(Raw!$H:$H,Raw!$A:$A,$EF7,Raw!$G:$G,EG$6,Raw!$I:$I,$B$6),IF($B$7="Provider",SUMIFS(Raw!$H:$H,Raw!$A:$A,$EF7,Raw!$G:$G,EG$6,Raw!$C:$C,$B$6),SUMIFS(Raw!$H:$H,Raw!$A:$A,$EF7,Raw!$G:$G,EG$6,Raw!$E:$E,$B$6)))</f>
        <v>1683378</v>
      </c>
      <c r="EH7" s="137">
        <f t="shared" ref="EH7:EH30" si="0">EG7/$EQ7</f>
        <v>56112.6</v>
      </c>
      <c r="EI7" s="136">
        <f>IF($B$7="Region",SUMIFS(Raw!$H:$H,Raw!$A:$A,$EF7,Raw!$G:$G,EI$6,Raw!$I:$I,$B$6),IF($B$7="Provider",SUMIFS(Raw!$H:$H,Raw!$A:$A,$EF7,Raw!$G:$G,EI$6,Raw!$C:$C,$B$6),SUMIFS(Raw!$H:$H,Raw!$A:$A,$EF7,Raw!$G:$G,EI$6,Raw!$E:$E,$B$6)))</f>
        <v>1580084</v>
      </c>
      <c r="EJ7" s="137">
        <f t="shared" ref="EJ7:EJ30" si="1">EI7/$EQ7</f>
        <v>52669.466666666667</v>
      </c>
      <c r="EK7" s="136">
        <f>IF($B$7="Region",SUMIFS(Raw!$H:$H,Raw!$A:$A,$EF7,Raw!$G:$G,EK$6,Raw!$I:$I,$B$6),IF($B$7="Provider",SUMIFS(Raw!$H:$H,Raw!$A:$A,$EF7,Raw!$G:$G,EK$6,Raw!$C:$C,$B$6),SUMIFS(Raw!$H:$H,Raw!$A:$A,$EF7,Raw!$G:$G,EK$6,Raw!$E:$E,$B$6)))</f>
        <v>40262</v>
      </c>
      <c r="EL7" s="138">
        <f>SUM(EK7/(EK7+EI7))</f>
        <v>2.4847779424888264E-2</v>
      </c>
      <c r="EM7" s="136">
        <f>IF($B$7="Region",SUMIFS(Raw!$H:$H,Raw!$A:$A,$EF7,Raw!$G:$G,EM$6,Raw!$I:$I,$B$6),IF($B$7="Provider",SUMIFS(Raw!$H:$H,Raw!$A:$A,$EF7,Raw!$G:$G,EM$6,Raw!$C:$C,$B$6),SUMIFS(Raw!$H:$H,Raw!$A:$A,$EF7,Raw!$G:$G,EM$6,Raw!$E:$E,$B$6)))</f>
        <v>1490762</v>
      </c>
      <c r="EN7" s="137">
        <f t="shared" ref="EN7:EN30" si="2">EM7/$EQ7</f>
        <v>49692.066666666666</v>
      </c>
      <c r="EO7" s="136">
        <f>IF($B$7="Region",SUMIFS(Raw!$H:$H,Raw!$A:$A,$EF7,Raw!$G:$G,EO$6,Raw!$I:$I,$B$6),IF($B$7="Provider",SUMIFS(Raw!$H:$H,Raw!$A:$A,$EF7,Raw!$G:$G,EO$6,Raw!$C:$C,$B$6),SUMIFS(Raw!$H:$H,Raw!$A:$A,$EF7,Raw!$G:$G,EO$6,Raw!$E:$E,$B$6)))</f>
        <v>648260</v>
      </c>
      <c r="EP7" s="137">
        <f t="shared" ref="EP7:EP30" si="3">EO7/$EQ7</f>
        <v>21608.666666666668</v>
      </c>
      <c r="EQ7" s="148">
        <v>30</v>
      </c>
      <c r="ER7" s="146"/>
      <c r="ES7" s="147"/>
      <c r="EU7" s="139"/>
      <c r="EV7" s="139"/>
      <c r="EW7" s="139"/>
      <c r="EX7" s="139"/>
      <c r="EY7" s="139"/>
      <c r="EZ7" s="139"/>
      <c r="FA7" s="139"/>
      <c r="FB7" s="139"/>
    </row>
    <row r="8" spans="1:158" x14ac:dyDescent="0.35">
      <c r="B8" s="133"/>
      <c r="BA8" s="139"/>
      <c r="BB8" s="139"/>
      <c r="BC8" s="139"/>
      <c r="EF8" s="135">
        <v>45778</v>
      </c>
      <c r="EG8" s="136">
        <f>IF($B$7="Region",SUMIFS(Raw!$H:$H,Raw!$A:$A,$EF8,Raw!$G:$G,EG$6,Raw!$I:$I,$B$6),IF($B$7="Provider",SUMIFS(Raw!$H:$H,Raw!$A:$A,$EF8,Raw!$G:$G,EG$6,Raw!$C:$C,$B$6),SUMIFS(Raw!$H:$H,Raw!$A:$A,$EF8,Raw!$G:$G,EG$6,Raw!$E:$E,$B$6)))</f>
        <v>1693972</v>
      </c>
      <c r="EH8" s="137">
        <f t="shared" si="0"/>
        <v>54644.258064516129</v>
      </c>
      <c r="EI8" s="136">
        <f>IF($B$7="Region",SUMIFS(Raw!$H:$H,Raw!$A:$A,$EF8,Raw!$G:$G,EI$6,Raw!$I:$I,$B$6),IF($B$7="Provider",SUMIFS(Raw!$H:$H,Raw!$A:$A,$EF8,Raw!$G:$G,EI$6,Raw!$C:$C,$B$6),SUMIFS(Raw!$H:$H,Raw!$A:$A,$EF8,Raw!$G:$G,EI$6,Raw!$E:$E,$B$6)))</f>
        <v>1592230</v>
      </c>
      <c r="EJ8" s="137">
        <f t="shared" si="1"/>
        <v>51362.258064516129</v>
      </c>
      <c r="EK8" s="136">
        <f>IF($B$7="Region",SUMIFS(Raw!$H:$H,Raw!$A:$A,$EF8,Raw!$G:$G,EK$6,Raw!$I:$I,$B$6),IF($B$7="Provider",SUMIFS(Raw!$H:$H,Raw!$A:$A,$EF8,Raw!$G:$G,EK$6,Raw!$C:$C,$B$6),SUMIFS(Raw!$H:$H,Raw!$A:$A,$EF8,Raw!$G:$G,EK$6,Raw!$E:$E,$B$6)))</f>
        <v>36241</v>
      </c>
      <c r="EL8" s="138">
        <f t="shared" ref="EL8:EL30" si="4">SUM(EK8/(EK8+EI8))</f>
        <v>2.2254617982143985E-2</v>
      </c>
      <c r="EM8" s="136">
        <f>IF($B$7="Region",SUMIFS(Raw!$H:$H,Raw!$A:$A,$EF8,Raw!$G:$G,EM$6,Raw!$I:$I,$B$6),IF($B$7="Provider",SUMIFS(Raw!$H:$H,Raw!$A:$A,$EF8,Raw!$G:$G,EM$6,Raw!$C:$C,$B$6),SUMIFS(Raw!$H:$H,Raw!$A:$A,$EF8,Raw!$G:$G,EM$6,Raw!$E:$E,$B$6)))</f>
        <v>1499477</v>
      </c>
      <c r="EN8" s="137">
        <f t="shared" si="2"/>
        <v>48370.225806451614</v>
      </c>
      <c r="EO8" s="136">
        <f>IF($B$7="Region",SUMIFS(Raw!$H:$H,Raw!$A:$A,$EF8,Raw!$G:$G,EO$6,Raw!$I:$I,$B$6),IF($B$7="Provider",SUMIFS(Raw!$H:$H,Raw!$A:$A,$EF8,Raw!$G:$G,EO$6,Raw!$C:$C,$B$6),SUMIFS(Raw!$H:$H,Raw!$A:$A,$EF8,Raw!$G:$G,EO$6,Raw!$E:$E,$B$6)))</f>
        <v>658678</v>
      </c>
      <c r="EP8" s="137">
        <f t="shared" si="3"/>
        <v>21247.677419354837</v>
      </c>
      <c r="EQ8" s="148">
        <v>31</v>
      </c>
      <c r="ER8" s="146"/>
      <c r="ES8" s="147"/>
      <c r="EU8" s="139"/>
      <c r="EV8" s="139"/>
      <c r="EX8" s="139"/>
      <c r="EY8" s="139"/>
      <c r="EZ8" s="139"/>
      <c r="FA8" s="139"/>
      <c r="FB8" s="139"/>
    </row>
    <row r="9" spans="1:158" x14ac:dyDescent="0.35">
      <c r="B9" s="150"/>
      <c r="BA9" s="139"/>
      <c r="BB9" s="139"/>
      <c r="BC9" s="139"/>
      <c r="EF9" s="135">
        <v>45809</v>
      </c>
      <c r="EG9" s="136">
        <f>IF($B$7="Region",SUMIFS(Raw!$H:$H,Raw!$A:$A,$EF9,Raw!$G:$G,EG$6,Raw!$I:$I,$B$6),IF($B$7="Provider",SUMIFS(Raw!$H:$H,Raw!$A:$A,$EF9,Raw!$G:$G,EG$6,Raw!$C:$C,$B$6),SUMIFS(Raw!$H:$H,Raw!$A:$A,$EF9,Raw!$G:$G,EG$6,Raw!$E:$E,$B$6)))</f>
        <v>1563544</v>
      </c>
      <c r="EH9" s="137">
        <f t="shared" si="0"/>
        <v>52118.133333333331</v>
      </c>
      <c r="EI9" s="136">
        <f>IF($B$7="Region",SUMIFS(Raw!$H:$H,Raw!$A:$A,$EF9,Raw!$G:$G,EI$6,Raw!$I:$I,$B$6),IF($B$7="Provider",SUMIFS(Raw!$H:$H,Raw!$A:$A,$EF9,Raw!$G:$G,EI$6,Raw!$C:$C,$B$6),SUMIFS(Raw!$H:$H,Raw!$A:$A,$EF9,Raw!$G:$G,EI$6,Raw!$E:$E,$B$6)))</f>
        <v>1463744</v>
      </c>
      <c r="EJ9" s="137">
        <f t="shared" si="1"/>
        <v>48791.466666666667</v>
      </c>
      <c r="EK9" s="136">
        <f>IF($B$7="Region",SUMIFS(Raw!$H:$H,Raw!$A:$A,$EF9,Raw!$G:$G,EK$6,Raw!$I:$I,$B$6),IF($B$7="Provider",SUMIFS(Raw!$H:$H,Raw!$A:$A,$EF9,Raw!$G:$G,EK$6,Raw!$C:$C,$B$6),SUMIFS(Raw!$H:$H,Raw!$A:$A,$EF9,Raw!$G:$G,EK$6,Raw!$E:$E,$B$6)))</f>
        <v>39251</v>
      </c>
      <c r="EL9" s="138">
        <f t="shared" si="4"/>
        <v>2.6115190003958764E-2</v>
      </c>
      <c r="EM9" s="136">
        <f>IF($B$7="Region",SUMIFS(Raw!$H:$H,Raw!$A:$A,$EF9,Raw!$G:$G,EM$6,Raw!$I:$I,$B$6),IF($B$7="Provider",SUMIFS(Raw!$H:$H,Raw!$A:$A,$EF9,Raw!$G:$G,EM$6,Raw!$C:$C,$B$6),SUMIFS(Raw!$H:$H,Raw!$A:$A,$EF9,Raw!$G:$G,EM$6,Raw!$E:$E,$B$6)))</f>
        <v>1374597</v>
      </c>
      <c r="EN9" s="137">
        <f t="shared" si="2"/>
        <v>45819.9</v>
      </c>
      <c r="EO9" s="136">
        <f>IF($B$7="Region",SUMIFS(Raw!$H:$H,Raw!$A:$A,$EF9,Raw!$G:$G,EO$6,Raw!$I:$I,$B$6),IF($B$7="Provider",SUMIFS(Raw!$H:$H,Raw!$A:$A,$EF9,Raw!$G:$G,EO$6,Raw!$C:$C,$B$6),SUMIFS(Raw!$H:$H,Raw!$A:$A,$EF9,Raw!$G:$G,EO$6,Raw!$E:$E,$B$6)))</f>
        <v>594006</v>
      </c>
      <c r="EP9" s="137">
        <f t="shared" si="3"/>
        <v>19800.2</v>
      </c>
      <c r="EQ9" s="148">
        <v>30</v>
      </c>
      <c r="ER9" s="146"/>
      <c r="ES9" s="147"/>
      <c r="EU9" s="139"/>
      <c r="EV9" s="139"/>
      <c r="EW9" s="139"/>
      <c r="EX9" s="139"/>
      <c r="EY9" s="139"/>
      <c r="EZ9" s="139"/>
      <c r="FA9" s="139"/>
      <c r="FB9" s="139"/>
    </row>
    <row r="10" spans="1:158" x14ac:dyDescent="0.35">
      <c r="BA10" s="139"/>
      <c r="BB10" s="139"/>
      <c r="BC10" s="139"/>
      <c r="EF10" s="135">
        <v>45839</v>
      </c>
      <c r="EG10" s="136">
        <f>IF($B$7="Region",SUMIFS(Raw!$H:$H,Raw!$A:$A,$EF10,Raw!$G:$G,EG$6,Raw!$I:$I,$B$6),IF($B$7="Provider",SUMIFS(Raw!$H:$H,Raw!$A:$A,$EF10,Raw!$G:$G,EG$6,Raw!$C:$C,$B$6),SUMIFS(Raw!$H:$H,Raw!$A:$A,$EF10,Raw!$G:$G,EG$6,Raw!$E:$E,$B$6)))</f>
        <v>0</v>
      </c>
      <c r="EH10" s="137">
        <f t="shared" si="0"/>
        <v>0</v>
      </c>
      <c r="EI10" s="136">
        <f>IF($B$7="Region",SUMIFS(Raw!$H:$H,Raw!$A:$A,$EF10,Raw!$G:$G,EI$6,Raw!$I:$I,$B$6),IF($B$7="Provider",SUMIFS(Raw!$H:$H,Raw!$A:$A,$EF10,Raw!$G:$G,EI$6,Raw!$C:$C,$B$6),SUMIFS(Raw!$H:$H,Raw!$A:$A,$EF10,Raw!$G:$G,EI$6,Raw!$E:$E,$B$6)))</f>
        <v>0</v>
      </c>
      <c r="EJ10" s="137">
        <f t="shared" si="1"/>
        <v>0</v>
      </c>
      <c r="EK10" s="136">
        <f>IF($B$7="Region",SUMIFS(Raw!$H:$H,Raw!$A:$A,$EF10,Raw!$G:$G,EK$6,Raw!$I:$I,$B$6),IF($B$7="Provider",SUMIFS(Raw!$H:$H,Raw!$A:$A,$EF10,Raw!$G:$G,EK$6,Raw!$C:$C,$B$6),SUMIFS(Raw!$H:$H,Raw!$A:$A,$EF10,Raw!$G:$G,EK$6,Raw!$E:$E,$B$6)))</f>
        <v>0</v>
      </c>
      <c r="EL10" s="138" t="e">
        <f t="shared" si="4"/>
        <v>#DIV/0!</v>
      </c>
      <c r="EM10" s="136">
        <f>IF($B$7="Region",SUMIFS(Raw!$H:$H,Raw!$A:$A,$EF10,Raw!$G:$G,EM$6,Raw!$I:$I,$B$6),IF($B$7="Provider",SUMIFS(Raw!$H:$H,Raw!$A:$A,$EF10,Raw!$G:$G,EM$6,Raw!$C:$C,$B$6),SUMIFS(Raw!$H:$H,Raw!$A:$A,$EF10,Raw!$G:$G,EM$6,Raw!$E:$E,$B$6)))</f>
        <v>0</v>
      </c>
      <c r="EN10" s="137">
        <f t="shared" si="2"/>
        <v>0</v>
      </c>
      <c r="EO10" s="136">
        <f>IF($B$7="Region",SUMIFS(Raw!$H:$H,Raw!$A:$A,$EF10,Raw!$G:$G,EO$6,Raw!$I:$I,$B$6),IF($B$7="Provider",SUMIFS(Raw!$H:$H,Raw!$A:$A,$EF10,Raw!$G:$G,EO$6,Raw!$C:$C,$B$6),SUMIFS(Raw!$H:$H,Raw!$A:$A,$EF10,Raw!$G:$G,EO$6,Raw!$E:$E,$B$6)))</f>
        <v>0</v>
      </c>
      <c r="EP10" s="137">
        <f t="shared" si="3"/>
        <v>0</v>
      </c>
      <c r="EQ10" s="148">
        <v>31</v>
      </c>
      <c r="ER10" s="146"/>
      <c r="ES10" s="147"/>
      <c r="EU10" s="141"/>
      <c r="EV10" s="139"/>
      <c r="EW10" s="139"/>
      <c r="EX10" s="139"/>
      <c r="EY10" s="139"/>
      <c r="EZ10" s="139"/>
      <c r="FA10" s="139"/>
      <c r="FB10" s="139"/>
    </row>
    <row r="11" spans="1:158" x14ac:dyDescent="0.35">
      <c r="BA11" s="139"/>
      <c r="BB11" s="139"/>
      <c r="BC11" s="139"/>
      <c r="EF11" s="135">
        <v>45870</v>
      </c>
      <c r="EG11" s="136">
        <f>IF($B$7="Region",SUMIFS(Raw!$H:$H,Raw!$A:$A,$EF11,Raw!$G:$G,EG$6,Raw!$I:$I,$B$6),IF($B$7="Provider",SUMIFS(Raw!$H:$H,Raw!$A:$A,$EF11,Raw!$G:$G,EG$6,Raw!$C:$C,$B$6),SUMIFS(Raw!$H:$H,Raw!$A:$A,$EF11,Raw!$G:$G,EG$6,Raw!$E:$E,$B$6)))</f>
        <v>0</v>
      </c>
      <c r="EH11" s="137">
        <f t="shared" si="0"/>
        <v>0</v>
      </c>
      <c r="EI11" s="136">
        <f>IF($B$7="Region",SUMIFS(Raw!$H:$H,Raw!$A:$A,$EF11,Raw!$G:$G,EI$6,Raw!$I:$I,$B$6),IF($B$7="Provider",SUMIFS(Raw!$H:$H,Raw!$A:$A,$EF11,Raw!$G:$G,EI$6,Raw!$C:$C,$B$6),SUMIFS(Raw!$H:$H,Raw!$A:$A,$EF11,Raw!$G:$G,EI$6,Raw!$E:$E,$B$6)))</f>
        <v>0</v>
      </c>
      <c r="EJ11" s="137">
        <f t="shared" si="1"/>
        <v>0</v>
      </c>
      <c r="EK11" s="136">
        <f>IF($B$7="Region",SUMIFS(Raw!$H:$H,Raw!$A:$A,$EF11,Raw!$G:$G,EK$6,Raw!$I:$I,$B$6),IF($B$7="Provider",SUMIFS(Raw!$H:$H,Raw!$A:$A,$EF11,Raw!$G:$G,EK$6,Raw!$C:$C,$B$6),SUMIFS(Raw!$H:$H,Raw!$A:$A,$EF11,Raw!$G:$G,EK$6,Raw!$E:$E,$B$6)))</f>
        <v>0</v>
      </c>
      <c r="EL11" s="138" t="e">
        <f t="shared" si="4"/>
        <v>#DIV/0!</v>
      </c>
      <c r="EM11" s="136">
        <f>IF($B$7="Region",SUMIFS(Raw!$H:$H,Raw!$A:$A,$EF11,Raw!$G:$G,EM$6,Raw!$I:$I,$B$6),IF($B$7="Provider",SUMIFS(Raw!$H:$H,Raw!$A:$A,$EF11,Raw!$G:$G,EM$6,Raw!$C:$C,$B$6),SUMIFS(Raw!$H:$H,Raw!$A:$A,$EF11,Raw!$G:$G,EM$6,Raw!$E:$E,$B$6)))</f>
        <v>0</v>
      </c>
      <c r="EN11" s="137">
        <f t="shared" si="2"/>
        <v>0</v>
      </c>
      <c r="EO11" s="136">
        <f>IF($B$7="Region",SUMIFS(Raw!$H:$H,Raw!$A:$A,$EF11,Raw!$G:$G,EO$6,Raw!$I:$I,$B$6),IF($B$7="Provider",SUMIFS(Raw!$H:$H,Raw!$A:$A,$EF11,Raw!$G:$G,EO$6,Raw!$C:$C,$B$6),SUMIFS(Raw!$H:$H,Raw!$A:$A,$EF11,Raw!$G:$G,EO$6,Raw!$E:$E,$B$6)))</f>
        <v>0</v>
      </c>
      <c r="EP11" s="137">
        <f t="shared" si="3"/>
        <v>0</v>
      </c>
      <c r="EQ11" s="148">
        <v>31</v>
      </c>
      <c r="ER11" s="146"/>
      <c r="ES11" s="147"/>
      <c r="EU11" s="141"/>
      <c r="EV11" s="139"/>
      <c r="EW11" s="139"/>
      <c r="EX11" s="139"/>
      <c r="EY11" s="139"/>
      <c r="EZ11" s="139"/>
      <c r="FA11" s="139"/>
      <c r="FB11" s="139"/>
    </row>
    <row r="12" spans="1:158" x14ac:dyDescent="0.35">
      <c r="B12" s="133"/>
      <c r="BA12" s="139"/>
      <c r="BB12" s="139"/>
      <c r="BC12" s="139"/>
      <c r="EF12" s="135">
        <v>45901</v>
      </c>
      <c r="EG12" s="136">
        <f>IF($B$7="Region",SUMIFS(Raw!$H:$H,Raw!$A:$A,$EF12,Raw!$G:$G,EG$6,Raw!$I:$I,$B$6),IF($B$7="Provider",SUMIFS(Raw!$H:$H,Raw!$A:$A,$EF12,Raw!$G:$G,EG$6,Raw!$C:$C,$B$6),SUMIFS(Raw!$H:$H,Raw!$A:$A,$EF12,Raw!$G:$G,EG$6,Raw!$E:$E,$B$6)))</f>
        <v>0</v>
      </c>
      <c r="EH12" s="137">
        <f t="shared" si="0"/>
        <v>0</v>
      </c>
      <c r="EI12" s="136">
        <f>IF($B$7="Region",SUMIFS(Raw!$H:$H,Raw!$A:$A,$EF12,Raw!$G:$G,EI$6,Raw!$I:$I,$B$6),IF($B$7="Provider",SUMIFS(Raw!$H:$H,Raw!$A:$A,$EF12,Raw!$G:$G,EI$6,Raw!$C:$C,$B$6),SUMIFS(Raw!$H:$H,Raw!$A:$A,$EF12,Raw!$G:$G,EI$6,Raw!$E:$E,$B$6)))</f>
        <v>0</v>
      </c>
      <c r="EJ12" s="137">
        <f t="shared" si="1"/>
        <v>0</v>
      </c>
      <c r="EK12" s="136">
        <f>IF($B$7="Region",SUMIFS(Raw!$H:$H,Raw!$A:$A,$EF12,Raw!$G:$G,EK$6,Raw!$I:$I,$B$6),IF($B$7="Provider",SUMIFS(Raw!$H:$H,Raw!$A:$A,$EF12,Raw!$G:$G,EK$6,Raw!$C:$C,$B$6),SUMIFS(Raw!$H:$H,Raw!$A:$A,$EF12,Raw!$G:$G,EK$6,Raw!$E:$E,$B$6)))</f>
        <v>0</v>
      </c>
      <c r="EL12" s="138" t="e">
        <f t="shared" si="4"/>
        <v>#DIV/0!</v>
      </c>
      <c r="EM12" s="136">
        <f>IF($B$7="Region",SUMIFS(Raw!$H:$H,Raw!$A:$A,$EF12,Raw!$G:$G,EM$6,Raw!$I:$I,$B$6),IF($B$7="Provider",SUMIFS(Raw!$H:$H,Raw!$A:$A,$EF12,Raw!$G:$G,EM$6,Raw!$C:$C,$B$6),SUMIFS(Raw!$H:$H,Raw!$A:$A,$EF12,Raw!$G:$G,EM$6,Raw!$E:$E,$B$6)))</f>
        <v>0</v>
      </c>
      <c r="EN12" s="137">
        <f t="shared" si="2"/>
        <v>0</v>
      </c>
      <c r="EO12" s="136">
        <f>IF($B$7="Region",SUMIFS(Raw!$H:$H,Raw!$A:$A,$EF12,Raw!$G:$G,EO$6,Raw!$I:$I,$B$6),IF($B$7="Provider",SUMIFS(Raw!$H:$H,Raw!$A:$A,$EF12,Raw!$G:$G,EO$6,Raw!$C:$C,$B$6),SUMIFS(Raw!$H:$H,Raw!$A:$A,$EF12,Raw!$G:$G,EO$6,Raw!$E:$E,$B$6)))</f>
        <v>0</v>
      </c>
      <c r="EP12" s="137">
        <f t="shared" si="3"/>
        <v>0</v>
      </c>
      <c r="EQ12" s="148">
        <v>30</v>
      </c>
      <c r="ER12" s="146"/>
      <c r="ES12" s="147"/>
      <c r="EU12" s="141"/>
      <c r="EV12" s="139"/>
      <c r="EW12" s="139"/>
      <c r="EX12" s="139"/>
      <c r="EY12" s="139"/>
      <c r="EZ12" s="139"/>
      <c r="FA12" s="139"/>
      <c r="FB12" s="139"/>
    </row>
    <row r="13" spans="1:158" x14ac:dyDescent="0.35">
      <c r="B13" s="150"/>
      <c r="BA13" s="139"/>
      <c r="BB13" s="139"/>
      <c r="EF13" s="135">
        <v>45931</v>
      </c>
      <c r="EG13" s="136">
        <f>IF($B$7="Region",SUMIFS(Raw!$H:$H,Raw!$A:$A,$EF13,Raw!$G:$G,EG$6,Raw!$I:$I,$B$6),IF($B$7="Provider",SUMIFS(Raw!$H:$H,Raw!$A:$A,$EF13,Raw!$G:$G,EG$6,Raw!$C:$C,$B$6),SUMIFS(Raw!$H:$H,Raw!$A:$A,$EF13,Raw!$G:$G,EG$6,Raw!$E:$E,$B$6)))</f>
        <v>0</v>
      </c>
      <c r="EH13" s="137">
        <f t="shared" si="0"/>
        <v>0</v>
      </c>
      <c r="EI13" s="136">
        <f>IF($B$7="Region",SUMIFS(Raw!$H:$H,Raw!$A:$A,$EF13,Raw!$G:$G,EI$6,Raw!$I:$I,$B$6),IF($B$7="Provider",SUMIFS(Raw!$H:$H,Raw!$A:$A,$EF13,Raw!$G:$G,EI$6,Raw!$C:$C,$B$6),SUMIFS(Raw!$H:$H,Raw!$A:$A,$EF13,Raw!$G:$G,EI$6,Raw!$E:$E,$B$6)))</f>
        <v>0</v>
      </c>
      <c r="EJ13" s="137">
        <f t="shared" si="1"/>
        <v>0</v>
      </c>
      <c r="EK13" s="136">
        <f>IF($B$7="Region",SUMIFS(Raw!$H:$H,Raw!$A:$A,$EF13,Raw!$G:$G,EK$6,Raw!$I:$I,$B$6),IF($B$7="Provider",SUMIFS(Raw!$H:$H,Raw!$A:$A,$EF13,Raw!$G:$G,EK$6,Raw!$C:$C,$B$6),SUMIFS(Raw!$H:$H,Raw!$A:$A,$EF13,Raw!$G:$G,EK$6,Raw!$E:$E,$B$6)))</f>
        <v>0</v>
      </c>
      <c r="EL13" s="138" t="e">
        <f t="shared" si="4"/>
        <v>#DIV/0!</v>
      </c>
      <c r="EM13" s="136">
        <f>IF($B$7="Region",SUMIFS(Raw!$H:$H,Raw!$A:$A,$EF13,Raw!$G:$G,EM$6,Raw!$I:$I,$B$6),IF($B$7="Provider",SUMIFS(Raw!$H:$H,Raw!$A:$A,$EF13,Raw!$G:$G,EM$6,Raw!$C:$C,$B$6),SUMIFS(Raw!$H:$H,Raw!$A:$A,$EF13,Raw!$G:$G,EM$6,Raw!$E:$E,$B$6)))</f>
        <v>0</v>
      </c>
      <c r="EN13" s="137">
        <f t="shared" si="2"/>
        <v>0</v>
      </c>
      <c r="EO13" s="136">
        <f>IF($B$7="Region",SUMIFS(Raw!$H:$H,Raw!$A:$A,$EF13,Raw!$G:$G,EO$6,Raw!$I:$I,$B$6),IF($B$7="Provider",SUMIFS(Raw!$H:$H,Raw!$A:$A,$EF13,Raw!$G:$G,EO$6,Raw!$C:$C,$B$6),SUMIFS(Raw!$H:$H,Raw!$A:$A,$EF13,Raw!$G:$G,EO$6,Raw!$E:$E,$B$6)))</f>
        <v>0</v>
      </c>
      <c r="EP13" s="137">
        <f t="shared" si="3"/>
        <v>0</v>
      </c>
      <c r="EQ13" s="148">
        <v>31</v>
      </c>
      <c r="ER13" s="146"/>
      <c r="ES13" s="147"/>
      <c r="EU13" s="141"/>
      <c r="EV13" s="139"/>
      <c r="EW13" s="139"/>
      <c r="EX13" s="139"/>
      <c r="EY13" s="139"/>
      <c r="EZ13" s="139"/>
      <c r="FA13" s="139"/>
      <c r="FB13" s="139"/>
    </row>
    <row r="14" spans="1:158" ht="15.5" x14ac:dyDescent="0.35">
      <c r="N14" s="341"/>
      <c r="O14" s="341"/>
      <c r="P14" s="341"/>
      <c r="Q14" s="341"/>
      <c r="R14" s="341"/>
      <c r="S14" s="341"/>
      <c r="T14" s="341"/>
      <c r="U14" s="149"/>
      <c r="BA14" s="139"/>
      <c r="BB14" s="139"/>
      <c r="BC14" s="139"/>
      <c r="EF14" s="135">
        <v>45962</v>
      </c>
      <c r="EG14" s="136">
        <f>IF($B$7="Region",SUMIFS(Raw!$H:$H,Raw!$A:$A,$EF14,Raw!$G:$G,EG$6,Raw!$I:$I,$B$6),IF($B$7="Provider",SUMIFS(Raw!$H:$H,Raw!$A:$A,$EF14,Raw!$G:$G,EG$6,Raw!$C:$C,$B$6),SUMIFS(Raw!$H:$H,Raw!$A:$A,$EF14,Raw!$G:$G,EG$6,Raw!$E:$E,$B$6)))</f>
        <v>0</v>
      </c>
      <c r="EH14" s="137">
        <f t="shared" si="0"/>
        <v>0</v>
      </c>
      <c r="EI14" s="136">
        <f>IF($B$7="Region",SUMIFS(Raw!$H:$H,Raw!$A:$A,$EF14,Raw!$G:$G,EI$6,Raw!$I:$I,$B$6),IF($B$7="Provider",SUMIFS(Raw!$H:$H,Raw!$A:$A,$EF14,Raw!$G:$G,EI$6,Raw!$C:$C,$B$6),SUMIFS(Raw!$H:$H,Raw!$A:$A,$EF14,Raw!$G:$G,EI$6,Raw!$E:$E,$B$6)))</f>
        <v>0</v>
      </c>
      <c r="EJ14" s="137">
        <f t="shared" si="1"/>
        <v>0</v>
      </c>
      <c r="EK14" s="136">
        <f>IF($B$7="Region",SUMIFS(Raw!$H:$H,Raw!$A:$A,$EF14,Raw!$G:$G,EK$6,Raw!$I:$I,$B$6),IF($B$7="Provider",SUMIFS(Raw!$H:$H,Raw!$A:$A,$EF14,Raw!$G:$G,EK$6,Raw!$C:$C,$B$6),SUMIFS(Raw!$H:$H,Raw!$A:$A,$EF14,Raw!$G:$G,EK$6,Raw!$E:$E,$B$6)))</f>
        <v>0</v>
      </c>
      <c r="EL14" s="138" t="e">
        <f t="shared" si="4"/>
        <v>#DIV/0!</v>
      </c>
      <c r="EM14" s="136">
        <f>IF($B$7="Region",SUMIFS(Raw!$H:$H,Raw!$A:$A,$EF14,Raw!$G:$G,EM$6,Raw!$I:$I,$B$6),IF($B$7="Provider",SUMIFS(Raw!$H:$H,Raw!$A:$A,$EF14,Raw!$G:$G,EM$6,Raw!$C:$C,$B$6),SUMIFS(Raw!$H:$H,Raw!$A:$A,$EF14,Raw!$G:$G,EM$6,Raw!$E:$E,$B$6)))</f>
        <v>0</v>
      </c>
      <c r="EN14" s="137">
        <f t="shared" si="2"/>
        <v>0</v>
      </c>
      <c r="EO14" s="136">
        <f>IF($B$7="Region",SUMIFS(Raw!$H:$H,Raw!$A:$A,$EF14,Raw!$G:$G,EO$6,Raw!$I:$I,$B$6),IF($B$7="Provider",SUMIFS(Raw!$H:$H,Raw!$A:$A,$EF14,Raw!$G:$G,EO$6,Raw!$C:$C,$B$6),SUMIFS(Raw!$H:$H,Raw!$A:$A,$EF14,Raw!$G:$G,EO$6,Raw!$E:$E,$B$6)))</f>
        <v>0</v>
      </c>
      <c r="EP14" s="137">
        <f t="shared" si="3"/>
        <v>0</v>
      </c>
      <c r="EQ14" s="148">
        <v>30</v>
      </c>
      <c r="ER14" s="146"/>
      <c r="ES14" s="147"/>
      <c r="EU14" s="141"/>
      <c r="EV14" s="139"/>
      <c r="EW14" s="139"/>
      <c r="EX14" s="139"/>
      <c r="EY14" s="139"/>
      <c r="EZ14" s="139"/>
      <c r="FA14" s="139"/>
      <c r="FB14" s="139"/>
    </row>
    <row r="15" spans="1:158" x14ac:dyDescent="0.35">
      <c r="N15" s="342"/>
      <c r="O15" s="342"/>
      <c r="P15" s="342"/>
      <c r="Q15" s="342"/>
      <c r="R15" s="342"/>
      <c r="S15" s="342"/>
      <c r="T15" s="342"/>
      <c r="EF15" s="135">
        <v>45992</v>
      </c>
      <c r="EG15" s="136">
        <f>IF($B$7="Region",SUMIFS(Raw!$H:$H,Raw!$A:$A,$EF15,Raw!$G:$G,EG$6,Raw!$I:$I,$B$6),IF($B$7="Provider",SUMIFS(Raw!$H:$H,Raw!$A:$A,$EF15,Raw!$G:$G,EG$6,Raw!$C:$C,$B$6),SUMIFS(Raw!$H:$H,Raw!$A:$A,$EF15,Raw!$G:$G,EG$6,Raw!$E:$E,$B$6)))</f>
        <v>0</v>
      </c>
      <c r="EH15" s="137">
        <f t="shared" si="0"/>
        <v>0</v>
      </c>
      <c r="EI15" s="136">
        <f>IF($B$7="Region",SUMIFS(Raw!$H:$H,Raw!$A:$A,$EF15,Raw!$G:$G,EI$6,Raw!$I:$I,$B$6),IF($B$7="Provider",SUMIFS(Raw!$H:$H,Raw!$A:$A,$EF15,Raw!$G:$G,EI$6,Raw!$C:$C,$B$6),SUMIFS(Raw!$H:$H,Raw!$A:$A,$EF15,Raw!$G:$G,EI$6,Raw!$E:$E,$B$6)))</f>
        <v>0</v>
      </c>
      <c r="EJ15" s="137">
        <f t="shared" si="1"/>
        <v>0</v>
      </c>
      <c r="EK15" s="136">
        <f>IF($B$7="Region",SUMIFS(Raw!$H:$H,Raw!$A:$A,$EF15,Raw!$G:$G,EK$6,Raw!$I:$I,$B$6),IF($B$7="Provider",SUMIFS(Raw!$H:$H,Raw!$A:$A,$EF15,Raw!$G:$G,EK$6,Raw!$C:$C,$B$6),SUMIFS(Raw!$H:$H,Raw!$A:$A,$EF15,Raw!$G:$G,EK$6,Raw!$E:$E,$B$6)))</f>
        <v>0</v>
      </c>
      <c r="EL15" s="138" t="e">
        <f t="shared" si="4"/>
        <v>#DIV/0!</v>
      </c>
      <c r="EM15" s="136">
        <f>IF($B$7="Region",SUMIFS(Raw!$H:$H,Raw!$A:$A,$EF15,Raw!$G:$G,EM$6,Raw!$I:$I,$B$6),IF($B$7="Provider",SUMIFS(Raw!$H:$H,Raw!$A:$A,$EF15,Raw!$G:$G,EM$6,Raw!$C:$C,$B$6),SUMIFS(Raw!$H:$H,Raw!$A:$A,$EF15,Raw!$G:$G,EM$6,Raw!$E:$E,$B$6)))</f>
        <v>0</v>
      </c>
      <c r="EN15" s="137">
        <f t="shared" si="2"/>
        <v>0</v>
      </c>
      <c r="EO15" s="136">
        <f>IF($B$7="Region",SUMIFS(Raw!$H:$H,Raw!$A:$A,$EF15,Raw!$G:$G,EO$6,Raw!$I:$I,$B$6),IF($B$7="Provider",SUMIFS(Raw!$H:$H,Raw!$A:$A,$EF15,Raw!$G:$G,EO$6,Raw!$C:$C,$B$6),SUMIFS(Raw!$H:$H,Raw!$A:$A,$EF15,Raw!$G:$G,EO$6,Raw!$E:$E,$B$6)))</f>
        <v>0</v>
      </c>
      <c r="EP15" s="137">
        <f t="shared" si="3"/>
        <v>0</v>
      </c>
      <c r="EQ15" s="148">
        <v>31</v>
      </c>
      <c r="ER15" s="146"/>
      <c r="ES15" s="147"/>
    </row>
    <row r="16" spans="1:158" x14ac:dyDescent="0.35">
      <c r="EF16" s="135">
        <v>46023</v>
      </c>
      <c r="EG16" s="136">
        <f>IF($B$7="Region",SUMIFS(Raw!$H:$H,Raw!$A:$A,$EF16,Raw!$G:$G,EG$6,Raw!$I:$I,$B$6),IF($B$7="Provider",SUMIFS(Raw!$H:$H,Raw!$A:$A,$EF16,Raw!$G:$G,EG$6,Raw!$C:$C,$B$6),SUMIFS(Raw!$H:$H,Raw!$A:$A,$EF16,Raw!$G:$G,EG$6,Raw!$E:$E,$B$6)))</f>
        <v>0</v>
      </c>
      <c r="EH16" s="137">
        <f t="shared" si="0"/>
        <v>0</v>
      </c>
      <c r="EI16" s="136">
        <f>IF($B$7="Region",SUMIFS(Raw!$H:$H,Raw!$A:$A,$EF16,Raw!$G:$G,EI$6,Raw!$I:$I,$B$6),IF($B$7="Provider",SUMIFS(Raw!$H:$H,Raw!$A:$A,$EF16,Raw!$G:$G,EI$6,Raw!$C:$C,$B$6),SUMIFS(Raw!$H:$H,Raw!$A:$A,$EF16,Raw!$G:$G,EI$6,Raw!$E:$E,$B$6)))</f>
        <v>0</v>
      </c>
      <c r="EJ16" s="137">
        <f t="shared" si="1"/>
        <v>0</v>
      </c>
      <c r="EK16" s="136">
        <f>IF($B$7="Region",SUMIFS(Raw!$H:$H,Raw!$A:$A,$EF16,Raw!$G:$G,EK$6,Raw!$I:$I,$B$6),IF($B$7="Provider",SUMIFS(Raw!$H:$H,Raw!$A:$A,$EF16,Raw!$G:$G,EK$6,Raw!$C:$C,$B$6),SUMIFS(Raw!$H:$H,Raw!$A:$A,$EF16,Raw!$G:$G,EK$6,Raw!$E:$E,$B$6)))</f>
        <v>0</v>
      </c>
      <c r="EL16" s="138" t="e">
        <f t="shared" si="4"/>
        <v>#DIV/0!</v>
      </c>
      <c r="EM16" s="136">
        <f>IF($B$7="Region",SUMIFS(Raw!$H:$H,Raw!$A:$A,$EF16,Raw!$G:$G,EM$6,Raw!$I:$I,$B$6),IF($B$7="Provider",SUMIFS(Raw!$H:$H,Raw!$A:$A,$EF16,Raw!$G:$G,EM$6,Raw!$C:$C,$B$6),SUMIFS(Raw!$H:$H,Raw!$A:$A,$EF16,Raw!$G:$G,EM$6,Raw!$E:$E,$B$6)))</f>
        <v>0</v>
      </c>
      <c r="EN16" s="137">
        <f t="shared" si="2"/>
        <v>0</v>
      </c>
      <c r="EO16" s="136">
        <f>IF($B$7="Region",SUMIFS(Raw!$H:$H,Raw!$A:$A,$EF16,Raw!$G:$G,EO$6,Raw!$I:$I,$B$6),IF($B$7="Provider",SUMIFS(Raw!$H:$H,Raw!$A:$A,$EF16,Raw!$G:$G,EO$6,Raw!$C:$C,$B$6),SUMIFS(Raw!$H:$H,Raw!$A:$A,$EF16,Raw!$G:$G,EO$6,Raw!$E:$E,$B$6)))</f>
        <v>0</v>
      </c>
      <c r="EP16" s="137">
        <f t="shared" si="3"/>
        <v>0</v>
      </c>
      <c r="EQ16" s="148">
        <v>31</v>
      </c>
      <c r="ER16" s="146"/>
      <c r="ES16" s="147"/>
    </row>
    <row r="17" spans="2:158" x14ac:dyDescent="0.35">
      <c r="B17" s="151"/>
      <c r="EF17" s="135">
        <v>46054</v>
      </c>
      <c r="EG17" s="136">
        <f>IF($B$7="Region",SUMIFS(Raw!$H:$H,Raw!$A:$A,$EF17,Raw!$G:$G,EG$6,Raw!$I:$I,$B$6),IF($B$7="Provider",SUMIFS(Raw!$H:$H,Raw!$A:$A,$EF17,Raw!$G:$G,EG$6,Raw!$C:$C,$B$6),SUMIFS(Raw!$H:$H,Raw!$A:$A,$EF17,Raw!$G:$G,EG$6,Raw!$E:$E,$B$6)))</f>
        <v>0</v>
      </c>
      <c r="EH17" s="137">
        <f t="shared" si="0"/>
        <v>0</v>
      </c>
      <c r="EI17" s="136">
        <f>IF($B$7="Region",SUMIFS(Raw!$H:$H,Raw!$A:$A,$EF17,Raw!$G:$G,EI$6,Raw!$I:$I,$B$6),IF($B$7="Provider",SUMIFS(Raw!$H:$H,Raw!$A:$A,$EF17,Raw!$G:$G,EI$6,Raw!$C:$C,$B$6),SUMIFS(Raw!$H:$H,Raw!$A:$A,$EF17,Raw!$G:$G,EI$6,Raw!$E:$E,$B$6)))</f>
        <v>0</v>
      </c>
      <c r="EJ17" s="137">
        <f t="shared" si="1"/>
        <v>0</v>
      </c>
      <c r="EK17" s="136">
        <f>IF($B$7="Region",SUMIFS(Raw!$H:$H,Raw!$A:$A,$EF17,Raw!$G:$G,EK$6,Raw!$I:$I,$B$6),IF($B$7="Provider",SUMIFS(Raw!$H:$H,Raw!$A:$A,$EF17,Raw!$G:$G,EK$6,Raw!$C:$C,$B$6),SUMIFS(Raw!$H:$H,Raw!$A:$A,$EF17,Raw!$G:$G,EK$6,Raw!$E:$E,$B$6)))</f>
        <v>0</v>
      </c>
      <c r="EL17" s="138" t="e">
        <f t="shared" si="4"/>
        <v>#DIV/0!</v>
      </c>
      <c r="EM17" s="136">
        <f>IF($B$7="Region",SUMIFS(Raw!$H:$H,Raw!$A:$A,$EF17,Raw!$G:$G,EM$6,Raw!$I:$I,$B$6),IF($B$7="Provider",SUMIFS(Raw!$H:$H,Raw!$A:$A,$EF17,Raw!$G:$G,EM$6,Raw!$C:$C,$B$6),SUMIFS(Raw!$H:$H,Raw!$A:$A,$EF17,Raw!$G:$G,EM$6,Raw!$E:$E,$B$6)))</f>
        <v>0</v>
      </c>
      <c r="EN17" s="137">
        <f t="shared" si="2"/>
        <v>0</v>
      </c>
      <c r="EO17" s="136">
        <f>IF($B$7="Region",SUMIFS(Raw!$H:$H,Raw!$A:$A,$EF17,Raw!$G:$G,EO$6,Raw!$I:$I,$B$6),IF($B$7="Provider",SUMIFS(Raw!$H:$H,Raw!$A:$A,$EF17,Raw!$G:$G,EO$6,Raw!$C:$C,$B$6),SUMIFS(Raw!$H:$H,Raw!$A:$A,$EF17,Raw!$G:$G,EO$6,Raw!$E:$E,$B$6)))</f>
        <v>0</v>
      </c>
      <c r="EP17" s="137">
        <f t="shared" si="3"/>
        <v>0</v>
      </c>
      <c r="EQ17" s="148">
        <v>28</v>
      </c>
      <c r="ER17" s="146"/>
      <c r="ES17" s="147"/>
    </row>
    <row r="18" spans="2:158" x14ac:dyDescent="0.35">
      <c r="EF18" s="135">
        <v>46082</v>
      </c>
      <c r="EG18" s="136">
        <f>IF($B$7="Region",SUMIFS(Raw!$H:$H,Raw!$A:$A,$EF18,Raw!$G:$G,EG$6,Raw!$I:$I,$B$6),IF($B$7="Provider",SUMIFS(Raw!$H:$H,Raw!$A:$A,$EF18,Raw!$G:$G,EG$6,Raw!$C:$C,$B$6),SUMIFS(Raw!$H:$H,Raw!$A:$A,$EF18,Raw!$G:$G,EG$6,Raw!$E:$E,$B$6)))</f>
        <v>0</v>
      </c>
      <c r="EH18" s="137">
        <f t="shared" si="0"/>
        <v>0</v>
      </c>
      <c r="EI18" s="136">
        <f>IF($B$7="Region",SUMIFS(Raw!$H:$H,Raw!$A:$A,$EF18,Raw!$G:$G,EI$6,Raw!$I:$I,$B$6),IF($B$7="Provider",SUMIFS(Raw!$H:$H,Raw!$A:$A,$EF18,Raw!$G:$G,EI$6,Raw!$C:$C,$B$6),SUMIFS(Raw!$H:$H,Raw!$A:$A,$EF18,Raw!$G:$G,EI$6,Raw!$E:$E,$B$6)))</f>
        <v>0</v>
      </c>
      <c r="EJ18" s="137">
        <f t="shared" si="1"/>
        <v>0</v>
      </c>
      <c r="EK18" s="136">
        <f>IF($B$7="Region",SUMIFS(Raw!$H:$H,Raw!$A:$A,$EF18,Raw!$G:$G,EK$6,Raw!$I:$I,$B$6),IF($B$7="Provider",SUMIFS(Raw!$H:$H,Raw!$A:$A,$EF18,Raw!$G:$G,EK$6,Raw!$C:$C,$B$6),SUMIFS(Raw!$H:$H,Raw!$A:$A,$EF18,Raw!$G:$G,EK$6,Raw!$E:$E,$B$6)))</f>
        <v>0</v>
      </c>
      <c r="EL18" s="138" t="e">
        <f t="shared" si="4"/>
        <v>#DIV/0!</v>
      </c>
      <c r="EM18" s="136">
        <f>IF($B$7="Region",SUMIFS(Raw!$H:$H,Raw!$A:$A,$EF18,Raw!$G:$G,EM$6,Raw!$I:$I,$B$6),IF($B$7="Provider",SUMIFS(Raw!$H:$H,Raw!$A:$A,$EF18,Raw!$G:$G,EM$6,Raw!$C:$C,$B$6),SUMIFS(Raw!$H:$H,Raw!$A:$A,$EF18,Raw!$G:$G,EM$6,Raw!$E:$E,$B$6)))</f>
        <v>0</v>
      </c>
      <c r="EN18" s="137">
        <f t="shared" si="2"/>
        <v>0</v>
      </c>
      <c r="EO18" s="136">
        <f>IF($B$7="Region",SUMIFS(Raw!$H:$H,Raw!$A:$A,$EF18,Raw!$G:$G,EO$6,Raw!$I:$I,$B$6),IF($B$7="Provider",SUMIFS(Raw!$H:$H,Raw!$A:$A,$EF18,Raw!$G:$G,EO$6,Raw!$C:$C,$B$6),SUMIFS(Raw!$H:$H,Raw!$A:$A,$EF18,Raw!$G:$G,EO$6,Raw!$E:$E,$B$6)))</f>
        <v>0</v>
      </c>
      <c r="EP18" s="137">
        <f t="shared" si="3"/>
        <v>0</v>
      </c>
      <c r="EQ18" s="148">
        <v>31</v>
      </c>
      <c r="ER18" s="146"/>
      <c r="ES18" s="147"/>
    </row>
    <row r="19" spans="2:158" x14ac:dyDescent="0.35">
      <c r="BB19" s="141"/>
      <c r="BC19" s="140"/>
      <c r="EF19" s="135">
        <v>46113</v>
      </c>
      <c r="EG19" s="136">
        <f>IF($B$7="Region",SUMIFS(Raw!$H:$H,Raw!$A:$A,$EF19,Raw!$G:$G,EG$6,Raw!$I:$I,$B$6),IF($B$7="Provider",SUMIFS(Raw!$H:$H,Raw!$A:$A,$EF19,Raw!$G:$G,EG$6,Raw!$C:$C,$B$6),SUMIFS(Raw!$H:$H,Raw!$A:$A,$EF19,Raw!$G:$G,EG$6,Raw!$E:$E,$B$6)))</f>
        <v>0</v>
      </c>
      <c r="EH19" s="137">
        <f t="shared" si="0"/>
        <v>0</v>
      </c>
      <c r="EI19" s="136">
        <f>IF($B$7="Region",SUMIFS(Raw!$H:$H,Raw!$A:$A,$EF19,Raw!$G:$G,EI$6,Raw!$I:$I,$B$6),IF($B$7="Provider",SUMIFS(Raw!$H:$H,Raw!$A:$A,$EF19,Raw!$G:$G,EI$6,Raw!$C:$C,$B$6),SUMIFS(Raw!$H:$H,Raw!$A:$A,$EF19,Raw!$G:$G,EI$6,Raw!$E:$E,$B$6)))</f>
        <v>0</v>
      </c>
      <c r="EJ19" s="137">
        <f t="shared" si="1"/>
        <v>0</v>
      </c>
      <c r="EK19" s="136">
        <f>IF($B$7="Region",SUMIFS(Raw!$H:$H,Raw!$A:$A,$EF19,Raw!$G:$G,EK$6,Raw!$I:$I,$B$6),IF($B$7="Provider",SUMIFS(Raw!$H:$H,Raw!$A:$A,$EF19,Raw!$G:$G,EK$6,Raw!$C:$C,$B$6),SUMIFS(Raw!$H:$H,Raw!$A:$A,$EF19,Raw!$G:$G,EK$6,Raw!$E:$E,$B$6)))</f>
        <v>0</v>
      </c>
      <c r="EL19" s="138" t="e">
        <f t="shared" si="4"/>
        <v>#DIV/0!</v>
      </c>
      <c r="EM19" s="136">
        <f>IF($B$7="Region",SUMIFS(Raw!$H:$H,Raw!$A:$A,$EF19,Raw!$G:$G,EM$6,Raw!$I:$I,$B$6),IF($B$7="Provider",SUMIFS(Raw!$H:$H,Raw!$A:$A,$EF19,Raw!$G:$G,EM$6,Raw!$C:$C,$B$6),SUMIFS(Raw!$H:$H,Raw!$A:$A,$EF19,Raw!$G:$G,EM$6,Raw!$E:$E,$B$6)))</f>
        <v>0</v>
      </c>
      <c r="EN19" s="137">
        <f t="shared" si="2"/>
        <v>0</v>
      </c>
      <c r="EO19" s="136">
        <f>IF($B$7="Region",SUMIFS(Raw!$H:$H,Raw!$A:$A,$EF19,Raw!$G:$G,EO$6,Raw!$I:$I,$B$6),IF($B$7="Provider",SUMIFS(Raw!$H:$H,Raw!$A:$A,$EF19,Raw!$G:$G,EO$6,Raw!$C:$C,$B$6),SUMIFS(Raw!$H:$H,Raw!$A:$A,$EF19,Raw!$G:$G,EO$6,Raw!$E:$E,$B$6)))</f>
        <v>0</v>
      </c>
      <c r="EP19" s="137">
        <f t="shared" si="3"/>
        <v>0</v>
      </c>
      <c r="EQ19" s="148">
        <v>30</v>
      </c>
      <c r="ER19" s="146"/>
      <c r="ES19" s="147"/>
      <c r="EV19" s="141"/>
      <c r="EX19" s="141"/>
      <c r="EZ19" s="141"/>
      <c r="FB19" s="141"/>
    </row>
    <row r="20" spans="2:158" x14ac:dyDescent="0.35">
      <c r="EF20" s="135">
        <v>46143</v>
      </c>
      <c r="EG20" s="136">
        <f>IF($B$7="Region",SUMIFS(Raw!$H:$H,Raw!$A:$A,$EF20,Raw!$G:$G,EG$6,Raw!$I:$I,$B$6),IF($B$7="Provider",SUMIFS(Raw!$H:$H,Raw!$A:$A,$EF20,Raw!$G:$G,EG$6,Raw!$C:$C,$B$6),SUMIFS(Raw!$H:$H,Raw!$A:$A,$EF20,Raw!$G:$G,EG$6,Raw!$E:$E,$B$6)))</f>
        <v>0</v>
      </c>
      <c r="EH20" s="137">
        <f t="shared" si="0"/>
        <v>0</v>
      </c>
      <c r="EI20" s="136">
        <f>IF($B$7="Region",SUMIFS(Raw!$H:$H,Raw!$A:$A,$EF20,Raw!$G:$G,EI$6,Raw!$I:$I,$B$6),IF($B$7="Provider",SUMIFS(Raw!$H:$H,Raw!$A:$A,$EF20,Raw!$G:$G,EI$6,Raw!$C:$C,$B$6),SUMIFS(Raw!$H:$H,Raw!$A:$A,$EF20,Raw!$G:$G,EI$6,Raw!$E:$E,$B$6)))</f>
        <v>0</v>
      </c>
      <c r="EJ20" s="137">
        <f t="shared" si="1"/>
        <v>0</v>
      </c>
      <c r="EK20" s="136">
        <f>IF($B$7="Region",SUMIFS(Raw!$H:$H,Raw!$A:$A,$EF20,Raw!$G:$G,EK$6,Raw!$I:$I,$B$6),IF($B$7="Provider",SUMIFS(Raw!$H:$H,Raw!$A:$A,$EF20,Raw!$G:$G,EK$6,Raw!$C:$C,$B$6),SUMIFS(Raw!$H:$H,Raw!$A:$A,$EF20,Raw!$G:$G,EK$6,Raw!$E:$E,$B$6)))</f>
        <v>0</v>
      </c>
      <c r="EL20" s="138" t="e">
        <f t="shared" si="4"/>
        <v>#DIV/0!</v>
      </c>
      <c r="EM20" s="136">
        <f>IF($B$7="Region",SUMIFS(Raw!$H:$H,Raw!$A:$A,$EF20,Raw!$G:$G,EM$6,Raw!$I:$I,$B$6),IF($B$7="Provider",SUMIFS(Raw!$H:$H,Raw!$A:$A,$EF20,Raw!$G:$G,EM$6,Raw!$C:$C,$B$6),SUMIFS(Raw!$H:$H,Raw!$A:$A,$EF20,Raw!$G:$G,EM$6,Raw!$E:$E,$B$6)))</f>
        <v>0</v>
      </c>
      <c r="EN20" s="137">
        <f t="shared" si="2"/>
        <v>0</v>
      </c>
      <c r="EO20" s="136">
        <f>IF($B$7="Region",SUMIFS(Raw!$H:$H,Raw!$A:$A,$EF20,Raw!$G:$G,EO$6,Raw!$I:$I,$B$6),IF($B$7="Provider",SUMIFS(Raw!$H:$H,Raw!$A:$A,$EF20,Raw!$G:$G,EO$6,Raw!$C:$C,$B$6),SUMIFS(Raw!$H:$H,Raw!$A:$A,$EF20,Raw!$G:$G,EO$6,Raw!$E:$E,$B$6)))</f>
        <v>0</v>
      </c>
      <c r="EP20" s="137">
        <f t="shared" si="3"/>
        <v>0</v>
      </c>
      <c r="EQ20" s="148">
        <v>31</v>
      </c>
      <c r="ER20" s="146"/>
      <c r="ES20" s="147"/>
    </row>
    <row r="21" spans="2:158" x14ac:dyDescent="0.35">
      <c r="B21" s="229"/>
      <c r="EF21" s="135">
        <v>46174</v>
      </c>
      <c r="EG21" s="136">
        <f>IF($B$7="Region",SUMIFS(Raw!$H:$H,Raw!$A:$A,$EF21,Raw!$G:$G,EG$6,Raw!$I:$I,$B$6),IF($B$7="Provider",SUMIFS(Raw!$H:$H,Raw!$A:$A,$EF21,Raw!$G:$G,EG$6,Raw!$C:$C,$B$6),SUMIFS(Raw!$H:$H,Raw!$A:$A,$EF21,Raw!$G:$G,EG$6,Raw!$E:$E,$B$6)))</f>
        <v>0</v>
      </c>
      <c r="EH21" s="137">
        <f t="shared" si="0"/>
        <v>0</v>
      </c>
      <c r="EI21" s="136">
        <f>IF($B$7="Region",SUMIFS(Raw!$H:$H,Raw!$A:$A,$EF21,Raw!$G:$G,EI$6,Raw!$I:$I,$B$6),IF($B$7="Provider",SUMIFS(Raw!$H:$H,Raw!$A:$A,$EF21,Raw!$G:$G,EI$6,Raw!$C:$C,$B$6),SUMIFS(Raw!$H:$H,Raw!$A:$A,$EF21,Raw!$G:$G,EI$6,Raw!$E:$E,$B$6)))</f>
        <v>0</v>
      </c>
      <c r="EJ21" s="137">
        <f t="shared" si="1"/>
        <v>0</v>
      </c>
      <c r="EK21" s="136">
        <f>IF($B$7="Region",SUMIFS(Raw!$H:$H,Raw!$A:$A,$EF21,Raw!$G:$G,EK$6,Raw!$I:$I,$B$6),IF($B$7="Provider",SUMIFS(Raw!$H:$H,Raw!$A:$A,$EF21,Raw!$G:$G,EK$6,Raw!$C:$C,$B$6),SUMIFS(Raw!$H:$H,Raw!$A:$A,$EF21,Raw!$G:$G,EK$6,Raw!$E:$E,$B$6)))</f>
        <v>0</v>
      </c>
      <c r="EL21" s="138" t="e">
        <f t="shared" si="4"/>
        <v>#DIV/0!</v>
      </c>
      <c r="EM21" s="136">
        <f>IF($B$7="Region",SUMIFS(Raw!$H:$H,Raw!$A:$A,$EF21,Raw!$G:$G,EM$6,Raw!$I:$I,$B$6),IF($B$7="Provider",SUMIFS(Raw!$H:$H,Raw!$A:$A,$EF21,Raw!$G:$G,EM$6,Raw!$C:$C,$B$6),SUMIFS(Raw!$H:$H,Raw!$A:$A,$EF21,Raw!$G:$G,EM$6,Raw!$E:$E,$B$6)))</f>
        <v>0</v>
      </c>
      <c r="EN21" s="137">
        <f t="shared" si="2"/>
        <v>0</v>
      </c>
      <c r="EO21" s="136">
        <f>IF($B$7="Region",SUMIFS(Raw!$H:$H,Raw!$A:$A,$EF21,Raw!$G:$G,EO$6,Raw!$I:$I,$B$6),IF($B$7="Provider",SUMIFS(Raw!$H:$H,Raw!$A:$A,$EF21,Raw!$G:$G,EO$6,Raw!$C:$C,$B$6),SUMIFS(Raw!$H:$H,Raw!$A:$A,$EF21,Raw!$G:$G,EO$6,Raw!$E:$E,$B$6)))</f>
        <v>0</v>
      </c>
      <c r="EP21" s="137">
        <f t="shared" si="3"/>
        <v>0</v>
      </c>
      <c r="EQ21" s="148">
        <v>30</v>
      </c>
      <c r="ER21" s="146"/>
      <c r="ES21" s="147"/>
    </row>
    <row r="22" spans="2:158" x14ac:dyDescent="0.35">
      <c r="B22" s="229"/>
      <c r="EF22" s="135">
        <v>46204</v>
      </c>
      <c r="EG22" s="136">
        <f>IF($B$7="Region",SUMIFS(Raw!$H:$H,Raw!$A:$A,$EF22,Raw!$G:$G,EG$6,Raw!$I:$I,$B$6),IF($B$7="Provider",SUMIFS(Raw!$H:$H,Raw!$A:$A,$EF22,Raw!$G:$G,EG$6,Raw!$C:$C,$B$6),SUMIFS(Raw!$H:$H,Raw!$A:$A,$EF22,Raw!$G:$G,EG$6,Raw!$E:$E,$B$6)))</f>
        <v>0</v>
      </c>
      <c r="EH22" s="137">
        <f t="shared" si="0"/>
        <v>0</v>
      </c>
      <c r="EI22" s="136">
        <f>IF($B$7="Region",SUMIFS(Raw!$H:$H,Raw!$A:$A,$EF22,Raw!$G:$G,EI$6,Raw!$I:$I,$B$6),IF($B$7="Provider",SUMIFS(Raw!$H:$H,Raw!$A:$A,$EF22,Raw!$G:$G,EI$6,Raw!$C:$C,$B$6),SUMIFS(Raw!$H:$H,Raw!$A:$A,$EF22,Raw!$G:$G,EI$6,Raw!$E:$E,$B$6)))</f>
        <v>0</v>
      </c>
      <c r="EJ22" s="137">
        <f t="shared" si="1"/>
        <v>0</v>
      </c>
      <c r="EK22" s="136">
        <f>IF($B$7="Region",SUMIFS(Raw!$H:$H,Raw!$A:$A,$EF22,Raw!$G:$G,EK$6,Raw!$I:$I,$B$6),IF($B$7="Provider",SUMIFS(Raw!$H:$H,Raw!$A:$A,$EF22,Raw!$G:$G,EK$6,Raw!$C:$C,$B$6),SUMIFS(Raw!$H:$H,Raw!$A:$A,$EF22,Raw!$G:$G,EK$6,Raw!$E:$E,$B$6)))</f>
        <v>0</v>
      </c>
      <c r="EL22" s="138" t="e">
        <f t="shared" si="4"/>
        <v>#DIV/0!</v>
      </c>
      <c r="EM22" s="136">
        <f>IF($B$7="Region",SUMIFS(Raw!$H:$H,Raw!$A:$A,$EF22,Raw!$G:$G,EM$6,Raw!$I:$I,$B$6),IF($B$7="Provider",SUMIFS(Raw!$H:$H,Raw!$A:$A,$EF22,Raw!$G:$G,EM$6,Raw!$C:$C,$B$6),SUMIFS(Raw!$H:$H,Raw!$A:$A,$EF22,Raw!$G:$G,EM$6,Raw!$E:$E,$B$6)))</f>
        <v>0</v>
      </c>
      <c r="EN22" s="137">
        <f t="shared" si="2"/>
        <v>0</v>
      </c>
      <c r="EO22" s="136">
        <f>IF($B$7="Region",SUMIFS(Raw!$H:$H,Raw!$A:$A,$EF22,Raw!$G:$G,EO$6,Raw!$I:$I,$B$6),IF($B$7="Provider",SUMIFS(Raw!$H:$H,Raw!$A:$A,$EF22,Raw!$G:$G,EO$6,Raw!$C:$C,$B$6),SUMIFS(Raw!$H:$H,Raw!$A:$A,$EF22,Raw!$G:$G,EO$6,Raw!$E:$E,$B$6)))</f>
        <v>0</v>
      </c>
      <c r="EP22" s="137">
        <f t="shared" si="3"/>
        <v>0</v>
      </c>
      <c r="EQ22" s="148">
        <v>31</v>
      </c>
      <c r="ER22" s="146"/>
      <c r="ES22" s="147"/>
    </row>
    <row r="23" spans="2:158" x14ac:dyDescent="0.35">
      <c r="B23" s="229"/>
      <c r="EF23" s="135">
        <v>46235</v>
      </c>
      <c r="EG23" s="136">
        <f>IF($B$7="Region",SUMIFS(Raw!$H:$H,Raw!$A:$A,$EF23,Raw!$G:$G,EG$6,Raw!$I:$I,$B$6),IF($B$7="Provider",SUMIFS(Raw!$H:$H,Raw!$A:$A,$EF23,Raw!$G:$G,EG$6,Raw!$C:$C,$B$6),SUMIFS(Raw!$H:$H,Raw!$A:$A,$EF23,Raw!$G:$G,EG$6,Raw!$E:$E,$B$6)))</f>
        <v>0</v>
      </c>
      <c r="EH23" s="137">
        <f t="shared" si="0"/>
        <v>0</v>
      </c>
      <c r="EI23" s="136">
        <f>IF($B$7="Region",SUMIFS(Raw!$H:$H,Raw!$A:$A,$EF23,Raw!$G:$G,EI$6,Raw!$I:$I,$B$6),IF($B$7="Provider",SUMIFS(Raw!$H:$H,Raw!$A:$A,$EF23,Raw!$G:$G,EI$6,Raw!$C:$C,$B$6),SUMIFS(Raw!$H:$H,Raw!$A:$A,$EF23,Raw!$G:$G,EI$6,Raw!$E:$E,$B$6)))</f>
        <v>0</v>
      </c>
      <c r="EJ23" s="137">
        <f t="shared" si="1"/>
        <v>0</v>
      </c>
      <c r="EK23" s="136">
        <f>IF($B$7="Region",SUMIFS(Raw!$H:$H,Raw!$A:$A,$EF23,Raw!$G:$G,EK$6,Raw!$I:$I,$B$6),IF($B$7="Provider",SUMIFS(Raw!$H:$H,Raw!$A:$A,$EF23,Raw!$G:$G,EK$6,Raw!$C:$C,$B$6),SUMIFS(Raw!$H:$H,Raw!$A:$A,$EF23,Raw!$G:$G,EK$6,Raw!$E:$E,$B$6)))</f>
        <v>0</v>
      </c>
      <c r="EL23" s="138" t="e">
        <f t="shared" si="4"/>
        <v>#DIV/0!</v>
      </c>
      <c r="EM23" s="136">
        <f>IF($B$7="Region",SUMIFS(Raw!$H:$H,Raw!$A:$A,$EF23,Raw!$G:$G,EM$6,Raw!$I:$I,$B$6),IF($B$7="Provider",SUMIFS(Raw!$H:$H,Raw!$A:$A,$EF23,Raw!$G:$G,EM$6,Raw!$C:$C,$B$6),SUMIFS(Raw!$H:$H,Raw!$A:$A,$EF23,Raw!$G:$G,EM$6,Raw!$E:$E,$B$6)))</f>
        <v>0</v>
      </c>
      <c r="EN23" s="137">
        <f t="shared" si="2"/>
        <v>0</v>
      </c>
      <c r="EO23" s="136">
        <f>IF($B$7="Region",SUMIFS(Raw!$H:$H,Raw!$A:$A,$EF23,Raw!$G:$G,EO$6,Raw!$I:$I,$B$6),IF($B$7="Provider",SUMIFS(Raw!$H:$H,Raw!$A:$A,$EF23,Raw!$G:$G,EO$6,Raw!$C:$C,$B$6),SUMIFS(Raw!$H:$H,Raw!$A:$A,$EF23,Raw!$G:$G,EO$6,Raw!$E:$E,$B$6)))</f>
        <v>0</v>
      </c>
      <c r="EP23" s="137">
        <f t="shared" si="3"/>
        <v>0</v>
      </c>
      <c r="EQ23" s="148">
        <v>31</v>
      </c>
      <c r="ER23" s="146"/>
      <c r="ES23" s="147"/>
    </row>
    <row r="24" spans="2:158" x14ac:dyDescent="0.35">
      <c r="EF24" s="135">
        <v>46266</v>
      </c>
      <c r="EG24" s="136">
        <f>IF($B$7="Region",SUMIFS(Raw!$H:$H,Raw!$A:$A,$EF24,Raw!$G:$G,EG$6,Raw!$I:$I,$B$6),IF($B$7="Provider",SUMIFS(Raw!$H:$H,Raw!$A:$A,$EF24,Raw!$G:$G,EG$6,Raw!$C:$C,$B$6),SUMIFS(Raw!$H:$H,Raw!$A:$A,$EF24,Raw!$G:$G,EG$6,Raw!$E:$E,$B$6)))</f>
        <v>0</v>
      </c>
      <c r="EH24" s="137">
        <f t="shared" si="0"/>
        <v>0</v>
      </c>
      <c r="EI24" s="136">
        <f>IF($B$7="Region",SUMIFS(Raw!$H:$H,Raw!$A:$A,$EF24,Raw!$G:$G,EI$6,Raw!$I:$I,$B$6),IF($B$7="Provider",SUMIFS(Raw!$H:$H,Raw!$A:$A,$EF24,Raw!$G:$G,EI$6,Raw!$C:$C,$B$6),SUMIFS(Raw!$H:$H,Raw!$A:$A,$EF24,Raw!$G:$G,EI$6,Raw!$E:$E,$B$6)))</f>
        <v>0</v>
      </c>
      <c r="EJ24" s="137">
        <f t="shared" si="1"/>
        <v>0</v>
      </c>
      <c r="EK24" s="136">
        <f>IF($B$7="Region",SUMIFS(Raw!$H:$H,Raw!$A:$A,$EF24,Raw!$G:$G,EK$6,Raw!$I:$I,$B$6),IF($B$7="Provider",SUMIFS(Raw!$H:$H,Raw!$A:$A,$EF24,Raw!$G:$G,EK$6,Raw!$C:$C,$B$6),SUMIFS(Raw!$H:$H,Raw!$A:$A,$EF24,Raw!$G:$G,EK$6,Raw!$E:$E,$B$6)))</f>
        <v>0</v>
      </c>
      <c r="EL24" s="138" t="e">
        <f t="shared" si="4"/>
        <v>#DIV/0!</v>
      </c>
      <c r="EM24" s="136">
        <f>IF($B$7="Region",SUMIFS(Raw!$H:$H,Raw!$A:$A,$EF24,Raw!$G:$G,EM$6,Raw!$I:$I,$B$6),IF($B$7="Provider",SUMIFS(Raw!$H:$H,Raw!$A:$A,$EF24,Raw!$G:$G,EM$6,Raw!$C:$C,$B$6),SUMIFS(Raw!$H:$H,Raw!$A:$A,$EF24,Raw!$G:$G,EM$6,Raw!$E:$E,$B$6)))</f>
        <v>0</v>
      </c>
      <c r="EN24" s="137">
        <f t="shared" si="2"/>
        <v>0</v>
      </c>
      <c r="EO24" s="136">
        <f>IF($B$7="Region",SUMIFS(Raw!$H:$H,Raw!$A:$A,$EF24,Raw!$G:$G,EO$6,Raw!$I:$I,$B$6),IF($B$7="Provider",SUMIFS(Raw!$H:$H,Raw!$A:$A,$EF24,Raw!$G:$G,EO$6,Raw!$C:$C,$B$6),SUMIFS(Raw!$H:$H,Raw!$A:$A,$EF24,Raw!$G:$G,EO$6,Raw!$E:$E,$B$6)))</f>
        <v>0</v>
      </c>
      <c r="EP24" s="137">
        <f t="shared" si="3"/>
        <v>0</v>
      </c>
      <c r="EQ24" s="148">
        <v>30</v>
      </c>
      <c r="ER24" s="146"/>
      <c r="ES24" s="147"/>
    </row>
    <row r="25" spans="2:158" x14ac:dyDescent="0.35">
      <c r="EF25" s="135">
        <v>46296</v>
      </c>
      <c r="EG25" s="136">
        <f>IF($B$7="Region",SUMIFS(Raw!$H:$H,Raw!$A:$A,$EF25,Raw!$G:$G,EG$6,Raw!$I:$I,$B$6),IF($B$7="Provider",SUMIFS(Raw!$H:$H,Raw!$A:$A,$EF25,Raw!$G:$G,EG$6,Raw!$C:$C,$B$6),SUMIFS(Raw!$H:$H,Raw!$A:$A,$EF25,Raw!$G:$G,EG$6,Raw!$E:$E,$B$6)))</f>
        <v>0</v>
      </c>
      <c r="EH25" s="137">
        <f t="shared" si="0"/>
        <v>0</v>
      </c>
      <c r="EI25" s="136">
        <f>IF($B$7="Region",SUMIFS(Raw!$H:$H,Raw!$A:$A,$EF25,Raw!$G:$G,EI$6,Raw!$I:$I,$B$6),IF($B$7="Provider",SUMIFS(Raw!$H:$H,Raw!$A:$A,$EF25,Raw!$G:$G,EI$6,Raw!$C:$C,$B$6),SUMIFS(Raw!$H:$H,Raw!$A:$A,$EF25,Raw!$G:$G,EI$6,Raw!$E:$E,$B$6)))</f>
        <v>0</v>
      </c>
      <c r="EJ25" s="137">
        <f t="shared" si="1"/>
        <v>0</v>
      </c>
      <c r="EK25" s="136">
        <f>IF($B$7="Region",SUMIFS(Raw!$H:$H,Raw!$A:$A,$EF25,Raw!$G:$G,EK$6,Raw!$I:$I,$B$6),IF($B$7="Provider",SUMIFS(Raw!$H:$H,Raw!$A:$A,$EF25,Raw!$G:$G,EK$6,Raw!$C:$C,$B$6),SUMIFS(Raw!$H:$H,Raw!$A:$A,$EF25,Raw!$G:$G,EK$6,Raw!$E:$E,$B$6)))</f>
        <v>0</v>
      </c>
      <c r="EL25" s="138" t="e">
        <f t="shared" si="4"/>
        <v>#DIV/0!</v>
      </c>
      <c r="EM25" s="136">
        <f>IF($B$7="Region",SUMIFS(Raw!$H:$H,Raw!$A:$A,$EF25,Raw!$G:$G,EM$6,Raw!$I:$I,$B$6),IF($B$7="Provider",SUMIFS(Raw!$H:$H,Raw!$A:$A,$EF25,Raw!$G:$G,EM$6,Raw!$C:$C,$B$6),SUMIFS(Raw!$H:$H,Raw!$A:$A,$EF25,Raw!$G:$G,EM$6,Raw!$E:$E,$B$6)))</f>
        <v>0</v>
      </c>
      <c r="EN25" s="137">
        <f t="shared" si="2"/>
        <v>0</v>
      </c>
      <c r="EO25" s="136">
        <f>IF($B$7="Region",SUMIFS(Raw!$H:$H,Raw!$A:$A,$EF25,Raw!$G:$G,EO$6,Raw!$I:$I,$B$6),IF($B$7="Provider",SUMIFS(Raw!$H:$H,Raw!$A:$A,$EF25,Raw!$G:$G,EO$6,Raw!$C:$C,$B$6),SUMIFS(Raw!$H:$H,Raw!$A:$A,$EF25,Raw!$G:$G,EO$6,Raw!$E:$E,$B$6)))</f>
        <v>0</v>
      </c>
      <c r="EP25" s="137">
        <f t="shared" si="3"/>
        <v>0</v>
      </c>
      <c r="EQ25" s="148">
        <v>31</v>
      </c>
      <c r="ER25" s="146"/>
      <c r="ES25" s="147"/>
    </row>
    <row r="26" spans="2:158" x14ac:dyDescent="0.35">
      <c r="EF26" s="135">
        <v>46327</v>
      </c>
      <c r="EG26" s="136">
        <f>IF($B$7="Region",SUMIFS(Raw!$H:$H,Raw!$A:$A,$EF26,Raw!$G:$G,EG$6,Raw!$I:$I,$B$6),IF($B$7="Provider",SUMIFS(Raw!$H:$H,Raw!$A:$A,$EF26,Raw!$G:$G,EG$6,Raw!$C:$C,$B$6),SUMIFS(Raw!$H:$H,Raw!$A:$A,$EF26,Raw!$G:$G,EG$6,Raw!$E:$E,$B$6)))</f>
        <v>0</v>
      </c>
      <c r="EH26" s="137">
        <f t="shared" si="0"/>
        <v>0</v>
      </c>
      <c r="EI26" s="136">
        <f>IF($B$7="Region",SUMIFS(Raw!$H:$H,Raw!$A:$A,$EF26,Raw!$G:$G,EI$6,Raw!$I:$I,$B$6),IF($B$7="Provider",SUMIFS(Raw!$H:$H,Raw!$A:$A,$EF26,Raw!$G:$G,EI$6,Raw!$C:$C,$B$6),SUMIFS(Raw!$H:$H,Raw!$A:$A,$EF26,Raw!$G:$G,EI$6,Raw!$E:$E,$B$6)))</f>
        <v>0</v>
      </c>
      <c r="EJ26" s="137">
        <f t="shared" si="1"/>
        <v>0</v>
      </c>
      <c r="EK26" s="136">
        <f>IF($B$7="Region",SUMIFS(Raw!$H:$H,Raw!$A:$A,$EF26,Raw!$G:$G,EK$6,Raw!$I:$I,$B$6),IF($B$7="Provider",SUMIFS(Raw!$H:$H,Raw!$A:$A,$EF26,Raw!$G:$G,EK$6,Raw!$C:$C,$B$6),SUMIFS(Raw!$H:$H,Raw!$A:$A,$EF26,Raw!$G:$G,EK$6,Raw!$E:$E,$B$6)))</f>
        <v>0</v>
      </c>
      <c r="EL26" s="138" t="e">
        <f t="shared" si="4"/>
        <v>#DIV/0!</v>
      </c>
      <c r="EM26" s="136">
        <f>IF($B$7="Region",SUMIFS(Raw!$H:$H,Raw!$A:$A,$EF26,Raw!$G:$G,EM$6,Raw!$I:$I,$B$6),IF($B$7="Provider",SUMIFS(Raw!$H:$H,Raw!$A:$A,$EF26,Raw!$G:$G,EM$6,Raw!$C:$C,$B$6),SUMIFS(Raw!$H:$H,Raw!$A:$A,$EF26,Raw!$G:$G,EM$6,Raw!$E:$E,$B$6)))</f>
        <v>0</v>
      </c>
      <c r="EN26" s="137">
        <f t="shared" si="2"/>
        <v>0</v>
      </c>
      <c r="EO26" s="136">
        <f>IF($B$7="Region",SUMIFS(Raw!$H:$H,Raw!$A:$A,$EF26,Raw!$G:$G,EO$6,Raw!$I:$I,$B$6),IF($B$7="Provider",SUMIFS(Raw!$H:$H,Raw!$A:$A,$EF26,Raw!$G:$G,EO$6,Raw!$C:$C,$B$6),SUMIFS(Raw!$H:$H,Raw!$A:$A,$EF26,Raw!$G:$G,EO$6,Raw!$E:$E,$B$6)))</f>
        <v>0</v>
      </c>
      <c r="EP26" s="137">
        <f t="shared" si="3"/>
        <v>0</v>
      </c>
      <c r="EQ26" s="148">
        <v>30</v>
      </c>
      <c r="ER26" s="146"/>
      <c r="ES26" s="147"/>
    </row>
    <row r="27" spans="2:158" x14ac:dyDescent="0.35">
      <c r="EF27" s="135">
        <v>46357</v>
      </c>
      <c r="EG27" s="136">
        <f>IF($B$7="Region",SUMIFS(Raw!$H:$H,Raw!$A:$A,$EF27,Raw!$G:$G,EG$6,Raw!$I:$I,$B$6),IF($B$7="Provider",SUMIFS(Raw!$H:$H,Raw!$A:$A,$EF27,Raw!$G:$G,EG$6,Raw!$C:$C,$B$6),SUMIFS(Raw!$H:$H,Raw!$A:$A,$EF27,Raw!$G:$G,EG$6,Raw!$E:$E,$B$6)))</f>
        <v>0</v>
      </c>
      <c r="EH27" s="137">
        <f t="shared" si="0"/>
        <v>0</v>
      </c>
      <c r="EI27" s="136">
        <f>IF($B$7="Region",SUMIFS(Raw!$H:$H,Raw!$A:$A,$EF27,Raw!$G:$G,EI$6,Raw!$I:$I,$B$6),IF($B$7="Provider",SUMIFS(Raw!$H:$H,Raw!$A:$A,$EF27,Raw!$G:$G,EI$6,Raw!$C:$C,$B$6),SUMIFS(Raw!$H:$H,Raw!$A:$A,$EF27,Raw!$G:$G,EI$6,Raw!$E:$E,$B$6)))</f>
        <v>0</v>
      </c>
      <c r="EJ27" s="137">
        <f t="shared" si="1"/>
        <v>0</v>
      </c>
      <c r="EK27" s="136">
        <f>IF($B$7="Region",SUMIFS(Raw!$H:$H,Raw!$A:$A,$EF27,Raw!$G:$G,EK$6,Raw!$I:$I,$B$6),IF($B$7="Provider",SUMIFS(Raw!$H:$H,Raw!$A:$A,$EF27,Raw!$G:$G,EK$6,Raw!$C:$C,$B$6),SUMIFS(Raw!$H:$H,Raw!$A:$A,$EF27,Raw!$G:$G,EK$6,Raw!$E:$E,$B$6)))</f>
        <v>0</v>
      </c>
      <c r="EL27" s="138" t="e">
        <f t="shared" si="4"/>
        <v>#DIV/0!</v>
      </c>
      <c r="EM27" s="136">
        <f>IF($B$7="Region",SUMIFS(Raw!$H:$H,Raw!$A:$A,$EF27,Raw!$G:$G,EM$6,Raw!$I:$I,$B$6),IF($B$7="Provider",SUMIFS(Raw!$H:$H,Raw!$A:$A,$EF27,Raw!$G:$G,EM$6,Raw!$C:$C,$B$6),SUMIFS(Raw!$H:$H,Raw!$A:$A,$EF27,Raw!$G:$G,EM$6,Raw!$E:$E,$B$6)))</f>
        <v>0</v>
      </c>
      <c r="EN27" s="137">
        <f t="shared" si="2"/>
        <v>0</v>
      </c>
      <c r="EO27" s="136">
        <f>IF($B$7="Region",SUMIFS(Raw!$H:$H,Raw!$A:$A,$EF27,Raw!$G:$G,EO$6,Raw!$I:$I,$B$6),IF($B$7="Provider",SUMIFS(Raw!$H:$H,Raw!$A:$A,$EF27,Raw!$G:$G,EO$6,Raw!$C:$C,$B$6),SUMIFS(Raw!$H:$H,Raw!$A:$A,$EF27,Raw!$G:$G,EO$6,Raw!$E:$E,$B$6)))</f>
        <v>0</v>
      </c>
      <c r="EP27" s="137">
        <f t="shared" si="3"/>
        <v>0</v>
      </c>
      <c r="EQ27" s="148">
        <v>31</v>
      </c>
      <c r="ER27" s="146"/>
      <c r="ES27" s="147"/>
    </row>
    <row r="28" spans="2:158" x14ac:dyDescent="0.35">
      <c r="EF28" s="135">
        <v>46388</v>
      </c>
      <c r="EG28" s="136">
        <f>IF($B$7="Region",SUMIFS(Raw!$H:$H,Raw!$A:$A,$EF28,Raw!$G:$G,EG$6,Raw!$I:$I,$B$6),IF($B$7="Provider",SUMIFS(Raw!$H:$H,Raw!$A:$A,$EF28,Raw!$G:$G,EG$6,Raw!$C:$C,$B$6),SUMIFS(Raw!$H:$H,Raw!$A:$A,$EF28,Raw!$G:$G,EG$6,Raw!$E:$E,$B$6)))</f>
        <v>0</v>
      </c>
      <c r="EH28" s="137">
        <f t="shared" si="0"/>
        <v>0</v>
      </c>
      <c r="EI28" s="136">
        <f>IF($B$7="Region",SUMIFS(Raw!$H:$H,Raw!$A:$A,$EF28,Raw!$G:$G,EI$6,Raw!$I:$I,$B$6),IF($B$7="Provider",SUMIFS(Raw!$H:$H,Raw!$A:$A,$EF28,Raw!$G:$G,EI$6,Raw!$C:$C,$B$6),SUMIFS(Raw!$H:$H,Raw!$A:$A,$EF28,Raw!$G:$G,EI$6,Raw!$E:$E,$B$6)))</f>
        <v>0</v>
      </c>
      <c r="EJ28" s="137">
        <f t="shared" si="1"/>
        <v>0</v>
      </c>
      <c r="EK28" s="136">
        <f>IF($B$7="Region",SUMIFS(Raw!$H:$H,Raw!$A:$A,$EF28,Raw!$G:$G,EK$6,Raw!$I:$I,$B$6),IF($B$7="Provider",SUMIFS(Raw!$H:$H,Raw!$A:$A,$EF28,Raw!$G:$G,EK$6,Raw!$C:$C,$B$6),SUMIFS(Raw!$H:$H,Raw!$A:$A,$EF28,Raw!$G:$G,EK$6,Raw!$E:$E,$B$6)))</f>
        <v>0</v>
      </c>
      <c r="EL28" s="138" t="e">
        <f t="shared" si="4"/>
        <v>#DIV/0!</v>
      </c>
      <c r="EM28" s="136">
        <f>IF($B$7="Region",SUMIFS(Raw!$H:$H,Raw!$A:$A,$EF28,Raw!$G:$G,EM$6,Raw!$I:$I,$B$6),IF($B$7="Provider",SUMIFS(Raw!$H:$H,Raw!$A:$A,$EF28,Raw!$G:$G,EM$6,Raw!$C:$C,$B$6),SUMIFS(Raw!$H:$H,Raw!$A:$A,$EF28,Raw!$G:$G,EM$6,Raw!$E:$E,$B$6)))</f>
        <v>0</v>
      </c>
      <c r="EN28" s="137">
        <f t="shared" si="2"/>
        <v>0</v>
      </c>
      <c r="EO28" s="136">
        <f>IF($B$7="Region",SUMIFS(Raw!$H:$H,Raw!$A:$A,$EF28,Raw!$G:$G,EO$6,Raw!$I:$I,$B$6),IF($B$7="Provider",SUMIFS(Raw!$H:$H,Raw!$A:$A,$EF28,Raw!$G:$G,EO$6,Raw!$C:$C,$B$6),SUMIFS(Raw!$H:$H,Raw!$A:$A,$EF28,Raw!$G:$G,EO$6,Raw!$E:$E,$B$6)))</f>
        <v>0</v>
      </c>
      <c r="EP28" s="137">
        <f t="shared" si="3"/>
        <v>0</v>
      </c>
      <c r="EQ28" s="148">
        <v>31</v>
      </c>
      <c r="ER28" s="146"/>
      <c r="ES28" s="147"/>
    </row>
    <row r="29" spans="2:158" x14ac:dyDescent="0.35">
      <c r="EF29" s="135">
        <v>46419</v>
      </c>
      <c r="EG29" s="136">
        <f>IF($B$7="Region",SUMIFS(Raw!$H:$H,Raw!$A:$A,$EF29,Raw!$G:$G,EG$6,Raw!$I:$I,$B$6),IF($B$7="Provider",SUMIFS(Raw!$H:$H,Raw!$A:$A,$EF29,Raw!$G:$G,EG$6,Raw!$C:$C,$B$6),SUMIFS(Raw!$H:$H,Raw!$A:$A,$EF29,Raw!$G:$G,EG$6,Raw!$E:$E,$B$6)))</f>
        <v>0</v>
      </c>
      <c r="EH29" s="137">
        <f t="shared" si="0"/>
        <v>0</v>
      </c>
      <c r="EI29" s="136">
        <f>IF($B$7="Region",SUMIFS(Raw!$H:$H,Raw!$A:$A,$EF29,Raw!$G:$G,EI$6,Raw!$I:$I,$B$6),IF($B$7="Provider",SUMIFS(Raw!$H:$H,Raw!$A:$A,$EF29,Raw!$G:$G,EI$6,Raw!$C:$C,$B$6),SUMIFS(Raw!$H:$H,Raw!$A:$A,$EF29,Raw!$G:$G,EI$6,Raw!$E:$E,$B$6)))</f>
        <v>0</v>
      </c>
      <c r="EJ29" s="137">
        <f t="shared" si="1"/>
        <v>0</v>
      </c>
      <c r="EK29" s="136">
        <f>IF($B$7="Region",SUMIFS(Raw!$H:$H,Raw!$A:$A,$EF29,Raw!$G:$G,EK$6,Raw!$I:$I,$B$6),IF($B$7="Provider",SUMIFS(Raw!$H:$H,Raw!$A:$A,$EF29,Raw!$G:$G,EK$6,Raw!$C:$C,$B$6),SUMIFS(Raw!$H:$H,Raw!$A:$A,$EF29,Raw!$G:$G,EK$6,Raw!$E:$E,$B$6)))</f>
        <v>0</v>
      </c>
      <c r="EL29" s="138" t="e">
        <f t="shared" si="4"/>
        <v>#DIV/0!</v>
      </c>
      <c r="EM29" s="136">
        <f>IF($B$7="Region",SUMIFS(Raw!$H:$H,Raw!$A:$A,$EF29,Raw!$G:$G,EM$6,Raw!$I:$I,$B$6),IF($B$7="Provider",SUMIFS(Raw!$H:$H,Raw!$A:$A,$EF29,Raw!$G:$G,EM$6,Raw!$C:$C,$B$6),SUMIFS(Raw!$H:$H,Raw!$A:$A,$EF29,Raw!$G:$G,EM$6,Raw!$E:$E,$B$6)))</f>
        <v>0</v>
      </c>
      <c r="EN29" s="137">
        <f t="shared" si="2"/>
        <v>0</v>
      </c>
      <c r="EO29" s="136">
        <f>IF($B$7="Region",SUMIFS(Raw!$H:$H,Raw!$A:$A,$EF29,Raw!$G:$G,EO$6,Raw!$I:$I,$B$6),IF($B$7="Provider",SUMIFS(Raw!$H:$H,Raw!$A:$A,$EF29,Raw!$G:$G,EO$6,Raw!$C:$C,$B$6),SUMIFS(Raw!$H:$H,Raw!$A:$A,$EF29,Raw!$G:$G,EO$6,Raw!$E:$E,$B$6)))</f>
        <v>0</v>
      </c>
      <c r="EP29" s="137">
        <f t="shared" si="3"/>
        <v>0</v>
      </c>
      <c r="EQ29" s="148">
        <v>28</v>
      </c>
      <c r="ER29" s="146"/>
      <c r="ES29" s="147"/>
    </row>
    <row r="30" spans="2:158" x14ac:dyDescent="0.35">
      <c r="EF30" s="135">
        <v>46447</v>
      </c>
      <c r="EG30" s="136">
        <f>IF($B$7="Region",SUMIFS(Raw!$H:$H,Raw!$A:$A,$EF30,Raw!$G:$G,EG$6,Raw!$I:$I,$B$6),IF($B$7="Provider",SUMIFS(Raw!$H:$H,Raw!$A:$A,$EF30,Raw!$G:$G,EG$6,Raw!$C:$C,$B$6),SUMIFS(Raw!$H:$H,Raw!$A:$A,$EF30,Raw!$G:$G,EG$6,Raw!$E:$E,$B$6)))</f>
        <v>0</v>
      </c>
      <c r="EH30" s="137">
        <f t="shared" si="0"/>
        <v>0</v>
      </c>
      <c r="EI30" s="136">
        <f>IF($B$7="Region",SUMIFS(Raw!$H:$H,Raw!$A:$A,$EF30,Raw!$G:$G,EI$6,Raw!$I:$I,$B$6),IF($B$7="Provider",SUMIFS(Raw!$H:$H,Raw!$A:$A,$EF30,Raw!$G:$G,EI$6,Raw!$C:$C,$B$6),SUMIFS(Raw!$H:$H,Raw!$A:$A,$EF30,Raw!$G:$G,EI$6,Raw!$E:$E,$B$6)))</f>
        <v>0</v>
      </c>
      <c r="EJ30" s="137">
        <f t="shared" si="1"/>
        <v>0</v>
      </c>
      <c r="EK30" s="136">
        <f>IF($B$7="Region",SUMIFS(Raw!$H:$H,Raw!$A:$A,$EF30,Raw!$G:$G,EK$6,Raw!$I:$I,$B$6),IF($B$7="Provider",SUMIFS(Raw!$H:$H,Raw!$A:$A,$EF30,Raw!$G:$G,EK$6,Raw!$C:$C,$B$6),SUMIFS(Raw!$H:$H,Raw!$A:$A,$EF30,Raw!$G:$G,EK$6,Raw!$E:$E,$B$6)))</f>
        <v>0</v>
      </c>
      <c r="EL30" s="138" t="e">
        <f t="shared" si="4"/>
        <v>#DIV/0!</v>
      </c>
      <c r="EM30" s="136">
        <f>IF($B$7="Region",SUMIFS(Raw!$H:$H,Raw!$A:$A,$EF30,Raw!$G:$G,EM$6,Raw!$I:$I,$B$6),IF($B$7="Provider",SUMIFS(Raw!$H:$H,Raw!$A:$A,$EF30,Raw!$G:$G,EM$6,Raw!$C:$C,$B$6),SUMIFS(Raw!$H:$H,Raw!$A:$A,$EF30,Raw!$G:$G,EM$6,Raw!$E:$E,$B$6)))</f>
        <v>0</v>
      </c>
      <c r="EN30" s="137">
        <f t="shared" si="2"/>
        <v>0</v>
      </c>
      <c r="EO30" s="136">
        <f>IF($B$7="Region",SUMIFS(Raw!$H:$H,Raw!$A:$A,$EF30,Raw!$G:$G,EO$6,Raw!$I:$I,$B$6),IF($B$7="Provider",SUMIFS(Raw!$H:$H,Raw!$A:$A,$EF30,Raw!$G:$G,EO$6,Raw!$C:$C,$B$6),SUMIFS(Raw!$H:$H,Raw!$A:$A,$EF30,Raw!$G:$G,EO$6,Raw!$E:$E,$B$6)))</f>
        <v>0</v>
      </c>
      <c r="EP30" s="137">
        <f t="shared" si="3"/>
        <v>0</v>
      </c>
      <c r="EQ30" s="148">
        <v>31</v>
      </c>
      <c r="ER30" s="146"/>
      <c r="ES30" s="147"/>
    </row>
    <row r="31" spans="2:158" x14ac:dyDescent="0.35">
      <c r="B31" s="116"/>
      <c r="EF31" s="135"/>
      <c r="EG31" s="136"/>
      <c r="EH31" s="137"/>
      <c r="EI31" s="136"/>
      <c r="EJ31" s="137"/>
      <c r="EK31" s="136"/>
      <c r="EL31" s="138"/>
      <c r="EM31" s="136"/>
      <c r="EN31" s="137"/>
      <c r="EO31" s="136"/>
      <c r="EP31" s="137"/>
      <c r="EQ31" s="148"/>
    </row>
    <row r="32" spans="2:158" x14ac:dyDescent="0.35">
      <c r="B32" s="116"/>
      <c r="EF32" s="135"/>
      <c r="EG32" s="136"/>
      <c r="EH32" s="137"/>
      <c r="EI32" s="136"/>
      <c r="EJ32" s="137"/>
      <c r="EK32" s="136"/>
      <c r="EL32" s="138"/>
      <c r="EM32" s="136"/>
      <c r="EN32" s="137"/>
      <c r="EO32" s="136"/>
      <c r="EP32" s="137"/>
      <c r="EQ32" s="148"/>
    </row>
    <row r="33" spans="2:147" x14ac:dyDescent="0.35">
      <c r="B33" s="116"/>
      <c r="EF33" s="135"/>
      <c r="EG33" s="136"/>
      <c r="EH33" s="137"/>
      <c r="EI33" s="136"/>
      <c r="EJ33" s="137"/>
      <c r="EK33" s="136"/>
      <c r="EL33" s="138"/>
      <c r="EM33" s="136"/>
      <c r="EN33" s="137"/>
      <c r="EO33" s="136"/>
      <c r="EP33" s="137"/>
      <c r="EQ33" s="148"/>
    </row>
    <row r="34" spans="2:147" x14ac:dyDescent="0.35">
      <c r="B34" s="116"/>
      <c r="EF34" s="135"/>
      <c r="EG34" s="136"/>
      <c r="EH34" s="137"/>
      <c r="EI34" s="136"/>
      <c r="EJ34" s="137"/>
      <c r="EK34" s="136"/>
      <c r="EL34" s="138"/>
      <c r="EM34" s="136"/>
      <c r="EN34" s="137"/>
      <c r="EO34" s="136"/>
      <c r="EP34" s="137"/>
      <c r="EQ34" s="148"/>
    </row>
    <row r="35" spans="2:147" x14ac:dyDescent="0.35">
      <c r="EF35" s="135"/>
      <c r="EG35" s="136"/>
      <c r="EH35" s="137"/>
      <c r="EI35" s="136"/>
      <c r="EJ35" s="137"/>
      <c r="EK35" s="136"/>
      <c r="EL35" s="138"/>
      <c r="EM35" s="136"/>
      <c r="EN35" s="137"/>
      <c r="EO35" s="136"/>
      <c r="EP35" s="137"/>
      <c r="EQ35" s="148"/>
    </row>
    <row r="36" spans="2:147" x14ac:dyDescent="0.35">
      <c r="EF36" s="135"/>
      <c r="EG36" s="136"/>
      <c r="EH36" s="137"/>
      <c r="EI36" s="136"/>
      <c r="EJ36" s="137"/>
      <c r="EK36" s="136"/>
      <c r="EL36" s="138"/>
      <c r="EM36" s="136"/>
      <c r="EN36" s="137"/>
      <c r="EO36" s="136"/>
      <c r="EP36" s="137"/>
      <c r="EQ36" s="148"/>
    </row>
    <row r="37" spans="2:147" x14ac:dyDescent="0.35">
      <c r="EF37" s="135"/>
      <c r="EG37" s="136"/>
      <c r="EH37" s="137"/>
      <c r="EI37" s="136"/>
      <c r="EJ37" s="137"/>
      <c r="EK37" s="136"/>
      <c r="EL37" s="138"/>
      <c r="EM37" s="136"/>
      <c r="EN37" s="137"/>
      <c r="EO37" s="136"/>
      <c r="EP37" s="137"/>
      <c r="EQ37" s="148"/>
    </row>
    <row r="38" spans="2:147" x14ac:dyDescent="0.35">
      <c r="EF38" s="135"/>
      <c r="EG38" s="136"/>
      <c r="EH38" s="137"/>
      <c r="EI38" s="136"/>
      <c r="EJ38" s="137"/>
      <c r="EK38" s="136"/>
      <c r="EL38" s="138"/>
      <c r="EM38" s="136"/>
      <c r="EN38" s="137"/>
      <c r="EO38" s="136"/>
      <c r="EP38" s="137"/>
      <c r="EQ38" s="148"/>
    </row>
  </sheetData>
  <mergeCells count="3">
    <mergeCell ref="N5:T5"/>
    <mergeCell ref="N14:T14"/>
    <mergeCell ref="N15:T15"/>
  </mergeCells>
  <conditionalFormatting sqref="B5">
    <cfRule type="notContainsBlanks" dxfId="1" priority="1">
      <formula>LEN(TRIM(B5))&gt;0</formula>
    </cfRule>
    <cfRule type="notContainsBlanks" dxfId="0" priority="2">
      <formula>LEN(TRIM(B5))&gt;0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18006A-F48F-4645-8B22-B6DB56956DDC}">
          <x14:formula1>
            <xm:f>Refs!$C$2:$C$54</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3FFE-531B-4C8A-9245-87A4413A4C2C}">
  <sheetPr>
    <tabColor theme="0"/>
  </sheetPr>
  <dimension ref="A1:J54"/>
  <sheetViews>
    <sheetView zoomScale="90" zoomScaleNormal="90" workbookViewId="0">
      <pane xSplit="2" ySplit="4" topLeftCell="C5" activePane="bottomRight" state="frozen"/>
      <selection activeCell="C74" sqref="C74"/>
      <selection pane="topRight" activeCell="C74" sqref="C74"/>
      <selection pane="bottomLeft" activeCell="C74" sqref="C74"/>
      <selection pane="bottomRight" activeCell="A4" sqref="A4"/>
    </sheetView>
  </sheetViews>
  <sheetFormatPr defaultColWidth="0" defaultRowHeight="14.5" zeroHeight="1" x14ac:dyDescent="0.35"/>
  <cols>
    <col min="1" max="1" width="8.453125" bestFit="1" customWidth="1"/>
    <col min="2" max="2" width="49.54296875" bestFit="1" customWidth="1"/>
    <col min="3" max="3" width="22.453125" customWidth="1"/>
    <col min="4" max="4" width="7" customWidth="1"/>
    <col min="5" max="5" width="52.54296875" bestFit="1" customWidth="1"/>
    <col min="6" max="6" width="58.54296875" bestFit="1" customWidth="1"/>
    <col min="7" max="7" width="23.453125" bestFit="1" customWidth="1"/>
    <col min="8" max="8" width="26.54296875" customWidth="1"/>
    <col min="9" max="9" width="8.90625" style="27" customWidth="1"/>
    <col min="10" max="10" width="0" hidden="1" customWidth="1"/>
    <col min="11" max="16384" width="8.90625" hidden="1"/>
  </cols>
  <sheetData>
    <row r="1" spans="1:9" ht="4.25" customHeight="1" x14ac:dyDescent="0.35">
      <c r="A1" s="27"/>
      <c r="B1" s="27"/>
      <c r="C1" s="27"/>
      <c r="D1" s="27"/>
      <c r="E1" s="27"/>
      <c r="F1" s="27"/>
      <c r="G1" s="27"/>
      <c r="H1" s="27"/>
    </row>
    <row r="2" spans="1:9" s="217" customFormat="1" ht="30.65" customHeight="1" x14ac:dyDescent="0.35">
      <c r="A2" s="214" t="s">
        <v>797</v>
      </c>
      <c r="B2" s="215"/>
      <c r="C2" s="215"/>
      <c r="D2" s="215"/>
      <c r="E2" s="215"/>
      <c r="F2" s="215"/>
      <c r="G2" s="215"/>
      <c r="H2" s="215"/>
      <c r="I2" s="216"/>
    </row>
    <row r="3" spans="1:9" ht="4.25" customHeight="1" x14ac:dyDescent="0.35">
      <c r="A3" s="27"/>
      <c r="B3" s="27"/>
      <c r="C3" s="27"/>
      <c r="D3" s="27"/>
      <c r="E3" s="27"/>
      <c r="F3" s="27"/>
      <c r="G3" s="27"/>
      <c r="H3" s="27"/>
    </row>
    <row r="4" spans="1:9" ht="58" x14ac:dyDescent="0.35">
      <c r="A4" s="212" t="s">
        <v>341</v>
      </c>
      <c r="B4" s="213" t="s">
        <v>342</v>
      </c>
      <c r="C4" s="213" t="s">
        <v>555</v>
      </c>
      <c r="D4" s="212" t="s">
        <v>343</v>
      </c>
      <c r="E4" s="212" t="s">
        <v>771</v>
      </c>
      <c r="F4" s="213" t="s">
        <v>772</v>
      </c>
      <c r="G4" s="213" t="s">
        <v>340</v>
      </c>
      <c r="H4" s="213" t="s">
        <v>770</v>
      </c>
    </row>
    <row r="5" spans="1:9" x14ac:dyDescent="0.35">
      <c r="A5" s="41" t="s">
        <v>298</v>
      </c>
      <c r="B5" s="41" t="s">
        <v>299</v>
      </c>
      <c r="C5" s="41" t="s">
        <v>355</v>
      </c>
      <c r="D5" s="41" t="s">
        <v>246</v>
      </c>
      <c r="E5" s="41" t="s">
        <v>356</v>
      </c>
      <c r="F5" s="41" t="s">
        <v>356</v>
      </c>
      <c r="G5" s="41" t="s">
        <v>283</v>
      </c>
      <c r="H5" s="129"/>
    </row>
    <row r="6" spans="1:9" x14ac:dyDescent="0.35">
      <c r="A6" s="41" t="s">
        <v>325</v>
      </c>
      <c r="B6" s="41" t="s">
        <v>326</v>
      </c>
      <c r="C6" s="41" t="s">
        <v>257</v>
      </c>
      <c r="D6" s="41" t="s">
        <v>256</v>
      </c>
      <c r="E6" s="41" t="s">
        <v>350</v>
      </c>
      <c r="F6" s="41" t="s">
        <v>350</v>
      </c>
      <c r="G6" s="41" t="s">
        <v>273</v>
      </c>
      <c r="H6" s="129"/>
    </row>
    <row r="7" spans="1:9" x14ac:dyDescent="0.35">
      <c r="A7" s="41" t="s">
        <v>304</v>
      </c>
      <c r="B7" s="41" t="s">
        <v>305</v>
      </c>
      <c r="C7" s="41" t="s">
        <v>253</v>
      </c>
      <c r="D7" s="41" t="s">
        <v>252</v>
      </c>
      <c r="E7" s="129" t="s">
        <v>269</v>
      </c>
      <c r="F7" s="179" t="s">
        <v>269</v>
      </c>
      <c r="G7" s="179" t="s">
        <v>269</v>
      </c>
      <c r="H7" s="129"/>
    </row>
    <row r="8" spans="1:9" x14ac:dyDescent="0.35">
      <c r="A8" s="41" t="s">
        <v>310</v>
      </c>
      <c r="B8" s="41" t="s">
        <v>311</v>
      </c>
      <c r="C8" s="41" t="s">
        <v>253</v>
      </c>
      <c r="D8" s="41" t="s">
        <v>252</v>
      </c>
      <c r="E8" s="179" t="s">
        <v>346</v>
      </c>
      <c r="F8" s="179" t="s">
        <v>346</v>
      </c>
      <c r="G8" s="179" t="s">
        <v>267</v>
      </c>
      <c r="H8" s="129"/>
    </row>
    <row r="9" spans="1:9" x14ac:dyDescent="0.35">
      <c r="A9" s="41" t="s">
        <v>320</v>
      </c>
      <c r="B9" s="41" t="s">
        <v>321</v>
      </c>
      <c r="C9" s="41" t="s">
        <v>255</v>
      </c>
      <c r="D9" s="41" t="s">
        <v>254</v>
      </c>
      <c r="E9" s="179" t="s">
        <v>351</v>
      </c>
      <c r="F9" s="179" t="s">
        <v>351</v>
      </c>
      <c r="G9" s="179" t="s">
        <v>275</v>
      </c>
      <c r="H9" s="129"/>
    </row>
    <row r="10" spans="1:9" x14ac:dyDescent="0.35">
      <c r="A10" s="41" t="s">
        <v>306</v>
      </c>
      <c r="B10" s="41" t="s">
        <v>307</v>
      </c>
      <c r="C10" s="41" t="s">
        <v>253</v>
      </c>
      <c r="D10" s="41" t="s">
        <v>252</v>
      </c>
      <c r="E10" s="129" t="s">
        <v>269</v>
      </c>
      <c r="F10" s="179" t="s">
        <v>269</v>
      </c>
      <c r="G10" s="179" t="s">
        <v>269</v>
      </c>
      <c r="H10" s="129"/>
    </row>
    <row r="11" spans="1:9" x14ac:dyDescent="0.35">
      <c r="A11" s="41" t="s">
        <v>312</v>
      </c>
      <c r="B11" s="41" t="s">
        <v>313</v>
      </c>
      <c r="C11" s="41" t="s">
        <v>253</v>
      </c>
      <c r="D11" s="41" t="s">
        <v>252</v>
      </c>
      <c r="E11" s="179" t="s">
        <v>348</v>
      </c>
      <c r="F11" s="179" t="s">
        <v>348</v>
      </c>
      <c r="G11" s="179" t="s">
        <v>271</v>
      </c>
      <c r="H11" s="129"/>
    </row>
    <row r="12" spans="1:9" x14ac:dyDescent="0.35">
      <c r="A12" s="41" t="s">
        <v>331</v>
      </c>
      <c r="B12" s="41" t="s">
        <v>332</v>
      </c>
      <c r="C12" s="41" t="s">
        <v>257</v>
      </c>
      <c r="D12" s="41" t="s">
        <v>256</v>
      </c>
      <c r="E12" s="179" t="s">
        <v>358</v>
      </c>
      <c r="F12" s="179" t="s">
        <v>358</v>
      </c>
      <c r="G12" s="179" t="s">
        <v>291</v>
      </c>
      <c r="H12" s="129"/>
    </row>
    <row r="13" spans="1:9" x14ac:dyDescent="0.35">
      <c r="A13" s="41" t="s">
        <v>308</v>
      </c>
      <c r="B13" s="41" t="s">
        <v>349</v>
      </c>
      <c r="C13" s="41" t="s">
        <v>253</v>
      </c>
      <c r="D13" s="41" t="s">
        <v>252</v>
      </c>
      <c r="E13" s="129" t="s">
        <v>348</v>
      </c>
      <c r="F13" s="179" t="s">
        <v>348</v>
      </c>
      <c r="G13" s="179" t="s">
        <v>271</v>
      </c>
      <c r="H13" s="129"/>
    </row>
    <row r="14" spans="1:9" x14ac:dyDescent="0.35">
      <c r="A14" s="41" t="s">
        <v>316</v>
      </c>
      <c r="B14" s="41" t="s">
        <v>317</v>
      </c>
      <c r="C14" s="41" t="s">
        <v>255</v>
      </c>
      <c r="D14" s="41" t="s">
        <v>254</v>
      </c>
      <c r="E14" s="179" t="s">
        <v>351</v>
      </c>
      <c r="F14" s="179" t="s">
        <v>351</v>
      </c>
      <c r="G14" s="179" t="s">
        <v>275</v>
      </c>
      <c r="H14" s="129"/>
    </row>
    <row r="15" spans="1:9" x14ac:dyDescent="0.35">
      <c r="A15" s="41" t="s">
        <v>314</v>
      </c>
      <c r="B15" s="41" t="s">
        <v>315</v>
      </c>
      <c r="C15" s="41" t="s">
        <v>253</v>
      </c>
      <c r="D15" s="41" t="s">
        <v>252</v>
      </c>
      <c r="E15" s="179" t="s">
        <v>357</v>
      </c>
      <c r="F15" s="179" t="s">
        <v>357</v>
      </c>
      <c r="G15" s="179" t="s">
        <v>289</v>
      </c>
      <c r="H15" s="129"/>
    </row>
    <row r="16" spans="1:9" x14ac:dyDescent="0.35">
      <c r="A16" s="41" t="s">
        <v>323</v>
      </c>
      <c r="B16" s="41" t="s">
        <v>324</v>
      </c>
      <c r="C16" s="41" t="s">
        <v>257</v>
      </c>
      <c r="D16" s="41" t="s">
        <v>256</v>
      </c>
      <c r="E16" s="179" t="s">
        <v>358</v>
      </c>
      <c r="F16" s="179" t="s">
        <v>358</v>
      </c>
      <c r="G16" s="179" t="s">
        <v>291</v>
      </c>
      <c r="H16" s="129"/>
    </row>
    <row r="17" spans="1:10" x14ac:dyDescent="0.35">
      <c r="A17" s="41" t="s">
        <v>329</v>
      </c>
      <c r="B17" s="41" t="s">
        <v>330</v>
      </c>
      <c r="C17" s="41" t="s">
        <v>257</v>
      </c>
      <c r="D17" s="41" t="s">
        <v>256</v>
      </c>
      <c r="E17" s="179" t="s">
        <v>357</v>
      </c>
      <c r="F17" s="179" t="s">
        <v>357</v>
      </c>
      <c r="G17" s="179" t="s">
        <v>289</v>
      </c>
      <c r="H17" s="129"/>
    </row>
    <row r="18" spans="1:10" x14ac:dyDescent="0.35">
      <c r="A18" s="41" t="s">
        <v>335</v>
      </c>
      <c r="B18" s="41" t="s">
        <v>336</v>
      </c>
      <c r="C18" s="41" t="s">
        <v>259</v>
      </c>
      <c r="D18" s="41" t="s">
        <v>258</v>
      </c>
      <c r="E18" s="41" t="s">
        <v>347</v>
      </c>
      <c r="F18" s="41" t="s">
        <v>347</v>
      </c>
      <c r="G18" s="41" t="s">
        <v>265</v>
      </c>
      <c r="H18" s="129"/>
    </row>
    <row r="19" spans="1:10" x14ac:dyDescent="0.35">
      <c r="A19" s="41" t="s">
        <v>333</v>
      </c>
      <c r="B19" s="41" t="s">
        <v>334</v>
      </c>
      <c r="C19" s="41" t="s">
        <v>259</v>
      </c>
      <c r="D19" s="41" t="s">
        <v>258</v>
      </c>
      <c r="E19" s="41" t="s">
        <v>357</v>
      </c>
      <c r="F19" s="41" t="s">
        <v>344</v>
      </c>
      <c r="G19" s="41" t="s">
        <v>262</v>
      </c>
      <c r="H19" s="129"/>
    </row>
    <row r="20" spans="1:10" x14ac:dyDescent="0.35">
      <c r="A20" s="41" t="s">
        <v>300</v>
      </c>
      <c r="B20" s="41" t="s">
        <v>301</v>
      </c>
      <c r="C20" s="41" t="s">
        <v>355</v>
      </c>
      <c r="D20" s="41" t="s">
        <v>246</v>
      </c>
      <c r="E20" s="179" t="s">
        <v>773</v>
      </c>
      <c r="F20" s="41" t="s">
        <v>354</v>
      </c>
      <c r="G20" s="41" t="s">
        <v>285</v>
      </c>
      <c r="H20" s="129"/>
    </row>
    <row r="21" spans="1:10" x14ac:dyDescent="0.35">
      <c r="A21" s="41" t="s">
        <v>327</v>
      </c>
      <c r="B21" s="41" t="s">
        <v>328</v>
      </c>
      <c r="C21" s="41" t="s">
        <v>257</v>
      </c>
      <c r="D21" s="41" t="s">
        <v>256</v>
      </c>
      <c r="E21" s="41" t="s">
        <v>359</v>
      </c>
      <c r="F21" s="41" t="s">
        <v>359</v>
      </c>
      <c r="G21" s="41" t="s">
        <v>293</v>
      </c>
      <c r="H21" s="129"/>
    </row>
    <row r="22" spans="1:10" x14ac:dyDescent="0.35">
      <c r="A22" s="41" t="s">
        <v>318</v>
      </c>
      <c r="B22" s="41" t="s">
        <v>319</v>
      </c>
      <c r="C22" s="41" t="s">
        <v>255</v>
      </c>
      <c r="D22" s="41" t="s">
        <v>254</v>
      </c>
      <c r="E22" s="179" t="s">
        <v>351</v>
      </c>
      <c r="F22" s="179" t="s">
        <v>351</v>
      </c>
      <c r="G22" s="179" t="s">
        <v>275</v>
      </c>
      <c r="H22" s="129"/>
    </row>
    <row r="23" spans="1:10" x14ac:dyDescent="0.35">
      <c r="A23" s="41" t="s">
        <v>302</v>
      </c>
      <c r="B23" s="41" t="s">
        <v>303</v>
      </c>
      <c r="C23" s="41" t="s">
        <v>249</v>
      </c>
      <c r="D23" s="41" t="s">
        <v>248</v>
      </c>
      <c r="E23" s="179" t="s">
        <v>774</v>
      </c>
      <c r="F23" s="41" t="s">
        <v>352</v>
      </c>
      <c r="G23" s="41" t="s">
        <v>353</v>
      </c>
      <c r="H23" s="129"/>
      <c r="I23" s="211"/>
      <c r="J23" s="118"/>
    </row>
    <row r="24" spans="1:10" x14ac:dyDescent="0.35">
      <c r="A24" s="41" t="s">
        <v>338</v>
      </c>
      <c r="B24" s="41" t="s">
        <v>339</v>
      </c>
      <c r="C24" s="41" t="s">
        <v>255</v>
      </c>
      <c r="D24" s="41" t="s">
        <v>254</v>
      </c>
      <c r="E24" s="179" t="s">
        <v>357</v>
      </c>
      <c r="F24" s="179" t="s">
        <v>357</v>
      </c>
      <c r="G24" s="179" t="s">
        <v>289</v>
      </c>
      <c r="H24" s="129"/>
    </row>
    <row r="25" spans="1:10" x14ac:dyDescent="0.35">
      <c r="A25" s="128" t="s">
        <v>714</v>
      </c>
      <c r="B25" s="129" t="s">
        <v>713</v>
      </c>
      <c r="C25" s="41" t="s">
        <v>259</v>
      </c>
      <c r="D25" s="41" t="s">
        <v>258</v>
      </c>
      <c r="E25" s="179" t="s">
        <v>357</v>
      </c>
      <c r="F25" s="179" t="s">
        <v>357</v>
      </c>
      <c r="G25" s="179" t="s">
        <v>289</v>
      </c>
      <c r="H25" s="129"/>
    </row>
    <row r="26" spans="1:10" x14ac:dyDescent="0.35">
      <c r="A26" s="41" t="s">
        <v>723</v>
      </c>
      <c r="B26" s="129" t="s">
        <v>724</v>
      </c>
      <c r="C26" s="41" t="s">
        <v>259</v>
      </c>
      <c r="D26" s="41" t="s">
        <v>258</v>
      </c>
      <c r="E26" s="129" t="s">
        <v>269</v>
      </c>
      <c r="F26" s="179" t="s">
        <v>269</v>
      </c>
      <c r="G26" s="179" t="s">
        <v>269</v>
      </c>
      <c r="H26" s="129"/>
    </row>
    <row r="27" spans="1:10" x14ac:dyDescent="0.35">
      <c r="A27" s="41" t="s">
        <v>727</v>
      </c>
      <c r="B27" s="129" t="s">
        <v>728</v>
      </c>
      <c r="C27" s="41" t="s">
        <v>259</v>
      </c>
      <c r="D27" s="41" t="s">
        <v>258</v>
      </c>
      <c r="E27" s="129" t="s">
        <v>269</v>
      </c>
      <c r="F27" s="179" t="s">
        <v>269</v>
      </c>
      <c r="G27" s="179" t="s">
        <v>269</v>
      </c>
      <c r="H27" s="129"/>
    </row>
    <row r="28" spans="1:10" x14ac:dyDescent="0.35">
      <c r="A28" s="41" t="s">
        <v>740</v>
      </c>
      <c r="B28" s="129" t="s">
        <v>914</v>
      </c>
      <c r="C28" s="41" t="s">
        <v>259</v>
      </c>
      <c r="D28" s="41" t="s">
        <v>258</v>
      </c>
      <c r="E28" s="129" t="s">
        <v>357</v>
      </c>
      <c r="F28" s="179" t="s">
        <v>915</v>
      </c>
      <c r="G28" s="179" t="s">
        <v>916</v>
      </c>
      <c r="H28" s="129"/>
    </row>
    <row r="29" spans="1:10" x14ac:dyDescent="0.35">
      <c r="A29" s="41" t="s">
        <v>782</v>
      </c>
      <c r="B29" s="129" t="s">
        <v>251</v>
      </c>
      <c r="C29" s="41" t="s">
        <v>251</v>
      </c>
      <c r="D29" s="41" t="s">
        <v>250</v>
      </c>
      <c r="E29" s="129" t="s">
        <v>346</v>
      </c>
      <c r="F29" s="179" t="s">
        <v>783</v>
      </c>
      <c r="G29" s="179" t="s">
        <v>784</v>
      </c>
      <c r="H29" s="129"/>
    </row>
    <row r="30" spans="1:10" x14ac:dyDescent="0.35">
      <c r="A30" s="41" t="s">
        <v>809</v>
      </c>
      <c r="B30" s="129" t="s">
        <v>810</v>
      </c>
      <c r="C30" s="41" t="s">
        <v>259</v>
      </c>
      <c r="D30" s="41" t="s">
        <v>258</v>
      </c>
      <c r="E30" s="129" t="s">
        <v>348</v>
      </c>
      <c r="F30" s="179" t="s">
        <v>811</v>
      </c>
      <c r="G30" s="179" t="s">
        <v>810</v>
      </c>
      <c r="H30" s="129"/>
    </row>
    <row r="31" spans="1:10" x14ac:dyDescent="0.35">
      <c r="A31" s="41" t="s">
        <v>803</v>
      </c>
      <c r="B31" s="41" t="s">
        <v>804</v>
      </c>
      <c r="C31" s="41" t="s">
        <v>255</v>
      </c>
      <c r="D31" s="41" t="s">
        <v>254</v>
      </c>
      <c r="E31" s="179" t="s">
        <v>351</v>
      </c>
      <c r="F31" s="179" t="s">
        <v>351</v>
      </c>
      <c r="G31" s="179" t="s">
        <v>275</v>
      </c>
      <c r="H31" s="129"/>
    </row>
    <row r="32" spans="1:10" x14ac:dyDescent="0.35">
      <c r="A32" s="41" t="s">
        <v>805</v>
      </c>
      <c r="B32" s="41" t="s">
        <v>806</v>
      </c>
      <c r="C32" s="41" t="s">
        <v>253</v>
      </c>
      <c r="D32" s="41" t="s">
        <v>252</v>
      </c>
      <c r="E32" s="179" t="s">
        <v>269</v>
      </c>
      <c r="F32" s="179" t="s">
        <v>269</v>
      </c>
      <c r="G32" s="179" t="s">
        <v>269</v>
      </c>
      <c r="H32" s="224"/>
    </row>
    <row r="33" spans="1:8" x14ac:dyDescent="0.35">
      <c r="A33" s="27"/>
      <c r="B33" s="27"/>
      <c r="C33" s="27"/>
      <c r="D33" s="27"/>
      <c r="E33" s="27"/>
      <c r="F33" s="27"/>
      <c r="G33" s="27"/>
      <c r="H33" s="27"/>
    </row>
    <row r="34" spans="1:8" x14ac:dyDescent="0.35">
      <c r="A34" s="27"/>
      <c r="B34" s="27"/>
      <c r="C34" s="27"/>
      <c r="D34" s="27"/>
      <c r="E34" s="27"/>
      <c r="F34" s="27"/>
      <c r="G34" s="27"/>
      <c r="H34" s="27"/>
    </row>
    <row r="35" spans="1:8" x14ac:dyDescent="0.35">
      <c r="A35" s="27"/>
      <c r="B35" s="27"/>
      <c r="C35" s="27"/>
      <c r="D35" s="27"/>
      <c r="E35" s="27"/>
      <c r="F35" s="27"/>
      <c r="G35" s="27"/>
      <c r="H35" s="27"/>
    </row>
    <row r="36" spans="1:8" x14ac:dyDescent="0.35">
      <c r="A36" s="27"/>
      <c r="B36" s="27"/>
      <c r="C36" s="27"/>
      <c r="D36" s="27"/>
      <c r="E36" s="27"/>
      <c r="F36" s="27"/>
      <c r="G36" s="27"/>
      <c r="H36" s="27"/>
    </row>
    <row r="37" spans="1:8" x14ac:dyDescent="0.35">
      <c r="A37" s="27"/>
      <c r="B37" s="27"/>
      <c r="C37" s="27"/>
      <c r="D37" s="27"/>
      <c r="E37" s="27"/>
      <c r="F37" s="27"/>
      <c r="G37" s="27"/>
      <c r="H37" s="27"/>
    </row>
    <row r="38" spans="1:8" x14ac:dyDescent="0.35">
      <c r="A38" s="27"/>
      <c r="B38" s="27"/>
      <c r="C38" s="27"/>
      <c r="D38" s="27"/>
      <c r="E38" s="27"/>
      <c r="F38" s="27"/>
      <c r="G38" s="27"/>
      <c r="H38" s="27"/>
    </row>
    <row r="39" spans="1:8" x14ac:dyDescent="0.35">
      <c r="A39" s="27"/>
      <c r="B39" s="27"/>
      <c r="C39" s="27"/>
      <c r="D39" s="27"/>
      <c r="E39" s="27"/>
      <c r="F39" s="27"/>
      <c r="G39" s="27"/>
      <c r="H39" s="27"/>
    </row>
    <row r="40" spans="1:8" x14ac:dyDescent="0.35">
      <c r="A40" s="27"/>
      <c r="B40" s="27"/>
      <c r="C40" s="27"/>
      <c r="D40" s="27"/>
      <c r="E40" s="27"/>
      <c r="F40" s="27"/>
      <c r="G40" s="27"/>
      <c r="H40" s="27"/>
    </row>
    <row r="41" spans="1:8" x14ac:dyDescent="0.35">
      <c r="A41" s="27"/>
      <c r="B41" s="27"/>
      <c r="C41" s="27"/>
      <c r="D41" s="27"/>
      <c r="E41" s="27"/>
      <c r="F41" s="27"/>
      <c r="G41" s="27"/>
      <c r="H41" s="27"/>
    </row>
    <row r="42" spans="1:8" x14ac:dyDescent="0.35">
      <c r="A42" s="27"/>
      <c r="B42" s="27"/>
      <c r="C42" s="27"/>
      <c r="D42" s="27"/>
      <c r="E42" s="27"/>
      <c r="F42" s="27"/>
      <c r="G42" s="27"/>
      <c r="H42" s="27"/>
    </row>
    <row r="43" spans="1:8" x14ac:dyDescent="0.35">
      <c r="A43" s="27"/>
      <c r="B43" s="27"/>
      <c r="C43" s="27"/>
      <c r="D43" s="27"/>
      <c r="E43" s="27"/>
      <c r="F43" s="27"/>
      <c r="G43" s="27"/>
      <c r="H43" s="27"/>
    </row>
    <row r="44" spans="1:8" x14ac:dyDescent="0.35">
      <c r="A44" s="27"/>
      <c r="B44" s="27"/>
      <c r="C44" s="27"/>
      <c r="D44" s="27"/>
      <c r="E44" s="27"/>
      <c r="F44" s="27"/>
      <c r="G44" s="27"/>
      <c r="H44" s="27"/>
    </row>
    <row r="45" spans="1:8" x14ac:dyDescent="0.35">
      <c r="A45" s="27"/>
      <c r="B45" s="27"/>
      <c r="C45" s="27"/>
      <c r="D45" s="27"/>
      <c r="E45" s="27"/>
      <c r="F45" s="27"/>
      <c r="G45" s="27"/>
      <c r="H45" s="27"/>
    </row>
    <row r="46" spans="1:8" x14ac:dyDescent="0.35">
      <c r="A46" s="27"/>
      <c r="B46" s="27"/>
      <c r="C46" s="27"/>
      <c r="D46" s="27"/>
      <c r="E46" s="27"/>
      <c r="F46" s="27"/>
      <c r="G46" s="27"/>
      <c r="H46" s="27"/>
    </row>
    <row r="47" spans="1:8" x14ac:dyDescent="0.35">
      <c r="A47" s="27"/>
      <c r="B47" s="27"/>
      <c r="C47" s="27"/>
      <c r="D47" s="27"/>
      <c r="E47" s="27"/>
      <c r="F47" s="27"/>
      <c r="G47" s="27"/>
      <c r="H47" s="27"/>
    </row>
    <row r="48" spans="1:8" x14ac:dyDescent="0.35">
      <c r="A48" s="27"/>
      <c r="B48" s="27"/>
      <c r="C48" s="27"/>
      <c r="D48" s="27"/>
      <c r="E48" s="27"/>
      <c r="F48" s="27"/>
      <c r="G48" s="27"/>
      <c r="H48" s="27"/>
    </row>
    <row r="49" spans="1:8" x14ac:dyDescent="0.35">
      <c r="A49" s="27"/>
      <c r="B49" s="27"/>
      <c r="C49" s="27"/>
      <c r="D49" s="27"/>
      <c r="E49" s="27"/>
      <c r="F49" s="27"/>
      <c r="G49" s="27"/>
      <c r="H49" s="27"/>
    </row>
    <row r="50" spans="1:8" x14ac:dyDescent="0.35">
      <c r="A50" s="27"/>
      <c r="B50" s="27"/>
      <c r="C50" s="27"/>
      <c r="D50" s="27"/>
      <c r="E50" s="27"/>
      <c r="F50" s="27"/>
      <c r="G50" s="27"/>
      <c r="H50" s="27"/>
    </row>
    <row r="51" spans="1:8" x14ac:dyDescent="0.35">
      <c r="A51" s="27"/>
      <c r="B51" s="27"/>
      <c r="C51" s="27"/>
      <c r="D51" s="27"/>
      <c r="E51" s="27"/>
      <c r="F51" s="27"/>
      <c r="G51" s="27"/>
      <c r="H51" s="27"/>
    </row>
    <row r="52" spans="1:8" x14ac:dyDescent="0.35">
      <c r="A52" s="27"/>
      <c r="B52" s="27"/>
      <c r="C52" s="27"/>
      <c r="D52" s="27"/>
      <c r="E52" s="27"/>
      <c r="F52" s="27"/>
      <c r="G52" s="27"/>
      <c r="H52" s="27"/>
    </row>
    <row r="53" spans="1:8" x14ac:dyDescent="0.35">
      <c r="A53" s="27"/>
      <c r="B53" s="27"/>
      <c r="C53" s="27"/>
      <c r="D53" s="27"/>
      <c r="E53" s="27"/>
      <c r="F53" s="27"/>
      <c r="G53" s="27"/>
      <c r="H53" s="27"/>
    </row>
    <row r="54" spans="1:8" x14ac:dyDescent="0.35">
      <c r="A54" s="27"/>
      <c r="B54" s="27"/>
      <c r="C54" s="27"/>
      <c r="D54" s="27"/>
      <c r="E54" s="27"/>
      <c r="F54" s="27"/>
      <c r="G54" s="27"/>
      <c r="H54" s="27"/>
    </row>
  </sheetData>
  <autoFilter ref="A4:H32" xr:uid="{CCEA3FFE-531B-4C8A-9245-87A4413A4C2C}"/>
  <sortState xmlns:xlrd2="http://schemas.microsoft.com/office/spreadsheetml/2017/richdata2" ref="A5:H32">
    <sortCondition ref="A4:A32"/>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D38F-AFA9-4676-B10B-3ACD7BFBC99D}">
  <sheetPr>
    <tabColor theme="0"/>
  </sheetPr>
  <dimension ref="A1:L118"/>
  <sheetViews>
    <sheetView workbookViewId="0">
      <pane ySplit="4" topLeftCell="A5" activePane="bottomLeft" state="frozen"/>
      <selection activeCell="C74" sqref="C74"/>
      <selection pane="bottomLeft" activeCell="A4" sqref="A4"/>
    </sheetView>
  </sheetViews>
  <sheetFormatPr defaultColWidth="0" defaultRowHeight="14.5" zeroHeight="1" x14ac:dyDescent="0.35"/>
  <cols>
    <col min="1" max="1" width="8.54296875" style="27" customWidth="1"/>
    <col min="2" max="2" width="54.54296875" style="27" bestFit="1" customWidth="1"/>
    <col min="3" max="3" width="21.453125" style="27" bestFit="1" customWidth="1"/>
    <col min="4" max="4" width="11.453125" style="27" customWidth="1"/>
    <col min="5" max="5" width="46.54296875" style="27" bestFit="1" customWidth="1"/>
    <col min="6" max="6" width="47.453125" style="27" bestFit="1" customWidth="1"/>
    <col min="7" max="7" width="12.453125" style="27" customWidth="1"/>
    <col min="8" max="8" width="47.453125" style="27" bestFit="1" customWidth="1"/>
    <col min="9" max="9" width="19.453125" style="27" bestFit="1" customWidth="1"/>
    <col min="10" max="10" width="62.54296875" style="133" bestFit="1" customWidth="1"/>
    <col min="11" max="11" width="19.453125" style="133" customWidth="1"/>
    <col min="12" max="12" width="8.54296875" style="27" customWidth="1"/>
    <col min="13" max="16384" width="8.54296875" style="27" hidden="1"/>
  </cols>
  <sheetData>
    <row r="1" spans="1:12" ht="4.25" customHeight="1" x14ac:dyDescent="0.35"/>
    <row r="2" spans="1:12" ht="30.65" customHeight="1" x14ac:dyDescent="0.35">
      <c r="A2" s="196" t="s">
        <v>798</v>
      </c>
      <c r="B2" s="204"/>
      <c r="C2" s="204"/>
      <c r="D2" s="204"/>
      <c r="E2" s="218"/>
      <c r="F2" s="218"/>
      <c r="G2" s="218"/>
      <c r="H2" s="218"/>
      <c r="I2" s="218"/>
      <c r="J2" s="219"/>
      <c r="K2" s="219"/>
    </row>
    <row r="3" spans="1:12" ht="4.25" customHeight="1" x14ac:dyDescent="0.35">
      <c r="A3" s="127"/>
      <c r="B3" s="26"/>
    </row>
    <row r="4" spans="1:12" ht="65" x14ac:dyDescent="0.35">
      <c r="A4" s="220" t="s">
        <v>560</v>
      </c>
      <c r="B4" s="220" t="s">
        <v>561</v>
      </c>
      <c r="C4" s="220" t="s">
        <v>360</v>
      </c>
      <c r="D4" s="220" t="s">
        <v>361</v>
      </c>
      <c r="E4" s="220" t="s">
        <v>362</v>
      </c>
      <c r="F4" s="220" t="s">
        <v>363</v>
      </c>
      <c r="G4" s="220" t="s">
        <v>364</v>
      </c>
      <c r="H4" s="220" t="s">
        <v>365</v>
      </c>
      <c r="I4" s="220" t="s">
        <v>366</v>
      </c>
      <c r="J4" s="220" t="s">
        <v>562</v>
      </c>
      <c r="K4" s="220" t="s">
        <v>563</v>
      </c>
    </row>
    <row r="5" spans="1:12" customFormat="1" x14ac:dyDescent="0.35">
      <c r="A5" s="221" t="s">
        <v>372</v>
      </c>
      <c r="B5" s="221" t="s">
        <v>568</v>
      </c>
      <c r="C5" s="221" t="s">
        <v>247</v>
      </c>
      <c r="D5" s="221" t="s">
        <v>298</v>
      </c>
      <c r="E5" s="221" t="s">
        <v>299</v>
      </c>
      <c r="F5" s="221" t="s">
        <v>368</v>
      </c>
      <c r="G5" s="221" t="s">
        <v>283</v>
      </c>
      <c r="H5" s="221" t="s">
        <v>368</v>
      </c>
      <c r="I5" s="221" t="s">
        <v>283</v>
      </c>
      <c r="J5" s="221" t="s">
        <v>565</v>
      </c>
      <c r="K5" s="221" t="s">
        <v>369</v>
      </c>
      <c r="L5" s="27"/>
    </row>
    <row r="6" spans="1:12" customFormat="1" x14ac:dyDescent="0.35">
      <c r="A6" s="221" t="s">
        <v>373</v>
      </c>
      <c r="B6" s="221" t="s">
        <v>569</v>
      </c>
      <c r="C6" s="221" t="s">
        <v>247</v>
      </c>
      <c r="D6" s="221" t="s">
        <v>298</v>
      </c>
      <c r="E6" s="221" t="s">
        <v>299</v>
      </c>
      <c r="F6" s="221" t="s">
        <v>368</v>
      </c>
      <c r="G6" s="221" t="s">
        <v>283</v>
      </c>
      <c r="H6" s="221" t="s">
        <v>368</v>
      </c>
      <c r="I6" s="221" t="s">
        <v>283</v>
      </c>
      <c r="J6" s="221" t="s">
        <v>565</v>
      </c>
      <c r="K6" s="221" t="s">
        <v>369</v>
      </c>
      <c r="L6" s="27"/>
    </row>
    <row r="7" spans="1:12" customFormat="1" x14ac:dyDescent="0.35">
      <c r="A7" s="221" t="s">
        <v>374</v>
      </c>
      <c r="B7" s="221" t="s">
        <v>570</v>
      </c>
      <c r="C7" s="221" t="s">
        <v>247</v>
      </c>
      <c r="D7" s="221" t="s">
        <v>298</v>
      </c>
      <c r="E7" s="221" t="s">
        <v>299</v>
      </c>
      <c r="F7" s="221" t="s">
        <v>368</v>
      </c>
      <c r="G7" s="221" t="s">
        <v>283</v>
      </c>
      <c r="H7" s="221" t="s">
        <v>368</v>
      </c>
      <c r="I7" s="221" t="s">
        <v>283</v>
      </c>
      <c r="J7" s="221" t="s">
        <v>565</v>
      </c>
      <c r="K7" s="221" t="s">
        <v>369</v>
      </c>
      <c r="L7" s="27"/>
    </row>
    <row r="8" spans="1:12" customFormat="1" x14ac:dyDescent="0.35">
      <c r="A8" s="221" t="s">
        <v>370</v>
      </c>
      <c r="B8" s="221" t="s">
        <v>566</v>
      </c>
      <c r="C8" s="221" t="s">
        <v>247</v>
      </c>
      <c r="D8" s="221" t="s">
        <v>298</v>
      </c>
      <c r="E8" s="221" t="s">
        <v>299</v>
      </c>
      <c r="F8" s="221" t="s">
        <v>368</v>
      </c>
      <c r="G8" s="221" t="s">
        <v>283</v>
      </c>
      <c r="H8" s="221" t="s">
        <v>368</v>
      </c>
      <c r="I8" s="221" t="s">
        <v>283</v>
      </c>
      <c r="J8" s="221" t="s">
        <v>565</v>
      </c>
      <c r="K8" s="221" t="s">
        <v>369</v>
      </c>
      <c r="L8" s="27"/>
    </row>
    <row r="9" spans="1:12" customFormat="1" x14ac:dyDescent="0.35">
      <c r="A9" s="221" t="s">
        <v>375</v>
      </c>
      <c r="B9" s="221" t="s">
        <v>571</v>
      </c>
      <c r="C9" s="221" t="s">
        <v>247</v>
      </c>
      <c r="D9" s="221" t="s">
        <v>298</v>
      </c>
      <c r="E9" s="221" t="s">
        <v>299</v>
      </c>
      <c r="F9" s="221" t="s">
        <v>368</v>
      </c>
      <c r="G9" s="221" t="s">
        <v>283</v>
      </c>
      <c r="H9" s="221" t="s">
        <v>368</v>
      </c>
      <c r="I9" s="221" t="s">
        <v>283</v>
      </c>
      <c r="J9" s="221" t="s">
        <v>565</v>
      </c>
      <c r="K9" s="221" t="s">
        <v>369</v>
      </c>
      <c r="L9" s="27"/>
    </row>
    <row r="10" spans="1:12" customFormat="1" x14ac:dyDescent="0.35">
      <c r="A10" s="221" t="s">
        <v>367</v>
      </c>
      <c r="B10" s="221" t="s">
        <v>564</v>
      </c>
      <c r="C10" s="221" t="s">
        <v>247</v>
      </c>
      <c r="D10" s="221" t="s">
        <v>298</v>
      </c>
      <c r="E10" s="221" t="s">
        <v>299</v>
      </c>
      <c r="F10" s="221" t="s">
        <v>368</v>
      </c>
      <c r="G10" s="221" t="s">
        <v>283</v>
      </c>
      <c r="H10" s="221" t="s">
        <v>368</v>
      </c>
      <c r="I10" s="221" t="s">
        <v>283</v>
      </c>
      <c r="J10" s="221" t="s">
        <v>565</v>
      </c>
      <c r="K10" s="221" t="s">
        <v>369</v>
      </c>
      <c r="L10" s="27"/>
    </row>
    <row r="11" spans="1:12" customFormat="1" x14ac:dyDescent="0.35">
      <c r="A11" s="221" t="s">
        <v>371</v>
      </c>
      <c r="B11" s="221" t="s">
        <v>567</v>
      </c>
      <c r="C11" s="221" t="s">
        <v>247</v>
      </c>
      <c r="D11" s="221" t="s">
        <v>298</v>
      </c>
      <c r="E11" s="221" t="s">
        <v>299</v>
      </c>
      <c r="F11" s="221" t="s">
        <v>368</v>
      </c>
      <c r="G11" s="221" t="s">
        <v>283</v>
      </c>
      <c r="H11" s="221" t="s">
        <v>368</v>
      </c>
      <c r="I11" s="221" t="s">
        <v>283</v>
      </c>
      <c r="J11" s="221" t="s">
        <v>565</v>
      </c>
      <c r="K11" s="221" t="s">
        <v>369</v>
      </c>
      <c r="L11" s="27"/>
    </row>
    <row r="12" spans="1:12" customFormat="1" x14ac:dyDescent="0.35">
      <c r="A12" s="221" t="s">
        <v>428</v>
      </c>
      <c r="B12" s="221" t="s">
        <v>623</v>
      </c>
      <c r="C12" s="221" t="s">
        <v>257</v>
      </c>
      <c r="D12" s="221" t="s">
        <v>325</v>
      </c>
      <c r="E12" s="221" t="s">
        <v>326</v>
      </c>
      <c r="F12" s="221" t="s">
        <v>350</v>
      </c>
      <c r="G12" s="221" t="s">
        <v>273</v>
      </c>
      <c r="H12" s="221" t="s">
        <v>350</v>
      </c>
      <c r="I12" s="221" t="s">
        <v>273</v>
      </c>
      <c r="J12" s="221" t="s">
        <v>573</v>
      </c>
      <c r="K12" s="221" t="s">
        <v>377</v>
      </c>
      <c r="L12" s="27"/>
    </row>
    <row r="13" spans="1:12" customFormat="1" x14ac:dyDescent="0.35">
      <c r="A13" s="221" t="s">
        <v>376</v>
      </c>
      <c r="B13" s="221" t="s">
        <v>572</v>
      </c>
      <c r="C13" s="221" t="s">
        <v>257</v>
      </c>
      <c r="D13" s="221" t="s">
        <v>325</v>
      </c>
      <c r="E13" s="221" t="s">
        <v>326</v>
      </c>
      <c r="F13" s="221" t="s">
        <v>350</v>
      </c>
      <c r="G13" s="221" t="s">
        <v>273</v>
      </c>
      <c r="H13" s="221" t="s">
        <v>350</v>
      </c>
      <c r="I13" s="221" t="s">
        <v>273</v>
      </c>
      <c r="J13" s="221" t="s">
        <v>573</v>
      </c>
      <c r="K13" s="221" t="s">
        <v>377</v>
      </c>
      <c r="L13" s="27"/>
    </row>
    <row r="14" spans="1:12" customFormat="1" x14ac:dyDescent="0.35">
      <c r="A14" s="221" t="s">
        <v>379</v>
      </c>
      <c r="B14" s="221" t="s">
        <v>574</v>
      </c>
      <c r="C14" s="221" t="s">
        <v>253</v>
      </c>
      <c r="D14" s="221" t="s">
        <v>805</v>
      </c>
      <c r="E14" s="221" t="s">
        <v>806</v>
      </c>
      <c r="F14" s="221" t="s">
        <v>269</v>
      </c>
      <c r="G14" s="221" t="s">
        <v>269</v>
      </c>
      <c r="H14" s="221" t="s">
        <v>269</v>
      </c>
      <c r="I14" s="221" t="s">
        <v>269</v>
      </c>
      <c r="J14" s="221" t="s">
        <v>575</v>
      </c>
      <c r="K14" s="221" t="s">
        <v>380</v>
      </c>
      <c r="L14" s="27"/>
    </row>
    <row r="15" spans="1:12" customFormat="1" x14ac:dyDescent="0.35">
      <c r="A15" s="221" t="s">
        <v>381</v>
      </c>
      <c r="B15" s="221" t="s">
        <v>576</v>
      </c>
      <c r="C15" s="221" t="s">
        <v>253</v>
      </c>
      <c r="D15" s="221" t="s">
        <v>805</v>
      </c>
      <c r="E15" s="221" t="s">
        <v>806</v>
      </c>
      <c r="F15" s="221" t="s">
        <v>269</v>
      </c>
      <c r="G15" s="221" t="s">
        <v>269</v>
      </c>
      <c r="H15" s="221" t="s">
        <v>269</v>
      </c>
      <c r="I15" s="221" t="s">
        <v>269</v>
      </c>
      <c r="J15" s="221" t="s">
        <v>575</v>
      </c>
      <c r="K15" s="221" t="s">
        <v>380</v>
      </c>
      <c r="L15" s="27"/>
    </row>
    <row r="16" spans="1:12" customFormat="1" x14ac:dyDescent="0.35">
      <c r="A16" s="221" t="s">
        <v>382</v>
      </c>
      <c r="B16" s="221" t="s">
        <v>577</v>
      </c>
      <c r="C16" s="221" t="s">
        <v>253</v>
      </c>
      <c r="D16" s="221" t="s">
        <v>304</v>
      </c>
      <c r="E16" s="221" t="s">
        <v>305</v>
      </c>
      <c r="F16" s="221" t="s">
        <v>269</v>
      </c>
      <c r="G16" s="221" t="s">
        <v>269</v>
      </c>
      <c r="H16" s="221" t="s">
        <v>269</v>
      </c>
      <c r="I16" s="221" t="s">
        <v>269</v>
      </c>
      <c r="J16" s="221" t="s">
        <v>578</v>
      </c>
      <c r="K16" s="221" t="s">
        <v>383</v>
      </c>
      <c r="L16" s="27"/>
    </row>
    <row r="17" spans="1:12" customFormat="1" x14ac:dyDescent="0.35">
      <c r="A17" s="221" t="s">
        <v>384</v>
      </c>
      <c r="B17" s="221" t="s">
        <v>579</v>
      </c>
      <c r="C17" s="221" t="s">
        <v>251</v>
      </c>
      <c r="D17" s="221" t="s">
        <v>782</v>
      </c>
      <c r="E17" s="221" t="s">
        <v>251</v>
      </c>
      <c r="F17" s="221" t="s">
        <v>580</v>
      </c>
      <c r="G17" s="221" t="s">
        <v>267</v>
      </c>
      <c r="H17" s="221" t="s">
        <v>783</v>
      </c>
      <c r="I17" s="221" t="s">
        <v>784</v>
      </c>
      <c r="J17" s="221" t="s">
        <v>581</v>
      </c>
      <c r="K17" s="221" t="s">
        <v>385</v>
      </c>
      <c r="L17" s="27"/>
    </row>
    <row r="18" spans="1:12" customFormat="1" x14ac:dyDescent="0.35">
      <c r="A18" s="221" t="s">
        <v>386</v>
      </c>
      <c r="B18" s="221" t="s">
        <v>582</v>
      </c>
      <c r="C18" s="221" t="s">
        <v>253</v>
      </c>
      <c r="D18" s="221" t="s">
        <v>310</v>
      </c>
      <c r="E18" s="221" t="s">
        <v>311</v>
      </c>
      <c r="F18" s="221" t="s">
        <v>580</v>
      </c>
      <c r="G18" s="221" t="s">
        <v>267</v>
      </c>
      <c r="H18" s="221" t="s">
        <v>580</v>
      </c>
      <c r="I18" s="221" t="s">
        <v>267</v>
      </c>
      <c r="J18" s="221" t="s">
        <v>583</v>
      </c>
      <c r="K18" s="221" t="s">
        <v>387</v>
      </c>
      <c r="L18" s="27"/>
    </row>
    <row r="19" spans="1:12" customFormat="1" x14ac:dyDescent="0.35">
      <c r="A19" s="221" t="s">
        <v>388</v>
      </c>
      <c r="B19" s="221" t="s">
        <v>584</v>
      </c>
      <c r="C19" s="221" t="s">
        <v>255</v>
      </c>
      <c r="D19" s="221" t="s">
        <v>803</v>
      </c>
      <c r="E19" s="221" t="s">
        <v>804</v>
      </c>
      <c r="F19" s="221" t="s">
        <v>391</v>
      </c>
      <c r="G19" s="221" t="s">
        <v>275</v>
      </c>
      <c r="H19" s="221" t="s">
        <v>391</v>
      </c>
      <c r="I19" s="221" t="s">
        <v>275</v>
      </c>
      <c r="J19" s="221" t="s">
        <v>585</v>
      </c>
      <c r="K19" s="221" t="s">
        <v>389</v>
      </c>
      <c r="L19" s="27"/>
    </row>
    <row r="20" spans="1:12" customFormat="1" x14ac:dyDescent="0.35">
      <c r="A20" s="221" t="s">
        <v>390</v>
      </c>
      <c r="B20" s="221" t="s">
        <v>586</v>
      </c>
      <c r="C20" s="221" t="s">
        <v>255</v>
      </c>
      <c r="D20" s="221" t="s">
        <v>320</v>
      </c>
      <c r="E20" s="221" t="s">
        <v>321</v>
      </c>
      <c r="F20" s="221" t="s">
        <v>391</v>
      </c>
      <c r="G20" s="221" t="s">
        <v>275</v>
      </c>
      <c r="H20" s="221" t="s">
        <v>391</v>
      </c>
      <c r="I20" s="221" t="s">
        <v>275</v>
      </c>
      <c r="J20" s="221" t="s">
        <v>587</v>
      </c>
      <c r="K20" s="221" t="s">
        <v>392</v>
      </c>
      <c r="L20" s="27"/>
    </row>
    <row r="21" spans="1:12" customFormat="1" x14ac:dyDescent="0.35">
      <c r="A21" s="221" t="s">
        <v>395</v>
      </c>
      <c r="B21" s="221" t="s">
        <v>590</v>
      </c>
      <c r="C21" s="221" t="s">
        <v>251</v>
      </c>
      <c r="D21" s="221" t="s">
        <v>782</v>
      </c>
      <c r="E21" s="221" t="s">
        <v>251</v>
      </c>
      <c r="F21" s="221" t="s">
        <v>580</v>
      </c>
      <c r="G21" s="221" t="s">
        <v>267</v>
      </c>
      <c r="H21" s="221" t="s">
        <v>783</v>
      </c>
      <c r="I21" s="221" t="s">
        <v>784</v>
      </c>
      <c r="J21" s="221" t="s">
        <v>591</v>
      </c>
      <c r="K21" s="221" t="s">
        <v>396</v>
      </c>
      <c r="L21" s="27"/>
    </row>
    <row r="22" spans="1:12" customFormat="1" x14ac:dyDescent="0.35">
      <c r="A22" s="221" t="s">
        <v>397</v>
      </c>
      <c r="B22" s="221" t="s">
        <v>592</v>
      </c>
      <c r="C22" s="221" t="s">
        <v>251</v>
      </c>
      <c r="D22" s="221" t="s">
        <v>782</v>
      </c>
      <c r="E22" s="221" t="s">
        <v>251</v>
      </c>
      <c r="F22" s="221" t="s">
        <v>580</v>
      </c>
      <c r="G22" s="221" t="s">
        <v>267</v>
      </c>
      <c r="H22" s="221" t="s">
        <v>783</v>
      </c>
      <c r="I22" s="221" t="s">
        <v>784</v>
      </c>
      <c r="J22" s="221" t="s">
        <v>591</v>
      </c>
      <c r="K22" s="221" t="s">
        <v>396</v>
      </c>
      <c r="L22" s="27"/>
    </row>
    <row r="23" spans="1:12" customFormat="1" x14ac:dyDescent="0.35">
      <c r="A23" s="221" t="s">
        <v>398</v>
      </c>
      <c r="B23" s="221" t="s">
        <v>593</v>
      </c>
      <c r="C23" s="221" t="s">
        <v>251</v>
      </c>
      <c r="D23" s="221" t="s">
        <v>782</v>
      </c>
      <c r="E23" s="221" t="s">
        <v>251</v>
      </c>
      <c r="F23" s="221" t="s">
        <v>580</v>
      </c>
      <c r="G23" s="221" t="s">
        <v>267</v>
      </c>
      <c r="H23" s="221" t="s">
        <v>783</v>
      </c>
      <c r="I23" s="221" t="s">
        <v>784</v>
      </c>
      <c r="J23" s="221" t="s">
        <v>591</v>
      </c>
      <c r="K23" s="221" t="s">
        <v>396</v>
      </c>
      <c r="L23" s="27"/>
    </row>
    <row r="24" spans="1:12" customFormat="1" x14ac:dyDescent="0.35">
      <c r="A24" s="221" t="s">
        <v>399</v>
      </c>
      <c r="B24" s="221" t="s">
        <v>594</v>
      </c>
      <c r="C24" s="221" t="s">
        <v>251</v>
      </c>
      <c r="D24" s="221" t="s">
        <v>782</v>
      </c>
      <c r="E24" s="221" t="s">
        <v>251</v>
      </c>
      <c r="F24" s="221" t="s">
        <v>580</v>
      </c>
      <c r="G24" s="221" t="s">
        <v>267</v>
      </c>
      <c r="H24" s="221" t="s">
        <v>783</v>
      </c>
      <c r="I24" s="221" t="s">
        <v>784</v>
      </c>
      <c r="J24" s="221" t="s">
        <v>591</v>
      </c>
      <c r="K24" s="221" t="s">
        <v>396</v>
      </c>
      <c r="L24" s="27"/>
    </row>
    <row r="25" spans="1:12" customFormat="1" x14ac:dyDescent="0.35">
      <c r="A25" s="221" t="s">
        <v>400</v>
      </c>
      <c r="B25" s="221" t="s">
        <v>595</v>
      </c>
      <c r="C25" s="221" t="s">
        <v>251</v>
      </c>
      <c r="D25" s="221" t="s">
        <v>782</v>
      </c>
      <c r="E25" s="221" t="s">
        <v>251</v>
      </c>
      <c r="F25" s="221" t="s">
        <v>580</v>
      </c>
      <c r="G25" s="221" t="s">
        <v>267</v>
      </c>
      <c r="H25" s="221" t="s">
        <v>783</v>
      </c>
      <c r="I25" s="221" t="s">
        <v>784</v>
      </c>
      <c r="J25" s="221" t="s">
        <v>591</v>
      </c>
      <c r="K25" s="221" t="s">
        <v>396</v>
      </c>
      <c r="L25" s="27"/>
    </row>
    <row r="26" spans="1:12" customFormat="1" x14ac:dyDescent="0.35">
      <c r="A26" s="221" t="s">
        <v>401</v>
      </c>
      <c r="B26" s="221" t="s">
        <v>596</v>
      </c>
      <c r="C26" s="221" t="s">
        <v>251</v>
      </c>
      <c r="D26" s="221" t="s">
        <v>782</v>
      </c>
      <c r="E26" s="221" t="s">
        <v>251</v>
      </c>
      <c r="F26" s="221" t="s">
        <v>580</v>
      </c>
      <c r="G26" s="221" t="s">
        <v>267</v>
      </c>
      <c r="H26" s="221" t="s">
        <v>783</v>
      </c>
      <c r="I26" s="221" t="s">
        <v>784</v>
      </c>
      <c r="J26" s="221" t="s">
        <v>591</v>
      </c>
      <c r="K26" s="221" t="s">
        <v>396</v>
      </c>
      <c r="L26" s="27"/>
    </row>
    <row r="27" spans="1:12" customFormat="1" x14ac:dyDescent="0.35">
      <c r="A27" s="221" t="s">
        <v>386</v>
      </c>
      <c r="B27" s="221" t="s">
        <v>582</v>
      </c>
      <c r="C27" s="221" t="s">
        <v>253</v>
      </c>
      <c r="D27" s="221" t="s">
        <v>306</v>
      </c>
      <c r="E27" s="221" t="s">
        <v>307</v>
      </c>
      <c r="F27" s="221" t="s">
        <v>269</v>
      </c>
      <c r="G27" s="221" t="s">
        <v>269</v>
      </c>
      <c r="H27" s="221" t="s">
        <v>269</v>
      </c>
      <c r="I27" s="221" t="s">
        <v>269</v>
      </c>
      <c r="J27" s="221" t="s">
        <v>583</v>
      </c>
      <c r="K27" s="221" t="s">
        <v>387</v>
      </c>
      <c r="L27" s="27"/>
    </row>
    <row r="28" spans="1:12" customFormat="1" x14ac:dyDescent="0.35">
      <c r="A28" s="221" t="s">
        <v>402</v>
      </c>
      <c r="B28" s="221" t="s">
        <v>599</v>
      </c>
      <c r="C28" s="221" t="s">
        <v>253</v>
      </c>
      <c r="D28" s="221" t="s">
        <v>312</v>
      </c>
      <c r="E28" s="221" t="s">
        <v>313</v>
      </c>
      <c r="F28" s="221" t="s">
        <v>403</v>
      </c>
      <c r="G28" s="221" t="s">
        <v>271</v>
      </c>
      <c r="H28" s="221" t="s">
        <v>403</v>
      </c>
      <c r="I28" s="221" t="s">
        <v>271</v>
      </c>
      <c r="J28" s="221" t="s">
        <v>600</v>
      </c>
      <c r="K28" s="221" t="s">
        <v>404</v>
      </c>
      <c r="L28" s="27"/>
    </row>
    <row r="29" spans="1:12" customFormat="1" x14ac:dyDescent="0.35">
      <c r="A29" s="221" t="s">
        <v>410</v>
      </c>
      <c r="B29" s="221" t="s">
        <v>606</v>
      </c>
      <c r="C29" s="221" t="s">
        <v>257</v>
      </c>
      <c r="D29" s="221" t="s">
        <v>331</v>
      </c>
      <c r="E29" s="221" t="s">
        <v>332</v>
      </c>
      <c r="F29" s="221" t="s">
        <v>378</v>
      </c>
      <c r="G29" s="221" t="s">
        <v>291</v>
      </c>
      <c r="H29" s="221" t="s">
        <v>378</v>
      </c>
      <c r="I29" s="221" t="s">
        <v>291</v>
      </c>
      <c r="J29" s="221" t="s">
        <v>602</v>
      </c>
      <c r="K29" s="221" t="s">
        <v>406</v>
      </c>
      <c r="L29" s="27"/>
    </row>
    <row r="30" spans="1:12" customFormat="1" x14ac:dyDescent="0.35">
      <c r="A30" s="221" t="s">
        <v>407</v>
      </c>
      <c r="B30" s="221" t="s">
        <v>603</v>
      </c>
      <c r="C30" s="221" t="s">
        <v>257</v>
      </c>
      <c r="D30" s="221" t="s">
        <v>331</v>
      </c>
      <c r="E30" s="221" t="s">
        <v>332</v>
      </c>
      <c r="F30" s="221" t="s">
        <v>378</v>
      </c>
      <c r="G30" s="221" t="s">
        <v>291</v>
      </c>
      <c r="H30" s="221" t="s">
        <v>378</v>
      </c>
      <c r="I30" s="221" t="s">
        <v>291</v>
      </c>
      <c r="J30" s="221" t="s">
        <v>602</v>
      </c>
      <c r="K30" s="221" t="s">
        <v>406</v>
      </c>
      <c r="L30" s="27"/>
    </row>
    <row r="31" spans="1:12" customFormat="1" x14ac:dyDescent="0.35">
      <c r="A31" s="221" t="s">
        <v>405</v>
      </c>
      <c r="B31" s="221" t="s">
        <v>601</v>
      </c>
      <c r="C31" s="221" t="s">
        <v>257</v>
      </c>
      <c r="D31" s="221" t="s">
        <v>331</v>
      </c>
      <c r="E31" s="221" t="s">
        <v>332</v>
      </c>
      <c r="F31" s="221" t="s">
        <v>378</v>
      </c>
      <c r="G31" s="221" t="s">
        <v>291</v>
      </c>
      <c r="H31" s="221" t="s">
        <v>378</v>
      </c>
      <c r="I31" s="221" t="s">
        <v>291</v>
      </c>
      <c r="J31" s="221" t="s">
        <v>602</v>
      </c>
      <c r="K31" s="221" t="s">
        <v>406</v>
      </c>
      <c r="L31" s="27"/>
    </row>
    <row r="32" spans="1:12" customFormat="1" x14ac:dyDescent="0.35">
      <c r="A32" s="221" t="s">
        <v>408</v>
      </c>
      <c r="B32" s="221" t="s">
        <v>604</v>
      </c>
      <c r="C32" s="221" t="s">
        <v>257</v>
      </c>
      <c r="D32" s="221" t="s">
        <v>331</v>
      </c>
      <c r="E32" s="221" t="s">
        <v>332</v>
      </c>
      <c r="F32" s="221" t="s">
        <v>378</v>
      </c>
      <c r="G32" s="221" t="s">
        <v>291</v>
      </c>
      <c r="H32" s="221" t="s">
        <v>378</v>
      </c>
      <c r="I32" s="221" t="s">
        <v>291</v>
      </c>
      <c r="J32" s="221" t="s">
        <v>605</v>
      </c>
      <c r="K32" s="221" t="s">
        <v>409</v>
      </c>
      <c r="L32" s="27"/>
    </row>
    <row r="33" spans="1:12" customFormat="1" x14ac:dyDescent="0.35">
      <c r="A33" s="221" t="s">
        <v>411</v>
      </c>
      <c r="B33" s="221" t="s">
        <v>607</v>
      </c>
      <c r="C33" s="221" t="s">
        <v>259</v>
      </c>
      <c r="D33" s="221" t="s">
        <v>809</v>
      </c>
      <c r="E33" s="221" t="s">
        <v>810</v>
      </c>
      <c r="F33" s="221" t="s">
        <v>403</v>
      </c>
      <c r="G33" s="221" t="s">
        <v>271</v>
      </c>
      <c r="H33" s="221" t="s">
        <v>811</v>
      </c>
      <c r="I33" s="221" t="s">
        <v>810</v>
      </c>
      <c r="J33" s="221" t="s">
        <v>608</v>
      </c>
      <c r="K33" s="221" t="s">
        <v>412</v>
      </c>
      <c r="L33" s="27"/>
    </row>
    <row r="34" spans="1:12" customFormat="1" x14ac:dyDescent="0.35">
      <c r="A34" s="221" t="s">
        <v>416</v>
      </c>
      <c r="B34" s="221" t="s">
        <v>612</v>
      </c>
      <c r="C34" s="221" t="s">
        <v>253</v>
      </c>
      <c r="D34" s="221" t="s">
        <v>308</v>
      </c>
      <c r="E34" s="221" t="s">
        <v>309</v>
      </c>
      <c r="F34" s="221" t="s">
        <v>403</v>
      </c>
      <c r="G34" s="221" t="s">
        <v>271</v>
      </c>
      <c r="H34" s="221" t="s">
        <v>403</v>
      </c>
      <c r="I34" s="221" t="s">
        <v>271</v>
      </c>
      <c r="J34" s="221" t="s">
        <v>610</v>
      </c>
      <c r="K34" s="221" t="s">
        <v>414</v>
      </c>
      <c r="L34" s="27"/>
    </row>
    <row r="35" spans="1:12" customFormat="1" x14ac:dyDescent="0.35">
      <c r="A35" s="221" t="s">
        <v>418</v>
      </c>
      <c r="B35" s="221" t="s">
        <v>614</v>
      </c>
      <c r="C35" s="221" t="s">
        <v>253</v>
      </c>
      <c r="D35" s="221" t="s">
        <v>308</v>
      </c>
      <c r="E35" s="221" t="s">
        <v>309</v>
      </c>
      <c r="F35" s="221" t="s">
        <v>403</v>
      </c>
      <c r="G35" s="221" t="s">
        <v>271</v>
      </c>
      <c r="H35" s="221" t="s">
        <v>403</v>
      </c>
      <c r="I35" s="221" t="s">
        <v>271</v>
      </c>
      <c r="J35" s="221" t="s">
        <v>610</v>
      </c>
      <c r="K35" s="221" t="s">
        <v>414</v>
      </c>
      <c r="L35" s="27"/>
    </row>
    <row r="36" spans="1:12" customFormat="1" x14ac:dyDescent="0.35">
      <c r="A36" s="221" t="s">
        <v>413</v>
      </c>
      <c r="B36" s="221" t="s">
        <v>609</v>
      </c>
      <c r="C36" s="221" t="s">
        <v>253</v>
      </c>
      <c r="D36" s="221" t="s">
        <v>308</v>
      </c>
      <c r="E36" s="221" t="s">
        <v>309</v>
      </c>
      <c r="F36" s="221" t="s">
        <v>403</v>
      </c>
      <c r="G36" s="221" t="s">
        <v>271</v>
      </c>
      <c r="H36" s="221" t="s">
        <v>403</v>
      </c>
      <c r="I36" s="221" t="s">
        <v>271</v>
      </c>
      <c r="J36" s="221" t="s">
        <v>610</v>
      </c>
      <c r="K36" s="221" t="s">
        <v>414</v>
      </c>
      <c r="L36" s="27"/>
    </row>
    <row r="37" spans="1:12" customFormat="1" x14ac:dyDescent="0.35">
      <c r="A37" s="221" t="s">
        <v>415</v>
      </c>
      <c r="B37" s="221" t="s">
        <v>611</v>
      </c>
      <c r="C37" s="221" t="s">
        <v>253</v>
      </c>
      <c r="D37" s="221" t="s">
        <v>308</v>
      </c>
      <c r="E37" s="221" t="s">
        <v>309</v>
      </c>
      <c r="F37" s="221" t="s">
        <v>403</v>
      </c>
      <c r="G37" s="221" t="s">
        <v>271</v>
      </c>
      <c r="H37" s="221" t="s">
        <v>403</v>
      </c>
      <c r="I37" s="221" t="s">
        <v>271</v>
      </c>
      <c r="J37" s="221" t="s">
        <v>610</v>
      </c>
      <c r="K37" s="221" t="s">
        <v>414</v>
      </c>
      <c r="L37" s="27"/>
    </row>
    <row r="38" spans="1:12" customFormat="1" x14ac:dyDescent="0.35">
      <c r="A38" s="221" t="s">
        <v>417</v>
      </c>
      <c r="B38" s="221" t="s">
        <v>613</v>
      </c>
      <c r="C38" s="221" t="s">
        <v>253</v>
      </c>
      <c r="D38" s="221" t="s">
        <v>308</v>
      </c>
      <c r="E38" s="221" t="s">
        <v>309</v>
      </c>
      <c r="F38" s="221" t="s">
        <v>403</v>
      </c>
      <c r="G38" s="221" t="s">
        <v>271</v>
      </c>
      <c r="H38" s="221" t="s">
        <v>403</v>
      </c>
      <c r="I38" s="221" t="s">
        <v>271</v>
      </c>
      <c r="J38" s="221" t="s">
        <v>610</v>
      </c>
      <c r="K38" s="221" t="s">
        <v>414</v>
      </c>
      <c r="L38" s="27"/>
    </row>
    <row r="39" spans="1:12" customFormat="1" x14ac:dyDescent="0.35">
      <c r="A39" s="221" t="s">
        <v>419</v>
      </c>
      <c r="B39" s="221" t="s">
        <v>615</v>
      </c>
      <c r="C39" s="221" t="s">
        <v>255</v>
      </c>
      <c r="D39" s="221" t="s">
        <v>316</v>
      </c>
      <c r="E39" s="221" t="s">
        <v>317</v>
      </c>
      <c r="F39" s="221" t="s">
        <v>391</v>
      </c>
      <c r="G39" s="221" t="s">
        <v>275</v>
      </c>
      <c r="H39" s="221" t="s">
        <v>391</v>
      </c>
      <c r="I39" s="221" t="s">
        <v>275</v>
      </c>
      <c r="J39" s="221" t="s">
        <v>616</v>
      </c>
      <c r="K39" s="221" t="s">
        <v>420</v>
      </c>
      <c r="L39" s="27"/>
    </row>
    <row r="40" spans="1:12" customFormat="1" x14ac:dyDescent="0.35">
      <c r="A40" s="221" t="s">
        <v>421</v>
      </c>
      <c r="B40" s="221" t="s">
        <v>617</v>
      </c>
      <c r="C40" s="221" t="s">
        <v>253</v>
      </c>
      <c r="D40" s="221" t="s">
        <v>314</v>
      </c>
      <c r="E40" s="221" t="s">
        <v>422</v>
      </c>
      <c r="F40" s="221" t="s">
        <v>357</v>
      </c>
      <c r="G40" s="221" t="s">
        <v>289</v>
      </c>
      <c r="H40" s="221" t="s">
        <v>357</v>
      </c>
      <c r="I40" s="221" t="s">
        <v>289</v>
      </c>
      <c r="J40" s="221" t="s">
        <v>618</v>
      </c>
      <c r="K40" s="221" t="s">
        <v>423</v>
      </c>
      <c r="L40" s="27"/>
    </row>
    <row r="41" spans="1:12" customFormat="1" x14ac:dyDescent="0.35">
      <c r="A41" s="221" t="s">
        <v>424</v>
      </c>
      <c r="B41" s="221" t="s">
        <v>619</v>
      </c>
      <c r="C41" s="221" t="s">
        <v>253</v>
      </c>
      <c r="D41" s="221" t="s">
        <v>314</v>
      </c>
      <c r="E41" s="221" t="s">
        <v>422</v>
      </c>
      <c r="F41" s="221" t="s">
        <v>357</v>
      </c>
      <c r="G41" s="221" t="s">
        <v>289</v>
      </c>
      <c r="H41" s="221" t="s">
        <v>357</v>
      </c>
      <c r="I41" s="221" t="s">
        <v>289</v>
      </c>
      <c r="J41" s="221" t="s">
        <v>618</v>
      </c>
      <c r="K41" s="221" t="s">
        <v>423</v>
      </c>
      <c r="L41" s="27"/>
    </row>
    <row r="42" spans="1:12" customFormat="1" x14ac:dyDescent="0.35">
      <c r="A42" s="221" t="s">
        <v>425</v>
      </c>
      <c r="B42" s="221" t="s">
        <v>620</v>
      </c>
      <c r="C42" s="221" t="s">
        <v>253</v>
      </c>
      <c r="D42" s="221" t="s">
        <v>314</v>
      </c>
      <c r="E42" s="221" t="s">
        <v>422</v>
      </c>
      <c r="F42" s="221" t="s">
        <v>357</v>
      </c>
      <c r="G42" s="221" t="s">
        <v>289</v>
      </c>
      <c r="H42" s="221" t="s">
        <v>357</v>
      </c>
      <c r="I42" s="221" t="s">
        <v>289</v>
      </c>
      <c r="J42" s="221" t="s">
        <v>618</v>
      </c>
      <c r="K42" s="221" t="s">
        <v>423</v>
      </c>
      <c r="L42" s="27"/>
    </row>
    <row r="43" spans="1:12" customFormat="1" x14ac:dyDescent="0.35">
      <c r="A43" s="221" t="s">
        <v>428</v>
      </c>
      <c r="B43" s="221" t="s">
        <v>623</v>
      </c>
      <c r="C43" s="221" t="s">
        <v>257</v>
      </c>
      <c r="D43" s="221" t="s">
        <v>323</v>
      </c>
      <c r="E43" s="221" t="s">
        <v>324</v>
      </c>
      <c r="F43" s="221" t="s">
        <v>378</v>
      </c>
      <c r="G43" s="221" t="s">
        <v>291</v>
      </c>
      <c r="H43" s="221" t="s">
        <v>378</v>
      </c>
      <c r="I43" s="221" t="s">
        <v>291</v>
      </c>
      <c r="J43" s="221" t="s">
        <v>573</v>
      </c>
      <c r="K43" s="221" t="s">
        <v>377</v>
      </c>
      <c r="L43" s="27"/>
    </row>
    <row r="44" spans="1:12" customFormat="1" x14ac:dyDescent="0.35">
      <c r="A44" s="221" t="s">
        <v>408</v>
      </c>
      <c r="B44" s="221" t="s">
        <v>604</v>
      </c>
      <c r="C44" s="221" t="s">
        <v>257</v>
      </c>
      <c r="D44" s="221" t="s">
        <v>323</v>
      </c>
      <c r="E44" s="221" t="s">
        <v>324</v>
      </c>
      <c r="F44" s="221" t="s">
        <v>378</v>
      </c>
      <c r="G44" s="221" t="s">
        <v>291</v>
      </c>
      <c r="H44" s="221" t="s">
        <v>378</v>
      </c>
      <c r="I44" s="221" t="s">
        <v>291</v>
      </c>
      <c r="J44" s="221" t="s">
        <v>605</v>
      </c>
      <c r="K44" s="221" t="s">
        <v>409</v>
      </c>
      <c r="L44" s="27"/>
    </row>
    <row r="45" spans="1:12" customFormat="1" x14ac:dyDescent="0.35">
      <c r="A45" s="221" t="s">
        <v>376</v>
      </c>
      <c r="B45" s="221" t="s">
        <v>572</v>
      </c>
      <c r="C45" s="221" t="s">
        <v>257</v>
      </c>
      <c r="D45" s="221" t="s">
        <v>323</v>
      </c>
      <c r="E45" s="221" t="s">
        <v>324</v>
      </c>
      <c r="F45" s="221" t="s">
        <v>378</v>
      </c>
      <c r="G45" s="221" t="s">
        <v>291</v>
      </c>
      <c r="H45" s="221" t="s">
        <v>378</v>
      </c>
      <c r="I45" s="221" t="s">
        <v>291</v>
      </c>
      <c r="J45" s="221" t="s">
        <v>573</v>
      </c>
      <c r="K45" s="221" t="s">
        <v>377</v>
      </c>
      <c r="L45" s="27"/>
    </row>
    <row r="46" spans="1:12" customFormat="1" x14ac:dyDescent="0.35">
      <c r="A46" s="221" t="s">
        <v>431</v>
      </c>
      <c r="B46" s="221" t="s">
        <v>624</v>
      </c>
      <c r="C46" s="221" t="s">
        <v>257</v>
      </c>
      <c r="D46" s="221" t="s">
        <v>329</v>
      </c>
      <c r="E46" s="221" t="s">
        <v>330</v>
      </c>
      <c r="F46" s="221" t="s">
        <v>357</v>
      </c>
      <c r="G46" s="221" t="s">
        <v>289</v>
      </c>
      <c r="H46" s="221" t="s">
        <v>357</v>
      </c>
      <c r="I46" s="221" t="s">
        <v>289</v>
      </c>
      <c r="J46" s="221" t="s">
        <v>625</v>
      </c>
      <c r="K46" s="221" t="s">
        <v>432</v>
      </c>
      <c r="L46" s="27"/>
    </row>
    <row r="47" spans="1:12" customFormat="1" x14ac:dyDescent="0.35">
      <c r="A47" s="221" t="s">
        <v>433</v>
      </c>
      <c r="B47" s="221" t="s">
        <v>626</v>
      </c>
      <c r="C47" s="221" t="s">
        <v>253</v>
      </c>
      <c r="D47" s="221" t="s">
        <v>805</v>
      </c>
      <c r="E47" s="221" t="s">
        <v>806</v>
      </c>
      <c r="F47" s="221" t="s">
        <v>269</v>
      </c>
      <c r="G47" s="221" t="s">
        <v>269</v>
      </c>
      <c r="H47" s="221" t="s">
        <v>269</v>
      </c>
      <c r="I47" s="221" t="s">
        <v>269</v>
      </c>
      <c r="J47" s="221" t="s">
        <v>575</v>
      </c>
      <c r="K47" s="221" t="s">
        <v>380</v>
      </c>
      <c r="L47" s="27"/>
    </row>
    <row r="48" spans="1:12" customFormat="1" x14ac:dyDescent="0.35">
      <c r="A48" s="221" t="s">
        <v>434</v>
      </c>
      <c r="B48" s="221" t="s">
        <v>627</v>
      </c>
      <c r="C48" s="221" t="s">
        <v>259</v>
      </c>
      <c r="D48" s="221" t="s">
        <v>335</v>
      </c>
      <c r="E48" s="221" t="s">
        <v>336</v>
      </c>
      <c r="F48" s="221" t="s">
        <v>435</v>
      </c>
      <c r="G48" s="221" t="s">
        <v>265</v>
      </c>
      <c r="H48" s="221" t="s">
        <v>435</v>
      </c>
      <c r="I48" s="221" t="s">
        <v>265</v>
      </c>
      <c r="J48" s="221" t="s">
        <v>628</v>
      </c>
      <c r="K48" s="221" t="s">
        <v>436</v>
      </c>
      <c r="L48" s="27"/>
    </row>
    <row r="49" spans="1:12" customFormat="1" x14ac:dyDescent="0.35">
      <c r="A49" s="221" t="s">
        <v>437</v>
      </c>
      <c r="B49" s="221" t="s">
        <v>629</v>
      </c>
      <c r="C49" s="221" t="s">
        <v>259</v>
      </c>
      <c r="D49" s="221" t="s">
        <v>333</v>
      </c>
      <c r="E49" s="221" t="s">
        <v>438</v>
      </c>
      <c r="F49" s="221" t="s">
        <v>357</v>
      </c>
      <c r="G49" s="221" t="s">
        <v>289</v>
      </c>
      <c r="H49" s="221" t="s">
        <v>439</v>
      </c>
      <c r="I49" s="221" t="s">
        <v>439</v>
      </c>
      <c r="J49" s="221" t="s">
        <v>630</v>
      </c>
      <c r="K49" s="221" t="s">
        <v>440</v>
      </c>
      <c r="L49" s="27"/>
    </row>
    <row r="50" spans="1:12" customFormat="1" x14ac:dyDescent="0.35">
      <c r="A50" s="221" t="s">
        <v>443</v>
      </c>
      <c r="B50" s="221" t="s">
        <v>633</v>
      </c>
      <c r="C50" s="221" t="s">
        <v>247</v>
      </c>
      <c r="D50" s="221" t="s">
        <v>300</v>
      </c>
      <c r="E50" s="221" t="s">
        <v>301</v>
      </c>
      <c r="F50" s="221" t="s">
        <v>444</v>
      </c>
      <c r="G50" s="221" t="s">
        <v>445</v>
      </c>
      <c r="H50" s="221" t="s">
        <v>446</v>
      </c>
      <c r="I50" s="221" t="s">
        <v>285</v>
      </c>
      <c r="J50" s="221" t="s">
        <v>634</v>
      </c>
      <c r="K50" s="221" t="s">
        <v>447</v>
      </c>
      <c r="L50" s="27"/>
    </row>
    <row r="51" spans="1:12" customFormat="1" x14ac:dyDescent="0.35">
      <c r="A51" s="221" t="s">
        <v>448</v>
      </c>
      <c r="B51" s="221" t="s">
        <v>635</v>
      </c>
      <c r="C51" s="221" t="s">
        <v>251</v>
      </c>
      <c r="D51" s="221" t="s">
        <v>300</v>
      </c>
      <c r="E51" s="221" t="s">
        <v>301</v>
      </c>
      <c r="F51" s="221" t="s">
        <v>444</v>
      </c>
      <c r="G51" s="221" t="s">
        <v>445</v>
      </c>
      <c r="H51" s="221" t="s">
        <v>446</v>
      </c>
      <c r="I51" s="221" t="s">
        <v>285</v>
      </c>
      <c r="J51" s="221" t="s">
        <v>636</v>
      </c>
      <c r="K51" s="221" t="s">
        <v>519</v>
      </c>
      <c r="L51" s="27"/>
    </row>
    <row r="52" spans="1:12" customFormat="1" x14ac:dyDescent="0.35">
      <c r="A52" s="221" t="s">
        <v>451</v>
      </c>
      <c r="B52" s="221" t="s">
        <v>639</v>
      </c>
      <c r="C52" s="221" t="s">
        <v>247</v>
      </c>
      <c r="D52" s="221" t="s">
        <v>300</v>
      </c>
      <c r="E52" s="221" t="s">
        <v>301</v>
      </c>
      <c r="F52" s="221" t="s">
        <v>444</v>
      </c>
      <c r="G52" s="221" t="s">
        <v>445</v>
      </c>
      <c r="H52" s="221" t="s">
        <v>446</v>
      </c>
      <c r="I52" s="221" t="s">
        <v>285</v>
      </c>
      <c r="J52" s="221" t="s">
        <v>638</v>
      </c>
      <c r="K52" s="221" t="s">
        <v>450</v>
      </c>
      <c r="L52" s="27"/>
    </row>
    <row r="53" spans="1:12" customFormat="1" x14ac:dyDescent="0.35">
      <c r="A53" s="221" t="s">
        <v>452</v>
      </c>
      <c r="B53" s="221" t="s">
        <v>640</v>
      </c>
      <c r="C53" s="221" t="s">
        <v>247</v>
      </c>
      <c r="D53" s="221" t="s">
        <v>300</v>
      </c>
      <c r="E53" s="221" t="s">
        <v>301</v>
      </c>
      <c r="F53" s="221" t="s">
        <v>444</v>
      </c>
      <c r="G53" s="221" t="s">
        <v>445</v>
      </c>
      <c r="H53" s="221" t="s">
        <v>446</v>
      </c>
      <c r="I53" s="221" t="s">
        <v>285</v>
      </c>
      <c r="J53" s="221" t="s">
        <v>634</v>
      </c>
      <c r="K53" s="221" t="s">
        <v>447</v>
      </c>
      <c r="L53" s="27"/>
    </row>
    <row r="54" spans="1:12" customFormat="1" x14ac:dyDescent="0.35">
      <c r="A54" s="221" t="s">
        <v>453</v>
      </c>
      <c r="B54" s="221" t="s">
        <v>641</v>
      </c>
      <c r="C54" s="221" t="s">
        <v>247</v>
      </c>
      <c r="D54" s="221" t="s">
        <v>300</v>
      </c>
      <c r="E54" s="221" t="s">
        <v>301</v>
      </c>
      <c r="F54" s="221" t="s">
        <v>444</v>
      </c>
      <c r="G54" s="221" t="s">
        <v>445</v>
      </c>
      <c r="H54" s="221" t="s">
        <v>446</v>
      </c>
      <c r="I54" s="221" t="s">
        <v>285</v>
      </c>
      <c r="J54" s="221" t="s">
        <v>642</v>
      </c>
      <c r="K54" s="221" t="s">
        <v>454</v>
      </c>
      <c r="L54" s="27"/>
    </row>
    <row r="55" spans="1:12" customFormat="1" x14ac:dyDescent="0.35">
      <c r="A55" s="221" t="s">
        <v>455</v>
      </c>
      <c r="B55" s="221" t="s">
        <v>643</v>
      </c>
      <c r="C55" s="221" t="s">
        <v>247</v>
      </c>
      <c r="D55" s="221" t="s">
        <v>300</v>
      </c>
      <c r="E55" s="221" t="s">
        <v>301</v>
      </c>
      <c r="F55" s="221" t="s">
        <v>444</v>
      </c>
      <c r="G55" s="221" t="s">
        <v>445</v>
      </c>
      <c r="H55" s="221" t="s">
        <v>446</v>
      </c>
      <c r="I55" s="221" t="s">
        <v>285</v>
      </c>
      <c r="J55" s="221" t="s">
        <v>642</v>
      </c>
      <c r="K55" s="221" t="s">
        <v>454</v>
      </c>
      <c r="L55" s="27"/>
    </row>
    <row r="56" spans="1:12" customFormat="1" x14ac:dyDescent="0.35">
      <c r="A56" s="221" t="s">
        <v>458</v>
      </c>
      <c r="B56" s="221" t="s">
        <v>646</v>
      </c>
      <c r="C56" s="221" t="s">
        <v>247</v>
      </c>
      <c r="D56" s="221" t="s">
        <v>300</v>
      </c>
      <c r="E56" s="221" t="s">
        <v>301</v>
      </c>
      <c r="F56" s="221" t="s">
        <v>444</v>
      </c>
      <c r="G56" s="221" t="s">
        <v>445</v>
      </c>
      <c r="H56" s="221" t="s">
        <v>446</v>
      </c>
      <c r="I56" s="221" t="s">
        <v>285</v>
      </c>
      <c r="J56" s="221" t="s">
        <v>642</v>
      </c>
      <c r="K56" s="221" t="s">
        <v>454</v>
      </c>
      <c r="L56" s="27"/>
    </row>
    <row r="57" spans="1:12" customFormat="1" x14ac:dyDescent="0.35">
      <c r="A57" s="221" t="s">
        <v>459</v>
      </c>
      <c r="B57" s="221" t="s">
        <v>647</v>
      </c>
      <c r="C57" s="221" t="s">
        <v>247</v>
      </c>
      <c r="D57" s="221" t="s">
        <v>300</v>
      </c>
      <c r="E57" s="221" t="s">
        <v>301</v>
      </c>
      <c r="F57" s="221" t="s">
        <v>444</v>
      </c>
      <c r="G57" s="221" t="s">
        <v>445</v>
      </c>
      <c r="H57" s="221" t="s">
        <v>446</v>
      </c>
      <c r="I57" s="221" t="s">
        <v>285</v>
      </c>
      <c r="J57" s="221" t="s">
        <v>642</v>
      </c>
      <c r="K57" s="221" t="s">
        <v>454</v>
      </c>
      <c r="L57" s="27"/>
    </row>
    <row r="58" spans="1:12" customFormat="1" x14ac:dyDescent="0.35">
      <c r="A58" s="221" t="s">
        <v>461</v>
      </c>
      <c r="B58" s="221" t="s">
        <v>649</v>
      </c>
      <c r="C58" s="221" t="s">
        <v>247</v>
      </c>
      <c r="D58" s="221" t="s">
        <v>300</v>
      </c>
      <c r="E58" s="221" t="s">
        <v>301</v>
      </c>
      <c r="F58" s="221" t="s">
        <v>444</v>
      </c>
      <c r="G58" s="221" t="s">
        <v>445</v>
      </c>
      <c r="H58" s="221" t="s">
        <v>446</v>
      </c>
      <c r="I58" s="221" t="s">
        <v>285</v>
      </c>
      <c r="J58" s="221" t="s">
        <v>634</v>
      </c>
      <c r="K58" s="221" t="s">
        <v>447</v>
      </c>
      <c r="L58" s="27"/>
    </row>
    <row r="59" spans="1:12" customFormat="1" x14ac:dyDescent="0.35">
      <c r="A59" s="221" t="s">
        <v>462</v>
      </c>
      <c r="B59" s="221" t="s">
        <v>650</v>
      </c>
      <c r="C59" s="221" t="s">
        <v>247</v>
      </c>
      <c r="D59" s="221" t="s">
        <v>300</v>
      </c>
      <c r="E59" s="221" t="s">
        <v>301</v>
      </c>
      <c r="F59" s="221" t="s">
        <v>444</v>
      </c>
      <c r="G59" s="221" t="s">
        <v>445</v>
      </c>
      <c r="H59" s="221" t="s">
        <v>446</v>
      </c>
      <c r="I59" s="221" t="s">
        <v>285</v>
      </c>
      <c r="J59" s="221" t="s">
        <v>634</v>
      </c>
      <c r="K59" s="221" t="s">
        <v>447</v>
      </c>
      <c r="L59" s="27"/>
    </row>
    <row r="60" spans="1:12" customFormat="1" x14ac:dyDescent="0.35">
      <c r="A60" s="221" t="s">
        <v>463</v>
      </c>
      <c r="B60" s="221" t="s">
        <v>651</v>
      </c>
      <c r="C60" s="221" t="s">
        <v>247</v>
      </c>
      <c r="D60" s="221" t="s">
        <v>300</v>
      </c>
      <c r="E60" s="221" t="s">
        <v>301</v>
      </c>
      <c r="F60" s="221" t="s">
        <v>444</v>
      </c>
      <c r="G60" s="221" t="s">
        <v>445</v>
      </c>
      <c r="H60" s="221" t="s">
        <v>446</v>
      </c>
      <c r="I60" s="221" t="s">
        <v>285</v>
      </c>
      <c r="J60" s="221" t="s">
        <v>642</v>
      </c>
      <c r="K60" s="221" t="s">
        <v>454</v>
      </c>
      <c r="L60" s="27"/>
    </row>
    <row r="61" spans="1:12" customFormat="1" x14ac:dyDescent="0.35">
      <c r="A61" s="221" t="s">
        <v>464</v>
      </c>
      <c r="B61" s="221" t="s">
        <v>652</v>
      </c>
      <c r="C61" s="221" t="s">
        <v>247</v>
      </c>
      <c r="D61" s="221" t="s">
        <v>300</v>
      </c>
      <c r="E61" s="221" t="s">
        <v>301</v>
      </c>
      <c r="F61" s="221" t="s">
        <v>444</v>
      </c>
      <c r="G61" s="221" t="s">
        <v>445</v>
      </c>
      <c r="H61" s="221" t="s">
        <v>446</v>
      </c>
      <c r="I61" s="221" t="s">
        <v>285</v>
      </c>
      <c r="J61" s="221" t="s">
        <v>638</v>
      </c>
      <c r="K61" s="221" t="s">
        <v>450</v>
      </c>
      <c r="L61" s="27"/>
    </row>
    <row r="62" spans="1:12" customFormat="1" x14ac:dyDescent="0.35">
      <c r="A62" s="221" t="s">
        <v>457</v>
      </c>
      <c r="B62" s="221" t="s">
        <v>645</v>
      </c>
      <c r="C62" s="221" t="s">
        <v>247</v>
      </c>
      <c r="D62" s="221" t="s">
        <v>300</v>
      </c>
      <c r="E62" s="221" t="s">
        <v>301</v>
      </c>
      <c r="F62" s="221" t="s">
        <v>444</v>
      </c>
      <c r="G62" s="221" t="s">
        <v>445</v>
      </c>
      <c r="H62" s="221" t="s">
        <v>446</v>
      </c>
      <c r="I62" s="221" t="s">
        <v>285</v>
      </c>
      <c r="J62" s="221" t="s">
        <v>638</v>
      </c>
      <c r="K62" s="221" t="s">
        <v>450</v>
      </c>
      <c r="L62" s="27"/>
    </row>
    <row r="63" spans="1:12" customFormat="1" x14ac:dyDescent="0.35">
      <c r="A63" s="221" t="s">
        <v>449</v>
      </c>
      <c r="B63" s="221" t="s">
        <v>637</v>
      </c>
      <c r="C63" s="221" t="s">
        <v>247</v>
      </c>
      <c r="D63" s="221" t="s">
        <v>300</v>
      </c>
      <c r="E63" s="221" t="s">
        <v>301</v>
      </c>
      <c r="F63" s="221" t="s">
        <v>444</v>
      </c>
      <c r="G63" s="221" t="s">
        <v>445</v>
      </c>
      <c r="H63" s="221" t="s">
        <v>446</v>
      </c>
      <c r="I63" s="221" t="s">
        <v>285</v>
      </c>
      <c r="J63" s="221" t="s">
        <v>638</v>
      </c>
      <c r="K63" s="221" t="s">
        <v>450</v>
      </c>
      <c r="L63" s="27"/>
    </row>
    <row r="64" spans="1:12" customFormat="1" x14ac:dyDescent="0.35">
      <c r="A64" s="221" t="s">
        <v>460</v>
      </c>
      <c r="B64" s="221" t="s">
        <v>648</v>
      </c>
      <c r="C64" s="221" t="s">
        <v>247</v>
      </c>
      <c r="D64" s="221" t="s">
        <v>300</v>
      </c>
      <c r="E64" s="221" t="s">
        <v>301</v>
      </c>
      <c r="F64" s="221" t="s">
        <v>444</v>
      </c>
      <c r="G64" s="221" t="s">
        <v>445</v>
      </c>
      <c r="H64" s="221" t="s">
        <v>446</v>
      </c>
      <c r="I64" s="221" t="s">
        <v>285</v>
      </c>
      <c r="J64" s="221" t="s">
        <v>642</v>
      </c>
      <c r="K64" s="221" t="s">
        <v>454</v>
      </c>
      <c r="L64" s="27"/>
    </row>
    <row r="65" spans="1:12" customFormat="1" x14ac:dyDescent="0.35">
      <c r="A65" s="221" t="s">
        <v>456</v>
      </c>
      <c r="B65" s="221" t="s">
        <v>644</v>
      </c>
      <c r="C65" s="221" t="s">
        <v>247</v>
      </c>
      <c r="D65" s="221" t="s">
        <v>300</v>
      </c>
      <c r="E65" s="221" t="s">
        <v>301</v>
      </c>
      <c r="F65" s="221" t="s">
        <v>444</v>
      </c>
      <c r="G65" s="221" t="s">
        <v>445</v>
      </c>
      <c r="H65" s="221" t="s">
        <v>446</v>
      </c>
      <c r="I65" s="221" t="s">
        <v>285</v>
      </c>
      <c r="J65" s="221" t="s">
        <v>638</v>
      </c>
      <c r="K65" s="221" t="s">
        <v>450</v>
      </c>
      <c r="L65" s="27"/>
    </row>
    <row r="66" spans="1:12" customFormat="1" x14ac:dyDescent="0.35">
      <c r="A66" s="221" t="s">
        <v>474</v>
      </c>
      <c r="B66" s="221" t="s">
        <v>779</v>
      </c>
      <c r="C66" s="221" t="s">
        <v>257</v>
      </c>
      <c r="D66" s="221" t="s">
        <v>327</v>
      </c>
      <c r="E66" s="221" t="s">
        <v>328</v>
      </c>
      <c r="F66" s="221" t="s">
        <v>475</v>
      </c>
      <c r="G66" s="221" t="s">
        <v>293</v>
      </c>
      <c r="H66" s="221" t="s">
        <v>475</v>
      </c>
      <c r="I66" s="221" t="s">
        <v>293</v>
      </c>
      <c r="J66" s="221" t="s">
        <v>663</v>
      </c>
      <c r="K66" s="221" t="s">
        <v>476</v>
      </c>
      <c r="L66" s="27"/>
    </row>
    <row r="67" spans="1:12" customFormat="1" x14ac:dyDescent="0.35">
      <c r="A67" s="221" t="s">
        <v>480</v>
      </c>
      <c r="B67" s="221" t="s">
        <v>667</v>
      </c>
      <c r="C67" s="221" t="s">
        <v>257</v>
      </c>
      <c r="D67" s="221" t="s">
        <v>327</v>
      </c>
      <c r="E67" s="221" t="s">
        <v>328</v>
      </c>
      <c r="F67" s="221" t="s">
        <v>475</v>
      </c>
      <c r="G67" s="221" t="s">
        <v>293</v>
      </c>
      <c r="H67" s="221" t="s">
        <v>475</v>
      </c>
      <c r="I67" s="221" t="s">
        <v>293</v>
      </c>
      <c r="J67" s="221" t="s">
        <v>663</v>
      </c>
      <c r="K67" s="221" t="s">
        <v>476</v>
      </c>
      <c r="L67" s="27"/>
    </row>
    <row r="68" spans="1:12" customFormat="1" x14ac:dyDescent="0.35">
      <c r="A68" s="221" t="s">
        <v>478</v>
      </c>
      <c r="B68" s="221" t="s">
        <v>665</v>
      </c>
      <c r="C68" s="221" t="s">
        <v>257</v>
      </c>
      <c r="D68" s="221" t="s">
        <v>327</v>
      </c>
      <c r="E68" s="221" t="s">
        <v>328</v>
      </c>
      <c r="F68" s="221" t="s">
        <v>475</v>
      </c>
      <c r="G68" s="221" t="s">
        <v>293</v>
      </c>
      <c r="H68" s="221" t="s">
        <v>475</v>
      </c>
      <c r="I68" s="221" t="s">
        <v>293</v>
      </c>
      <c r="J68" s="221" t="s">
        <v>666</v>
      </c>
      <c r="K68" s="221" t="s">
        <v>479</v>
      </c>
      <c r="L68" s="27"/>
    </row>
    <row r="69" spans="1:12" customFormat="1" x14ac:dyDescent="0.35">
      <c r="A69" s="221" t="s">
        <v>477</v>
      </c>
      <c r="B69" s="221" t="s">
        <v>664</v>
      </c>
      <c r="C69" s="221" t="s">
        <v>257</v>
      </c>
      <c r="D69" s="221" t="s">
        <v>327</v>
      </c>
      <c r="E69" s="221" t="s">
        <v>328</v>
      </c>
      <c r="F69" s="221" t="s">
        <v>475</v>
      </c>
      <c r="G69" s="221" t="s">
        <v>293</v>
      </c>
      <c r="H69" s="221" t="s">
        <v>475</v>
      </c>
      <c r="I69" s="221" t="s">
        <v>293</v>
      </c>
      <c r="J69" s="221" t="s">
        <v>663</v>
      </c>
      <c r="K69" s="221" t="s">
        <v>476</v>
      </c>
      <c r="L69" s="27"/>
    </row>
    <row r="70" spans="1:12" customFormat="1" x14ac:dyDescent="0.35">
      <c r="A70" s="221" t="s">
        <v>481</v>
      </c>
      <c r="B70" s="221" t="s">
        <v>668</v>
      </c>
      <c r="C70" s="221" t="s">
        <v>255</v>
      </c>
      <c r="D70" s="221" t="s">
        <v>318</v>
      </c>
      <c r="E70" s="221" t="s">
        <v>319</v>
      </c>
      <c r="F70" s="222" t="s">
        <v>391</v>
      </c>
      <c r="G70" s="222" t="s">
        <v>275</v>
      </c>
      <c r="H70" s="221" t="s">
        <v>391</v>
      </c>
      <c r="I70" s="221" t="s">
        <v>275</v>
      </c>
      <c r="J70" s="221" t="s">
        <v>669</v>
      </c>
      <c r="K70" s="221" t="s">
        <v>482</v>
      </c>
      <c r="L70" s="27"/>
    </row>
    <row r="71" spans="1:12" customFormat="1" x14ac:dyDescent="0.35">
      <c r="A71" s="221" t="s">
        <v>485</v>
      </c>
      <c r="B71" s="221" t="s">
        <v>672</v>
      </c>
      <c r="C71" s="221" t="s">
        <v>249</v>
      </c>
      <c r="D71" s="221" t="s">
        <v>302</v>
      </c>
      <c r="E71" s="221" t="s">
        <v>303</v>
      </c>
      <c r="F71" s="221" t="s">
        <v>486</v>
      </c>
      <c r="G71" s="221" t="s">
        <v>487</v>
      </c>
      <c r="H71" s="221" t="s">
        <v>488</v>
      </c>
      <c r="I71" s="221" t="s">
        <v>489</v>
      </c>
      <c r="J71" s="221" t="s">
        <v>673</v>
      </c>
      <c r="K71" s="221" t="s">
        <v>490</v>
      </c>
      <c r="L71" s="27"/>
    </row>
    <row r="72" spans="1:12" customFormat="1" x14ac:dyDescent="0.35">
      <c r="A72" s="221" t="s">
        <v>280</v>
      </c>
      <c r="B72" s="221" t="s">
        <v>674</v>
      </c>
      <c r="C72" s="221" t="s">
        <v>249</v>
      </c>
      <c r="D72" s="221" t="s">
        <v>302</v>
      </c>
      <c r="E72" s="221" t="s">
        <v>303</v>
      </c>
      <c r="F72" s="221" t="s">
        <v>486</v>
      </c>
      <c r="G72" s="221" t="s">
        <v>487</v>
      </c>
      <c r="H72" s="221" t="s">
        <v>488</v>
      </c>
      <c r="I72" s="221" t="s">
        <v>489</v>
      </c>
      <c r="J72" s="221" t="s">
        <v>673</v>
      </c>
      <c r="K72" s="221" t="s">
        <v>490</v>
      </c>
      <c r="L72" s="27"/>
    </row>
    <row r="73" spans="1:12" customFormat="1" x14ac:dyDescent="0.35">
      <c r="A73" s="221" t="s">
        <v>491</v>
      </c>
      <c r="B73" s="221" t="s">
        <v>675</v>
      </c>
      <c r="C73" s="221" t="s">
        <v>249</v>
      </c>
      <c r="D73" s="221" t="s">
        <v>302</v>
      </c>
      <c r="E73" s="221" t="s">
        <v>303</v>
      </c>
      <c r="F73" s="221" t="s">
        <v>486</v>
      </c>
      <c r="G73" s="221" t="s">
        <v>487</v>
      </c>
      <c r="H73" s="221" t="s">
        <v>488</v>
      </c>
      <c r="I73" s="221" t="s">
        <v>489</v>
      </c>
      <c r="J73" s="221" t="s">
        <v>676</v>
      </c>
      <c r="K73" s="221" t="s">
        <v>492</v>
      </c>
      <c r="L73" s="27"/>
    </row>
    <row r="74" spans="1:12" customFormat="1" x14ac:dyDescent="0.35">
      <c r="A74" s="221" t="s">
        <v>493</v>
      </c>
      <c r="B74" s="221" t="s">
        <v>677</v>
      </c>
      <c r="C74" s="221" t="s">
        <v>249</v>
      </c>
      <c r="D74" s="221" t="s">
        <v>302</v>
      </c>
      <c r="E74" s="221" t="s">
        <v>303</v>
      </c>
      <c r="F74" s="221" t="s">
        <v>486</v>
      </c>
      <c r="G74" s="221" t="s">
        <v>487</v>
      </c>
      <c r="H74" s="221" t="s">
        <v>488</v>
      </c>
      <c r="I74" s="221" t="s">
        <v>489</v>
      </c>
      <c r="J74" s="221" t="s">
        <v>676</v>
      </c>
      <c r="K74" s="221" t="s">
        <v>492</v>
      </c>
      <c r="L74" s="27"/>
    </row>
    <row r="75" spans="1:12" customFormat="1" x14ac:dyDescent="0.35">
      <c r="A75" s="221" t="s">
        <v>496</v>
      </c>
      <c r="B75" s="221" t="s">
        <v>680</v>
      </c>
      <c r="C75" s="221" t="s">
        <v>249</v>
      </c>
      <c r="D75" s="221" t="s">
        <v>302</v>
      </c>
      <c r="E75" s="221" t="s">
        <v>303</v>
      </c>
      <c r="F75" s="221" t="s">
        <v>486</v>
      </c>
      <c r="G75" s="221" t="s">
        <v>487</v>
      </c>
      <c r="H75" s="221" t="s">
        <v>488</v>
      </c>
      <c r="I75" s="221" t="s">
        <v>489</v>
      </c>
      <c r="J75" s="221" t="s">
        <v>673</v>
      </c>
      <c r="K75" s="221" t="s">
        <v>490</v>
      </c>
      <c r="L75" s="27"/>
    </row>
    <row r="76" spans="1:12" customFormat="1" x14ac:dyDescent="0.35">
      <c r="A76" s="221" t="s">
        <v>507</v>
      </c>
      <c r="B76" s="221" t="s">
        <v>690</v>
      </c>
      <c r="C76" s="221" t="s">
        <v>249</v>
      </c>
      <c r="D76" s="221" t="s">
        <v>302</v>
      </c>
      <c r="E76" s="221" t="s">
        <v>303</v>
      </c>
      <c r="F76" s="221" t="s">
        <v>486</v>
      </c>
      <c r="G76" s="221" t="s">
        <v>487</v>
      </c>
      <c r="H76" s="221" t="s">
        <v>488</v>
      </c>
      <c r="I76" s="221" t="s">
        <v>489</v>
      </c>
      <c r="J76" s="221" t="s">
        <v>676</v>
      </c>
      <c r="K76" s="221" t="s">
        <v>492</v>
      </c>
      <c r="L76" s="27"/>
    </row>
    <row r="77" spans="1:12" customFormat="1" x14ac:dyDescent="0.35">
      <c r="A77" s="221" t="s">
        <v>497</v>
      </c>
      <c r="B77" s="221" t="s">
        <v>681</v>
      </c>
      <c r="C77" s="221" t="s">
        <v>249</v>
      </c>
      <c r="D77" s="221" t="s">
        <v>302</v>
      </c>
      <c r="E77" s="221" t="s">
        <v>303</v>
      </c>
      <c r="F77" s="221" t="s">
        <v>486</v>
      </c>
      <c r="G77" s="221" t="s">
        <v>487</v>
      </c>
      <c r="H77" s="221" t="s">
        <v>488</v>
      </c>
      <c r="I77" s="221" t="s">
        <v>489</v>
      </c>
      <c r="J77" s="221" t="s">
        <v>673</v>
      </c>
      <c r="K77" s="221" t="s">
        <v>490</v>
      </c>
      <c r="L77" s="27"/>
    </row>
    <row r="78" spans="1:12" customFormat="1" x14ac:dyDescent="0.35">
      <c r="A78" s="221" t="s">
        <v>501</v>
      </c>
      <c r="B78" s="221" t="s">
        <v>685</v>
      </c>
      <c r="C78" s="221" t="s">
        <v>249</v>
      </c>
      <c r="D78" s="221" t="s">
        <v>302</v>
      </c>
      <c r="E78" s="221" t="s">
        <v>303</v>
      </c>
      <c r="F78" s="221" t="s">
        <v>486</v>
      </c>
      <c r="G78" s="221" t="s">
        <v>487</v>
      </c>
      <c r="H78" s="221" t="s">
        <v>488</v>
      </c>
      <c r="I78" s="221" t="s">
        <v>489</v>
      </c>
      <c r="J78" s="221" t="s">
        <v>676</v>
      </c>
      <c r="K78" s="221" t="s">
        <v>492</v>
      </c>
      <c r="L78" s="27"/>
    </row>
    <row r="79" spans="1:12" customFormat="1" x14ac:dyDescent="0.35">
      <c r="A79" s="221" t="s">
        <v>499</v>
      </c>
      <c r="B79" s="221" t="s">
        <v>683</v>
      </c>
      <c r="C79" s="221" t="s">
        <v>249</v>
      </c>
      <c r="D79" s="221" t="s">
        <v>302</v>
      </c>
      <c r="E79" s="221" t="s">
        <v>303</v>
      </c>
      <c r="F79" s="221" t="s">
        <v>486</v>
      </c>
      <c r="G79" s="221" t="s">
        <v>487</v>
      </c>
      <c r="H79" s="221" t="s">
        <v>488</v>
      </c>
      <c r="I79" s="221" t="s">
        <v>489</v>
      </c>
      <c r="J79" s="221" t="s">
        <v>673</v>
      </c>
      <c r="K79" s="221" t="s">
        <v>490</v>
      </c>
      <c r="L79" s="27"/>
    </row>
    <row r="80" spans="1:12" customFormat="1" x14ac:dyDescent="0.35">
      <c r="A80" s="221" t="s">
        <v>500</v>
      </c>
      <c r="B80" s="221" t="s">
        <v>684</v>
      </c>
      <c r="C80" s="221" t="s">
        <v>249</v>
      </c>
      <c r="D80" s="221" t="s">
        <v>302</v>
      </c>
      <c r="E80" s="221" t="s">
        <v>303</v>
      </c>
      <c r="F80" s="221" t="s">
        <v>486</v>
      </c>
      <c r="G80" s="221" t="s">
        <v>487</v>
      </c>
      <c r="H80" s="221" t="s">
        <v>488</v>
      </c>
      <c r="I80" s="221" t="s">
        <v>489</v>
      </c>
      <c r="J80" s="221" t="s">
        <v>679</v>
      </c>
      <c r="K80" s="221" t="s">
        <v>495</v>
      </c>
      <c r="L80" s="27"/>
    </row>
    <row r="81" spans="1:12" customFormat="1" x14ac:dyDescent="0.35">
      <c r="A81" s="221" t="s">
        <v>508</v>
      </c>
      <c r="B81" s="221" t="s">
        <v>691</v>
      </c>
      <c r="C81" s="221" t="s">
        <v>249</v>
      </c>
      <c r="D81" s="221" t="s">
        <v>302</v>
      </c>
      <c r="E81" s="221" t="s">
        <v>303</v>
      </c>
      <c r="F81" s="221" t="s">
        <v>486</v>
      </c>
      <c r="G81" s="221" t="s">
        <v>487</v>
      </c>
      <c r="H81" s="221" t="s">
        <v>488</v>
      </c>
      <c r="I81" s="221" t="s">
        <v>489</v>
      </c>
      <c r="J81" s="221" t="s">
        <v>676</v>
      </c>
      <c r="K81" s="221" t="s">
        <v>492</v>
      </c>
      <c r="L81" s="27"/>
    </row>
    <row r="82" spans="1:12" customFormat="1" x14ac:dyDescent="0.35">
      <c r="A82" s="221" t="s">
        <v>506</v>
      </c>
      <c r="B82" s="221" t="s">
        <v>689</v>
      </c>
      <c r="C82" s="221" t="s">
        <v>247</v>
      </c>
      <c r="D82" s="221" t="s">
        <v>302</v>
      </c>
      <c r="E82" s="221" t="s">
        <v>303</v>
      </c>
      <c r="F82" s="221" t="s">
        <v>486</v>
      </c>
      <c r="G82" s="221" t="s">
        <v>487</v>
      </c>
      <c r="H82" s="221" t="s">
        <v>488</v>
      </c>
      <c r="I82" s="221" t="s">
        <v>489</v>
      </c>
      <c r="J82" s="221" t="s">
        <v>565</v>
      </c>
      <c r="K82" s="221" t="s">
        <v>369</v>
      </c>
      <c r="L82" s="27"/>
    </row>
    <row r="83" spans="1:12" customFormat="1" x14ac:dyDescent="0.35">
      <c r="A83" s="221" t="s">
        <v>502</v>
      </c>
      <c r="B83" s="221" t="s">
        <v>686</v>
      </c>
      <c r="C83" s="221" t="s">
        <v>249</v>
      </c>
      <c r="D83" s="221" t="s">
        <v>302</v>
      </c>
      <c r="E83" s="221" t="s">
        <v>303</v>
      </c>
      <c r="F83" s="221" t="s">
        <v>486</v>
      </c>
      <c r="G83" s="221" t="s">
        <v>487</v>
      </c>
      <c r="H83" s="221" t="s">
        <v>488</v>
      </c>
      <c r="I83" s="221" t="s">
        <v>489</v>
      </c>
      <c r="J83" s="221" t="s">
        <v>679</v>
      </c>
      <c r="K83" s="221" t="s">
        <v>495</v>
      </c>
      <c r="L83" s="27"/>
    </row>
    <row r="84" spans="1:12" customFormat="1" x14ac:dyDescent="0.35">
      <c r="A84" s="221" t="s">
        <v>505</v>
      </c>
      <c r="B84" s="221" t="s">
        <v>778</v>
      </c>
      <c r="C84" s="221" t="s">
        <v>249</v>
      </c>
      <c r="D84" s="221" t="s">
        <v>302</v>
      </c>
      <c r="E84" s="221" t="s">
        <v>303</v>
      </c>
      <c r="F84" s="221" t="s">
        <v>486</v>
      </c>
      <c r="G84" s="221" t="s">
        <v>487</v>
      </c>
      <c r="H84" s="221" t="s">
        <v>488</v>
      </c>
      <c r="I84" s="221" t="s">
        <v>489</v>
      </c>
      <c r="J84" s="221" t="s">
        <v>673</v>
      </c>
      <c r="K84" s="221" t="s">
        <v>490</v>
      </c>
      <c r="L84" s="27"/>
    </row>
    <row r="85" spans="1:12" x14ac:dyDescent="0.35">
      <c r="A85" s="221" t="s">
        <v>509</v>
      </c>
      <c r="B85" s="221" t="s">
        <v>692</v>
      </c>
      <c r="C85" s="221" t="s">
        <v>249</v>
      </c>
      <c r="D85" s="221" t="s">
        <v>302</v>
      </c>
      <c r="E85" s="221" t="s">
        <v>303</v>
      </c>
      <c r="F85" s="221" t="s">
        <v>486</v>
      </c>
      <c r="G85" s="221" t="s">
        <v>487</v>
      </c>
      <c r="H85" s="221" t="s">
        <v>488</v>
      </c>
      <c r="I85" s="221" t="s">
        <v>489</v>
      </c>
      <c r="J85" s="221" t="s">
        <v>679</v>
      </c>
      <c r="K85" s="221" t="s">
        <v>495</v>
      </c>
    </row>
    <row r="86" spans="1:12" customFormat="1" x14ac:dyDescent="0.35">
      <c r="A86" s="221" t="s">
        <v>510</v>
      </c>
      <c r="B86" s="221" t="s">
        <v>693</v>
      </c>
      <c r="C86" s="221" t="s">
        <v>249</v>
      </c>
      <c r="D86" s="221" t="s">
        <v>302</v>
      </c>
      <c r="E86" s="221" t="s">
        <v>303</v>
      </c>
      <c r="F86" s="221" t="s">
        <v>486</v>
      </c>
      <c r="G86" s="221" t="s">
        <v>487</v>
      </c>
      <c r="H86" s="221" t="s">
        <v>488</v>
      </c>
      <c r="I86" s="221" t="s">
        <v>489</v>
      </c>
      <c r="J86" s="221" t="s">
        <v>679</v>
      </c>
      <c r="K86" s="221" t="s">
        <v>495</v>
      </c>
      <c r="L86" s="27"/>
    </row>
    <row r="87" spans="1:12" customFormat="1" x14ac:dyDescent="0.35">
      <c r="A87" s="221" t="s">
        <v>512</v>
      </c>
      <c r="B87" s="221" t="s">
        <v>695</v>
      </c>
      <c r="C87" s="221" t="s">
        <v>249</v>
      </c>
      <c r="D87" s="221" t="s">
        <v>302</v>
      </c>
      <c r="E87" s="221" t="s">
        <v>303</v>
      </c>
      <c r="F87" s="221" t="s">
        <v>486</v>
      </c>
      <c r="G87" s="221" t="s">
        <v>487</v>
      </c>
      <c r="H87" s="221" t="s">
        <v>488</v>
      </c>
      <c r="I87" s="221" t="s">
        <v>489</v>
      </c>
      <c r="J87" s="221" t="s">
        <v>676</v>
      </c>
      <c r="K87" s="221" t="s">
        <v>492</v>
      </c>
      <c r="L87" s="27"/>
    </row>
    <row r="88" spans="1:12" customFormat="1" x14ac:dyDescent="0.35">
      <c r="A88" s="221" t="s">
        <v>511</v>
      </c>
      <c r="B88" s="221" t="s">
        <v>694</v>
      </c>
      <c r="C88" s="221" t="s">
        <v>249</v>
      </c>
      <c r="D88" s="221" t="s">
        <v>302</v>
      </c>
      <c r="E88" s="221" t="s">
        <v>303</v>
      </c>
      <c r="F88" s="221" t="s">
        <v>486</v>
      </c>
      <c r="G88" s="221" t="s">
        <v>487</v>
      </c>
      <c r="H88" s="221" t="s">
        <v>488</v>
      </c>
      <c r="I88" s="221" t="s">
        <v>489</v>
      </c>
      <c r="J88" s="221" t="s">
        <v>679</v>
      </c>
      <c r="K88" s="221" t="s">
        <v>495</v>
      </c>
      <c r="L88" s="27"/>
    </row>
    <row r="89" spans="1:12" customFormat="1" x14ac:dyDescent="0.35">
      <c r="A89" s="221" t="s">
        <v>513</v>
      </c>
      <c r="B89" s="221" t="s">
        <v>696</v>
      </c>
      <c r="C89" s="221" t="s">
        <v>249</v>
      </c>
      <c r="D89" s="221" t="s">
        <v>302</v>
      </c>
      <c r="E89" s="221" t="s">
        <v>303</v>
      </c>
      <c r="F89" s="221" t="s">
        <v>486</v>
      </c>
      <c r="G89" s="221" t="s">
        <v>487</v>
      </c>
      <c r="H89" s="221" t="s">
        <v>488</v>
      </c>
      <c r="I89" s="221" t="s">
        <v>489</v>
      </c>
      <c r="J89" s="221" t="s">
        <v>676</v>
      </c>
      <c r="K89" s="221" t="s">
        <v>492</v>
      </c>
      <c r="L89" s="27"/>
    </row>
    <row r="90" spans="1:12" x14ac:dyDescent="0.35">
      <c r="A90" s="221" t="s">
        <v>514</v>
      </c>
      <c r="B90" s="221" t="s">
        <v>697</v>
      </c>
      <c r="C90" s="221" t="s">
        <v>249</v>
      </c>
      <c r="D90" s="221" t="s">
        <v>302</v>
      </c>
      <c r="E90" s="221" t="s">
        <v>303</v>
      </c>
      <c r="F90" s="221" t="s">
        <v>486</v>
      </c>
      <c r="G90" s="221" t="s">
        <v>487</v>
      </c>
      <c r="H90" s="221" t="s">
        <v>488</v>
      </c>
      <c r="I90" s="221" t="s">
        <v>489</v>
      </c>
      <c r="J90" s="221" t="s">
        <v>676</v>
      </c>
      <c r="K90" s="221" t="s">
        <v>492</v>
      </c>
    </row>
    <row r="91" spans="1:12" customFormat="1" x14ac:dyDescent="0.35">
      <c r="A91" s="221" t="s">
        <v>515</v>
      </c>
      <c r="B91" s="221" t="s">
        <v>698</v>
      </c>
      <c r="C91" s="221" t="s">
        <v>249</v>
      </c>
      <c r="D91" s="221" t="s">
        <v>302</v>
      </c>
      <c r="E91" s="221" t="s">
        <v>303</v>
      </c>
      <c r="F91" s="221" t="s">
        <v>486</v>
      </c>
      <c r="G91" s="221" t="s">
        <v>487</v>
      </c>
      <c r="H91" s="221" t="s">
        <v>488</v>
      </c>
      <c r="I91" s="221" t="s">
        <v>489</v>
      </c>
      <c r="J91" s="221" t="s">
        <v>679</v>
      </c>
      <c r="K91" s="221" t="s">
        <v>495</v>
      </c>
      <c r="L91" s="27"/>
    </row>
    <row r="92" spans="1:12" x14ac:dyDescent="0.35">
      <c r="A92" s="221" t="s">
        <v>516</v>
      </c>
      <c r="B92" s="221" t="s">
        <v>699</v>
      </c>
      <c r="C92" s="221" t="s">
        <v>249</v>
      </c>
      <c r="D92" s="221" t="s">
        <v>302</v>
      </c>
      <c r="E92" s="221" t="s">
        <v>303</v>
      </c>
      <c r="F92" s="221" t="s">
        <v>486</v>
      </c>
      <c r="G92" s="221" t="s">
        <v>487</v>
      </c>
      <c r="H92" s="221" t="s">
        <v>488</v>
      </c>
      <c r="I92" s="221" t="s">
        <v>489</v>
      </c>
      <c r="J92" s="221" t="s">
        <v>673</v>
      </c>
      <c r="K92" s="221" t="s">
        <v>490</v>
      </c>
    </row>
    <row r="93" spans="1:12" x14ac:dyDescent="0.35">
      <c r="A93" s="221" t="s">
        <v>517</v>
      </c>
      <c r="B93" s="221" t="s">
        <v>700</v>
      </c>
      <c r="C93" s="221" t="s">
        <v>249</v>
      </c>
      <c r="D93" s="221" t="s">
        <v>302</v>
      </c>
      <c r="E93" s="221" t="s">
        <v>303</v>
      </c>
      <c r="F93" s="221" t="s">
        <v>486</v>
      </c>
      <c r="G93" s="221" t="s">
        <v>487</v>
      </c>
      <c r="H93" s="221" t="s">
        <v>488</v>
      </c>
      <c r="I93" s="221" t="s">
        <v>489</v>
      </c>
      <c r="J93" s="221" t="s">
        <v>676</v>
      </c>
      <c r="K93" s="221" t="s">
        <v>492</v>
      </c>
    </row>
    <row r="94" spans="1:12" customFormat="1" x14ac:dyDescent="0.35">
      <c r="A94" s="221" t="s">
        <v>498</v>
      </c>
      <c r="B94" s="221" t="s">
        <v>682</v>
      </c>
      <c r="C94" s="221" t="s">
        <v>249</v>
      </c>
      <c r="D94" s="221" t="s">
        <v>302</v>
      </c>
      <c r="E94" s="221" t="s">
        <v>303</v>
      </c>
      <c r="F94" s="221" t="s">
        <v>486</v>
      </c>
      <c r="G94" s="221" t="s">
        <v>487</v>
      </c>
      <c r="H94" s="221" t="s">
        <v>488</v>
      </c>
      <c r="I94" s="221" t="s">
        <v>489</v>
      </c>
      <c r="J94" s="221" t="s">
        <v>673</v>
      </c>
      <c r="K94" s="221" t="s">
        <v>490</v>
      </c>
      <c r="L94" s="27"/>
    </row>
    <row r="95" spans="1:12" customFormat="1" x14ac:dyDescent="0.35">
      <c r="A95" s="221" t="s">
        <v>518</v>
      </c>
      <c r="B95" s="221" t="s">
        <v>701</v>
      </c>
      <c r="C95" s="221" t="s">
        <v>249</v>
      </c>
      <c r="D95" s="221" t="s">
        <v>302</v>
      </c>
      <c r="E95" s="221" t="s">
        <v>303</v>
      </c>
      <c r="F95" s="221" t="s">
        <v>486</v>
      </c>
      <c r="G95" s="221" t="s">
        <v>487</v>
      </c>
      <c r="H95" s="221" t="s">
        <v>488</v>
      </c>
      <c r="I95" s="221" t="s">
        <v>489</v>
      </c>
      <c r="J95" s="221" t="s">
        <v>679</v>
      </c>
      <c r="K95" s="221" t="s">
        <v>495</v>
      </c>
      <c r="L95" s="27"/>
    </row>
    <row r="96" spans="1:12" customFormat="1" x14ac:dyDescent="0.35">
      <c r="A96" s="221" t="s">
        <v>504</v>
      </c>
      <c r="B96" s="221" t="s">
        <v>688</v>
      </c>
      <c r="C96" s="221" t="s">
        <v>249</v>
      </c>
      <c r="D96" s="221" t="s">
        <v>302</v>
      </c>
      <c r="E96" s="221" t="s">
        <v>303</v>
      </c>
      <c r="F96" s="221" t="s">
        <v>486</v>
      </c>
      <c r="G96" s="221" t="s">
        <v>487</v>
      </c>
      <c r="H96" s="221" t="s">
        <v>488</v>
      </c>
      <c r="I96" s="221" t="s">
        <v>489</v>
      </c>
      <c r="J96" s="221" t="s">
        <v>676</v>
      </c>
      <c r="K96" s="221" t="s">
        <v>492</v>
      </c>
      <c r="L96" s="27"/>
    </row>
    <row r="97" spans="1:12" customFormat="1" x14ac:dyDescent="0.35">
      <c r="A97" s="221" t="s">
        <v>494</v>
      </c>
      <c r="B97" s="221" t="s">
        <v>678</v>
      </c>
      <c r="C97" s="221" t="s">
        <v>249</v>
      </c>
      <c r="D97" s="221" t="s">
        <v>302</v>
      </c>
      <c r="E97" s="221" t="s">
        <v>303</v>
      </c>
      <c r="F97" s="221" t="s">
        <v>486</v>
      </c>
      <c r="G97" s="221" t="s">
        <v>487</v>
      </c>
      <c r="H97" s="221" t="s">
        <v>488</v>
      </c>
      <c r="I97" s="221" t="s">
        <v>489</v>
      </c>
      <c r="J97" s="221" t="s">
        <v>679</v>
      </c>
      <c r="K97" s="221" t="s">
        <v>495</v>
      </c>
      <c r="L97" s="27"/>
    </row>
    <row r="98" spans="1:12" customFormat="1" x14ac:dyDescent="0.35">
      <c r="A98" s="221" t="s">
        <v>503</v>
      </c>
      <c r="B98" s="221" t="s">
        <v>687</v>
      </c>
      <c r="C98" s="221" t="s">
        <v>249</v>
      </c>
      <c r="D98" s="221" t="s">
        <v>302</v>
      </c>
      <c r="E98" s="221" t="s">
        <v>303</v>
      </c>
      <c r="F98" s="221" t="s">
        <v>486</v>
      </c>
      <c r="G98" s="221" t="s">
        <v>487</v>
      </c>
      <c r="H98" s="221" t="s">
        <v>488</v>
      </c>
      <c r="I98" s="221" t="s">
        <v>489</v>
      </c>
      <c r="J98" s="221" t="s">
        <v>679</v>
      </c>
      <c r="K98" s="221" t="s">
        <v>495</v>
      </c>
      <c r="L98" s="27"/>
    </row>
    <row r="99" spans="1:12" x14ac:dyDescent="0.35">
      <c r="A99" s="221" t="s">
        <v>526</v>
      </c>
      <c r="B99" s="221" t="s">
        <v>709</v>
      </c>
      <c r="C99" s="221" t="s">
        <v>251</v>
      </c>
      <c r="D99" s="221" t="s">
        <v>782</v>
      </c>
      <c r="E99" s="221" t="s">
        <v>251</v>
      </c>
      <c r="F99" s="221" t="s">
        <v>580</v>
      </c>
      <c r="G99" s="221" t="s">
        <v>267</v>
      </c>
      <c r="H99" s="221" t="s">
        <v>783</v>
      </c>
      <c r="I99" s="221" t="s">
        <v>784</v>
      </c>
      <c r="J99" s="221" t="s">
        <v>710</v>
      </c>
      <c r="K99" s="221" t="s">
        <v>527</v>
      </c>
    </row>
    <row r="100" spans="1:12" x14ac:dyDescent="0.35">
      <c r="A100" s="221" t="s">
        <v>520</v>
      </c>
      <c r="B100" s="221" t="s">
        <v>703</v>
      </c>
      <c r="C100" s="221" t="s">
        <v>251</v>
      </c>
      <c r="D100" s="221" t="s">
        <v>782</v>
      </c>
      <c r="E100" s="221" t="s">
        <v>251</v>
      </c>
      <c r="F100" s="221" t="s">
        <v>580</v>
      </c>
      <c r="G100" s="221" t="s">
        <v>267</v>
      </c>
      <c r="H100" s="221" t="s">
        <v>783</v>
      </c>
      <c r="I100" s="221" t="s">
        <v>784</v>
      </c>
      <c r="J100" s="221" t="s">
        <v>704</v>
      </c>
      <c r="K100" s="221" t="s">
        <v>521</v>
      </c>
    </row>
    <row r="101" spans="1:12" x14ac:dyDescent="0.35">
      <c r="A101" s="221" t="s">
        <v>522</v>
      </c>
      <c r="B101" s="221" t="s">
        <v>705</v>
      </c>
      <c r="C101" s="221" t="s">
        <v>251</v>
      </c>
      <c r="D101" s="221" t="s">
        <v>782</v>
      </c>
      <c r="E101" s="221" t="s">
        <v>251</v>
      </c>
      <c r="F101" s="221" t="s">
        <v>580</v>
      </c>
      <c r="G101" s="221" t="s">
        <v>267</v>
      </c>
      <c r="H101" s="221" t="s">
        <v>783</v>
      </c>
      <c r="I101" s="221" t="s">
        <v>784</v>
      </c>
      <c r="J101" s="221" t="s">
        <v>706</v>
      </c>
      <c r="K101" s="221" t="s">
        <v>523</v>
      </c>
    </row>
    <row r="102" spans="1:12" customFormat="1" x14ac:dyDescent="0.35">
      <c r="A102" s="221" t="s">
        <v>524</v>
      </c>
      <c r="B102" s="221" t="s">
        <v>707</v>
      </c>
      <c r="C102" s="221" t="s">
        <v>251</v>
      </c>
      <c r="D102" s="221" t="s">
        <v>782</v>
      </c>
      <c r="E102" s="221" t="s">
        <v>251</v>
      </c>
      <c r="F102" s="221" t="s">
        <v>580</v>
      </c>
      <c r="G102" s="221" t="s">
        <v>267</v>
      </c>
      <c r="H102" s="221" t="s">
        <v>783</v>
      </c>
      <c r="I102" s="221" t="s">
        <v>784</v>
      </c>
      <c r="J102" s="221" t="s">
        <v>706</v>
      </c>
      <c r="K102" s="221" t="s">
        <v>523</v>
      </c>
      <c r="L102" s="27"/>
    </row>
    <row r="103" spans="1:12" customFormat="1" x14ac:dyDescent="0.35">
      <c r="A103" s="221" t="s">
        <v>525</v>
      </c>
      <c r="B103" s="221" t="s">
        <v>708</v>
      </c>
      <c r="C103" s="221" t="s">
        <v>251</v>
      </c>
      <c r="D103" s="221" t="s">
        <v>782</v>
      </c>
      <c r="E103" s="221" t="s">
        <v>251</v>
      </c>
      <c r="F103" s="221" t="s">
        <v>580</v>
      </c>
      <c r="G103" s="221" t="s">
        <v>267</v>
      </c>
      <c r="H103" s="221" t="s">
        <v>783</v>
      </c>
      <c r="I103" s="221" t="s">
        <v>784</v>
      </c>
      <c r="J103" s="221" t="s">
        <v>706</v>
      </c>
      <c r="K103" s="221" t="s">
        <v>523</v>
      </c>
      <c r="L103" s="27"/>
    </row>
    <row r="104" spans="1:12" customFormat="1" x14ac:dyDescent="0.35">
      <c r="A104" s="221" t="s">
        <v>429</v>
      </c>
      <c r="B104" s="221" t="s">
        <v>597</v>
      </c>
      <c r="C104" s="221" t="s">
        <v>255</v>
      </c>
      <c r="D104" s="221" t="s">
        <v>338</v>
      </c>
      <c r="E104" s="221" t="s">
        <v>339</v>
      </c>
      <c r="F104" s="221" t="s">
        <v>357</v>
      </c>
      <c r="G104" s="221" t="s">
        <v>289</v>
      </c>
      <c r="H104" s="221" t="s">
        <v>357</v>
      </c>
      <c r="I104" s="221" t="s">
        <v>289</v>
      </c>
      <c r="J104" s="221" t="s">
        <v>598</v>
      </c>
      <c r="K104" s="221" t="s">
        <v>430</v>
      </c>
      <c r="L104" s="27"/>
    </row>
    <row r="105" spans="1:12" x14ac:dyDescent="0.35">
      <c r="A105" s="221" t="s">
        <v>286</v>
      </c>
      <c r="B105" s="221" t="s">
        <v>702</v>
      </c>
      <c r="C105" s="221" t="s">
        <v>251</v>
      </c>
      <c r="D105" s="221" t="s">
        <v>782</v>
      </c>
      <c r="E105" s="221" t="s">
        <v>251</v>
      </c>
      <c r="F105" s="221" t="s">
        <v>580</v>
      </c>
      <c r="G105" s="221" t="s">
        <v>267</v>
      </c>
      <c r="H105" s="221" t="s">
        <v>783</v>
      </c>
      <c r="I105" s="221" t="s">
        <v>784</v>
      </c>
      <c r="J105" s="221" t="s">
        <v>636</v>
      </c>
      <c r="K105" s="221" t="s">
        <v>519</v>
      </c>
    </row>
    <row r="106" spans="1:12" customFormat="1" x14ac:dyDescent="0.35">
      <c r="A106" s="221" t="s">
        <v>441</v>
      </c>
      <c r="B106" s="221" t="s">
        <v>631</v>
      </c>
      <c r="C106" s="221" t="s">
        <v>259</v>
      </c>
      <c r="D106" s="221" t="s">
        <v>714</v>
      </c>
      <c r="E106" s="221" t="s">
        <v>713</v>
      </c>
      <c r="F106" s="221" t="s">
        <v>357</v>
      </c>
      <c r="G106" s="221" t="s">
        <v>289</v>
      </c>
      <c r="H106" s="221" t="s">
        <v>357</v>
      </c>
      <c r="I106" s="221" t="s">
        <v>289</v>
      </c>
      <c r="J106" s="221" t="s">
        <v>632</v>
      </c>
      <c r="K106" s="221" t="s">
        <v>442</v>
      </c>
      <c r="L106" s="27"/>
    </row>
    <row r="107" spans="1:12" customFormat="1" x14ac:dyDescent="0.35">
      <c r="A107" s="221" t="s">
        <v>393</v>
      </c>
      <c r="B107" s="221" t="s">
        <v>588</v>
      </c>
      <c r="C107" s="221" t="s">
        <v>259</v>
      </c>
      <c r="D107" s="128" t="s">
        <v>723</v>
      </c>
      <c r="E107" s="221" t="s">
        <v>724</v>
      </c>
      <c r="F107" s="221" t="s">
        <v>269</v>
      </c>
      <c r="G107" s="221" t="s">
        <v>269</v>
      </c>
      <c r="H107" s="221" t="s">
        <v>269</v>
      </c>
      <c r="I107" s="221" t="s">
        <v>269</v>
      </c>
      <c r="J107" s="221" t="s">
        <v>589</v>
      </c>
      <c r="K107" s="221" t="s">
        <v>394</v>
      </c>
      <c r="L107" s="27"/>
    </row>
    <row r="108" spans="1:12" x14ac:dyDescent="0.35">
      <c r="A108" s="221" t="s">
        <v>465</v>
      </c>
      <c r="B108" s="221" t="s">
        <v>653</v>
      </c>
      <c r="C108" s="221" t="s">
        <v>251</v>
      </c>
      <c r="D108" s="221" t="s">
        <v>782</v>
      </c>
      <c r="E108" s="221" t="s">
        <v>251</v>
      </c>
      <c r="F108" s="221" t="s">
        <v>580</v>
      </c>
      <c r="G108" s="221" t="s">
        <v>267</v>
      </c>
      <c r="H108" s="221" t="s">
        <v>783</v>
      </c>
      <c r="I108" s="221" t="s">
        <v>784</v>
      </c>
      <c r="J108" s="221" t="s">
        <v>655</v>
      </c>
      <c r="K108" s="221" t="s">
        <v>466</v>
      </c>
    </row>
    <row r="109" spans="1:12" customFormat="1" x14ac:dyDescent="0.35">
      <c r="A109" s="221" t="s">
        <v>470</v>
      </c>
      <c r="B109" s="221" t="s">
        <v>659</v>
      </c>
      <c r="C109" s="221" t="s">
        <v>251</v>
      </c>
      <c r="D109" s="221" t="s">
        <v>782</v>
      </c>
      <c r="E109" s="221" t="s">
        <v>251</v>
      </c>
      <c r="F109" s="221" t="s">
        <v>580</v>
      </c>
      <c r="G109" s="221" t="s">
        <v>267</v>
      </c>
      <c r="H109" s="221" t="s">
        <v>783</v>
      </c>
      <c r="I109" s="221" t="s">
        <v>784</v>
      </c>
      <c r="J109" s="221" t="s">
        <v>660</v>
      </c>
      <c r="K109" s="221" t="s">
        <v>471</v>
      </c>
      <c r="L109" s="27"/>
    </row>
    <row r="110" spans="1:12" customFormat="1" x14ac:dyDescent="0.35">
      <c r="A110" s="221" t="s">
        <v>468</v>
      </c>
      <c r="B110" s="221" t="s">
        <v>657</v>
      </c>
      <c r="C110" s="221" t="s">
        <v>251</v>
      </c>
      <c r="D110" s="221" t="s">
        <v>782</v>
      </c>
      <c r="E110" s="221" t="s">
        <v>251</v>
      </c>
      <c r="F110" s="221" t="s">
        <v>580</v>
      </c>
      <c r="G110" s="221" t="s">
        <v>267</v>
      </c>
      <c r="H110" s="221" t="s">
        <v>783</v>
      </c>
      <c r="I110" s="221" t="s">
        <v>784</v>
      </c>
      <c r="J110" s="221" t="s">
        <v>658</v>
      </c>
      <c r="K110" s="221" t="s">
        <v>469</v>
      </c>
      <c r="L110" s="27"/>
    </row>
    <row r="111" spans="1:12" customFormat="1" x14ac:dyDescent="0.35">
      <c r="A111" s="221" t="s">
        <v>337</v>
      </c>
      <c r="B111" s="221" t="s">
        <v>654</v>
      </c>
      <c r="C111" s="221" t="s">
        <v>251</v>
      </c>
      <c r="D111" s="221" t="s">
        <v>782</v>
      </c>
      <c r="E111" s="221" t="s">
        <v>251</v>
      </c>
      <c r="F111" s="221" t="s">
        <v>580</v>
      </c>
      <c r="G111" s="221" t="s">
        <v>267</v>
      </c>
      <c r="H111" s="221" t="s">
        <v>783</v>
      </c>
      <c r="I111" s="221" t="s">
        <v>784</v>
      </c>
      <c r="J111" s="221" t="s">
        <v>656</v>
      </c>
      <c r="K111" s="221" t="s">
        <v>467</v>
      </c>
      <c r="L111" s="27"/>
    </row>
    <row r="112" spans="1:12" customFormat="1" x14ac:dyDescent="0.35">
      <c r="A112" s="221" t="s">
        <v>472</v>
      </c>
      <c r="B112" s="221" t="s">
        <v>661</v>
      </c>
      <c r="C112" s="221" t="s">
        <v>251</v>
      </c>
      <c r="D112" s="221" t="s">
        <v>782</v>
      </c>
      <c r="E112" s="221" t="s">
        <v>251</v>
      </c>
      <c r="F112" s="221" t="s">
        <v>580</v>
      </c>
      <c r="G112" s="221" t="s">
        <v>267</v>
      </c>
      <c r="H112" s="221" t="s">
        <v>783</v>
      </c>
      <c r="I112" s="221" t="s">
        <v>784</v>
      </c>
      <c r="J112" s="221" t="s">
        <v>662</v>
      </c>
      <c r="K112" s="221" t="s">
        <v>473</v>
      </c>
      <c r="L112" s="27"/>
    </row>
    <row r="113" spans="1:12" customFormat="1" x14ac:dyDescent="0.35">
      <c r="A113" s="221" t="s">
        <v>426</v>
      </c>
      <c r="B113" s="221" t="s">
        <v>621</v>
      </c>
      <c r="C113" s="221" t="s">
        <v>259</v>
      </c>
      <c r="D113" s="221" t="s">
        <v>727</v>
      </c>
      <c r="E113" s="221" t="s">
        <v>728</v>
      </c>
      <c r="F113" s="221" t="s">
        <v>269</v>
      </c>
      <c r="G113" s="221" t="s">
        <v>269</v>
      </c>
      <c r="H113" s="221" t="s">
        <v>269</v>
      </c>
      <c r="I113" s="221" t="s">
        <v>269</v>
      </c>
      <c r="J113" s="221" t="s">
        <v>622</v>
      </c>
      <c r="K113" s="221" t="s">
        <v>427</v>
      </c>
      <c r="L113" s="27"/>
    </row>
    <row r="114" spans="1:12" customFormat="1" x14ac:dyDescent="0.35">
      <c r="A114" s="221" t="s">
        <v>483</v>
      </c>
      <c r="B114" s="221" t="s">
        <v>670</v>
      </c>
      <c r="C114" s="221" t="s">
        <v>259</v>
      </c>
      <c r="D114" s="221" t="s">
        <v>740</v>
      </c>
      <c r="E114" s="221" t="s">
        <v>914</v>
      </c>
      <c r="F114" s="221" t="s">
        <v>357</v>
      </c>
      <c r="G114" s="221" t="s">
        <v>289</v>
      </c>
      <c r="H114" s="221" t="s">
        <v>915</v>
      </c>
      <c r="I114" s="221" t="s">
        <v>916</v>
      </c>
      <c r="J114" s="221" t="s">
        <v>671</v>
      </c>
      <c r="K114" s="221" t="s">
        <v>484</v>
      </c>
      <c r="L114" s="27"/>
    </row>
    <row r="115" spans="1:12" x14ac:dyDescent="0.35"/>
    <row r="116" spans="1:12" x14ac:dyDescent="0.35"/>
    <row r="117" spans="1:12" x14ac:dyDescent="0.35"/>
    <row r="118" spans="1:12" x14ac:dyDescent="0.35"/>
  </sheetData>
  <autoFilter ref="A4:K114" xr:uid="{4945D38F-AFA9-4676-B10B-3ACD7BFBC99D}">
    <sortState xmlns:xlrd2="http://schemas.microsoft.com/office/spreadsheetml/2017/richdata2" ref="A5:K114">
      <sortCondition ref="D5:D114"/>
      <sortCondition ref="A5:A114"/>
    </sortState>
  </autoFilter>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BE87-2B92-49FD-9BDD-AF6174D5BBFD}">
  <sheetPr codeName="Sheet6">
    <tabColor rgb="FFFFFF00"/>
  </sheetPr>
  <dimension ref="A1:S45540"/>
  <sheetViews>
    <sheetView workbookViewId="0">
      <pane ySplit="1" topLeftCell="A7370" activePane="bottomLeft" state="frozen"/>
      <selection activeCell="C74" sqref="C74"/>
      <selection pane="bottomLeft" activeCell="A7394" sqref="A7394"/>
    </sheetView>
  </sheetViews>
  <sheetFormatPr defaultRowHeight="14.5" x14ac:dyDescent="0.35"/>
  <cols>
    <col min="1" max="1" width="11.453125" customWidth="1"/>
    <col min="2" max="2" width="26.54296875" bestFit="1" customWidth="1"/>
    <col min="4" max="4" width="61.6328125" bestFit="1" customWidth="1"/>
    <col min="6" max="6" width="23.453125" customWidth="1"/>
    <col min="8" max="8" width="10" bestFit="1" customWidth="1"/>
    <col min="10" max="10" width="21.54296875" bestFit="1" customWidth="1"/>
    <col min="11" max="11" width="16.54296875" bestFit="1" customWidth="1"/>
  </cols>
  <sheetData>
    <row r="1" spans="1:19" x14ac:dyDescent="0.35">
      <c r="A1" s="31" t="s">
        <v>546</v>
      </c>
      <c r="B1" s="31" t="s">
        <v>547</v>
      </c>
      <c r="C1" s="31" t="s">
        <v>548</v>
      </c>
      <c r="D1" s="31" t="s">
        <v>549</v>
      </c>
      <c r="E1" s="31" t="s">
        <v>550</v>
      </c>
      <c r="F1" s="31" t="s">
        <v>551</v>
      </c>
      <c r="G1" s="31" t="s">
        <v>552</v>
      </c>
      <c r="H1" s="31" t="s">
        <v>553</v>
      </c>
      <c r="I1" s="31" t="s">
        <v>554</v>
      </c>
      <c r="J1" s="31" t="s">
        <v>555</v>
      </c>
      <c r="K1" s="66" t="s">
        <v>556</v>
      </c>
      <c r="L1" s="32" t="s">
        <v>557</v>
      </c>
      <c r="M1" s="32"/>
    </row>
    <row r="2" spans="1:19" x14ac:dyDescent="0.35">
      <c r="A2" s="69">
        <f t="shared" ref="A2" si="0">DATEVALUE(RIGHT(B2,8))</f>
        <v>45748</v>
      </c>
      <c r="B2" t="s">
        <v>887</v>
      </c>
      <c r="C2" t="s">
        <v>261</v>
      </c>
      <c r="D2" t="s">
        <v>888</v>
      </c>
      <c r="E2" t="s">
        <v>333</v>
      </c>
      <c r="F2" t="s">
        <v>334</v>
      </c>
      <c r="G2" t="s">
        <v>10</v>
      </c>
      <c r="H2">
        <v>30849</v>
      </c>
      <c r="I2" s="68" t="str">
        <f>VLOOKUP(E2,Refs!$P$2:$R$29,3,FALSE)</f>
        <v>Y58</v>
      </c>
      <c r="J2" s="68" t="str">
        <f>VLOOKUP(E2,Refs!$P$2:$S$29,4,FALSE)</f>
        <v>South West</v>
      </c>
      <c r="K2" s="28">
        <f t="shared" ref="K2" si="1">IF(OR(H2="NULL",H2=0,H2=""),"",H2)</f>
        <v>30849</v>
      </c>
      <c r="L2" s="29" t="s">
        <v>558</v>
      </c>
      <c r="M2" s="29"/>
      <c r="N2" s="29"/>
      <c r="O2" s="29"/>
    </row>
    <row r="3" spans="1:19" x14ac:dyDescent="0.35">
      <c r="A3" s="69">
        <f t="shared" ref="A3:A66" si="2">DATEVALUE(RIGHT(B3,8))</f>
        <v>45748</v>
      </c>
      <c r="B3" t="s">
        <v>887</v>
      </c>
      <c r="C3" t="s">
        <v>261</v>
      </c>
      <c r="D3" t="s">
        <v>888</v>
      </c>
      <c r="E3" t="s">
        <v>333</v>
      </c>
      <c r="F3" t="s">
        <v>334</v>
      </c>
      <c r="G3" t="s">
        <v>70</v>
      </c>
      <c r="H3">
        <v>27693</v>
      </c>
      <c r="I3" s="68" t="str">
        <f>VLOOKUP(E3,Refs!$P$2:$R$29,3,FALSE)</f>
        <v>Y58</v>
      </c>
      <c r="J3" s="68" t="str">
        <f>VLOOKUP(E3,Refs!$P$2:$S$29,4,FALSE)</f>
        <v>South West</v>
      </c>
      <c r="K3" s="28">
        <f t="shared" ref="K3:K6" si="3">IF(OR(H3="NULL",H3=0,H3=""),"",H3)</f>
        <v>27693</v>
      </c>
      <c r="L3" s="30" t="s">
        <v>559</v>
      </c>
      <c r="M3" s="30"/>
      <c r="N3" s="30"/>
      <c r="O3" s="30"/>
      <c r="P3" s="30"/>
      <c r="Q3" s="30"/>
      <c r="R3" s="30"/>
      <c r="S3" s="30"/>
    </row>
    <row r="4" spans="1:19" x14ac:dyDescent="0.35">
      <c r="A4" s="69">
        <f t="shared" si="2"/>
        <v>45748</v>
      </c>
      <c r="B4" t="s">
        <v>887</v>
      </c>
      <c r="C4" t="s">
        <v>261</v>
      </c>
      <c r="D4" t="s">
        <v>888</v>
      </c>
      <c r="E4" t="s">
        <v>333</v>
      </c>
      <c r="F4" t="s">
        <v>334</v>
      </c>
      <c r="G4" t="s">
        <v>20</v>
      </c>
      <c r="H4">
        <v>28870</v>
      </c>
      <c r="I4" s="68" t="str">
        <f>VLOOKUP(E4,Refs!$P$2:$R$29,3,FALSE)</f>
        <v>Y58</v>
      </c>
      <c r="J4" s="68" t="str">
        <f>VLOOKUP(E4,Refs!$P$2:$S$29,4,FALSE)</f>
        <v>South West</v>
      </c>
      <c r="K4" s="28">
        <f t="shared" si="3"/>
        <v>28870</v>
      </c>
    </row>
    <row r="5" spans="1:19" x14ac:dyDescent="0.35">
      <c r="A5" s="69">
        <f t="shared" si="2"/>
        <v>45748</v>
      </c>
      <c r="B5" t="s">
        <v>887</v>
      </c>
      <c r="C5" t="s">
        <v>261</v>
      </c>
      <c r="D5" t="s">
        <v>888</v>
      </c>
      <c r="E5" t="s">
        <v>333</v>
      </c>
      <c r="F5" t="s">
        <v>334</v>
      </c>
      <c r="G5" t="s">
        <v>23</v>
      </c>
      <c r="H5">
        <v>23605</v>
      </c>
      <c r="I5" s="68" t="str">
        <f>VLOOKUP(E5,Refs!$P$2:$R$29,3,FALSE)</f>
        <v>Y58</v>
      </c>
      <c r="J5" s="68" t="str">
        <f>VLOOKUP(E5,Refs!$P$2:$S$29,4,FALSE)</f>
        <v>South West</v>
      </c>
      <c r="K5" s="28">
        <f t="shared" si="3"/>
        <v>23605</v>
      </c>
    </row>
    <row r="6" spans="1:19" x14ac:dyDescent="0.35">
      <c r="A6" s="69">
        <f t="shared" si="2"/>
        <v>45748</v>
      </c>
      <c r="B6" t="s">
        <v>887</v>
      </c>
      <c r="C6" t="s">
        <v>261</v>
      </c>
      <c r="D6" t="s">
        <v>888</v>
      </c>
      <c r="E6" t="s">
        <v>333</v>
      </c>
      <c r="F6" t="s">
        <v>334</v>
      </c>
      <c r="G6" t="s">
        <v>19</v>
      </c>
      <c r="H6">
        <v>215</v>
      </c>
      <c r="I6" s="68" t="str">
        <f>VLOOKUP(E6,Refs!$P$2:$R$29,3,FALSE)</f>
        <v>Y58</v>
      </c>
      <c r="J6" s="68" t="str">
        <f>VLOOKUP(E6,Refs!$P$2:$S$29,4,FALSE)</f>
        <v>South West</v>
      </c>
      <c r="K6" s="28">
        <f t="shared" si="3"/>
        <v>215</v>
      </c>
    </row>
    <row r="7" spans="1:19" x14ac:dyDescent="0.35">
      <c r="A7" s="69">
        <f t="shared" si="2"/>
        <v>45748</v>
      </c>
      <c r="B7" t="s">
        <v>887</v>
      </c>
      <c r="C7" t="s">
        <v>261</v>
      </c>
      <c r="D7" t="s">
        <v>888</v>
      </c>
      <c r="E7" t="s">
        <v>333</v>
      </c>
      <c r="F7" t="s">
        <v>334</v>
      </c>
      <c r="G7" t="s">
        <v>21</v>
      </c>
      <c r="H7">
        <v>451959</v>
      </c>
      <c r="I7" s="68" t="str">
        <f>VLOOKUP(E7,Refs!$P$2:$R$29,3,FALSE)</f>
        <v>Y58</v>
      </c>
      <c r="J7" s="68" t="str">
        <f>VLOOKUP(E7,Refs!$P$2:$S$29,4,FALSE)</f>
        <v>South West</v>
      </c>
      <c r="K7" s="28">
        <f t="shared" ref="K7:K70" si="4">IF(OR(H7="NULL",H7=0,H7=""),"",H7)</f>
        <v>451959</v>
      </c>
    </row>
    <row r="8" spans="1:19" x14ac:dyDescent="0.35">
      <c r="A8" s="69">
        <f t="shared" si="2"/>
        <v>45748</v>
      </c>
      <c r="B8" t="s">
        <v>887</v>
      </c>
      <c r="C8" t="s">
        <v>261</v>
      </c>
      <c r="D8" t="s">
        <v>888</v>
      </c>
      <c r="E8" t="s">
        <v>333</v>
      </c>
      <c r="F8" t="s">
        <v>334</v>
      </c>
      <c r="G8" t="s">
        <v>71</v>
      </c>
      <c r="H8">
        <v>112</v>
      </c>
      <c r="I8" s="68" t="str">
        <f>VLOOKUP(E8,Refs!$P$2:$R$29,3,FALSE)</f>
        <v>Y58</v>
      </c>
      <c r="J8" s="68" t="str">
        <f>VLOOKUP(E8,Refs!$P$2:$S$29,4,FALSE)</f>
        <v>South West</v>
      </c>
      <c r="K8" s="28">
        <f t="shared" si="4"/>
        <v>112</v>
      </c>
    </row>
    <row r="9" spans="1:19" x14ac:dyDescent="0.35">
      <c r="A9" s="69">
        <f t="shared" si="2"/>
        <v>45748</v>
      </c>
      <c r="B9" t="s">
        <v>887</v>
      </c>
      <c r="C9" t="s">
        <v>261</v>
      </c>
      <c r="D9" t="s">
        <v>888</v>
      </c>
      <c r="E9" t="s">
        <v>333</v>
      </c>
      <c r="F9" t="s">
        <v>334</v>
      </c>
      <c r="G9" t="s">
        <v>72</v>
      </c>
      <c r="H9">
        <v>379</v>
      </c>
      <c r="I9" s="68" t="str">
        <f>VLOOKUP(E9,Refs!$P$2:$R$29,3,FALSE)</f>
        <v>Y58</v>
      </c>
      <c r="J9" s="68" t="str">
        <f>VLOOKUP(E9,Refs!$P$2:$S$29,4,FALSE)</f>
        <v>South West</v>
      </c>
      <c r="K9" s="28">
        <f t="shared" si="4"/>
        <v>379</v>
      </c>
    </row>
    <row r="10" spans="1:19" x14ac:dyDescent="0.35">
      <c r="A10" s="69">
        <f t="shared" si="2"/>
        <v>45748</v>
      </c>
      <c r="B10" t="s">
        <v>887</v>
      </c>
      <c r="C10" t="s">
        <v>261</v>
      </c>
      <c r="D10" t="s">
        <v>888</v>
      </c>
      <c r="E10" t="s">
        <v>333</v>
      </c>
      <c r="F10" t="s">
        <v>334</v>
      </c>
      <c r="G10" t="s">
        <v>73</v>
      </c>
      <c r="H10">
        <v>21605</v>
      </c>
      <c r="I10" s="68" t="str">
        <f>VLOOKUP(E10,Refs!$P$2:$R$29,3,FALSE)</f>
        <v>Y58</v>
      </c>
      <c r="J10" s="68" t="str">
        <f>VLOOKUP(E10,Refs!$P$2:$S$29,4,FALSE)</f>
        <v>South West</v>
      </c>
      <c r="K10" s="28">
        <f t="shared" si="4"/>
        <v>21605</v>
      </c>
    </row>
    <row r="11" spans="1:19" x14ac:dyDescent="0.35">
      <c r="A11" s="69">
        <f t="shared" si="2"/>
        <v>45748</v>
      </c>
      <c r="B11" t="s">
        <v>887</v>
      </c>
      <c r="C11" t="s">
        <v>261</v>
      </c>
      <c r="D11" t="s">
        <v>888</v>
      </c>
      <c r="E11" t="s">
        <v>333</v>
      </c>
      <c r="F11" t="s">
        <v>334</v>
      </c>
      <c r="G11" t="s">
        <v>74</v>
      </c>
      <c r="H11">
        <v>7295</v>
      </c>
      <c r="I11" s="68" t="str">
        <f>VLOOKUP(E11,Refs!$P$2:$R$29,3,FALSE)</f>
        <v>Y58</v>
      </c>
      <c r="J11" s="68" t="str">
        <f>VLOOKUP(E11,Refs!$P$2:$S$29,4,FALSE)</f>
        <v>South West</v>
      </c>
      <c r="K11" s="28">
        <f t="shared" si="4"/>
        <v>7295</v>
      </c>
    </row>
    <row r="12" spans="1:19" x14ac:dyDescent="0.35">
      <c r="A12" s="69">
        <f t="shared" si="2"/>
        <v>45748</v>
      </c>
      <c r="B12" t="s">
        <v>887</v>
      </c>
      <c r="C12" t="s">
        <v>261</v>
      </c>
      <c r="D12" t="s">
        <v>888</v>
      </c>
      <c r="E12" t="s">
        <v>333</v>
      </c>
      <c r="F12" t="s">
        <v>334</v>
      </c>
      <c r="G12" t="s">
        <v>75</v>
      </c>
      <c r="H12">
        <v>21945405</v>
      </c>
      <c r="I12" s="68" t="str">
        <f>VLOOKUP(E12,Refs!$P$2:$R$29,3,FALSE)</f>
        <v>Y58</v>
      </c>
      <c r="J12" s="68" t="str">
        <f>VLOOKUP(E12,Refs!$P$2:$S$29,4,FALSE)</f>
        <v>South West</v>
      </c>
      <c r="K12" s="28">
        <f t="shared" si="4"/>
        <v>21945405</v>
      </c>
    </row>
    <row r="13" spans="1:19" x14ac:dyDescent="0.35">
      <c r="A13" s="69">
        <f t="shared" si="2"/>
        <v>45748</v>
      </c>
      <c r="B13" t="s">
        <v>887</v>
      </c>
      <c r="C13" t="s">
        <v>261</v>
      </c>
      <c r="D13" t="s">
        <v>888</v>
      </c>
      <c r="E13" t="s">
        <v>333</v>
      </c>
      <c r="F13" t="s">
        <v>334</v>
      </c>
      <c r="G13" t="s">
        <v>26</v>
      </c>
      <c r="H13">
        <v>27935</v>
      </c>
      <c r="I13" s="68" t="str">
        <f>VLOOKUP(E13,Refs!$P$2:$R$29,3,FALSE)</f>
        <v>Y58</v>
      </c>
      <c r="J13" s="68" t="str">
        <f>VLOOKUP(E13,Refs!$P$2:$S$29,4,FALSE)</f>
        <v>South West</v>
      </c>
      <c r="K13" s="28">
        <f t="shared" si="4"/>
        <v>27935</v>
      </c>
    </row>
    <row r="14" spans="1:19" x14ac:dyDescent="0.35">
      <c r="A14" s="69">
        <f t="shared" si="2"/>
        <v>45748</v>
      </c>
      <c r="B14" t="s">
        <v>887</v>
      </c>
      <c r="C14" t="s">
        <v>261</v>
      </c>
      <c r="D14" t="s">
        <v>888</v>
      </c>
      <c r="E14" t="s">
        <v>333</v>
      </c>
      <c r="F14" t="s">
        <v>334</v>
      </c>
      <c r="G14" t="s">
        <v>76</v>
      </c>
      <c r="H14">
        <v>608</v>
      </c>
      <c r="I14" s="68" t="str">
        <f>VLOOKUP(E14,Refs!$P$2:$R$29,3,FALSE)</f>
        <v>Y58</v>
      </c>
      <c r="J14" s="68" t="str">
        <f>VLOOKUP(E14,Refs!$P$2:$S$29,4,FALSE)</f>
        <v>South West</v>
      </c>
      <c r="K14" s="28">
        <f t="shared" si="4"/>
        <v>608</v>
      </c>
    </row>
    <row r="15" spans="1:19" x14ac:dyDescent="0.35">
      <c r="A15" s="69">
        <f t="shared" si="2"/>
        <v>45748</v>
      </c>
      <c r="B15" t="s">
        <v>887</v>
      </c>
      <c r="C15" t="s">
        <v>261</v>
      </c>
      <c r="D15" t="s">
        <v>888</v>
      </c>
      <c r="E15" t="s">
        <v>333</v>
      </c>
      <c r="F15" t="s">
        <v>334</v>
      </c>
      <c r="G15" t="s">
        <v>77</v>
      </c>
      <c r="H15">
        <v>9485</v>
      </c>
      <c r="I15" s="68" t="str">
        <f>VLOOKUP(E15,Refs!$P$2:$R$29,3,FALSE)</f>
        <v>Y58</v>
      </c>
      <c r="J15" s="68" t="str">
        <f>VLOOKUP(E15,Refs!$P$2:$S$29,4,FALSE)</f>
        <v>South West</v>
      </c>
      <c r="K15" s="28">
        <f t="shared" si="4"/>
        <v>9485</v>
      </c>
    </row>
    <row r="16" spans="1:19" x14ac:dyDescent="0.35">
      <c r="A16" s="69">
        <f t="shared" si="2"/>
        <v>45748</v>
      </c>
      <c r="B16" t="s">
        <v>887</v>
      </c>
      <c r="C16" t="s">
        <v>261</v>
      </c>
      <c r="D16" t="s">
        <v>888</v>
      </c>
      <c r="E16" t="s">
        <v>333</v>
      </c>
      <c r="F16" t="s">
        <v>334</v>
      </c>
      <c r="G16" t="s">
        <v>78</v>
      </c>
      <c r="H16">
        <v>5636</v>
      </c>
      <c r="I16" s="68" t="str">
        <f>VLOOKUP(E16,Refs!$P$2:$R$29,3,FALSE)</f>
        <v>Y58</v>
      </c>
      <c r="J16" s="68" t="str">
        <f>VLOOKUP(E16,Refs!$P$2:$S$29,4,FALSE)</f>
        <v>South West</v>
      </c>
      <c r="K16" s="28">
        <f t="shared" si="4"/>
        <v>5636</v>
      </c>
    </row>
    <row r="17" spans="1:11" x14ac:dyDescent="0.35">
      <c r="A17" s="69">
        <f t="shared" si="2"/>
        <v>45748</v>
      </c>
      <c r="B17" t="s">
        <v>887</v>
      </c>
      <c r="C17" t="s">
        <v>261</v>
      </c>
      <c r="D17" t="s">
        <v>888</v>
      </c>
      <c r="E17" t="s">
        <v>333</v>
      </c>
      <c r="F17" t="s">
        <v>334</v>
      </c>
      <c r="G17" t="s">
        <v>79</v>
      </c>
      <c r="H17">
        <v>12206</v>
      </c>
      <c r="I17" s="68" t="str">
        <f>VLOOKUP(E17,Refs!$P$2:$R$29,3,FALSE)</f>
        <v>Y58</v>
      </c>
      <c r="J17" s="68" t="str">
        <f>VLOOKUP(E17,Refs!$P$2:$S$29,4,FALSE)</f>
        <v>South West</v>
      </c>
      <c r="K17" s="28">
        <f t="shared" si="4"/>
        <v>12206</v>
      </c>
    </row>
    <row r="18" spans="1:11" x14ac:dyDescent="0.35">
      <c r="A18" s="69">
        <f t="shared" si="2"/>
        <v>45748</v>
      </c>
      <c r="B18" t="s">
        <v>887</v>
      </c>
      <c r="C18" t="s">
        <v>261</v>
      </c>
      <c r="D18" t="s">
        <v>888</v>
      </c>
      <c r="E18" t="s">
        <v>333</v>
      </c>
      <c r="F18" t="s">
        <v>334</v>
      </c>
      <c r="G18" t="s">
        <v>80</v>
      </c>
      <c r="H18">
        <v>0</v>
      </c>
      <c r="I18" s="68" t="str">
        <f>VLOOKUP(E18,Refs!$P$2:$R$29,3,FALSE)</f>
        <v>Y58</v>
      </c>
      <c r="J18" s="68" t="str">
        <f>VLOOKUP(E18,Refs!$P$2:$S$29,4,FALSE)</f>
        <v>South West</v>
      </c>
      <c r="K18" s="28" t="str">
        <f t="shared" si="4"/>
        <v/>
      </c>
    </row>
    <row r="19" spans="1:11" x14ac:dyDescent="0.35">
      <c r="A19" s="69">
        <f t="shared" si="2"/>
        <v>45748</v>
      </c>
      <c r="B19" t="s">
        <v>887</v>
      </c>
      <c r="C19" t="s">
        <v>261</v>
      </c>
      <c r="D19" t="s">
        <v>888</v>
      </c>
      <c r="E19" t="s">
        <v>333</v>
      </c>
      <c r="F19" t="s">
        <v>334</v>
      </c>
      <c r="G19" t="s">
        <v>25</v>
      </c>
      <c r="H19">
        <v>15962</v>
      </c>
      <c r="I19" s="68" t="str">
        <f>VLOOKUP(E19,Refs!$P$2:$R$29,3,FALSE)</f>
        <v>Y58</v>
      </c>
      <c r="J19" s="68" t="str">
        <f>VLOOKUP(E19,Refs!$P$2:$S$29,4,FALSE)</f>
        <v>South West</v>
      </c>
      <c r="K19" s="28">
        <f t="shared" si="4"/>
        <v>15962</v>
      </c>
    </row>
    <row r="20" spans="1:11" x14ac:dyDescent="0.35">
      <c r="A20" s="69">
        <f t="shared" si="2"/>
        <v>45748</v>
      </c>
      <c r="B20" t="s">
        <v>887</v>
      </c>
      <c r="C20" t="s">
        <v>261</v>
      </c>
      <c r="D20" t="s">
        <v>888</v>
      </c>
      <c r="E20" t="s">
        <v>333</v>
      </c>
      <c r="F20" t="s">
        <v>334</v>
      </c>
      <c r="G20" t="s">
        <v>81</v>
      </c>
      <c r="H20">
        <v>40</v>
      </c>
      <c r="I20" s="68" t="str">
        <f>VLOOKUP(E20,Refs!$P$2:$R$29,3,FALSE)</f>
        <v>Y58</v>
      </c>
      <c r="J20" s="68" t="str">
        <f>VLOOKUP(E20,Refs!$P$2:$S$29,4,FALSE)</f>
        <v>South West</v>
      </c>
      <c r="K20" s="28">
        <f t="shared" si="4"/>
        <v>40</v>
      </c>
    </row>
    <row r="21" spans="1:11" x14ac:dyDescent="0.35">
      <c r="A21" s="69">
        <f t="shared" si="2"/>
        <v>45748</v>
      </c>
      <c r="B21" t="s">
        <v>887</v>
      </c>
      <c r="C21" t="s">
        <v>261</v>
      </c>
      <c r="D21" t="s">
        <v>888</v>
      </c>
      <c r="E21" t="s">
        <v>333</v>
      </c>
      <c r="F21" t="s">
        <v>334</v>
      </c>
      <c r="G21" t="s">
        <v>82</v>
      </c>
      <c r="H21">
        <v>7364</v>
      </c>
      <c r="I21" s="68" t="str">
        <f>VLOOKUP(E21,Refs!$P$2:$R$29,3,FALSE)</f>
        <v>Y58</v>
      </c>
      <c r="J21" s="68" t="str">
        <f>VLOOKUP(E21,Refs!$P$2:$S$29,4,FALSE)</f>
        <v>South West</v>
      </c>
      <c r="K21" s="28">
        <f t="shared" si="4"/>
        <v>7364</v>
      </c>
    </row>
    <row r="22" spans="1:11" x14ac:dyDescent="0.35">
      <c r="A22" s="69">
        <f t="shared" si="2"/>
        <v>45748</v>
      </c>
      <c r="B22" t="s">
        <v>887</v>
      </c>
      <c r="C22" t="s">
        <v>261</v>
      </c>
      <c r="D22" t="s">
        <v>888</v>
      </c>
      <c r="E22" t="s">
        <v>333</v>
      </c>
      <c r="F22" t="s">
        <v>334</v>
      </c>
      <c r="G22" t="s">
        <v>83</v>
      </c>
      <c r="H22">
        <v>4473</v>
      </c>
      <c r="I22" s="68" t="str">
        <f>VLOOKUP(E22,Refs!$P$2:$R$29,3,FALSE)</f>
        <v>Y58</v>
      </c>
      <c r="J22" s="68" t="str">
        <f>VLOOKUP(E22,Refs!$P$2:$S$29,4,FALSE)</f>
        <v>South West</v>
      </c>
      <c r="K22" s="28">
        <f t="shared" si="4"/>
        <v>4473</v>
      </c>
    </row>
    <row r="23" spans="1:11" x14ac:dyDescent="0.35">
      <c r="A23" s="69">
        <f t="shared" si="2"/>
        <v>45748</v>
      </c>
      <c r="B23" t="s">
        <v>887</v>
      </c>
      <c r="C23" t="s">
        <v>261</v>
      </c>
      <c r="D23" t="s">
        <v>888</v>
      </c>
      <c r="E23" t="s">
        <v>333</v>
      </c>
      <c r="F23" t="s">
        <v>334</v>
      </c>
      <c r="G23" t="s">
        <v>84</v>
      </c>
      <c r="H23">
        <v>2031</v>
      </c>
      <c r="I23" s="68" t="str">
        <f>VLOOKUP(E23,Refs!$P$2:$R$29,3,FALSE)</f>
        <v>Y58</v>
      </c>
      <c r="J23" s="68" t="str">
        <f>VLOOKUP(E23,Refs!$P$2:$S$29,4,FALSE)</f>
        <v>South West</v>
      </c>
      <c r="K23" s="28">
        <f t="shared" si="4"/>
        <v>2031</v>
      </c>
    </row>
    <row r="24" spans="1:11" x14ac:dyDescent="0.35">
      <c r="A24" s="69">
        <f t="shared" si="2"/>
        <v>45748</v>
      </c>
      <c r="B24" t="s">
        <v>887</v>
      </c>
      <c r="C24" t="s">
        <v>261</v>
      </c>
      <c r="D24" t="s">
        <v>888</v>
      </c>
      <c r="E24" t="s">
        <v>333</v>
      </c>
      <c r="F24" t="s">
        <v>334</v>
      </c>
      <c r="G24" t="s">
        <v>85</v>
      </c>
      <c r="H24">
        <v>10683</v>
      </c>
      <c r="I24" s="68" t="str">
        <f>VLOOKUP(E24,Refs!$P$2:$R$29,3,FALSE)</f>
        <v>Y58</v>
      </c>
      <c r="J24" s="68" t="str">
        <f>VLOOKUP(E24,Refs!$P$2:$S$29,4,FALSE)</f>
        <v>South West</v>
      </c>
      <c r="K24" s="28">
        <f t="shared" si="4"/>
        <v>10683</v>
      </c>
    </row>
    <row r="25" spans="1:11" x14ac:dyDescent="0.35">
      <c r="A25" s="69">
        <f t="shared" si="2"/>
        <v>45748</v>
      </c>
      <c r="B25" t="s">
        <v>887</v>
      </c>
      <c r="C25" t="s">
        <v>261</v>
      </c>
      <c r="D25" t="s">
        <v>888</v>
      </c>
      <c r="E25" t="s">
        <v>333</v>
      </c>
      <c r="F25" t="s">
        <v>334</v>
      </c>
      <c r="G25" t="s">
        <v>86</v>
      </c>
      <c r="H25">
        <v>658</v>
      </c>
      <c r="I25" s="68" t="str">
        <f>VLOOKUP(E25,Refs!$P$2:$R$29,3,FALSE)</f>
        <v>Y58</v>
      </c>
      <c r="J25" s="68" t="str">
        <f>VLOOKUP(E25,Refs!$P$2:$S$29,4,FALSE)</f>
        <v>South West</v>
      </c>
      <c r="K25" s="28">
        <f t="shared" si="4"/>
        <v>658</v>
      </c>
    </row>
    <row r="26" spans="1:11" x14ac:dyDescent="0.35">
      <c r="A26" s="69">
        <f t="shared" si="2"/>
        <v>45748</v>
      </c>
      <c r="B26" t="s">
        <v>887</v>
      </c>
      <c r="C26" t="s">
        <v>261</v>
      </c>
      <c r="D26" t="s">
        <v>888</v>
      </c>
      <c r="E26" t="s">
        <v>333</v>
      </c>
      <c r="F26" t="s">
        <v>334</v>
      </c>
      <c r="G26" t="s">
        <v>87</v>
      </c>
      <c r="H26">
        <v>316</v>
      </c>
      <c r="I26" s="68" t="str">
        <f>VLOOKUP(E26,Refs!$P$2:$R$29,3,FALSE)</f>
        <v>Y58</v>
      </c>
      <c r="J26" s="68" t="str">
        <f>VLOOKUP(E26,Refs!$P$2:$S$29,4,FALSE)</f>
        <v>South West</v>
      </c>
      <c r="K26" s="28">
        <f t="shared" si="4"/>
        <v>316</v>
      </c>
    </row>
    <row r="27" spans="1:11" x14ac:dyDescent="0.35">
      <c r="A27" s="69">
        <f t="shared" si="2"/>
        <v>45748</v>
      </c>
      <c r="B27" t="s">
        <v>887</v>
      </c>
      <c r="C27" t="s">
        <v>261</v>
      </c>
      <c r="D27" t="s">
        <v>888</v>
      </c>
      <c r="E27" t="s">
        <v>333</v>
      </c>
      <c r="F27" t="s">
        <v>334</v>
      </c>
      <c r="G27" t="s">
        <v>88</v>
      </c>
      <c r="H27">
        <v>4832</v>
      </c>
      <c r="I27" s="68" t="str">
        <f>VLOOKUP(E27,Refs!$P$2:$R$29,3,FALSE)</f>
        <v>Y58</v>
      </c>
      <c r="J27" s="68" t="str">
        <f>VLOOKUP(E27,Refs!$P$2:$S$29,4,FALSE)</f>
        <v>South West</v>
      </c>
      <c r="K27" s="28">
        <f t="shared" si="4"/>
        <v>4832</v>
      </c>
    </row>
    <row r="28" spans="1:11" x14ac:dyDescent="0.35">
      <c r="A28" s="69">
        <f t="shared" si="2"/>
        <v>45748</v>
      </c>
      <c r="B28" t="s">
        <v>887</v>
      </c>
      <c r="C28" t="s">
        <v>261</v>
      </c>
      <c r="D28" t="s">
        <v>888</v>
      </c>
      <c r="E28" t="s">
        <v>333</v>
      </c>
      <c r="F28" t="s">
        <v>334</v>
      </c>
      <c r="G28" t="s">
        <v>89</v>
      </c>
      <c r="H28">
        <v>29848</v>
      </c>
      <c r="I28" s="68" t="str">
        <f>VLOOKUP(E28,Refs!$P$2:$R$29,3,FALSE)</f>
        <v>Y58</v>
      </c>
      <c r="J28" s="68" t="str">
        <f>VLOOKUP(E28,Refs!$P$2:$S$29,4,FALSE)</f>
        <v>South West</v>
      </c>
      <c r="K28" s="28">
        <f t="shared" si="4"/>
        <v>29848</v>
      </c>
    </row>
    <row r="29" spans="1:11" x14ac:dyDescent="0.35">
      <c r="A29" s="69">
        <f t="shared" si="2"/>
        <v>45748</v>
      </c>
      <c r="B29" t="s">
        <v>887</v>
      </c>
      <c r="C29" t="s">
        <v>261</v>
      </c>
      <c r="D29" t="s">
        <v>888</v>
      </c>
      <c r="E29" t="s">
        <v>333</v>
      </c>
      <c r="F29" t="s">
        <v>334</v>
      </c>
      <c r="G29" t="s">
        <v>90</v>
      </c>
      <c r="H29">
        <v>21038</v>
      </c>
      <c r="I29" s="68" t="str">
        <f>VLOOKUP(E29,Refs!$P$2:$R$29,3,FALSE)</f>
        <v>Y58</v>
      </c>
      <c r="J29" s="68" t="str">
        <f>VLOOKUP(E29,Refs!$P$2:$S$29,4,FALSE)</f>
        <v>South West</v>
      </c>
      <c r="K29" s="28">
        <f t="shared" si="4"/>
        <v>21038</v>
      </c>
    </row>
    <row r="30" spans="1:11" x14ac:dyDescent="0.35">
      <c r="A30" s="69">
        <f t="shared" si="2"/>
        <v>45748</v>
      </c>
      <c r="B30" t="s">
        <v>887</v>
      </c>
      <c r="C30" t="s">
        <v>261</v>
      </c>
      <c r="D30" t="s">
        <v>888</v>
      </c>
      <c r="E30" t="s">
        <v>333</v>
      </c>
      <c r="F30" t="s">
        <v>334</v>
      </c>
      <c r="G30" t="s">
        <v>27</v>
      </c>
      <c r="H30">
        <v>3127</v>
      </c>
      <c r="I30" s="68" t="str">
        <f>VLOOKUP(E30,Refs!$P$2:$R$29,3,FALSE)</f>
        <v>Y58</v>
      </c>
      <c r="J30" s="68" t="str">
        <f>VLOOKUP(E30,Refs!$P$2:$S$29,4,FALSE)</f>
        <v>South West</v>
      </c>
      <c r="K30" s="28">
        <f t="shared" si="4"/>
        <v>3127</v>
      </c>
    </row>
    <row r="31" spans="1:11" x14ac:dyDescent="0.35">
      <c r="A31" s="69">
        <f t="shared" si="2"/>
        <v>45748</v>
      </c>
      <c r="B31" t="s">
        <v>887</v>
      </c>
      <c r="C31" t="s">
        <v>261</v>
      </c>
      <c r="D31" t="s">
        <v>888</v>
      </c>
      <c r="E31" t="s">
        <v>333</v>
      </c>
      <c r="F31" t="s">
        <v>334</v>
      </c>
      <c r="G31" t="s">
        <v>29</v>
      </c>
      <c r="H31">
        <v>4625</v>
      </c>
      <c r="I31" s="68" t="str">
        <f>VLOOKUP(E31,Refs!$P$2:$R$29,3,FALSE)</f>
        <v>Y58</v>
      </c>
      <c r="J31" s="68" t="str">
        <f>VLOOKUP(E31,Refs!$P$2:$S$29,4,FALSE)</f>
        <v>South West</v>
      </c>
      <c r="K31" s="28">
        <f t="shared" si="4"/>
        <v>4625</v>
      </c>
    </row>
    <row r="32" spans="1:11" x14ac:dyDescent="0.35">
      <c r="A32" s="69">
        <f t="shared" si="2"/>
        <v>45748</v>
      </c>
      <c r="B32" t="s">
        <v>887</v>
      </c>
      <c r="C32" t="s">
        <v>261</v>
      </c>
      <c r="D32" t="s">
        <v>888</v>
      </c>
      <c r="E32" t="s">
        <v>333</v>
      </c>
      <c r="F32" t="s">
        <v>334</v>
      </c>
      <c r="G32" t="s">
        <v>91</v>
      </c>
      <c r="H32">
        <v>2351</v>
      </c>
      <c r="I32" s="68" t="str">
        <f>VLOOKUP(E32,Refs!$P$2:$R$29,3,FALSE)</f>
        <v>Y58</v>
      </c>
      <c r="J32" s="68" t="str">
        <f>VLOOKUP(E32,Refs!$P$2:$S$29,4,FALSE)</f>
        <v>South West</v>
      </c>
      <c r="K32" s="28">
        <f t="shared" si="4"/>
        <v>2351</v>
      </c>
    </row>
    <row r="33" spans="1:11" x14ac:dyDescent="0.35">
      <c r="A33" s="69">
        <f t="shared" si="2"/>
        <v>45748</v>
      </c>
      <c r="B33" t="s">
        <v>887</v>
      </c>
      <c r="C33" t="s">
        <v>261</v>
      </c>
      <c r="D33" t="s">
        <v>888</v>
      </c>
      <c r="E33" t="s">
        <v>333</v>
      </c>
      <c r="F33" t="s">
        <v>334</v>
      </c>
      <c r="G33" t="s">
        <v>92</v>
      </c>
      <c r="H33">
        <v>75</v>
      </c>
      <c r="I33" s="68" t="str">
        <f>VLOOKUP(E33,Refs!$P$2:$R$29,3,FALSE)</f>
        <v>Y58</v>
      </c>
      <c r="J33" s="68" t="str">
        <f>VLOOKUP(E33,Refs!$P$2:$S$29,4,FALSE)</f>
        <v>South West</v>
      </c>
      <c r="K33" s="28">
        <f t="shared" si="4"/>
        <v>75</v>
      </c>
    </row>
    <row r="34" spans="1:11" x14ac:dyDescent="0.35">
      <c r="A34" s="69">
        <f t="shared" si="2"/>
        <v>45748</v>
      </c>
      <c r="B34" t="s">
        <v>887</v>
      </c>
      <c r="C34" t="s">
        <v>261</v>
      </c>
      <c r="D34" t="s">
        <v>888</v>
      </c>
      <c r="E34" t="s">
        <v>333</v>
      </c>
      <c r="F34" t="s">
        <v>334</v>
      </c>
      <c r="G34" t="s">
        <v>93</v>
      </c>
      <c r="H34">
        <v>616</v>
      </c>
      <c r="I34" s="68" t="str">
        <f>VLOOKUP(E34,Refs!$P$2:$R$29,3,FALSE)</f>
        <v>Y58</v>
      </c>
      <c r="J34" s="68" t="str">
        <f>VLOOKUP(E34,Refs!$P$2:$S$29,4,FALSE)</f>
        <v>South West</v>
      </c>
      <c r="K34" s="28">
        <f t="shared" si="4"/>
        <v>616</v>
      </c>
    </row>
    <row r="35" spans="1:11" x14ac:dyDescent="0.35">
      <c r="A35" s="69">
        <f t="shared" si="2"/>
        <v>45748</v>
      </c>
      <c r="B35" t="s">
        <v>887</v>
      </c>
      <c r="C35" t="s">
        <v>261</v>
      </c>
      <c r="D35" t="s">
        <v>888</v>
      </c>
      <c r="E35" t="s">
        <v>333</v>
      </c>
      <c r="F35" t="s">
        <v>334</v>
      </c>
      <c r="G35" t="s">
        <v>94</v>
      </c>
      <c r="H35">
        <v>129</v>
      </c>
      <c r="I35" s="68" t="str">
        <f>VLOOKUP(E35,Refs!$P$2:$R$29,3,FALSE)</f>
        <v>Y58</v>
      </c>
      <c r="J35" s="68" t="str">
        <f>VLOOKUP(E35,Refs!$P$2:$S$29,4,FALSE)</f>
        <v>South West</v>
      </c>
      <c r="K35" s="28">
        <f t="shared" si="4"/>
        <v>129</v>
      </c>
    </row>
    <row r="36" spans="1:11" x14ac:dyDescent="0.35">
      <c r="A36" s="69">
        <f t="shared" si="2"/>
        <v>45748</v>
      </c>
      <c r="B36" t="s">
        <v>887</v>
      </c>
      <c r="C36" t="s">
        <v>261</v>
      </c>
      <c r="D36" t="s">
        <v>888</v>
      </c>
      <c r="E36" t="s">
        <v>333</v>
      </c>
      <c r="F36" t="s">
        <v>334</v>
      </c>
      <c r="G36" t="s">
        <v>95</v>
      </c>
      <c r="H36">
        <v>820</v>
      </c>
      <c r="I36" s="68" t="str">
        <f>VLOOKUP(E36,Refs!$P$2:$R$29,3,FALSE)</f>
        <v>Y58</v>
      </c>
      <c r="J36" s="68" t="str">
        <f>VLOOKUP(E36,Refs!$P$2:$S$29,4,FALSE)</f>
        <v>South West</v>
      </c>
      <c r="K36" s="28">
        <f t="shared" si="4"/>
        <v>820</v>
      </c>
    </row>
    <row r="37" spans="1:11" x14ac:dyDescent="0.35">
      <c r="A37" s="69">
        <f t="shared" si="2"/>
        <v>45748</v>
      </c>
      <c r="B37" t="s">
        <v>887</v>
      </c>
      <c r="C37" t="s">
        <v>261</v>
      </c>
      <c r="D37" t="s">
        <v>888</v>
      </c>
      <c r="E37" t="s">
        <v>333</v>
      </c>
      <c r="F37" t="s">
        <v>334</v>
      </c>
      <c r="G37" t="s">
        <v>96</v>
      </c>
      <c r="H37">
        <v>665</v>
      </c>
      <c r="I37" s="68" t="str">
        <f>VLOOKUP(E37,Refs!$P$2:$R$29,3,FALSE)</f>
        <v>Y58</v>
      </c>
      <c r="J37" s="68" t="str">
        <f>VLOOKUP(E37,Refs!$P$2:$S$29,4,FALSE)</f>
        <v>South West</v>
      </c>
      <c r="K37" s="28">
        <f t="shared" si="4"/>
        <v>665</v>
      </c>
    </row>
    <row r="38" spans="1:11" x14ac:dyDescent="0.35">
      <c r="A38" s="69">
        <f t="shared" si="2"/>
        <v>45748</v>
      </c>
      <c r="B38" t="s">
        <v>887</v>
      </c>
      <c r="C38" t="s">
        <v>261</v>
      </c>
      <c r="D38" t="s">
        <v>888</v>
      </c>
      <c r="E38" t="s">
        <v>333</v>
      </c>
      <c r="F38" t="s">
        <v>334</v>
      </c>
      <c r="G38" t="s">
        <v>97</v>
      </c>
      <c r="H38">
        <v>6350</v>
      </c>
      <c r="I38" s="68" t="str">
        <f>VLOOKUP(E38,Refs!$P$2:$R$29,3,FALSE)</f>
        <v>Y58</v>
      </c>
      <c r="J38" s="68" t="str">
        <f>VLOOKUP(E38,Refs!$P$2:$S$29,4,FALSE)</f>
        <v>South West</v>
      </c>
      <c r="K38" s="28">
        <f t="shared" si="4"/>
        <v>6350</v>
      </c>
    </row>
    <row r="39" spans="1:11" x14ac:dyDescent="0.35">
      <c r="A39" s="69">
        <f t="shared" si="2"/>
        <v>45748</v>
      </c>
      <c r="B39" t="s">
        <v>887</v>
      </c>
      <c r="C39" t="s">
        <v>261</v>
      </c>
      <c r="D39" t="s">
        <v>888</v>
      </c>
      <c r="E39" t="s">
        <v>333</v>
      </c>
      <c r="F39" t="s">
        <v>334</v>
      </c>
      <c r="G39" t="s">
        <v>31</v>
      </c>
      <c r="H39">
        <v>5953</v>
      </c>
      <c r="I39" s="68" t="str">
        <f>VLOOKUP(E39,Refs!$P$2:$R$29,3,FALSE)</f>
        <v>Y58</v>
      </c>
      <c r="J39" s="68" t="str">
        <f>VLOOKUP(E39,Refs!$P$2:$S$29,4,FALSE)</f>
        <v>South West</v>
      </c>
      <c r="K39" s="28">
        <f t="shared" si="4"/>
        <v>5953</v>
      </c>
    </row>
    <row r="40" spans="1:11" x14ac:dyDescent="0.35">
      <c r="A40" s="69">
        <f t="shared" si="2"/>
        <v>45748</v>
      </c>
      <c r="B40" t="s">
        <v>887</v>
      </c>
      <c r="C40" t="s">
        <v>261</v>
      </c>
      <c r="D40" t="s">
        <v>888</v>
      </c>
      <c r="E40" t="s">
        <v>333</v>
      </c>
      <c r="F40" t="s">
        <v>334</v>
      </c>
      <c r="G40" t="s">
        <v>98</v>
      </c>
      <c r="H40">
        <v>3024</v>
      </c>
      <c r="I40" s="68" t="str">
        <f>VLOOKUP(E40,Refs!$P$2:$R$29,3,FALSE)</f>
        <v>Y58</v>
      </c>
      <c r="J40" s="68" t="str">
        <f>VLOOKUP(E40,Refs!$P$2:$S$29,4,FALSE)</f>
        <v>South West</v>
      </c>
      <c r="K40" s="28">
        <f t="shared" si="4"/>
        <v>3024</v>
      </c>
    </row>
    <row r="41" spans="1:11" x14ac:dyDescent="0.35">
      <c r="A41" s="69">
        <f t="shared" si="2"/>
        <v>45748</v>
      </c>
      <c r="B41" t="s">
        <v>887</v>
      </c>
      <c r="C41" t="s">
        <v>261</v>
      </c>
      <c r="D41" t="s">
        <v>888</v>
      </c>
      <c r="E41" t="s">
        <v>333</v>
      </c>
      <c r="F41" t="s">
        <v>334</v>
      </c>
      <c r="G41" t="s">
        <v>99</v>
      </c>
      <c r="H41">
        <v>3153</v>
      </c>
      <c r="I41" s="68" t="str">
        <f>VLOOKUP(E41,Refs!$P$2:$R$29,3,FALSE)</f>
        <v>Y58</v>
      </c>
      <c r="J41" s="68" t="str">
        <f>VLOOKUP(E41,Refs!$P$2:$S$29,4,FALSE)</f>
        <v>South West</v>
      </c>
      <c r="K41" s="28">
        <f t="shared" si="4"/>
        <v>3153</v>
      </c>
    </row>
    <row r="42" spans="1:11" x14ac:dyDescent="0.35">
      <c r="A42" s="69">
        <f t="shared" si="2"/>
        <v>45748</v>
      </c>
      <c r="B42" t="s">
        <v>887</v>
      </c>
      <c r="C42" t="s">
        <v>261</v>
      </c>
      <c r="D42" t="s">
        <v>888</v>
      </c>
      <c r="E42" t="s">
        <v>333</v>
      </c>
      <c r="F42" t="s">
        <v>334</v>
      </c>
      <c r="G42" t="s">
        <v>100</v>
      </c>
      <c r="H42">
        <v>2973</v>
      </c>
      <c r="I42" s="68" t="str">
        <f>VLOOKUP(E42,Refs!$P$2:$R$29,3,FALSE)</f>
        <v>Y58</v>
      </c>
      <c r="J42" s="68" t="str">
        <f>VLOOKUP(E42,Refs!$P$2:$S$29,4,FALSE)</f>
        <v>South West</v>
      </c>
      <c r="K42" s="28">
        <f t="shared" si="4"/>
        <v>2973</v>
      </c>
    </row>
    <row r="43" spans="1:11" x14ac:dyDescent="0.35">
      <c r="A43" s="69">
        <f t="shared" si="2"/>
        <v>45748</v>
      </c>
      <c r="B43" t="s">
        <v>887</v>
      </c>
      <c r="C43" t="s">
        <v>261</v>
      </c>
      <c r="D43" t="s">
        <v>888</v>
      </c>
      <c r="E43" t="s">
        <v>333</v>
      </c>
      <c r="F43" t="s">
        <v>334</v>
      </c>
      <c r="G43" t="s">
        <v>101</v>
      </c>
      <c r="H43">
        <v>2284</v>
      </c>
      <c r="I43" s="68" t="str">
        <f>VLOOKUP(E43,Refs!$P$2:$R$29,3,FALSE)</f>
        <v>Y58</v>
      </c>
      <c r="J43" s="68" t="str">
        <f>VLOOKUP(E43,Refs!$P$2:$S$29,4,FALSE)</f>
        <v>South West</v>
      </c>
      <c r="K43" s="28">
        <f t="shared" si="4"/>
        <v>2284</v>
      </c>
    </row>
    <row r="44" spans="1:11" x14ac:dyDescent="0.35">
      <c r="A44" s="69">
        <f t="shared" si="2"/>
        <v>45748</v>
      </c>
      <c r="B44" t="s">
        <v>887</v>
      </c>
      <c r="C44" t="s">
        <v>261</v>
      </c>
      <c r="D44" t="s">
        <v>888</v>
      </c>
      <c r="E44" t="s">
        <v>333</v>
      </c>
      <c r="F44" t="s">
        <v>334</v>
      </c>
      <c r="G44" t="s">
        <v>102</v>
      </c>
      <c r="H44">
        <v>469</v>
      </c>
      <c r="I44" s="68" t="str">
        <f>VLOOKUP(E44,Refs!$P$2:$R$29,3,FALSE)</f>
        <v>Y58</v>
      </c>
      <c r="J44" s="68" t="str">
        <f>VLOOKUP(E44,Refs!$P$2:$S$29,4,FALSE)</f>
        <v>South West</v>
      </c>
      <c r="K44" s="28">
        <f t="shared" si="4"/>
        <v>469</v>
      </c>
    </row>
    <row r="45" spans="1:11" x14ac:dyDescent="0.35">
      <c r="A45" s="69">
        <f t="shared" si="2"/>
        <v>45748</v>
      </c>
      <c r="B45" t="s">
        <v>887</v>
      </c>
      <c r="C45" t="s">
        <v>261</v>
      </c>
      <c r="D45" t="s">
        <v>888</v>
      </c>
      <c r="E45" t="s">
        <v>333</v>
      </c>
      <c r="F45" t="s">
        <v>334</v>
      </c>
      <c r="G45" t="s">
        <v>103</v>
      </c>
      <c r="H45">
        <v>229</v>
      </c>
      <c r="I45" s="68" t="str">
        <f>VLOOKUP(E45,Refs!$P$2:$R$29,3,FALSE)</f>
        <v>Y58</v>
      </c>
      <c r="J45" s="68" t="str">
        <f>VLOOKUP(E45,Refs!$P$2:$S$29,4,FALSE)</f>
        <v>South West</v>
      </c>
      <c r="K45" s="28">
        <f t="shared" si="4"/>
        <v>229</v>
      </c>
    </row>
    <row r="46" spans="1:11" x14ac:dyDescent="0.35">
      <c r="A46" s="69">
        <f t="shared" si="2"/>
        <v>45748</v>
      </c>
      <c r="B46" t="s">
        <v>887</v>
      </c>
      <c r="C46" t="s">
        <v>261</v>
      </c>
      <c r="D46" t="s">
        <v>888</v>
      </c>
      <c r="E46" t="s">
        <v>333</v>
      </c>
      <c r="F46" t="s">
        <v>334</v>
      </c>
      <c r="G46" t="s">
        <v>104</v>
      </c>
      <c r="H46">
        <v>2223</v>
      </c>
      <c r="I46" s="68" t="str">
        <f>VLOOKUP(E46,Refs!$P$2:$R$29,3,FALSE)</f>
        <v>Y58</v>
      </c>
      <c r="J46" s="68" t="str">
        <f>VLOOKUP(E46,Refs!$P$2:$S$29,4,FALSE)</f>
        <v>South West</v>
      </c>
      <c r="K46" s="28">
        <f t="shared" si="4"/>
        <v>2223</v>
      </c>
    </row>
    <row r="47" spans="1:11" x14ac:dyDescent="0.35">
      <c r="A47" s="69">
        <f t="shared" si="2"/>
        <v>45748</v>
      </c>
      <c r="B47" t="s">
        <v>887</v>
      </c>
      <c r="C47" t="s">
        <v>261</v>
      </c>
      <c r="D47" t="s">
        <v>888</v>
      </c>
      <c r="E47" t="s">
        <v>333</v>
      </c>
      <c r="F47" t="s">
        <v>334</v>
      </c>
      <c r="G47" t="s">
        <v>105</v>
      </c>
      <c r="H47">
        <v>2777332</v>
      </c>
      <c r="I47" s="68" t="str">
        <f>VLOOKUP(E47,Refs!$P$2:$R$29,3,FALSE)</f>
        <v>Y58</v>
      </c>
      <c r="J47" s="68" t="str">
        <f>VLOOKUP(E47,Refs!$P$2:$S$29,4,FALSE)</f>
        <v>South West</v>
      </c>
      <c r="K47" s="28">
        <f t="shared" si="4"/>
        <v>2777332</v>
      </c>
    </row>
    <row r="48" spans="1:11" x14ac:dyDescent="0.35">
      <c r="A48" s="69">
        <f t="shared" si="2"/>
        <v>45748</v>
      </c>
      <c r="B48" t="s">
        <v>887</v>
      </c>
      <c r="C48" t="s">
        <v>261</v>
      </c>
      <c r="D48" t="s">
        <v>888</v>
      </c>
      <c r="E48" t="s">
        <v>333</v>
      </c>
      <c r="F48" t="s">
        <v>334</v>
      </c>
      <c r="G48" t="s">
        <v>106</v>
      </c>
      <c r="H48">
        <v>3960</v>
      </c>
      <c r="I48" s="68" t="str">
        <f>VLOOKUP(E48,Refs!$P$2:$R$29,3,FALSE)</f>
        <v>Y58</v>
      </c>
      <c r="J48" s="68" t="str">
        <f>VLOOKUP(E48,Refs!$P$2:$S$29,4,FALSE)</f>
        <v>South West</v>
      </c>
      <c r="K48" s="28">
        <f t="shared" si="4"/>
        <v>3960</v>
      </c>
    </row>
    <row r="49" spans="1:11" x14ac:dyDescent="0.35">
      <c r="A49" s="69">
        <f t="shared" si="2"/>
        <v>45748</v>
      </c>
      <c r="B49" t="s">
        <v>887</v>
      </c>
      <c r="C49" t="s">
        <v>261</v>
      </c>
      <c r="D49" t="s">
        <v>888</v>
      </c>
      <c r="E49" t="s">
        <v>333</v>
      </c>
      <c r="F49" t="s">
        <v>334</v>
      </c>
      <c r="G49" t="s">
        <v>107</v>
      </c>
      <c r="H49">
        <v>3543</v>
      </c>
      <c r="I49" s="68" t="str">
        <f>VLOOKUP(E49,Refs!$P$2:$R$29,3,FALSE)</f>
        <v>Y58</v>
      </c>
      <c r="J49" s="68" t="str">
        <f>VLOOKUP(E49,Refs!$P$2:$S$29,4,FALSE)</f>
        <v>South West</v>
      </c>
      <c r="K49" s="28">
        <f t="shared" si="4"/>
        <v>3543</v>
      </c>
    </row>
    <row r="50" spans="1:11" x14ac:dyDescent="0.35">
      <c r="A50" s="69">
        <f t="shared" si="2"/>
        <v>45748</v>
      </c>
      <c r="B50" t="s">
        <v>887</v>
      </c>
      <c r="C50" t="s">
        <v>261</v>
      </c>
      <c r="D50" t="s">
        <v>888</v>
      </c>
      <c r="E50" t="s">
        <v>333</v>
      </c>
      <c r="F50" t="s">
        <v>334</v>
      </c>
      <c r="G50" t="s">
        <v>108</v>
      </c>
      <c r="H50">
        <v>178</v>
      </c>
      <c r="I50" s="68" t="str">
        <f>VLOOKUP(E50,Refs!$P$2:$R$29,3,FALSE)</f>
        <v>Y58</v>
      </c>
      <c r="J50" s="68" t="str">
        <f>VLOOKUP(E50,Refs!$P$2:$S$29,4,FALSE)</f>
        <v>South West</v>
      </c>
      <c r="K50" s="28">
        <f t="shared" si="4"/>
        <v>178</v>
      </c>
    </row>
    <row r="51" spans="1:11" x14ac:dyDescent="0.35">
      <c r="A51" s="69">
        <f t="shared" si="2"/>
        <v>45748</v>
      </c>
      <c r="B51" t="s">
        <v>887</v>
      </c>
      <c r="C51" t="s">
        <v>261</v>
      </c>
      <c r="D51" t="s">
        <v>888</v>
      </c>
      <c r="E51" t="s">
        <v>333</v>
      </c>
      <c r="F51" t="s">
        <v>334</v>
      </c>
      <c r="G51" t="s">
        <v>109</v>
      </c>
      <c r="H51">
        <v>1090</v>
      </c>
      <c r="I51" s="68" t="str">
        <f>VLOOKUP(E51,Refs!$P$2:$R$29,3,FALSE)</f>
        <v>Y58</v>
      </c>
      <c r="J51" s="68" t="str">
        <f>VLOOKUP(E51,Refs!$P$2:$S$29,4,FALSE)</f>
        <v>South West</v>
      </c>
      <c r="K51" s="28">
        <f t="shared" si="4"/>
        <v>1090</v>
      </c>
    </row>
    <row r="52" spans="1:11" x14ac:dyDescent="0.35">
      <c r="A52" s="69">
        <f t="shared" si="2"/>
        <v>45748</v>
      </c>
      <c r="B52" t="s">
        <v>887</v>
      </c>
      <c r="C52" t="s">
        <v>261</v>
      </c>
      <c r="D52" t="s">
        <v>888</v>
      </c>
      <c r="E52" t="s">
        <v>333</v>
      </c>
      <c r="F52" t="s">
        <v>334</v>
      </c>
      <c r="G52" t="s">
        <v>110</v>
      </c>
      <c r="H52">
        <v>458745</v>
      </c>
      <c r="I52" s="68" t="str">
        <f>VLOOKUP(E52,Refs!$P$2:$R$29,3,FALSE)</f>
        <v>Y58</v>
      </c>
      <c r="J52" s="68" t="str">
        <f>VLOOKUP(E52,Refs!$P$2:$S$29,4,FALSE)</f>
        <v>South West</v>
      </c>
      <c r="K52" s="28">
        <f t="shared" si="4"/>
        <v>458745</v>
      </c>
    </row>
    <row r="53" spans="1:11" x14ac:dyDescent="0.35">
      <c r="A53" s="69">
        <f t="shared" si="2"/>
        <v>45748</v>
      </c>
      <c r="B53" t="s">
        <v>887</v>
      </c>
      <c r="C53" t="s">
        <v>261</v>
      </c>
      <c r="D53" t="s">
        <v>888</v>
      </c>
      <c r="E53" t="s">
        <v>333</v>
      </c>
      <c r="F53" t="s">
        <v>334</v>
      </c>
      <c r="G53" t="s">
        <v>111</v>
      </c>
      <c r="H53">
        <v>2408</v>
      </c>
      <c r="I53" s="68" t="str">
        <f>VLOOKUP(E53,Refs!$P$2:$R$29,3,FALSE)</f>
        <v>Y58</v>
      </c>
      <c r="J53" s="68" t="str">
        <f>VLOOKUP(E53,Refs!$P$2:$S$29,4,FALSE)</f>
        <v>South West</v>
      </c>
      <c r="K53" s="28">
        <f t="shared" si="4"/>
        <v>2408</v>
      </c>
    </row>
    <row r="54" spans="1:11" x14ac:dyDescent="0.35">
      <c r="A54" s="69">
        <f t="shared" si="2"/>
        <v>45748</v>
      </c>
      <c r="B54" t="s">
        <v>887</v>
      </c>
      <c r="C54" t="s">
        <v>261</v>
      </c>
      <c r="D54" t="s">
        <v>888</v>
      </c>
      <c r="E54" t="s">
        <v>333</v>
      </c>
      <c r="F54" t="s">
        <v>334</v>
      </c>
      <c r="G54" t="s">
        <v>814</v>
      </c>
      <c r="H54">
        <v>166</v>
      </c>
      <c r="I54" s="68" t="str">
        <f>VLOOKUP(E54,Refs!$P$2:$R$29,3,FALSE)</f>
        <v>Y58</v>
      </c>
      <c r="J54" s="68" t="str">
        <f>VLOOKUP(E54,Refs!$P$2:$S$29,4,FALSE)</f>
        <v>South West</v>
      </c>
      <c r="K54" s="28">
        <f t="shared" si="4"/>
        <v>166</v>
      </c>
    </row>
    <row r="55" spans="1:11" x14ac:dyDescent="0.35">
      <c r="A55" s="69">
        <f t="shared" si="2"/>
        <v>45748</v>
      </c>
      <c r="B55" t="s">
        <v>887</v>
      </c>
      <c r="C55" t="s">
        <v>261</v>
      </c>
      <c r="D55" t="s">
        <v>888</v>
      </c>
      <c r="E55" t="s">
        <v>333</v>
      </c>
      <c r="F55" t="s">
        <v>334</v>
      </c>
      <c r="G55" t="s">
        <v>815</v>
      </c>
      <c r="H55">
        <v>1441</v>
      </c>
      <c r="I55" s="68" t="str">
        <f>VLOOKUP(E55,Refs!$P$2:$R$29,3,FALSE)</f>
        <v>Y58</v>
      </c>
      <c r="J55" s="68" t="str">
        <f>VLOOKUP(E55,Refs!$P$2:$S$29,4,FALSE)</f>
        <v>South West</v>
      </c>
      <c r="K55" s="28">
        <f t="shared" si="4"/>
        <v>1441</v>
      </c>
    </row>
    <row r="56" spans="1:11" x14ac:dyDescent="0.35">
      <c r="A56" s="69">
        <f t="shared" si="2"/>
        <v>45748</v>
      </c>
      <c r="B56" t="s">
        <v>887</v>
      </c>
      <c r="C56" t="s">
        <v>261</v>
      </c>
      <c r="D56" t="s">
        <v>888</v>
      </c>
      <c r="E56" t="s">
        <v>333</v>
      </c>
      <c r="F56" t="s">
        <v>334</v>
      </c>
      <c r="G56" t="s">
        <v>112</v>
      </c>
      <c r="H56">
        <v>17312</v>
      </c>
      <c r="I56" s="68" t="str">
        <f>VLOOKUP(E56,Refs!$P$2:$R$29,3,FALSE)</f>
        <v>Y58</v>
      </c>
      <c r="J56" s="68" t="str">
        <f>VLOOKUP(E56,Refs!$P$2:$S$29,4,FALSE)</f>
        <v>South West</v>
      </c>
      <c r="K56" s="28">
        <f t="shared" si="4"/>
        <v>17312</v>
      </c>
    </row>
    <row r="57" spans="1:11" x14ac:dyDescent="0.35">
      <c r="A57" s="69">
        <f t="shared" si="2"/>
        <v>45748</v>
      </c>
      <c r="B57" t="s">
        <v>887</v>
      </c>
      <c r="C57" t="s">
        <v>261</v>
      </c>
      <c r="D57" t="s">
        <v>888</v>
      </c>
      <c r="E57" t="s">
        <v>333</v>
      </c>
      <c r="F57" t="s">
        <v>334</v>
      </c>
      <c r="G57" t="s">
        <v>113</v>
      </c>
      <c r="H57">
        <v>0</v>
      </c>
      <c r="I57" s="68" t="str">
        <f>VLOOKUP(E57,Refs!$P$2:$R$29,3,FALSE)</f>
        <v>Y58</v>
      </c>
      <c r="J57" s="68" t="str">
        <f>VLOOKUP(E57,Refs!$P$2:$S$29,4,FALSE)</f>
        <v>South West</v>
      </c>
      <c r="K57" s="28" t="str">
        <f t="shared" si="4"/>
        <v/>
      </c>
    </row>
    <row r="58" spans="1:11" x14ac:dyDescent="0.35">
      <c r="A58" s="69">
        <f t="shared" si="2"/>
        <v>45748</v>
      </c>
      <c r="B58" t="s">
        <v>887</v>
      </c>
      <c r="C58" t="s">
        <v>261</v>
      </c>
      <c r="D58" t="s">
        <v>888</v>
      </c>
      <c r="E58" t="s">
        <v>333</v>
      </c>
      <c r="F58" t="s">
        <v>334</v>
      </c>
      <c r="G58" t="s">
        <v>114</v>
      </c>
      <c r="H58">
        <v>14494</v>
      </c>
      <c r="I58" s="68" t="str">
        <f>VLOOKUP(E58,Refs!$P$2:$R$29,3,FALSE)</f>
        <v>Y58</v>
      </c>
      <c r="J58" s="68" t="str">
        <f>VLOOKUP(E58,Refs!$P$2:$S$29,4,FALSE)</f>
        <v>South West</v>
      </c>
      <c r="K58" s="28">
        <f t="shared" si="4"/>
        <v>14494</v>
      </c>
    </row>
    <row r="59" spans="1:11" x14ac:dyDescent="0.35">
      <c r="A59" s="69">
        <f t="shared" si="2"/>
        <v>45748</v>
      </c>
      <c r="B59" t="s">
        <v>887</v>
      </c>
      <c r="C59" t="s">
        <v>261</v>
      </c>
      <c r="D59" t="s">
        <v>888</v>
      </c>
      <c r="E59" t="s">
        <v>333</v>
      </c>
      <c r="F59" t="s">
        <v>334</v>
      </c>
      <c r="G59" t="s">
        <v>115</v>
      </c>
      <c r="H59">
        <v>1748</v>
      </c>
      <c r="I59" s="68" t="str">
        <f>VLOOKUP(E59,Refs!$P$2:$R$29,3,FALSE)</f>
        <v>Y58</v>
      </c>
      <c r="J59" s="68" t="str">
        <f>VLOOKUP(E59,Refs!$P$2:$S$29,4,FALSE)</f>
        <v>South West</v>
      </c>
      <c r="K59" s="28">
        <f t="shared" si="4"/>
        <v>1748</v>
      </c>
    </row>
    <row r="60" spans="1:11" x14ac:dyDescent="0.35">
      <c r="A60" s="69">
        <f t="shared" si="2"/>
        <v>45748</v>
      </c>
      <c r="B60" t="s">
        <v>887</v>
      </c>
      <c r="C60" t="s">
        <v>261</v>
      </c>
      <c r="D60" t="s">
        <v>888</v>
      </c>
      <c r="E60" t="s">
        <v>333</v>
      </c>
      <c r="F60" t="s">
        <v>334</v>
      </c>
      <c r="G60" t="s">
        <v>116</v>
      </c>
      <c r="H60">
        <v>3325</v>
      </c>
      <c r="I60" s="68" t="str">
        <f>VLOOKUP(E60,Refs!$P$2:$R$29,3,FALSE)</f>
        <v>Y58</v>
      </c>
      <c r="J60" s="68" t="str">
        <f>VLOOKUP(E60,Refs!$P$2:$S$29,4,FALSE)</f>
        <v>South West</v>
      </c>
      <c r="K60" s="28">
        <f t="shared" si="4"/>
        <v>3325</v>
      </c>
    </row>
    <row r="61" spans="1:11" x14ac:dyDescent="0.35">
      <c r="A61" s="69">
        <f t="shared" si="2"/>
        <v>45748</v>
      </c>
      <c r="B61" t="s">
        <v>887</v>
      </c>
      <c r="C61" t="s">
        <v>261</v>
      </c>
      <c r="D61" t="s">
        <v>888</v>
      </c>
      <c r="E61" t="s">
        <v>333</v>
      </c>
      <c r="F61" t="s">
        <v>334</v>
      </c>
      <c r="G61" t="s">
        <v>117</v>
      </c>
      <c r="H61">
        <v>1714</v>
      </c>
      <c r="I61" s="68" t="str">
        <f>VLOOKUP(E61,Refs!$P$2:$R$29,3,FALSE)</f>
        <v>Y58</v>
      </c>
      <c r="J61" s="68" t="str">
        <f>VLOOKUP(E61,Refs!$P$2:$S$29,4,FALSE)</f>
        <v>South West</v>
      </c>
      <c r="K61" s="28">
        <f t="shared" si="4"/>
        <v>1714</v>
      </c>
    </row>
    <row r="62" spans="1:11" x14ac:dyDescent="0.35">
      <c r="A62" s="69">
        <f t="shared" si="2"/>
        <v>45748</v>
      </c>
      <c r="B62" t="s">
        <v>887</v>
      </c>
      <c r="C62" t="s">
        <v>261</v>
      </c>
      <c r="D62" t="s">
        <v>888</v>
      </c>
      <c r="E62" t="s">
        <v>333</v>
      </c>
      <c r="F62" t="s">
        <v>334</v>
      </c>
      <c r="G62" t="s">
        <v>118</v>
      </c>
      <c r="H62">
        <v>7024</v>
      </c>
      <c r="I62" s="68" t="str">
        <f>VLOOKUP(E62,Refs!$P$2:$R$29,3,FALSE)</f>
        <v>Y58</v>
      </c>
      <c r="J62" s="68" t="str">
        <f>VLOOKUP(E62,Refs!$P$2:$S$29,4,FALSE)</f>
        <v>South West</v>
      </c>
      <c r="K62" s="28">
        <f t="shared" si="4"/>
        <v>7024</v>
      </c>
    </row>
    <row r="63" spans="1:11" x14ac:dyDescent="0.35">
      <c r="A63" s="69">
        <f t="shared" si="2"/>
        <v>45748</v>
      </c>
      <c r="B63" t="s">
        <v>887</v>
      </c>
      <c r="C63" t="s">
        <v>261</v>
      </c>
      <c r="D63" t="s">
        <v>888</v>
      </c>
      <c r="E63" t="s">
        <v>333</v>
      </c>
      <c r="F63" t="s">
        <v>334</v>
      </c>
      <c r="G63" t="s">
        <v>119</v>
      </c>
      <c r="H63">
        <v>16</v>
      </c>
      <c r="I63" s="68" t="str">
        <f>VLOOKUP(E63,Refs!$P$2:$R$29,3,FALSE)</f>
        <v>Y58</v>
      </c>
      <c r="J63" s="68" t="str">
        <f>VLOOKUP(E63,Refs!$P$2:$S$29,4,FALSE)</f>
        <v>South West</v>
      </c>
      <c r="K63" s="28">
        <f t="shared" si="4"/>
        <v>16</v>
      </c>
    </row>
    <row r="64" spans="1:11" x14ac:dyDescent="0.35">
      <c r="A64" s="69">
        <f t="shared" si="2"/>
        <v>45748</v>
      </c>
      <c r="B64" t="s">
        <v>887</v>
      </c>
      <c r="C64" t="s">
        <v>261</v>
      </c>
      <c r="D64" t="s">
        <v>888</v>
      </c>
      <c r="E64" t="s">
        <v>333</v>
      </c>
      <c r="F64" t="s">
        <v>334</v>
      </c>
      <c r="G64" t="s">
        <v>120</v>
      </c>
      <c r="H64">
        <v>503</v>
      </c>
      <c r="I64" s="68" t="str">
        <f>VLOOKUP(E64,Refs!$P$2:$R$29,3,FALSE)</f>
        <v>Y58</v>
      </c>
      <c r="J64" s="68" t="str">
        <f>VLOOKUP(E64,Refs!$P$2:$S$29,4,FALSE)</f>
        <v>South West</v>
      </c>
      <c r="K64" s="28">
        <f t="shared" si="4"/>
        <v>503</v>
      </c>
    </row>
    <row r="65" spans="1:11" x14ac:dyDescent="0.35">
      <c r="A65" s="69">
        <f t="shared" si="2"/>
        <v>45748</v>
      </c>
      <c r="B65" t="s">
        <v>887</v>
      </c>
      <c r="C65" t="s">
        <v>261</v>
      </c>
      <c r="D65" t="s">
        <v>888</v>
      </c>
      <c r="E65" t="s">
        <v>333</v>
      </c>
      <c r="F65" t="s">
        <v>334</v>
      </c>
      <c r="G65" t="s">
        <v>121</v>
      </c>
      <c r="H65">
        <v>1</v>
      </c>
      <c r="I65" s="68" t="str">
        <f>VLOOKUP(E65,Refs!$P$2:$R$29,3,FALSE)</f>
        <v>Y58</v>
      </c>
      <c r="J65" s="68" t="str">
        <f>VLOOKUP(E65,Refs!$P$2:$S$29,4,FALSE)</f>
        <v>South West</v>
      </c>
      <c r="K65" s="28">
        <f t="shared" si="4"/>
        <v>1</v>
      </c>
    </row>
    <row r="66" spans="1:11" x14ac:dyDescent="0.35">
      <c r="A66" s="69">
        <f t="shared" si="2"/>
        <v>45748</v>
      </c>
      <c r="B66" t="s">
        <v>887</v>
      </c>
      <c r="C66" t="s">
        <v>261</v>
      </c>
      <c r="D66" t="s">
        <v>888</v>
      </c>
      <c r="E66" t="s">
        <v>333</v>
      </c>
      <c r="F66" t="s">
        <v>334</v>
      </c>
      <c r="G66" t="s">
        <v>122</v>
      </c>
      <c r="H66">
        <v>1785</v>
      </c>
      <c r="I66" s="68" t="str">
        <f>VLOOKUP(E66,Refs!$P$2:$R$29,3,FALSE)</f>
        <v>Y58</v>
      </c>
      <c r="J66" s="68" t="str">
        <f>VLOOKUP(E66,Refs!$P$2:$S$29,4,FALSE)</f>
        <v>South West</v>
      </c>
      <c r="K66" s="28">
        <f t="shared" si="4"/>
        <v>1785</v>
      </c>
    </row>
    <row r="67" spans="1:11" x14ac:dyDescent="0.35">
      <c r="A67" s="69">
        <f t="shared" ref="A67:A130" si="5">DATEVALUE(RIGHT(B67,8))</f>
        <v>45748</v>
      </c>
      <c r="B67" t="s">
        <v>887</v>
      </c>
      <c r="C67" t="s">
        <v>261</v>
      </c>
      <c r="D67" t="s">
        <v>888</v>
      </c>
      <c r="E67" t="s">
        <v>333</v>
      </c>
      <c r="F67" t="s">
        <v>334</v>
      </c>
      <c r="G67" t="s">
        <v>123</v>
      </c>
      <c r="H67">
        <v>1</v>
      </c>
      <c r="I67" s="68" t="str">
        <f>VLOOKUP(E67,Refs!$P$2:$R$29,3,FALSE)</f>
        <v>Y58</v>
      </c>
      <c r="J67" s="68" t="str">
        <f>VLOOKUP(E67,Refs!$P$2:$S$29,4,FALSE)</f>
        <v>South West</v>
      </c>
      <c r="K67" s="28">
        <f t="shared" si="4"/>
        <v>1</v>
      </c>
    </row>
    <row r="68" spans="1:11" x14ac:dyDescent="0.35">
      <c r="A68" s="69">
        <f t="shared" si="5"/>
        <v>45748</v>
      </c>
      <c r="B68" t="s">
        <v>887</v>
      </c>
      <c r="C68" t="s">
        <v>261</v>
      </c>
      <c r="D68" t="s">
        <v>888</v>
      </c>
      <c r="E68" t="s">
        <v>333</v>
      </c>
      <c r="F68" t="s">
        <v>334</v>
      </c>
      <c r="G68" t="s">
        <v>124</v>
      </c>
      <c r="H68">
        <v>0</v>
      </c>
      <c r="I68" s="68" t="str">
        <f>VLOOKUP(E68,Refs!$P$2:$R$29,3,FALSE)</f>
        <v>Y58</v>
      </c>
      <c r="J68" s="68" t="str">
        <f>VLOOKUP(E68,Refs!$P$2:$S$29,4,FALSE)</f>
        <v>South West</v>
      </c>
      <c r="K68" s="28" t="str">
        <f t="shared" si="4"/>
        <v/>
      </c>
    </row>
    <row r="69" spans="1:11" x14ac:dyDescent="0.35">
      <c r="A69" s="69">
        <f t="shared" si="5"/>
        <v>45748</v>
      </c>
      <c r="B69" t="s">
        <v>887</v>
      </c>
      <c r="C69" t="s">
        <v>261</v>
      </c>
      <c r="D69" t="s">
        <v>888</v>
      </c>
      <c r="E69" t="s">
        <v>333</v>
      </c>
      <c r="F69" t="s">
        <v>334</v>
      </c>
      <c r="G69" t="s">
        <v>125</v>
      </c>
      <c r="H69">
        <v>0</v>
      </c>
      <c r="I69" s="68" t="str">
        <f>VLOOKUP(E69,Refs!$P$2:$R$29,3,FALSE)</f>
        <v>Y58</v>
      </c>
      <c r="J69" s="68" t="str">
        <f>VLOOKUP(E69,Refs!$P$2:$S$29,4,FALSE)</f>
        <v>South West</v>
      </c>
      <c r="K69" s="28" t="str">
        <f t="shared" si="4"/>
        <v/>
      </c>
    </row>
    <row r="70" spans="1:11" x14ac:dyDescent="0.35">
      <c r="A70" s="69">
        <f t="shared" si="5"/>
        <v>45748</v>
      </c>
      <c r="B70" t="s">
        <v>887</v>
      </c>
      <c r="C70" t="s">
        <v>261</v>
      </c>
      <c r="D70" t="s">
        <v>888</v>
      </c>
      <c r="E70" t="s">
        <v>333</v>
      </c>
      <c r="F70" t="s">
        <v>334</v>
      </c>
      <c r="G70" t="s">
        <v>126</v>
      </c>
      <c r="H70">
        <v>0</v>
      </c>
      <c r="I70" s="68" t="str">
        <f>VLOOKUP(E70,Refs!$P$2:$R$29,3,FALSE)</f>
        <v>Y58</v>
      </c>
      <c r="J70" s="68" t="str">
        <f>VLOOKUP(E70,Refs!$P$2:$S$29,4,FALSE)</f>
        <v>South West</v>
      </c>
      <c r="K70" s="28" t="str">
        <f t="shared" si="4"/>
        <v/>
      </c>
    </row>
    <row r="71" spans="1:11" x14ac:dyDescent="0.35">
      <c r="A71" s="69">
        <f t="shared" si="5"/>
        <v>45748</v>
      </c>
      <c r="B71" t="s">
        <v>887</v>
      </c>
      <c r="C71" t="s">
        <v>261</v>
      </c>
      <c r="D71" t="s">
        <v>888</v>
      </c>
      <c r="E71" t="s">
        <v>333</v>
      </c>
      <c r="F71" t="s">
        <v>334</v>
      </c>
      <c r="G71" t="s">
        <v>127</v>
      </c>
      <c r="H71">
        <v>0</v>
      </c>
      <c r="I71" s="68" t="str">
        <f>VLOOKUP(E71,Refs!$P$2:$R$29,3,FALSE)</f>
        <v>Y58</v>
      </c>
      <c r="J71" s="68" t="str">
        <f>VLOOKUP(E71,Refs!$P$2:$S$29,4,FALSE)</f>
        <v>South West</v>
      </c>
      <c r="K71" s="28" t="str">
        <f t="shared" ref="K71:K134" si="6">IF(OR(H71="NULL",H71=0,H71=""),"",H71)</f>
        <v/>
      </c>
    </row>
    <row r="72" spans="1:11" x14ac:dyDescent="0.35">
      <c r="A72" s="69">
        <f t="shared" si="5"/>
        <v>45748</v>
      </c>
      <c r="B72" t="s">
        <v>887</v>
      </c>
      <c r="C72" t="s">
        <v>261</v>
      </c>
      <c r="D72" t="s">
        <v>888</v>
      </c>
      <c r="E72" t="s">
        <v>333</v>
      </c>
      <c r="F72" t="s">
        <v>334</v>
      </c>
      <c r="G72" t="s">
        <v>128</v>
      </c>
      <c r="H72">
        <v>16</v>
      </c>
      <c r="I72" s="68" t="str">
        <f>VLOOKUP(E72,Refs!$P$2:$R$29,3,FALSE)</f>
        <v>Y58</v>
      </c>
      <c r="J72" s="68" t="str">
        <f>VLOOKUP(E72,Refs!$P$2:$S$29,4,FALSE)</f>
        <v>South West</v>
      </c>
      <c r="K72" s="28">
        <f t="shared" si="6"/>
        <v>16</v>
      </c>
    </row>
    <row r="73" spans="1:11" x14ac:dyDescent="0.35">
      <c r="A73" s="69">
        <f t="shared" si="5"/>
        <v>45748</v>
      </c>
      <c r="B73" t="s">
        <v>887</v>
      </c>
      <c r="C73" t="s">
        <v>261</v>
      </c>
      <c r="D73" t="s">
        <v>888</v>
      </c>
      <c r="E73" t="s">
        <v>333</v>
      </c>
      <c r="F73" t="s">
        <v>334</v>
      </c>
      <c r="G73" t="s">
        <v>129</v>
      </c>
      <c r="H73">
        <v>56</v>
      </c>
      <c r="I73" s="68" t="str">
        <f>VLOOKUP(E73,Refs!$P$2:$R$29,3,FALSE)</f>
        <v>Y58</v>
      </c>
      <c r="J73" s="68" t="str">
        <f>VLOOKUP(E73,Refs!$P$2:$S$29,4,FALSE)</f>
        <v>South West</v>
      </c>
      <c r="K73" s="28">
        <f t="shared" si="6"/>
        <v>56</v>
      </c>
    </row>
    <row r="74" spans="1:11" x14ac:dyDescent="0.35">
      <c r="A74" s="69">
        <f t="shared" si="5"/>
        <v>45748</v>
      </c>
      <c r="B74" t="s">
        <v>887</v>
      </c>
      <c r="C74" t="s">
        <v>261</v>
      </c>
      <c r="D74" t="s">
        <v>888</v>
      </c>
      <c r="E74" t="s">
        <v>333</v>
      </c>
      <c r="F74" t="s">
        <v>334</v>
      </c>
      <c r="G74" t="s">
        <v>130</v>
      </c>
      <c r="H74">
        <v>240</v>
      </c>
      <c r="I74" s="68" t="str">
        <f>VLOOKUP(E74,Refs!$P$2:$R$29,3,FALSE)</f>
        <v>Y58</v>
      </c>
      <c r="J74" s="68" t="str">
        <f>VLOOKUP(E74,Refs!$P$2:$S$29,4,FALSE)</f>
        <v>South West</v>
      </c>
      <c r="K74" s="28">
        <f t="shared" si="6"/>
        <v>240</v>
      </c>
    </row>
    <row r="75" spans="1:11" x14ac:dyDescent="0.35">
      <c r="A75" s="69">
        <f t="shared" si="5"/>
        <v>45748</v>
      </c>
      <c r="B75" t="s">
        <v>887</v>
      </c>
      <c r="C75" t="s">
        <v>261</v>
      </c>
      <c r="D75" t="s">
        <v>888</v>
      </c>
      <c r="E75" t="s">
        <v>333</v>
      </c>
      <c r="F75" t="s">
        <v>334</v>
      </c>
      <c r="G75" t="s">
        <v>131</v>
      </c>
      <c r="H75">
        <v>232</v>
      </c>
      <c r="I75" s="68" t="str">
        <f>VLOOKUP(E75,Refs!$P$2:$R$29,3,FALSE)</f>
        <v>Y58</v>
      </c>
      <c r="J75" s="68" t="str">
        <f>VLOOKUP(E75,Refs!$P$2:$S$29,4,FALSE)</f>
        <v>South West</v>
      </c>
      <c r="K75" s="28">
        <f t="shared" si="6"/>
        <v>232</v>
      </c>
    </row>
    <row r="76" spans="1:11" x14ac:dyDescent="0.35">
      <c r="A76" s="69">
        <f t="shared" si="5"/>
        <v>45748</v>
      </c>
      <c r="B76" t="s">
        <v>887</v>
      </c>
      <c r="C76" t="s">
        <v>261</v>
      </c>
      <c r="D76" t="s">
        <v>888</v>
      </c>
      <c r="E76" t="s">
        <v>333</v>
      </c>
      <c r="F76" t="s">
        <v>334</v>
      </c>
      <c r="G76" t="s">
        <v>132</v>
      </c>
      <c r="H76">
        <v>1441</v>
      </c>
      <c r="I76" s="68" t="str">
        <f>VLOOKUP(E76,Refs!$P$2:$R$29,3,FALSE)</f>
        <v>Y58</v>
      </c>
      <c r="J76" s="68" t="str">
        <f>VLOOKUP(E76,Refs!$P$2:$S$29,4,FALSE)</f>
        <v>South West</v>
      </c>
      <c r="K76" s="28">
        <f t="shared" si="6"/>
        <v>1441</v>
      </c>
    </row>
    <row r="77" spans="1:11" x14ac:dyDescent="0.35">
      <c r="A77" s="69">
        <f t="shared" si="5"/>
        <v>45748</v>
      </c>
      <c r="B77" t="s">
        <v>887</v>
      </c>
      <c r="C77" t="s">
        <v>261</v>
      </c>
      <c r="D77" t="s">
        <v>888</v>
      </c>
      <c r="E77" t="s">
        <v>333</v>
      </c>
      <c r="F77" t="s">
        <v>334</v>
      </c>
      <c r="G77" t="s">
        <v>133</v>
      </c>
      <c r="H77">
        <v>1431</v>
      </c>
      <c r="I77" s="68" t="str">
        <f>VLOOKUP(E77,Refs!$P$2:$R$29,3,FALSE)</f>
        <v>Y58</v>
      </c>
      <c r="J77" s="68" t="str">
        <f>VLOOKUP(E77,Refs!$P$2:$S$29,4,FALSE)</f>
        <v>South West</v>
      </c>
      <c r="K77" s="28">
        <f t="shared" si="6"/>
        <v>1431</v>
      </c>
    </row>
    <row r="78" spans="1:11" x14ac:dyDescent="0.35">
      <c r="A78" s="69">
        <f t="shared" si="5"/>
        <v>45748</v>
      </c>
      <c r="B78" t="s">
        <v>887</v>
      </c>
      <c r="C78" t="s">
        <v>261</v>
      </c>
      <c r="D78" t="s">
        <v>888</v>
      </c>
      <c r="E78" t="s">
        <v>333</v>
      </c>
      <c r="F78" t="s">
        <v>334</v>
      </c>
      <c r="G78" t="s">
        <v>134</v>
      </c>
      <c r="H78">
        <v>210</v>
      </c>
      <c r="I78" s="68" t="str">
        <f>VLOOKUP(E78,Refs!$P$2:$R$29,3,FALSE)</f>
        <v>Y58</v>
      </c>
      <c r="J78" s="68" t="str">
        <f>VLOOKUP(E78,Refs!$P$2:$S$29,4,FALSE)</f>
        <v>South West</v>
      </c>
      <c r="K78" s="28">
        <f t="shared" si="6"/>
        <v>210</v>
      </c>
    </row>
    <row r="79" spans="1:11" x14ac:dyDescent="0.35">
      <c r="A79" s="69">
        <f t="shared" si="5"/>
        <v>45748</v>
      </c>
      <c r="B79" t="s">
        <v>887</v>
      </c>
      <c r="C79" t="s">
        <v>261</v>
      </c>
      <c r="D79" t="s">
        <v>888</v>
      </c>
      <c r="E79" t="s">
        <v>333</v>
      </c>
      <c r="F79" t="s">
        <v>334</v>
      </c>
      <c r="G79" t="s">
        <v>135</v>
      </c>
      <c r="H79">
        <v>210</v>
      </c>
      <c r="I79" s="68" t="str">
        <f>VLOOKUP(E79,Refs!$P$2:$R$29,3,FALSE)</f>
        <v>Y58</v>
      </c>
      <c r="J79" s="68" t="str">
        <f>VLOOKUP(E79,Refs!$P$2:$S$29,4,FALSE)</f>
        <v>South West</v>
      </c>
      <c r="K79" s="28">
        <f t="shared" si="6"/>
        <v>210</v>
      </c>
    </row>
    <row r="80" spans="1:11" x14ac:dyDescent="0.35">
      <c r="A80" s="69">
        <f t="shared" si="5"/>
        <v>45748</v>
      </c>
      <c r="B80" t="s">
        <v>887</v>
      </c>
      <c r="C80" t="s">
        <v>261</v>
      </c>
      <c r="D80" t="s">
        <v>888</v>
      </c>
      <c r="E80" t="s">
        <v>333</v>
      </c>
      <c r="F80" t="s">
        <v>334</v>
      </c>
      <c r="G80" t="s">
        <v>136</v>
      </c>
      <c r="H80">
        <v>153</v>
      </c>
      <c r="I80" s="68" t="str">
        <f>VLOOKUP(E80,Refs!$P$2:$R$29,3,FALSE)</f>
        <v>Y58</v>
      </c>
      <c r="J80" s="68" t="str">
        <f>VLOOKUP(E80,Refs!$P$2:$S$29,4,FALSE)</f>
        <v>South West</v>
      </c>
      <c r="K80" s="28">
        <f t="shared" si="6"/>
        <v>153</v>
      </c>
    </row>
    <row r="81" spans="1:11" x14ac:dyDescent="0.35">
      <c r="A81" s="69">
        <f t="shared" si="5"/>
        <v>45748</v>
      </c>
      <c r="B81" t="s">
        <v>887</v>
      </c>
      <c r="C81" t="s">
        <v>261</v>
      </c>
      <c r="D81" t="s">
        <v>888</v>
      </c>
      <c r="E81" t="s">
        <v>333</v>
      </c>
      <c r="F81" t="s">
        <v>334</v>
      </c>
      <c r="G81" t="s">
        <v>137</v>
      </c>
      <c r="H81">
        <v>149</v>
      </c>
      <c r="I81" s="68" t="str">
        <f>VLOOKUP(E81,Refs!$P$2:$R$29,3,FALSE)</f>
        <v>Y58</v>
      </c>
      <c r="J81" s="68" t="str">
        <f>VLOOKUP(E81,Refs!$P$2:$S$29,4,FALSE)</f>
        <v>South West</v>
      </c>
      <c r="K81" s="28">
        <f t="shared" si="6"/>
        <v>149</v>
      </c>
    </row>
    <row r="82" spans="1:11" x14ac:dyDescent="0.35">
      <c r="A82" s="69">
        <f t="shared" si="5"/>
        <v>45748</v>
      </c>
      <c r="B82" t="s">
        <v>887</v>
      </c>
      <c r="C82" t="s">
        <v>261</v>
      </c>
      <c r="D82" t="s">
        <v>888</v>
      </c>
      <c r="E82" t="s">
        <v>333</v>
      </c>
      <c r="F82" t="s">
        <v>334</v>
      </c>
      <c r="G82" t="s">
        <v>138</v>
      </c>
      <c r="H82">
        <v>1</v>
      </c>
      <c r="I82" s="68" t="str">
        <f>VLOOKUP(E82,Refs!$P$2:$R$29,3,FALSE)</f>
        <v>Y58</v>
      </c>
      <c r="J82" s="68" t="str">
        <f>VLOOKUP(E82,Refs!$P$2:$S$29,4,FALSE)</f>
        <v>South West</v>
      </c>
      <c r="K82" s="28">
        <f t="shared" si="6"/>
        <v>1</v>
      </c>
    </row>
    <row r="83" spans="1:11" x14ac:dyDescent="0.35">
      <c r="A83" s="69">
        <f t="shared" si="5"/>
        <v>45748</v>
      </c>
      <c r="B83" t="s">
        <v>887</v>
      </c>
      <c r="C83" t="s">
        <v>261</v>
      </c>
      <c r="D83" t="s">
        <v>888</v>
      </c>
      <c r="E83" t="s">
        <v>333</v>
      </c>
      <c r="F83" t="s">
        <v>334</v>
      </c>
      <c r="G83" t="s">
        <v>139</v>
      </c>
      <c r="H83">
        <v>1</v>
      </c>
      <c r="I83" s="68" t="str">
        <f>VLOOKUP(E83,Refs!$P$2:$R$29,3,FALSE)</f>
        <v>Y58</v>
      </c>
      <c r="J83" s="68" t="str">
        <f>VLOOKUP(E83,Refs!$P$2:$S$29,4,FALSE)</f>
        <v>South West</v>
      </c>
      <c r="K83" s="28">
        <f t="shared" si="6"/>
        <v>1</v>
      </c>
    </row>
    <row r="84" spans="1:11" x14ac:dyDescent="0.35">
      <c r="A84" s="69">
        <f t="shared" si="5"/>
        <v>45748</v>
      </c>
      <c r="B84" t="s">
        <v>887</v>
      </c>
      <c r="C84" t="s">
        <v>261</v>
      </c>
      <c r="D84" t="s">
        <v>888</v>
      </c>
      <c r="E84" t="s">
        <v>333</v>
      </c>
      <c r="F84" t="s">
        <v>334</v>
      </c>
      <c r="G84" t="s">
        <v>140</v>
      </c>
      <c r="H84">
        <v>16</v>
      </c>
      <c r="I84" s="68" t="str">
        <f>VLOOKUP(E84,Refs!$P$2:$R$29,3,FALSE)</f>
        <v>Y58</v>
      </c>
      <c r="J84" s="68" t="str">
        <f>VLOOKUP(E84,Refs!$P$2:$S$29,4,FALSE)</f>
        <v>South West</v>
      </c>
      <c r="K84" s="28">
        <f t="shared" si="6"/>
        <v>16</v>
      </c>
    </row>
    <row r="85" spans="1:11" x14ac:dyDescent="0.35">
      <c r="A85" s="69">
        <f t="shared" si="5"/>
        <v>45748</v>
      </c>
      <c r="B85" t="s">
        <v>887</v>
      </c>
      <c r="C85" t="s">
        <v>261</v>
      </c>
      <c r="D85" t="s">
        <v>888</v>
      </c>
      <c r="E85" t="s">
        <v>333</v>
      </c>
      <c r="F85" t="s">
        <v>334</v>
      </c>
      <c r="G85" t="s">
        <v>141</v>
      </c>
      <c r="H85">
        <v>16</v>
      </c>
      <c r="I85" s="68" t="str">
        <f>VLOOKUP(E85,Refs!$P$2:$R$29,3,FALSE)</f>
        <v>Y58</v>
      </c>
      <c r="J85" s="68" t="str">
        <f>VLOOKUP(E85,Refs!$P$2:$S$29,4,FALSE)</f>
        <v>South West</v>
      </c>
      <c r="K85" s="28">
        <f t="shared" si="6"/>
        <v>16</v>
      </c>
    </row>
    <row r="86" spans="1:11" x14ac:dyDescent="0.35">
      <c r="A86" s="69">
        <f t="shared" si="5"/>
        <v>45748</v>
      </c>
      <c r="B86" t="s">
        <v>887</v>
      </c>
      <c r="C86" t="s">
        <v>261</v>
      </c>
      <c r="D86" t="s">
        <v>888</v>
      </c>
      <c r="E86" t="s">
        <v>333</v>
      </c>
      <c r="F86" t="s">
        <v>334</v>
      </c>
      <c r="G86" t="s">
        <v>730</v>
      </c>
      <c r="H86">
        <v>1</v>
      </c>
      <c r="I86" s="68" t="str">
        <f>VLOOKUP(E86,Refs!$P$2:$R$29,3,FALSE)</f>
        <v>Y58</v>
      </c>
      <c r="J86" s="68" t="str">
        <f>VLOOKUP(E86,Refs!$P$2:$S$29,4,FALSE)</f>
        <v>South West</v>
      </c>
      <c r="K86" s="28">
        <f t="shared" si="6"/>
        <v>1</v>
      </c>
    </row>
    <row r="87" spans="1:11" x14ac:dyDescent="0.35">
      <c r="A87" s="69">
        <f t="shared" si="5"/>
        <v>45748</v>
      </c>
      <c r="B87" t="s">
        <v>887</v>
      </c>
      <c r="C87" t="s">
        <v>261</v>
      </c>
      <c r="D87" t="s">
        <v>888</v>
      </c>
      <c r="E87" t="s">
        <v>333</v>
      </c>
      <c r="F87" t="s">
        <v>334</v>
      </c>
      <c r="G87" t="s">
        <v>729</v>
      </c>
      <c r="H87">
        <v>0</v>
      </c>
      <c r="I87" s="68" t="str">
        <f>VLOOKUP(E87,Refs!$P$2:$R$29,3,FALSE)</f>
        <v>Y58</v>
      </c>
      <c r="J87" s="68" t="str">
        <f>VLOOKUP(E87,Refs!$P$2:$S$29,4,FALSE)</f>
        <v>South West</v>
      </c>
      <c r="K87" s="28" t="str">
        <f t="shared" si="6"/>
        <v/>
      </c>
    </row>
    <row r="88" spans="1:11" x14ac:dyDescent="0.35">
      <c r="A88" s="69">
        <f t="shared" si="5"/>
        <v>45748</v>
      </c>
      <c r="B88" t="s">
        <v>887</v>
      </c>
      <c r="C88" t="s">
        <v>261</v>
      </c>
      <c r="D88" t="s">
        <v>888</v>
      </c>
      <c r="E88" t="s">
        <v>333</v>
      </c>
      <c r="F88" t="s">
        <v>334</v>
      </c>
      <c r="G88" t="s">
        <v>732</v>
      </c>
      <c r="H88">
        <v>2</v>
      </c>
      <c r="I88" s="68" t="str">
        <f>VLOOKUP(E88,Refs!$P$2:$R$29,3,FALSE)</f>
        <v>Y58</v>
      </c>
      <c r="J88" s="68" t="str">
        <f>VLOOKUP(E88,Refs!$P$2:$S$29,4,FALSE)</f>
        <v>South West</v>
      </c>
      <c r="K88" s="28">
        <f t="shared" si="6"/>
        <v>2</v>
      </c>
    </row>
    <row r="89" spans="1:11" x14ac:dyDescent="0.35">
      <c r="A89" s="69">
        <f t="shared" si="5"/>
        <v>45748</v>
      </c>
      <c r="B89" t="s">
        <v>887</v>
      </c>
      <c r="C89" t="s">
        <v>261</v>
      </c>
      <c r="D89" t="s">
        <v>888</v>
      </c>
      <c r="E89" t="s">
        <v>333</v>
      </c>
      <c r="F89" t="s">
        <v>334</v>
      </c>
      <c r="G89" t="s">
        <v>731</v>
      </c>
      <c r="H89">
        <v>0</v>
      </c>
      <c r="I89" s="68" t="str">
        <f>VLOOKUP(E89,Refs!$P$2:$R$29,3,FALSE)</f>
        <v>Y58</v>
      </c>
      <c r="J89" s="68" t="str">
        <f>VLOOKUP(E89,Refs!$P$2:$S$29,4,FALSE)</f>
        <v>South West</v>
      </c>
      <c r="K89" s="28" t="str">
        <f t="shared" si="6"/>
        <v/>
      </c>
    </row>
    <row r="90" spans="1:11" x14ac:dyDescent="0.35">
      <c r="A90" s="69">
        <f t="shared" si="5"/>
        <v>45748</v>
      </c>
      <c r="B90" t="s">
        <v>887</v>
      </c>
      <c r="C90" t="s">
        <v>272</v>
      </c>
      <c r="D90" t="s">
        <v>889</v>
      </c>
      <c r="E90" t="s">
        <v>325</v>
      </c>
      <c r="F90" t="s">
        <v>326</v>
      </c>
      <c r="G90" t="s">
        <v>10</v>
      </c>
      <c r="H90">
        <v>8065</v>
      </c>
      <c r="I90" s="68" t="str">
        <f>VLOOKUP(E90,Refs!$P$2:$R$29,3,FALSE)</f>
        <v>Y59</v>
      </c>
      <c r="J90" s="68" t="str">
        <f>VLOOKUP(E90,Refs!$P$2:$S$29,4,FALSE)</f>
        <v>South East</v>
      </c>
      <c r="K90" s="28">
        <f t="shared" si="6"/>
        <v>8065</v>
      </c>
    </row>
    <row r="91" spans="1:11" x14ac:dyDescent="0.35">
      <c r="A91" s="69">
        <f t="shared" si="5"/>
        <v>45748</v>
      </c>
      <c r="B91" t="s">
        <v>887</v>
      </c>
      <c r="C91" t="s">
        <v>272</v>
      </c>
      <c r="D91" t="s">
        <v>889</v>
      </c>
      <c r="E91" t="s">
        <v>325</v>
      </c>
      <c r="F91" t="s">
        <v>326</v>
      </c>
      <c r="G91" t="s">
        <v>70</v>
      </c>
      <c r="H91">
        <v>587</v>
      </c>
      <c r="I91" s="68" t="str">
        <f>VLOOKUP(E91,Refs!$P$2:$R$29,3,FALSE)</f>
        <v>Y59</v>
      </c>
      <c r="J91" s="68" t="str">
        <f>VLOOKUP(E91,Refs!$P$2:$S$29,4,FALSE)</f>
        <v>South East</v>
      </c>
      <c r="K91" s="28">
        <f t="shared" si="6"/>
        <v>587</v>
      </c>
    </row>
    <row r="92" spans="1:11" x14ac:dyDescent="0.35">
      <c r="A92" s="69">
        <f t="shared" si="5"/>
        <v>45748</v>
      </c>
      <c r="B92" t="s">
        <v>887</v>
      </c>
      <c r="C92" t="s">
        <v>272</v>
      </c>
      <c r="D92" t="s">
        <v>889</v>
      </c>
      <c r="E92" t="s">
        <v>325</v>
      </c>
      <c r="F92" t="s">
        <v>326</v>
      </c>
      <c r="G92" t="s">
        <v>20</v>
      </c>
      <c r="H92">
        <v>7169</v>
      </c>
      <c r="I92" s="68" t="str">
        <f>VLOOKUP(E92,Refs!$P$2:$R$29,3,FALSE)</f>
        <v>Y59</v>
      </c>
      <c r="J92" s="68" t="str">
        <f>VLOOKUP(E92,Refs!$P$2:$S$29,4,FALSE)</f>
        <v>South East</v>
      </c>
      <c r="K92" s="28">
        <f t="shared" si="6"/>
        <v>7169</v>
      </c>
    </row>
    <row r="93" spans="1:11" x14ac:dyDescent="0.35">
      <c r="A93" s="69">
        <f t="shared" si="5"/>
        <v>45748</v>
      </c>
      <c r="B93" t="s">
        <v>887</v>
      </c>
      <c r="C93" t="s">
        <v>272</v>
      </c>
      <c r="D93" t="s">
        <v>889</v>
      </c>
      <c r="E93" t="s">
        <v>325</v>
      </c>
      <c r="F93" t="s">
        <v>326</v>
      </c>
      <c r="G93" t="s">
        <v>23</v>
      </c>
      <c r="H93">
        <v>5265</v>
      </c>
      <c r="I93" s="68" t="str">
        <f>VLOOKUP(E93,Refs!$P$2:$R$29,3,FALSE)</f>
        <v>Y59</v>
      </c>
      <c r="J93" s="68" t="str">
        <f>VLOOKUP(E93,Refs!$P$2:$S$29,4,FALSE)</f>
        <v>South East</v>
      </c>
      <c r="K93" s="28">
        <f t="shared" si="6"/>
        <v>5265</v>
      </c>
    </row>
    <row r="94" spans="1:11" x14ac:dyDescent="0.35">
      <c r="A94" s="69">
        <f t="shared" si="5"/>
        <v>45748</v>
      </c>
      <c r="B94" t="s">
        <v>887</v>
      </c>
      <c r="C94" t="s">
        <v>272</v>
      </c>
      <c r="D94" t="s">
        <v>889</v>
      </c>
      <c r="E94" t="s">
        <v>325</v>
      </c>
      <c r="F94" t="s">
        <v>326</v>
      </c>
      <c r="G94" t="s">
        <v>19</v>
      </c>
      <c r="H94">
        <v>617</v>
      </c>
      <c r="I94" s="68" t="str">
        <f>VLOOKUP(E94,Refs!$P$2:$R$29,3,FALSE)</f>
        <v>Y59</v>
      </c>
      <c r="J94" s="68" t="str">
        <f>VLOOKUP(E94,Refs!$P$2:$S$29,4,FALSE)</f>
        <v>South East</v>
      </c>
      <c r="K94" s="28">
        <f t="shared" si="6"/>
        <v>617</v>
      </c>
    </row>
    <row r="95" spans="1:11" x14ac:dyDescent="0.35">
      <c r="A95" s="69">
        <f t="shared" si="5"/>
        <v>45748</v>
      </c>
      <c r="B95" t="s">
        <v>887</v>
      </c>
      <c r="C95" t="s">
        <v>272</v>
      </c>
      <c r="D95" t="s">
        <v>889</v>
      </c>
      <c r="E95" t="s">
        <v>325</v>
      </c>
      <c r="F95" t="s">
        <v>326</v>
      </c>
      <c r="G95" t="s">
        <v>21</v>
      </c>
      <c r="H95">
        <v>77516</v>
      </c>
      <c r="I95" s="68" t="str">
        <f>VLOOKUP(E95,Refs!$P$2:$R$29,3,FALSE)</f>
        <v>Y59</v>
      </c>
      <c r="J95" s="68" t="str">
        <f>VLOOKUP(E95,Refs!$P$2:$S$29,4,FALSE)</f>
        <v>South East</v>
      </c>
      <c r="K95" s="28">
        <f t="shared" si="6"/>
        <v>77516</v>
      </c>
    </row>
    <row r="96" spans="1:11" x14ac:dyDescent="0.35">
      <c r="A96" s="69">
        <f t="shared" si="5"/>
        <v>45748</v>
      </c>
      <c r="B96" t="s">
        <v>887</v>
      </c>
      <c r="C96" t="s">
        <v>272</v>
      </c>
      <c r="D96" t="s">
        <v>889</v>
      </c>
      <c r="E96" t="s">
        <v>325</v>
      </c>
      <c r="F96" t="s">
        <v>326</v>
      </c>
      <c r="G96" t="s">
        <v>71</v>
      </c>
      <c r="H96">
        <v>553</v>
      </c>
      <c r="I96" s="68" t="str">
        <f>VLOOKUP(E96,Refs!$P$2:$R$29,3,FALSE)</f>
        <v>Y59</v>
      </c>
      <c r="J96" s="68" t="str">
        <f>VLOOKUP(E96,Refs!$P$2:$S$29,4,FALSE)</f>
        <v>South East</v>
      </c>
      <c r="K96" s="28">
        <f t="shared" si="6"/>
        <v>553</v>
      </c>
    </row>
    <row r="97" spans="1:11" x14ac:dyDescent="0.35">
      <c r="A97" s="69">
        <f t="shared" si="5"/>
        <v>45748</v>
      </c>
      <c r="B97" t="s">
        <v>887</v>
      </c>
      <c r="C97" t="s">
        <v>272</v>
      </c>
      <c r="D97" t="s">
        <v>889</v>
      </c>
      <c r="E97" t="s">
        <v>325</v>
      </c>
      <c r="F97" t="s">
        <v>326</v>
      </c>
      <c r="G97" t="s">
        <v>72</v>
      </c>
      <c r="H97">
        <v>1040</v>
      </c>
      <c r="I97" s="68" t="str">
        <f>VLOOKUP(E97,Refs!$P$2:$R$29,3,FALSE)</f>
        <v>Y59</v>
      </c>
      <c r="J97" s="68" t="str">
        <f>VLOOKUP(E97,Refs!$P$2:$S$29,4,FALSE)</f>
        <v>South East</v>
      </c>
      <c r="K97" s="28">
        <f t="shared" si="6"/>
        <v>1040</v>
      </c>
    </row>
    <row r="98" spans="1:11" x14ac:dyDescent="0.35">
      <c r="A98" s="69">
        <f t="shared" si="5"/>
        <v>45748</v>
      </c>
      <c r="B98" t="s">
        <v>887</v>
      </c>
      <c r="C98" t="s">
        <v>272</v>
      </c>
      <c r="D98" t="s">
        <v>889</v>
      </c>
      <c r="E98" t="s">
        <v>325</v>
      </c>
      <c r="F98" t="s">
        <v>326</v>
      </c>
      <c r="G98" t="s">
        <v>73</v>
      </c>
      <c r="H98">
        <v>123865</v>
      </c>
      <c r="I98" s="68" t="str">
        <f>VLOOKUP(E98,Refs!$P$2:$R$29,3,FALSE)</f>
        <v>Y59</v>
      </c>
      <c r="J98" s="68" t="str">
        <f>VLOOKUP(E98,Refs!$P$2:$S$29,4,FALSE)</f>
        <v>South East</v>
      </c>
      <c r="K98" s="28">
        <f t="shared" si="6"/>
        <v>123865</v>
      </c>
    </row>
    <row r="99" spans="1:11" x14ac:dyDescent="0.35">
      <c r="A99" s="69">
        <f t="shared" si="5"/>
        <v>45748</v>
      </c>
      <c r="B99" t="s">
        <v>887</v>
      </c>
      <c r="C99" t="s">
        <v>272</v>
      </c>
      <c r="D99" t="s">
        <v>889</v>
      </c>
      <c r="E99" t="s">
        <v>325</v>
      </c>
      <c r="F99" t="s">
        <v>326</v>
      </c>
      <c r="G99" t="s">
        <v>74</v>
      </c>
      <c r="H99">
        <v>824</v>
      </c>
      <c r="I99" s="68" t="str">
        <f>VLOOKUP(E99,Refs!$P$2:$R$29,3,FALSE)</f>
        <v>Y59</v>
      </c>
      <c r="J99" s="68" t="str">
        <f>VLOOKUP(E99,Refs!$P$2:$S$29,4,FALSE)</f>
        <v>South East</v>
      </c>
      <c r="K99" s="28">
        <f t="shared" si="6"/>
        <v>824</v>
      </c>
    </row>
    <row r="100" spans="1:11" x14ac:dyDescent="0.35">
      <c r="A100" s="69">
        <f t="shared" si="5"/>
        <v>45748</v>
      </c>
      <c r="B100" t="s">
        <v>887</v>
      </c>
      <c r="C100" t="s">
        <v>272</v>
      </c>
      <c r="D100" t="s">
        <v>889</v>
      </c>
      <c r="E100" t="s">
        <v>325</v>
      </c>
      <c r="F100" t="s">
        <v>326</v>
      </c>
      <c r="G100" t="s">
        <v>75</v>
      </c>
      <c r="H100">
        <v>1034756</v>
      </c>
      <c r="I100" s="68" t="str">
        <f>VLOOKUP(E100,Refs!$P$2:$R$29,3,FALSE)</f>
        <v>Y59</v>
      </c>
      <c r="J100" s="68" t="str">
        <f>VLOOKUP(E100,Refs!$P$2:$S$29,4,FALSE)</f>
        <v>South East</v>
      </c>
      <c r="K100" s="28">
        <f t="shared" si="6"/>
        <v>1034756</v>
      </c>
    </row>
    <row r="101" spans="1:11" x14ac:dyDescent="0.35">
      <c r="A101" s="69">
        <f t="shared" si="5"/>
        <v>45748</v>
      </c>
      <c r="B101" t="s">
        <v>887</v>
      </c>
      <c r="C101" t="s">
        <v>272</v>
      </c>
      <c r="D101" t="s">
        <v>889</v>
      </c>
      <c r="E101" t="s">
        <v>325</v>
      </c>
      <c r="F101" t="s">
        <v>326</v>
      </c>
      <c r="G101" t="s">
        <v>26</v>
      </c>
      <c r="H101">
        <v>7312</v>
      </c>
      <c r="I101" s="68" t="str">
        <f>VLOOKUP(E101,Refs!$P$2:$R$29,3,FALSE)</f>
        <v>Y59</v>
      </c>
      <c r="J101" s="68" t="str">
        <f>VLOOKUP(E101,Refs!$P$2:$S$29,4,FALSE)</f>
        <v>South East</v>
      </c>
      <c r="K101" s="28">
        <f t="shared" si="6"/>
        <v>7312</v>
      </c>
    </row>
    <row r="102" spans="1:11" x14ac:dyDescent="0.35">
      <c r="A102" s="69">
        <f t="shared" si="5"/>
        <v>45748</v>
      </c>
      <c r="B102" t="s">
        <v>887</v>
      </c>
      <c r="C102" t="s">
        <v>272</v>
      </c>
      <c r="D102" t="s">
        <v>889</v>
      </c>
      <c r="E102" t="s">
        <v>325</v>
      </c>
      <c r="F102" t="s">
        <v>326</v>
      </c>
      <c r="G102" t="s">
        <v>76</v>
      </c>
      <c r="H102">
        <v>0</v>
      </c>
      <c r="I102" s="68" t="str">
        <f>VLOOKUP(E102,Refs!$P$2:$R$29,3,FALSE)</f>
        <v>Y59</v>
      </c>
      <c r="J102" s="68" t="str">
        <f>VLOOKUP(E102,Refs!$P$2:$S$29,4,FALSE)</f>
        <v>South East</v>
      </c>
      <c r="K102" s="28" t="str">
        <f t="shared" si="6"/>
        <v/>
      </c>
    </row>
    <row r="103" spans="1:11" x14ac:dyDescent="0.35">
      <c r="A103" s="69">
        <f t="shared" si="5"/>
        <v>45748</v>
      </c>
      <c r="B103" t="s">
        <v>887</v>
      </c>
      <c r="C103" t="s">
        <v>272</v>
      </c>
      <c r="D103" t="s">
        <v>889</v>
      </c>
      <c r="E103" t="s">
        <v>325</v>
      </c>
      <c r="F103" t="s">
        <v>326</v>
      </c>
      <c r="G103" t="s">
        <v>77</v>
      </c>
      <c r="H103">
        <v>3117</v>
      </c>
      <c r="I103" s="68" t="str">
        <f>VLOOKUP(E103,Refs!$P$2:$R$29,3,FALSE)</f>
        <v>Y59</v>
      </c>
      <c r="J103" s="68" t="str">
        <f>VLOOKUP(E103,Refs!$P$2:$S$29,4,FALSE)</f>
        <v>South East</v>
      </c>
      <c r="K103" s="28">
        <f t="shared" si="6"/>
        <v>3117</v>
      </c>
    </row>
    <row r="104" spans="1:11" x14ac:dyDescent="0.35">
      <c r="A104" s="69">
        <f t="shared" si="5"/>
        <v>45748</v>
      </c>
      <c r="B104" t="s">
        <v>887</v>
      </c>
      <c r="C104" t="s">
        <v>272</v>
      </c>
      <c r="D104" t="s">
        <v>889</v>
      </c>
      <c r="E104" t="s">
        <v>325</v>
      </c>
      <c r="F104" t="s">
        <v>326</v>
      </c>
      <c r="G104" t="s">
        <v>78</v>
      </c>
      <c r="H104">
        <v>1677</v>
      </c>
      <c r="I104" s="68" t="str">
        <f>VLOOKUP(E104,Refs!$P$2:$R$29,3,FALSE)</f>
        <v>Y59</v>
      </c>
      <c r="J104" s="68" t="str">
        <f>VLOOKUP(E104,Refs!$P$2:$S$29,4,FALSE)</f>
        <v>South East</v>
      </c>
      <c r="K104" s="28">
        <f t="shared" si="6"/>
        <v>1677</v>
      </c>
    </row>
    <row r="105" spans="1:11" x14ac:dyDescent="0.35">
      <c r="A105" s="69">
        <f t="shared" si="5"/>
        <v>45748</v>
      </c>
      <c r="B105" t="s">
        <v>887</v>
      </c>
      <c r="C105" t="s">
        <v>272</v>
      </c>
      <c r="D105" t="s">
        <v>889</v>
      </c>
      <c r="E105" t="s">
        <v>325</v>
      </c>
      <c r="F105" t="s">
        <v>326</v>
      </c>
      <c r="G105" t="s">
        <v>79</v>
      </c>
      <c r="H105">
        <v>2518</v>
      </c>
      <c r="I105" s="68" t="str">
        <f>VLOOKUP(E105,Refs!$P$2:$R$29,3,FALSE)</f>
        <v>Y59</v>
      </c>
      <c r="J105" s="68" t="str">
        <f>VLOOKUP(E105,Refs!$P$2:$S$29,4,FALSE)</f>
        <v>South East</v>
      </c>
      <c r="K105" s="28">
        <f t="shared" si="6"/>
        <v>2518</v>
      </c>
    </row>
    <row r="106" spans="1:11" x14ac:dyDescent="0.35">
      <c r="A106" s="69">
        <f t="shared" si="5"/>
        <v>45748</v>
      </c>
      <c r="B106" t="s">
        <v>887</v>
      </c>
      <c r="C106" t="s">
        <v>272</v>
      </c>
      <c r="D106" t="s">
        <v>889</v>
      </c>
      <c r="E106" t="s">
        <v>325</v>
      </c>
      <c r="F106" t="s">
        <v>326</v>
      </c>
      <c r="G106" t="s">
        <v>80</v>
      </c>
      <c r="H106">
        <v>0</v>
      </c>
      <c r="I106" s="68" t="str">
        <f>VLOOKUP(E106,Refs!$P$2:$R$29,3,FALSE)</f>
        <v>Y59</v>
      </c>
      <c r="J106" s="68" t="str">
        <f>VLOOKUP(E106,Refs!$P$2:$S$29,4,FALSE)</f>
        <v>South East</v>
      </c>
      <c r="K106" s="28" t="str">
        <f t="shared" si="6"/>
        <v/>
      </c>
    </row>
    <row r="107" spans="1:11" x14ac:dyDescent="0.35">
      <c r="A107" s="69">
        <f t="shared" si="5"/>
        <v>45748</v>
      </c>
      <c r="B107" t="s">
        <v>887</v>
      </c>
      <c r="C107" t="s">
        <v>272</v>
      </c>
      <c r="D107" t="s">
        <v>889</v>
      </c>
      <c r="E107" t="s">
        <v>325</v>
      </c>
      <c r="F107" t="s">
        <v>326</v>
      </c>
      <c r="G107" t="s">
        <v>25</v>
      </c>
      <c r="H107">
        <v>4195</v>
      </c>
      <c r="I107" s="68" t="str">
        <f>VLOOKUP(E107,Refs!$P$2:$R$29,3,FALSE)</f>
        <v>Y59</v>
      </c>
      <c r="J107" s="68" t="str">
        <f>VLOOKUP(E107,Refs!$P$2:$S$29,4,FALSE)</f>
        <v>South East</v>
      </c>
      <c r="K107" s="28">
        <f t="shared" si="6"/>
        <v>4195</v>
      </c>
    </row>
    <row r="108" spans="1:11" x14ac:dyDescent="0.35">
      <c r="A108" s="69">
        <f t="shared" si="5"/>
        <v>45748</v>
      </c>
      <c r="B108" t="s">
        <v>887</v>
      </c>
      <c r="C108" t="s">
        <v>272</v>
      </c>
      <c r="D108" t="s">
        <v>889</v>
      </c>
      <c r="E108" t="s">
        <v>325</v>
      </c>
      <c r="F108" t="s">
        <v>326</v>
      </c>
      <c r="G108" t="s">
        <v>81</v>
      </c>
      <c r="H108">
        <v>1187</v>
      </c>
      <c r="I108" s="68" t="str">
        <f>VLOOKUP(E108,Refs!$P$2:$R$29,3,FALSE)</f>
        <v>Y59</v>
      </c>
      <c r="J108" s="68" t="str">
        <f>VLOOKUP(E108,Refs!$P$2:$S$29,4,FALSE)</f>
        <v>South East</v>
      </c>
      <c r="K108" s="28">
        <f t="shared" si="6"/>
        <v>1187</v>
      </c>
    </row>
    <row r="109" spans="1:11" x14ac:dyDescent="0.35">
      <c r="A109" s="69">
        <f t="shared" si="5"/>
        <v>45748</v>
      </c>
      <c r="B109" t="s">
        <v>887</v>
      </c>
      <c r="C109" t="s">
        <v>272</v>
      </c>
      <c r="D109" t="s">
        <v>889</v>
      </c>
      <c r="E109" t="s">
        <v>325</v>
      </c>
      <c r="F109" t="s">
        <v>326</v>
      </c>
      <c r="G109" t="s">
        <v>82</v>
      </c>
      <c r="H109">
        <v>1784</v>
      </c>
      <c r="I109" s="68" t="str">
        <f>VLOOKUP(E109,Refs!$P$2:$R$29,3,FALSE)</f>
        <v>Y59</v>
      </c>
      <c r="J109" s="68" t="str">
        <f>VLOOKUP(E109,Refs!$P$2:$S$29,4,FALSE)</f>
        <v>South East</v>
      </c>
      <c r="K109" s="28">
        <f t="shared" si="6"/>
        <v>1784</v>
      </c>
    </row>
    <row r="110" spans="1:11" x14ac:dyDescent="0.35">
      <c r="A110" s="69">
        <f t="shared" si="5"/>
        <v>45748</v>
      </c>
      <c r="B110" t="s">
        <v>887</v>
      </c>
      <c r="C110" t="s">
        <v>272</v>
      </c>
      <c r="D110" t="s">
        <v>889</v>
      </c>
      <c r="E110" t="s">
        <v>325</v>
      </c>
      <c r="F110" t="s">
        <v>326</v>
      </c>
      <c r="G110" t="s">
        <v>83</v>
      </c>
      <c r="H110">
        <v>1601</v>
      </c>
      <c r="I110" s="68" t="str">
        <f>VLOOKUP(E110,Refs!$P$2:$R$29,3,FALSE)</f>
        <v>Y59</v>
      </c>
      <c r="J110" s="68" t="str">
        <f>VLOOKUP(E110,Refs!$P$2:$S$29,4,FALSE)</f>
        <v>South East</v>
      </c>
      <c r="K110" s="28">
        <f t="shared" si="6"/>
        <v>1601</v>
      </c>
    </row>
    <row r="111" spans="1:11" x14ac:dyDescent="0.35">
      <c r="A111" s="69">
        <f t="shared" si="5"/>
        <v>45748</v>
      </c>
      <c r="B111" t="s">
        <v>887</v>
      </c>
      <c r="C111" t="s">
        <v>272</v>
      </c>
      <c r="D111" t="s">
        <v>889</v>
      </c>
      <c r="E111" t="s">
        <v>325</v>
      </c>
      <c r="F111" t="s">
        <v>326</v>
      </c>
      <c r="G111" t="s">
        <v>84</v>
      </c>
      <c r="H111">
        <v>466</v>
      </c>
      <c r="I111" s="68" t="str">
        <f>VLOOKUP(E111,Refs!$P$2:$R$29,3,FALSE)</f>
        <v>Y59</v>
      </c>
      <c r="J111" s="68" t="str">
        <f>VLOOKUP(E111,Refs!$P$2:$S$29,4,FALSE)</f>
        <v>South East</v>
      </c>
      <c r="K111" s="28">
        <f t="shared" si="6"/>
        <v>466</v>
      </c>
    </row>
    <row r="112" spans="1:11" x14ac:dyDescent="0.35">
      <c r="A112" s="69">
        <f t="shared" si="5"/>
        <v>45748</v>
      </c>
      <c r="B112" t="s">
        <v>887</v>
      </c>
      <c r="C112" t="s">
        <v>272</v>
      </c>
      <c r="D112" t="s">
        <v>889</v>
      </c>
      <c r="E112" t="s">
        <v>325</v>
      </c>
      <c r="F112" t="s">
        <v>326</v>
      </c>
      <c r="G112" t="s">
        <v>85</v>
      </c>
      <c r="H112">
        <v>2192</v>
      </c>
      <c r="I112" s="68" t="str">
        <f>VLOOKUP(E112,Refs!$P$2:$R$29,3,FALSE)</f>
        <v>Y59</v>
      </c>
      <c r="J112" s="68" t="str">
        <f>VLOOKUP(E112,Refs!$P$2:$S$29,4,FALSE)</f>
        <v>South East</v>
      </c>
      <c r="K112" s="28">
        <f t="shared" si="6"/>
        <v>2192</v>
      </c>
    </row>
    <row r="113" spans="1:11" x14ac:dyDescent="0.35">
      <c r="A113" s="69">
        <f t="shared" si="5"/>
        <v>45748</v>
      </c>
      <c r="B113" t="s">
        <v>887</v>
      </c>
      <c r="C113" t="s">
        <v>272</v>
      </c>
      <c r="D113" t="s">
        <v>889</v>
      </c>
      <c r="E113" t="s">
        <v>325</v>
      </c>
      <c r="F113" t="s">
        <v>326</v>
      </c>
      <c r="G113" t="s">
        <v>86</v>
      </c>
      <c r="H113">
        <v>97</v>
      </c>
      <c r="I113" s="68" t="str">
        <f>VLOOKUP(E113,Refs!$P$2:$R$29,3,FALSE)</f>
        <v>Y59</v>
      </c>
      <c r="J113" s="68" t="str">
        <f>VLOOKUP(E113,Refs!$P$2:$S$29,4,FALSE)</f>
        <v>South East</v>
      </c>
      <c r="K113" s="28">
        <f t="shared" si="6"/>
        <v>97</v>
      </c>
    </row>
    <row r="114" spans="1:11" x14ac:dyDescent="0.35">
      <c r="A114" s="69">
        <f t="shared" si="5"/>
        <v>45748</v>
      </c>
      <c r="B114" t="s">
        <v>887</v>
      </c>
      <c r="C114" t="s">
        <v>272</v>
      </c>
      <c r="D114" t="s">
        <v>889</v>
      </c>
      <c r="E114" t="s">
        <v>325</v>
      </c>
      <c r="F114" t="s">
        <v>326</v>
      </c>
      <c r="G114" t="s">
        <v>87</v>
      </c>
      <c r="H114">
        <v>97</v>
      </c>
      <c r="I114" s="68" t="str">
        <f>VLOOKUP(E114,Refs!$P$2:$R$29,3,FALSE)</f>
        <v>Y59</v>
      </c>
      <c r="J114" s="68" t="str">
        <f>VLOOKUP(E114,Refs!$P$2:$S$29,4,FALSE)</f>
        <v>South East</v>
      </c>
      <c r="K114" s="28">
        <f t="shared" si="6"/>
        <v>97</v>
      </c>
    </row>
    <row r="115" spans="1:11" x14ac:dyDescent="0.35">
      <c r="A115" s="69">
        <f t="shared" si="5"/>
        <v>45748</v>
      </c>
      <c r="B115" t="s">
        <v>887</v>
      </c>
      <c r="C115" t="s">
        <v>272</v>
      </c>
      <c r="D115" t="s">
        <v>889</v>
      </c>
      <c r="E115" t="s">
        <v>325</v>
      </c>
      <c r="F115" t="s">
        <v>326</v>
      </c>
      <c r="G115" t="s">
        <v>88</v>
      </c>
      <c r="H115">
        <v>626</v>
      </c>
      <c r="I115" s="68" t="str">
        <f>VLOOKUP(E115,Refs!$P$2:$R$29,3,FALSE)</f>
        <v>Y59</v>
      </c>
      <c r="J115" s="68" t="str">
        <f>VLOOKUP(E115,Refs!$P$2:$S$29,4,FALSE)</f>
        <v>South East</v>
      </c>
      <c r="K115" s="28">
        <f t="shared" si="6"/>
        <v>626</v>
      </c>
    </row>
    <row r="116" spans="1:11" x14ac:dyDescent="0.35">
      <c r="A116" s="69">
        <f t="shared" si="5"/>
        <v>45748</v>
      </c>
      <c r="B116" t="s">
        <v>887</v>
      </c>
      <c r="C116" t="s">
        <v>272</v>
      </c>
      <c r="D116" t="s">
        <v>889</v>
      </c>
      <c r="E116" t="s">
        <v>325</v>
      </c>
      <c r="F116" t="s">
        <v>326</v>
      </c>
      <c r="G116" t="s">
        <v>89</v>
      </c>
      <c r="H116">
        <v>2552</v>
      </c>
      <c r="I116" s="68" t="str">
        <f>VLOOKUP(E116,Refs!$P$2:$R$29,3,FALSE)</f>
        <v>Y59</v>
      </c>
      <c r="J116" s="68" t="str">
        <f>VLOOKUP(E116,Refs!$P$2:$S$29,4,FALSE)</f>
        <v>South East</v>
      </c>
      <c r="K116" s="28">
        <f t="shared" si="6"/>
        <v>2552</v>
      </c>
    </row>
    <row r="117" spans="1:11" x14ac:dyDescent="0.35">
      <c r="A117" s="69">
        <f t="shared" si="5"/>
        <v>45748</v>
      </c>
      <c r="B117" t="s">
        <v>887</v>
      </c>
      <c r="C117" t="s">
        <v>272</v>
      </c>
      <c r="D117" t="s">
        <v>889</v>
      </c>
      <c r="E117" t="s">
        <v>325</v>
      </c>
      <c r="F117" t="s">
        <v>326</v>
      </c>
      <c r="G117" t="s">
        <v>90</v>
      </c>
      <c r="H117">
        <v>7312</v>
      </c>
      <c r="I117" s="68" t="str">
        <f>VLOOKUP(E117,Refs!$P$2:$R$29,3,FALSE)</f>
        <v>Y59</v>
      </c>
      <c r="J117" s="68" t="str">
        <f>VLOOKUP(E117,Refs!$P$2:$S$29,4,FALSE)</f>
        <v>South East</v>
      </c>
      <c r="K117" s="28">
        <f t="shared" si="6"/>
        <v>7312</v>
      </c>
    </row>
    <row r="118" spans="1:11" x14ac:dyDescent="0.35">
      <c r="A118" s="69">
        <f t="shared" si="5"/>
        <v>45748</v>
      </c>
      <c r="B118" t="s">
        <v>887</v>
      </c>
      <c r="C118" t="s">
        <v>272</v>
      </c>
      <c r="D118" t="s">
        <v>889</v>
      </c>
      <c r="E118" t="s">
        <v>325</v>
      </c>
      <c r="F118" t="s">
        <v>326</v>
      </c>
      <c r="G118" t="s">
        <v>27</v>
      </c>
      <c r="H118">
        <v>1081</v>
      </c>
      <c r="I118" s="68" t="str">
        <f>VLOOKUP(E118,Refs!$P$2:$R$29,3,FALSE)</f>
        <v>Y59</v>
      </c>
      <c r="J118" s="68" t="str">
        <f>VLOOKUP(E118,Refs!$P$2:$S$29,4,FALSE)</f>
        <v>South East</v>
      </c>
      <c r="K118" s="28">
        <f t="shared" si="6"/>
        <v>1081</v>
      </c>
    </row>
    <row r="119" spans="1:11" x14ac:dyDescent="0.35">
      <c r="A119" s="69">
        <f t="shared" si="5"/>
        <v>45748</v>
      </c>
      <c r="B119" t="s">
        <v>887</v>
      </c>
      <c r="C119" t="s">
        <v>272</v>
      </c>
      <c r="D119" t="s">
        <v>889</v>
      </c>
      <c r="E119" t="s">
        <v>325</v>
      </c>
      <c r="F119" t="s">
        <v>326</v>
      </c>
      <c r="G119" t="s">
        <v>29</v>
      </c>
      <c r="H119">
        <v>1343</v>
      </c>
      <c r="I119" s="68" t="str">
        <f>VLOOKUP(E119,Refs!$P$2:$R$29,3,FALSE)</f>
        <v>Y59</v>
      </c>
      <c r="J119" s="68" t="str">
        <f>VLOOKUP(E119,Refs!$P$2:$S$29,4,FALSE)</f>
        <v>South East</v>
      </c>
      <c r="K119" s="28">
        <f t="shared" si="6"/>
        <v>1343</v>
      </c>
    </row>
    <row r="120" spans="1:11" x14ac:dyDescent="0.35">
      <c r="A120" s="69">
        <f t="shared" si="5"/>
        <v>45748</v>
      </c>
      <c r="B120" t="s">
        <v>887</v>
      </c>
      <c r="C120" t="s">
        <v>272</v>
      </c>
      <c r="D120" t="s">
        <v>889</v>
      </c>
      <c r="E120" t="s">
        <v>325</v>
      </c>
      <c r="F120" t="s">
        <v>326</v>
      </c>
      <c r="G120" t="s">
        <v>91</v>
      </c>
      <c r="H120">
        <v>587</v>
      </c>
      <c r="I120" s="68" t="str">
        <f>VLOOKUP(E120,Refs!$P$2:$R$29,3,FALSE)</f>
        <v>Y59</v>
      </c>
      <c r="J120" s="68" t="str">
        <f>VLOOKUP(E120,Refs!$P$2:$S$29,4,FALSE)</f>
        <v>South East</v>
      </c>
      <c r="K120" s="28">
        <f t="shared" si="6"/>
        <v>587</v>
      </c>
    </row>
    <row r="121" spans="1:11" x14ac:dyDescent="0.35">
      <c r="A121" s="69">
        <f t="shared" si="5"/>
        <v>45748</v>
      </c>
      <c r="B121" t="s">
        <v>887</v>
      </c>
      <c r="C121" t="s">
        <v>272</v>
      </c>
      <c r="D121" t="s">
        <v>889</v>
      </c>
      <c r="E121" t="s">
        <v>325</v>
      </c>
      <c r="F121" t="s">
        <v>326</v>
      </c>
      <c r="G121" t="s">
        <v>92</v>
      </c>
      <c r="H121">
        <v>0</v>
      </c>
      <c r="I121" s="68" t="str">
        <f>VLOOKUP(E121,Refs!$P$2:$R$29,3,FALSE)</f>
        <v>Y59</v>
      </c>
      <c r="J121" s="68" t="str">
        <f>VLOOKUP(E121,Refs!$P$2:$S$29,4,FALSE)</f>
        <v>South East</v>
      </c>
      <c r="K121" s="28" t="str">
        <f t="shared" si="6"/>
        <v/>
      </c>
    </row>
    <row r="122" spans="1:11" x14ac:dyDescent="0.35">
      <c r="A122" s="69">
        <f t="shared" si="5"/>
        <v>45748</v>
      </c>
      <c r="B122" t="s">
        <v>887</v>
      </c>
      <c r="C122" t="s">
        <v>272</v>
      </c>
      <c r="D122" t="s">
        <v>889</v>
      </c>
      <c r="E122" t="s">
        <v>325</v>
      </c>
      <c r="F122" t="s">
        <v>326</v>
      </c>
      <c r="G122" t="s">
        <v>93</v>
      </c>
      <c r="H122">
        <v>569</v>
      </c>
      <c r="I122" s="68" t="str">
        <f>VLOOKUP(E122,Refs!$P$2:$R$29,3,FALSE)</f>
        <v>Y59</v>
      </c>
      <c r="J122" s="68" t="str">
        <f>VLOOKUP(E122,Refs!$P$2:$S$29,4,FALSE)</f>
        <v>South East</v>
      </c>
      <c r="K122" s="28">
        <f t="shared" si="6"/>
        <v>569</v>
      </c>
    </row>
    <row r="123" spans="1:11" x14ac:dyDescent="0.35">
      <c r="A123" s="69">
        <f t="shared" si="5"/>
        <v>45748</v>
      </c>
      <c r="B123" t="s">
        <v>887</v>
      </c>
      <c r="C123" t="s">
        <v>272</v>
      </c>
      <c r="D123" t="s">
        <v>889</v>
      </c>
      <c r="E123" t="s">
        <v>325</v>
      </c>
      <c r="F123" t="s">
        <v>326</v>
      </c>
      <c r="G123" t="s">
        <v>94</v>
      </c>
      <c r="H123">
        <v>31</v>
      </c>
      <c r="I123" s="68" t="str">
        <f>VLOOKUP(E123,Refs!$P$2:$R$29,3,FALSE)</f>
        <v>Y59</v>
      </c>
      <c r="J123" s="68" t="str">
        <f>VLOOKUP(E123,Refs!$P$2:$S$29,4,FALSE)</f>
        <v>South East</v>
      </c>
      <c r="K123" s="28">
        <f t="shared" si="6"/>
        <v>31</v>
      </c>
    </row>
    <row r="124" spans="1:11" x14ac:dyDescent="0.35">
      <c r="A124" s="69">
        <f t="shared" si="5"/>
        <v>45748</v>
      </c>
      <c r="B124" t="s">
        <v>887</v>
      </c>
      <c r="C124" t="s">
        <v>272</v>
      </c>
      <c r="D124" t="s">
        <v>889</v>
      </c>
      <c r="E124" t="s">
        <v>325</v>
      </c>
      <c r="F124" t="s">
        <v>326</v>
      </c>
      <c r="G124" t="s">
        <v>95</v>
      </c>
      <c r="H124">
        <v>80</v>
      </c>
      <c r="I124" s="68" t="str">
        <f>VLOOKUP(E124,Refs!$P$2:$R$29,3,FALSE)</f>
        <v>Y59</v>
      </c>
      <c r="J124" s="68" t="str">
        <f>VLOOKUP(E124,Refs!$P$2:$S$29,4,FALSE)</f>
        <v>South East</v>
      </c>
      <c r="K124" s="28">
        <f t="shared" si="6"/>
        <v>80</v>
      </c>
    </row>
    <row r="125" spans="1:11" x14ac:dyDescent="0.35">
      <c r="A125" s="69">
        <f t="shared" si="5"/>
        <v>45748</v>
      </c>
      <c r="B125" t="s">
        <v>887</v>
      </c>
      <c r="C125" t="s">
        <v>272</v>
      </c>
      <c r="D125" t="s">
        <v>889</v>
      </c>
      <c r="E125" t="s">
        <v>325</v>
      </c>
      <c r="F125" t="s">
        <v>326</v>
      </c>
      <c r="G125" t="s">
        <v>96</v>
      </c>
      <c r="H125">
        <v>7</v>
      </c>
      <c r="I125" s="68" t="str">
        <f>VLOOKUP(E125,Refs!$P$2:$R$29,3,FALSE)</f>
        <v>Y59</v>
      </c>
      <c r="J125" s="68" t="str">
        <f>VLOOKUP(E125,Refs!$P$2:$S$29,4,FALSE)</f>
        <v>South East</v>
      </c>
      <c r="K125" s="28">
        <f t="shared" si="6"/>
        <v>7</v>
      </c>
    </row>
    <row r="126" spans="1:11" x14ac:dyDescent="0.35">
      <c r="A126" s="69">
        <f t="shared" si="5"/>
        <v>45748</v>
      </c>
      <c r="B126" t="s">
        <v>887</v>
      </c>
      <c r="C126" t="s">
        <v>272</v>
      </c>
      <c r="D126" t="s">
        <v>889</v>
      </c>
      <c r="E126" t="s">
        <v>325</v>
      </c>
      <c r="F126" t="s">
        <v>326</v>
      </c>
      <c r="G126" t="s">
        <v>97</v>
      </c>
      <c r="H126">
        <v>265</v>
      </c>
      <c r="I126" s="68" t="str">
        <f>VLOOKUP(E126,Refs!$P$2:$R$29,3,FALSE)</f>
        <v>Y59</v>
      </c>
      <c r="J126" s="68" t="str">
        <f>VLOOKUP(E126,Refs!$P$2:$S$29,4,FALSE)</f>
        <v>South East</v>
      </c>
      <c r="K126" s="28">
        <f t="shared" si="6"/>
        <v>265</v>
      </c>
    </row>
    <row r="127" spans="1:11" x14ac:dyDescent="0.35">
      <c r="A127" s="69">
        <f t="shared" si="5"/>
        <v>45748</v>
      </c>
      <c r="B127" t="s">
        <v>887</v>
      </c>
      <c r="C127" t="s">
        <v>272</v>
      </c>
      <c r="D127" t="s">
        <v>889</v>
      </c>
      <c r="E127" t="s">
        <v>325</v>
      </c>
      <c r="F127" t="s">
        <v>326</v>
      </c>
      <c r="G127" t="s">
        <v>31</v>
      </c>
      <c r="H127">
        <v>142</v>
      </c>
      <c r="I127" s="68" t="str">
        <f>VLOOKUP(E127,Refs!$P$2:$R$29,3,FALSE)</f>
        <v>Y59</v>
      </c>
      <c r="J127" s="68" t="str">
        <f>VLOOKUP(E127,Refs!$P$2:$S$29,4,FALSE)</f>
        <v>South East</v>
      </c>
      <c r="K127" s="28">
        <f t="shared" si="6"/>
        <v>142</v>
      </c>
    </row>
    <row r="128" spans="1:11" x14ac:dyDescent="0.35">
      <c r="A128" s="69">
        <f t="shared" si="5"/>
        <v>45748</v>
      </c>
      <c r="B128" t="s">
        <v>887</v>
      </c>
      <c r="C128" t="s">
        <v>272</v>
      </c>
      <c r="D128" t="s">
        <v>889</v>
      </c>
      <c r="E128" t="s">
        <v>325</v>
      </c>
      <c r="F128" t="s">
        <v>326</v>
      </c>
      <c r="G128" t="s">
        <v>98</v>
      </c>
      <c r="H128">
        <v>735</v>
      </c>
      <c r="I128" s="68" t="str">
        <f>VLOOKUP(E128,Refs!$P$2:$R$29,3,FALSE)</f>
        <v>Y59</v>
      </c>
      <c r="J128" s="68" t="str">
        <f>VLOOKUP(E128,Refs!$P$2:$S$29,4,FALSE)</f>
        <v>South East</v>
      </c>
      <c r="K128" s="28">
        <f t="shared" si="6"/>
        <v>735</v>
      </c>
    </row>
    <row r="129" spans="1:11" x14ac:dyDescent="0.35">
      <c r="A129" s="69">
        <f t="shared" si="5"/>
        <v>45748</v>
      </c>
      <c r="B129" t="s">
        <v>887</v>
      </c>
      <c r="C129" t="s">
        <v>272</v>
      </c>
      <c r="D129" t="s">
        <v>889</v>
      </c>
      <c r="E129" t="s">
        <v>325</v>
      </c>
      <c r="F129" t="s">
        <v>326</v>
      </c>
      <c r="G129" t="s">
        <v>99</v>
      </c>
      <c r="H129">
        <v>797</v>
      </c>
      <c r="I129" s="68" t="str">
        <f>VLOOKUP(E129,Refs!$P$2:$R$29,3,FALSE)</f>
        <v>Y59</v>
      </c>
      <c r="J129" s="68" t="str">
        <f>VLOOKUP(E129,Refs!$P$2:$S$29,4,FALSE)</f>
        <v>South East</v>
      </c>
      <c r="K129" s="28">
        <f t="shared" si="6"/>
        <v>797</v>
      </c>
    </row>
    <row r="130" spans="1:11" x14ac:dyDescent="0.35">
      <c r="A130" s="69">
        <f t="shared" si="5"/>
        <v>45748</v>
      </c>
      <c r="B130" t="s">
        <v>887</v>
      </c>
      <c r="C130" t="s">
        <v>272</v>
      </c>
      <c r="D130" t="s">
        <v>889</v>
      </c>
      <c r="E130" t="s">
        <v>325</v>
      </c>
      <c r="F130" t="s">
        <v>326</v>
      </c>
      <c r="G130" t="s">
        <v>100</v>
      </c>
      <c r="H130">
        <v>519</v>
      </c>
      <c r="I130" s="68" t="str">
        <f>VLOOKUP(E130,Refs!$P$2:$R$29,3,FALSE)</f>
        <v>Y59</v>
      </c>
      <c r="J130" s="68" t="str">
        <f>VLOOKUP(E130,Refs!$P$2:$S$29,4,FALSE)</f>
        <v>South East</v>
      </c>
      <c r="K130" s="28">
        <f t="shared" si="6"/>
        <v>519</v>
      </c>
    </row>
    <row r="131" spans="1:11" x14ac:dyDescent="0.35">
      <c r="A131" s="69">
        <f t="shared" ref="A131:A194" si="7">DATEVALUE(RIGHT(B131,8))</f>
        <v>45748</v>
      </c>
      <c r="B131" t="s">
        <v>887</v>
      </c>
      <c r="C131" t="s">
        <v>272</v>
      </c>
      <c r="D131" t="s">
        <v>889</v>
      </c>
      <c r="E131" t="s">
        <v>325</v>
      </c>
      <c r="F131" t="s">
        <v>326</v>
      </c>
      <c r="G131" t="s">
        <v>101</v>
      </c>
      <c r="H131">
        <v>510</v>
      </c>
      <c r="I131" s="68" t="str">
        <f>VLOOKUP(E131,Refs!$P$2:$R$29,3,FALSE)</f>
        <v>Y59</v>
      </c>
      <c r="J131" s="68" t="str">
        <f>VLOOKUP(E131,Refs!$P$2:$S$29,4,FALSE)</f>
        <v>South East</v>
      </c>
      <c r="K131" s="28">
        <f t="shared" si="6"/>
        <v>510</v>
      </c>
    </row>
    <row r="132" spans="1:11" x14ac:dyDescent="0.35">
      <c r="A132" s="69">
        <f t="shared" si="7"/>
        <v>45748</v>
      </c>
      <c r="B132" t="s">
        <v>887</v>
      </c>
      <c r="C132" t="s">
        <v>272</v>
      </c>
      <c r="D132" t="s">
        <v>889</v>
      </c>
      <c r="E132" t="s">
        <v>325</v>
      </c>
      <c r="F132" t="s">
        <v>326</v>
      </c>
      <c r="G132" t="s">
        <v>102</v>
      </c>
      <c r="H132">
        <v>9</v>
      </c>
      <c r="I132" s="68" t="str">
        <f>VLOOKUP(E132,Refs!$P$2:$R$29,3,FALSE)</f>
        <v>Y59</v>
      </c>
      <c r="J132" s="68" t="str">
        <f>VLOOKUP(E132,Refs!$P$2:$S$29,4,FALSE)</f>
        <v>South East</v>
      </c>
      <c r="K132" s="28">
        <f t="shared" si="6"/>
        <v>9</v>
      </c>
    </row>
    <row r="133" spans="1:11" x14ac:dyDescent="0.35">
      <c r="A133" s="69">
        <f t="shared" si="7"/>
        <v>45748</v>
      </c>
      <c r="B133" t="s">
        <v>887</v>
      </c>
      <c r="C133" t="s">
        <v>272</v>
      </c>
      <c r="D133" t="s">
        <v>889</v>
      </c>
      <c r="E133" t="s">
        <v>325</v>
      </c>
      <c r="F133" t="s">
        <v>326</v>
      </c>
      <c r="G133" t="s">
        <v>103</v>
      </c>
      <c r="H133">
        <v>74</v>
      </c>
      <c r="I133" s="68" t="str">
        <f>VLOOKUP(E133,Refs!$P$2:$R$29,3,FALSE)</f>
        <v>Y59</v>
      </c>
      <c r="J133" s="68" t="str">
        <f>VLOOKUP(E133,Refs!$P$2:$S$29,4,FALSE)</f>
        <v>South East</v>
      </c>
      <c r="K133" s="28">
        <f t="shared" si="6"/>
        <v>74</v>
      </c>
    </row>
    <row r="134" spans="1:11" x14ac:dyDescent="0.35">
      <c r="A134" s="69">
        <f t="shared" si="7"/>
        <v>45748</v>
      </c>
      <c r="B134" t="s">
        <v>887</v>
      </c>
      <c r="C134" t="s">
        <v>272</v>
      </c>
      <c r="D134" t="s">
        <v>889</v>
      </c>
      <c r="E134" t="s">
        <v>325</v>
      </c>
      <c r="F134" t="s">
        <v>326</v>
      </c>
      <c r="G134" t="s">
        <v>104</v>
      </c>
      <c r="H134">
        <v>342</v>
      </c>
      <c r="I134" s="68" t="str">
        <f>VLOOKUP(E134,Refs!$P$2:$R$29,3,FALSE)</f>
        <v>Y59</v>
      </c>
      <c r="J134" s="68" t="str">
        <f>VLOOKUP(E134,Refs!$P$2:$S$29,4,FALSE)</f>
        <v>South East</v>
      </c>
      <c r="K134" s="28">
        <f t="shared" si="6"/>
        <v>342</v>
      </c>
    </row>
    <row r="135" spans="1:11" x14ac:dyDescent="0.35">
      <c r="A135" s="69">
        <f t="shared" si="7"/>
        <v>45748</v>
      </c>
      <c r="B135" t="s">
        <v>887</v>
      </c>
      <c r="C135" t="s">
        <v>272</v>
      </c>
      <c r="D135" t="s">
        <v>889</v>
      </c>
      <c r="E135" t="s">
        <v>325</v>
      </c>
      <c r="F135" t="s">
        <v>326</v>
      </c>
      <c r="G135" t="s">
        <v>105</v>
      </c>
      <c r="H135">
        <v>64123</v>
      </c>
      <c r="I135" s="68" t="str">
        <f>VLOOKUP(E135,Refs!$P$2:$R$29,3,FALSE)</f>
        <v>Y59</v>
      </c>
      <c r="J135" s="68" t="str">
        <f>VLOOKUP(E135,Refs!$P$2:$S$29,4,FALSE)</f>
        <v>South East</v>
      </c>
      <c r="K135" s="28">
        <f t="shared" ref="K135:K198" si="8">IF(OR(H135="NULL",H135=0,H135=""),"",H135)</f>
        <v>64123</v>
      </c>
    </row>
    <row r="136" spans="1:11" x14ac:dyDescent="0.35">
      <c r="A136" s="69">
        <f t="shared" si="7"/>
        <v>45748</v>
      </c>
      <c r="B136" t="s">
        <v>887</v>
      </c>
      <c r="C136" t="s">
        <v>272</v>
      </c>
      <c r="D136" t="s">
        <v>889</v>
      </c>
      <c r="E136" t="s">
        <v>325</v>
      </c>
      <c r="F136" t="s">
        <v>326</v>
      </c>
      <c r="G136" t="s">
        <v>106</v>
      </c>
      <c r="H136">
        <v>908</v>
      </c>
      <c r="I136" s="68" t="str">
        <f>VLOOKUP(E136,Refs!$P$2:$R$29,3,FALSE)</f>
        <v>Y59</v>
      </c>
      <c r="J136" s="68" t="str">
        <f>VLOOKUP(E136,Refs!$P$2:$S$29,4,FALSE)</f>
        <v>South East</v>
      </c>
      <c r="K136" s="28">
        <f t="shared" si="8"/>
        <v>908</v>
      </c>
    </row>
    <row r="137" spans="1:11" x14ac:dyDescent="0.35">
      <c r="A137" s="69">
        <f t="shared" si="7"/>
        <v>45748</v>
      </c>
      <c r="B137" t="s">
        <v>887</v>
      </c>
      <c r="C137" t="s">
        <v>272</v>
      </c>
      <c r="D137" t="s">
        <v>889</v>
      </c>
      <c r="E137" t="s">
        <v>325</v>
      </c>
      <c r="F137" t="s">
        <v>326</v>
      </c>
      <c r="G137" t="s">
        <v>107</v>
      </c>
      <c r="H137">
        <v>100</v>
      </c>
      <c r="I137" s="68" t="str">
        <f>VLOOKUP(E137,Refs!$P$2:$R$29,3,FALSE)</f>
        <v>Y59</v>
      </c>
      <c r="J137" s="68" t="str">
        <f>VLOOKUP(E137,Refs!$P$2:$S$29,4,FALSE)</f>
        <v>South East</v>
      </c>
      <c r="K137" s="28">
        <f t="shared" si="8"/>
        <v>100</v>
      </c>
    </row>
    <row r="138" spans="1:11" x14ac:dyDescent="0.35">
      <c r="A138" s="69">
        <f t="shared" si="7"/>
        <v>45748</v>
      </c>
      <c r="B138" t="s">
        <v>887</v>
      </c>
      <c r="C138" t="s">
        <v>272</v>
      </c>
      <c r="D138" t="s">
        <v>889</v>
      </c>
      <c r="E138" t="s">
        <v>325</v>
      </c>
      <c r="F138" t="s">
        <v>326</v>
      </c>
      <c r="G138" t="s">
        <v>108</v>
      </c>
      <c r="H138">
        <v>18</v>
      </c>
      <c r="I138" s="68" t="str">
        <f>VLOOKUP(E138,Refs!$P$2:$R$29,3,FALSE)</f>
        <v>Y59</v>
      </c>
      <c r="J138" s="68" t="str">
        <f>VLOOKUP(E138,Refs!$P$2:$S$29,4,FALSE)</f>
        <v>South East</v>
      </c>
      <c r="K138" s="28">
        <f t="shared" si="8"/>
        <v>18</v>
      </c>
    </row>
    <row r="139" spans="1:11" x14ac:dyDescent="0.35">
      <c r="A139" s="69">
        <f t="shared" si="7"/>
        <v>45748</v>
      </c>
      <c r="B139" t="s">
        <v>887</v>
      </c>
      <c r="C139" t="s">
        <v>272</v>
      </c>
      <c r="D139" t="s">
        <v>889</v>
      </c>
      <c r="E139" t="s">
        <v>325</v>
      </c>
      <c r="F139" t="s">
        <v>326</v>
      </c>
      <c r="G139" t="s">
        <v>109</v>
      </c>
      <c r="H139">
        <v>52</v>
      </c>
      <c r="I139" s="68" t="str">
        <f>VLOOKUP(E139,Refs!$P$2:$R$29,3,FALSE)</f>
        <v>Y59</v>
      </c>
      <c r="J139" s="68" t="str">
        <f>VLOOKUP(E139,Refs!$P$2:$S$29,4,FALSE)</f>
        <v>South East</v>
      </c>
      <c r="K139" s="28">
        <f t="shared" si="8"/>
        <v>52</v>
      </c>
    </row>
    <row r="140" spans="1:11" x14ac:dyDescent="0.35">
      <c r="A140" s="69">
        <f t="shared" si="7"/>
        <v>45748</v>
      </c>
      <c r="B140" t="s">
        <v>887</v>
      </c>
      <c r="C140" t="s">
        <v>272</v>
      </c>
      <c r="D140" t="s">
        <v>889</v>
      </c>
      <c r="E140" t="s">
        <v>325</v>
      </c>
      <c r="F140" t="s">
        <v>326</v>
      </c>
      <c r="G140" t="s">
        <v>110</v>
      </c>
      <c r="H140">
        <v>103526</v>
      </c>
      <c r="I140" s="68" t="str">
        <f>VLOOKUP(E140,Refs!$P$2:$R$29,3,FALSE)</f>
        <v>Y59</v>
      </c>
      <c r="J140" s="68" t="str">
        <f>VLOOKUP(E140,Refs!$P$2:$S$29,4,FALSE)</f>
        <v>South East</v>
      </c>
      <c r="K140" s="28">
        <f t="shared" si="8"/>
        <v>103526</v>
      </c>
    </row>
    <row r="141" spans="1:11" x14ac:dyDescent="0.35">
      <c r="A141" s="69">
        <f t="shared" si="7"/>
        <v>45748</v>
      </c>
      <c r="B141" t="s">
        <v>887</v>
      </c>
      <c r="C141" t="s">
        <v>272</v>
      </c>
      <c r="D141" t="s">
        <v>889</v>
      </c>
      <c r="E141" t="s">
        <v>325</v>
      </c>
      <c r="F141" t="s">
        <v>326</v>
      </c>
      <c r="G141" t="s">
        <v>111</v>
      </c>
      <c r="H141">
        <v>755</v>
      </c>
      <c r="I141" s="68" t="str">
        <f>VLOOKUP(E141,Refs!$P$2:$R$29,3,FALSE)</f>
        <v>Y59</v>
      </c>
      <c r="J141" s="68" t="str">
        <f>VLOOKUP(E141,Refs!$P$2:$S$29,4,FALSE)</f>
        <v>South East</v>
      </c>
      <c r="K141" s="28">
        <f t="shared" si="8"/>
        <v>755</v>
      </c>
    </row>
    <row r="142" spans="1:11" x14ac:dyDescent="0.35">
      <c r="A142" s="69">
        <f t="shared" si="7"/>
        <v>45748</v>
      </c>
      <c r="B142" t="s">
        <v>887</v>
      </c>
      <c r="C142" t="s">
        <v>272</v>
      </c>
      <c r="D142" t="s">
        <v>889</v>
      </c>
      <c r="E142" t="s">
        <v>325</v>
      </c>
      <c r="F142" t="s">
        <v>326</v>
      </c>
      <c r="G142" t="s">
        <v>814</v>
      </c>
      <c r="H142">
        <v>3126</v>
      </c>
      <c r="I142" s="68" t="str">
        <f>VLOOKUP(E142,Refs!$P$2:$R$29,3,FALSE)</f>
        <v>Y59</v>
      </c>
      <c r="J142" s="68" t="str">
        <f>VLOOKUP(E142,Refs!$P$2:$S$29,4,FALSE)</f>
        <v>South East</v>
      </c>
      <c r="K142" s="28">
        <f t="shared" si="8"/>
        <v>3126</v>
      </c>
    </row>
    <row r="143" spans="1:11" x14ac:dyDescent="0.35">
      <c r="A143" s="69">
        <f t="shared" si="7"/>
        <v>45748</v>
      </c>
      <c r="B143" t="s">
        <v>887</v>
      </c>
      <c r="C143" t="s">
        <v>272</v>
      </c>
      <c r="D143" t="s">
        <v>889</v>
      </c>
      <c r="E143" t="s">
        <v>325</v>
      </c>
      <c r="F143" t="s">
        <v>326</v>
      </c>
      <c r="G143" t="s">
        <v>815</v>
      </c>
      <c r="H143">
        <v>75</v>
      </c>
      <c r="I143" s="68" t="str">
        <f>VLOOKUP(E143,Refs!$P$2:$R$29,3,FALSE)</f>
        <v>Y59</v>
      </c>
      <c r="J143" s="68" t="str">
        <f>VLOOKUP(E143,Refs!$P$2:$S$29,4,FALSE)</f>
        <v>South East</v>
      </c>
      <c r="K143" s="28">
        <f t="shared" si="8"/>
        <v>75</v>
      </c>
    </row>
    <row r="144" spans="1:11" x14ac:dyDescent="0.35">
      <c r="A144" s="69">
        <f t="shared" si="7"/>
        <v>45748</v>
      </c>
      <c r="B144" t="s">
        <v>887</v>
      </c>
      <c r="C144" t="s">
        <v>272</v>
      </c>
      <c r="D144" t="s">
        <v>889</v>
      </c>
      <c r="E144" t="s">
        <v>325</v>
      </c>
      <c r="F144" t="s">
        <v>326</v>
      </c>
      <c r="G144" t="s">
        <v>112</v>
      </c>
      <c r="H144">
        <v>5396</v>
      </c>
      <c r="I144" s="68" t="str">
        <f>VLOOKUP(E144,Refs!$P$2:$R$29,3,FALSE)</f>
        <v>Y59</v>
      </c>
      <c r="J144" s="68" t="str">
        <f>VLOOKUP(E144,Refs!$P$2:$S$29,4,FALSE)</f>
        <v>South East</v>
      </c>
      <c r="K144" s="28">
        <f t="shared" si="8"/>
        <v>5396</v>
      </c>
    </row>
    <row r="145" spans="1:11" x14ac:dyDescent="0.35">
      <c r="A145" s="69">
        <f t="shared" si="7"/>
        <v>45748</v>
      </c>
      <c r="B145" t="s">
        <v>887</v>
      </c>
      <c r="C145" t="s">
        <v>272</v>
      </c>
      <c r="D145" t="s">
        <v>889</v>
      </c>
      <c r="E145" t="s">
        <v>325</v>
      </c>
      <c r="F145" t="s">
        <v>326</v>
      </c>
      <c r="G145" t="s">
        <v>113</v>
      </c>
      <c r="H145">
        <v>0</v>
      </c>
      <c r="I145" s="68" t="str">
        <f>VLOOKUP(E145,Refs!$P$2:$R$29,3,FALSE)</f>
        <v>Y59</v>
      </c>
      <c r="J145" s="68" t="str">
        <f>VLOOKUP(E145,Refs!$P$2:$S$29,4,FALSE)</f>
        <v>South East</v>
      </c>
      <c r="K145" s="28" t="str">
        <f t="shared" si="8"/>
        <v/>
      </c>
    </row>
    <row r="146" spans="1:11" x14ac:dyDescent="0.35">
      <c r="A146" s="69">
        <f t="shared" si="7"/>
        <v>45748</v>
      </c>
      <c r="B146" t="s">
        <v>887</v>
      </c>
      <c r="C146" t="s">
        <v>272</v>
      </c>
      <c r="D146" t="s">
        <v>889</v>
      </c>
      <c r="E146" t="s">
        <v>325</v>
      </c>
      <c r="F146" t="s">
        <v>326</v>
      </c>
      <c r="G146" t="s">
        <v>114</v>
      </c>
      <c r="H146">
        <v>4612</v>
      </c>
      <c r="I146" s="68" t="str">
        <f>VLOOKUP(E146,Refs!$P$2:$R$29,3,FALSE)</f>
        <v>Y59</v>
      </c>
      <c r="J146" s="68" t="str">
        <f>VLOOKUP(E146,Refs!$P$2:$S$29,4,FALSE)</f>
        <v>South East</v>
      </c>
      <c r="K146" s="28">
        <f t="shared" si="8"/>
        <v>4612</v>
      </c>
    </row>
    <row r="147" spans="1:11" x14ac:dyDescent="0.35">
      <c r="A147" s="69">
        <f t="shared" si="7"/>
        <v>45748</v>
      </c>
      <c r="B147" t="s">
        <v>887</v>
      </c>
      <c r="C147" t="s">
        <v>272</v>
      </c>
      <c r="D147" t="s">
        <v>889</v>
      </c>
      <c r="E147" t="s">
        <v>325</v>
      </c>
      <c r="F147" t="s">
        <v>326</v>
      </c>
      <c r="G147" t="s">
        <v>115</v>
      </c>
      <c r="H147">
        <v>1128</v>
      </c>
      <c r="I147" s="68" t="str">
        <f>VLOOKUP(E147,Refs!$P$2:$R$29,3,FALSE)</f>
        <v>Y59</v>
      </c>
      <c r="J147" s="68" t="str">
        <f>VLOOKUP(E147,Refs!$P$2:$S$29,4,FALSE)</f>
        <v>South East</v>
      </c>
      <c r="K147" s="28">
        <f t="shared" si="8"/>
        <v>1128</v>
      </c>
    </row>
    <row r="148" spans="1:11" x14ac:dyDescent="0.35">
      <c r="A148" s="69">
        <f t="shared" si="7"/>
        <v>45748</v>
      </c>
      <c r="B148" t="s">
        <v>887</v>
      </c>
      <c r="C148" t="s">
        <v>272</v>
      </c>
      <c r="D148" t="s">
        <v>889</v>
      </c>
      <c r="E148" t="s">
        <v>325</v>
      </c>
      <c r="F148" t="s">
        <v>326</v>
      </c>
      <c r="G148" t="s">
        <v>116</v>
      </c>
      <c r="H148">
        <v>1083</v>
      </c>
      <c r="I148" s="68" t="str">
        <f>VLOOKUP(E148,Refs!$P$2:$R$29,3,FALSE)</f>
        <v>Y59</v>
      </c>
      <c r="J148" s="68" t="str">
        <f>VLOOKUP(E148,Refs!$P$2:$S$29,4,FALSE)</f>
        <v>South East</v>
      </c>
      <c r="K148" s="28">
        <f t="shared" si="8"/>
        <v>1083</v>
      </c>
    </row>
    <row r="149" spans="1:11" x14ac:dyDescent="0.35">
      <c r="A149" s="69">
        <f t="shared" si="7"/>
        <v>45748</v>
      </c>
      <c r="B149" t="s">
        <v>887</v>
      </c>
      <c r="C149" t="s">
        <v>272</v>
      </c>
      <c r="D149" t="s">
        <v>889</v>
      </c>
      <c r="E149" t="s">
        <v>325</v>
      </c>
      <c r="F149" t="s">
        <v>326</v>
      </c>
      <c r="G149" t="s">
        <v>117</v>
      </c>
      <c r="H149">
        <v>874</v>
      </c>
      <c r="I149" s="68" t="str">
        <f>VLOOKUP(E149,Refs!$P$2:$R$29,3,FALSE)</f>
        <v>Y59</v>
      </c>
      <c r="J149" s="68" t="str">
        <f>VLOOKUP(E149,Refs!$P$2:$S$29,4,FALSE)</f>
        <v>South East</v>
      </c>
      <c r="K149" s="28">
        <f t="shared" si="8"/>
        <v>874</v>
      </c>
    </row>
    <row r="150" spans="1:11" x14ac:dyDescent="0.35">
      <c r="A150" s="69">
        <f t="shared" si="7"/>
        <v>45748</v>
      </c>
      <c r="B150" t="s">
        <v>887</v>
      </c>
      <c r="C150" t="s">
        <v>272</v>
      </c>
      <c r="D150" t="s">
        <v>889</v>
      </c>
      <c r="E150" t="s">
        <v>325</v>
      </c>
      <c r="F150" t="s">
        <v>326</v>
      </c>
      <c r="G150" t="s">
        <v>118</v>
      </c>
      <c r="H150">
        <v>1507</v>
      </c>
      <c r="I150" s="68" t="str">
        <f>VLOOKUP(E150,Refs!$P$2:$R$29,3,FALSE)</f>
        <v>Y59</v>
      </c>
      <c r="J150" s="68" t="str">
        <f>VLOOKUP(E150,Refs!$P$2:$S$29,4,FALSE)</f>
        <v>South East</v>
      </c>
      <c r="K150" s="28">
        <f t="shared" si="8"/>
        <v>1507</v>
      </c>
    </row>
    <row r="151" spans="1:11" x14ac:dyDescent="0.35">
      <c r="A151" s="69">
        <f t="shared" si="7"/>
        <v>45748</v>
      </c>
      <c r="B151" t="s">
        <v>887</v>
      </c>
      <c r="C151" t="s">
        <v>272</v>
      </c>
      <c r="D151" t="s">
        <v>889</v>
      </c>
      <c r="E151" t="s">
        <v>325</v>
      </c>
      <c r="F151" t="s">
        <v>326</v>
      </c>
      <c r="G151" t="s">
        <v>119</v>
      </c>
      <c r="H151">
        <v>11</v>
      </c>
      <c r="I151" s="68" t="str">
        <f>VLOOKUP(E151,Refs!$P$2:$R$29,3,FALSE)</f>
        <v>Y59</v>
      </c>
      <c r="J151" s="68" t="str">
        <f>VLOOKUP(E151,Refs!$P$2:$S$29,4,FALSE)</f>
        <v>South East</v>
      </c>
      <c r="K151" s="28">
        <f t="shared" si="8"/>
        <v>11</v>
      </c>
    </row>
    <row r="152" spans="1:11" x14ac:dyDescent="0.35">
      <c r="A152" s="69">
        <f t="shared" si="7"/>
        <v>45748</v>
      </c>
      <c r="B152" t="s">
        <v>887</v>
      </c>
      <c r="C152" t="s">
        <v>272</v>
      </c>
      <c r="D152" t="s">
        <v>889</v>
      </c>
      <c r="E152" t="s">
        <v>325</v>
      </c>
      <c r="F152" t="s">
        <v>326</v>
      </c>
      <c r="G152" t="s">
        <v>120</v>
      </c>
      <c r="H152">
        <v>651</v>
      </c>
      <c r="I152" s="68" t="str">
        <f>VLOOKUP(E152,Refs!$P$2:$R$29,3,FALSE)</f>
        <v>Y59</v>
      </c>
      <c r="J152" s="68" t="str">
        <f>VLOOKUP(E152,Refs!$P$2:$S$29,4,FALSE)</f>
        <v>South East</v>
      </c>
      <c r="K152" s="28">
        <f t="shared" si="8"/>
        <v>651</v>
      </c>
    </row>
    <row r="153" spans="1:11" x14ac:dyDescent="0.35">
      <c r="A153" s="69">
        <f t="shared" si="7"/>
        <v>45748</v>
      </c>
      <c r="B153" t="s">
        <v>887</v>
      </c>
      <c r="C153" t="s">
        <v>272</v>
      </c>
      <c r="D153" t="s">
        <v>889</v>
      </c>
      <c r="E153" t="s">
        <v>325</v>
      </c>
      <c r="F153" t="s">
        <v>326</v>
      </c>
      <c r="G153" t="s">
        <v>121</v>
      </c>
      <c r="H153">
        <v>89</v>
      </c>
      <c r="I153" s="68" t="str">
        <f>VLOOKUP(E153,Refs!$P$2:$R$29,3,FALSE)</f>
        <v>Y59</v>
      </c>
      <c r="J153" s="68" t="str">
        <f>VLOOKUP(E153,Refs!$P$2:$S$29,4,FALSE)</f>
        <v>South East</v>
      </c>
      <c r="K153" s="28">
        <f t="shared" si="8"/>
        <v>89</v>
      </c>
    </row>
    <row r="154" spans="1:11" x14ac:dyDescent="0.35">
      <c r="A154" s="69">
        <f t="shared" si="7"/>
        <v>45748</v>
      </c>
      <c r="B154" t="s">
        <v>887</v>
      </c>
      <c r="C154" t="s">
        <v>272</v>
      </c>
      <c r="D154" t="s">
        <v>889</v>
      </c>
      <c r="E154" t="s">
        <v>325</v>
      </c>
      <c r="F154" t="s">
        <v>326</v>
      </c>
      <c r="G154" t="s">
        <v>122</v>
      </c>
      <c r="H154">
        <v>617</v>
      </c>
      <c r="I154" s="68" t="str">
        <f>VLOOKUP(E154,Refs!$P$2:$R$29,3,FALSE)</f>
        <v>Y59</v>
      </c>
      <c r="J154" s="68" t="str">
        <f>VLOOKUP(E154,Refs!$P$2:$S$29,4,FALSE)</f>
        <v>South East</v>
      </c>
      <c r="K154" s="28">
        <f t="shared" si="8"/>
        <v>617</v>
      </c>
    </row>
    <row r="155" spans="1:11" x14ac:dyDescent="0.35">
      <c r="A155" s="69">
        <f t="shared" si="7"/>
        <v>45748</v>
      </c>
      <c r="B155" t="s">
        <v>887</v>
      </c>
      <c r="C155" t="s">
        <v>272</v>
      </c>
      <c r="D155" t="s">
        <v>889</v>
      </c>
      <c r="E155" t="s">
        <v>325</v>
      </c>
      <c r="F155" t="s">
        <v>326</v>
      </c>
      <c r="G155" t="s">
        <v>123</v>
      </c>
      <c r="H155">
        <v>152</v>
      </c>
      <c r="I155" s="68" t="str">
        <f>VLOOKUP(E155,Refs!$P$2:$R$29,3,FALSE)</f>
        <v>Y59</v>
      </c>
      <c r="J155" s="68" t="str">
        <f>VLOOKUP(E155,Refs!$P$2:$S$29,4,FALSE)</f>
        <v>South East</v>
      </c>
      <c r="K155" s="28">
        <f t="shared" si="8"/>
        <v>152</v>
      </c>
    </row>
    <row r="156" spans="1:11" x14ac:dyDescent="0.35">
      <c r="A156" s="69">
        <f t="shared" si="7"/>
        <v>45748</v>
      </c>
      <c r="B156" t="s">
        <v>887</v>
      </c>
      <c r="C156" t="s">
        <v>272</v>
      </c>
      <c r="D156" t="s">
        <v>889</v>
      </c>
      <c r="E156" t="s">
        <v>325</v>
      </c>
      <c r="F156" t="s">
        <v>326</v>
      </c>
      <c r="G156" t="s">
        <v>124</v>
      </c>
      <c r="H156">
        <v>7</v>
      </c>
      <c r="I156" s="68" t="str">
        <f>VLOOKUP(E156,Refs!$P$2:$R$29,3,FALSE)</f>
        <v>Y59</v>
      </c>
      <c r="J156" s="68" t="str">
        <f>VLOOKUP(E156,Refs!$P$2:$S$29,4,FALSE)</f>
        <v>South East</v>
      </c>
      <c r="K156" s="28">
        <f t="shared" si="8"/>
        <v>7</v>
      </c>
    </row>
    <row r="157" spans="1:11" x14ac:dyDescent="0.35">
      <c r="A157" s="69">
        <f t="shared" si="7"/>
        <v>45748</v>
      </c>
      <c r="B157" t="s">
        <v>887</v>
      </c>
      <c r="C157" t="s">
        <v>272</v>
      </c>
      <c r="D157" t="s">
        <v>889</v>
      </c>
      <c r="E157" t="s">
        <v>325</v>
      </c>
      <c r="F157" t="s">
        <v>326</v>
      </c>
      <c r="G157" t="s">
        <v>125</v>
      </c>
      <c r="H157">
        <v>0</v>
      </c>
      <c r="I157" s="68" t="str">
        <f>VLOOKUP(E157,Refs!$P$2:$R$29,3,FALSE)</f>
        <v>Y59</v>
      </c>
      <c r="J157" s="68" t="str">
        <f>VLOOKUP(E157,Refs!$P$2:$S$29,4,FALSE)</f>
        <v>South East</v>
      </c>
      <c r="K157" s="28" t="str">
        <f t="shared" si="8"/>
        <v/>
      </c>
    </row>
    <row r="158" spans="1:11" x14ac:dyDescent="0.35">
      <c r="A158" s="69">
        <f t="shared" si="7"/>
        <v>45748</v>
      </c>
      <c r="B158" t="s">
        <v>887</v>
      </c>
      <c r="C158" t="s">
        <v>272</v>
      </c>
      <c r="D158" t="s">
        <v>889</v>
      </c>
      <c r="E158" t="s">
        <v>325</v>
      </c>
      <c r="F158" t="s">
        <v>326</v>
      </c>
      <c r="G158" t="s">
        <v>126</v>
      </c>
      <c r="H158">
        <v>0</v>
      </c>
      <c r="I158" s="68" t="str">
        <f>VLOOKUP(E158,Refs!$P$2:$R$29,3,FALSE)</f>
        <v>Y59</v>
      </c>
      <c r="J158" s="68" t="str">
        <f>VLOOKUP(E158,Refs!$P$2:$S$29,4,FALSE)</f>
        <v>South East</v>
      </c>
      <c r="K158" s="28" t="str">
        <f t="shared" si="8"/>
        <v/>
      </c>
    </row>
    <row r="159" spans="1:11" x14ac:dyDescent="0.35">
      <c r="A159" s="69">
        <f t="shared" si="7"/>
        <v>45748</v>
      </c>
      <c r="B159" t="s">
        <v>887</v>
      </c>
      <c r="C159" t="s">
        <v>272</v>
      </c>
      <c r="D159" t="s">
        <v>889</v>
      </c>
      <c r="E159" t="s">
        <v>325</v>
      </c>
      <c r="F159" t="s">
        <v>326</v>
      </c>
      <c r="G159" t="s">
        <v>127</v>
      </c>
      <c r="H159">
        <v>0</v>
      </c>
      <c r="I159" s="68" t="str">
        <f>VLOOKUP(E159,Refs!$P$2:$R$29,3,FALSE)</f>
        <v>Y59</v>
      </c>
      <c r="J159" s="68" t="str">
        <f>VLOOKUP(E159,Refs!$P$2:$S$29,4,FALSE)</f>
        <v>South East</v>
      </c>
      <c r="K159" s="28" t="str">
        <f t="shared" si="8"/>
        <v/>
      </c>
    </row>
    <row r="160" spans="1:11" x14ac:dyDescent="0.35">
      <c r="A160" s="69">
        <f t="shared" si="7"/>
        <v>45748</v>
      </c>
      <c r="B160" t="s">
        <v>887</v>
      </c>
      <c r="C160" t="s">
        <v>272</v>
      </c>
      <c r="D160" t="s">
        <v>889</v>
      </c>
      <c r="E160" t="s">
        <v>325</v>
      </c>
      <c r="F160" t="s">
        <v>326</v>
      </c>
      <c r="G160" t="s">
        <v>128</v>
      </c>
      <c r="H160">
        <v>2</v>
      </c>
      <c r="I160" s="68" t="str">
        <f>VLOOKUP(E160,Refs!$P$2:$R$29,3,FALSE)</f>
        <v>Y59</v>
      </c>
      <c r="J160" s="68" t="str">
        <f>VLOOKUP(E160,Refs!$P$2:$S$29,4,FALSE)</f>
        <v>South East</v>
      </c>
      <c r="K160" s="28">
        <f t="shared" si="8"/>
        <v>2</v>
      </c>
    </row>
    <row r="161" spans="1:11" x14ac:dyDescent="0.35">
      <c r="A161" s="69">
        <f t="shared" si="7"/>
        <v>45748</v>
      </c>
      <c r="B161" t="s">
        <v>887</v>
      </c>
      <c r="C161" t="s">
        <v>272</v>
      </c>
      <c r="D161" t="s">
        <v>889</v>
      </c>
      <c r="E161" t="s">
        <v>325</v>
      </c>
      <c r="F161" t="s">
        <v>326</v>
      </c>
      <c r="G161" t="s">
        <v>129</v>
      </c>
      <c r="H161">
        <v>0</v>
      </c>
      <c r="I161" s="68" t="str">
        <f>VLOOKUP(E161,Refs!$P$2:$R$29,3,FALSE)</f>
        <v>Y59</v>
      </c>
      <c r="J161" s="68" t="str">
        <f>VLOOKUP(E161,Refs!$P$2:$S$29,4,FALSE)</f>
        <v>South East</v>
      </c>
      <c r="K161" s="28" t="str">
        <f t="shared" si="8"/>
        <v/>
      </c>
    </row>
    <row r="162" spans="1:11" x14ac:dyDescent="0.35">
      <c r="A162" s="69">
        <f t="shared" si="7"/>
        <v>45748</v>
      </c>
      <c r="B162" t="s">
        <v>887</v>
      </c>
      <c r="C162" t="s">
        <v>272</v>
      </c>
      <c r="D162" t="s">
        <v>889</v>
      </c>
      <c r="E162" t="s">
        <v>325</v>
      </c>
      <c r="F162" t="s">
        <v>326</v>
      </c>
      <c r="G162" t="s">
        <v>130</v>
      </c>
      <c r="H162">
        <v>0</v>
      </c>
      <c r="I162" s="68" t="str">
        <f>VLOOKUP(E162,Refs!$P$2:$R$29,3,FALSE)</f>
        <v>Y59</v>
      </c>
      <c r="J162" s="68" t="str">
        <f>VLOOKUP(E162,Refs!$P$2:$S$29,4,FALSE)</f>
        <v>South East</v>
      </c>
      <c r="K162" s="28" t="str">
        <f t="shared" si="8"/>
        <v/>
      </c>
    </row>
    <row r="163" spans="1:11" x14ac:dyDescent="0.35">
      <c r="A163" s="69">
        <f t="shared" si="7"/>
        <v>45748</v>
      </c>
      <c r="B163" t="s">
        <v>887</v>
      </c>
      <c r="C163" t="s">
        <v>272</v>
      </c>
      <c r="D163" t="s">
        <v>889</v>
      </c>
      <c r="E163" t="s">
        <v>325</v>
      </c>
      <c r="F163" t="s">
        <v>326</v>
      </c>
      <c r="G163" t="s">
        <v>131</v>
      </c>
      <c r="H163">
        <v>0</v>
      </c>
      <c r="I163" s="68" t="str">
        <f>VLOOKUP(E163,Refs!$P$2:$R$29,3,FALSE)</f>
        <v>Y59</v>
      </c>
      <c r="J163" s="68" t="str">
        <f>VLOOKUP(E163,Refs!$P$2:$S$29,4,FALSE)</f>
        <v>South East</v>
      </c>
      <c r="K163" s="28" t="str">
        <f t="shared" si="8"/>
        <v/>
      </c>
    </row>
    <row r="164" spans="1:11" x14ac:dyDescent="0.35">
      <c r="A164" s="69">
        <f t="shared" si="7"/>
        <v>45748</v>
      </c>
      <c r="B164" t="s">
        <v>887</v>
      </c>
      <c r="C164" t="s">
        <v>272</v>
      </c>
      <c r="D164" t="s">
        <v>889</v>
      </c>
      <c r="E164" t="s">
        <v>325</v>
      </c>
      <c r="F164" t="s">
        <v>326</v>
      </c>
      <c r="G164" t="s">
        <v>132</v>
      </c>
      <c r="H164">
        <v>0</v>
      </c>
      <c r="I164" s="68" t="str">
        <f>VLOOKUP(E164,Refs!$P$2:$R$29,3,FALSE)</f>
        <v>Y59</v>
      </c>
      <c r="J164" s="68" t="str">
        <f>VLOOKUP(E164,Refs!$P$2:$S$29,4,FALSE)</f>
        <v>South East</v>
      </c>
      <c r="K164" s="28" t="str">
        <f t="shared" si="8"/>
        <v/>
      </c>
    </row>
    <row r="165" spans="1:11" x14ac:dyDescent="0.35">
      <c r="A165" s="69">
        <f t="shared" si="7"/>
        <v>45748</v>
      </c>
      <c r="B165" t="s">
        <v>887</v>
      </c>
      <c r="C165" t="s">
        <v>272</v>
      </c>
      <c r="D165" t="s">
        <v>889</v>
      </c>
      <c r="E165" t="s">
        <v>325</v>
      </c>
      <c r="F165" t="s">
        <v>326</v>
      </c>
      <c r="G165" t="s">
        <v>133</v>
      </c>
      <c r="H165">
        <v>0</v>
      </c>
      <c r="I165" s="68" t="str">
        <f>VLOOKUP(E165,Refs!$P$2:$R$29,3,FALSE)</f>
        <v>Y59</v>
      </c>
      <c r="J165" s="68" t="str">
        <f>VLOOKUP(E165,Refs!$P$2:$S$29,4,FALSE)</f>
        <v>South East</v>
      </c>
      <c r="K165" s="28" t="str">
        <f t="shared" si="8"/>
        <v/>
      </c>
    </row>
    <row r="166" spans="1:11" x14ac:dyDescent="0.35">
      <c r="A166" s="69">
        <f t="shared" si="7"/>
        <v>45748</v>
      </c>
      <c r="B166" t="s">
        <v>887</v>
      </c>
      <c r="C166" t="s">
        <v>272</v>
      </c>
      <c r="D166" t="s">
        <v>889</v>
      </c>
      <c r="E166" t="s">
        <v>325</v>
      </c>
      <c r="F166" t="s">
        <v>326</v>
      </c>
      <c r="G166" t="s">
        <v>134</v>
      </c>
      <c r="H166">
        <v>162</v>
      </c>
      <c r="I166" s="68" t="str">
        <f>VLOOKUP(E166,Refs!$P$2:$R$29,3,FALSE)</f>
        <v>Y59</v>
      </c>
      <c r="J166" s="68" t="str">
        <f>VLOOKUP(E166,Refs!$P$2:$S$29,4,FALSE)</f>
        <v>South East</v>
      </c>
      <c r="K166" s="28">
        <f t="shared" si="8"/>
        <v>162</v>
      </c>
    </row>
    <row r="167" spans="1:11" x14ac:dyDescent="0.35">
      <c r="A167" s="69">
        <f t="shared" si="7"/>
        <v>45748</v>
      </c>
      <c r="B167" t="s">
        <v>887</v>
      </c>
      <c r="C167" t="s">
        <v>272</v>
      </c>
      <c r="D167" t="s">
        <v>889</v>
      </c>
      <c r="E167" t="s">
        <v>325</v>
      </c>
      <c r="F167" t="s">
        <v>326</v>
      </c>
      <c r="G167" t="s">
        <v>135</v>
      </c>
      <c r="H167">
        <v>162</v>
      </c>
      <c r="I167" s="68" t="str">
        <f>VLOOKUP(E167,Refs!$P$2:$R$29,3,FALSE)</f>
        <v>Y59</v>
      </c>
      <c r="J167" s="68" t="str">
        <f>VLOOKUP(E167,Refs!$P$2:$S$29,4,FALSE)</f>
        <v>South East</v>
      </c>
      <c r="K167" s="28">
        <f t="shared" si="8"/>
        <v>162</v>
      </c>
    </row>
    <row r="168" spans="1:11" x14ac:dyDescent="0.35">
      <c r="A168" s="69">
        <f t="shared" si="7"/>
        <v>45748</v>
      </c>
      <c r="B168" t="s">
        <v>887</v>
      </c>
      <c r="C168" t="s">
        <v>272</v>
      </c>
      <c r="D168" t="s">
        <v>889</v>
      </c>
      <c r="E168" t="s">
        <v>325</v>
      </c>
      <c r="F168" t="s">
        <v>326</v>
      </c>
      <c r="G168" t="s">
        <v>136</v>
      </c>
      <c r="H168">
        <v>22</v>
      </c>
      <c r="I168" s="68" t="str">
        <f>VLOOKUP(E168,Refs!$P$2:$R$29,3,FALSE)</f>
        <v>Y59</v>
      </c>
      <c r="J168" s="68" t="str">
        <f>VLOOKUP(E168,Refs!$P$2:$S$29,4,FALSE)</f>
        <v>South East</v>
      </c>
      <c r="K168" s="28">
        <f t="shared" si="8"/>
        <v>22</v>
      </c>
    </row>
    <row r="169" spans="1:11" x14ac:dyDescent="0.35">
      <c r="A169" s="69">
        <f t="shared" si="7"/>
        <v>45748</v>
      </c>
      <c r="B169" t="s">
        <v>887</v>
      </c>
      <c r="C169" t="s">
        <v>272</v>
      </c>
      <c r="D169" t="s">
        <v>889</v>
      </c>
      <c r="E169" t="s">
        <v>325</v>
      </c>
      <c r="F169" t="s">
        <v>326</v>
      </c>
      <c r="G169" t="s">
        <v>137</v>
      </c>
      <c r="H169">
        <v>13</v>
      </c>
      <c r="I169" s="68" t="str">
        <f>VLOOKUP(E169,Refs!$P$2:$R$29,3,FALSE)</f>
        <v>Y59</v>
      </c>
      <c r="J169" s="68" t="str">
        <f>VLOOKUP(E169,Refs!$P$2:$S$29,4,FALSE)</f>
        <v>South East</v>
      </c>
      <c r="K169" s="28">
        <f t="shared" si="8"/>
        <v>13</v>
      </c>
    </row>
    <row r="170" spans="1:11" x14ac:dyDescent="0.35">
      <c r="A170" s="69">
        <f t="shared" si="7"/>
        <v>45748</v>
      </c>
      <c r="B170" t="s">
        <v>887</v>
      </c>
      <c r="C170" t="s">
        <v>272</v>
      </c>
      <c r="D170" t="s">
        <v>889</v>
      </c>
      <c r="E170" t="s">
        <v>325</v>
      </c>
      <c r="F170" t="s">
        <v>326</v>
      </c>
      <c r="G170" t="s">
        <v>138</v>
      </c>
      <c r="H170">
        <v>3</v>
      </c>
      <c r="I170" s="68" t="str">
        <f>VLOOKUP(E170,Refs!$P$2:$R$29,3,FALSE)</f>
        <v>Y59</v>
      </c>
      <c r="J170" s="68" t="str">
        <f>VLOOKUP(E170,Refs!$P$2:$S$29,4,FALSE)</f>
        <v>South East</v>
      </c>
      <c r="K170" s="28">
        <f t="shared" si="8"/>
        <v>3</v>
      </c>
    </row>
    <row r="171" spans="1:11" x14ac:dyDescent="0.35">
      <c r="A171" s="69">
        <f t="shared" si="7"/>
        <v>45748</v>
      </c>
      <c r="B171" t="s">
        <v>887</v>
      </c>
      <c r="C171" t="s">
        <v>272</v>
      </c>
      <c r="D171" t="s">
        <v>889</v>
      </c>
      <c r="E171" t="s">
        <v>325</v>
      </c>
      <c r="F171" t="s">
        <v>326</v>
      </c>
      <c r="G171" t="s">
        <v>139</v>
      </c>
      <c r="H171">
        <v>2</v>
      </c>
      <c r="I171" s="68" t="str">
        <f>VLOOKUP(E171,Refs!$P$2:$R$29,3,FALSE)</f>
        <v>Y59</v>
      </c>
      <c r="J171" s="68" t="str">
        <f>VLOOKUP(E171,Refs!$P$2:$S$29,4,FALSE)</f>
        <v>South East</v>
      </c>
      <c r="K171" s="28">
        <f t="shared" si="8"/>
        <v>2</v>
      </c>
    </row>
    <row r="172" spans="1:11" x14ac:dyDescent="0.35">
      <c r="A172" s="69">
        <f t="shared" si="7"/>
        <v>45748</v>
      </c>
      <c r="B172" t="s">
        <v>887</v>
      </c>
      <c r="C172" t="s">
        <v>272</v>
      </c>
      <c r="D172" t="s">
        <v>889</v>
      </c>
      <c r="E172" t="s">
        <v>325</v>
      </c>
      <c r="F172" t="s">
        <v>326</v>
      </c>
      <c r="G172" t="s">
        <v>140</v>
      </c>
      <c r="H172">
        <v>31</v>
      </c>
      <c r="I172" s="68" t="str">
        <f>VLOOKUP(E172,Refs!$P$2:$R$29,3,FALSE)</f>
        <v>Y59</v>
      </c>
      <c r="J172" s="68" t="str">
        <f>VLOOKUP(E172,Refs!$P$2:$S$29,4,FALSE)</f>
        <v>South East</v>
      </c>
      <c r="K172" s="28">
        <f t="shared" si="8"/>
        <v>31</v>
      </c>
    </row>
    <row r="173" spans="1:11" x14ac:dyDescent="0.35">
      <c r="A173" s="69">
        <f t="shared" si="7"/>
        <v>45748</v>
      </c>
      <c r="B173" t="s">
        <v>887</v>
      </c>
      <c r="C173" t="s">
        <v>272</v>
      </c>
      <c r="D173" t="s">
        <v>889</v>
      </c>
      <c r="E173" t="s">
        <v>325</v>
      </c>
      <c r="F173" t="s">
        <v>326</v>
      </c>
      <c r="G173" t="s">
        <v>141</v>
      </c>
      <c r="H173">
        <v>0</v>
      </c>
      <c r="I173" s="68" t="str">
        <f>VLOOKUP(E173,Refs!$P$2:$R$29,3,FALSE)</f>
        <v>Y59</v>
      </c>
      <c r="J173" s="68" t="str">
        <f>VLOOKUP(E173,Refs!$P$2:$S$29,4,FALSE)</f>
        <v>South East</v>
      </c>
      <c r="K173" s="28" t="str">
        <f t="shared" si="8"/>
        <v/>
      </c>
    </row>
    <row r="174" spans="1:11" x14ac:dyDescent="0.35">
      <c r="A174" s="69">
        <f t="shared" si="7"/>
        <v>45748</v>
      </c>
      <c r="B174" t="s">
        <v>887</v>
      </c>
      <c r="C174" t="s">
        <v>272</v>
      </c>
      <c r="D174" t="s">
        <v>889</v>
      </c>
      <c r="E174" t="s">
        <v>325</v>
      </c>
      <c r="F174" t="s">
        <v>326</v>
      </c>
      <c r="G174" t="s">
        <v>730</v>
      </c>
      <c r="H174">
        <v>0</v>
      </c>
      <c r="I174" s="68" t="str">
        <f>VLOOKUP(E174,Refs!$P$2:$R$29,3,FALSE)</f>
        <v>Y59</v>
      </c>
      <c r="J174" s="68" t="str">
        <f>VLOOKUP(E174,Refs!$P$2:$S$29,4,FALSE)</f>
        <v>South East</v>
      </c>
      <c r="K174" s="28" t="str">
        <f t="shared" si="8"/>
        <v/>
      </c>
    </row>
    <row r="175" spans="1:11" x14ac:dyDescent="0.35">
      <c r="A175" s="69">
        <f t="shared" si="7"/>
        <v>45748</v>
      </c>
      <c r="B175" t="s">
        <v>887</v>
      </c>
      <c r="C175" t="s">
        <v>272</v>
      </c>
      <c r="D175" t="s">
        <v>889</v>
      </c>
      <c r="E175" t="s">
        <v>325</v>
      </c>
      <c r="F175" t="s">
        <v>326</v>
      </c>
      <c r="G175" t="s">
        <v>729</v>
      </c>
      <c r="H175">
        <v>0</v>
      </c>
      <c r="I175" s="68" t="str">
        <f>VLOOKUP(E175,Refs!$P$2:$R$29,3,FALSE)</f>
        <v>Y59</v>
      </c>
      <c r="J175" s="68" t="str">
        <f>VLOOKUP(E175,Refs!$P$2:$S$29,4,FALSE)</f>
        <v>South East</v>
      </c>
      <c r="K175" s="28" t="str">
        <f t="shared" si="8"/>
        <v/>
      </c>
    </row>
    <row r="176" spans="1:11" x14ac:dyDescent="0.35">
      <c r="A176" s="69">
        <f t="shared" si="7"/>
        <v>45748</v>
      </c>
      <c r="B176" t="s">
        <v>887</v>
      </c>
      <c r="C176" t="s">
        <v>272</v>
      </c>
      <c r="D176" t="s">
        <v>889</v>
      </c>
      <c r="E176" t="s">
        <v>325</v>
      </c>
      <c r="F176" t="s">
        <v>326</v>
      </c>
      <c r="G176" t="s">
        <v>732</v>
      </c>
      <c r="H176">
        <v>0</v>
      </c>
      <c r="I176" s="68" t="str">
        <f>VLOOKUP(E176,Refs!$P$2:$R$29,3,FALSE)</f>
        <v>Y59</v>
      </c>
      <c r="J176" s="68" t="str">
        <f>VLOOKUP(E176,Refs!$P$2:$S$29,4,FALSE)</f>
        <v>South East</v>
      </c>
      <c r="K176" s="28" t="str">
        <f t="shared" si="8"/>
        <v/>
      </c>
    </row>
    <row r="177" spans="1:11" x14ac:dyDescent="0.35">
      <c r="A177" s="69">
        <f t="shared" si="7"/>
        <v>45748</v>
      </c>
      <c r="B177" t="s">
        <v>887</v>
      </c>
      <c r="C177" t="s">
        <v>272</v>
      </c>
      <c r="D177" t="s">
        <v>889</v>
      </c>
      <c r="E177" t="s">
        <v>325</v>
      </c>
      <c r="F177" t="s">
        <v>326</v>
      </c>
      <c r="G177" t="s">
        <v>731</v>
      </c>
      <c r="H177">
        <v>0</v>
      </c>
      <c r="I177" s="68" t="str">
        <f>VLOOKUP(E177,Refs!$P$2:$R$29,3,FALSE)</f>
        <v>Y59</v>
      </c>
      <c r="J177" s="68" t="str">
        <f>VLOOKUP(E177,Refs!$P$2:$S$29,4,FALSE)</f>
        <v>South East</v>
      </c>
      <c r="K177" s="28" t="str">
        <f t="shared" si="8"/>
        <v/>
      </c>
    </row>
    <row r="178" spans="1:11" x14ac:dyDescent="0.35">
      <c r="A178" s="69">
        <f t="shared" si="7"/>
        <v>45748</v>
      </c>
      <c r="B178" t="s">
        <v>887</v>
      </c>
      <c r="C178" t="s">
        <v>808</v>
      </c>
      <c r="E178" t="s">
        <v>809</v>
      </c>
      <c r="F178" t="s">
        <v>890</v>
      </c>
      <c r="G178" t="s">
        <v>10</v>
      </c>
      <c r="H178">
        <v>19238</v>
      </c>
      <c r="I178" s="68" t="str">
        <f>VLOOKUP(E178,Refs!$P$2:$R$29,3,FALSE)</f>
        <v>Y58</v>
      </c>
      <c r="J178" s="68" t="str">
        <f>VLOOKUP(E178,Refs!$P$2:$S$29,4,FALSE)</f>
        <v>South West</v>
      </c>
      <c r="K178" s="28">
        <f t="shared" si="8"/>
        <v>19238</v>
      </c>
    </row>
    <row r="179" spans="1:11" x14ac:dyDescent="0.35">
      <c r="A179" s="69">
        <f t="shared" si="7"/>
        <v>45748</v>
      </c>
      <c r="B179" t="s">
        <v>887</v>
      </c>
      <c r="C179" t="s">
        <v>808</v>
      </c>
      <c r="E179" t="s">
        <v>809</v>
      </c>
      <c r="F179" t="s">
        <v>890</v>
      </c>
      <c r="G179" t="s">
        <v>70</v>
      </c>
      <c r="H179">
        <v>17525</v>
      </c>
      <c r="I179" s="68" t="str">
        <f>VLOOKUP(E179,Refs!$P$2:$R$29,3,FALSE)</f>
        <v>Y58</v>
      </c>
      <c r="J179" s="68" t="str">
        <f>VLOOKUP(E179,Refs!$P$2:$S$29,4,FALSE)</f>
        <v>South West</v>
      </c>
      <c r="K179" s="28">
        <f t="shared" si="8"/>
        <v>17525</v>
      </c>
    </row>
    <row r="180" spans="1:11" x14ac:dyDescent="0.35">
      <c r="A180" s="69">
        <f t="shared" si="7"/>
        <v>45748</v>
      </c>
      <c r="B180" t="s">
        <v>887</v>
      </c>
      <c r="C180" t="s">
        <v>808</v>
      </c>
      <c r="E180" t="s">
        <v>809</v>
      </c>
      <c r="F180" t="s">
        <v>890</v>
      </c>
      <c r="G180" t="s">
        <v>20</v>
      </c>
      <c r="H180">
        <v>18345</v>
      </c>
      <c r="I180" s="68" t="str">
        <f>VLOOKUP(E180,Refs!$P$2:$R$29,3,FALSE)</f>
        <v>Y58</v>
      </c>
      <c r="J180" s="68" t="str">
        <f>VLOOKUP(E180,Refs!$P$2:$S$29,4,FALSE)</f>
        <v>South West</v>
      </c>
      <c r="K180" s="28">
        <f t="shared" si="8"/>
        <v>18345</v>
      </c>
    </row>
    <row r="181" spans="1:11" x14ac:dyDescent="0.35">
      <c r="A181" s="69">
        <f t="shared" si="7"/>
        <v>45748</v>
      </c>
      <c r="B181" t="s">
        <v>887</v>
      </c>
      <c r="C181" t="s">
        <v>808</v>
      </c>
      <c r="E181" t="s">
        <v>809</v>
      </c>
      <c r="F181" t="s">
        <v>890</v>
      </c>
      <c r="G181" t="s">
        <v>23</v>
      </c>
      <c r="H181">
        <v>16332</v>
      </c>
      <c r="I181" s="68" t="str">
        <f>VLOOKUP(E181,Refs!$P$2:$R$29,3,FALSE)</f>
        <v>Y58</v>
      </c>
      <c r="J181" s="68" t="str">
        <f>VLOOKUP(E181,Refs!$P$2:$S$29,4,FALSE)</f>
        <v>South West</v>
      </c>
      <c r="K181" s="28">
        <f t="shared" si="8"/>
        <v>16332</v>
      </c>
    </row>
    <row r="182" spans="1:11" x14ac:dyDescent="0.35">
      <c r="A182" s="69">
        <f t="shared" si="7"/>
        <v>45748</v>
      </c>
      <c r="B182" t="s">
        <v>887</v>
      </c>
      <c r="C182" t="s">
        <v>808</v>
      </c>
      <c r="E182" t="s">
        <v>809</v>
      </c>
      <c r="F182" t="s">
        <v>890</v>
      </c>
      <c r="G182" t="s">
        <v>19</v>
      </c>
      <c r="H182">
        <v>365</v>
      </c>
      <c r="I182" s="68" t="str">
        <f>VLOOKUP(E182,Refs!$P$2:$R$29,3,FALSE)</f>
        <v>Y58</v>
      </c>
      <c r="J182" s="68" t="str">
        <f>VLOOKUP(E182,Refs!$P$2:$S$29,4,FALSE)</f>
        <v>South West</v>
      </c>
      <c r="K182" s="28">
        <f t="shared" si="8"/>
        <v>365</v>
      </c>
    </row>
    <row r="183" spans="1:11" x14ac:dyDescent="0.35">
      <c r="A183" s="69">
        <f t="shared" si="7"/>
        <v>45748</v>
      </c>
      <c r="B183" t="s">
        <v>887</v>
      </c>
      <c r="C183" t="s">
        <v>808</v>
      </c>
      <c r="E183" t="s">
        <v>809</v>
      </c>
      <c r="F183" t="s">
        <v>890</v>
      </c>
      <c r="G183" t="s">
        <v>21</v>
      </c>
      <c r="H183">
        <v>528956</v>
      </c>
      <c r="I183" s="68" t="str">
        <f>VLOOKUP(E183,Refs!$P$2:$R$29,3,FALSE)</f>
        <v>Y58</v>
      </c>
      <c r="J183" s="68" t="str">
        <f>VLOOKUP(E183,Refs!$P$2:$S$29,4,FALSE)</f>
        <v>South West</v>
      </c>
      <c r="K183" s="28">
        <f t="shared" si="8"/>
        <v>528956</v>
      </c>
    </row>
    <row r="184" spans="1:11" x14ac:dyDescent="0.35">
      <c r="A184" s="69">
        <f t="shared" si="7"/>
        <v>45748</v>
      </c>
      <c r="B184" t="s">
        <v>887</v>
      </c>
      <c r="C184" t="s">
        <v>808</v>
      </c>
      <c r="E184" t="s">
        <v>809</v>
      </c>
      <c r="F184" t="s">
        <v>890</v>
      </c>
      <c r="G184" t="s">
        <v>71</v>
      </c>
      <c r="H184">
        <v>180</v>
      </c>
      <c r="I184" s="68" t="str">
        <f>VLOOKUP(E184,Refs!$P$2:$R$29,3,FALSE)</f>
        <v>Y58</v>
      </c>
      <c r="J184" s="68" t="str">
        <f>VLOOKUP(E184,Refs!$P$2:$S$29,4,FALSE)</f>
        <v>South West</v>
      </c>
      <c r="K184" s="28">
        <f t="shared" si="8"/>
        <v>180</v>
      </c>
    </row>
    <row r="185" spans="1:11" x14ac:dyDescent="0.35">
      <c r="A185" s="69">
        <f t="shared" si="7"/>
        <v>45748</v>
      </c>
      <c r="B185" t="s">
        <v>887</v>
      </c>
      <c r="C185" t="s">
        <v>808</v>
      </c>
      <c r="E185" t="s">
        <v>809</v>
      </c>
      <c r="F185" t="s">
        <v>890</v>
      </c>
      <c r="G185" t="s">
        <v>72</v>
      </c>
      <c r="H185">
        <v>240</v>
      </c>
      <c r="I185" s="68" t="str">
        <f>VLOOKUP(E185,Refs!$P$2:$R$29,3,FALSE)</f>
        <v>Y58</v>
      </c>
      <c r="J185" s="68" t="str">
        <f>VLOOKUP(E185,Refs!$P$2:$S$29,4,FALSE)</f>
        <v>South West</v>
      </c>
      <c r="K185" s="28">
        <f t="shared" si="8"/>
        <v>240</v>
      </c>
    </row>
    <row r="186" spans="1:11" x14ac:dyDescent="0.35">
      <c r="A186" s="69">
        <f t="shared" si="7"/>
        <v>45748</v>
      </c>
      <c r="B186" t="s">
        <v>887</v>
      </c>
      <c r="C186" t="s">
        <v>808</v>
      </c>
      <c r="E186" t="s">
        <v>809</v>
      </c>
      <c r="F186" t="s">
        <v>890</v>
      </c>
      <c r="G186" t="s">
        <v>73</v>
      </c>
      <c r="H186">
        <v>20455</v>
      </c>
      <c r="I186" s="68" t="str">
        <f>VLOOKUP(E186,Refs!$P$2:$R$29,3,FALSE)</f>
        <v>Y58</v>
      </c>
      <c r="J186" s="68" t="str">
        <f>VLOOKUP(E186,Refs!$P$2:$S$29,4,FALSE)</f>
        <v>South West</v>
      </c>
      <c r="K186" s="28">
        <f t="shared" si="8"/>
        <v>20455</v>
      </c>
    </row>
    <row r="187" spans="1:11" x14ac:dyDescent="0.35">
      <c r="A187" s="69">
        <f t="shared" si="7"/>
        <v>45748</v>
      </c>
      <c r="B187" t="s">
        <v>887</v>
      </c>
      <c r="C187" t="s">
        <v>808</v>
      </c>
      <c r="E187" t="s">
        <v>809</v>
      </c>
      <c r="F187" t="s">
        <v>890</v>
      </c>
      <c r="G187" t="s">
        <v>74</v>
      </c>
      <c r="H187">
        <v>8817</v>
      </c>
      <c r="I187" s="68" t="str">
        <f>VLOOKUP(E187,Refs!$P$2:$R$29,3,FALSE)</f>
        <v>Y58</v>
      </c>
      <c r="J187" s="68" t="str">
        <f>VLOOKUP(E187,Refs!$P$2:$S$29,4,FALSE)</f>
        <v>South West</v>
      </c>
      <c r="K187" s="28">
        <f t="shared" si="8"/>
        <v>8817</v>
      </c>
    </row>
    <row r="188" spans="1:11" x14ac:dyDescent="0.35">
      <c r="A188" s="69">
        <f t="shared" si="7"/>
        <v>45748</v>
      </c>
      <c r="B188" t="s">
        <v>887</v>
      </c>
      <c r="C188" t="s">
        <v>808</v>
      </c>
      <c r="E188" t="s">
        <v>809</v>
      </c>
      <c r="F188" t="s">
        <v>890</v>
      </c>
      <c r="G188" t="s">
        <v>75</v>
      </c>
      <c r="H188">
        <v>17911215</v>
      </c>
      <c r="I188" s="68" t="str">
        <f>VLOOKUP(E188,Refs!$P$2:$R$29,3,FALSE)</f>
        <v>Y58</v>
      </c>
      <c r="J188" s="68" t="str">
        <f>VLOOKUP(E188,Refs!$P$2:$S$29,4,FALSE)</f>
        <v>South West</v>
      </c>
      <c r="K188" s="28">
        <f t="shared" si="8"/>
        <v>17911215</v>
      </c>
    </row>
    <row r="189" spans="1:11" x14ac:dyDescent="0.35">
      <c r="A189" s="69">
        <f t="shared" si="7"/>
        <v>45748</v>
      </c>
      <c r="B189" t="s">
        <v>887</v>
      </c>
      <c r="C189" t="s">
        <v>808</v>
      </c>
      <c r="E189" t="s">
        <v>809</v>
      </c>
      <c r="F189" t="s">
        <v>890</v>
      </c>
      <c r="G189" t="s">
        <v>26</v>
      </c>
      <c r="H189">
        <v>16870</v>
      </c>
      <c r="I189" s="68" t="str">
        <f>VLOOKUP(E189,Refs!$P$2:$R$29,3,FALSE)</f>
        <v>Y58</v>
      </c>
      <c r="J189" s="68" t="str">
        <f>VLOOKUP(E189,Refs!$P$2:$S$29,4,FALSE)</f>
        <v>South West</v>
      </c>
      <c r="K189" s="28">
        <f t="shared" si="8"/>
        <v>16870</v>
      </c>
    </row>
    <row r="190" spans="1:11" x14ac:dyDescent="0.35">
      <c r="A190" s="69">
        <f t="shared" si="7"/>
        <v>45748</v>
      </c>
      <c r="B190" t="s">
        <v>887</v>
      </c>
      <c r="C190" t="s">
        <v>808</v>
      </c>
      <c r="E190" t="s">
        <v>809</v>
      </c>
      <c r="F190" t="s">
        <v>890</v>
      </c>
      <c r="G190" t="s">
        <v>76</v>
      </c>
      <c r="H190">
        <v>57</v>
      </c>
      <c r="I190" s="68" t="str">
        <f>VLOOKUP(E190,Refs!$P$2:$R$29,3,FALSE)</f>
        <v>Y58</v>
      </c>
      <c r="J190" s="68" t="str">
        <f>VLOOKUP(E190,Refs!$P$2:$S$29,4,FALSE)</f>
        <v>South West</v>
      </c>
      <c r="K190" s="28">
        <f t="shared" si="8"/>
        <v>57</v>
      </c>
    </row>
    <row r="191" spans="1:11" x14ac:dyDescent="0.35">
      <c r="A191" s="69">
        <f t="shared" si="7"/>
        <v>45748</v>
      </c>
      <c r="B191" t="s">
        <v>887</v>
      </c>
      <c r="C191" t="s">
        <v>808</v>
      </c>
      <c r="E191" t="s">
        <v>809</v>
      </c>
      <c r="F191" t="s">
        <v>890</v>
      </c>
      <c r="G191" t="s">
        <v>77</v>
      </c>
      <c r="H191">
        <v>7868</v>
      </c>
      <c r="I191" s="68" t="str">
        <f>VLOOKUP(E191,Refs!$P$2:$R$29,3,FALSE)</f>
        <v>Y58</v>
      </c>
      <c r="J191" s="68" t="str">
        <f>VLOOKUP(E191,Refs!$P$2:$S$29,4,FALSE)</f>
        <v>South West</v>
      </c>
      <c r="K191" s="28">
        <f t="shared" si="8"/>
        <v>7868</v>
      </c>
    </row>
    <row r="192" spans="1:11" x14ac:dyDescent="0.35">
      <c r="A192" s="69">
        <f t="shared" si="7"/>
        <v>45748</v>
      </c>
      <c r="B192" t="s">
        <v>887</v>
      </c>
      <c r="C192" t="s">
        <v>808</v>
      </c>
      <c r="E192" t="s">
        <v>809</v>
      </c>
      <c r="F192" t="s">
        <v>890</v>
      </c>
      <c r="G192" t="s">
        <v>78</v>
      </c>
      <c r="H192">
        <v>5549</v>
      </c>
      <c r="I192" s="68" t="str">
        <f>VLOOKUP(E192,Refs!$P$2:$R$29,3,FALSE)</f>
        <v>Y58</v>
      </c>
      <c r="J192" s="68" t="str">
        <f>VLOOKUP(E192,Refs!$P$2:$S$29,4,FALSE)</f>
        <v>South West</v>
      </c>
      <c r="K192" s="28">
        <f t="shared" si="8"/>
        <v>5549</v>
      </c>
    </row>
    <row r="193" spans="1:11" x14ac:dyDescent="0.35">
      <c r="A193" s="69">
        <f t="shared" si="7"/>
        <v>45748</v>
      </c>
      <c r="B193" t="s">
        <v>887</v>
      </c>
      <c r="C193" t="s">
        <v>808</v>
      </c>
      <c r="E193" t="s">
        <v>809</v>
      </c>
      <c r="F193" t="s">
        <v>890</v>
      </c>
      <c r="G193" t="s">
        <v>79</v>
      </c>
      <c r="H193">
        <v>3284</v>
      </c>
      <c r="I193" s="68" t="str">
        <f>VLOOKUP(E193,Refs!$P$2:$R$29,3,FALSE)</f>
        <v>Y58</v>
      </c>
      <c r="J193" s="68" t="str">
        <f>VLOOKUP(E193,Refs!$P$2:$S$29,4,FALSE)</f>
        <v>South West</v>
      </c>
      <c r="K193" s="28">
        <f t="shared" si="8"/>
        <v>3284</v>
      </c>
    </row>
    <row r="194" spans="1:11" x14ac:dyDescent="0.35">
      <c r="A194" s="69">
        <f t="shared" si="7"/>
        <v>45748</v>
      </c>
      <c r="B194" t="s">
        <v>887</v>
      </c>
      <c r="C194" t="s">
        <v>808</v>
      </c>
      <c r="E194" t="s">
        <v>809</v>
      </c>
      <c r="F194" t="s">
        <v>890</v>
      </c>
      <c r="G194" t="s">
        <v>80</v>
      </c>
      <c r="H194">
        <v>112</v>
      </c>
      <c r="I194" s="68" t="str">
        <f>VLOOKUP(E194,Refs!$P$2:$R$29,3,FALSE)</f>
        <v>Y58</v>
      </c>
      <c r="J194" s="68" t="str">
        <f>VLOOKUP(E194,Refs!$P$2:$S$29,4,FALSE)</f>
        <v>South West</v>
      </c>
      <c r="K194" s="28">
        <f t="shared" si="8"/>
        <v>112</v>
      </c>
    </row>
    <row r="195" spans="1:11" x14ac:dyDescent="0.35">
      <c r="A195" s="69">
        <f t="shared" ref="A195:A258" si="9">DATEVALUE(RIGHT(B195,8))</f>
        <v>45748</v>
      </c>
      <c r="B195" t="s">
        <v>887</v>
      </c>
      <c r="C195" t="s">
        <v>808</v>
      </c>
      <c r="E195" t="s">
        <v>809</v>
      </c>
      <c r="F195" t="s">
        <v>890</v>
      </c>
      <c r="G195" t="s">
        <v>25</v>
      </c>
      <c r="H195">
        <v>9947</v>
      </c>
      <c r="I195" s="68" t="str">
        <f>VLOOKUP(E195,Refs!$P$2:$R$29,3,FALSE)</f>
        <v>Y58</v>
      </c>
      <c r="J195" s="68" t="str">
        <f>VLOOKUP(E195,Refs!$P$2:$S$29,4,FALSE)</f>
        <v>South West</v>
      </c>
      <c r="K195" s="28">
        <f t="shared" si="8"/>
        <v>9947</v>
      </c>
    </row>
    <row r="196" spans="1:11" x14ac:dyDescent="0.35">
      <c r="A196" s="69">
        <f t="shared" si="9"/>
        <v>45748</v>
      </c>
      <c r="B196" t="s">
        <v>887</v>
      </c>
      <c r="C196" t="s">
        <v>808</v>
      </c>
      <c r="E196" t="s">
        <v>809</v>
      </c>
      <c r="F196" t="s">
        <v>890</v>
      </c>
      <c r="G196" t="s">
        <v>81</v>
      </c>
      <c r="H196">
        <v>193</v>
      </c>
      <c r="I196" s="68" t="str">
        <f>VLOOKUP(E196,Refs!$P$2:$R$29,3,FALSE)</f>
        <v>Y58</v>
      </c>
      <c r="J196" s="68" t="str">
        <f>VLOOKUP(E196,Refs!$P$2:$S$29,4,FALSE)</f>
        <v>South West</v>
      </c>
      <c r="K196" s="28">
        <f t="shared" si="8"/>
        <v>193</v>
      </c>
    </row>
    <row r="197" spans="1:11" x14ac:dyDescent="0.35">
      <c r="A197" s="69">
        <f t="shared" si="9"/>
        <v>45748</v>
      </c>
      <c r="B197" t="s">
        <v>887</v>
      </c>
      <c r="C197" t="s">
        <v>808</v>
      </c>
      <c r="E197" t="s">
        <v>809</v>
      </c>
      <c r="F197" t="s">
        <v>890</v>
      </c>
      <c r="G197" t="s">
        <v>82</v>
      </c>
      <c r="H197">
        <v>5020</v>
      </c>
      <c r="I197" s="68" t="str">
        <f>VLOOKUP(E197,Refs!$P$2:$R$29,3,FALSE)</f>
        <v>Y58</v>
      </c>
      <c r="J197" s="68" t="str">
        <f>VLOOKUP(E197,Refs!$P$2:$S$29,4,FALSE)</f>
        <v>South West</v>
      </c>
      <c r="K197" s="28">
        <f t="shared" si="8"/>
        <v>5020</v>
      </c>
    </row>
    <row r="198" spans="1:11" x14ac:dyDescent="0.35">
      <c r="A198" s="69">
        <f t="shared" si="9"/>
        <v>45748</v>
      </c>
      <c r="B198" t="s">
        <v>887</v>
      </c>
      <c r="C198" t="s">
        <v>808</v>
      </c>
      <c r="E198" t="s">
        <v>809</v>
      </c>
      <c r="F198" t="s">
        <v>890</v>
      </c>
      <c r="G198" t="s">
        <v>83</v>
      </c>
      <c r="H198">
        <v>1948</v>
      </c>
      <c r="I198" s="68" t="str">
        <f>VLOOKUP(E198,Refs!$P$2:$R$29,3,FALSE)</f>
        <v>Y58</v>
      </c>
      <c r="J198" s="68" t="str">
        <f>VLOOKUP(E198,Refs!$P$2:$S$29,4,FALSE)</f>
        <v>South West</v>
      </c>
      <c r="K198" s="28">
        <f t="shared" si="8"/>
        <v>1948</v>
      </c>
    </row>
    <row r="199" spans="1:11" x14ac:dyDescent="0.35">
      <c r="A199" s="69">
        <f t="shared" si="9"/>
        <v>45748</v>
      </c>
      <c r="B199" t="s">
        <v>887</v>
      </c>
      <c r="C199" t="s">
        <v>808</v>
      </c>
      <c r="E199" t="s">
        <v>809</v>
      </c>
      <c r="F199" t="s">
        <v>890</v>
      </c>
      <c r="G199" t="s">
        <v>84</v>
      </c>
      <c r="H199">
        <v>15462</v>
      </c>
      <c r="I199" s="68" t="str">
        <f>VLOOKUP(E199,Refs!$P$2:$R$29,3,FALSE)</f>
        <v>Y58</v>
      </c>
      <c r="J199" s="68" t="str">
        <f>VLOOKUP(E199,Refs!$P$2:$S$29,4,FALSE)</f>
        <v>South West</v>
      </c>
      <c r="K199" s="28">
        <f t="shared" ref="K199:K262" si="10">IF(OR(H199="NULL",H199=0,H199=""),"",H199)</f>
        <v>15462</v>
      </c>
    </row>
    <row r="200" spans="1:11" x14ac:dyDescent="0.35">
      <c r="A200" s="69">
        <f t="shared" si="9"/>
        <v>45748</v>
      </c>
      <c r="B200" t="s">
        <v>887</v>
      </c>
      <c r="C200" t="s">
        <v>808</v>
      </c>
      <c r="E200" t="s">
        <v>809</v>
      </c>
      <c r="F200" t="s">
        <v>890</v>
      </c>
      <c r="G200" t="s">
        <v>85</v>
      </c>
      <c r="H200">
        <v>530038</v>
      </c>
      <c r="I200" s="68" t="str">
        <f>VLOOKUP(E200,Refs!$P$2:$R$29,3,FALSE)</f>
        <v>Y58</v>
      </c>
      <c r="J200" s="68" t="str">
        <f>VLOOKUP(E200,Refs!$P$2:$S$29,4,FALSE)</f>
        <v>South West</v>
      </c>
      <c r="K200" s="28">
        <f t="shared" si="10"/>
        <v>530038</v>
      </c>
    </row>
    <row r="201" spans="1:11" x14ac:dyDescent="0.35">
      <c r="A201" s="69">
        <f t="shared" si="9"/>
        <v>45748</v>
      </c>
      <c r="B201" t="s">
        <v>887</v>
      </c>
      <c r="C201" t="s">
        <v>808</v>
      </c>
      <c r="E201" t="s">
        <v>809</v>
      </c>
      <c r="F201" t="s">
        <v>890</v>
      </c>
      <c r="G201" t="s">
        <v>86</v>
      </c>
      <c r="H201">
        <v>1124</v>
      </c>
      <c r="I201" s="68" t="str">
        <f>VLOOKUP(E201,Refs!$P$2:$R$29,3,FALSE)</f>
        <v>Y58</v>
      </c>
      <c r="J201" s="68" t="str">
        <f>VLOOKUP(E201,Refs!$P$2:$S$29,4,FALSE)</f>
        <v>South West</v>
      </c>
      <c r="K201" s="28">
        <f t="shared" si="10"/>
        <v>1124</v>
      </c>
    </row>
    <row r="202" spans="1:11" x14ac:dyDescent="0.35">
      <c r="A202" s="69">
        <f t="shared" si="9"/>
        <v>45748</v>
      </c>
      <c r="B202" t="s">
        <v>887</v>
      </c>
      <c r="C202" t="s">
        <v>808</v>
      </c>
      <c r="E202" t="s">
        <v>809</v>
      </c>
      <c r="F202" t="s">
        <v>890</v>
      </c>
      <c r="G202" t="s">
        <v>87</v>
      </c>
      <c r="H202">
        <v>490</v>
      </c>
      <c r="I202" s="68" t="str">
        <f>VLOOKUP(E202,Refs!$P$2:$R$29,3,FALSE)</f>
        <v>Y58</v>
      </c>
      <c r="J202" s="68" t="str">
        <f>VLOOKUP(E202,Refs!$P$2:$S$29,4,FALSE)</f>
        <v>South West</v>
      </c>
      <c r="K202" s="28">
        <f t="shared" si="10"/>
        <v>490</v>
      </c>
    </row>
    <row r="203" spans="1:11" x14ac:dyDescent="0.35">
      <c r="A203" s="69">
        <f t="shared" si="9"/>
        <v>45748</v>
      </c>
      <c r="B203" t="s">
        <v>887</v>
      </c>
      <c r="C203" t="s">
        <v>808</v>
      </c>
      <c r="E203" t="s">
        <v>809</v>
      </c>
      <c r="F203" t="s">
        <v>890</v>
      </c>
      <c r="G203" t="s">
        <v>88</v>
      </c>
      <c r="H203">
        <v>8239</v>
      </c>
      <c r="I203" s="68" t="str">
        <f>VLOOKUP(E203,Refs!$P$2:$R$29,3,FALSE)</f>
        <v>Y58</v>
      </c>
      <c r="J203" s="68" t="str">
        <f>VLOOKUP(E203,Refs!$P$2:$S$29,4,FALSE)</f>
        <v>South West</v>
      </c>
      <c r="K203" s="28">
        <f t="shared" si="10"/>
        <v>8239</v>
      </c>
    </row>
    <row r="204" spans="1:11" x14ac:dyDescent="0.35">
      <c r="A204" s="69">
        <f t="shared" si="9"/>
        <v>45748</v>
      </c>
      <c r="B204" t="s">
        <v>887</v>
      </c>
      <c r="C204" t="s">
        <v>808</v>
      </c>
      <c r="E204" t="s">
        <v>809</v>
      </c>
      <c r="F204" t="s">
        <v>890</v>
      </c>
      <c r="G204" t="s">
        <v>89</v>
      </c>
      <c r="H204">
        <v>1151786</v>
      </c>
      <c r="I204" s="68" t="str">
        <f>VLOOKUP(E204,Refs!$P$2:$R$29,3,FALSE)</f>
        <v>Y58</v>
      </c>
      <c r="J204" s="68" t="str">
        <f>VLOOKUP(E204,Refs!$P$2:$S$29,4,FALSE)</f>
        <v>South West</v>
      </c>
      <c r="K204" s="28">
        <f t="shared" si="10"/>
        <v>1151786</v>
      </c>
    </row>
    <row r="205" spans="1:11" x14ac:dyDescent="0.35">
      <c r="A205" s="69">
        <f t="shared" si="9"/>
        <v>45748</v>
      </c>
      <c r="B205" t="s">
        <v>887</v>
      </c>
      <c r="C205" t="s">
        <v>808</v>
      </c>
      <c r="E205" t="s">
        <v>809</v>
      </c>
      <c r="F205" t="s">
        <v>890</v>
      </c>
      <c r="G205" t="s">
        <v>90</v>
      </c>
      <c r="H205">
        <v>16860</v>
      </c>
      <c r="I205" s="68" t="str">
        <f>VLOOKUP(E205,Refs!$P$2:$R$29,3,FALSE)</f>
        <v>Y58</v>
      </c>
      <c r="J205" s="68" t="str">
        <f>VLOOKUP(E205,Refs!$P$2:$S$29,4,FALSE)</f>
        <v>South West</v>
      </c>
      <c r="K205" s="28">
        <f t="shared" si="10"/>
        <v>16860</v>
      </c>
    </row>
    <row r="206" spans="1:11" x14ac:dyDescent="0.35">
      <c r="A206" s="69">
        <f t="shared" si="9"/>
        <v>45748</v>
      </c>
      <c r="B206" t="s">
        <v>887</v>
      </c>
      <c r="C206" t="s">
        <v>808</v>
      </c>
      <c r="E206" t="s">
        <v>809</v>
      </c>
      <c r="F206" t="s">
        <v>890</v>
      </c>
      <c r="G206" t="s">
        <v>27</v>
      </c>
      <c r="H206">
        <v>1905</v>
      </c>
      <c r="I206" s="68" t="str">
        <f>VLOOKUP(E206,Refs!$P$2:$R$29,3,FALSE)</f>
        <v>Y58</v>
      </c>
      <c r="J206" s="68" t="str">
        <f>VLOOKUP(E206,Refs!$P$2:$S$29,4,FALSE)</f>
        <v>South West</v>
      </c>
      <c r="K206" s="28">
        <f t="shared" si="10"/>
        <v>1905</v>
      </c>
    </row>
    <row r="207" spans="1:11" x14ac:dyDescent="0.35">
      <c r="A207" s="69">
        <f t="shared" si="9"/>
        <v>45748</v>
      </c>
      <c r="B207" t="s">
        <v>887</v>
      </c>
      <c r="C207" t="s">
        <v>808</v>
      </c>
      <c r="E207" t="s">
        <v>809</v>
      </c>
      <c r="F207" t="s">
        <v>890</v>
      </c>
      <c r="G207" t="s">
        <v>29</v>
      </c>
      <c r="H207">
        <v>1701</v>
      </c>
      <c r="I207" s="68" t="str">
        <f>VLOOKUP(E207,Refs!$P$2:$R$29,3,FALSE)</f>
        <v>Y58</v>
      </c>
      <c r="J207" s="68" t="str">
        <f>VLOOKUP(E207,Refs!$P$2:$S$29,4,FALSE)</f>
        <v>South West</v>
      </c>
      <c r="K207" s="28">
        <f t="shared" si="10"/>
        <v>1701</v>
      </c>
    </row>
    <row r="208" spans="1:11" x14ac:dyDescent="0.35">
      <c r="A208" s="69">
        <f t="shared" si="9"/>
        <v>45748</v>
      </c>
      <c r="B208" t="s">
        <v>887</v>
      </c>
      <c r="C208" t="s">
        <v>808</v>
      </c>
      <c r="E208" t="s">
        <v>809</v>
      </c>
      <c r="F208" t="s">
        <v>890</v>
      </c>
      <c r="G208" t="s">
        <v>91</v>
      </c>
      <c r="H208">
        <v>1135</v>
      </c>
      <c r="I208" s="68" t="str">
        <f>VLOOKUP(E208,Refs!$P$2:$R$29,3,FALSE)</f>
        <v>Y58</v>
      </c>
      <c r="J208" s="68" t="str">
        <f>VLOOKUP(E208,Refs!$P$2:$S$29,4,FALSE)</f>
        <v>South West</v>
      </c>
      <c r="K208" s="28">
        <f t="shared" si="10"/>
        <v>1135</v>
      </c>
    </row>
    <row r="209" spans="1:11" x14ac:dyDescent="0.35">
      <c r="A209" s="69">
        <f t="shared" si="9"/>
        <v>45748</v>
      </c>
      <c r="B209" t="s">
        <v>887</v>
      </c>
      <c r="C209" t="s">
        <v>808</v>
      </c>
      <c r="E209" t="s">
        <v>809</v>
      </c>
      <c r="F209" t="s">
        <v>890</v>
      </c>
      <c r="G209" t="s">
        <v>92</v>
      </c>
      <c r="H209">
        <v>12</v>
      </c>
      <c r="I209" s="68" t="str">
        <f>VLOOKUP(E209,Refs!$P$2:$R$29,3,FALSE)</f>
        <v>Y58</v>
      </c>
      <c r="J209" s="68" t="str">
        <f>VLOOKUP(E209,Refs!$P$2:$S$29,4,FALSE)</f>
        <v>South West</v>
      </c>
      <c r="K209" s="28">
        <f t="shared" si="10"/>
        <v>12</v>
      </c>
    </row>
    <row r="210" spans="1:11" x14ac:dyDescent="0.35">
      <c r="A210" s="69">
        <f t="shared" si="9"/>
        <v>45748</v>
      </c>
      <c r="B210" t="s">
        <v>887</v>
      </c>
      <c r="C210" t="s">
        <v>808</v>
      </c>
      <c r="E210" t="s">
        <v>809</v>
      </c>
      <c r="F210" t="s">
        <v>890</v>
      </c>
      <c r="G210" t="s">
        <v>93</v>
      </c>
      <c r="H210">
        <v>805</v>
      </c>
      <c r="I210" s="68" t="str">
        <f>VLOOKUP(E210,Refs!$P$2:$R$29,3,FALSE)</f>
        <v>Y58</v>
      </c>
      <c r="J210" s="68" t="str">
        <f>VLOOKUP(E210,Refs!$P$2:$S$29,4,FALSE)</f>
        <v>South West</v>
      </c>
      <c r="K210" s="28">
        <f t="shared" si="10"/>
        <v>805</v>
      </c>
    </row>
    <row r="211" spans="1:11" x14ac:dyDescent="0.35">
      <c r="A211" s="69">
        <f t="shared" si="9"/>
        <v>45748</v>
      </c>
      <c r="B211" t="s">
        <v>887</v>
      </c>
      <c r="C211" t="s">
        <v>808</v>
      </c>
      <c r="E211" t="s">
        <v>809</v>
      </c>
      <c r="F211" t="s">
        <v>890</v>
      </c>
      <c r="G211" t="s">
        <v>94</v>
      </c>
      <c r="H211">
        <v>69</v>
      </c>
      <c r="I211" s="68" t="str">
        <f>VLOOKUP(E211,Refs!$P$2:$R$29,3,FALSE)</f>
        <v>Y58</v>
      </c>
      <c r="J211" s="68" t="str">
        <f>VLOOKUP(E211,Refs!$P$2:$S$29,4,FALSE)</f>
        <v>South West</v>
      </c>
      <c r="K211" s="28">
        <f t="shared" si="10"/>
        <v>69</v>
      </c>
    </row>
    <row r="212" spans="1:11" x14ac:dyDescent="0.35">
      <c r="A212" s="69">
        <f t="shared" si="9"/>
        <v>45748</v>
      </c>
      <c r="B212" t="s">
        <v>887</v>
      </c>
      <c r="C212" t="s">
        <v>808</v>
      </c>
      <c r="E212" t="s">
        <v>809</v>
      </c>
      <c r="F212" t="s">
        <v>890</v>
      </c>
      <c r="G212" t="s">
        <v>95</v>
      </c>
      <c r="H212">
        <v>633</v>
      </c>
      <c r="I212" s="68" t="str">
        <f>VLOOKUP(E212,Refs!$P$2:$R$29,3,FALSE)</f>
        <v>Y58</v>
      </c>
      <c r="J212" s="68" t="str">
        <f>VLOOKUP(E212,Refs!$P$2:$S$29,4,FALSE)</f>
        <v>South West</v>
      </c>
      <c r="K212" s="28">
        <f t="shared" si="10"/>
        <v>633</v>
      </c>
    </row>
    <row r="213" spans="1:11" x14ac:dyDescent="0.35">
      <c r="A213" s="69">
        <f t="shared" si="9"/>
        <v>45748</v>
      </c>
      <c r="B213" t="s">
        <v>887</v>
      </c>
      <c r="C213" t="s">
        <v>808</v>
      </c>
      <c r="E213" t="s">
        <v>809</v>
      </c>
      <c r="F213" t="s">
        <v>890</v>
      </c>
      <c r="G213" t="s">
        <v>96</v>
      </c>
      <c r="H213">
        <v>16</v>
      </c>
      <c r="I213" s="68" t="str">
        <f>VLOOKUP(E213,Refs!$P$2:$R$29,3,FALSE)</f>
        <v>Y58</v>
      </c>
      <c r="J213" s="68" t="str">
        <f>VLOOKUP(E213,Refs!$P$2:$S$29,4,FALSE)</f>
        <v>South West</v>
      </c>
      <c r="K213" s="28">
        <f t="shared" si="10"/>
        <v>16</v>
      </c>
    </row>
    <row r="214" spans="1:11" x14ac:dyDescent="0.35">
      <c r="A214" s="69">
        <f t="shared" si="9"/>
        <v>45748</v>
      </c>
      <c r="B214" t="s">
        <v>887</v>
      </c>
      <c r="C214" t="s">
        <v>808</v>
      </c>
      <c r="E214" t="s">
        <v>809</v>
      </c>
      <c r="F214" t="s">
        <v>890</v>
      </c>
      <c r="G214" t="s">
        <v>97</v>
      </c>
      <c r="H214">
        <v>1491</v>
      </c>
      <c r="I214" s="68" t="str">
        <f>VLOOKUP(E214,Refs!$P$2:$R$29,3,FALSE)</f>
        <v>Y58</v>
      </c>
      <c r="J214" s="68" t="str">
        <f>VLOOKUP(E214,Refs!$P$2:$S$29,4,FALSE)</f>
        <v>South West</v>
      </c>
      <c r="K214" s="28">
        <f t="shared" si="10"/>
        <v>1491</v>
      </c>
    </row>
    <row r="215" spans="1:11" x14ac:dyDescent="0.35">
      <c r="A215" s="69">
        <f t="shared" si="9"/>
        <v>45748</v>
      </c>
      <c r="B215" t="s">
        <v>887</v>
      </c>
      <c r="C215" t="s">
        <v>808</v>
      </c>
      <c r="E215" t="s">
        <v>809</v>
      </c>
      <c r="F215" t="s">
        <v>890</v>
      </c>
      <c r="G215" t="s">
        <v>31</v>
      </c>
      <c r="H215">
        <v>1136</v>
      </c>
      <c r="I215" s="68" t="str">
        <f>VLOOKUP(E215,Refs!$P$2:$R$29,3,FALSE)</f>
        <v>Y58</v>
      </c>
      <c r="J215" s="68" t="str">
        <f>VLOOKUP(E215,Refs!$P$2:$S$29,4,FALSE)</f>
        <v>South West</v>
      </c>
      <c r="K215" s="28">
        <f t="shared" si="10"/>
        <v>1136</v>
      </c>
    </row>
    <row r="216" spans="1:11" x14ac:dyDescent="0.35">
      <c r="A216" s="69">
        <f t="shared" si="9"/>
        <v>45748</v>
      </c>
      <c r="B216" t="s">
        <v>887</v>
      </c>
      <c r="C216" t="s">
        <v>808</v>
      </c>
      <c r="E216" t="s">
        <v>809</v>
      </c>
      <c r="F216" t="s">
        <v>890</v>
      </c>
      <c r="G216" t="s">
        <v>98</v>
      </c>
      <c r="H216">
        <v>2984</v>
      </c>
      <c r="I216" s="68" t="str">
        <f>VLOOKUP(E216,Refs!$P$2:$R$29,3,FALSE)</f>
        <v>Y58</v>
      </c>
      <c r="J216" s="68" t="str">
        <f>VLOOKUP(E216,Refs!$P$2:$S$29,4,FALSE)</f>
        <v>South West</v>
      </c>
      <c r="K216" s="28">
        <f t="shared" si="10"/>
        <v>2984</v>
      </c>
    </row>
    <row r="217" spans="1:11" x14ac:dyDescent="0.35">
      <c r="A217" s="69">
        <f t="shared" si="9"/>
        <v>45748</v>
      </c>
      <c r="B217" t="s">
        <v>887</v>
      </c>
      <c r="C217" t="s">
        <v>808</v>
      </c>
      <c r="E217" t="s">
        <v>809</v>
      </c>
      <c r="F217" t="s">
        <v>890</v>
      </c>
      <c r="G217" t="s">
        <v>99</v>
      </c>
      <c r="H217">
        <v>1699</v>
      </c>
      <c r="I217" s="68" t="str">
        <f>VLOOKUP(E217,Refs!$P$2:$R$29,3,FALSE)</f>
        <v>Y58</v>
      </c>
      <c r="J217" s="68" t="str">
        <f>VLOOKUP(E217,Refs!$P$2:$S$29,4,FALSE)</f>
        <v>South West</v>
      </c>
      <c r="K217" s="28">
        <f t="shared" si="10"/>
        <v>1699</v>
      </c>
    </row>
    <row r="218" spans="1:11" x14ac:dyDescent="0.35">
      <c r="A218" s="69">
        <f t="shared" si="9"/>
        <v>45748</v>
      </c>
      <c r="B218" t="s">
        <v>887</v>
      </c>
      <c r="C218" t="s">
        <v>808</v>
      </c>
      <c r="E218" t="s">
        <v>809</v>
      </c>
      <c r="F218" t="s">
        <v>890</v>
      </c>
      <c r="G218" t="s">
        <v>100</v>
      </c>
      <c r="H218">
        <v>1639</v>
      </c>
      <c r="I218" s="68" t="str">
        <f>VLOOKUP(E218,Refs!$P$2:$R$29,3,FALSE)</f>
        <v>Y58</v>
      </c>
      <c r="J218" s="68" t="str">
        <f>VLOOKUP(E218,Refs!$P$2:$S$29,4,FALSE)</f>
        <v>South West</v>
      </c>
      <c r="K218" s="28">
        <f t="shared" si="10"/>
        <v>1639</v>
      </c>
    </row>
    <row r="219" spans="1:11" x14ac:dyDescent="0.35">
      <c r="A219" s="69">
        <f t="shared" si="9"/>
        <v>45748</v>
      </c>
      <c r="B219" t="s">
        <v>887</v>
      </c>
      <c r="C219" t="s">
        <v>808</v>
      </c>
      <c r="E219" t="s">
        <v>809</v>
      </c>
      <c r="F219" t="s">
        <v>890</v>
      </c>
      <c r="G219" t="s">
        <v>101</v>
      </c>
      <c r="H219">
        <v>776</v>
      </c>
      <c r="I219" s="68" t="str">
        <f>VLOOKUP(E219,Refs!$P$2:$R$29,3,FALSE)</f>
        <v>Y58</v>
      </c>
      <c r="J219" s="68" t="str">
        <f>VLOOKUP(E219,Refs!$P$2:$S$29,4,FALSE)</f>
        <v>South West</v>
      </c>
      <c r="K219" s="28">
        <f t="shared" si="10"/>
        <v>776</v>
      </c>
    </row>
    <row r="220" spans="1:11" x14ac:dyDescent="0.35">
      <c r="A220" s="69">
        <f t="shared" si="9"/>
        <v>45748</v>
      </c>
      <c r="B220" t="s">
        <v>887</v>
      </c>
      <c r="C220" t="s">
        <v>808</v>
      </c>
      <c r="E220" t="s">
        <v>809</v>
      </c>
      <c r="F220" t="s">
        <v>890</v>
      </c>
      <c r="G220" t="s">
        <v>102</v>
      </c>
      <c r="H220">
        <v>738</v>
      </c>
      <c r="I220" s="68" t="str">
        <f>VLOOKUP(E220,Refs!$P$2:$R$29,3,FALSE)</f>
        <v>Y58</v>
      </c>
      <c r="J220" s="68" t="str">
        <f>VLOOKUP(E220,Refs!$P$2:$S$29,4,FALSE)</f>
        <v>South West</v>
      </c>
      <c r="K220" s="28">
        <f t="shared" si="10"/>
        <v>738</v>
      </c>
    </row>
    <row r="221" spans="1:11" x14ac:dyDescent="0.35">
      <c r="A221" s="69">
        <f t="shared" si="9"/>
        <v>45748</v>
      </c>
      <c r="B221" t="s">
        <v>887</v>
      </c>
      <c r="C221" t="s">
        <v>808</v>
      </c>
      <c r="E221" t="s">
        <v>809</v>
      </c>
      <c r="F221" t="s">
        <v>890</v>
      </c>
      <c r="G221" t="s">
        <v>103</v>
      </c>
      <c r="H221">
        <v>124</v>
      </c>
      <c r="I221" s="68" t="str">
        <f>VLOOKUP(E221,Refs!$P$2:$R$29,3,FALSE)</f>
        <v>Y58</v>
      </c>
      <c r="J221" s="68" t="str">
        <f>VLOOKUP(E221,Refs!$P$2:$S$29,4,FALSE)</f>
        <v>South West</v>
      </c>
      <c r="K221" s="28">
        <f t="shared" si="10"/>
        <v>124</v>
      </c>
    </row>
    <row r="222" spans="1:11" x14ac:dyDescent="0.35">
      <c r="A222" s="69">
        <f t="shared" si="9"/>
        <v>45748</v>
      </c>
      <c r="B222" t="s">
        <v>887</v>
      </c>
      <c r="C222" t="s">
        <v>808</v>
      </c>
      <c r="E222" t="s">
        <v>809</v>
      </c>
      <c r="F222" t="s">
        <v>890</v>
      </c>
      <c r="G222" t="s">
        <v>104</v>
      </c>
      <c r="H222">
        <v>1180</v>
      </c>
      <c r="I222" s="68" t="str">
        <f>VLOOKUP(E222,Refs!$P$2:$R$29,3,FALSE)</f>
        <v>Y58</v>
      </c>
      <c r="J222" s="68" t="str">
        <f>VLOOKUP(E222,Refs!$P$2:$S$29,4,FALSE)</f>
        <v>South West</v>
      </c>
      <c r="K222" s="28">
        <f t="shared" si="10"/>
        <v>1180</v>
      </c>
    </row>
    <row r="223" spans="1:11" x14ac:dyDescent="0.35">
      <c r="A223" s="69">
        <f t="shared" si="9"/>
        <v>45748</v>
      </c>
      <c r="B223" t="s">
        <v>887</v>
      </c>
      <c r="C223" t="s">
        <v>808</v>
      </c>
      <c r="E223" t="s">
        <v>809</v>
      </c>
      <c r="F223" t="s">
        <v>890</v>
      </c>
      <c r="G223" t="s">
        <v>105</v>
      </c>
      <c r="H223">
        <v>3542010</v>
      </c>
      <c r="I223" s="68" t="str">
        <f>VLOOKUP(E223,Refs!$P$2:$R$29,3,FALSE)</f>
        <v>Y58</v>
      </c>
      <c r="J223" s="68" t="str">
        <f>VLOOKUP(E223,Refs!$P$2:$S$29,4,FALSE)</f>
        <v>South West</v>
      </c>
      <c r="K223" s="28">
        <f t="shared" si="10"/>
        <v>3542010</v>
      </c>
    </row>
    <row r="224" spans="1:11" x14ac:dyDescent="0.35">
      <c r="A224" s="69">
        <f t="shared" si="9"/>
        <v>45748</v>
      </c>
      <c r="B224" t="s">
        <v>887</v>
      </c>
      <c r="C224" t="s">
        <v>808</v>
      </c>
      <c r="E224" t="s">
        <v>809</v>
      </c>
      <c r="F224" t="s">
        <v>890</v>
      </c>
      <c r="G224" t="s">
        <v>106</v>
      </c>
      <c r="H224">
        <v>1749</v>
      </c>
      <c r="I224" s="68" t="str">
        <f>VLOOKUP(E224,Refs!$P$2:$R$29,3,FALSE)</f>
        <v>Y58</v>
      </c>
      <c r="J224" s="68" t="str">
        <f>VLOOKUP(E224,Refs!$P$2:$S$29,4,FALSE)</f>
        <v>South West</v>
      </c>
      <c r="K224" s="28">
        <f t="shared" si="10"/>
        <v>1749</v>
      </c>
    </row>
    <row r="225" spans="1:11" x14ac:dyDescent="0.35">
      <c r="A225" s="69">
        <f t="shared" si="9"/>
        <v>45748</v>
      </c>
      <c r="B225" t="s">
        <v>887</v>
      </c>
      <c r="C225" t="s">
        <v>808</v>
      </c>
      <c r="E225" t="s">
        <v>809</v>
      </c>
      <c r="F225" t="s">
        <v>890</v>
      </c>
      <c r="G225" t="s">
        <v>107</v>
      </c>
      <c r="H225">
        <v>1439</v>
      </c>
      <c r="I225" s="68" t="str">
        <f>VLOOKUP(E225,Refs!$P$2:$R$29,3,FALSE)</f>
        <v>Y58</v>
      </c>
      <c r="J225" s="68" t="str">
        <f>VLOOKUP(E225,Refs!$P$2:$S$29,4,FALSE)</f>
        <v>South West</v>
      </c>
      <c r="K225" s="28">
        <f t="shared" si="10"/>
        <v>1439</v>
      </c>
    </row>
    <row r="226" spans="1:11" x14ac:dyDescent="0.35">
      <c r="A226" s="69">
        <f t="shared" si="9"/>
        <v>45748</v>
      </c>
      <c r="B226" t="s">
        <v>887</v>
      </c>
      <c r="C226" t="s">
        <v>808</v>
      </c>
      <c r="E226" t="s">
        <v>809</v>
      </c>
      <c r="F226" t="s">
        <v>890</v>
      </c>
      <c r="G226" t="s">
        <v>108</v>
      </c>
      <c r="H226">
        <v>49</v>
      </c>
      <c r="I226" s="68" t="str">
        <f>VLOOKUP(E226,Refs!$P$2:$R$29,3,FALSE)</f>
        <v>Y58</v>
      </c>
      <c r="J226" s="68" t="str">
        <f>VLOOKUP(E226,Refs!$P$2:$S$29,4,FALSE)</f>
        <v>South West</v>
      </c>
      <c r="K226" s="28">
        <f t="shared" si="10"/>
        <v>49</v>
      </c>
    </row>
    <row r="227" spans="1:11" x14ac:dyDescent="0.35">
      <c r="A227" s="69">
        <f t="shared" si="9"/>
        <v>45748</v>
      </c>
      <c r="B227" t="s">
        <v>887</v>
      </c>
      <c r="C227" t="s">
        <v>808</v>
      </c>
      <c r="E227" t="s">
        <v>809</v>
      </c>
      <c r="F227" t="s">
        <v>890</v>
      </c>
      <c r="G227" t="s">
        <v>109</v>
      </c>
      <c r="H227">
        <v>834</v>
      </c>
      <c r="I227" s="68" t="str">
        <f>VLOOKUP(E227,Refs!$P$2:$R$29,3,FALSE)</f>
        <v>Y58</v>
      </c>
      <c r="J227" s="68" t="str">
        <f>VLOOKUP(E227,Refs!$P$2:$S$29,4,FALSE)</f>
        <v>South West</v>
      </c>
      <c r="K227" s="28">
        <f t="shared" si="10"/>
        <v>834</v>
      </c>
    </row>
    <row r="228" spans="1:11" x14ac:dyDescent="0.35">
      <c r="A228" s="69">
        <f t="shared" si="9"/>
        <v>45748</v>
      </c>
      <c r="B228" t="s">
        <v>887</v>
      </c>
      <c r="C228" t="s">
        <v>808</v>
      </c>
      <c r="E228" t="s">
        <v>809</v>
      </c>
      <c r="F228" t="s">
        <v>890</v>
      </c>
      <c r="G228" t="s">
        <v>110</v>
      </c>
      <c r="H228">
        <v>2425893</v>
      </c>
      <c r="I228" s="68" t="str">
        <f>VLOOKUP(E228,Refs!$P$2:$R$29,3,FALSE)</f>
        <v>Y58</v>
      </c>
      <c r="J228" s="68" t="str">
        <f>VLOOKUP(E228,Refs!$P$2:$S$29,4,FALSE)</f>
        <v>South West</v>
      </c>
      <c r="K228" s="28">
        <f t="shared" si="10"/>
        <v>2425893</v>
      </c>
    </row>
    <row r="229" spans="1:11" x14ac:dyDescent="0.35">
      <c r="A229" s="69">
        <f t="shared" si="9"/>
        <v>45748</v>
      </c>
      <c r="B229" t="s">
        <v>887</v>
      </c>
      <c r="C229" t="s">
        <v>808</v>
      </c>
      <c r="E229" t="s">
        <v>809</v>
      </c>
      <c r="F229" t="s">
        <v>890</v>
      </c>
      <c r="G229" t="s">
        <v>111</v>
      </c>
      <c r="H229">
        <v>570</v>
      </c>
      <c r="I229" s="68" t="str">
        <f>VLOOKUP(E229,Refs!$P$2:$R$29,3,FALSE)</f>
        <v>Y58</v>
      </c>
      <c r="J229" s="68" t="str">
        <f>VLOOKUP(E229,Refs!$P$2:$S$29,4,FALSE)</f>
        <v>South West</v>
      </c>
      <c r="K229" s="28">
        <f t="shared" si="10"/>
        <v>570</v>
      </c>
    </row>
    <row r="230" spans="1:11" x14ac:dyDescent="0.35">
      <c r="A230" s="69">
        <f t="shared" si="9"/>
        <v>45748</v>
      </c>
      <c r="B230" t="s">
        <v>887</v>
      </c>
      <c r="C230" t="s">
        <v>808</v>
      </c>
      <c r="E230" t="s">
        <v>809</v>
      </c>
      <c r="F230" t="s">
        <v>890</v>
      </c>
      <c r="G230" t="s">
        <v>814</v>
      </c>
      <c r="H230">
        <v>7075</v>
      </c>
      <c r="I230" s="68" t="str">
        <f>VLOOKUP(E230,Refs!$P$2:$R$29,3,FALSE)</f>
        <v>Y58</v>
      </c>
      <c r="J230" s="68" t="str">
        <f>VLOOKUP(E230,Refs!$P$2:$S$29,4,FALSE)</f>
        <v>South West</v>
      </c>
      <c r="K230" s="28">
        <f t="shared" si="10"/>
        <v>7075</v>
      </c>
    </row>
    <row r="231" spans="1:11" x14ac:dyDescent="0.35">
      <c r="A231" s="69">
        <f t="shared" si="9"/>
        <v>45748</v>
      </c>
      <c r="B231" t="s">
        <v>887</v>
      </c>
      <c r="C231" t="s">
        <v>808</v>
      </c>
      <c r="E231" t="s">
        <v>809</v>
      </c>
      <c r="F231" t="s">
        <v>890</v>
      </c>
      <c r="G231" t="s">
        <v>815</v>
      </c>
      <c r="H231">
        <v>169</v>
      </c>
      <c r="I231" s="68" t="str">
        <f>VLOOKUP(E231,Refs!$P$2:$R$29,3,FALSE)</f>
        <v>Y58</v>
      </c>
      <c r="J231" s="68" t="str">
        <f>VLOOKUP(E231,Refs!$P$2:$S$29,4,FALSE)</f>
        <v>South West</v>
      </c>
      <c r="K231" s="28">
        <f t="shared" si="10"/>
        <v>169</v>
      </c>
    </row>
    <row r="232" spans="1:11" x14ac:dyDescent="0.35">
      <c r="A232" s="69">
        <f t="shared" si="9"/>
        <v>45748</v>
      </c>
      <c r="B232" t="s">
        <v>887</v>
      </c>
      <c r="C232" t="s">
        <v>808</v>
      </c>
      <c r="E232" t="s">
        <v>809</v>
      </c>
      <c r="F232" t="s">
        <v>890</v>
      </c>
      <c r="G232" t="s">
        <v>112</v>
      </c>
      <c r="H232">
        <v>8240</v>
      </c>
      <c r="I232" s="68" t="str">
        <f>VLOOKUP(E232,Refs!$P$2:$R$29,3,FALSE)</f>
        <v>Y58</v>
      </c>
      <c r="J232" s="68" t="str">
        <f>VLOOKUP(E232,Refs!$P$2:$S$29,4,FALSE)</f>
        <v>South West</v>
      </c>
      <c r="K232" s="28">
        <f t="shared" si="10"/>
        <v>8240</v>
      </c>
    </row>
    <row r="233" spans="1:11" x14ac:dyDescent="0.35">
      <c r="A233" s="69">
        <f t="shared" si="9"/>
        <v>45748</v>
      </c>
      <c r="B233" t="s">
        <v>887</v>
      </c>
      <c r="C233" t="s">
        <v>808</v>
      </c>
      <c r="E233" t="s">
        <v>809</v>
      </c>
      <c r="F233" t="s">
        <v>890</v>
      </c>
      <c r="G233" t="s">
        <v>113</v>
      </c>
      <c r="H233">
        <v>21</v>
      </c>
      <c r="I233" s="68" t="str">
        <f>VLOOKUP(E233,Refs!$P$2:$R$29,3,FALSE)</f>
        <v>Y58</v>
      </c>
      <c r="J233" s="68" t="str">
        <f>VLOOKUP(E233,Refs!$P$2:$S$29,4,FALSE)</f>
        <v>South West</v>
      </c>
      <c r="K233" s="28">
        <f t="shared" si="10"/>
        <v>21</v>
      </c>
    </row>
    <row r="234" spans="1:11" x14ac:dyDescent="0.35">
      <c r="A234" s="69">
        <f t="shared" si="9"/>
        <v>45748</v>
      </c>
      <c r="B234" t="s">
        <v>887</v>
      </c>
      <c r="C234" t="s">
        <v>808</v>
      </c>
      <c r="E234" t="s">
        <v>809</v>
      </c>
      <c r="F234" t="s">
        <v>890</v>
      </c>
      <c r="G234" t="s">
        <v>114</v>
      </c>
      <c r="H234">
        <v>6135</v>
      </c>
      <c r="I234" s="68" t="str">
        <f>VLOOKUP(E234,Refs!$P$2:$R$29,3,FALSE)</f>
        <v>Y58</v>
      </c>
      <c r="J234" s="68" t="str">
        <f>VLOOKUP(E234,Refs!$P$2:$S$29,4,FALSE)</f>
        <v>South West</v>
      </c>
      <c r="K234" s="28">
        <f t="shared" si="10"/>
        <v>6135</v>
      </c>
    </row>
    <row r="235" spans="1:11" x14ac:dyDescent="0.35">
      <c r="A235" s="69">
        <f t="shared" si="9"/>
        <v>45748</v>
      </c>
      <c r="B235" t="s">
        <v>887</v>
      </c>
      <c r="C235" t="s">
        <v>808</v>
      </c>
      <c r="E235" t="s">
        <v>809</v>
      </c>
      <c r="F235" t="s">
        <v>890</v>
      </c>
      <c r="G235" t="s">
        <v>115</v>
      </c>
      <c r="H235">
        <v>1729</v>
      </c>
      <c r="I235" s="68" t="str">
        <f>VLOOKUP(E235,Refs!$P$2:$R$29,3,FALSE)</f>
        <v>Y58</v>
      </c>
      <c r="J235" s="68" t="str">
        <f>VLOOKUP(E235,Refs!$P$2:$S$29,4,FALSE)</f>
        <v>South West</v>
      </c>
      <c r="K235" s="28">
        <f t="shared" si="10"/>
        <v>1729</v>
      </c>
    </row>
    <row r="236" spans="1:11" x14ac:dyDescent="0.35">
      <c r="A236" s="69">
        <f t="shared" si="9"/>
        <v>45748</v>
      </c>
      <c r="B236" t="s">
        <v>887</v>
      </c>
      <c r="C236" t="s">
        <v>808</v>
      </c>
      <c r="E236" t="s">
        <v>809</v>
      </c>
      <c r="F236" t="s">
        <v>890</v>
      </c>
      <c r="G236" t="s">
        <v>116</v>
      </c>
      <c r="H236">
        <v>2318</v>
      </c>
      <c r="I236" s="68" t="str">
        <f>VLOOKUP(E236,Refs!$P$2:$R$29,3,FALSE)</f>
        <v>Y58</v>
      </c>
      <c r="J236" s="68" t="str">
        <f>VLOOKUP(E236,Refs!$P$2:$S$29,4,FALSE)</f>
        <v>South West</v>
      </c>
      <c r="K236" s="28">
        <f t="shared" si="10"/>
        <v>2318</v>
      </c>
    </row>
    <row r="237" spans="1:11" x14ac:dyDescent="0.35">
      <c r="A237" s="69">
        <f t="shared" si="9"/>
        <v>45748</v>
      </c>
      <c r="B237" t="s">
        <v>887</v>
      </c>
      <c r="C237" t="s">
        <v>808</v>
      </c>
      <c r="E237" t="s">
        <v>809</v>
      </c>
      <c r="F237" t="s">
        <v>890</v>
      </c>
      <c r="G237" t="s">
        <v>117</v>
      </c>
      <c r="H237">
        <v>696</v>
      </c>
      <c r="I237" s="68" t="str">
        <f>VLOOKUP(E237,Refs!$P$2:$R$29,3,FALSE)</f>
        <v>Y58</v>
      </c>
      <c r="J237" s="68" t="str">
        <f>VLOOKUP(E237,Refs!$P$2:$S$29,4,FALSE)</f>
        <v>South West</v>
      </c>
      <c r="K237" s="28">
        <f t="shared" si="10"/>
        <v>696</v>
      </c>
    </row>
    <row r="238" spans="1:11" x14ac:dyDescent="0.35">
      <c r="A238" s="69">
        <f t="shared" si="9"/>
        <v>45748</v>
      </c>
      <c r="B238" t="s">
        <v>887</v>
      </c>
      <c r="C238" t="s">
        <v>808</v>
      </c>
      <c r="E238" t="s">
        <v>809</v>
      </c>
      <c r="F238" t="s">
        <v>890</v>
      </c>
      <c r="G238" t="s">
        <v>118</v>
      </c>
      <c r="H238">
        <v>889</v>
      </c>
      <c r="I238" s="68" t="str">
        <f>VLOOKUP(E238,Refs!$P$2:$R$29,3,FALSE)</f>
        <v>Y58</v>
      </c>
      <c r="J238" s="68" t="str">
        <f>VLOOKUP(E238,Refs!$P$2:$S$29,4,FALSE)</f>
        <v>South West</v>
      </c>
      <c r="K238" s="28">
        <f t="shared" si="10"/>
        <v>889</v>
      </c>
    </row>
    <row r="239" spans="1:11" x14ac:dyDescent="0.35">
      <c r="A239" s="69">
        <f t="shared" si="9"/>
        <v>45748</v>
      </c>
      <c r="B239" t="s">
        <v>887</v>
      </c>
      <c r="C239" t="s">
        <v>808</v>
      </c>
      <c r="E239" t="s">
        <v>809</v>
      </c>
      <c r="F239" t="s">
        <v>890</v>
      </c>
      <c r="G239" t="s">
        <v>119</v>
      </c>
      <c r="H239">
        <v>364</v>
      </c>
      <c r="I239" s="68" t="str">
        <f>VLOOKUP(E239,Refs!$P$2:$R$29,3,FALSE)</f>
        <v>Y58</v>
      </c>
      <c r="J239" s="68" t="str">
        <f>VLOOKUP(E239,Refs!$P$2:$S$29,4,FALSE)</f>
        <v>South West</v>
      </c>
      <c r="K239" s="28">
        <f t="shared" si="10"/>
        <v>364</v>
      </c>
    </row>
    <row r="240" spans="1:11" x14ac:dyDescent="0.35">
      <c r="A240" s="69">
        <f t="shared" si="9"/>
        <v>45748</v>
      </c>
      <c r="B240" t="s">
        <v>887</v>
      </c>
      <c r="C240" t="s">
        <v>808</v>
      </c>
      <c r="E240" t="s">
        <v>809</v>
      </c>
      <c r="F240" t="s">
        <v>890</v>
      </c>
      <c r="G240" t="s">
        <v>120</v>
      </c>
      <c r="H240">
        <v>8</v>
      </c>
      <c r="I240" s="68" t="str">
        <f>VLOOKUP(E240,Refs!$P$2:$R$29,3,FALSE)</f>
        <v>Y58</v>
      </c>
      <c r="J240" s="68" t="str">
        <f>VLOOKUP(E240,Refs!$P$2:$S$29,4,FALSE)</f>
        <v>South West</v>
      </c>
      <c r="K240" s="28">
        <f t="shared" si="10"/>
        <v>8</v>
      </c>
    </row>
    <row r="241" spans="1:11" x14ac:dyDescent="0.35">
      <c r="A241" s="69">
        <f t="shared" si="9"/>
        <v>45748</v>
      </c>
      <c r="B241" t="s">
        <v>887</v>
      </c>
      <c r="C241" t="s">
        <v>808</v>
      </c>
      <c r="E241" t="s">
        <v>809</v>
      </c>
      <c r="F241" t="s">
        <v>890</v>
      </c>
      <c r="G241" t="s">
        <v>121</v>
      </c>
      <c r="H241">
        <v>2</v>
      </c>
      <c r="I241" s="68" t="str">
        <f>VLOOKUP(E241,Refs!$P$2:$R$29,3,FALSE)</f>
        <v>Y58</v>
      </c>
      <c r="J241" s="68" t="str">
        <f>VLOOKUP(E241,Refs!$P$2:$S$29,4,FALSE)</f>
        <v>South West</v>
      </c>
      <c r="K241" s="28">
        <f t="shared" si="10"/>
        <v>2</v>
      </c>
    </row>
    <row r="242" spans="1:11" x14ac:dyDescent="0.35">
      <c r="A242" s="69">
        <f t="shared" si="9"/>
        <v>45748</v>
      </c>
      <c r="B242" t="s">
        <v>887</v>
      </c>
      <c r="C242" t="s">
        <v>808</v>
      </c>
      <c r="E242" t="s">
        <v>809</v>
      </c>
      <c r="F242" t="s">
        <v>890</v>
      </c>
      <c r="G242" t="s">
        <v>122</v>
      </c>
      <c r="H242">
        <v>1228</v>
      </c>
      <c r="I242" s="68" t="str">
        <f>VLOOKUP(E242,Refs!$P$2:$R$29,3,FALSE)</f>
        <v>Y58</v>
      </c>
      <c r="J242" s="68" t="str">
        <f>VLOOKUP(E242,Refs!$P$2:$S$29,4,FALSE)</f>
        <v>South West</v>
      </c>
      <c r="K242" s="28">
        <f t="shared" si="10"/>
        <v>1228</v>
      </c>
    </row>
    <row r="243" spans="1:11" x14ac:dyDescent="0.35">
      <c r="A243" s="69">
        <f t="shared" si="9"/>
        <v>45748</v>
      </c>
      <c r="B243" t="s">
        <v>887</v>
      </c>
      <c r="C243" t="s">
        <v>808</v>
      </c>
      <c r="E243" t="s">
        <v>809</v>
      </c>
      <c r="F243" t="s">
        <v>890</v>
      </c>
      <c r="G243" t="s">
        <v>123</v>
      </c>
      <c r="H243">
        <v>6</v>
      </c>
      <c r="I243" s="68" t="str">
        <f>VLOOKUP(E243,Refs!$P$2:$R$29,3,FALSE)</f>
        <v>Y58</v>
      </c>
      <c r="J243" s="68" t="str">
        <f>VLOOKUP(E243,Refs!$P$2:$S$29,4,FALSE)</f>
        <v>South West</v>
      </c>
      <c r="K243" s="28">
        <f t="shared" si="10"/>
        <v>6</v>
      </c>
    </row>
    <row r="244" spans="1:11" x14ac:dyDescent="0.35">
      <c r="A244" s="69">
        <f t="shared" si="9"/>
        <v>45748</v>
      </c>
      <c r="B244" t="s">
        <v>887</v>
      </c>
      <c r="C244" t="s">
        <v>808</v>
      </c>
      <c r="E244" t="s">
        <v>809</v>
      </c>
      <c r="F244" t="s">
        <v>890</v>
      </c>
      <c r="G244" t="s">
        <v>124</v>
      </c>
      <c r="H244">
        <v>0</v>
      </c>
      <c r="I244" s="68" t="str">
        <f>VLOOKUP(E244,Refs!$P$2:$R$29,3,FALSE)</f>
        <v>Y58</v>
      </c>
      <c r="J244" s="68" t="str">
        <f>VLOOKUP(E244,Refs!$P$2:$S$29,4,FALSE)</f>
        <v>South West</v>
      </c>
      <c r="K244" s="28" t="str">
        <f t="shared" si="10"/>
        <v/>
      </c>
    </row>
    <row r="245" spans="1:11" x14ac:dyDescent="0.35">
      <c r="A245" s="69">
        <f t="shared" si="9"/>
        <v>45748</v>
      </c>
      <c r="B245" t="s">
        <v>887</v>
      </c>
      <c r="C245" t="s">
        <v>808</v>
      </c>
      <c r="E245" t="s">
        <v>809</v>
      </c>
      <c r="F245" t="s">
        <v>890</v>
      </c>
      <c r="G245" t="s">
        <v>125</v>
      </c>
      <c r="H245">
        <v>0</v>
      </c>
      <c r="I245" s="68" t="str">
        <f>VLOOKUP(E245,Refs!$P$2:$R$29,3,FALSE)</f>
        <v>Y58</v>
      </c>
      <c r="J245" s="68" t="str">
        <f>VLOOKUP(E245,Refs!$P$2:$S$29,4,FALSE)</f>
        <v>South West</v>
      </c>
      <c r="K245" s="28" t="str">
        <f t="shared" si="10"/>
        <v/>
      </c>
    </row>
    <row r="246" spans="1:11" x14ac:dyDescent="0.35">
      <c r="A246" s="69">
        <f t="shared" si="9"/>
        <v>45748</v>
      </c>
      <c r="B246" t="s">
        <v>887</v>
      </c>
      <c r="C246" t="s">
        <v>808</v>
      </c>
      <c r="E246" t="s">
        <v>809</v>
      </c>
      <c r="F246" t="s">
        <v>890</v>
      </c>
      <c r="G246" t="s">
        <v>126</v>
      </c>
      <c r="H246">
        <v>0</v>
      </c>
      <c r="I246" s="68" t="str">
        <f>VLOOKUP(E246,Refs!$P$2:$R$29,3,FALSE)</f>
        <v>Y58</v>
      </c>
      <c r="J246" s="68" t="str">
        <f>VLOOKUP(E246,Refs!$P$2:$S$29,4,FALSE)</f>
        <v>South West</v>
      </c>
      <c r="K246" s="28" t="str">
        <f t="shared" si="10"/>
        <v/>
      </c>
    </row>
    <row r="247" spans="1:11" x14ac:dyDescent="0.35">
      <c r="A247" s="69">
        <f t="shared" si="9"/>
        <v>45748</v>
      </c>
      <c r="B247" t="s">
        <v>887</v>
      </c>
      <c r="C247" t="s">
        <v>808</v>
      </c>
      <c r="E247" t="s">
        <v>809</v>
      </c>
      <c r="F247" t="s">
        <v>890</v>
      </c>
      <c r="G247" t="s">
        <v>127</v>
      </c>
      <c r="H247">
        <v>0</v>
      </c>
      <c r="I247" s="68" t="str">
        <f>VLOOKUP(E247,Refs!$P$2:$R$29,3,FALSE)</f>
        <v>Y58</v>
      </c>
      <c r="J247" s="68" t="str">
        <f>VLOOKUP(E247,Refs!$P$2:$S$29,4,FALSE)</f>
        <v>South West</v>
      </c>
      <c r="K247" s="28" t="str">
        <f t="shared" si="10"/>
        <v/>
      </c>
    </row>
    <row r="248" spans="1:11" x14ac:dyDescent="0.35">
      <c r="A248" s="69">
        <f t="shared" si="9"/>
        <v>45748</v>
      </c>
      <c r="B248" t="s">
        <v>887</v>
      </c>
      <c r="C248" t="s">
        <v>808</v>
      </c>
      <c r="E248" t="s">
        <v>809</v>
      </c>
      <c r="F248" t="s">
        <v>890</v>
      </c>
      <c r="G248" t="s">
        <v>128</v>
      </c>
      <c r="H248">
        <v>661</v>
      </c>
      <c r="I248" s="68" t="str">
        <f>VLOOKUP(E248,Refs!$P$2:$R$29,3,FALSE)</f>
        <v>Y58</v>
      </c>
      <c r="J248" s="68" t="str">
        <f>VLOOKUP(E248,Refs!$P$2:$S$29,4,FALSE)</f>
        <v>South West</v>
      </c>
      <c r="K248" s="28">
        <f t="shared" si="10"/>
        <v>661</v>
      </c>
    </row>
    <row r="249" spans="1:11" x14ac:dyDescent="0.35">
      <c r="A249" s="69">
        <f t="shared" si="9"/>
        <v>45748</v>
      </c>
      <c r="B249" t="s">
        <v>887</v>
      </c>
      <c r="C249" t="s">
        <v>808</v>
      </c>
      <c r="E249" t="s">
        <v>809</v>
      </c>
      <c r="F249" t="s">
        <v>890</v>
      </c>
      <c r="G249" t="s">
        <v>129</v>
      </c>
      <c r="H249">
        <v>525</v>
      </c>
      <c r="I249" s="68" t="str">
        <f>VLOOKUP(E249,Refs!$P$2:$R$29,3,FALSE)</f>
        <v>Y58</v>
      </c>
      <c r="J249" s="68" t="str">
        <f>VLOOKUP(E249,Refs!$P$2:$S$29,4,FALSE)</f>
        <v>South West</v>
      </c>
      <c r="K249" s="28">
        <f t="shared" si="10"/>
        <v>525</v>
      </c>
    </row>
    <row r="250" spans="1:11" x14ac:dyDescent="0.35">
      <c r="A250" s="69">
        <f t="shared" si="9"/>
        <v>45748</v>
      </c>
      <c r="B250" t="s">
        <v>887</v>
      </c>
      <c r="C250" t="s">
        <v>808</v>
      </c>
      <c r="E250" t="s">
        <v>809</v>
      </c>
      <c r="F250" t="s">
        <v>890</v>
      </c>
      <c r="G250" t="s">
        <v>130</v>
      </c>
      <c r="H250">
        <v>17</v>
      </c>
      <c r="I250" s="68" t="str">
        <f>VLOOKUP(E250,Refs!$P$2:$R$29,3,FALSE)</f>
        <v>Y58</v>
      </c>
      <c r="J250" s="68" t="str">
        <f>VLOOKUP(E250,Refs!$P$2:$S$29,4,FALSE)</f>
        <v>South West</v>
      </c>
      <c r="K250" s="28">
        <f t="shared" si="10"/>
        <v>17</v>
      </c>
    </row>
    <row r="251" spans="1:11" x14ac:dyDescent="0.35">
      <c r="A251" s="69">
        <f t="shared" si="9"/>
        <v>45748</v>
      </c>
      <c r="B251" t="s">
        <v>887</v>
      </c>
      <c r="C251" t="s">
        <v>808</v>
      </c>
      <c r="E251" t="s">
        <v>809</v>
      </c>
      <c r="F251" t="s">
        <v>890</v>
      </c>
      <c r="G251" t="s">
        <v>131</v>
      </c>
      <c r="H251">
        <v>7</v>
      </c>
      <c r="I251" s="68" t="str">
        <f>VLOOKUP(E251,Refs!$P$2:$R$29,3,FALSE)</f>
        <v>Y58</v>
      </c>
      <c r="J251" s="68" t="str">
        <f>VLOOKUP(E251,Refs!$P$2:$S$29,4,FALSE)</f>
        <v>South West</v>
      </c>
      <c r="K251" s="28">
        <f t="shared" si="10"/>
        <v>7</v>
      </c>
    </row>
    <row r="252" spans="1:11" x14ac:dyDescent="0.35">
      <c r="A252" s="69">
        <f t="shared" si="9"/>
        <v>45748</v>
      </c>
      <c r="B252" t="s">
        <v>887</v>
      </c>
      <c r="C252" t="s">
        <v>808</v>
      </c>
      <c r="E252" t="s">
        <v>809</v>
      </c>
      <c r="F252" t="s">
        <v>890</v>
      </c>
      <c r="G252" t="s">
        <v>132</v>
      </c>
      <c r="H252">
        <v>26</v>
      </c>
      <c r="I252" s="68" t="str">
        <f>VLOOKUP(E252,Refs!$P$2:$R$29,3,FALSE)</f>
        <v>Y58</v>
      </c>
      <c r="J252" s="68" t="str">
        <f>VLOOKUP(E252,Refs!$P$2:$S$29,4,FALSE)</f>
        <v>South West</v>
      </c>
      <c r="K252" s="28">
        <f t="shared" si="10"/>
        <v>26</v>
      </c>
    </row>
    <row r="253" spans="1:11" x14ac:dyDescent="0.35">
      <c r="A253" s="69">
        <f t="shared" si="9"/>
        <v>45748</v>
      </c>
      <c r="B253" t="s">
        <v>887</v>
      </c>
      <c r="C253" t="s">
        <v>808</v>
      </c>
      <c r="E253" t="s">
        <v>809</v>
      </c>
      <c r="F253" t="s">
        <v>890</v>
      </c>
      <c r="G253" t="s">
        <v>133</v>
      </c>
      <c r="H253">
        <v>24</v>
      </c>
      <c r="I253" s="68" t="str">
        <f>VLOOKUP(E253,Refs!$P$2:$R$29,3,FALSE)</f>
        <v>Y58</v>
      </c>
      <c r="J253" s="68" t="str">
        <f>VLOOKUP(E253,Refs!$P$2:$S$29,4,FALSE)</f>
        <v>South West</v>
      </c>
      <c r="K253" s="28">
        <f t="shared" si="10"/>
        <v>24</v>
      </c>
    </row>
    <row r="254" spans="1:11" x14ac:dyDescent="0.35">
      <c r="A254" s="69">
        <f t="shared" si="9"/>
        <v>45748</v>
      </c>
      <c r="B254" t="s">
        <v>887</v>
      </c>
      <c r="C254" t="s">
        <v>808</v>
      </c>
      <c r="E254" t="s">
        <v>809</v>
      </c>
      <c r="F254" t="s">
        <v>890</v>
      </c>
      <c r="G254" t="s">
        <v>134</v>
      </c>
      <c r="H254">
        <v>575</v>
      </c>
      <c r="I254" s="68" t="str">
        <f>VLOOKUP(E254,Refs!$P$2:$R$29,3,FALSE)</f>
        <v>Y58</v>
      </c>
      <c r="J254" s="68" t="str">
        <f>VLOOKUP(E254,Refs!$P$2:$S$29,4,FALSE)</f>
        <v>South West</v>
      </c>
      <c r="K254" s="28">
        <f t="shared" si="10"/>
        <v>575</v>
      </c>
    </row>
    <row r="255" spans="1:11" x14ac:dyDescent="0.35">
      <c r="A255" s="69">
        <f t="shared" si="9"/>
        <v>45748</v>
      </c>
      <c r="B255" t="s">
        <v>887</v>
      </c>
      <c r="C255" t="s">
        <v>808</v>
      </c>
      <c r="E255" t="s">
        <v>809</v>
      </c>
      <c r="F255" t="s">
        <v>890</v>
      </c>
      <c r="G255" t="s">
        <v>135</v>
      </c>
      <c r="H255">
        <v>575</v>
      </c>
      <c r="I255" s="68" t="str">
        <f>VLOOKUP(E255,Refs!$P$2:$R$29,3,FALSE)</f>
        <v>Y58</v>
      </c>
      <c r="J255" s="68" t="str">
        <f>VLOOKUP(E255,Refs!$P$2:$S$29,4,FALSE)</f>
        <v>South West</v>
      </c>
      <c r="K255" s="28">
        <f t="shared" si="10"/>
        <v>575</v>
      </c>
    </row>
    <row r="256" spans="1:11" x14ac:dyDescent="0.35">
      <c r="A256" s="69">
        <f t="shared" si="9"/>
        <v>45748</v>
      </c>
      <c r="B256" t="s">
        <v>887</v>
      </c>
      <c r="C256" t="s">
        <v>808</v>
      </c>
      <c r="E256" t="s">
        <v>809</v>
      </c>
      <c r="F256" t="s">
        <v>890</v>
      </c>
      <c r="G256" t="s">
        <v>136</v>
      </c>
      <c r="H256">
        <v>34</v>
      </c>
      <c r="I256" s="68" t="str">
        <f>VLOOKUP(E256,Refs!$P$2:$R$29,3,FALSE)</f>
        <v>Y58</v>
      </c>
      <c r="J256" s="68" t="str">
        <f>VLOOKUP(E256,Refs!$P$2:$S$29,4,FALSE)</f>
        <v>South West</v>
      </c>
      <c r="K256" s="28">
        <f t="shared" si="10"/>
        <v>34</v>
      </c>
    </row>
    <row r="257" spans="1:11" x14ac:dyDescent="0.35">
      <c r="A257" s="69">
        <f t="shared" si="9"/>
        <v>45748</v>
      </c>
      <c r="B257" t="s">
        <v>887</v>
      </c>
      <c r="C257" t="s">
        <v>808</v>
      </c>
      <c r="E257" t="s">
        <v>809</v>
      </c>
      <c r="F257" t="s">
        <v>890</v>
      </c>
      <c r="G257" t="s">
        <v>137</v>
      </c>
      <c r="H257">
        <v>27</v>
      </c>
      <c r="I257" s="68" t="str">
        <f>VLOOKUP(E257,Refs!$P$2:$R$29,3,FALSE)</f>
        <v>Y58</v>
      </c>
      <c r="J257" s="68" t="str">
        <f>VLOOKUP(E257,Refs!$P$2:$S$29,4,FALSE)</f>
        <v>South West</v>
      </c>
      <c r="K257" s="28">
        <f t="shared" si="10"/>
        <v>27</v>
      </c>
    </row>
    <row r="258" spans="1:11" x14ac:dyDescent="0.35">
      <c r="A258" s="69">
        <f t="shared" si="9"/>
        <v>45748</v>
      </c>
      <c r="B258" t="s">
        <v>887</v>
      </c>
      <c r="C258" t="s">
        <v>808</v>
      </c>
      <c r="E258" t="s">
        <v>809</v>
      </c>
      <c r="F258" t="s">
        <v>890</v>
      </c>
      <c r="G258" t="s">
        <v>138</v>
      </c>
      <c r="H258">
        <v>2</v>
      </c>
      <c r="I258" s="68" t="str">
        <f>VLOOKUP(E258,Refs!$P$2:$R$29,3,FALSE)</f>
        <v>Y58</v>
      </c>
      <c r="J258" s="68" t="str">
        <f>VLOOKUP(E258,Refs!$P$2:$S$29,4,FALSE)</f>
        <v>South West</v>
      </c>
      <c r="K258" s="28">
        <f t="shared" si="10"/>
        <v>2</v>
      </c>
    </row>
    <row r="259" spans="1:11" x14ac:dyDescent="0.35">
      <c r="A259" s="69">
        <f t="shared" ref="A259:A322" si="11">DATEVALUE(RIGHT(B259,8))</f>
        <v>45748</v>
      </c>
      <c r="B259" t="s">
        <v>887</v>
      </c>
      <c r="C259" t="s">
        <v>808</v>
      </c>
      <c r="E259" t="s">
        <v>809</v>
      </c>
      <c r="F259" t="s">
        <v>890</v>
      </c>
      <c r="G259" t="s">
        <v>139</v>
      </c>
      <c r="H259">
        <v>0</v>
      </c>
      <c r="I259" s="68" t="str">
        <f>VLOOKUP(E259,Refs!$P$2:$R$29,3,FALSE)</f>
        <v>Y58</v>
      </c>
      <c r="J259" s="68" t="str">
        <f>VLOOKUP(E259,Refs!$P$2:$S$29,4,FALSE)</f>
        <v>South West</v>
      </c>
      <c r="K259" s="28" t="str">
        <f t="shared" si="10"/>
        <v/>
      </c>
    </row>
    <row r="260" spans="1:11" x14ac:dyDescent="0.35">
      <c r="A260" s="69">
        <f t="shared" si="11"/>
        <v>45748</v>
      </c>
      <c r="B260" t="s">
        <v>887</v>
      </c>
      <c r="C260" t="s">
        <v>808</v>
      </c>
      <c r="E260" t="s">
        <v>809</v>
      </c>
      <c r="F260" t="s">
        <v>890</v>
      </c>
      <c r="G260" t="s">
        <v>140</v>
      </c>
      <c r="H260">
        <v>0</v>
      </c>
      <c r="I260" s="68" t="str">
        <f>VLOOKUP(E260,Refs!$P$2:$R$29,3,FALSE)</f>
        <v>Y58</v>
      </c>
      <c r="J260" s="68" t="str">
        <f>VLOOKUP(E260,Refs!$P$2:$S$29,4,FALSE)</f>
        <v>South West</v>
      </c>
      <c r="K260" s="28" t="str">
        <f t="shared" si="10"/>
        <v/>
      </c>
    </row>
    <row r="261" spans="1:11" x14ac:dyDescent="0.35">
      <c r="A261" s="69">
        <f t="shared" si="11"/>
        <v>45748</v>
      </c>
      <c r="B261" t="s">
        <v>887</v>
      </c>
      <c r="C261" t="s">
        <v>808</v>
      </c>
      <c r="E261" t="s">
        <v>809</v>
      </c>
      <c r="F261" t="s">
        <v>890</v>
      </c>
      <c r="G261" t="s">
        <v>141</v>
      </c>
      <c r="H261">
        <v>0</v>
      </c>
      <c r="I261" s="68" t="str">
        <f>VLOOKUP(E261,Refs!$P$2:$R$29,3,FALSE)</f>
        <v>Y58</v>
      </c>
      <c r="J261" s="68" t="str">
        <f>VLOOKUP(E261,Refs!$P$2:$S$29,4,FALSE)</f>
        <v>South West</v>
      </c>
      <c r="K261" s="28" t="str">
        <f t="shared" si="10"/>
        <v/>
      </c>
    </row>
    <row r="262" spans="1:11" x14ac:dyDescent="0.35">
      <c r="A262" s="69">
        <f t="shared" si="11"/>
        <v>45748</v>
      </c>
      <c r="B262" t="s">
        <v>887</v>
      </c>
      <c r="C262" t="s">
        <v>808</v>
      </c>
      <c r="E262" t="s">
        <v>809</v>
      </c>
      <c r="F262" t="s">
        <v>890</v>
      </c>
      <c r="G262" t="s">
        <v>730</v>
      </c>
      <c r="H262">
        <v>296</v>
      </c>
      <c r="I262" s="68" t="str">
        <f>VLOOKUP(E262,Refs!$P$2:$R$29,3,FALSE)</f>
        <v>Y58</v>
      </c>
      <c r="J262" s="68" t="str">
        <f>VLOOKUP(E262,Refs!$P$2:$S$29,4,FALSE)</f>
        <v>South West</v>
      </c>
      <c r="K262" s="28">
        <f t="shared" si="10"/>
        <v>296</v>
      </c>
    </row>
    <row r="263" spans="1:11" x14ac:dyDescent="0.35">
      <c r="A263" s="69">
        <f t="shared" si="11"/>
        <v>45748</v>
      </c>
      <c r="B263" t="s">
        <v>887</v>
      </c>
      <c r="C263" t="s">
        <v>808</v>
      </c>
      <c r="E263" t="s">
        <v>809</v>
      </c>
      <c r="F263" t="s">
        <v>890</v>
      </c>
      <c r="G263" t="s">
        <v>729</v>
      </c>
      <c r="H263">
        <v>91</v>
      </c>
      <c r="I263" s="68" t="str">
        <f>VLOOKUP(E263,Refs!$P$2:$R$29,3,FALSE)</f>
        <v>Y58</v>
      </c>
      <c r="J263" s="68" t="str">
        <f>VLOOKUP(E263,Refs!$P$2:$S$29,4,FALSE)</f>
        <v>South West</v>
      </c>
      <c r="K263" s="28">
        <f t="shared" ref="K263:K326" si="12">IF(OR(H263="NULL",H263=0,H263=""),"",H263)</f>
        <v>91</v>
      </c>
    </row>
    <row r="264" spans="1:11" x14ac:dyDescent="0.35">
      <c r="A264" s="69">
        <f t="shared" si="11"/>
        <v>45748</v>
      </c>
      <c r="B264" t="s">
        <v>887</v>
      </c>
      <c r="C264" t="s">
        <v>808</v>
      </c>
      <c r="E264" t="s">
        <v>809</v>
      </c>
      <c r="F264" t="s">
        <v>890</v>
      </c>
      <c r="G264" t="s">
        <v>732</v>
      </c>
      <c r="H264">
        <v>68</v>
      </c>
      <c r="I264" s="68" t="str">
        <f>VLOOKUP(E264,Refs!$P$2:$R$29,3,FALSE)</f>
        <v>Y58</v>
      </c>
      <c r="J264" s="68" t="str">
        <f>VLOOKUP(E264,Refs!$P$2:$S$29,4,FALSE)</f>
        <v>South West</v>
      </c>
      <c r="K264" s="28">
        <f t="shared" si="12"/>
        <v>68</v>
      </c>
    </row>
    <row r="265" spans="1:11" x14ac:dyDescent="0.35">
      <c r="A265" s="69">
        <f t="shared" si="11"/>
        <v>45748</v>
      </c>
      <c r="B265" t="s">
        <v>887</v>
      </c>
      <c r="C265" t="s">
        <v>808</v>
      </c>
      <c r="E265" t="s">
        <v>809</v>
      </c>
      <c r="F265" t="s">
        <v>890</v>
      </c>
      <c r="G265" t="s">
        <v>731</v>
      </c>
      <c r="H265">
        <v>19</v>
      </c>
      <c r="I265" s="68" t="str">
        <f>VLOOKUP(E265,Refs!$P$2:$R$29,3,FALSE)</f>
        <v>Y58</v>
      </c>
      <c r="J265" s="68" t="str">
        <f>VLOOKUP(E265,Refs!$P$2:$S$29,4,FALSE)</f>
        <v>South West</v>
      </c>
      <c r="K265" s="28">
        <f t="shared" si="12"/>
        <v>19</v>
      </c>
    </row>
    <row r="266" spans="1:11" x14ac:dyDescent="0.35">
      <c r="A266" s="69">
        <f t="shared" si="11"/>
        <v>45748</v>
      </c>
      <c r="B266" t="s">
        <v>887</v>
      </c>
      <c r="C266" t="s">
        <v>266</v>
      </c>
      <c r="D266" t="s">
        <v>891</v>
      </c>
      <c r="E266" t="s">
        <v>310</v>
      </c>
      <c r="F266" t="s">
        <v>311</v>
      </c>
      <c r="G266" t="s">
        <v>10</v>
      </c>
      <c r="H266">
        <v>7947</v>
      </c>
      <c r="I266" s="68" t="str">
        <f>VLOOKUP(E266,Refs!$P$2:$R$29,3,FALSE)</f>
        <v>Y61</v>
      </c>
      <c r="J266" s="68" t="str">
        <f>VLOOKUP(E266,Refs!$P$2:$S$29,4,FALSE)</f>
        <v>East of England</v>
      </c>
      <c r="K266" s="28">
        <f t="shared" si="12"/>
        <v>7947</v>
      </c>
    </row>
    <row r="267" spans="1:11" x14ac:dyDescent="0.35">
      <c r="A267" s="69">
        <f t="shared" si="11"/>
        <v>45748</v>
      </c>
      <c r="B267" t="s">
        <v>887</v>
      </c>
      <c r="C267" t="s">
        <v>266</v>
      </c>
      <c r="D267" t="s">
        <v>891</v>
      </c>
      <c r="E267" t="s">
        <v>310</v>
      </c>
      <c r="F267" t="s">
        <v>311</v>
      </c>
      <c r="G267" t="s">
        <v>70</v>
      </c>
      <c r="H267">
        <v>7947</v>
      </c>
      <c r="I267" s="68" t="str">
        <f>VLOOKUP(E267,Refs!$P$2:$R$29,3,FALSE)</f>
        <v>Y61</v>
      </c>
      <c r="J267" s="68" t="str">
        <f>VLOOKUP(E267,Refs!$P$2:$S$29,4,FALSE)</f>
        <v>East of England</v>
      </c>
      <c r="K267" s="28">
        <f t="shared" si="12"/>
        <v>7947</v>
      </c>
    </row>
    <row r="268" spans="1:11" x14ac:dyDescent="0.35">
      <c r="A268" s="69">
        <f t="shared" si="11"/>
        <v>45748</v>
      </c>
      <c r="B268" t="s">
        <v>887</v>
      </c>
      <c r="C268" t="s">
        <v>266</v>
      </c>
      <c r="D268" t="s">
        <v>891</v>
      </c>
      <c r="E268" t="s">
        <v>310</v>
      </c>
      <c r="F268" t="s">
        <v>311</v>
      </c>
      <c r="G268" t="s">
        <v>20</v>
      </c>
      <c r="H268">
        <v>7876</v>
      </c>
      <c r="I268" s="68" t="str">
        <f>VLOOKUP(E268,Refs!$P$2:$R$29,3,FALSE)</f>
        <v>Y61</v>
      </c>
      <c r="J268" s="68" t="str">
        <f>VLOOKUP(E268,Refs!$P$2:$S$29,4,FALSE)</f>
        <v>East of England</v>
      </c>
      <c r="K268" s="28">
        <f t="shared" si="12"/>
        <v>7876</v>
      </c>
    </row>
    <row r="269" spans="1:11" x14ac:dyDescent="0.35">
      <c r="A269" s="69">
        <f t="shared" si="11"/>
        <v>45748</v>
      </c>
      <c r="B269" t="s">
        <v>887</v>
      </c>
      <c r="C269" t="s">
        <v>266</v>
      </c>
      <c r="D269" t="s">
        <v>891</v>
      </c>
      <c r="E269" t="s">
        <v>310</v>
      </c>
      <c r="F269" t="s">
        <v>311</v>
      </c>
      <c r="G269" t="s">
        <v>23</v>
      </c>
      <c r="H269">
        <v>7471</v>
      </c>
      <c r="I269" s="68" t="str">
        <f>VLOOKUP(E269,Refs!$P$2:$R$29,3,FALSE)</f>
        <v>Y61</v>
      </c>
      <c r="J269" s="68" t="str">
        <f>VLOOKUP(E269,Refs!$P$2:$S$29,4,FALSE)</f>
        <v>East of England</v>
      </c>
      <c r="K269" s="28">
        <f t="shared" si="12"/>
        <v>7471</v>
      </c>
    </row>
    <row r="270" spans="1:11" x14ac:dyDescent="0.35">
      <c r="A270" s="69">
        <f t="shared" si="11"/>
        <v>45748</v>
      </c>
      <c r="B270" t="s">
        <v>887</v>
      </c>
      <c r="C270" t="s">
        <v>266</v>
      </c>
      <c r="D270" t="s">
        <v>891</v>
      </c>
      <c r="E270" t="s">
        <v>310</v>
      </c>
      <c r="F270" t="s">
        <v>311</v>
      </c>
      <c r="G270" t="s">
        <v>19</v>
      </c>
      <c r="H270">
        <v>71</v>
      </c>
      <c r="I270" s="68" t="str">
        <f>VLOOKUP(E270,Refs!$P$2:$R$29,3,FALSE)</f>
        <v>Y61</v>
      </c>
      <c r="J270" s="68" t="str">
        <f>VLOOKUP(E270,Refs!$P$2:$S$29,4,FALSE)</f>
        <v>East of England</v>
      </c>
      <c r="K270" s="28">
        <f t="shared" si="12"/>
        <v>71</v>
      </c>
    </row>
    <row r="271" spans="1:11" x14ac:dyDescent="0.35">
      <c r="A271" s="69">
        <f t="shared" si="11"/>
        <v>45748</v>
      </c>
      <c r="B271" t="s">
        <v>887</v>
      </c>
      <c r="C271" t="s">
        <v>266</v>
      </c>
      <c r="D271" t="s">
        <v>891</v>
      </c>
      <c r="E271" t="s">
        <v>310</v>
      </c>
      <c r="F271" t="s">
        <v>311</v>
      </c>
      <c r="G271" t="s">
        <v>21</v>
      </c>
      <c r="H271">
        <v>109827</v>
      </c>
      <c r="I271" s="68" t="str">
        <f>VLOOKUP(E271,Refs!$P$2:$R$29,3,FALSE)</f>
        <v>Y61</v>
      </c>
      <c r="J271" s="68" t="str">
        <f>VLOOKUP(E271,Refs!$P$2:$S$29,4,FALSE)</f>
        <v>East of England</v>
      </c>
      <c r="K271" s="28">
        <f t="shared" si="12"/>
        <v>109827</v>
      </c>
    </row>
    <row r="272" spans="1:11" x14ac:dyDescent="0.35">
      <c r="A272" s="69">
        <f t="shared" si="11"/>
        <v>45748</v>
      </c>
      <c r="B272" t="s">
        <v>887</v>
      </c>
      <c r="C272" t="s">
        <v>266</v>
      </c>
      <c r="D272" t="s">
        <v>891</v>
      </c>
      <c r="E272" t="s">
        <v>310</v>
      </c>
      <c r="F272" t="s">
        <v>311</v>
      </c>
      <c r="G272" t="s">
        <v>71</v>
      </c>
      <c r="H272">
        <v>58</v>
      </c>
      <c r="I272" s="68" t="str">
        <f>VLOOKUP(E272,Refs!$P$2:$R$29,3,FALSE)</f>
        <v>Y61</v>
      </c>
      <c r="J272" s="68" t="str">
        <f>VLOOKUP(E272,Refs!$P$2:$S$29,4,FALSE)</f>
        <v>East of England</v>
      </c>
      <c r="K272" s="28">
        <f t="shared" si="12"/>
        <v>58</v>
      </c>
    </row>
    <row r="273" spans="1:11" x14ac:dyDescent="0.35">
      <c r="A273" s="69">
        <f t="shared" si="11"/>
        <v>45748</v>
      </c>
      <c r="B273" t="s">
        <v>887</v>
      </c>
      <c r="C273" t="s">
        <v>266</v>
      </c>
      <c r="D273" t="s">
        <v>891</v>
      </c>
      <c r="E273" t="s">
        <v>310</v>
      </c>
      <c r="F273" t="s">
        <v>311</v>
      </c>
      <c r="G273" t="s">
        <v>72</v>
      </c>
      <c r="H273">
        <v>138</v>
      </c>
      <c r="I273" s="68" t="str">
        <f>VLOOKUP(E273,Refs!$P$2:$R$29,3,FALSE)</f>
        <v>Y61</v>
      </c>
      <c r="J273" s="68" t="str">
        <f>VLOOKUP(E273,Refs!$P$2:$S$29,4,FALSE)</f>
        <v>East of England</v>
      </c>
      <c r="K273" s="28">
        <f t="shared" si="12"/>
        <v>138</v>
      </c>
    </row>
    <row r="274" spans="1:11" x14ac:dyDescent="0.35">
      <c r="A274" s="69">
        <f t="shared" si="11"/>
        <v>45748</v>
      </c>
      <c r="B274" t="s">
        <v>887</v>
      </c>
      <c r="C274" t="s">
        <v>266</v>
      </c>
      <c r="D274" t="s">
        <v>891</v>
      </c>
      <c r="E274" t="s">
        <v>310</v>
      </c>
      <c r="F274" t="s">
        <v>311</v>
      </c>
      <c r="G274" t="s">
        <v>73</v>
      </c>
      <c r="H274">
        <v>12296</v>
      </c>
      <c r="I274" s="68" t="str">
        <f>VLOOKUP(E274,Refs!$P$2:$R$29,3,FALSE)</f>
        <v>Y61</v>
      </c>
      <c r="J274" s="68" t="str">
        <f>VLOOKUP(E274,Refs!$P$2:$S$29,4,FALSE)</f>
        <v>East of England</v>
      </c>
      <c r="K274" s="28">
        <f t="shared" si="12"/>
        <v>12296</v>
      </c>
    </row>
    <row r="275" spans="1:11" x14ac:dyDescent="0.35">
      <c r="A275" s="69">
        <f t="shared" si="11"/>
        <v>45748</v>
      </c>
      <c r="B275" t="s">
        <v>887</v>
      </c>
      <c r="C275" t="s">
        <v>266</v>
      </c>
      <c r="D275" t="s">
        <v>891</v>
      </c>
      <c r="E275" t="s">
        <v>310</v>
      </c>
      <c r="F275" t="s">
        <v>311</v>
      </c>
      <c r="G275" t="s">
        <v>74</v>
      </c>
      <c r="H275">
        <v>1875</v>
      </c>
      <c r="I275" s="68" t="str">
        <f>VLOOKUP(E275,Refs!$P$2:$R$29,3,FALSE)</f>
        <v>Y61</v>
      </c>
      <c r="J275" s="68" t="str">
        <f>VLOOKUP(E275,Refs!$P$2:$S$29,4,FALSE)</f>
        <v>East of England</v>
      </c>
      <c r="K275" s="28">
        <f t="shared" si="12"/>
        <v>1875</v>
      </c>
    </row>
    <row r="276" spans="1:11" x14ac:dyDescent="0.35">
      <c r="A276" s="69">
        <f t="shared" si="11"/>
        <v>45748</v>
      </c>
      <c r="B276" t="s">
        <v>887</v>
      </c>
      <c r="C276" t="s">
        <v>266</v>
      </c>
      <c r="D276" t="s">
        <v>891</v>
      </c>
      <c r="E276" t="s">
        <v>310</v>
      </c>
      <c r="F276" t="s">
        <v>311</v>
      </c>
      <c r="G276" t="s">
        <v>75</v>
      </c>
      <c r="H276">
        <v>2810147</v>
      </c>
      <c r="I276" s="68" t="str">
        <f>VLOOKUP(E276,Refs!$P$2:$R$29,3,FALSE)</f>
        <v>Y61</v>
      </c>
      <c r="J276" s="68" t="str">
        <f>VLOOKUP(E276,Refs!$P$2:$S$29,4,FALSE)</f>
        <v>East of England</v>
      </c>
      <c r="K276" s="28">
        <f t="shared" si="12"/>
        <v>2810147</v>
      </c>
    </row>
    <row r="277" spans="1:11" x14ac:dyDescent="0.35">
      <c r="A277" s="69">
        <f t="shared" si="11"/>
        <v>45748</v>
      </c>
      <c r="B277" t="s">
        <v>887</v>
      </c>
      <c r="C277" t="s">
        <v>266</v>
      </c>
      <c r="D277" t="s">
        <v>891</v>
      </c>
      <c r="E277" t="s">
        <v>310</v>
      </c>
      <c r="F277" t="s">
        <v>311</v>
      </c>
      <c r="G277" t="s">
        <v>26</v>
      </c>
      <c r="H277">
        <v>7423</v>
      </c>
      <c r="I277" s="68" t="str">
        <f>VLOOKUP(E277,Refs!$P$2:$R$29,3,FALSE)</f>
        <v>Y61</v>
      </c>
      <c r="J277" s="68" t="str">
        <f>VLOOKUP(E277,Refs!$P$2:$S$29,4,FALSE)</f>
        <v>East of England</v>
      </c>
      <c r="K277" s="28">
        <f t="shared" si="12"/>
        <v>7423</v>
      </c>
    </row>
    <row r="278" spans="1:11" x14ac:dyDescent="0.35">
      <c r="A278" s="69">
        <f t="shared" si="11"/>
        <v>45748</v>
      </c>
      <c r="B278" t="s">
        <v>887</v>
      </c>
      <c r="C278" t="s">
        <v>266</v>
      </c>
      <c r="D278" t="s">
        <v>891</v>
      </c>
      <c r="E278" t="s">
        <v>310</v>
      </c>
      <c r="F278" t="s">
        <v>311</v>
      </c>
      <c r="G278" t="s">
        <v>76</v>
      </c>
      <c r="H278">
        <v>45</v>
      </c>
      <c r="I278" s="68" t="str">
        <f>VLOOKUP(E278,Refs!$P$2:$R$29,3,FALSE)</f>
        <v>Y61</v>
      </c>
      <c r="J278" s="68" t="str">
        <f>VLOOKUP(E278,Refs!$P$2:$S$29,4,FALSE)</f>
        <v>East of England</v>
      </c>
      <c r="K278" s="28">
        <f t="shared" si="12"/>
        <v>45</v>
      </c>
    </row>
    <row r="279" spans="1:11" x14ac:dyDescent="0.35">
      <c r="A279" s="69">
        <f t="shared" si="11"/>
        <v>45748</v>
      </c>
      <c r="B279" t="s">
        <v>887</v>
      </c>
      <c r="C279" t="s">
        <v>266</v>
      </c>
      <c r="D279" t="s">
        <v>891</v>
      </c>
      <c r="E279" t="s">
        <v>310</v>
      </c>
      <c r="F279" t="s">
        <v>311</v>
      </c>
      <c r="G279" t="s">
        <v>77</v>
      </c>
      <c r="H279">
        <v>4114</v>
      </c>
      <c r="I279" s="68" t="str">
        <f>VLOOKUP(E279,Refs!$P$2:$R$29,3,FALSE)</f>
        <v>Y61</v>
      </c>
      <c r="J279" s="68" t="str">
        <f>VLOOKUP(E279,Refs!$P$2:$S$29,4,FALSE)</f>
        <v>East of England</v>
      </c>
      <c r="K279" s="28">
        <f t="shared" si="12"/>
        <v>4114</v>
      </c>
    </row>
    <row r="280" spans="1:11" x14ac:dyDescent="0.35">
      <c r="A280" s="69">
        <f t="shared" si="11"/>
        <v>45748</v>
      </c>
      <c r="B280" t="s">
        <v>887</v>
      </c>
      <c r="C280" t="s">
        <v>266</v>
      </c>
      <c r="D280" t="s">
        <v>891</v>
      </c>
      <c r="E280" t="s">
        <v>310</v>
      </c>
      <c r="F280" t="s">
        <v>311</v>
      </c>
      <c r="G280" t="s">
        <v>78</v>
      </c>
      <c r="H280">
        <v>1486</v>
      </c>
      <c r="I280" s="68" t="str">
        <f>VLOOKUP(E280,Refs!$P$2:$R$29,3,FALSE)</f>
        <v>Y61</v>
      </c>
      <c r="J280" s="68" t="str">
        <f>VLOOKUP(E280,Refs!$P$2:$S$29,4,FALSE)</f>
        <v>East of England</v>
      </c>
      <c r="K280" s="28">
        <f t="shared" si="12"/>
        <v>1486</v>
      </c>
    </row>
    <row r="281" spans="1:11" x14ac:dyDescent="0.35">
      <c r="A281" s="69">
        <f t="shared" si="11"/>
        <v>45748</v>
      </c>
      <c r="B281" t="s">
        <v>887</v>
      </c>
      <c r="C281" t="s">
        <v>266</v>
      </c>
      <c r="D281" t="s">
        <v>891</v>
      </c>
      <c r="E281" t="s">
        <v>310</v>
      </c>
      <c r="F281" t="s">
        <v>311</v>
      </c>
      <c r="G281" t="s">
        <v>79</v>
      </c>
      <c r="H281">
        <v>1556</v>
      </c>
      <c r="I281" s="68" t="str">
        <f>VLOOKUP(E281,Refs!$P$2:$R$29,3,FALSE)</f>
        <v>Y61</v>
      </c>
      <c r="J281" s="68" t="str">
        <f>VLOOKUP(E281,Refs!$P$2:$S$29,4,FALSE)</f>
        <v>East of England</v>
      </c>
      <c r="K281" s="28">
        <f t="shared" si="12"/>
        <v>1556</v>
      </c>
    </row>
    <row r="282" spans="1:11" x14ac:dyDescent="0.35">
      <c r="A282" s="69">
        <f t="shared" si="11"/>
        <v>45748</v>
      </c>
      <c r="B282" t="s">
        <v>887</v>
      </c>
      <c r="C282" t="s">
        <v>266</v>
      </c>
      <c r="D282" t="s">
        <v>891</v>
      </c>
      <c r="E282" t="s">
        <v>310</v>
      </c>
      <c r="F282" t="s">
        <v>311</v>
      </c>
      <c r="G282" t="s">
        <v>80</v>
      </c>
      <c r="H282">
        <v>222</v>
      </c>
      <c r="I282" s="68" t="str">
        <f>VLOOKUP(E282,Refs!$P$2:$R$29,3,FALSE)</f>
        <v>Y61</v>
      </c>
      <c r="J282" s="68" t="str">
        <f>VLOOKUP(E282,Refs!$P$2:$S$29,4,FALSE)</f>
        <v>East of England</v>
      </c>
      <c r="K282" s="28">
        <f t="shared" si="12"/>
        <v>222</v>
      </c>
    </row>
    <row r="283" spans="1:11" x14ac:dyDescent="0.35">
      <c r="A283" s="69">
        <f t="shared" si="11"/>
        <v>45748</v>
      </c>
      <c r="B283" t="s">
        <v>887</v>
      </c>
      <c r="C283" t="s">
        <v>266</v>
      </c>
      <c r="D283" t="s">
        <v>891</v>
      </c>
      <c r="E283" t="s">
        <v>310</v>
      </c>
      <c r="F283" t="s">
        <v>311</v>
      </c>
      <c r="G283" t="s">
        <v>25</v>
      </c>
      <c r="H283">
        <v>3264</v>
      </c>
      <c r="I283" s="68" t="str">
        <f>VLOOKUP(E283,Refs!$P$2:$R$29,3,FALSE)</f>
        <v>Y61</v>
      </c>
      <c r="J283" s="68" t="str">
        <f>VLOOKUP(E283,Refs!$P$2:$S$29,4,FALSE)</f>
        <v>East of England</v>
      </c>
      <c r="K283" s="28">
        <f t="shared" si="12"/>
        <v>3264</v>
      </c>
    </row>
    <row r="284" spans="1:11" x14ac:dyDescent="0.35">
      <c r="A284" s="69">
        <f t="shared" si="11"/>
        <v>45748</v>
      </c>
      <c r="B284" t="s">
        <v>887</v>
      </c>
      <c r="C284" t="s">
        <v>266</v>
      </c>
      <c r="D284" t="s">
        <v>891</v>
      </c>
      <c r="E284" t="s">
        <v>310</v>
      </c>
      <c r="F284" t="s">
        <v>311</v>
      </c>
      <c r="G284" t="s">
        <v>81</v>
      </c>
      <c r="H284">
        <v>152</v>
      </c>
      <c r="I284" s="68" t="str">
        <f>VLOOKUP(E284,Refs!$P$2:$R$29,3,FALSE)</f>
        <v>Y61</v>
      </c>
      <c r="J284" s="68" t="str">
        <f>VLOOKUP(E284,Refs!$P$2:$S$29,4,FALSE)</f>
        <v>East of England</v>
      </c>
      <c r="K284" s="28">
        <f t="shared" si="12"/>
        <v>152</v>
      </c>
    </row>
    <row r="285" spans="1:11" x14ac:dyDescent="0.35">
      <c r="A285" s="69">
        <f t="shared" si="11"/>
        <v>45748</v>
      </c>
      <c r="B285" t="s">
        <v>887</v>
      </c>
      <c r="C285" t="s">
        <v>266</v>
      </c>
      <c r="D285" t="s">
        <v>891</v>
      </c>
      <c r="E285" t="s">
        <v>310</v>
      </c>
      <c r="F285" t="s">
        <v>311</v>
      </c>
      <c r="G285" t="s">
        <v>82</v>
      </c>
      <c r="H285">
        <v>1647</v>
      </c>
      <c r="I285" s="68" t="str">
        <f>VLOOKUP(E285,Refs!$P$2:$R$29,3,FALSE)</f>
        <v>Y61</v>
      </c>
      <c r="J285" s="68" t="str">
        <f>VLOOKUP(E285,Refs!$P$2:$S$29,4,FALSE)</f>
        <v>East of England</v>
      </c>
      <c r="K285" s="28">
        <f t="shared" si="12"/>
        <v>1647</v>
      </c>
    </row>
    <row r="286" spans="1:11" x14ac:dyDescent="0.35">
      <c r="A286" s="69">
        <f t="shared" si="11"/>
        <v>45748</v>
      </c>
      <c r="B286" t="s">
        <v>887</v>
      </c>
      <c r="C286" t="s">
        <v>266</v>
      </c>
      <c r="D286" t="s">
        <v>891</v>
      </c>
      <c r="E286" t="s">
        <v>310</v>
      </c>
      <c r="F286" t="s">
        <v>311</v>
      </c>
      <c r="G286" t="s">
        <v>83</v>
      </c>
      <c r="H286">
        <v>1066</v>
      </c>
      <c r="I286" s="68" t="str">
        <f>VLOOKUP(E286,Refs!$P$2:$R$29,3,FALSE)</f>
        <v>Y61</v>
      </c>
      <c r="J286" s="68" t="str">
        <f>VLOOKUP(E286,Refs!$P$2:$S$29,4,FALSE)</f>
        <v>East of England</v>
      </c>
      <c r="K286" s="28">
        <f t="shared" si="12"/>
        <v>1066</v>
      </c>
    </row>
    <row r="287" spans="1:11" x14ac:dyDescent="0.35">
      <c r="A287" s="69">
        <f t="shared" si="11"/>
        <v>45748</v>
      </c>
      <c r="B287" t="s">
        <v>887</v>
      </c>
      <c r="C287" t="s">
        <v>266</v>
      </c>
      <c r="D287" t="s">
        <v>891</v>
      </c>
      <c r="E287" t="s">
        <v>310</v>
      </c>
      <c r="F287" t="s">
        <v>311</v>
      </c>
      <c r="G287" t="s">
        <v>84</v>
      </c>
      <c r="H287">
        <v>1265</v>
      </c>
      <c r="I287" s="68" t="str">
        <f>VLOOKUP(E287,Refs!$P$2:$R$29,3,FALSE)</f>
        <v>Y61</v>
      </c>
      <c r="J287" s="68" t="str">
        <f>VLOOKUP(E287,Refs!$P$2:$S$29,4,FALSE)</f>
        <v>East of England</v>
      </c>
      <c r="K287" s="28">
        <f t="shared" si="12"/>
        <v>1265</v>
      </c>
    </row>
    <row r="288" spans="1:11" x14ac:dyDescent="0.35">
      <c r="A288" s="69">
        <f t="shared" si="11"/>
        <v>45748</v>
      </c>
      <c r="B288" t="s">
        <v>887</v>
      </c>
      <c r="C288" t="s">
        <v>266</v>
      </c>
      <c r="D288" t="s">
        <v>891</v>
      </c>
      <c r="E288" t="s">
        <v>310</v>
      </c>
      <c r="F288" t="s">
        <v>311</v>
      </c>
      <c r="G288" t="s">
        <v>85</v>
      </c>
      <c r="H288">
        <v>3460</v>
      </c>
      <c r="I288" s="68" t="str">
        <f>VLOOKUP(E288,Refs!$P$2:$R$29,3,FALSE)</f>
        <v>Y61</v>
      </c>
      <c r="J288" s="68" t="str">
        <f>VLOOKUP(E288,Refs!$P$2:$S$29,4,FALSE)</f>
        <v>East of England</v>
      </c>
      <c r="K288" s="28">
        <f t="shared" si="12"/>
        <v>3460</v>
      </c>
    </row>
    <row r="289" spans="1:11" x14ac:dyDescent="0.35">
      <c r="A289" s="69">
        <f t="shared" si="11"/>
        <v>45748</v>
      </c>
      <c r="B289" t="s">
        <v>887</v>
      </c>
      <c r="C289" t="s">
        <v>266</v>
      </c>
      <c r="D289" t="s">
        <v>891</v>
      </c>
      <c r="E289" t="s">
        <v>310</v>
      </c>
      <c r="F289" t="s">
        <v>311</v>
      </c>
      <c r="G289" t="s">
        <v>86</v>
      </c>
      <c r="H289">
        <v>228</v>
      </c>
      <c r="I289" s="68" t="str">
        <f>VLOOKUP(E289,Refs!$P$2:$R$29,3,FALSE)</f>
        <v>Y61</v>
      </c>
      <c r="J289" s="68" t="str">
        <f>VLOOKUP(E289,Refs!$P$2:$S$29,4,FALSE)</f>
        <v>East of England</v>
      </c>
      <c r="K289" s="28">
        <f t="shared" si="12"/>
        <v>228</v>
      </c>
    </row>
    <row r="290" spans="1:11" x14ac:dyDescent="0.35">
      <c r="A290" s="69">
        <f t="shared" si="11"/>
        <v>45748</v>
      </c>
      <c r="B290" t="s">
        <v>887</v>
      </c>
      <c r="C290" t="s">
        <v>266</v>
      </c>
      <c r="D290" t="s">
        <v>891</v>
      </c>
      <c r="E290" t="s">
        <v>310</v>
      </c>
      <c r="F290" t="s">
        <v>311</v>
      </c>
      <c r="G290" t="s">
        <v>87</v>
      </c>
      <c r="H290">
        <v>141</v>
      </c>
      <c r="I290" s="68" t="str">
        <f>VLOOKUP(E290,Refs!$P$2:$R$29,3,FALSE)</f>
        <v>Y61</v>
      </c>
      <c r="J290" s="68" t="str">
        <f>VLOOKUP(E290,Refs!$P$2:$S$29,4,FALSE)</f>
        <v>East of England</v>
      </c>
      <c r="K290" s="28">
        <f t="shared" si="12"/>
        <v>141</v>
      </c>
    </row>
    <row r="291" spans="1:11" x14ac:dyDescent="0.35">
      <c r="A291" s="69">
        <f t="shared" si="11"/>
        <v>45748</v>
      </c>
      <c r="B291" t="s">
        <v>887</v>
      </c>
      <c r="C291" t="s">
        <v>266</v>
      </c>
      <c r="D291" t="s">
        <v>891</v>
      </c>
      <c r="E291" t="s">
        <v>310</v>
      </c>
      <c r="F291" t="s">
        <v>311</v>
      </c>
      <c r="G291" t="s">
        <v>88</v>
      </c>
      <c r="H291">
        <v>3120</v>
      </c>
      <c r="I291" s="68" t="str">
        <f>VLOOKUP(E291,Refs!$P$2:$R$29,3,FALSE)</f>
        <v>Y61</v>
      </c>
      <c r="J291" s="68" t="str">
        <f>VLOOKUP(E291,Refs!$P$2:$S$29,4,FALSE)</f>
        <v>East of England</v>
      </c>
      <c r="K291" s="28">
        <f t="shared" si="12"/>
        <v>3120</v>
      </c>
    </row>
    <row r="292" spans="1:11" x14ac:dyDescent="0.35">
      <c r="A292" s="69">
        <f t="shared" si="11"/>
        <v>45748</v>
      </c>
      <c r="B292" t="s">
        <v>887</v>
      </c>
      <c r="C292" t="s">
        <v>266</v>
      </c>
      <c r="D292" t="s">
        <v>891</v>
      </c>
      <c r="E292" t="s">
        <v>310</v>
      </c>
      <c r="F292" t="s">
        <v>311</v>
      </c>
      <c r="G292" t="s">
        <v>89</v>
      </c>
      <c r="H292">
        <v>11181</v>
      </c>
      <c r="I292" s="68" t="str">
        <f>VLOOKUP(E292,Refs!$P$2:$R$29,3,FALSE)</f>
        <v>Y61</v>
      </c>
      <c r="J292" s="68" t="str">
        <f>VLOOKUP(E292,Refs!$P$2:$S$29,4,FALSE)</f>
        <v>East of England</v>
      </c>
      <c r="K292" s="28">
        <f t="shared" si="12"/>
        <v>11181</v>
      </c>
    </row>
    <row r="293" spans="1:11" x14ac:dyDescent="0.35">
      <c r="A293" s="69">
        <f t="shared" si="11"/>
        <v>45748</v>
      </c>
      <c r="B293" t="s">
        <v>887</v>
      </c>
      <c r="C293" t="s">
        <v>266</v>
      </c>
      <c r="D293" t="s">
        <v>891</v>
      </c>
      <c r="E293" t="s">
        <v>310</v>
      </c>
      <c r="F293" t="s">
        <v>311</v>
      </c>
      <c r="G293" t="s">
        <v>90</v>
      </c>
      <c r="H293">
        <v>7423</v>
      </c>
      <c r="I293" s="68" t="str">
        <f>VLOOKUP(E293,Refs!$P$2:$R$29,3,FALSE)</f>
        <v>Y61</v>
      </c>
      <c r="J293" s="68" t="str">
        <f>VLOOKUP(E293,Refs!$P$2:$S$29,4,FALSE)</f>
        <v>East of England</v>
      </c>
      <c r="K293" s="28">
        <f t="shared" si="12"/>
        <v>7423</v>
      </c>
    </row>
    <row r="294" spans="1:11" x14ac:dyDescent="0.35">
      <c r="A294" s="69">
        <f t="shared" si="11"/>
        <v>45748</v>
      </c>
      <c r="B294" t="s">
        <v>887</v>
      </c>
      <c r="C294" t="s">
        <v>266</v>
      </c>
      <c r="D294" t="s">
        <v>891</v>
      </c>
      <c r="E294" t="s">
        <v>310</v>
      </c>
      <c r="F294" t="s">
        <v>311</v>
      </c>
      <c r="G294" t="s">
        <v>27</v>
      </c>
      <c r="H294">
        <v>824</v>
      </c>
      <c r="I294" s="68" t="str">
        <f>VLOOKUP(E294,Refs!$P$2:$R$29,3,FALSE)</f>
        <v>Y61</v>
      </c>
      <c r="J294" s="68" t="str">
        <f>VLOOKUP(E294,Refs!$P$2:$S$29,4,FALSE)</f>
        <v>East of England</v>
      </c>
      <c r="K294" s="28">
        <f t="shared" si="12"/>
        <v>824</v>
      </c>
    </row>
    <row r="295" spans="1:11" x14ac:dyDescent="0.35">
      <c r="A295" s="69">
        <f t="shared" si="11"/>
        <v>45748</v>
      </c>
      <c r="B295" t="s">
        <v>887</v>
      </c>
      <c r="C295" t="s">
        <v>266</v>
      </c>
      <c r="D295" t="s">
        <v>891</v>
      </c>
      <c r="E295" t="s">
        <v>310</v>
      </c>
      <c r="F295" t="s">
        <v>311</v>
      </c>
      <c r="G295" t="s">
        <v>29</v>
      </c>
      <c r="H295">
        <v>1098</v>
      </c>
      <c r="I295" s="68" t="str">
        <f>VLOOKUP(E295,Refs!$P$2:$R$29,3,FALSE)</f>
        <v>Y61</v>
      </c>
      <c r="J295" s="68" t="str">
        <f>VLOOKUP(E295,Refs!$P$2:$S$29,4,FALSE)</f>
        <v>East of England</v>
      </c>
      <c r="K295" s="28">
        <f t="shared" si="12"/>
        <v>1098</v>
      </c>
    </row>
    <row r="296" spans="1:11" x14ac:dyDescent="0.35">
      <c r="A296" s="69">
        <f t="shared" si="11"/>
        <v>45748</v>
      </c>
      <c r="B296" t="s">
        <v>887</v>
      </c>
      <c r="C296" t="s">
        <v>266</v>
      </c>
      <c r="D296" t="s">
        <v>891</v>
      </c>
      <c r="E296" t="s">
        <v>310</v>
      </c>
      <c r="F296" t="s">
        <v>311</v>
      </c>
      <c r="G296" t="s">
        <v>91</v>
      </c>
      <c r="H296">
        <v>442</v>
      </c>
      <c r="I296" s="68" t="str">
        <f>VLOOKUP(E296,Refs!$P$2:$R$29,3,FALSE)</f>
        <v>Y61</v>
      </c>
      <c r="J296" s="68" t="str">
        <f>VLOOKUP(E296,Refs!$P$2:$S$29,4,FALSE)</f>
        <v>East of England</v>
      </c>
      <c r="K296" s="28">
        <f t="shared" si="12"/>
        <v>442</v>
      </c>
    </row>
    <row r="297" spans="1:11" x14ac:dyDescent="0.35">
      <c r="A297" s="69">
        <f t="shared" si="11"/>
        <v>45748</v>
      </c>
      <c r="B297" t="s">
        <v>887</v>
      </c>
      <c r="C297" t="s">
        <v>266</v>
      </c>
      <c r="D297" t="s">
        <v>891</v>
      </c>
      <c r="E297" t="s">
        <v>310</v>
      </c>
      <c r="F297" t="s">
        <v>311</v>
      </c>
      <c r="G297" t="s">
        <v>92</v>
      </c>
      <c r="H297">
        <v>4</v>
      </c>
      <c r="I297" s="68" t="str">
        <f>VLOOKUP(E297,Refs!$P$2:$R$29,3,FALSE)</f>
        <v>Y61</v>
      </c>
      <c r="J297" s="68" t="str">
        <f>VLOOKUP(E297,Refs!$P$2:$S$29,4,FALSE)</f>
        <v>East of England</v>
      </c>
      <c r="K297" s="28">
        <f t="shared" si="12"/>
        <v>4</v>
      </c>
    </row>
    <row r="298" spans="1:11" x14ac:dyDescent="0.35">
      <c r="A298" s="69">
        <f t="shared" si="11"/>
        <v>45748</v>
      </c>
      <c r="B298" t="s">
        <v>887</v>
      </c>
      <c r="C298" t="s">
        <v>266</v>
      </c>
      <c r="D298" t="s">
        <v>891</v>
      </c>
      <c r="E298" t="s">
        <v>310</v>
      </c>
      <c r="F298" t="s">
        <v>311</v>
      </c>
      <c r="G298" t="s">
        <v>93</v>
      </c>
      <c r="H298">
        <v>445</v>
      </c>
      <c r="I298" s="68" t="str">
        <f>VLOOKUP(E298,Refs!$P$2:$R$29,3,FALSE)</f>
        <v>Y61</v>
      </c>
      <c r="J298" s="68" t="str">
        <f>VLOOKUP(E298,Refs!$P$2:$S$29,4,FALSE)</f>
        <v>East of England</v>
      </c>
      <c r="K298" s="28">
        <f t="shared" si="12"/>
        <v>445</v>
      </c>
    </row>
    <row r="299" spans="1:11" x14ac:dyDescent="0.35">
      <c r="A299" s="69">
        <f t="shared" si="11"/>
        <v>45748</v>
      </c>
      <c r="B299" t="s">
        <v>887</v>
      </c>
      <c r="C299" t="s">
        <v>266</v>
      </c>
      <c r="D299" t="s">
        <v>891</v>
      </c>
      <c r="E299" t="s">
        <v>310</v>
      </c>
      <c r="F299" t="s">
        <v>311</v>
      </c>
      <c r="G299" t="s">
        <v>94</v>
      </c>
      <c r="H299">
        <v>50</v>
      </c>
      <c r="I299" s="68" t="str">
        <f>VLOOKUP(E299,Refs!$P$2:$R$29,3,FALSE)</f>
        <v>Y61</v>
      </c>
      <c r="J299" s="68" t="str">
        <f>VLOOKUP(E299,Refs!$P$2:$S$29,4,FALSE)</f>
        <v>East of England</v>
      </c>
      <c r="K299" s="28">
        <f t="shared" si="12"/>
        <v>50</v>
      </c>
    </row>
    <row r="300" spans="1:11" x14ac:dyDescent="0.35">
      <c r="A300" s="69">
        <f t="shared" si="11"/>
        <v>45748</v>
      </c>
      <c r="B300" t="s">
        <v>887</v>
      </c>
      <c r="C300" t="s">
        <v>266</v>
      </c>
      <c r="D300" t="s">
        <v>891</v>
      </c>
      <c r="E300" t="s">
        <v>310</v>
      </c>
      <c r="F300" t="s">
        <v>311</v>
      </c>
      <c r="G300" t="s">
        <v>95</v>
      </c>
      <c r="H300">
        <v>445</v>
      </c>
      <c r="I300" s="68" t="str">
        <f>VLOOKUP(E300,Refs!$P$2:$R$29,3,FALSE)</f>
        <v>Y61</v>
      </c>
      <c r="J300" s="68" t="str">
        <f>VLOOKUP(E300,Refs!$P$2:$S$29,4,FALSE)</f>
        <v>East of England</v>
      </c>
      <c r="K300" s="28">
        <f t="shared" si="12"/>
        <v>445</v>
      </c>
    </row>
    <row r="301" spans="1:11" x14ac:dyDescent="0.35">
      <c r="A301" s="69">
        <f t="shared" si="11"/>
        <v>45748</v>
      </c>
      <c r="B301" t="s">
        <v>887</v>
      </c>
      <c r="C301" t="s">
        <v>266</v>
      </c>
      <c r="D301" t="s">
        <v>891</v>
      </c>
      <c r="E301" t="s">
        <v>310</v>
      </c>
      <c r="F301" t="s">
        <v>311</v>
      </c>
      <c r="G301" t="s">
        <v>96</v>
      </c>
      <c r="H301">
        <v>59</v>
      </c>
      <c r="I301" s="68" t="str">
        <f>VLOOKUP(E301,Refs!$P$2:$R$29,3,FALSE)</f>
        <v>Y61</v>
      </c>
      <c r="J301" s="68" t="str">
        <f>VLOOKUP(E301,Refs!$P$2:$S$29,4,FALSE)</f>
        <v>East of England</v>
      </c>
      <c r="K301" s="28">
        <f t="shared" si="12"/>
        <v>59</v>
      </c>
    </row>
    <row r="302" spans="1:11" x14ac:dyDescent="0.35">
      <c r="A302" s="69">
        <f t="shared" si="11"/>
        <v>45748</v>
      </c>
      <c r="B302" t="s">
        <v>887</v>
      </c>
      <c r="C302" t="s">
        <v>266</v>
      </c>
      <c r="D302" t="s">
        <v>891</v>
      </c>
      <c r="E302" t="s">
        <v>310</v>
      </c>
      <c r="F302" t="s">
        <v>311</v>
      </c>
      <c r="G302" t="s">
        <v>97</v>
      </c>
      <c r="H302">
        <v>561</v>
      </c>
      <c r="I302" s="68" t="str">
        <f>VLOOKUP(E302,Refs!$P$2:$R$29,3,FALSE)</f>
        <v>Y61</v>
      </c>
      <c r="J302" s="68" t="str">
        <f>VLOOKUP(E302,Refs!$P$2:$S$29,4,FALSE)</f>
        <v>East of England</v>
      </c>
      <c r="K302" s="28">
        <f t="shared" si="12"/>
        <v>561</v>
      </c>
    </row>
    <row r="303" spans="1:11" x14ac:dyDescent="0.35">
      <c r="A303" s="69">
        <f t="shared" si="11"/>
        <v>45748</v>
      </c>
      <c r="B303" t="s">
        <v>887</v>
      </c>
      <c r="C303" t="s">
        <v>266</v>
      </c>
      <c r="D303" t="s">
        <v>891</v>
      </c>
      <c r="E303" t="s">
        <v>310</v>
      </c>
      <c r="F303" t="s">
        <v>311</v>
      </c>
      <c r="G303" t="s">
        <v>31</v>
      </c>
      <c r="H303">
        <v>402</v>
      </c>
      <c r="I303" s="68" t="str">
        <f>VLOOKUP(E303,Refs!$P$2:$R$29,3,FALSE)</f>
        <v>Y61</v>
      </c>
      <c r="J303" s="68" t="str">
        <f>VLOOKUP(E303,Refs!$P$2:$S$29,4,FALSE)</f>
        <v>East of England</v>
      </c>
      <c r="K303" s="28">
        <f t="shared" si="12"/>
        <v>402</v>
      </c>
    </row>
    <row r="304" spans="1:11" x14ac:dyDescent="0.35">
      <c r="A304" s="69">
        <f t="shared" si="11"/>
        <v>45748</v>
      </c>
      <c r="B304" t="s">
        <v>887</v>
      </c>
      <c r="C304" t="s">
        <v>266</v>
      </c>
      <c r="D304" t="s">
        <v>891</v>
      </c>
      <c r="E304" t="s">
        <v>310</v>
      </c>
      <c r="F304" t="s">
        <v>311</v>
      </c>
      <c r="G304" t="s">
        <v>98</v>
      </c>
      <c r="H304">
        <v>932</v>
      </c>
      <c r="I304" s="68" t="str">
        <f>VLOOKUP(E304,Refs!$P$2:$R$29,3,FALSE)</f>
        <v>Y61</v>
      </c>
      <c r="J304" s="68" t="str">
        <f>VLOOKUP(E304,Refs!$P$2:$S$29,4,FALSE)</f>
        <v>East of England</v>
      </c>
      <c r="K304" s="28">
        <f t="shared" si="12"/>
        <v>932</v>
      </c>
    </row>
    <row r="305" spans="1:11" x14ac:dyDescent="0.35">
      <c r="A305" s="69">
        <f t="shared" si="11"/>
        <v>45748</v>
      </c>
      <c r="B305" t="s">
        <v>887</v>
      </c>
      <c r="C305" t="s">
        <v>266</v>
      </c>
      <c r="D305" t="s">
        <v>891</v>
      </c>
      <c r="E305" t="s">
        <v>310</v>
      </c>
      <c r="F305" t="s">
        <v>311</v>
      </c>
      <c r="G305" t="s">
        <v>99</v>
      </c>
      <c r="H305">
        <v>680</v>
      </c>
      <c r="I305" s="68" t="str">
        <f>VLOOKUP(E305,Refs!$P$2:$R$29,3,FALSE)</f>
        <v>Y61</v>
      </c>
      <c r="J305" s="68" t="str">
        <f>VLOOKUP(E305,Refs!$P$2:$S$29,4,FALSE)</f>
        <v>East of England</v>
      </c>
      <c r="K305" s="28">
        <f t="shared" si="12"/>
        <v>680</v>
      </c>
    </row>
    <row r="306" spans="1:11" x14ac:dyDescent="0.35">
      <c r="A306" s="69">
        <f t="shared" si="11"/>
        <v>45748</v>
      </c>
      <c r="B306" t="s">
        <v>887</v>
      </c>
      <c r="C306" t="s">
        <v>266</v>
      </c>
      <c r="D306" t="s">
        <v>891</v>
      </c>
      <c r="E306" t="s">
        <v>310</v>
      </c>
      <c r="F306" t="s">
        <v>311</v>
      </c>
      <c r="G306" t="s">
        <v>100</v>
      </c>
      <c r="H306">
        <v>635</v>
      </c>
      <c r="I306" s="68" t="str">
        <f>VLOOKUP(E306,Refs!$P$2:$R$29,3,FALSE)</f>
        <v>Y61</v>
      </c>
      <c r="J306" s="68" t="str">
        <f>VLOOKUP(E306,Refs!$P$2:$S$29,4,FALSE)</f>
        <v>East of England</v>
      </c>
      <c r="K306" s="28">
        <f t="shared" si="12"/>
        <v>635</v>
      </c>
    </row>
    <row r="307" spans="1:11" x14ac:dyDescent="0.35">
      <c r="A307" s="69">
        <f t="shared" si="11"/>
        <v>45748</v>
      </c>
      <c r="B307" t="s">
        <v>887</v>
      </c>
      <c r="C307" t="s">
        <v>266</v>
      </c>
      <c r="D307" t="s">
        <v>891</v>
      </c>
      <c r="E307" t="s">
        <v>310</v>
      </c>
      <c r="F307" t="s">
        <v>311</v>
      </c>
      <c r="G307" t="s">
        <v>101</v>
      </c>
      <c r="H307">
        <v>450</v>
      </c>
      <c r="I307" s="68" t="str">
        <f>VLOOKUP(E307,Refs!$P$2:$R$29,3,FALSE)</f>
        <v>Y61</v>
      </c>
      <c r="J307" s="68" t="str">
        <f>VLOOKUP(E307,Refs!$P$2:$S$29,4,FALSE)</f>
        <v>East of England</v>
      </c>
      <c r="K307" s="28">
        <f t="shared" si="12"/>
        <v>450</v>
      </c>
    </row>
    <row r="308" spans="1:11" x14ac:dyDescent="0.35">
      <c r="A308" s="69">
        <f t="shared" si="11"/>
        <v>45748</v>
      </c>
      <c r="B308" t="s">
        <v>887</v>
      </c>
      <c r="C308" t="s">
        <v>266</v>
      </c>
      <c r="D308" t="s">
        <v>891</v>
      </c>
      <c r="E308" t="s">
        <v>310</v>
      </c>
      <c r="F308" t="s">
        <v>311</v>
      </c>
      <c r="G308" t="s">
        <v>102</v>
      </c>
      <c r="H308">
        <v>171</v>
      </c>
      <c r="I308" s="68" t="str">
        <f>VLOOKUP(E308,Refs!$P$2:$R$29,3,FALSE)</f>
        <v>Y61</v>
      </c>
      <c r="J308" s="68" t="str">
        <f>VLOOKUP(E308,Refs!$P$2:$S$29,4,FALSE)</f>
        <v>East of England</v>
      </c>
      <c r="K308" s="28">
        <f t="shared" si="12"/>
        <v>171</v>
      </c>
    </row>
    <row r="309" spans="1:11" x14ac:dyDescent="0.35">
      <c r="A309" s="69">
        <f t="shared" si="11"/>
        <v>45748</v>
      </c>
      <c r="B309" t="s">
        <v>887</v>
      </c>
      <c r="C309" t="s">
        <v>266</v>
      </c>
      <c r="D309" t="s">
        <v>891</v>
      </c>
      <c r="E309" t="s">
        <v>310</v>
      </c>
      <c r="F309" t="s">
        <v>311</v>
      </c>
      <c r="G309" t="s">
        <v>103</v>
      </c>
      <c r="H309">
        <v>39</v>
      </c>
      <c r="I309" s="68" t="str">
        <f>VLOOKUP(E309,Refs!$P$2:$R$29,3,FALSE)</f>
        <v>Y61</v>
      </c>
      <c r="J309" s="68" t="str">
        <f>VLOOKUP(E309,Refs!$P$2:$S$29,4,FALSE)</f>
        <v>East of England</v>
      </c>
      <c r="K309" s="28">
        <f t="shared" si="12"/>
        <v>39</v>
      </c>
    </row>
    <row r="310" spans="1:11" x14ac:dyDescent="0.35">
      <c r="A310" s="69">
        <f t="shared" si="11"/>
        <v>45748</v>
      </c>
      <c r="B310" t="s">
        <v>887</v>
      </c>
      <c r="C310" t="s">
        <v>266</v>
      </c>
      <c r="D310" t="s">
        <v>891</v>
      </c>
      <c r="E310" t="s">
        <v>310</v>
      </c>
      <c r="F310" t="s">
        <v>311</v>
      </c>
      <c r="G310" t="s">
        <v>104</v>
      </c>
      <c r="H310">
        <v>438</v>
      </c>
      <c r="I310" s="68" t="str">
        <f>VLOOKUP(E310,Refs!$P$2:$R$29,3,FALSE)</f>
        <v>Y61</v>
      </c>
      <c r="J310" s="68" t="str">
        <f>VLOOKUP(E310,Refs!$P$2:$S$29,4,FALSE)</f>
        <v>East of England</v>
      </c>
      <c r="K310" s="28">
        <f t="shared" si="12"/>
        <v>438</v>
      </c>
    </row>
    <row r="311" spans="1:11" x14ac:dyDescent="0.35">
      <c r="A311" s="69">
        <f t="shared" si="11"/>
        <v>45748</v>
      </c>
      <c r="B311" t="s">
        <v>887</v>
      </c>
      <c r="C311" t="s">
        <v>266</v>
      </c>
      <c r="D311" t="s">
        <v>891</v>
      </c>
      <c r="E311" t="s">
        <v>310</v>
      </c>
      <c r="F311" t="s">
        <v>311</v>
      </c>
      <c r="G311" t="s">
        <v>105</v>
      </c>
      <c r="H311">
        <v>646331</v>
      </c>
      <c r="I311" s="68" t="str">
        <f>VLOOKUP(E311,Refs!$P$2:$R$29,3,FALSE)</f>
        <v>Y61</v>
      </c>
      <c r="J311" s="68" t="str">
        <f>VLOOKUP(E311,Refs!$P$2:$S$29,4,FALSE)</f>
        <v>East of England</v>
      </c>
      <c r="K311" s="28">
        <f t="shared" si="12"/>
        <v>646331</v>
      </c>
    </row>
    <row r="312" spans="1:11" x14ac:dyDescent="0.35">
      <c r="A312" s="69">
        <f t="shared" si="11"/>
        <v>45748</v>
      </c>
      <c r="B312" t="s">
        <v>887</v>
      </c>
      <c r="C312" t="s">
        <v>266</v>
      </c>
      <c r="D312" t="s">
        <v>891</v>
      </c>
      <c r="E312" t="s">
        <v>310</v>
      </c>
      <c r="F312" t="s">
        <v>311</v>
      </c>
      <c r="G312" t="s">
        <v>106</v>
      </c>
      <c r="H312">
        <v>862</v>
      </c>
      <c r="I312" s="68" t="str">
        <f>VLOOKUP(E312,Refs!$P$2:$R$29,3,FALSE)</f>
        <v>Y61</v>
      </c>
      <c r="J312" s="68" t="str">
        <f>VLOOKUP(E312,Refs!$P$2:$S$29,4,FALSE)</f>
        <v>East of England</v>
      </c>
      <c r="K312" s="28">
        <f t="shared" si="12"/>
        <v>862</v>
      </c>
    </row>
    <row r="313" spans="1:11" x14ac:dyDescent="0.35">
      <c r="A313" s="69">
        <f t="shared" si="11"/>
        <v>45748</v>
      </c>
      <c r="B313" t="s">
        <v>887</v>
      </c>
      <c r="C313" t="s">
        <v>266</v>
      </c>
      <c r="D313" t="s">
        <v>891</v>
      </c>
      <c r="E313" t="s">
        <v>310</v>
      </c>
      <c r="F313" t="s">
        <v>311</v>
      </c>
      <c r="G313" t="s">
        <v>107</v>
      </c>
      <c r="H313">
        <v>426</v>
      </c>
      <c r="I313" s="68" t="str">
        <f>VLOOKUP(E313,Refs!$P$2:$R$29,3,FALSE)</f>
        <v>Y61</v>
      </c>
      <c r="J313" s="68" t="str">
        <f>VLOOKUP(E313,Refs!$P$2:$S$29,4,FALSE)</f>
        <v>East of England</v>
      </c>
      <c r="K313" s="28">
        <f t="shared" si="12"/>
        <v>426</v>
      </c>
    </row>
    <row r="314" spans="1:11" x14ac:dyDescent="0.35">
      <c r="A314" s="69">
        <f t="shared" si="11"/>
        <v>45748</v>
      </c>
      <c r="B314" t="s">
        <v>887</v>
      </c>
      <c r="C314" t="s">
        <v>266</v>
      </c>
      <c r="D314" t="s">
        <v>891</v>
      </c>
      <c r="E314" t="s">
        <v>310</v>
      </c>
      <c r="F314" t="s">
        <v>311</v>
      </c>
      <c r="G314" t="s">
        <v>108</v>
      </c>
      <c r="H314">
        <v>46</v>
      </c>
      <c r="I314" s="68" t="str">
        <f>VLOOKUP(E314,Refs!$P$2:$R$29,3,FALSE)</f>
        <v>Y61</v>
      </c>
      <c r="J314" s="68" t="str">
        <f>VLOOKUP(E314,Refs!$P$2:$S$29,4,FALSE)</f>
        <v>East of England</v>
      </c>
      <c r="K314" s="28">
        <f t="shared" si="12"/>
        <v>46</v>
      </c>
    </row>
    <row r="315" spans="1:11" x14ac:dyDescent="0.35">
      <c r="A315" s="69">
        <f t="shared" si="11"/>
        <v>45748</v>
      </c>
      <c r="B315" t="s">
        <v>887</v>
      </c>
      <c r="C315" t="s">
        <v>266</v>
      </c>
      <c r="D315" t="s">
        <v>891</v>
      </c>
      <c r="E315" t="s">
        <v>310</v>
      </c>
      <c r="F315" t="s">
        <v>311</v>
      </c>
      <c r="G315" t="s">
        <v>109</v>
      </c>
      <c r="H315">
        <v>244</v>
      </c>
      <c r="I315" s="68" t="str">
        <f>VLOOKUP(E315,Refs!$P$2:$R$29,3,FALSE)</f>
        <v>Y61</v>
      </c>
      <c r="J315" s="68" t="str">
        <f>VLOOKUP(E315,Refs!$P$2:$S$29,4,FALSE)</f>
        <v>East of England</v>
      </c>
      <c r="K315" s="28">
        <f t="shared" si="12"/>
        <v>244</v>
      </c>
    </row>
    <row r="316" spans="1:11" x14ac:dyDescent="0.35">
      <c r="A316" s="69">
        <f t="shared" si="11"/>
        <v>45748</v>
      </c>
      <c r="B316" t="s">
        <v>887</v>
      </c>
      <c r="C316" t="s">
        <v>266</v>
      </c>
      <c r="D316" t="s">
        <v>891</v>
      </c>
      <c r="E316" t="s">
        <v>310</v>
      </c>
      <c r="F316" t="s">
        <v>311</v>
      </c>
      <c r="G316" t="s">
        <v>110</v>
      </c>
      <c r="H316">
        <v>464072</v>
      </c>
      <c r="I316" s="68" t="str">
        <f>VLOOKUP(E316,Refs!$P$2:$R$29,3,FALSE)</f>
        <v>Y61</v>
      </c>
      <c r="J316" s="68" t="str">
        <f>VLOOKUP(E316,Refs!$P$2:$S$29,4,FALSE)</f>
        <v>East of England</v>
      </c>
      <c r="K316" s="28">
        <f t="shared" si="12"/>
        <v>464072</v>
      </c>
    </row>
    <row r="317" spans="1:11" x14ac:dyDescent="0.35">
      <c r="A317" s="69">
        <f t="shared" si="11"/>
        <v>45748</v>
      </c>
      <c r="B317" t="s">
        <v>887</v>
      </c>
      <c r="C317" t="s">
        <v>266</v>
      </c>
      <c r="D317" t="s">
        <v>891</v>
      </c>
      <c r="E317" t="s">
        <v>310</v>
      </c>
      <c r="F317" t="s">
        <v>311</v>
      </c>
      <c r="G317" t="s">
        <v>111</v>
      </c>
      <c r="H317">
        <v>798</v>
      </c>
      <c r="I317" s="68" t="str">
        <f>VLOOKUP(E317,Refs!$P$2:$R$29,3,FALSE)</f>
        <v>Y61</v>
      </c>
      <c r="J317" s="68" t="str">
        <f>VLOOKUP(E317,Refs!$P$2:$S$29,4,FALSE)</f>
        <v>East of England</v>
      </c>
      <c r="K317" s="28">
        <f t="shared" si="12"/>
        <v>798</v>
      </c>
    </row>
    <row r="318" spans="1:11" x14ac:dyDescent="0.35">
      <c r="A318" s="69">
        <f t="shared" si="11"/>
        <v>45748</v>
      </c>
      <c r="B318" t="s">
        <v>887</v>
      </c>
      <c r="C318" t="s">
        <v>266</v>
      </c>
      <c r="D318" t="s">
        <v>891</v>
      </c>
      <c r="E318" t="s">
        <v>310</v>
      </c>
      <c r="F318" t="s">
        <v>311</v>
      </c>
      <c r="G318" t="s">
        <v>814</v>
      </c>
      <c r="H318">
        <v>2762</v>
      </c>
      <c r="I318" s="68" t="str">
        <f>VLOOKUP(E318,Refs!$P$2:$R$29,3,FALSE)</f>
        <v>Y61</v>
      </c>
      <c r="J318" s="68" t="str">
        <f>VLOOKUP(E318,Refs!$P$2:$S$29,4,FALSE)</f>
        <v>East of England</v>
      </c>
      <c r="K318" s="28">
        <f t="shared" si="12"/>
        <v>2762</v>
      </c>
    </row>
    <row r="319" spans="1:11" x14ac:dyDescent="0.35">
      <c r="A319" s="69">
        <f t="shared" si="11"/>
        <v>45748</v>
      </c>
      <c r="B319" t="s">
        <v>887</v>
      </c>
      <c r="C319" t="s">
        <v>266</v>
      </c>
      <c r="D319" t="s">
        <v>891</v>
      </c>
      <c r="E319" t="s">
        <v>310</v>
      </c>
      <c r="F319" t="s">
        <v>311</v>
      </c>
      <c r="G319" t="s">
        <v>815</v>
      </c>
      <c r="H319">
        <v>243</v>
      </c>
      <c r="I319" s="68" t="str">
        <f>VLOOKUP(E319,Refs!$P$2:$R$29,3,FALSE)</f>
        <v>Y61</v>
      </c>
      <c r="J319" s="68" t="str">
        <f>VLOOKUP(E319,Refs!$P$2:$S$29,4,FALSE)</f>
        <v>East of England</v>
      </c>
      <c r="K319" s="28">
        <f t="shared" si="12"/>
        <v>243</v>
      </c>
    </row>
    <row r="320" spans="1:11" x14ac:dyDescent="0.35">
      <c r="A320" s="69">
        <f t="shared" si="11"/>
        <v>45748</v>
      </c>
      <c r="B320" t="s">
        <v>887</v>
      </c>
      <c r="C320" t="s">
        <v>266</v>
      </c>
      <c r="D320" t="s">
        <v>891</v>
      </c>
      <c r="E320" t="s">
        <v>310</v>
      </c>
      <c r="F320" t="s">
        <v>311</v>
      </c>
      <c r="G320" t="s">
        <v>112</v>
      </c>
      <c r="H320">
        <v>5845</v>
      </c>
      <c r="I320" s="68" t="str">
        <f>VLOOKUP(E320,Refs!$P$2:$R$29,3,FALSE)</f>
        <v>Y61</v>
      </c>
      <c r="J320" s="68" t="str">
        <f>VLOOKUP(E320,Refs!$P$2:$S$29,4,FALSE)</f>
        <v>East of England</v>
      </c>
      <c r="K320" s="28">
        <f t="shared" si="12"/>
        <v>5845</v>
      </c>
    </row>
    <row r="321" spans="1:11" x14ac:dyDescent="0.35">
      <c r="A321" s="69">
        <f t="shared" si="11"/>
        <v>45748</v>
      </c>
      <c r="B321" t="s">
        <v>887</v>
      </c>
      <c r="C321" t="s">
        <v>266</v>
      </c>
      <c r="D321" t="s">
        <v>891</v>
      </c>
      <c r="E321" t="s">
        <v>310</v>
      </c>
      <c r="F321" t="s">
        <v>311</v>
      </c>
      <c r="G321" t="s">
        <v>113</v>
      </c>
      <c r="H321">
        <v>0</v>
      </c>
      <c r="I321" s="68" t="str">
        <f>VLOOKUP(E321,Refs!$P$2:$R$29,3,FALSE)</f>
        <v>Y61</v>
      </c>
      <c r="J321" s="68" t="str">
        <f>VLOOKUP(E321,Refs!$P$2:$S$29,4,FALSE)</f>
        <v>East of England</v>
      </c>
      <c r="K321" s="28" t="str">
        <f t="shared" si="12"/>
        <v/>
      </c>
    </row>
    <row r="322" spans="1:11" x14ac:dyDescent="0.35">
      <c r="A322" s="69">
        <f t="shared" si="11"/>
        <v>45748</v>
      </c>
      <c r="B322" t="s">
        <v>887</v>
      </c>
      <c r="C322" t="s">
        <v>266</v>
      </c>
      <c r="D322" t="s">
        <v>891</v>
      </c>
      <c r="E322" t="s">
        <v>310</v>
      </c>
      <c r="F322" t="s">
        <v>311</v>
      </c>
      <c r="G322" t="s">
        <v>114</v>
      </c>
      <c r="H322">
        <v>3599</v>
      </c>
      <c r="I322" s="68" t="str">
        <f>VLOOKUP(E322,Refs!$P$2:$R$29,3,FALSE)</f>
        <v>Y61</v>
      </c>
      <c r="J322" s="68" t="str">
        <f>VLOOKUP(E322,Refs!$P$2:$S$29,4,FALSE)</f>
        <v>East of England</v>
      </c>
      <c r="K322" s="28">
        <f t="shared" si="12"/>
        <v>3599</v>
      </c>
    </row>
    <row r="323" spans="1:11" x14ac:dyDescent="0.35">
      <c r="A323" s="69">
        <f t="shared" ref="A323:A386" si="13">DATEVALUE(RIGHT(B323,8))</f>
        <v>45748</v>
      </c>
      <c r="B323" t="s">
        <v>887</v>
      </c>
      <c r="C323" t="s">
        <v>266</v>
      </c>
      <c r="D323" t="s">
        <v>891</v>
      </c>
      <c r="E323" t="s">
        <v>310</v>
      </c>
      <c r="F323" t="s">
        <v>311</v>
      </c>
      <c r="G323" t="s">
        <v>115</v>
      </c>
      <c r="H323">
        <v>843</v>
      </c>
      <c r="I323" s="68" t="str">
        <f>VLOOKUP(E323,Refs!$P$2:$R$29,3,FALSE)</f>
        <v>Y61</v>
      </c>
      <c r="J323" s="68" t="str">
        <f>VLOOKUP(E323,Refs!$P$2:$S$29,4,FALSE)</f>
        <v>East of England</v>
      </c>
      <c r="K323" s="28">
        <f t="shared" si="12"/>
        <v>843</v>
      </c>
    </row>
    <row r="324" spans="1:11" x14ac:dyDescent="0.35">
      <c r="A324" s="69">
        <f t="shared" si="13"/>
        <v>45748</v>
      </c>
      <c r="B324" t="s">
        <v>887</v>
      </c>
      <c r="C324" t="s">
        <v>266</v>
      </c>
      <c r="D324" t="s">
        <v>891</v>
      </c>
      <c r="E324" t="s">
        <v>310</v>
      </c>
      <c r="F324" t="s">
        <v>311</v>
      </c>
      <c r="G324" t="s">
        <v>116</v>
      </c>
      <c r="H324">
        <v>1297</v>
      </c>
      <c r="I324" s="68" t="str">
        <f>VLOOKUP(E324,Refs!$P$2:$R$29,3,FALSE)</f>
        <v>Y61</v>
      </c>
      <c r="J324" s="68" t="str">
        <f>VLOOKUP(E324,Refs!$P$2:$S$29,4,FALSE)</f>
        <v>East of England</v>
      </c>
      <c r="K324" s="28">
        <f t="shared" si="12"/>
        <v>1297</v>
      </c>
    </row>
    <row r="325" spans="1:11" x14ac:dyDescent="0.35">
      <c r="A325" s="69">
        <f t="shared" si="13"/>
        <v>45748</v>
      </c>
      <c r="B325" t="s">
        <v>887</v>
      </c>
      <c r="C325" t="s">
        <v>266</v>
      </c>
      <c r="D325" t="s">
        <v>891</v>
      </c>
      <c r="E325" t="s">
        <v>310</v>
      </c>
      <c r="F325" t="s">
        <v>311</v>
      </c>
      <c r="G325" t="s">
        <v>117</v>
      </c>
      <c r="H325">
        <v>466</v>
      </c>
      <c r="I325" s="68" t="str">
        <f>VLOOKUP(E325,Refs!$P$2:$R$29,3,FALSE)</f>
        <v>Y61</v>
      </c>
      <c r="J325" s="68" t="str">
        <f>VLOOKUP(E325,Refs!$P$2:$S$29,4,FALSE)</f>
        <v>East of England</v>
      </c>
      <c r="K325" s="28">
        <f t="shared" si="12"/>
        <v>466</v>
      </c>
    </row>
    <row r="326" spans="1:11" x14ac:dyDescent="0.35">
      <c r="A326" s="69">
        <f t="shared" si="13"/>
        <v>45748</v>
      </c>
      <c r="B326" t="s">
        <v>887</v>
      </c>
      <c r="C326" t="s">
        <v>266</v>
      </c>
      <c r="D326" t="s">
        <v>891</v>
      </c>
      <c r="E326" t="s">
        <v>310</v>
      </c>
      <c r="F326" t="s">
        <v>311</v>
      </c>
      <c r="G326" t="s">
        <v>118</v>
      </c>
      <c r="H326">
        <v>118</v>
      </c>
      <c r="I326" s="68" t="str">
        <f>VLOOKUP(E326,Refs!$P$2:$R$29,3,FALSE)</f>
        <v>Y61</v>
      </c>
      <c r="J326" s="68" t="str">
        <f>VLOOKUP(E326,Refs!$P$2:$S$29,4,FALSE)</f>
        <v>East of England</v>
      </c>
      <c r="K326" s="28">
        <f t="shared" si="12"/>
        <v>118</v>
      </c>
    </row>
    <row r="327" spans="1:11" x14ac:dyDescent="0.35">
      <c r="A327" s="69">
        <f t="shared" si="13"/>
        <v>45748</v>
      </c>
      <c r="B327" t="s">
        <v>887</v>
      </c>
      <c r="C327" t="s">
        <v>266</v>
      </c>
      <c r="D327" t="s">
        <v>891</v>
      </c>
      <c r="E327" t="s">
        <v>310</v>
      </c>
      <c r="F327" t="s">
        <v>311</v>
      </c>
      <c r="G327" t="s">
        <v>119</v>
      </c>
      <c r="H327">
        <v>4</v>
      </c>
      <c r="I327" s="68" t="str">
        <f>VLOOKUP(E327,Refs!$P$2:$R$29,3,FALSE)</f>
        <v>Y61</v>
      </c>
      <c r="J327" s="68" t="str">
        <f>VLOOKUP(E327,Refs!$P$2:$S$29,4,FALSE)</f>
        <v>East of England</v>
      </c>
      <c r="K327" s="28">
        <f t="shared" ref="K327:K390" si="14">IF(OR(H327="NULL",H327=0,H327=""),"",H327)</f>
        <v>4</v>
      </c>
    </row>
    <row r="328" spans="1:11" x14ac:dyDescent="0.35">
      <c r="A328" s="69">
        <f t="shared" si="13"/>
        <v>45748</v>
      </c>
      <c r="B328" t="s">
        <v>887</v>
      </c>
      <c r="C328" t="s">
        <v>266</v>
      </c>
      <c r="D328" t="s">
        <v>891</v>
      </c>
      <c r="E328" t="s">
        <v>310</v>
      </c>
      <c r="F328" t="s">
        <v>311</v>
      </c>
      <c r="G328" t="s">
        <v>120</v>
      </c>
      <c r="H328">
        <v>949</v>
      </c>
      <c r="I328" s="68" t="str">
        <f>VLOOKUP(E328,Refs!$P$2:$R$29,3,FALSE)</f>
        <v>Y61</v>
      </c>
      <c r="J328" s="68" t="str">
        <f>VLOOKUP(E328,Refs!$P$2:$S$29,4,FALSE)</f>
        <v>East of England</v>
      </c>
      <c r="K328" s="28">
        <f t="shared" si="14"/>
        <v>949</v>
      </c>
    </row>
    <row r="329" spans="1:11" x14ac:dyDescent="0.35">
      <c r="A329" s="69">
        <f t="shared" si="13"/>
        <v>45748</v>
      </c>
      <c r="B329" t="s">
        <v>887</v>
      </c>
      <c r="C329" t="s">
        <v>266</v>
      </c>
      <c r="D329" t="s">
        <v>891</v>
      </c>
      <c r="E329" t="s">
        <v>310</v>
      </c>
      <c r="F329" t="s">
        <v>311</v>
      </c>
      <c r="G329" t="s">
        <v>121</v>
      </c>
      <c r="H329">
        <v>318</v>
      </c>
      <c r="I329" s="68" t="str">
        <f>VLOOKUP(E329,Refs!$P$2:$R$29,3,FALSE)</f>
        <v>Y61</v>
      </c>
      <c r="J329" s="68" t="str">
        <f>VLOOKUP(E329,Refs!$P$2:$S$29,4,FALSE)</f>
        <v>East of England</v>
      </c>
      <c r="K329" s="28">
        <f t="shared" si="14"/>
        <v>318</v>
      </c>
    </row>
    <row r="330" spans="1:11" x14ac:dyDescent="0.35">
      <c r="A330" s="69">
        <f t="shared" si="13"/>
        <v>45748</v>
      </c>
      <c r="B330" t="s">
        <v>887</v>
      </c>
      <c r="C330" t="s">
        <v>266</v>
      </c>
      <c r="D330" t="s">
        <v>891</v>
      </c>
      <c r="E330" t="s">
        <v>310</v>
      </c>
      <c r="F330" t="s">
        <v>311</v>
      </c>
      <c r="G330" t="s">
        <v>122</v>
      </c>
      <c r="H330">
        <v>856</v>
      </c>
      <c r="I330" s="68" t="str">
        <f>VLOOKUP(E330,Refs!$P$2:$R$29,3,FALSE)</f>
        <v>Y61</v>
      </c>
      <c r="J330" s="68" t="str">
        <f>VLOOKUP(E330,Refs!$P$2:$S$29,4,FALSE)</f>
        <v>East of England</v>
      </c>
      <c r="K330" s="28">
        <f t="shared" si="14"/>
        <v>856</v>
      </c>
    </row>
    <row r="331" spans="1:11" x14ac:dyDescent="0.35">
      <c r="A331" s="69">
        <f t="shared" si="13"/>
        <v>45748</v>
      </c>
      <c r="B331" t="s">
        <v>887</v>
      </c>
      <c r="C331" t="s">
        <v>266</v>
      </c>
      <c r="D331" t="s">
        <v>891</v>
      </c>
      <c r="E331" t="s">
        <v>310</v>
      </c>
      <c r="F331" t="s">
        <v>311</v>
      </c>
      <c r="G331" t="s">
        <v>123</v>
      </c>
      <c r="H331">
        <v>55</v>
      </c>
      <c r="I331" s="68" t="str">
        <f>VLOOKUP(E331,Refs!$P$2:$R$29,3,FALSE)</f>
        <v>Y61</v>
      </c>
      <c r="J331" s="68" t="str">
        <f>VLOOKUP(E331,Refs!$P$2:$S$29,4,FALSE)</f>
        <v>East of England</v>
      </c>
      <c r="K331" s="28">
        <f t="shared" si="14"/>
        <v>55</v>
      </c>
    </row>
    <row r="332" spans="1:11" x14ac:dyDescent="0.35">
      <c r="A332" s="69">
        <f t="shared" si="13"/>
        <v>45748</v>
      </c>
      <c r="B332" t="s">
        <v>887</v>
      </c>
      <c r="C332" t="s">
        <v>266</v>
      </c>
      <c r="D332" t="s">
        <v>891</v>
      </c>
      <c r="E332" t="s">
        <v>310</v>
      </c>
      <c r="F332" t="s">
        <v>311</v>
      </c>
      <c r="G332" t="s">
        <v>124</v>
      </c>
      <c r="H332">
        <v>4</v>
      </c>
      <c r="I332" s="68" t="str">
        <f>VLOOKUP(E332,Refs!$P$2:$R$29,3,FALSE)</f>
        <v>Y61</v>
      </c>
      <c r="J332" s="68" t="str">
        <f>VLOOKUP(E332,Refs!$P$2:$S$29,4,FALSE)</f>
        <v>East of England</v>
      </c>
      <c r="K332" s="28">
        <f t="shared" si="14"/>
        <v>4</v>
      </c>
    </row>
    <row r="333" spans="1:11" x14ac:dyDescent="0.35">
      <c r="A333" s="69">
        <f t="shared" si="13"/>
        <v>45748</v>
      </c>
      <c r="B333" t="s">
        <v>887</v>
      </c>
      <c r="C333" t="s">
        <v>266</v>
      </c>
      <c r="D333" t="s">
        <v>891</v>
      </c>
      <c r="E333" t="s">
        <v>310</v>
      </c>
      <c r="F333" t="s">
        <v>311</v>
      </c>
      <c r="G333" t="s">
        <v>125</v>
      </c>
      <c r="H333">
        <v>0</v>
      </c>
      <c r="I333" s="68" t="str">
        <f>VLOOKUP(E333,Refs!$P$2:$R$29,3,FALSE)</f>
        <v>Y61</v>
      </c>
      <c r="J333" s="68" t="str">
        <f>VLOOKUP(E333,Refs!$P$2:$S$29,4,FALSE)</f>
        <v>East of England</v>
      </c>
      <c r="K333" s="28" t="str">
        <f t="shared" si="14"/>
        <v/>
      </c>
    </row>
    <row r="334" spans="1:11" x14ac:dyDescent="0.35">
      <c r="A334" s="69">
        <f t="shared" si="13"/>
        <v>45748</v>
      </c>
      <c r="B334" t="s">
        <v>887</v>
      </c>
      <c r="C334" t="s">
        <v>266</v>
      </c>
      <c r="D334" t="s">
        <v>891</v>
      </c>
      <c r="E334" t="s">
        <v>310</v>
      </c>
      <c r="F334" t="s">
        <v>311</v>
      </c>
      <c r="G334" t="s">
        <v>126</v>
      </c>
      <c r="H334" t="s">
        <v>892</v>
      </c>
      <c r="I334" s="68" t="str">
        <f>VLOOKUP(E334,Refs!$P$2:$R$29,3,FALSE)</f>
        <v>Y61</v>
      </c>
      <c r="J334" s="68" t="str">
        <f>VLOOKUP(E334,Refs!$P$2:$S$29,4,FALSE)</f>
        <v>East of England</v>
      </c>
      <c r="K334" s="28" t="str">
        <f t="shared" si="14"/>
        <v>-</v>
      </c>
    </row>
    <row r="335" spans="1:11" x14ac:dyDescent="0.35">
      <c r="A335" s="69">
        <f t="shared" si="13"/>
        <v>45748</v>
      </c>
      <c r="B335" t="s">
        <v>887</v>
      </c>
      <c r="C335" t="s">
        <v>266</v>
      </c>
      <c r="D335" t="s">
        <v>891</v>
      </c>
      <c r="E335" t="s">
        <v>310</v>
      </c>
      <c r="F335" t="s">
        <v>311</v>
      </c>
      <c r="G335" t="s">
        <v>127</v>
      </c>
      <c r="H335" t="s">
        <v>892</v>
      </c>
      <c r="I335" s="68" t="str">
        <f>VLOOKUP(E335,Refs!$P$2:$R$29,3,FALSE)</f>
        <v>Y61</v>
      </c>
      <c r="J335" s="68" t="str">
        <f>VLOOKUP(E335,Refs!$P$2:$S$29,4,FALSE)</f>
        <v>East of England</v>
      </c>
      <c r="K335" s="28" t="str">
        <f t="shared" si="14"/>
        <v>-</v>
      </c>
    </row>
    <row r="336" spans="1:11" x14ac:dyDescent="0.35">
      <c r="A336" s="69">
        <f t="shared" si="13"/>
        <v>45748</v>
      </c>
      <c r="B336" t="s">
        <v>887</v>
      </c>
      <c r="C336" t="s">
        <v>266</v>
      </c>
      <c r="D336" t="s">
        <v>891</v>
      </c>
      <c r="E336" t="s">
        <v>310</v>
      </c>
      <c r="F336" t="s">
        <v>311</v>
      </c>
      <c r="G336" t="s">
        <v>128</v>
      </c>
      <c r="H336">
        <v>0</v>
      </c>
      <c r="I336" s="68" t="str">
        <f>VLOOKUP(E336,Refs!$P$2:$R$29,3,FALSE)</f>
        <v>Y61</v>
      </c>
      <c r="J336" s="68" t="str">
        <f>VLOOKUP(E336,Refs!$P$2:$S$29,4,FALSE)</f>
        <v>East of England</v>
      </c>
      <c r="K336" s="28" t="str">
        <f t="shared" si="14"/>
        <v/>
      </c>
    </row>
    <row r="337" spans="1:11" x14ac:dyDescent="0.35">
      <c r="A337" s="69">
        <f t="shared" si="13"/>
        <v>45748</v>
      </c>
      <c r="B337" t="s">
        <v>887</v>
      </c>
      <c r="C337" t="s">
        <v>266</v>
      </c>
      <c r="D337" t="s">
        <v>891</v>
      </c>
      <c r="E337" t="s">
        <v>310</v>
      </c>
      <c r="F337" t="s">
        <v>311</v>
      </c>
      <c r="G337" t="s">
        <v>129</v>
      </c>
      <c r="H337">
        <v>71</v>
      </c>
      <c r="I337" s="68" t="str">
        <f>VLOOKUP(E337,Refs!$P$2:$R$29,3,FALSE)</f>
        <v>Y61</v>
      </c>
      <c r="J337" s="68" t="str">
        <f>VLOOKUP(E337,Refs!$P$2:$S$29,4,FALSE)</f>
        <v>East of England</v>
      </c>
      <c r="K337" s="28">
        <f t="shared" si="14"/>
        <v>71</v>
      </c>
    </row>
    <row r="338" spans="1:11" x14ac:dyDescent="0.35">
      <c r="A338" s="69">
        <f t="shared" si="13"/>
        <v>45748</v>
      </c>
      <c r="B338" t="s">
        <v>887</v>
      </c>
      <c r="C338" t="s">
        <v>266</v>
      </c>
      <c r="D338" t="s">
        <v>891</v>
      </c>
      <c r="E338" t="s">
        <v>310</v>
      </c>
      <c r="F338" t="s">
        <v>311</v>
      </c>
      <c r="G338" t="s">
        <v>130</v>
      </c>
      <c r="H338">
        <v>0</v>
      </c>
      <c r="I338" s="68" t="str">
        <f>VLOOKUP(E338,Refs!$P$2:$R$29,3,FALSE)</f>
        <v>Y61</v>
      </c>
      <c r="J338" s="68" t="str">
        <f>VLOOKUP(E338,Refs!$P$2:$S$29,4,FALSE)</f>
        <v>East of England</v>
      </c>
      <c r="K338" s="28" t="str">
        <f t="shared" si="14"/>
        <v/>
      </c>
    </row>
    <row r="339" spans="1:11" x14ac:dyDescent="0.35">
      <c r="A339" s="69">
        <f t="shared" si="13"/>
        <v>45748</v>
      </c>
      <c r="B339" t="s">
        <v>887</v>
      </c>
      <c r="C339" t="s">
        <v>266</v>
      </c>
      <c r="D339" t="s">
        <v>891</v>
      </c>
      <c r="E339" t="s">
        <v>310</v>
      </c>
      <c r="F339" t="s">
        <v>311</v>
      </c>
      <c r="G339" t="s">
        <v>131</v>
      </c>
      <c r="H339">
        <v>0</v>
      </c>
      <c r="I339" s="68" t="str">
        <f>VLOOKUP(E339,Refs!$P$2:$R$29,3,FALSE)</f>
        <v>Y61</v>
      </c>
      <c r="J339" s="68" t="str">
        <f>VLOOKUP(E339,Refs!$P$2:$S$29,4,FALSE)</f>
        <v>East of England</v>
      </c>
      <c r="K339" s="28" t="str">
        <f t="shared" si="14"/>
        <v/>
      </c>
    </row>
    <row r="340" spans="1:11" x14ac:dyDescent="0.35">
      <c r="A340" s="69">
        <f t="shared" si="13"/>
        <v>45748</v>
      </c>
      <c r="B340" t="s">
        <v>887</v>
      </c>
      <c r="C340" t="s">
        <v>266</v>
      </c>
      <c r="D340" t="s">
        <v>891</v>
      </c>
      <c r="E340" t="s">
        <v>310</v>
      </c>
      <c r="F340" t="s">
        <v>311</v>
      </c>
      <c r="G340" t="s">
        <v>132</v>
      </c>
      <c r="H340">
        <v>4</v>
      </c>
      <c r="I340" s="68" t="str">
        <f>VLOOKUP(E340,Refs!$P$2:$R$29,3,FALSE)</f>
        <v>Y61</v>
      </c>
      <c r="J340" s="68" t="str">
        <f>VLOOKUP(E340,Refs!$P$2:$S$29,4,FALSE)</f>
        <v>East of England</v>
      </c>
      <c r="K340" s="28">
        <f t="shared" si="14"/>
        <v>4</v>
      </c>
    </row>
    <row r="341" spans="1:11" x14ac:dyDescent="0.35">
      <c r="A341" s="69">
        <f t="shared" si="13"/>
        <v>45748</v>
      </c>
      <c r="B341" t="s">
        <v>887</v>
      </c>
      <c r="C341" t="s">
        <v>266</v>
      </c>
      <c r="D341" t="s">
        <v>891</v>
      </c>
      <c r="E341" t="s">
        <v>310</v>
      </c>
      <c r="F341" t="s">
        <v>311</v>
      </c>
      <c r="G341" t="s">
        <v>133</v>
      </c>
      <c r="H341">
        <v>3</v>
      </c>
      <c r="I341" s="68" t="str">
        <f>VLOOKUP(E341,Refs!$P$2:$R$29,3,FALSE)</f>
        <v>Y61</v>
      </c>
      <c r="J341" s="68" t="str">
        <f>VLOOKUP(E341,Refs!$P$2:$S$29,4,FALSE)</f>
        <v>East of England</v>
      </c>
      <c r="K341" s="28">
        <f t="shared" si="14"/>
        <v>3</v>
      </c>
    </row>
    <row r="342" spans="1:11" x14ac:dyDescent="0.35">
      <c r="A342" s="69">
        <f t="shared" si="13"/>
        <v>45748</v>
      </c>
      <c r="B342" t="s">
        <v>887</v>
      </c>
      <c r="C342" t="s">
        <v>266</v>
      </c>
      <c r="D342" t="s">
        <v>891</v>
      </c>
      <c r="E342" t="s">
        <v>310</v>
      </c>
      <c r="F342" t="s">
        <v>311</v>
      </c>
      <c r="G342" t="s">
        <v>134</v>
      </c>
      <c r="H342">
        <v>196</v>
      </c>
      <c r="I342" s="68" t="str">
        <f>VLOOKUP(E342,Refs!$P$2:$R$29,3,FALSE)</f>
        <v>Y61</v>
      </c>
      <c r="J342" s="68" t="str">
        <f>VLOOKUP(E342,Refs!$P$2:$S$29,4,FALSE)</f>
        <v>East of England</v>
      </c>
      <c r="K342" s="28">
        <f t="shared" si="14"/>
        <v>196</v>
      </c>
    </row>
    <row r="343" spans="1:11" x14ac:dyDescent="0.35">
      <c r="A343" s="69">
        <f t="shared" si="13"/>
        <v>45748</v>
      </c>
      <c r="B343" t="s">
        <v>887</v>
      </c>
      <c r="C343" t="s">
        <v>266</v>
      </c>
      <c r="D343" t="s">
        <v>891</v>
      </c>
      <c r="E343" t="s">
        <v>310</v>
      </c>
      <c r="F343" t="s">
        <v>311</v>
      </c>
      <c r="G343" t="s">
        <v>135</v>
      </c>
      <c r="H343">
        <v>192</v>
      </c>
      <c r="I343" s="68" t="str">
        <f>VLOOKUP(E343,Refs!$P$2:$R$29,3,FALSE)</f>
        <v>Y61</v>
      </c>
      <c r="J343" s="68" t="str">
        <f>VLOOKUP(E343,Refs!$P$2:$S$29,4,FALSE)</f>
        <v>East of England</v>
      </c>
      <c r="K343" s="28">
        <f t="shared" si="14"/>
        <v>192</v>
      </c>
    </row>
    <row r="344" spans="1:11" x14ac:dyDescent="0.35">
      <c r="A344" s="69">
        <f t="shared" si="13"/>
        <v>45748</v>
      </c>
      <c r="B344" t="s">
        <v>887</v>
      </c>
      <c r="C344" t="s">
        <v>266</v>
      </c>
      <c r="D344" t="s">
        <v>891</v>
      </c>
      <c r="E344" t="s">
        <v>310</v>
      </c>
      <c r="F344" t="s">
        <v>311</v>
      </c>
      <c r="G344" t="s">
        <v>136</v>
      </c>
      <c r="H344">
        <v>20</v>
      </c>
      <c r="I344" s="68" t="str">
        <f>VLOOKUP(E344,Refs!$P$2:$R$29,3,FALSE)</f>
        <v>Y61</v>
      </c>
      <c r="J344" s="68" t="str">
        <f>VLOOKUP(E344,Refs!$P$2:$S$29,4,FALSE)</f>
        <v>East of England</v>
      </c>
      <c r="K344" s="28">
        <f t="shared" si="14"/>
        <v>20</v>
      </c>
    </row>
    <row r="345" spans="1:11" x14ac:dyDescent="0.35">
      <c r="A345" s="69">
        <f t="shared" si="13"/>
        <v>45748</v>
      </c>
      <c r="B345" t="s">
        <v>887</v>
      </c>
      <c r="C345" t="s">
        <v>266</v>
      </c>
      <c r="D345" t="s">
        <v>891</v>
      </c>
      <c r="E345" t="s">
        <v>310</v>
      </c>
      <c r="F345" t="s">
        <v>311</v>
      </c>
      <c r="G345" t="s">
        <v>137</v>
      </c>
      <c r="H345">
        <v>0</v>
      </c>
      <c r="I345" s="68" t="str">
        <f>VLOOKUP(E345,Refs!$P$2:$R$29,3,FALSE)</f>
        <v>Y61</v>
      </c>
      <c r="J345" s="68" t="str">
        <f>VLOOKUP(E345,Refs!$P$2:$S$29,4,FALSE)</f>
        <v>East of England</v>
      </c>
      <c r="K345" s="28" t="str">
        <f t="shared" si="14"/>
        <v/>
      </c>
    </row>
    <row r="346" spans="1:11" x14ac:dyDescent="0.35">
      <c r="A346" s="69">
        <f t="shared" si="13"/>
        <v>45748</v>
      </c>
      <c r="B346" t="s">
        <v>887</v>
      </c>
      <c r="C346" t="s">
        <v>266</v>
      </c>
      <c r="D346" t="s">
        <v>891</v>
      </c>
      <c r="E346" t="s">
        <v>310</v>
      </c>
      <c r="F346" t="s">
        <v>311</v>
      </c>
      <c r="G346" t="s">
        <v>138</v>
      </c>
      <c r="H346">
        <v>0</v>
      </c>
      <c r="I346" s="68" t="str">
        <f>VLOOKUP(E346,Refs!$P$2:$R$29,3,FALSE)</f>
        <v>Y61</v>
      </c>
      <c r="J346" s="68" t="str">
        <f>VLOOKUP(E346,Refs!$P$2:$S$29,4,FALSE)</f>
        <v>East of England</v>
      </c>
      <c r="K346" s="28" t="str">
        <f t="shared" si="14"/>
        <v/>
      </c>
    </row>
    <row r="347" spans="1:11" x14ac:dyDescent="0.35">
      <c r="A347" s="69">
        <f t="shared" si="13"/>
        <v>45748</v>
      </c>
      <c r="B347" t="s">
        <v>887</v>
      </c>
      <c r="C347" t="s">
        <v>266</v>
      </c>
      <c r="D347" t="s">
        <v>891</v>
      </c>
      <c r="E347" t="s">
        <v>310</v>
      </c>
      <c r="F347" t="s">
        <v>311</v>
      </c>
      <c r="G347" t="s">
        <v>139</v>
      </c>
      <c r="H347">
        <v>0</v>
      </c>
      <c r="I347" s="68" t="str">
        <f>VLOOKUP(E347,Refs!$P$2:$R$29,3,FALSE)</f>
        <v>Y61</v>
      </c>
      <c r="J347" s="68" t="str">
        <f>VLOOKUP(E347,Refs!$P$2:$S$29,4,FALSE)</f>
        <v>East of England</v>
      </c>
      <c r="K347" s="28" t="str">
        <f t="shared" si="14"/>
        <v/>
      </c>
    </row>
    <row r="348" spans="1:11" x14ac:dyDescent="0.35">
      <c r="A348" s="69">
        <f t="shared" si="13"/>
        <v>45748</v>
      </c>
      <c r="B348" t="s">
        <v>887</v>
      </c>
      <c r="C348" t="s">
        <v>266</v>
      </c>
      <c r="D348" t="s">
        <v>891</v>
      </c>
      <c r="E348" t="s">
        <v>310</v>
      </c>
      <c r="F348" t="s">
        <v>311</v>
      </c>
      <c r="G348" t="s">
        <v>140</v>
      </c>
      <c r="H348">
        <v>73</v>
      </c>
      <c r="I348" s="68" t="str">
        <f>VLOOKUP(E348,Refs!$P$2:$R$29,3,FALSE)</f>
        <v>Y61</v>
      </c>
      <c r="J348" s="68" t="str">
        <f>VLOOKUP(E348,Refs!$P$2:$S$29,4,FALSE)</f>
        <v>East of England</v>
      </c>
      <c r="K348" s="28">
        <f t="shared" si="14"/>
        <v>73</v>
      </c>
    </row>
    <row r="349" spans="1:11" x14ac:dyDescent="0.35">
      <c r="A349" s="69">
        <f t="shared" si="13"/>
        <v>45748</v>
      </c>
      <c r="B349" t="s">
        <v>887</v>
      </c>
      <c r="C349" t="s">
        <v>266</v>
      </c>
      <c r="D349" t="s">
        <v>891</v>
      </c>
      <c r="E349" t="s">
        <v>310</v>
      </c>
      <c r="F349" t="s">
        <v>311</v>
      </c>
      <c r="G349" t="s">
        <v>141</v>
      </c>
      <c r="H349">
        <v>73</v>
      </c>
      <c r="I349" s="68" t="str">
        <f>VLOOKUP(E349,Refs!$P$2:$R$29,3,FALSE)</f>
        <v>Y61</v>
      </c>
      <c r="J349" s="68" t="str">
        <f>VLOOKUP(E349,Refs!$P$2:$S$29,4,FALSE)</f>
        <v>East of England</v>
      </c>
      <c r="K349" s="28">
        <f t="shared" si="14"/>
        <v>73</v>
      </c>
    </row>
    <row r="350" spans="1:11" x14ac:dyDescent="0.35">
      <c r="A350" s="69">
        <f t="shared" si="13"/>
        <v>45748</v>
      </c>
      <c r="B350" t="s">
        <v>887</v>
      </c>
      <c r="C350" t="s">
        <v>266</v>
      </c>
      <c r="D350" t="s">
        <v>891</v>
      </c>
      <c r="E350" t="s">
        <v>310</v>
      </c>
      <c r="F350" t="s">
        <v>311</v>
      </c>
      <c r="G350" t="s">
        <v>730</v>
      </c>
      <c r="H350">
        <v>5</v>
      </c>
      <c r="I350" s="68" t="str">
        <f>VLOOKUP(E350,Refs!$P$2:$R$29,3,FALSE)</f>
        <v>Y61</v>
      </c>
      <c r="J350" s="68" t="str">
        <f>VLOOKUP(E350,Refs!$P$2:$S$29,4,FALSE)</f>
        <v>East of England</v>
      </c>
      <c r="K350" s="28">
        <f t="shared" si="14"/>
        <v>5</v>
      </c>
    </row>
    <row r="351" spans="1:11" x14ac:dyDescent="0.35">
      <c r="A351" s="69">
        <f t="shared" si="13"/>
        <v>45748</v>
      </c>
      <c r="B351" t="s">
        <v>887</v>
      </c>
      <c r="C351" t="s">
        <v>266</v>
      </c>
      <c r="D351" t="s">
        <v>891</v>
      </c>
      <c r="E351" t="s">
        <v>310</v>
      </c>
      <c r="F351" t="s">
        <v>311</v>
      </c>
      <c r="G351" t="s">
        <v>729</v>
      </c>
      <c r="H351">
        <v>5</v>
      </c>
      <c r="I351" s="68" t="str">
        <f>VLOOKUP(E351,Refs!$P$2:$R$29,3,FALSE)</f>
        <v>Y61</v>
      </c>
      <c r="J351" s="68" t="str">
        <f>VLOOKUP(E351,Refs!$P$2:$S$29,4,FALSE)</f>
        <v>East of England</v>
      </c>
      <c r="K351" s="28">
        <f t="shared" si="14"/>
        <v>5</v>
      </c>
    </row>
    <row r="352" spans="1:11" x14ac:dyDescent="0.35">
      <c r="A352" s="69">
        <f t="shared" si="13"/>
        <v>45748</v>
      </c>
      <c r="B352" t="s">
        <v>887</v>
      </c>
      <c r="C352" t="s">
        <v>266</v>
      </c>
      <c r="D352" t="s">
        <v>891</v>
      </c>
      <c r="E352" t="s">
        <v>310</v>
      </c>
      <c r="F352" t="s">
        <v>311</v>
      </c>
      <c r="G352" t="s">
        <v>732</v>
      </c>
      <c r="H352">
        <v>16</v>
      </c>
      <c r="I352" s="68" t="str">
        <f>VLOOKUP(E352,Refs!$P$2:$R$29,3,FALSE)</f>
        <v>Y61</v>
      </c>
      <c r="J352" s="68" t="str">
        <f>VLOOKUP(E352,Refs!$P$2:$S$29,4,FALSE)</f>
        <v>East of England</v>
      </c>
      <c r="K352" s="28">
        <f t="shared" si="14"/>
        <v>16</v>
      </c>
    </row>
    <row r="353" spans="1:11" x14ac:dyDescent="0.35">
      <c r="A353" s="69">
        <f t="shared" si="13"/>
        <v>45748</v>
      </c>
      <c r="B353" t="s">
        <v>887</v>
      </c>
      <c r="C353" t="s">
        <v>266</v>
      </c>
      <c r="D353" t="s">
        <v>891</v>
      </c>
      <c r="E353" t="s">
        <v>310</v>
      </c>
      <c r="F353" t="s">
        <v>311</v>
      </c>
      <c r="G353" t="s">
        <v>731</v>
      </c>
      <c r="H353">
        <v>16</v>
      </c>
      <c r="I353" s="68" t="str">
        <f>VLOOKUP(E353,Refs!$P$2:$R$29,3,FALSE)</f>
        <v>Y61</v>
      </c>
      <c r="J353" s="68" t="str">
        <f>VLOOKUP(E353,Refs!$P$2:$S$29,4,FALSE)</f>
        <v>East of England</v>
      </c>
      <c r="K353" s="28">
        <f t="shared" si="14"/>
        <v>16</v>
      </c>
    </row>
    <row r="354" spans="1:11" x14ac:dyDescent="0.35">
      <c r="A354" s="69">
        <f t="shared" si="13"/>
        <v>45748</v>
      </c>
      <c r="B354" t="s">
        <v>887</v>
      </c>
      <c r="C354" t="s">
        <v>290</v>
      </c>
      <c r="D354" t="s">
        <v>893</v>
      </c>
      <c r="E354" t="s">
        <v>323</v>
      </c>
      <c r="F354" t="s">
        <v>324</v>
      </c>
      <c r="G354" t="s">
        <v>10</v>
      </c>
      <c r="H354">
        <v>62274</v>
      </c>
      <c r="I354" s="68" t="str">
        <f>VLOOKUP(E354,Refs!$P$2:$R$29,3,FALSE)</f>
        <v>Y59</v>
      </c>
      <c r="J354" s="68" t="str">
        <f>VLOOKUP(E354,Refs!$P$2:$S$29,4,FALSE)</f>
        <v>South East</v>
      </c>
      <c r="K354" s="28">
        <f t="shared" si="14"/>
        <v>62274</v>
      </c>
    </row>
    <row r="355" spans="1:11" x14ac:dyDescent="0.35">
      <c r="A355" s="69">
        <f t="shared" si="13"/>
        <v>45748</v>
      </c>
      <c r="B355" t="s">
        <v>887</v>
      </c>
      <c r="C355" t="s">
        <v>290</v>
      </c>
      <c r="D355" t="s">
        <v>893</v>
      </c>
      <c r="E355" t="s">
        <v>323</v>
      </c>
      <c r="F355" t="s">
        <v>324</v>
      </c>
      <c r="G355" t="s">
        <v>70</v>
      </c>
      <c r="H355">
        <v>4618</v>
      </c>
      <c r="I355" s="68" t="str">
        <f>VLOOKUP(E355,Refs!$P$2:$R$29,3,FALSE)</f>
        <v>Y59</v>
      </c>
      <c r="J355" s="68" t="str">
        <f>VLOOKUP(E355,Refs!$P$2:$S$29,4,FALSE)</f>
        <v>South East</v>
      </c>
      <c r="K355" s="28">
        <f t="shared" si="14"/>
        <v>4618</v>
      </c>
    </row>
    <row r="356" spans="1:11" x14ac:dyDescent="0.35">
      <c r="A356" s="69">
        <f t="shared" si="13"/>
        <v>45748</v>
      </c>
      <c r="B356" t="s">
        <v>887</v>
      </c>
      <c r="C356" t="s">
        <v>290</v>
      </c>
      <c r="D356" t="s">
        <v>893</v>
      </c>
      <c r="E356" t="s">
        <v>323</v>
      </c>
      <c r="F356" t="s">
        <v>324</v>
      </c>
      <c r="G356" t="s">
        <v>20</v>
      </c>
      <c r="H356">
        <v>60897</v>
      </c>
      <c r="I356" s="68" t="str">
        <f>VLOOKUP(E356,Refs!$P$2:$R$29,3,FALSE)</f>
        <v>Y59</v>
      </c>
      <c r="J356" s="68" t="str">
        <f>VLOOKUP(E356,Refs!$P$2:$S$29,4,FALSE)</f>
        <v>South East</v>
      </c>
      <c r="K356" s="28">
        <f t="shared" si="14"/>
        <v>60897</v>
      </c>
    </row>
    <row r="357" spans="1:11" x14ac:dyDescent="0.35">
      <c r="A357" s="69">
        <f t="shared" si="13"/>
        <v>45748</v>
      </c>
      <c r="B357" t="s">
        <v>887</v>
      </c>
      <c r="C357" t="s">
        <v>290</v>
      </c>
      <c r="D357" t="s">
        <v>893</v>
      </c>
      <c r="E357" t="s">
        <v>323</v>
      </c>
      <c r="F357" t="s">
        <v>324</v>
      </c>
      <c r="G357" t="s">
        <v>23</v>
      </c>
      <c r="H357">
        <v>50585</v>
      </c>
      <c r="I357" s="68" t="str">
        <f>VLOOKUP(E357,Refs!$P$2:$R$29,3,FALSE)</f>
        <v>Y59</v>
      </c>
      <c r="J357" s="68" t="str">
        <f>VLOOKUP(E357,Refs!$P$2:$S$29,4,FALSE)</f>
        <v>South East</v>
      </c>
      <c r="K357" s="28">
        <f t="shared" si="14"/>
        <v>50585</v>
      </c>
    </row>
    <row r="358" spans="1:11" x14ac:dyDescent="0.35">
      <c r="A358" s="69">
        <f t="shared" si="13"/>
        <v>45748</v>
      </c>
      <c r="B358" t="s">
        <v>887</v>
      </c>
      <c r="C358" t="s">
        <v>290</v>
      </c>
      <c r="D358" t="s">
        <v>893</v>
      </c>
      <c r="E358" t="s">
        <v>323</v>
      </c>
      <c r="F358" t="s">
        <v>324</v>
      </c>
      <c r="G358" t="s">
        <v>19</v>
      </c>
      <c r="H358">
        <v>1377</v>
      </c>
      <c r="I358" s="68" t="str">
        <f>VLOOKUP(E358,Refs!$P$2:$R$29,3,FALSE)</f>
        <v>Y59</v>
      </c>
      <c r="J358" s="68" t="str">
        <f>VLOOKUP(E358,Refs!$P$2:$S$29,4,FALSE)</f>
        <v>South East</v>
      </c>
      <c r="K358" s="28">
        <f t="shared" si="14"/>
        <v>1377</v>
      </c>
    </row>
    <row r="359" spans="1:11" x14ac:dyDescent="0.35">
      <c r="A359" s="69">
        <f t="shared" si="13"/>
        <v>45748</v>
      </c>
      <c r="B359" t="s">
        <v>887</v>
      </c>
      <c r="C359" t="s">
        <v>290</v>
      </c>
      <c r="D359" t="s">
        <v>893</v>
      </c>
      <c r="E359" t="s">
        <v>323</v>
      </c>
      <c r="F359" t="s">
        <v>324</v>
      </c>
      <c r="G359" t="s">
        <v>21</v>
      </c>
      <c r="H359">
        <v>2254850</v>
      </c>
      <c r="I359" s="68" t="str">
        <f>VLOOKUP(E359,Refs!$P$2:$R$29,3,FALSE)</f>
        <v>Y59</v>
      </c>
      <c r="J359" s="68" t="str">
        <f>VLOOKUP(E359,Refs!$P$2:$S$29,4,FALSE)</f>
        <v>South East</v>
      </c>
      <c r="K359" s="28">
        <f t="shared" si="14"/>
        <v>2254850</v>
      </c>
    </row>
    <row r="360" spans="1:11" x14ac:dyDescent="0.35">
      <c r="A360" s="69">
        <f t="shared" si="13"/>
        <v>45748</v>
      </c>
      <c r="B360" t="s">
        <v>887</v>
      </c>
      <c r="C360" t="s">
        <v>290</v>
      </c>
      <c r="D360" t="s">
        <v>893</v>
      </c>
      <c r="E360" t="s">
        <v>323</v>
      </c>
      <c r="F360" t="s">
        <v>324</v>
      </c>
      <c r="G360" t="s">
        <v>71</v>
      </c>
      <c r="H360">
        <v>231</v>
      </c>
      <c r="I360" s="68" t="str">
        <f>VLOOKUP(E360,Refs!$P$2:$R$29,3,FALSE)</f>
        <v>Y59</v>
      </c>
      <c r="J360" s="68" t="str">
        <f>VLOOKUP(E360,Refs!$P$2:$S$29,4,FALSE)</f>
        <v>South East</v>
      </c>
      <c r="K360" s="28">
        <f t="shared" si="14"/>
        <v>231</v>
      </c>
    </row>
    <row r="361" spans="1:11" x14ac:dyDescent="0.35">
      <c r="A361" s="69">
        <f t="shared" si="13"/>
        <v>45748</v>
      </c>
      <c r="B361" t="s">
        <v>887</v>
      </c>
      <c r="C361" t="s">
        <v>290</v>
      </c>
      <c r="D361" t="s">
        <v>893</v>
      </c>
      <c r="E361" t="s">
        <v>323</v>
      </c>
      <c r="F361" t="s">
        <v>324</v>
      </c>
      <c r="G361" t="s">
        <v>72</v>
      </c>
      <c r="H361">
        <v>490</v>
      </c>
      <c r="I361" s="68" t="str">
        <f>VLOOKUP(E361,Refs!$P$2:$R$29,3,FALSE)</f>
        <v>Y59</v>
      </c>
      <c r="J361" s="68" t="str">
        <f>VLOOKUP(E361,Refs!$P$2:$S$29,4,FALSE)</f>
        <v>South East</v>
      </c>
      <c r="K361" s="28">
        <f t="shared" si="14"/>
        <v>490</v>
      </c>
    </row>
    <row r="362" spans="1:11" x14ac:dyDescent="0.35">
      <c r="A362" s="69">
        <f t="shared" si="13"/>
        <v>45748</v>
      </c>
      <c r="B362" t="s">
        <v>887</v>
      </c>
      <c r="C362" t="s">
        <v>290</v>
      </c>
      <c r="D362" t="s">
        <v>893</v>
      </c>
      <c r="E362" t="s">
        <v>323</v>
      </c>
      <c r="F362" t="s">
        <v>324</v>
      </c>
      <c r="G362" t="s">
        <v>73</v>
      </c>
      <c r="H362">
        <v>153317</v>
      </c>
      <c r="I362" s="68" t="str">
        <f>VLOOKUP(E362,Refs!$P$2:$R$29,3,FALSE)</f>
        <v>Y59</v>
      </c>
      <c r="J362" s="68" t="str">
        <f>VLOOKUP(E362,Refs!$P$2:$S$29,4,FALSE)</f>
        <v>South East</v>
      </c>
      <c r="K362" s="28">
        <f t="shared" si="14"/>
        <v>153317</v>
      </c>
    </row>
    <row r="363" spans="1:11" x14ac:dyDescent="0.35">
      <c r="A363" s="69">
        <f t="shared" si="13"/>
        <v>45748</v>
      </c>
      <c r="B363" t="s">
        <v>887</v>
      </c>
      <c r="C363" t="s">
        <v>290</v>
      </c>
      <c r="D363" t="s">
        <v>893</v>
      </c>
      <c r="E363" t="s">
        <v>323</v>
      </c>
      <c r="F363" t="s">
        <v>324</v>
      </c>
      <c r="G363" t="s">
        <v>74</v>
      </c>
      <c r="H363">
        <v>28935</v>
      </c>
      <c r="I363" s="68" t="str">
        <f>VLOOKUP(E363,Refs!$P$2:$R$29,3,FALSE)</f>
        <v>Y59</v>
      </c>
      <c r="J363" s="68" t="str">
        <f>VLOOKUP(E363,Refs!$P$2:$S$29,4,FALSE)</f>
        <v>South East</v>
      </c>
      <c r="K363" s="28">
        <f t="shared" si="14"/>
        <v>28935</v>
      </c>
    </row>
    <row r="364" spans="1:11" x14ac:dyDescent="0.35">
      <c r="A364" s="69">
        <f t="shared" si="13"/>
        <v>45748</v>
      </c>
      <c r="B364" t="s">
        <v>887</v>
      </c>
      <c r="C364" t="s">
        <v>290</v>
      </c>
      <c r="D364" t="s">
        <v>893</v>
      </c>
      <c r="E364" t="s">
        <v>323</v>
      </c>
      <c r="F364" t="s">
        <v>324</v>
      </c>
      <c r="G364" t="s">
        <v>75</v>
      </c>
      <c r="H364">
        <v>214346372</v>
      </c>
      <c r="I364" s="68" t="str">
        <f>VLOOKUP(E364,Refs!$P$2:$R$29,3,FALSE)</f>
        <v>Y59</v>
      </c>
      <c r="J364" s="68" t="str">
        <f>VLOOKUP(E364,Refs!$P$2:$S$29,4,FALSE)</f>
        <v>South East</v>
      </c>
      <c r="K364" s="28">
        <f t="shared" si="14"/>
        <v>214346372</v>
      </c>
    </row>
    <row r="365" spans="1:11" x14ac:dyDescent="0.35">
      <c r="A365" s="69">
        <f t="shared" si="13"/>
        <v>45748</v>
      </c>
      <c r="B365" t="s">
        <v>887</v>
      </c>
      <c r="C365" t="s">
        <v>290</v>
      </c>
      <c r="D365" t="s">
        <v>893</v>
      </c>
      <c r="E365" t="s">
        <v>323</v>
      </c>
      <c r="F365" t="s">
        <v>324</v>
      </c>
      <c r="G365" t="s">
        <v>26</v>
      </c>
      <c r="H365">
        <v>55563</v>
      </c>
      <c r="I365" s="68" t="str">
        <f>VLOOKUP(E365,Refs!$P$2:$R$29,3,FALSE)</f>
        <v>Y59</v>
      </c>
      <c r="J365" s="68" t="str">
        <f>VLOOKUP(E365,Refs!$P$2:$S$29,4,FALSE)</f>
        <v>South East</v>
      </c>
      <c r="K365" s="28">
        <f t="shared" si="14"/>
        <v>55563</v>
      </c>
    </row>
    <row r="366" spans="1:11" x14ac:dyDescent="0.35">
      <c r="A366" s="69">
        <f t="shared" si="13"/>
        <v>45748</v>
      </c>
      <c r="B366" t="s">
        <v>887</v>
      </c>
      <c r="C366" t="s">
        <v>290</v>
      </c>
      <c r="D366" t="s">
        <v>893</v>
      </c>
      <c r="E366" t="s">
        <v>323</v>
      </c>
      <c r="F366" t="s">
        <v>324</v>
      </c>
      <c r="G366" t="s">
        <v>76</v>
      </c>
      <c r="H366">
        <v>12</v>
      </c>
      <c r="I366" s="68" t="str">
        <f>VLOOKUP(E366,Refs!$P$2:$R$29,3,FALSE)</f>
        <v>Y59</v>
      </c>
      <c r="J366" s="68" t="str">
        <f>VLOOKUP(E366,Refs!$P$2:$S$29,4,FALSE)</f>
        <v>South East</v>
      </c>
      <c r="K366" s="28">
        <f t="shared" si="14"/>
        <v>12</v>
      </c>
    </row>
    <row r="367" spans="1:11" x14ac:dyDescent="0.35">
      <c r="A367" s="69">
        <f t="shared" si="13"/>
        <v>45748</v>
      </c>
      <c r="B367" t="s">
        <v>887</v>
      </c>
      <c r="C367" t="s">
        <v>290</v>
      </c>
      <c r="D367" t="s">
        <v>893</v>
      </c>
      <c r="E367" t="s">
        <v>323</v>
      </c>
      <c r="F367" t="s">
        <v>324</v>
      </c>
      <c r="G367" t="s">
        <v>77</v>
      </c>
      <c r="H367">
        <v>23285</v>
      </c>
      <c r="I367" s="68" t="str">
        <f>VLOOKUP(E367,Refs!$P$2:$R$29,3,FALSE)</f>
        <v>Y59</v>
      </c>
      <c r="J367" s="68" t="str">
        <f>VLOOKUP(E367,Refs!$P$2:$S$29,4,FALSE)</f>
        <v>South East</v>
      </c>
      <c r="K367" s="28">
        <f t="shared" si="14"/>
        <v>23285</v>
      </c>
    </row>
    <row r="368" spans="1:11" x14ac:dyDescent="0.35">
      <c r="A368" s="69">
        <f t="shared" si="13"/>
        <v>45748</v>
      </c>
      <c r="B368" t="s">
        <v>887</v>
      </c>
      <c r="C368" t="s">
        <v>290</v>
      </c>
      <c r="D368" t="s">
        <v>893</v>
      </c>
      <c r="E368" t="s">
        <v>323</v>
      </c>
      <c r="F368" t="s">
        <v>324</v>
      </c>
      <c r="G368" t="s">
        <v>78</v>
      </c>
      <c r="H368">
        <v>32183</v>
      </c>
      <c r="I368" s="68" t="str">
        <f>VLOOKUP(E368,Refs!$P$2:$R$29,3,FALSE)</f>
        <v>Y59</v>
      </c>
      <c r="J368" s="68" t="str">
        <f>VLOOKUP(E368,Refs!$P$2:$S$29,4,FALSE)</f>
        <v>South East</v>
      </c>
      <c r="K368" s="28">
        <f t="shared" si="14"/>
        <v>32183</v>
      </c>
    </row>
    <row r="369" spans="1:11" x14ac:dyDescent="0.35">
      <c r="A369" s="69">
        <f t="shared" si="13"/>
        <v>45748</v>
      </c>
      <c r="B369" t="s">
        <v>887</v>
      </c>
      <c r="C369" t="s">
        <v>290</v>
      </c>
      <c r="D369" t="s">
        <v>893</v>
      </c>
      <c r="E369" t="s">
        <v>323</v>
      </c>
      <c r="F369" t="s">
        <v>324</v>
      </c>
      <c r="G369" t="s">
        <v>79</v>
      </c>
      <c r="H369">
        <v>0</v>
      </c>
      <c r="I369" s="68" t="str">
        <f>VLOOKUP(E369,Refs!$P$2:$R$29,3,FALSE)</f>
        <v>Y59</v>
      </c>
      <c r="J369" s="68" t="str">
        <f>VLOOKUP(E369,Refs!$P$2:$S$29,4,FALSE)</f>
        <v>South East</v>
      </c>
      <c r="K369" s="28" t="str">
        <f t="shared" si="14"/>
        <v/>
      </c>
    </row>
    <row r="370" spans="1:11" x14ac:dyDescent="0.35">
      <c r="A370" s="69">
        <f t="shared" si="13"/>
        <v>45748</v>
      </c>
      <c r="B370" t="s">
        <v>887</v>
      </c>
      <c r="C370" t="s">
        <v>290</v>
      </c>
      <c r="D370" t="s">
        <v>893</v>
      </c>
      <c r="E370" t="s">
        <v>323</v>
      </c>
      <c r="F370" t="s">
        <v>324</v>
      </c>
      <c r="G370" t="s">
        <v>80</v>
      </c>
      <c r="H370">
        <v>83</v>
      </c>
      <c r="I370" s="68" t="str">
        <f>VLOOKUP(E370,Refs!$P$2:$R$29,3,FALSE)</f>
        <v>Y59</v>
      </c>
      <c r="J370" s="68" t="str">
        <f>VLOOKUP(E370,Refs!$P$2:$S$29,4,FALSE)</f>
        <v>South East</v>
      </c>
      <c r="K370" s="28">
        <f t="shared" si="14"/>
        <v>83</v>
      </c>
    </row>
    <row r="371" spans="1:11" x14ac:dyDescent="0.35">
      <c r="A371" s="69">
        <f t="shared" si="13"/>
        <v>45748</v>
      </c>
      <c r="B371" t="s">
        <v>887</v>
      </c>
      <c r="C371" t="s">
        <v>290</v>
      </c>
      <c r="D371" t="s">
        <v>893</v>
      </c>
      <c r="E371" t="s">
        <v>323</v>
      </c>
      <c r="F371" t="s">
        <v>324</v>
      </c>
      <c r="G371" t="s">
        <v>25</v>
      </c>
      <c r="H371">
        <v>32286</v>
      </c>
      <c r="I371" s="68" t="str">
        <f>VLOOKUP(E371,Refs!$P$2:$R$29,3,FALSE)</f>
        <v>Y59</v>
      </c>
      <c r="J371" s="68" t="str">
        <f>VLOOKUP(E371,Refs!$P$2:$S$29,4,FALSE)</f>
        <v>South East</v>
      </c>
      <c r="K371" s="28">
        <f t="shared" si="14"/>
        <v>32286</v>
      </c>
    </row>
    <row r="372" spans="1:11" x14ac:dyDescent="0.35">
      <c r="A372" s="69">
        <f t="shared" si="13"/>
        <v>45748</v>
      </c>
      <c r="B372" t="s">
        <v>887</v>
      </c>
      <c r="C372" t="s">
        <v>290</v>
      </c>
      <c r="D372" t="s">
        <v>893</v>
      </c>
      <c r="E372" t="s">
        <v>323</v>
      </c>
      <c r="F372" t="s">
        <v>324</v>
      </c>
      <c r="G372" t="s">
        <v>81</v>
      </c>
      <c r="H372">
        <v>113</v>
      </c>
      <c r="I372" s="68" t="str">
        <f>VLOOKUP(E372,Refs!$P$2:$R$29,3,FALSE)</f>
        <v>Y59</v>
      </c>
      <c r="J372" s="68" t="str">
        <f>VLOOKUP(E372,Refs!$P$2:$S$29,4,FALSE)</f>
        <v>South East</v>
      </c>
      <c r="K372" s="28">
        <f t="shared" si="14"/>
        <v>113</v>
      </c>
    </row>
    <row r="373" spans="1:11" x14ac:dyDescent="0.35">
      <c r="A373" s="69">
        <f t="shared" si="13"/>
        <v>45748</v>
      </c>
      <c r="B373" t="s">
        <v>887</v>
      </c>
      <c r="C373" t="s">
        <v>290</v>
      </c>
      <c r="D373" t="s">
        <v>893</v>
      </c>
      <c r="E373" t="s">
        <v>323</v>
      </c>
      <c r="F373" t="s">
        <v>324</v>
      </c>
      <c r="G373" t="s">
        <v>82</v>
      </c>
      <c r="H373">
        <v>9900</v>
      </c>
      <c r="I373" s="68" t="str">
        <f>VLOOKUP(E373,Refs!$P$2:$R$29,3,FALSE)</f>
        <v>Y59</v>
      </c>
      <c r="J373" s="68" t="str">
        <f>VLOOKUP(E373,Refs!$P$2:$S$29,4,FALSE)</f>
        <v>South East</v>
      </c>
      <c r="K373" s="28">
        <f t="shared" si="14"/>
        <v>9900</v>
      </c>
    </row>
    <row r="374" spans="1:11" x14ac:dyDescent="0.35">
      <c r="A374" s="69">
        <f t="shared" si="13"/>
        <v>45748</v>
      </c>
      <c r="B374" t="s">
        <v>887</v>
      </c>
      <c r="C374" t="s">
        <v>290</v>
      </c>
      <c r="D374" t="s">
        <v>893</v>
      </c>
      <c r="E374" t="s">
        <v>323</v>
      </c>
      <c r="F374" t="s">
        <v>324</v>
      </c>
      <c r="G374" t="s">
        <v>83</v>
      </c>
      <c r="H374">
        <v>4294</v>
      </c>
      <c r="I374" s="68" t="str">
        <f>VLOOKUP(E374,Refs!$P$2:$R$29,3,FALSE)</f>
        <v>Y59</v>
      </c>
      <c r="J374" s="68" t="str">
        <f>VLOOKUP(E374,Refs!$P$2:$S$29,4,FALSE)</f>
        <v>South East</v>
      </c>
      <c r="K374" s="28">
        <f t="shared" si="14"/>
        <v>4294</v>
      </c>
    </row>
    <row r="375" spans="1:11" x14ac:dyDescent="0.35">
      <c r="A375" s="69">
        <f t="shared" si="13"/>
        <v>45748</v>
      </c>
      <c r="B375" t="s">
        <v>887</v>
      </c>
      <c r="C375" t="s">
        <v>290</v>
      </c>
      <c r="D375" t="s">
        <v>893</v>
      </c>
      <c r="E375" t="s">
        <v>323</v>
      </c>
      <c r="F375" t="s">
        <v>324</v>
      </c>
      <c r="G375" t="s">
        <v>84</v>
      </c>
      <c r="H375">
        <v>1912</v>
      </c>
      <c r="I375" s="68" t="str">
        <f>VLOOKUP(E375,Refs!$P$2:$R$29,3,FALSE)</f>
        <v>Y59</v>
      </c>
      <c r="J375" s="68" t="str">
        <f>VLOOKUP(E375,Refs!$P$2:$S$29,4,FALSE)</f>
        <v>South East</v>
      </c>
      <c r="K375" s="28">
        <f t="shared" si="14"/>
        <v>1912</v>
      </c>
    </row>
    <row r="376" spans="1:11" x14ac:dyDescent="0.35">
      <c r="A376" s="69">
        <f t="shared" si="13"/>
        <v>45748</v>
      </c>
      <c r="B376" t="s">
        <v>887</v>
      </c>
      <c r="C376" t="s">
        <v>290</v>
      </c>
      <c r="D376" t="s">
        <v>893</v>
      </c>
      <c r="E376" t="s">
        <v>323</v>
      </c>
      <c r="F376" t="s">
        <v>324</v>
      </c>
      <c r="G376" t="s">
        <v>85</v>
      </c>
      <c r="H376">
        <v>4621</v>
      </c>
      <c r="I376" s="68" t="str">
        <f>VLOOKUP(E376,Refs!$P$2:$R$29,3,FALSE)</f>
        <v>Y59</v>
      </c>
      <c r="J376" s="68" t="str">
        <f>VLOOKUP(E376,Refs!$P$2:$S$29,4,FALSE)</f>
        <v>South East</v>
      </c>
      <c r="K376" s="28">
        <f t="shared" si="14"/>
        <v>4621</v>
      </c>
    </row>
    <row r="377" spans="1:11" x14ac:dyDescent="0.35">
      <c r="A377" s="69">
        <f t="shared" si="13"/>
        <v>45748</v>
      </c>
      <c r="B377" t="s">
        <v>887</v>
      </c>
      <c r="C377" t="s">
        <v>290</v>
      </c>
      <c r="D377" t="s">
        <v>893</v>
      </c>
      <c r="E377" t="s">
        <v>323</v>
      </c>
      <c r="F377" t="s">
        <v>324</v>
      </c>
      <c r="G377" t="s">
        <v>86</v>
      </c>
      <c r="H377">
        <v>3780</v>
      </c>
      <c r="I377" s="68" t="str">
        <f>VLOOKUP(E377,Refs!$P$2:$R$29,3,FALSE)</f>
        <v>Y59</v>
      </c>
      <c r="J377" s="68" t="str">
        <f>VLOOKUP(E377,Refs!$P$2:$S$29,4,FALSE)</f>
        <v>South East</v>
      </c>
      <c r="K377" s="28">
        <f t="shared" si="14"/>
        <v>3780</v>
      </c>
    </row>
    <row r="378" spans="1:11" x14ac:dyDescent="0.35">
      <c r="A378" s="69">
        <f t="shared" si="13"/>
        <v>45748</v>
      </c>
      <c r="B378" t="s">
        <v>887</v>
      </c>
      <c r="C378" t="s">
        <v>290</v>
      </c>
      <c r="D378" t="s">
        <v>893</v>
      </c>
      <c r="E378" t="s">
        <v>323</v>
      </c>
      <c r="F378" t="s">
        <v>324</v>
      </c>
      <c r="G378" t="s">
        <v>87</v>
      </c>
      <c r="H378">
        <v>2622</v>
      </c>
      <c r="I378" s="68" t="str">
        <f>VLOOKUP(E378,Refs!$P$2:$R$29,3,FALSE)</f>
        <v>Y59</v>
      </c>
      <c r="J378" s="68" t="str">
        <f>VLOOKUP(E378,Refs!$P$2:$S$29,4,FALSE)</f>
        <v>South East</v>
      </c>
      <c r="K378" s="28">
        <f t="shared" si="14"/>
        <v>2622</v>
      </c>
    </row>
    <row r="379" spans="1:11" x14ac:dyDescent="0.35">
      <c r="A379" s="69">
        <f t="shared" si="13"/>
        <v>45748</v>
      </c>
      <c r="B379" t="s">
        <v>887</v>
      </c>
      <c r="C379" t="s">
        <v>290</v>
      </c>
      <c r="D379" t="s">
        <v>893</v>
      </c>
      <c r="E379" t="s">
        <v>323</v>
      </c>
      <c r="F379" t="s">
        <v>324</v>
      </c>
      <c r="G379" t="s">
        <v>88</v>
      </c>
      <c r="H379">
        <v>5211</v>
      </c>
      <c r="I379" s="68" t="str">
        <f>VLOOKUP(E379,Refs!$P$2:$R$29,3,FALSE)</f>
        <v>Y59</v>
      </c>
      <c r="J379" s="68" t="str">
        <f>VLOOKUP(E379,Refs!$P$2:$S$29,4,FALSE)</f>
        <v>South East</v>
      </c>
      <c r="K379" s="28">
        <f t="shared" si="14"/>
        <v>5211</v>
      </c>
    </row>
    <row r="380" spans="1:11" x14ac:dyDescent="0.35">
      <c r="A380" s="69">
        <f t="shared" si="13"/>
        <v>45748</v>
      </c>
      <c r="B380" t="s">
        <v>887</v>
      </c>
      <c r="C380" t="s">
        <v>290</v>
      </c>
      <c r="D380" t="s">
        <v>893</v>
      </c>
      <c r="E380" t="s">
        <v>323</v>
      </c>
      <c r="F380" t="s">
        <v>324</v>
      </c>
      <c r="G380" t="s">
        <v>89</v>
      </c>
      <c r="H380">
        <v>22778</v>
      </c>
      <c r="I380" s="68" t="str">
        <f>VLOOKUP(E380,Refs!$P$2:$R$29,3,FALSE)</f>
        <v>Y59</v>
      </c>
      <c r="J380" s="68" t="str">
        <f>VLOOKUP(E380,Refs!$P$2:$S$29,4,FALSE)</f>
        <v>South East</v>
      </c>
      <c r="K380" s="28">
        <f t="shared" si="14"/>
        <v>22778</v>
      </c>
    </row>
    <row r="381" spans="1:11" x14ac:dyDescent="0.35">
      <c r="A381" s="69">
        <f t="shared" si="13"/>
        <v>45748</v>
      </c>
      <c r="B381" t="s">
        <v>887</v>
      </c>
      <c r="C381" t="s">
        <v>290</v>
      </c>
      <c r="D381" t="s">
        <v>893</v>
      </c>
      <c r="E381" t="s">
        <v>323</v>
      </c>
      <c r="F381" t="s">
        <v>324</v>
      </c>
      <c r="G381" t="s">
        <v>90</v>
      </c>
      <c r="H381">
        <v>55515</v>
      </c>
      <c r="I381" s="68" t="str">
        <f>VLOOKUP(E381,Refs!$P$2:$R$29,3,FALSE)</f>
        <v>Y59</v>
      </c>
      <c r="J381" s="68" t="str">
        <f>VLOOKUP(E381,Refs!$P$2:$S$29,4,FALSE)</f>
        <v>South East</v>
      </c>
      <c r="K381" s="28">
        <f t="shared" si="14"/>
        <v>55515</v>
      </c>
    </row>
    <row r="382" spans="1:11" x14ac:dyDescent="0.35">
      <c r="A382" s="69">
        <f t="shared" si="13"/>
        <v>45748</v>
      </c>
      <c r="B382" t="s">
        <v>887</v>
      </c>
      <c r="C382" t="s">
        <v>290</v>
      </c>
      <c r="D382" t="s">
        <v>893</v>
      </c>
      <c r="E382" t="s">
        <v>323</v>
      </c>
      <c r="F382" t="s">
        <v>324</v>
      </c>
      <c r="G382" t="s">
        <v>27</v>
      </c>
      <c r="H382">
        <v>6428</v>
      </c>
      <c r="I382" s="68" t="str">
        <f>VLOOKUP(E382,Refs!$P$2:$R$29,3,FALSE)</f>
        <v>Y59</v>
      </c>
      <c r="J382" s="68" t="str">
        <f>VLOOKUP(E382,Refs!$P$2:$S$29,4,FALSE)</f>
        <v>South East</v>
      </c>
      <c r="K382" s="28">
        <f t="shared" si="14"/>
        <v>6428</v>
      </c>
    </row>
    <row r="383" spans="1:11" x14ac:dyDescent="0.35">
      <c r="A383" s="69">
        <f t="shared" si="13"/>
        <v>45748</v>
      </c>
      <c r="B383" t="s">
        <v>887</v>
      </c>
      <c r="C383" t="s">
        <v>290</v>
      </c>
      <c r="D383" t="s">
        <v>893</v>
      </c>
      <c r="E383" t="s">
        <v>323</v>
      </c>
      <c r="F383" t="s">
        <v>324</v>
      </c>
      <c r="G383" t="s">
        <v>29</v>
      </c>
      <c r="H383">
        <v>7205</v>
      </c>
      <c r="I383" s="68" t="str">
        <f>VLOOKUP(E383,Refs!$P$2:$R$29,3,FALSE)</f>
        <v>Y59</v>
      </c>
      <c r="J383" s="68" t="str">
        <f>VLOOKUP(E383,Refs!$P$2:$S$29,4,FALSE)</f>
        <v>South East</v>
      </c>
      <c r="K383" s="28">
        <f t="shared" si="14"/>
        <v>7205</v>
      </c>
    </row>
    <row r="384" spans="1:11" x14ac:dyDescent="0.35">
      <c r="A384" s="69">
        <f t="shared" si="13"/>
        <v>45748</v>
      </c>
      <c r="B384" t="s">
        <v>887</v>
      </c>
      <c r="C384" t="s">
        <v>290</v>
      </c>
      <c r="D384" t="s">
        <v>893</v>
      </c>
      <c r="E384" t="s">
        <v>323</v>
      </c>
      <c r="F384" t="s">
        <v>324</v>
      </c>
      <c r="G384" t="s">
        <v>91</v>
      </c>
      <c r="H384">
        <v>3905</v>
      </c>
      <c r="I384" s="68" t="str">
        <f>VLOOKUP(E384,Refs!$P$2:$R$29,3,FALSE)</f>
        <v>Y59</v>
      </c>
      <c r="J384" s="68" t="str">
        <f>VLOOKUP(E384,Refs!$P$2:$S$29,4,FALSE)</f>
        <v>South East</v>
      </c>
      <c r="K384" s="28">
        <f t="shared" si="14"/>
        <v>3905</v>
      </c>
    </row>
    <row r="385" spans="1:11" x14ac:dyDescent="0.35">
      <c r="A385" s="69">
        <f t="shared" si="13"/>
        <v>45748</v>
      </c>
      <c r="B385" t="s">
        <v>887</v>
      </c>
      <c r="C385" t="s">
        <v>290</v>
      </c>
      <c r="D385" t="s">
        <v>893</v>
      </c>
      <c r="E385" t="s">
        <v>323</v>
      </c>
      <c r="F385" t="s">
        <v>324</v>
      </c>
      <c r="G385" t="s">
        <v>92</v>
      </c>
      <c r="H385">
        <v>38</v>
      </c>
      <c r="I385" s="68" t="str">
        <f>VLOOKUP(E385,Refs!$P$2:$R$29,3,FALSE)</f>
        <v>Y59</v>
      </c>
      <c r="J385" s="68" t="str">
        <f>VLOOKUP(E385,Refs!$P$2:$S$29,4,FALSE)</f>
        <v>South East</v>
      </c>
      <c r="K385" s="28">
        <f t="shared" si="14"/>
        <v>38</v>
      </c>
    </row>
    <row r="386" spans="1:11" x14ac:dyDescent="0.35">
      <c r="A386" s="69">
        <f t="shared" si="13"/>
        <v>45748</v>
      </c>
      <c r="B386" t="s">
        <v>887</v>
      </c>
      <c r="C386" t="s">
        <v>290</v>
      </c>
      <c r="D386" t="s">
        <v>893</v>
      </c>
      <c r="E386" t="s">
        <v>323</v>
      </c>
      <c r="F386" t="s">
        <v>324</v>
      </c>
      <c r="G386" t="s">
        <v>93</v>
      </c>
      <c r="H386">
        <v>3736</v>
      </c>
      <c r="I386" s="68" t="str">
        <f>VLOOKUP(E386,Refs!$P$2:$R$29,3,FALSE)</f>
        <v>Y59</v>
      </c>
      <c r="J386" s="68" t="str">
        <f>VLOOKUP(E386,Refs!$P$2:$S$29,4,FALSE)</f>
        <v>South East</v>
      </c>
      <c r="K386" s="28">
        <f t="shared" si="14"/>
        <v>3736</v>
      </c>
    </row>
    <row r="387" spans="1:11" x14ac:dyDescent="0.35">
      <c r="A387" s="69">
        <f t="shared" ref="A387:A450" si="15">DATEVALUE(RIGHT(B387,8))</f>
        <v>45748</v>
      </c>
      <c r="B387" t="s">
        <v>887</v>
      </c>
      <c r="C387" t="s">
        <v>290</v>
      </c>
      <c r="D387" t="s">
        <v>893</v>
      </c>
      <c r="E387" t="s">
        <v>323</v>
      </c>
      <c r="F387" t="s">
        <v>324</v>
      </c>
      <c r="G387" t="s">
        <v>94</v>
      </c>
      <c r="H387">
        <v>174</v>
      </c>
      <c r="I387" s="68" t="str">
        <f>VLOOKUP(E387,Refs!$P$2:$R$29,3,FALSE)</f>
        <v>Y59</v>
      </c>
      <c r="J387" s="68" t="str">
        <f>VLOOKUP(E387,Refs!$P$2:$S$29,4,FALSE)</f>
        <v>South East</v>
      </c>
      <c r="K387" s="28">
        <f t="shared" si="14"/>
        <v>174</v>
      </c>
    </row>
    <row r="388" spans="1:11" x14ac:dyDescent="0.35">
      <c r="A388" s="69">
        <f t="shared" si="15"/>
        <v>45748</v>
      </c>
      <c r="B388" t="s">
        <v>887</v>
      </c>
      <c r="C388" t="s">
        <v>290</v>
      </c>
      <c r="D388" t="s">
        <v>893</v>
      </c>
      <c r="E388" t="s">
        <v>323</v>
      </c>
      <c r="F388" t="s">
        <v>324</v>
      </c>
      <c r="G388" t="s">
        <v>95</v>
      </c>
      <c r="H388">
        <v>2286</v>
      </c>
      <c r="I388" s="68" t="str">
        <f>VLOOKUP(E388,Refs!$P$2:$R$29,3,FALSE)</f>
        <v>Y59</v>
      </c>
      <c r="J388" s="68" t="str">
        <f>VLOOKUP(E388,Refs!$P$2:$S$29,4,FALSE)</f>
        <v>South East</v>
      </c>
      <c r="K388" s="28">
        <f t="shared" si="14"/>
        <v>2286</v>
      </c>
    </row>
    <row r="389" spans="1:11" x14ac:dyDescent="0.35">
      <c r="A389" s="69">
        <f t="shared" si="15"/>
        <v>45748</v>
      </c>
      <c r="B389" t="s">
        <v>887</v>
      </c>
      <c r="C389" t="s">
        <v>290</v>
      </c>
      <c r="D389" t="s">
        <v>893</v>
      </c>
      <c r="E389" t="s">
        <v>323</v>
      </c>
      <c r="F389" t="s">
        <v>324</v>
      </c>
      <c r="G389" t="s">
        <v>96</v>
      </c>
      <c r="H389">
        <v>188</v>
      </c>
      <c r="I389" s="68" t="str">
        <f>VLOOKUP(E389,Refs!$P$2:$R$29,3,FALSE)</f>
        <v>Y59</v>
      </c>
      <c r="J389" s="68" t="str">
        <f>VLOOKUP(E389,Refs!$P$2:$S$29,4,FALSE)</f>
        <v>South East</v>
      </c>
      <c r="K389" s="28">
        <f t="shared" si="14"/>
        <v>188</v>
      </c>
    </row>
    <row r="390" spans="1:11" x14ac:dyDescent="0.35">
      <c r="A390" s="69">
        <f t="shared" si="15"/>
        <v>45748</v>
      </c>
      <c r="B390" t="s">
        <v>887</v>
      </c>
      <c r="C390" t="s">
        <v>290</v>
      </c>
      <c r="D390" t="s">
        <v>893</v>
      </c>
      <c r="E390" t="s">
        <v>323</v>
      </c>
      <c r="F390" t="s">
        <v>324</v>
      </c>
      <c r="G390" t="s">
        <v>97</v>
      </c>
      <c r="H390">
        <v>9186</v>
      </c>
      <c r="I390" s="68" t="str">
        <f>VLOOKUP(E390,Refs!$P$2:$R$29,3,FALSE)</f>
        <v>Y59</v>
      </c>
      <c r="J390" s="68" t="str">
        <f>VLOOKUP(E390,Refs!$P$2:$S$29,4,FALSE)</f>
        <v>South East</v>
      </c>
      <c r="K390" s="28">
        <f t="shared" si="14"/>
        <v>9186</v>
      </c>
    </row>
    <row r="391" spans="1:11" x14ac:dyDescent="0.35">
      <c r="A391" s="69">
        <f t="shared" si="15"/>
        <v>45748</v>
      </c>
      <c r="B391" t="s">
        <v>887</v>
      </c>
      <c r="C391" t="s">
        <v>290</v>
      </c>
      <c r="D391" t="s">
        <v>893</v>
      </c>
      <c r="E391" t="s">
        <v>323</v>
      </c>
      <c r="F391" t="s">
        <v>324</v>
      </c>
      <c r="G391" t="s">
        <v>31</v>
      </c>
      <c r="H391">
        <v>8406</v>
      </c>
      <c r="I391" s="68" t="str">
        <f>VLOOKUP(E391,Refs!$P$2:$R$29,3,FALSE)</f>
        <v>Y59</v>
      </c>
      <c r="J391" s="68" t="str">
        <f>VLOOKUP(E391,Refs!$P$2:$S$29,4,FALSE)</f>
        <v>South East</v>
      </c>
      <c r="K391" s="28">
        <f t="shared" ref="K391:K454" si="16">IF(OR(H391="NULL",H391=0,H391=""),"",H391)</f>
        <v>8406</v>
      </c>
    </row>
    <row r="392" spans="1:11" x14ac:dyDescent="0.35">
      <c r="A392" s="69">
        <f t="shared" si="15"/>
        <v>45748</v>
      </c>
      <c r="B392" t="s">
        <v>887</v>
      </c>
      <c r="C392" t="s">
        <v>290</v>
      </c>
      <c r="D392" t="s">
        <v>893</v>
      </c>
      <c r="E392" t="s">
        <v>323</v>
      </c>
      <c r="F392" t="s">
        <v>324</v>
      </c>
      <c r="G392" t="s">
        <v>98</v>
      </c>
      <c r="H392">
        <v>9405</v>
      </c>
      <c r="I392" s="68" t="str">
        <f>VLOOKUP(E392,Refs!$P$2:$R$29,3,FALSE)</f>
        <v>Y59</v>
      </c>
      <c r="J392" s="68" t="str">
        <f>VLOOKUP(E392,Refs!$P$2:$S$29,4,FALSE)</f>
        <v>South East</v>
      </c>
      <c r="K392" s="28">
        <f t="shared" si="16"/>
        <v>9405</v>
      </c>
    </row>
    <row r="393" spans="1:11" x14ac:dyDescent="0.35">
      <c r="A393" s="69">
        <f t="shared" si="15"/>
        <v>45748</v>
      </c>
      <c r="B393" t="s">
        <v>887</v>
      </c>
      <c r="C393" t="s">
        <v>290</v>
      </c>
      <c r="D393" t="s">
        <v>893</v>
      </c>
      <c r="E393" t="s">
        <v>323</v>
      </c>
      <c r="F393" t="s">
        <v>324</v>
      </c>
      <c r="G393" t="s">
        <v>99</v>
      </c>
      <c r="H393">
        <v>5613</v>
      </c>
      <c r="I393" s="68" t="str">
        <f>VLOOKUP(E393,Refs!$P$2:$R$29,3,FALSE)</f>
        <v>Y59</v>
      </c>
      <c r="J393" s="68" t="str">
        <f>VLOOKUP(E393,Refs!$P$2:$S$29,4,FALSE)</f>
        <v>South East</v>
      </c>
      <c r="K393" s="28">
        <f t="shared" si="16"/>
        <v>5613</v>
      </c>
    </row>
    <row r="394" spans="1:11" x14ac:dyDescent="0.35">
      <c r="A394" s="69">
        <f t="shared" si="15"/>
        <v>45748</v>
      </c>
      <c r="B394" t="s">
        <v>887</v>
      </c>
      <c r="C394" t="s">
        <v>290</v>
      </c>
      <c r="D394" t="s">
        <v>893</v>
      </c>
      <c r="E394" t="s">
        <v>323</v>
      </c>
      <c r="F394" t="s">
        <v>324</v>
      </c>
      <c r="G394" t="s">
        <v>100</v>
      </c>
      <c r="H394">
        <v>5238</v>
      </c>
      <c r="I394" s="68" t="str">
        <f>VLOOKUP(E394,Refs!$P$2:$R$29,3,FALSE)</f>
        <v>Y59</v>
      </c>
      <c r="J394" s="68" t="str">
        <f>VLOOKUP(E394,Refs!$P$2:$S$29,4,FALSE)</f>
        <v>South East</v>
      </c>
      <c r="K394" s="28">
        <f t="shared" si="16"/>
        <v>5238</v>
      </c>
    </row>
    <row r="395" spans="1:11" x14ac:dyDescent="0.35">
      <c r="A395" s="69">
        <f t="shared" si="15"/>
        <v>45748</v>
      </c>
      <c r="B395" t="s">
        <v>887</v>
      </c>
      <c r="C395" t="s">
        <v>290</v>
      </c>
      <c r="D395" t="s">
        <v>893</v>
      </c>
      <c r="E395" t="s">
        <v>323</v>
      </c>
      <c r="F395" t="s">
        <v>324</v>
      </c>
      <c r="G395" t="s">
        <v>101</v>
      </c>
      <c r="H395">
        <v>1693</v>
      </c>
      <c r="I395" s="68" t="str">
        <f>VLOOKUP(E395,Refs!$P$2:$R$29,3,FALSE)</f>
        <v>Y59</v>
      </c>
      <c r="J395" s="68" t="str">
        <f>VLOOKUP(E395,Refs!$P$2:$S$29,4,FALSE)</f>
        <v>South East</v>
      </c>
      <c r="K395" s="28">
        <f t="shared" si="16"/>
        <v>1693</v>
      </c>
    </row>
    <row r="396" spans="1:11" x14ac:dyDescent="0.35">
      <c r="A396" s="69">
        <f t="shared" si="15"/>
        <v>45748</v>
      </c>
      <c r="B396" t="s">
        <v>887</v>
      </c>
      <c r="C396" t="s">
        <v>290</v>
      </c>
      <c r="D396" t="s">
        <v>893</v>
      </c>
      <c r="E396" t="s">
        <v>323</v>
      </c>
      <c r="F396" t="s">
        <v>324</v>
      </c>
      <c r="G396" t="s">
        <v>102</v>
      </c>
      <c r="H396">
        <v>2097</v>
      </c>
      <c r="I396" s="68" t="str">
        <f>VLOOKUP(E396,Refs!$P$2:$R$29,3,FALSE)</f>
        <v>Y59</v>
      </c>
      <c r="J396" s="68" t="str">
        <f>VLOOKUP(E396,Refs!$P$2:$S$29,4,FALSE)</f>
        <v>South East</v>
      </c>
      <c r="K396" s="28">
        <f t="shared" si="16"/>
        <v>2097</v>
      </c>
    </row>
    <row r="397" spans="1:11" x14ac:dyDescent="0.35">
      <c r="A397" s="69">
        <f t="shared" si="15"/>
        <v>45748</v>
      </c>
      <c r="B397" t="s">
        <v>887</v>
      </c>
      <c r="C397" t="s">
        <v>290</v>
      </c>
      <c r="D397" t="s">
        <v>893</v>
      </c>
      <c r="E397" t="s">
        <v>323</v>
      </c>
      <c r="F397" t="s">
        <v>324</v>
      </c>
      <c r="G397" t="s">
        <v>103</v>
      </c>
      <c r="H397">
        <v>116</v>
      </c>
      <c r="I397" s="68" t="str">
        <f>VLOOKUP(E397,Refs!$P$2:$R$29,3,FALSE)</f>
        <v>Y59</v>
      </c>
      <c r="J397" s="68" t="str">
        <f>VLOOKUP(E397,Refs!$P$2:$S$29,4,FALSE)</f>
        <v>South East</v>
      </c>
      <c r="K397" s="28">
        <f t="shared" si="16"/>
        <v>116</v>
      </c>
    </row>
    <row r="398" spans="1:11" x14ac:dyDescent="0.35">
      <c r="A398" s="69">
        <f t="shared" si="15"/>
        <v>45748</v>
      </c>
      <c r="B398" t="s">
        <v>887</v>
      </c>
      <c r="C398" t="s">
        <v>290</v>
      </c>
      <c r="D398" t="s">
        <v>893</v>
      </c>
      <c r="E398" t="s">
        <v>323</v>
      </c>
      <c r="F398" t="s">
        <v>324</v>
      </c>
      <c r="G398" t="s">
        <v>104</v>
      </c>
      <c r="H398">
        <v>3266</v>
      </c>
      <c r="I398" s="68" t="str">
        <f>VLOOKUP(E398,Refs!$P$2:$R$29,3,FALSE)</f>
        <v>Y59</v>
      </c>
      <c r="J398" s="68" t="str">
        <f>VLOOKUP(E398,Refs!$P$2:$S$29,4,FALSE)</f>
        <v>South East</v>
      </c>
      <c r="K398" s="28">
        <f t="shared" si="16"/>
        <v>3266</v>
      </c>
    </row>
    <row r="399" spans="1:11" x14ac:dyDescent="0.35">
      <c r="A399" s="69">
        <f t="shared" si="15"/>
        <v>45748</v>
      </c>
      <c r="B399" t="s">
        <v>887</v>
      </c>
      <c r="C399" t="s">
        <v>290</v>
      </c>
      <c r="D399" t="s">
        <v>893</v>
      </c>
      <c r="E399" t="s">
        <v>323</v>
      </c>
      <c r="F399" t="s">
        <v>324</v>
      </c>
      <c r="G399" t="s">
        <v>105</v>
      </c>
      <c r="H399">
        <v>13489265</v>
      </c>
      <c r="I399" s="68" t="str">
        <f>VLOOKUP(E399,Refs!$P$2:$R$29,3,FALSE)</f>
        <v>Y59</v>
      </c>
      <c r="J399" s="68" t="str">
        <f>VLOOKUP(E399,Refs!$P$2:$S$29,4,FALSE)</f>
        <v>South East</v>
      </c>
      <c r="K399" s="28">
        <f t="shared" si="16"/>
        <v>13489265</v>
      </c>
    </row>
    <row r="400" spans="1:11" x14ac:dyDescent="0.35">
      <c r="A400" s="69">
        <f t="shared" si="15"/>
        <v>45748</v>
      </c>
      <c r="B400" t="s">
        <v>887</v>
      </c>
      <c r="C400" t="s">
        <v>290</v>
      </c>
      <c r="D400" t="s">
        <v>893</v>
      </c>
      <c r="E400" t="s">
        <v>323</v>
      </c>
      <c r="F400" t="s">
        <v>324</v>
      </c>
      <c r="G400" t="s">
        <v>106</v>
      </c>
      <c r="H400">
        <v>6521</v>
      </c>
      <c r="I400" s="68" t="str">
        <f>VLOOKUP(E400,Refs!$P$2:$R$29,3,FALSE)</f>
        <v>Y59</v>
      </c>
      <c r="J400" s="68" t="str">
        <f>VLOOKUP(E400,Refs!$P$2:$S$29,4,FALSE)</f>
        <v>South East</v>
      </c>
      <c r="K400" s="28">
        <f t="shared" si="16"/>
        <v>6521</v>
      </c>
    </row>
    <row r="401" spans="1:11" x14ac:dyDescent="0.35">
      <c r="A401" s="69">
        <f t="shared" si="15"/>
        <v>45748</v>
      </c>
      <c r="B401" t="s">
        <v>887</v>
      </c>
      <c r="C401" t="s">
        <v>290</v>
      </c>
      <c r="D401" t="s">
        <v>893</v>
      </c>
      <c r="E401" t="s">
        <v>323</v>
      </c>
      <c r="F401" t="s">
        <v>324</v>
      </c>
      <c r="G401" t="s">
        <v>107</v>
      </c>
      <c r="H401">
        <v>4291</v>
      </c>
      <c r="I401" s="68" t="str">
        <f>VLOOKUP(E401,Refs!$P$2:$R$29,3,FALSE)</f>
        <v>Y59</v>
      </c>
      <c r="J401" s="68" t="str">
        <f>VLOOKUP(E401,Refs!$P$2:$S$29,4,FALSE)</f>
        <v>South East</v>
      </c>
      <c r="K401" s="28">
        <f t="shared" si="16"/>
        <v>4291</v>
      </c>
    </row>
    <row r="402" spans="1:11" x14ac:dyDescent="0.35">
      <c r="A402" s="69">
        <f t="shared" si="15"/>
        <v>45748</v>
      </c>
      <c r="B402" t="s">
        <v>887</v>
      </c>
      <c r="C402" t="s">
        <v>290</v>
      </c>
      <c r="D402" t="s">
        <v>893</v>
      </c>
      <c r="E402" t="s">
        <v>323</v>
      </c>
      <c r="F402" t="s">
        <v>324</v>
      </c>
      <c r="G402" t="s">
        <v>108</v>
      </c>
      <c r="H402">
        <v>378</v>
      </c>
      <c r="I402" s="68" t="str">
        <f>VLOOKUP(E402,Refs!$P$2:$R$29,3,FALSE)</f>
        <v>Y59</v>
      </c>
      <c r="J402" s="68" t="str">
        <f>VLOOKUP(E402,Refs!$P$2:$S$29,4,FALSE)</f>
        <v>South East</v>
      </c>
      <c r="K402" s="28">
        <f t="shared" si="16"/>
        <v>378</v>
      </c>
    </row>
    <row r="403" spans="1:11" x14ac:dyDescent="0.35">
      <c r="A403" s="69">
        <f t="shared" si="15"/>
        <v>45748</v>
      </c>
      <c r="B403" t="s">
        <v>887</v>
      </c>
      <c r="C403" t="s">
        <v>290</v>
      </c>
      <c r="D403" t="s">
        <v>893</v>
      </c>
      <c r="E403" t="s">
        <v>323</v>
      </c>
      <c r="F403" t="s">
        <v>324</v>
      </c>
      <c r="G403" t="s">
        <v>109</v>
      </c>
      <c r="H403">
        <v>2460</v>
      </c>
      <c r="I403" s="68" t="str">
        <f>VLOOKUP(E403,Refs!$P$2:$R$29,3,FALSE)</f>
        <v>Y59</v>
      </c>
      <c r="J403" s="68" t="str">
        <f>VLOOKUP(E403,Refs!$P$2:$S$29,4,FALSE)</f>
        <v>South East</v>
      </c>
      <c r="K403" s="28">
        <f t="shared" si="16"/>
        <v>2460</v>
      </c>
    </row>
    <row r="404" spans="1:11" x14ac:dyDescent="0.35">
      <c r="A404" s="69">
        <f t="shared" si="15"/>
        <v>45748</v>
      </c>
      <c r="B404" t="s">
        <v>887</v>
      </c>
      <c r="C404" t="s">
        <v>290</v>
      </c>
      <c r="D404" t="s">
        <v>893</v>
      </c>
      <c r="E404" t="s">
        <v>323</v>
      </c>
      <c r="F404" t="s">
        <v>324</v>
      </c>
      <c r="G404" t="s">
        <v>110</v>
      </c>
      <c r="H404">
        <v>18796079</v>
      </c>
      <c r="I404" s="68" t="str">
        <f>VLOOKUP(E404,Refs!$P$2:$R$29,3,FALSE)</f>
        <v>Y59</v>
      </c>
      <c r="J404" s="68" t="str">
        <f>VLOOKUP(E404,Refs!$P$2:$S$29,4,FALSE)</f>
        <v>South East</v>
      </c>
      <c r="K404" s="28">
        <f t="shared" si="16"/>
        <v>18796079</v>
      </c>
    </row>
    <row r="405" spans="1:11" x14ac:dyDescent="0.35">
      <c r="A405" s="69">
        <f t="shared" si="15"/>
        <v>45748</v>
      </c>
      <c r="B405" t="s">
        <v>887</v>
      </c>
      <c r="C405" t="s">
        <v>290</v>
      </c>
      <c r="D405" t="s">
        <v>893</v>
      </c>
      <c r="E405" t="s">
        <v>323</v>
      </c>
      <c r="F405" t="s">
        <v>324</v>
      </c>
      <c r="G405" t="s">
        <v>111</v>
      </c>
      <c r="H405">
        <v>2267</v>
      </c>
      <c r="I405" s="68" t="str">
        <f>VLOOKUP(E405,Refs!$P$2:$R$29,3,FALSE)</f>
        <v>Y59</v>
      </c>
      <c r="J405" s="68" t="str">
        <f>VLOOKUP(E405,Refs!$P$2:$S$29,4,FALSE)</f>
        <v>South East</v>
      </c>
      <c r="K405" s="28">
        <f t="shared" si="16"/>
        <v>2267</v>
      </c>
    </row>
    <row r="406" spans="1:11" x14ac:dyDescent="0.35">
      <c r="A406" s="69">
        <f t="shared" si="15"/>
        <v>45748</v>
      </c>
      <c r="B406" t="s">
        <v>887</v>
      </c>
      <c r="C406" t="s">
        <v>290</v>
      </c>
      <c r="D406" t="s">
        <v>893</v>
      </c>
      <c r="E406" t="s">
        <v>323</v>
      </c>
      <c r="F406" t="s">
        <v>324</v>
      </c>
      <c r="G406" t="s">
        <v>814</v>
      </c>
      <c r="H406">
        <v>16503</v>
      </c>
      <c r="I406" s="68" t="str">
        <f>VLOOKUP(E406,Refs!$P$2:$R$29,3,FALSE)</f>
        <v>Y59</v>
      </c>
      <c r="J406" s="68" t="str">
        <f>VLOOKUP(E406,Refs!$P$2:$S$29,4,FALSE)</f>
        <v>South East</v>
      </c>
      <c r="K406" s="28">
        <f t="shared" si="16"/>
        <v>16503</v>
      </c>
    </row>
    <row r="407" spans="1:11" x14ac:dyDescent="0.35">
      <c r="A407" s="69">
        <f t="shared" si="15"/>
        <v>45748</v>
      </c>
      <c r="B407" t="s">
        <v>887</v>
      </c>
      <c r="C407" t="s">
        <v>290</v>
      </c>
      <c r="D407" t="s">
        <v>893</v>
      </c>
      <c r="E407" t="s">
        <v>323</v>
      </c>
      <c r="F407" t="s">
        <v>324</v>
      </c>
      <c r="G407" t="s">
        <v>815</v>
      </c>
      <c r="H407">
        <v>366</v>
      </c>
      <c r="I407" s="68" t="str">
        <f>VLOOKUP(E407,Refs!$P$2:$R$29,3,FALSE)</f>
        <v>Y59</v>
      </c>
      <c r="J407" s="68" t="str">
        <f>VLOOKUP(E407,Refs!$P$2:$S$29,4,FALSE)</f>
        <v>South East</v>
      </c>
      <c r="K407" s="28">
        <f t="shared" si="16"/>
        <v>366</v>
      </c>
    </row>
    <row r="408" spans="1:11" x14ac:dyDescent="0.35">
      <c r="A408" s="69">
        <f t="shared" si="15"/>
        <v>45748</v>
      </c>
      <c r="B408" t="s">
        <v>887</v>
      </c>
      <c r="C408" t="s">
        <v>290</v>
      </c>
      <c r="D408" t="s">
        <v>893</v>
      </c>
      <c r="E408" t="s">
        <v>323</v>
      </c>
      <c r="F408" t="s">
        <v>324</v>
      </c>
      <c r="G408" t="s">
        <v>112</v>
      </c>
      <c r="H408">
        <v>42631</v>
      </c>
      <c r="I408" s="68" t="str">
        <f>VLOOKUP(E408,Refs!$P$2:$R$29,3,FALSE)</f>
        <v>Y59</v>
      </c>
      <c r="J408" s="68" t="str">
        <f>VLOOKUP(E408,Refs!$P$2:$S$29,4,FALSE)</f>
        <v>South East</v>
      </c>
      <c r="K408" s="28">
        <f t="shared" si="16"/>
        <v>42631</v>
      </c>
    </row>
    <row r="409" spans="1:11" x14ac:dyDescent="0.35">
      <c r="A409" s="69">
        <f t="shared" si="15"/>
        <v>45748</v>
      </c>
      <c r="B409" t="s">
        <v>887</v>
      </c>
      <c r="C409" t="s">
        <v>290</v>
      </c>
      <c r="D409" t="s">
        <v>893</v>
      </c>
      <c r="E409" t="s">
        <v>323</v>
      </c>
      <c r="F409" t="s">
        <v>324</v>
      </c>
      <c r="G409" t="s">
        <v>113</v>
      </c>
      <c r="H409">
        <v>66</v>
      </c>
      <c r="I409" s="68" t="str">
        <f>VLOOKUP(E409,Refs!$P$2:$R$29,3,FALSE)</f>
        <v>Y59</v>
      </c>
      <c r="J409" s="68" t="str">
        <f>VLOOKUP(E409,Refs!$P$2:$S$29,4,FALSE)</f>
        <v>South East</v>
      </c>
      <c r="K409" s="28">
        <f t="shared" si="16"/>
        <v>66</v>
      </c>
    </row>
    <row r="410" spans="1:11" x14ac:dyDescent="0.35">
      <c r="A410" s="69">
        <f t="shared" si="15"/>
        <v>45748</v>
      </c>
      <c r="B410" t="s">
        <v>887</v>
      </c>
      <c r="C410" t="s">
        <v>290</v>
      </c>
      <c r="D410" t="s">
        <v>893</v>
      </c>
      <c r="E410" t="s">
        <v>323</v>
      </c>
      <c r="F410" t="s">
        <v>324</v>
      </c>
      <c r="G410" t="s">
        <v>114</v>
      </c>
      <c r="H410">
        <v>32661</v>
      </c>
      <c r="I410" s="68" t="str">
        <f>VLOOKUP(E410,Refs!$P$2:$R$29,3,FALSE)</f>
        <v>Y59</v>
      </c>
      <c r="J410" s="68" t="str">
        <f>VLOOKUP(E410,Refs!$P$2:$S$29,4,FALSE)</f>
        <v>South East</v>
      </c>
      <c r="K410" s="28">
        <f t="shared" si="16"/>
        <v>32661</v>
      </c>
    </row>
    <row r="411" spans="1:11" x14ac:dyDescent="0.35">
      <c r="A411" s="69">
        <f t="shared" si="15"/>
        <v>45748</v>
      </c>
      <c r="B411" t="s">
        <v>887</v>
      </c>
      <c r="C411" t="s">
        <v>290</v>
      </c>
      <c r="D411" t="s">
        <v>893</v>
      </c>
      <c r="E411" t="s">
        <v>323</v>
      </c>
      <c r="F411" t="s">
        <v>324</v>
      </c>
      <c r="G411" t="s">
        <v>115</v>
      </c>
      <c r="H411">
        <v>23085</v>
      </c>
      <c r="I411" s="68" t="str">
        <f>VLOOKUP(E411,Refs!$P$2:$R$29,3,FALSE)</f>
        <v>Y59</v>
      </c>
      <c r="J411" s="68" t="str">
        <f>VLOOKUP(E411,Refs!$P$2:$S$29,4,FALSE)</f>
        <v>South East</v>
      </c>
      <c r="K411" s="28">
        <f t="shared" si="16"/>
        <v>23085</v>
      </c>
    </row>
    <row r="412" spans="1:11" x14ac:dyDescent="0.35">
      <c r="A412" s="69">
        <f t="shared" si="15"/>
        <v>45748</v>
      </c>
      <c r="B412" t="s">
        <v>887</v>
      </c>
      <c r="C412" t="s">
        <v>290</v>
      </c>
      <c r="D412" t="s">
        <v>893</v>
      </c>
      <c r="E412" t="s">
        <v>323</v>
      </c>
      <c r="F412" t="s">
        <v>324</v>
      </c>
      <c r="G412" t="s">
        <v>116</v>
      </c>
      <c r="H412">
        <v>7391</v>
      </c>
      <c r="I412" s="68" t="str">
        <f>VLOOKUP(E412,Refs!$P$2:$R$29,3,FALSE)</f>
        <v>Y59</v>
      </c>
      <c r="J412" s="68" t="str">
        <f>VLOOKUP(E412,Refs!$P$2:$S$29,4,FALSE)</f>
        <v>South East</v>
      </c>
      <c r="K412" s="28">
        <f t="shared" si="16"/>
        <v>7391</v>
      </c>
    </row>
    <row r="413" spans="1:11" x14ac:dyDescent="0.35">
      <c r="A413" s="69">
        <f t="shared" si="15"/>
        <v>45748</v>
      </c>
      <c r="B413" t="s">
        <v>887</v>
      </c>
      <c r="C413" t="s">
        <v>290</v>
      </c>
      <c r="D413" t="s">
        <v>893</v>
      </c>
      <c r="E413" t="s">
        <v>323</v>
      </c>
      <c r="F413" t="s">
        <v>324</v>
      </c>
      <c r="G413" t="s">
        <v>117</v>
      </c>
      <c r="H413">
        <v>3384</v>
      </c>
      <c r="I413" s="68" t="str">
        <f>VLOOKUP(E413,Refs!$P$2:$R$29,3,FALSE)</f>
        <v>Y59</v>
      </c>
      <c r="J413" s="68" t="str">
        <f>VLOOKUP(E413,Refs!$P$2:$S$29,4,FALSE)</f>
        <v>South East</v>
      </c>
      <c r="K413" s="28">
        <f t="shared" si="16"/>
        <v>3384</v>
      </c>
    </row>
    <row r="414" spans="1:11" x14ac:dyDescent="0.35">
      <c r="A414" s="69">
        <f t="shared" si="15"/>
        <v>45748</v>
      </c>
      <c r="B414" t="s">
        <v>887</v>
      </c>
      <c r="C414" t="s">
        <v>290</v>
      </c>
      <c r="D414" t="s">
        <v>893</v>
      </c>
      <c r="E414" t="s">
        <v>323</v>
      </c>
      <c r="F414" t="s">
        <v>324</v>
      </c>
      <c r="G414" t="s">
        <v>118</v>
      </c>
      <c r="H414">
        <v>23570</v>
      </c>
      <c r="I414" s="68" t="str">
        <f>VLOOKUP(E414,Refs!$P$2:$R$29,3,FALSE)</f>
        <v>Y59</v>
      </c>
      <c r="J414" s="68" t="str">
        <f>VLOOKUP(E414,Refs!$P$2:$S$29,4,FALSE)</f>
        <v>South East</v>
      </c>
      <c r="K414" s="28">
        <f t="shared" si="16"/>
        <v>23570</v>
      </c>
    </row>
    <row r="415" spans="1:11" x14ac:dyDescent="0.35">
      <c r="A415" s="69">
        <f t="shared" si="15"/>
        <v>45748</v>
      </c>
      <c r="B415" t="s">
        <v>887</v>
      </c>
      <c r="C415" t="s">
        <v>290</v>
      </c>
      <c r="D415" t="s">
        <v>893</v>
      </c>
      <c r="E415" t="s">
        <v>323</v>
      </c>
      <c r="F415" t="s">
        <v>324</v>
      </c>
      <c r="G415" t="s">
        <v>119</v>
      </c>
      <c r="H415">
        <v>12997</v>
      </c>
      <c r="I415" s="68" t="str">
        <f>VLOOKUP(E415,Refs!$P$2:$R$29,3,FALSE)</f>
        <v>Y59</v>
      </c>
      <c r="J415" s="68" t="str">
        <f>VLOOKUP(E415,Refs!$P$2:$S$29,4,FALSE)</f>
        <v>South East</v>
      </c>
      <c r="K415" s="28">
        <f t="shared" si="16"/>
        <v>12997</v>
      </c>
    </row>
    <row r="416" spans="1:11" x14ac:dyDescent="0.35">
      <c r="A416" s="69">
        <f t="shared" si="15"/>
        <v>45748</v>
      </c>
      <c r="B416" t="s">
        <v>887</v>
      </c>
      <c r="C416" t="s">
        <v>290</v>
      </c>
      <c r="D416" t="s">
        <v>893</v>
      </c>
      <c r="E416" t="s">
        <v>323</v>
      </c>
      <c r="F416" t="s">
        <v>324</v>
      </c>
      <c r="G416" t="s">
        <v>120</v>
      </c>
      <c r="H416">
        <v>3800</v>
      </c>
      <c r="I416" s="68" t="str">
        <f>VLOOKUP(E416,Refs!$P$2:$R$29,3,FALSE)</f>
        <v>Y59</v>
      </c>
      <c r="J416" s="68" t="str">
        <f>VLOOKUP(E416,Refs!$P$2:$S$29,4,FALSE)</f>
        <v>South East</v>
      </c>
      <c r="K416" s="28">
        <f t="shared" si="16"/>
        <v>3800</v>
      </c>
    </row>
    <row r="417" spans="1:11" x14ac:dyDescent="0.35">
      <c r="A417" s="69">
        <f t="shared" si="15"/>
        <v>45748</v>
      </c>
      <c r="B417" t="s">
        <v>887</v>
      </c>
      <c r="C417" t="s">
        <v>290</v>
      </c>
      <c r="D417" t="s">
        <v>893</v>
      </c>
      <c r="E417" t="s">
        <v>323</v>
      </c>
      <c r="F417" t="s">
        <v>324</v>
      </c>
      <c r="G417" t="s">
        <v>121</v>
      </c>
      <c r="H417">
        <v>2125</v>
      </c>
      <c r="I417" s="68" t="str">
        <f>VLOOKUP(E417,Refs!$P$2:$R$29,3,FALSE)</f>
        <v>Y59</v>
      </c>
      <c r="J417" s="68" t="str">
        <f>VLOOKUP(E417,Refs!$P$2:$S$29,4,FALSE)</f>
        <v>South East</v>
      </c>
      <c r="K417" s="28">
        <f t="shared" si="16"/>
        <v>2125</v>
      </c>
    </row>
    <row r="418" spans="1:11" x14ac:dyDescent="0.35">
      <c r="A418" s="69">
        <f t="shared" si="15"/>
        <v>45748</v>
      </c>
      <c r="B418" t="s">
        <v>887</v>
      </c>
      <c r="C418" t="s">
        <v>290</v>
      </c>
      <c r="D418" t="s">
        <v>893</v>
      </c>
      <c r="E418" t="s">
        <v>323</v>
      </c>
      <c r="F418" t="s">
        <v>324</v>
      </c>
      <c r="G418" t="s">
        <v>122</v>
      </c>
      <c r="H418">
        <v>3638</v>
      </c>
      <c r="I418" s="68" t="str">
        <f>VLOOKUP(E418,Refs!$P$2:$R$29,3,FALSE)</f>
        <v>Y59</v>
      </c>
      <c r="J418" s="68" t="str">
        <f>VLOOKUP(E418,Refs!$P$2:$S$29,4,FALSE)</f>
        <v>South East</v>
      </c>
      <c r="K418" s="28">
        <f t="shared" si="16"/>
        <v>3638</v>
      </c>
    </row>
    <row r="419" spans="1:11" x14ac:dyDescent="0.35">
      <c r="A419" s="69">
        <f t="shared" si="15"/>
        <v>45748</v>
      </c>
      <c r="B419" t="s">
        <v>887</v>
      </c>
      <c r="C419" t="s">
        <v>290</v>
      </c>
      <c r="D419" t="s">
        <v>893</v>
      </c>
      <c r="E419" t="s">
        <v>323</v>
      </c>
      <c r="F419" t="s">
        <v>324</v>
      </c>
      <c r="G419" t="s">
        <v>123</v>
      </c>
      <c r="H419">
        <v>1492</v>
      </c>
      <c r="I419" s="68" t="str">
        <f>VLOOKUP(E419,Refs!$P$2:$R$29,3,FALSE)</f>
        <v>Y59</v>
      </c>
      <c r="J419" s="68" t="str">
        <f>VLOOKUP(E419,Refs!$P$2:$S$29,4,FALSE)</f>
        <v>South East</v>
      </c>
      <c r="K419" s="28">
        <f t="shared" si="16"/>
        <v>1492</v>
      </c>
    </row>
    <row r="420" spans="1:11" x14ac:dyDescent="0.35">
      <c r="A420" s="69">
        <f t="shared" si="15"/>
        <v>45748</v>
      </c>
      <c r="B420" t="s">
        <v>887</v>
      </c>
      <c r="C420" t="s">
        <v>290</v>
      </c>
      <c r="D420" t="s">
        <v>893</v>
      </c>
      <c r="E420" t="s">
        <v>323</v>
      </c>
      <c r="F420" t="s">
        <v>324</v>
      </c>
      <c r="G420" t="s">
        <v>124</v>
      </c>
      <c r="H420">
        <v>8</v>
      </c>
      <c r="I420" s="68" t="str">
        <f>VLOOKUP(E420,Refs!$P$2:$R$29,3,FALSE)</f>
        <v>Y59</v>
      </c>
      <c r="J420" s="68" t="str">
        <f>VLOOKUP(E420,Refs!$P$2:$S$29,4,FALSE)</f>
        <v>South East</v>
      </c>
      <c r="K420" s="28">
        <f t="shared" si="16"/>
        <v>8</v>
      </c>
    </row>
    <row r="421" spans="1:11" x14ac:dyDescent="0.35">
      <c r="A421" s="69">
        <f t="shared" si="15"/>
        <v>45748</v>
      </c>
      <c r="B421" t="s">
        <v>887</v>
      </c>
      <c r="C421" t="s">
        <v>290</v>
      </c>
      <c r="D421" t="s">
        <v>893</v>
      </c>
      <c r="E421" t="s">
        <v>323</v>
      </c>
      <c r="F421" t="s">
        <v>324</v>
      </c>
      <c r="G421" t="s">
        <v>125</v>
      </c>
      <c r="H421">
        <v>0</v>
      </c>
      <c r="I421" s="68" t="str">
        <f>VLOOKUP(E421,Refs!$P$2:$R$29,3,FALSE)</f>
        <v>Y59</v>
      </c>
      <c r="J421" s="68" t="str">
        <f>VLOOKUP(E421,Refs!$P$2:$S$29,4,FALSE)</f>
        <v>South East</v>
      </c>
      <c r="K421" s="28" t="str">
        <f t="shared" si="16"/>
        <v/>
      </c>
    </row>
    <row r="422" spans="1:11" x14ac:dyDescent="0.35">
      <c r="A422" s="69">
        <f t="shared" si="15"/>
        <v>45748</v>
      </c>
      <c r="B422" t="s">
        <v>887</v>
      </c>
      <c r="C422" t="s">
        <v>290</v>
      </c>
      <c r="D422" t="s">
        <v>893</v>
      </c>
      <c r="E422" t="s">
        <v>323</v>
      </c>
      <c r="F422" t="s">
        <v>324</v>
      </c>
      <c r="G422" t="s">
        <v>126</v>
      </c>
      <c r="H422">
        <v>2487</v>
      </c>
      <c r="I422" s="68" t="str">
        <f>VLOOKUP(E422,Refs!$P$2:$R$29,3,FALSE)</f>
        <v>Y59</v>
      </c>
      <c r="J422" s="68" t="str">
        <f>VLOOKUP(E422,Refs!$P$2:$S$29,4,FALSE)</f>
        <v>South East</v>
      </c>
      <c r="K422" s="28">
        <f t="shared" si="16"/>
        <v>2487</v>
      </c>
    </row>
    <row r="423" spans="1:11" x14ac:dyDescent="0.35">
      <c r="A423" s="69">
        <f t="shared" si="15"/>
        <v>45748</v>
      </c>
      <c r="B423" t="s">
        <v>887</v>
      </c>
      <c r="C423" t="s">
        <v>290</v>
      </c>
      <c r="D423" t="s">
        <v>893</v>
      </c>
      <c r="E423" t="s">
        <v>323</v>
      </c>
      <c r="F423" t="s">
        <v>324</v>
      </c>
      <c r="G423" t="s">
        <v>127</v>
      </c>
      <c r="H423">
        <v>1312</v>
      </c>
      <c r="I423" s="68" t="str">
        <f>VLOOKUP(E423,Refs!$P$2:$R$29,3,FALSE)</f>
        <v>Y59</v>
      </c>
      <c r="J423" s="68" t="str">
        <f>VLOOKUP(E423,Refs!$P$2:$S$29,4,FALSE)</f>
        <v>South East</v>
      </c>
      <c r="K423" s="28">
        <f t="shared" si="16"/>
        <v>1312</v>
      </c>
    </row>
    <row r="424" spans="1:11" x14ac:dyDescent="0.35">
      <c r="A424" s="69">
        <f t="shared" si="15"/>
        <v>45748</v>
      </c>
      <c r="B424" t="s">
        <v>887</v>
      </c>
      <c r="C424" t="s">
        <v>290</v>
      </c>
      <c r="D424" t="s">
        <v>893</v>
      </c>
      <c r="E424" t="s">
        <v>323</v>
      </c>
      <c r="F424" t="s">
        <v>324</v>
      </c>
      <c r="G424" t="s">
        <v>128</v>
      </c>
      <c r="H424">
        <v>1775</v>
      </c>
      <c r="I424" s="68" t="str">
        <f>VLOOKUP(E424,Refs!$P$2:$R$29,3,FALSE)</f>
        <v>Y59</v>
      </c>
      <c r="J424" s="68" t="str">
        <f>VLOOKUP(E424,Refs!$P$2:$S$29,4,FALSE)</f>
        <v>South East</v>
      </c>
      <c r="K424" s="28">
        <f t="shared" si="16"/>
        <v>1775</v>
      </c>
    </row>
    <row r="425" spans="1:11" x14ac:dyDescent="0.35">
      <c r="A425" s="69">
        <f t="shared" si="15"/>
        <v>45748</v>
      </c>
      <c r="B425" t="s">
        <v>887</v>
      </c>
      <c r="C425" t="s">
        <v>290</v>
      </c>
      <c r="D425" t="s">
        <v>893</v>
      </c>
      <c r="E425" t="s">
        <v>323</v>
      </c>
      <c r="F425" t="s">
        <v>324</v>
      </c>
      <c r="G425" t="s">
        <v>129</v>
      </c>
      <c r="H425" t="s">
        <v>892</v>
      </c>
      <c r="I425" s="68" t="str">
        <f>VLOOKUP(E425,Refs!$P$2:$R$29,3,FALSE)</f>
        <v>Y59</v>
      </c>
      <c r="J425" s="68" t="str">
        <f>VLOOKUP(E425,Refs!$P$2:$S$29,4,FALSE)</f>
        <v>South East</v>
      </c>
      <c r="K425" s="28" t="str">
        <f t="shared" si="16"/>
        <v>-</v>
      </c>
    </row>
    <row r="426" spans="1:11" x14ac:dyDescent="0.35">
      <c r="A426" s="69">
        <f t="shared" si="15"/>
        <v>45748</v>
      </c>
      <c r="B426" t="s">
        <v>887</v>
      </c>
      <c r="C426" t="s">
        <v>290</v>
      </c>
      <c r="D426" t="s">
        <v>893</v>
      </c>
      <c r="E426" t="s">
        <v>323</v>
      </c>
      <c r="F426" t="s">
        <v>324</v>
      </c>
      <c r="G426" t="s">
        <v>130</v>
      </c>
      <c r="H426" t="s">
        <v>892</v>
      </c>
      <c r="I426" s="68" t="str">
        <f>VLOOKUP(E426,Refs!$P$2:$R$29,3,FALSE)</f>
        <v>Y59</v>
      </c>
      <c r="J426" s="68" t="str">
        <f>VLOOKUP(E426,Refs!$P$2:$S$29,4,FALSE)</f>
        <v>South East</v>
      </c>
      <c r="K426" s="28" t="str">
        <f t="shared" si="16"/>
        <v>-</v>
      </c>
    </row>
    <row r="427" spans="1:11" x14ac:dyDescent="0.35">
      <c r="A427" s="69">
        <f t="shared" si="15"/>
        <v>45748</v>
      </c>
      <c r="B427" t="s">
        <v>887</v>
      </c>
      <c r="C427" t="s">
        <v>290</v>
      </c>
      <c r="D427" t="s">
        <v>893</v>
      </c>
      <c r="E427" t="s">
        <v>323</v>
      </c>
      <c r="F427" t="s">
        <v>324</v>
      </c>
      <c r="G427" t="s">
        <v>131</v>
      </c>
      <c r="H427" t="s">
        <v>892</v>
      </c>
      <c r="I427" s="68" t="str">
        <f>VLOOKUP(E427,Refs!$P$2:$R$29,3,FALSE)</f>
        <v>Y59</v>
      </c>
      <c r="J427" s="68" t="str">
        <f>VLOOKUP(E427,Refs!$P$2:$S$29,4,FALSE)</f>
        <v>South East</v>
      </c>
      <c r="K427" s="28" t="str">
        <f t="shared" si="16"/>
        <v>-</v>
      </c>
    </row>
    <row r="428" spans="1:11" x14ac:dyDescent="0.35">
      <c r="A428" s="69">
        <f t="shared" si="15"/>
        <v>45748</v>
      </c>
      <c r="B428" t="s">
        <v>887</v>
      </c>
      <c r="C428" t="s">
        <v>290</v>
      </c>
      <c r="D428" t="s">
        <v>893</v>
      </c>
      <c r="E428" t="s">
        <v>323</v>
      </c>
      <c r="F428" t="s">
        <v>324</v>
      </c>
      <c r="G428" t="s">
        <v>132</v>
      </c>
      <c r="H428" t="s">
        <v>892</v>
      </c>
      <c r="I428" s="68" t="str">
        <f>VLOOKUP(E428,Refs!$P$2:$R$29,3,FALSE)</f>
        <v>Y59</v>
      </c>
      <c r="J428" s="68" t="str">
        <f>VLOOKUP(E428,Refs!$P$2:$S$29,4,FALSE)</f>
        <v>South East</v>
      </c>
      <c r="K428" s="28" t="str">
        <f t="shared" si="16"/>
        <v>-</v>
      </c>
    </row>
    <row r="429" spans="1:11" x14ac:dyDescent="0.35">
      <c r="A429" s="69">
        <f t="shared" si="15"/>
        <v>45748</v>
      </c>
      <c r="B429" t="s">
        <v>887</v>
      </c>
      <c r="C429" t="s">
        <v>290</v>
      </c>
      <c r="D429" t="s">
        <v>893</v>
      </c>
      <c r="E429" t="s">
        <v>323</v>
      </c>
      <c r="F429" t="s">
        <v>324</v>
      </c>
      <c r="G429" t="s">
        <v>133</v>
      </c>
      <c r="H429" t="s">
        <v>892</v>
      </c>
      <c r="I429" s="68" t="str">
        <f>VLOOKUP(E429,Refs!$P$2:$R$29,3,FALSE)</f>
        <v>Y59</v>
      </c>
      <c r="J429" s="68" t="str">
        <f>VLOOKUP(E429,Refs!$P$2:$S$29,4,FALSE)</f>
        <v>South East</v>
      </c>
      <c r="K429" s="28" t="str">
        <f t="shared" si="16"/>
        <v>-</v>
      </c>
    </row>
    <row r="430" spans="1:11" x14ac:dyDescent="0.35">
      <c r="A430" s="69">
        <f t="shared" si="15"/>
        <v>45748</v>
      </c>
      <c r="B430" t="s">
        <v>887</v>
      </c>
      <c r="C430" t="s">
        <v>290</v>
      </c>
      <c r="D430" t="s">
        <v>893</v>
      </c>
      <c r="E430" t="s">
        <v>323</v>
      </c>
      <c r="F430" t="s">
        <v>324</v>
      </c>
      <c r="G430" t="s">
        <v>134</v>
      </c>
      <c r="H430">
        <v>5572</v>
      </c>
      <c r="I430" s="68" t="str">
        <f>VLOOKUP(E430,Refs!$P$2:$R$29,3,FALSE)</f>
        <v>Y59</v>
      </c>
      <c r="J430" s="68" t="str">
        <f>VLOOKUP(E430,Refs!$P$2:$S$29,4,FALSE)</f>
        <v>South East</v>
      </c>
      <c r="K430" s="28">
        <f t="shared" si="16"/>
        <v>5572</v>
      </c>
    </row>
    <row r="431" spans="1:11" x14ac:dyDescent="0.35">
      <c r="A431" s="69">
        <f t="shared" si="15"/>
        <v>45748</v>
      </c>
      <c r="B431" t="s">
        <v>887</v>
      </c>
      <c r="C431" t="s">
        <v>290</v>
      </c>
      <c r="D431" t="s">
        <v>893</v>
      </c>
      <c r="E431" t="s">
        <v>323</v>
      </c>
      <c r="F431" t="s">
        <v>324</v>
      </c>
      <c r="G431" t="s">
        <v>135</v>
      </c>
      <c r="H431">
        <v>4977</v>
      </c>
      <c r="I431" s="68" t="str">
        <f>VLOOKUP(E431,Refs!$P$2:$R$29,3,FALSE)</f>
        <v>Y59</v>
      </c>
      <c r="J431" s="68" t="str">
        <f>VLOOKUP(E431,Refs!$P$2:$S$29,4,FALSE)</f>
        <v>South East</v>
      </c>
      <c r="K431" s="28">
        <f t="shared" si="16"/>
        <v>4977</v>
      </c>
    </row>
    <row r="432" spans="1:11" x14ac:dyDescent="0.35">
      <c r="A432" s="69">
        <f t="shared" si="15"/>
        <v>45748</v>
      </c>
      <c r="B432" t="s">
        <v>887</v>
      </c>
      <c r="C432" t="s">
        <v>290</v>
      </c>
      <c r="D432" t="s">
        <v>893</v>
      </c>
      <c r="E432" t="s">
        <v>323</v>
      </c>
      <c r="F432" t="s">
        <v>324</v>
      </c>
      <c r="G432" t="s">
        <v>136</v>
      </c>
      <c r="H432" t="s">
        <v>892</v>
      </c>
      <c r="I432" s="68" t="str">
        <f>VLOOKUP(E432,Refs!$P$2:$R$29,3,FALSE)</f>
        <v>Y59</v>
      </c>
      <c r="J432" s="68" t="str">
        <f>VLOOKUP(E432,Refs!$P$2:$S$29,4,FALSE)</f>
        <v>South East</v>
      </c>
      <c r="K432" s="28" t="str">
        <f t="shared" si="16"/>
        <v>-</v>
      </c>
    </row>
    <row r="433" spans="1:11" x14ac:dyDescent="0.35">
      <c r="A433" s="69">
        <f t="shared" si="15"/>
        <v>45748</v>
      </c>
      <c r="B433" t="s">
        <v>887</v>
      </c>
      <c r="C433" t="s">
        <v>290</v>
      </c>
      <c r="D433" t="s">
        <v>893</v>
      </c>
      <c r="E433" t="s">
        <v>323</v>
      </c>
      <c r="F433" t="s">
        <v>324</v>
      </c>
      <c r="G433" t="s">
        <v>137</v>
      </c>
      <c r="H433" t="s">
        <v>892</v>
      </c>
      <c r="I433" s="68" t="str">
        <f>VLOOKUP(E433,Refs!$P$2:$R$29,3,FALSE)</f>
        <v>Y59</v>
      </c>
      <c r="J433" s="68" t="str">
        <f>VLOOKUP(E433,Refs!$P$2:$S$29,4,FALSE)</f>
        <v>South East</v>
      </c>
      <c r="K433" s="28" t="str">
        <f t="shared" si="16"/>
        <v>-</v>
      </c>
    </row>
    <row r="434" spans="1:11" x14ac:dyDescent="0.35">
      <c r="A434" s="69">
        <f t="shared" si="15"/>
        <v>45748</v>
      </c>
      <c r="B434" t="s">
        <v>887</v>
      </c>
      <c r="C434" t="s">
        <v>290</v>
      </c>
      <c r="D434" t="s">
        <v>893</v>
      </c>
      <c r="E434" t="s">
        <v>323</v>
      </c>
      <c r="F434" t="s">
        <v>324</v>
      </c>
      <c r="G434" t="s">
        <v>138</v>
      </c>
      <c r="H434" t="s">
        <v>892</v>
      </c>
      <c r="I434" s="68" t="str">
        <f>VLOOKUP(E434,Refs!$P$2:$R$29,3,FALSE)</f>
        <v>Y59</v>
      </c>
      <c r="J434" s="68" t="str">
        <f>VLOOKUP(E434,Refs!$P$2:$S$29,4,FALSE)</f>
        <v>South East</v>
      </c>
      <c r="K434" s="28" t="str">
        <f t="shared" si="16"/>
        <v>-</v>
      </c>
    </row>
    <row r="435" spans="1:11" x14ac:dyDescent="0.35">
      <c r="A435" s="69">
        <f t="shared" si="15"/>
        <v>45748</v>
      </c>
      <c r="B435" t="s">
        <v>887</v>
      </c>
      <c r="C435" t="s">
        <v>290</v>
      </c>
      <c r="D435" t="s">
        <v>893</v>
      </c>
      <c r="E435" t="s">
        <v>323</v>
      </c>
      <c r="F435" t="s">
        <v>324</v>
      </c>
      <c r="G435" t="s">
        <v>139</v>
      </c>
      <c r="H435" t="s">
        <v>892</v>
      </c>
      <c r="I435" s="68" t="str">
        <f>VLOOKUP(E435,Refs!$P$2:$R$29,3,FALSE)</f>
        <v>Y59</v>
      </c>
      <c r="J435" s="68" t="str">
        <f>VLOOKUP(E435,Refs!$P$2:$S$29,4,FALSE)</f>
        <v>South East</v>
      </c>
      <c r="K435" s="28" t="str">
        <f t="shared" si="16"/>
        <v>-</v>
      </c>
    </row>
    <row r="436" spans="1:11" x14ac:dyDescent="0.35">
      <c r="A436" s="69">
        <f t="shared" si="15"/>
        <v>45748</v>
      </c>
      <c r="B436" t="s">
        <v>887</v>
      </c>
      <c r="C436" t="s">
        <v>290</v>
      </c>
      <c r="D436" t="s">
        <v>893</v>
      </c>
      <c r="E436" t="s">
        <v>323</v>
      </c>
      <c r="F436" t="s">
        <v>324</v>
      </c>
      <c r="G436" t="s">
        <v>140</v>
      </c>
      <c r="H436">
        <v>1335</v>
      </c>
      <c r="I436" s="68" t="str">
        <f>VLOOKUP(E436,Refs!$P$2:$R$29,3,FALSE)</f>
        <v>Y59</v>
      </c>
      <c r="J436" s="68" t="str">
        <f>VLOOKUP(E436,Refs!$P$2:$S$29,4,FALSE)</f>
        <v>South East</v>
      </c>
      <c r="K436" s="28">
        <f t="shared" si="16"/>
        <v>1335</v>
      </c>
    </row>
    <row r="437" spans="1:11" x14ac:dyDescent="0.35">
      <c r="A437" s="69">
        <f t="shared" si="15"/>
        <v>45748</v>
      </c>
      <c r="B437" t="s">
        <v>887</v>
      </c>
      <c r="C437" t="s">
        <v>290</v>
      </c>
      <c r="D437" t="s">
        <v>893</v>
      </c>
      <c r="E437" t="s">
        <v>323</v>
      </c>
      <c r="F437" t="s">
        <v>324</v>
      </c>
      <c r="G437" t="s">
        <v>141</v>
      </c>
      <c r="H437">
        <v>1206</v>
      </c>
      <c r="I437" s="68" t="str">
        <f>VLOOKUP(E437,Refs!$P$2:$R$29,3,FALSE)</f>
        <v>Y59</v>
      </c>
      <c r="J437" s="68" t="str">
        <f>VLOOKUP(E437,Refs!$P$2:$S$29,4,FALSE)</f>
        <v>South East</v>
      </c>
      <c r="K437" s="28">
        <f t="shared" si="16"/>
        <v>1206</v>
      </c>
    </row>
    <row r="438" spans="1:11" x14ac:dyDescent="0.35">
      <c r="A438" s="69">
        <f t="shared" si="15"/>
        <v>45748</v>
      </c>
      <c r="B438" t="s">
        <v>887</v>
      </c>
      <c r="C438" t="s">
        <v>290</v>
      </c>
      <c r="D438" t="s">
        <v>893</v>
      </c>
      <c r="E438" t="s">
        <v>323</v>
      </c>
      <c r="F438" t="s">
        <v>324</v>
      </c>
      <c r="G438" t="s">
        <v>730</v>
      </c>
      <c r="H438" t="s">
        <v>892</v>
      </c>
      <c r="I438" s="68" t="str">
        <f>VLOOKUP(E438,Refs!$P$2:$R$29,3,FALSE)</f>
        <v>Y59</v>
      </c>
      <c r="J438" s="68" t="str">
        <f>VLOOKUP(E438,Refs!$P$2:$S$29,4,FALSE)</f>
        <v>South East</v>
      </c>
      <c r="K438" s="28" t="str">
        <f t="shared" si="16"/>
        <v>-</v>
      </c>
    </row>
    <row r="439" spans="1:11" x14ac:dyDescent="0.35">
      <c r="A439" s="69">
        <f t="shared" si="15"/>
        <v>45748</v>
      </c>
      <c r="B439" t="s">
        <v>887</v>
      </c>
      <c r="C439" t="s">
        <v>290</v>
      </c>
      <c r="D439" t="s">
        <v>893</v>
      </c>
      <c r="E439" t="s">
        <v>323</v>
      </c>
      <c r="F439" t="s">
        <v>324</v>
      </c>
      <c r="G439" t="s">
        <v>729</v>
      </c>
      <c r="H439" t="s">
        <v>892</v>
      </c>
      <c r="I439" s="68" t="str">
        <f>VLOOKUP(E439,Refs!$P$2:$R$29,3,FALSE)</f>
        <v>Y59</v>
      </c>
      <c r="J439" s="68" t="str">
        <f>VLOOKUP(E439,Refs!$P$2:$S$29,4,FALSE)</f>
        <v>South East</v>
      </c>
      <c r="K439" s="28" t="str">
        <f t="shared" si="16"/>
        <v>-</v>
      </c>
    </row>
    <row r="440" spans="1:11" x14ac:dyDescent="0.35">
      <c r="A440" s="69">
        <f t="shared" si="15"/>
        <v>45748</v>
      </c>
      <c r="B440" t="s">
        <v>887</v>
      </c>
      <c r="C440" t="s">
        <v>290</v>
      </c>
      <c r="D440" t="s">
        <v>893</v>
      </c>
      <c r="E440" t="s">
        <v>323</v>
      </c>
      <c r="F440" t="s">
        <v>324</v>
      </c>
      <c r="G440" t="s">
        <v>732</v>
      </c>
      <c r="H440" t="s">
        <v>892</v>
      </c>
      <c r="I440" s="68" t="str">
        <f>VLOOKUP(E440,Refs!$P$2:$R$29,3,FALSE)</f>
        <v>Y59</v>
      </c>
      <c r="J440" s="68" t="str">
        <f>VLOOKUP(E440,Refs!$P$2:$S$29,4,FALSE)</f>
        <v>South East</v>
      </c>
      <c r="K440" s="28" t="str">
        <f t="shared" si="16"/>
        <v>-</v>
      </c>
    </row>
    <row r="441" spans="1:11" x14ac:dyDescent="0.35">
      <c r="A441" s="69">
        <f t="shared" si="15"/>
        <v>45748</v>
      </c>
      <c r="B441" t="s">
        <v>887</v>
      </c>
      <c r="C441" t="s">
        <v>290</v>
      </c>
      <c r="D441" t="s">
        <v>893</v>
      </c>
      <c r="E441" t="s">
        <v>323</v>
      </c>
      <c r="F441" t="s">
        <v>324</v>
      </c>
      <c r="G441" t="s">
        <v>731</v>
      </c>
      <c r="H441" t="s">
        <v>892</v>
      </c>
      <c r="I441" s="68" t="str">
        <f>VLOOKUP(E441,Refs!$P$2:$R$29,3,FALSE)</f>
        <v>Y59</v>
      </c>
      <c r="J441" s="68" t="str">
        <f>VLOOKUP(E441,Refs!$P$2:$S$29,4,FALSE)</f>
        <v>South East</v>
      </c>
      <c r="K441" s="28" t="str">
        <f t="shared" si="16"/>
        <v>-</v>
      </c>
    </row>
    <row r="442" spans="1:11" x14ac:dyDescent="0.35">
      <c r="A442" s="69">
        <f t="shared" si="15"/>
        <v>45748</v>
      </c>
      <c r="B442" t="s">
        <v>887</v>
      </c>
      <c r="C442" t="s">
        <v>290</v>
      </c>
      <c r="D442" t="s">
        <v>893</v>
      </c>
      <c r="E442" t="s">
        <v>331</v>
      </c>
      <c r="F442" t="s">
        <v>332</v>
      </c>
      <c r="G442" t="s">
        <v>10</v>
      </c>
      <c r="H442">
        <v>71891</v>
      </c>
      <c r="I442" s="68" t="str">
        <f>VLOOKUP(E442,Refs!$P$2:$R$29,3,FALSE)</f>
        <v>Y59</v>
      </c>
      <c r="J442" s="68" t="str">
        <f>VLOOKUP(E442,Refs!$P$2:$S$29,4,FALSE)</f>
        <v>South East</v>
      </c>
      <c r="K442" s="28">
        <f t="shared" si="16"/>
        <v>71891</v>
      </c>
    </row>
    <row r="443" spans="1:11" x14ac:dyDescent="0.35">
      <c r="A443" s="69">
        <f t="shared" si="15"/>
        <v>45748</v>
      </c>
      <c r="B443" t="s">
        <v>887</v>
      </c>
      <c r="C443" t="s">
        <v>290</v>
      </c>
      <c r="D443" t="s">
        <v>893</v>
      </c>
      <c r="E443" t="s">
        <v>331</v>
      </c>
      <c r="F443" t="s">
        <v>332</v>
      </c>
      <c r="G443" t="s">
        <v>70</v>
      </c>
      <c r="H443">
        <v>4548</v>
      </c>
      <c r="I443" s="68" t="str">
        <f>VLOOKUP(E443,Refs!$P$2:$R$29,3,FALSE)</f>
        <v>Y59</v>
      </c>
      <c r="J443" s="68" t="str">
        <f>VLOOKUP(E443,Refs!$P$2:$S$29,4,FALSE)</f>
        <v>South East</v>
      </c>
      <c r="K443" s="28">
        <f t="shared" si="16"/>
        <v>4548</v>
      </c>
    </row>
    <row r="444" spans="1:11" x14ac:dyDescent="0.35">
      <c r="A444" s="69">
        <f t="shared" si="15"/>
        <v>45748</v>
      </c>
      <c r="B444" t="s">
        <v>887</v>
      </c>
      <c r="C444" t="s">
        <v>290</v>
      </c>
      <c r="D444" t="s">
        <v>893</v>
      </c>
      <c r="E444" t="s">
        <v>331</v>
      </c>
      <c r="F444" t="s">
        <v>332</v>
      </c>
      <c r="G444" t="s">
        <v>20</v>
      </c>
      <c r="H444">
        <v>70268</v>
      </c>
      <c r="I444" s="68" t="str">
        <f>VLOOKUP(E444,Refs!$P$2:$R$29,3,FALSE)</f>
        <v>Y59</v>
      </c>
      <c r="J444" s="68" t="str">
        <f>VLOOKUP(E444,Refs!$P$2:$S$29,4,FALSE)</f>
        <v>South East</v>
      </c>
      <c r="K444" s="28">
        <f t="shared" si="16"/>
        <v>70268</v>
      </c>
    </row>
    <row r="445" spans="1:11" x14ac:dyDescent="0.35">
      <c r="A445" s="69">
        <f t="shared" si="15"/>
        <v>45748</v>
      </c>
      <c r="B445" t="s">
        <v>887</v>
      </c>
      <c r="C445" t="s">
        <v>290</v>
      </c>
      <c r="D445" t="s">
        <v>893</v>
      </c>
      <c r="E445" t="s">
        <v>331</v>
      </c>
      <c r="F445" t="s">
        <v>332</v>
      </c>
      <c r="G445" t="s">
        <v>23</v>
      </c>
      <c r="H445">
        <v>57807</v>
      </c>
      <c r="I445" s="68" t="str">
        <f>VLOOKUP(E445,Refs!$P$2:$R$29,3,FALSE)</f>
        <v>Y59</v>
      </c>
      <c r="J445" s="68" t="str">
        <f>VLOOKUP(E445,Refs!$P$2:$S$29,4,FALSE)</f>
        <v>South East</v>
      </c>
      <c r="K445" s="28">
        <f t="shared" si="16"/>
        <v>57807</v>
      </c>
    </row>
    <row r="446" spans="1:11" x14ac:dyDescent="0.35">
      <c r="A446" s="69">
        <f t="shared" si="15"/>
        <v>45748</v>
      </c>
      <c r="B446" t="s">
        <v>887</v>
      </c>
      <c r="C446" t="s">
        <v>290</v>
      </c>
      <c r="D446" t="s">
        <v>893</v>
      </c>
      <c r="E446" t="s">
        <v>331</v>
      </c>
      <c r="F446" t="s">
        <v>332</v>
      </c>
      <c r="G446" t="s">
        <v>19</v>
      </c>
      <c r="H446">
        <v>1623</v>
      </c>
      <c r="I446" s="68" t="str">
        <f>VLOOKUP(E446,Refs!$P$2:$R$29,3,FALSE)</f>
        <v>Y59</v>
      </c>
      <c r="J446" s="68" t="str">
        <f>VLOOKUP(E446,Refs!$P$2:$S$29,4,FALSE)</f>
        <v>South East</v>
      </c>
      <c r="K446" s="28">
        <f t="shared" si="16"/>
        <v>1623</v>
      </c>
    </row>
    <row r="447" spans="1:11" x14ac:dyDescent="0.35">
      <c r="A447" s="69">
        <f t="shared" si="15"/>
        <v>45748</v>
      </c>
      <c r="B447" t="s">
        <v>887</v>
      </c>
      <c r="C447" t="s">
        <v>290</v>
      </c>
      <c r="D447" t="s">
        <v>893</v>
      </c>
      <c r="E447" t="s">
        <v>331</v>
      </c>
      <c r="F447" t="s">
        <v>332</v>
      </c>
      <c r="G447" t="s">
        <v>21</v>
      </c>
      <c r="H447">
        <v>2669992</v>
      </c>
      <c r="I447" s="68" t="str">
        <f>VLOOKUP(E447,Refs!$P$2:$R$29,3,FALSE)</f>
        <v>Y59</v>
      </c>
      <c r="J447" s="68" t="str">
        <f>VLOOKUP(E447,Refs!$P$2:$S$29,4,FALSE)</f>
        <v>South East</v>
      </c>
      <c r="K447" s="28">
        <f t="shared" si="16"/>
        <v>2669992</v>
      </c>
    </row>
    <row r="448" spans="1:11" x14ac:dyDescent="0.35">
      <c r="A448" s="69">
        <f t="shared" si="15"/>
        <v>45748</v>
      </c>
      <c r="B448" t="s">
        <v>887</v>
      </c>
      <c r="C448" t="s">
        <v>290</v>
      </c>
      <c r="D448" t="s">
        <v>893</v>
      </c>
      <c r="E448" t="s">
        <v>331</v>
      </c>
      <c r="F448" t="s">
        <v>332</v>
      </c>
      <c r="G448" t="s">
        <v>71</v>
      </c>
      <c r="H448">
        <v>232</v>
      </c>
      <c r="I448" s="68" t="str">
        <f>VLOOKUP(E448,Refs!$P$2:$R$29,3,FALSE)</f>
        <v>Y59</v>
      </c>
      <c r="J448" s="68" t="str">
        <f>VLOOKUP(E448,Refs!$P$2:$S$29,4,FALSE)</f>
        <v>South East</v>
      </c>
      <c r="K448" s="28">
        <f t="shared" si="16"/>
        <v>232</v>
      </c>
    </row>
    <row r="449" spans="1:11" x14ac:dyDescent="0.35">
      <c r="A449" s="69">
        <f t="shared" si="15"/>
        <v>45748</v>
      </c>
      <c r="B449" t="s">
        <v>887</v>
      </c>
      <c r="C449" t="s">
        <v>290</v>
      </c>
      <c r="D449" t="s">
        <v>893</v>
      </c>
      <c r="E449" t="s">
        <v>331</v>
      </c>
      <c r="F449" t="s">
        <v>332</v>
      </c>
      <c r="G449" t="s">
        <v>72</v>
      </c>
      <c r="H449">
        <v>490</v>
      </c>
      <c r="I449" s="68" t="str">
        <f>VLOOKUP(E449,Refs!$P$2:$R$29,3,FALSE)</f>
        <v>Y59</v>
      </c>
      <c r="J449" s="68" t="str">
        <f>VLOOKUP(E449,Refs!$P$2:$S$29,4,FALSE)</f>
        <v>South East</v>
      </c>
      <c r="K449" s="28">
        <f t="shared" si="16"/>
        <v>490</v>
      </c>
    </row>
    <row r="450" spans="1:11" x14ac:dyDescent="0.35">
      <c r="A450" s="69">
        <f t="shared" si="15"/>
        <v>45748</v>
      </c>
      <c r="B450" t="s">
        <v>887</v>
      </c>
      <c r="C450" t="s">
        <v>290</v>
      </c>
      <c r="D450" t="s">
        <v>893</v>
      </c>
      <c r="E450" t="s">
        <v>331</v>
      </c>
      <c r="F450" t="s">
        <v>332</v>
      </c>
      <c r="G450" t="s">
        <v>73</v>
      </c>
      <c r="H450">
        <v>184333</v>
      </c>
      <c r="I450" s="68" t="str">
        <f>VLOOKUP(E450,Refs!$P$2:$R$29,3,FALSE)</f>
        <v>Y59</v>
      </c>
      <c r="J450" s="68" t="str">
        <f>VLOOKUP(E450,Refs!$P$2:$S$29,4,FALSE)</f>
        <v>South East</v>
      </c>
      <c r="K450" s="28">
        <f t="shared" si="16"/>
        <v>184333</v>
      </c>
    </row>
    <row r="451" spans="1:11" x14ac:dyDescent="0.35">
      <c r="A451" s="69">
        <f t="shared" ref="A451:A514" si="17">DATEVALUE(RIGHT(B451,8))</f>
        <v>45748</v>
      </c>
      <c r="B451" t="s">
        <v>887</v>
      </c>
      <c r="C451" t="s">
        <v>290</v>
      </c>
      <c r="D451" t="s">
        <v>893</v>
      </c>
      <c r="E451" t="s">
        <v>331</v>
      </c>
      <c r="F451" t="s">
        <v>332</v>
      </c>
      <c r="G451" t="s">
        <v>74</v>
      </c>
      <c r="H451">
        <v>19639</v>
      </c>
      <c r="I451" s="68" t="str">
        <f>VLOOKUP(E451,Refs!$P$2:$R$29,3,FALSE)</f>
        <v>Y59</v>
      </c>
      <c r="J451" s="68" t="str">
        <f>VLOOKUP(E451,Refs!$P$2:$S$29,4,FALSE)</f>
        <v>South East</v>
      </c>
      <c r="K451" s="28">
        <f t="shared" si="16"/>
        <v>19639</v>
      </c>
    </row>
    <row r="452" spans="1:11" x14ac:dyDescent="0.35">
      <c r="A452" s="69">
        <f t="shared" si="17"/>
        <v>45748</v>
      </c>
      <c r="B452" t="s">
        <v>887</v>
      </c>
      <c r="C452" t="s">
        <v>290</v>
      </c>
      <c r="D452" t="s">
        <v>893</v>
      </c>
      <c r="E452" t="s">
        <v>331</v>
      </c>
      <c r="F452" t="s">
        <v>332</v>
      </c>
      <c r="G452" t="s">
        <v>75</v>
      </c>
      <c r="H452">
        <v>57904901</v>
      </c>
      <c r="I452" s="68" t="str">
        <f>VLOOKUP(E452,Refs!$P$2:$R$29,3,FALSE)</f>
        <v>Y59</v>
      </c>
      <c r="J452" s="68" t="str">
        <f>VLOOKUP(E452,Refs!$P$2:$S$29,4,FALSE)</f>
        <v>South East</v>
      </c>
      <c r="K452" s="28">
        <f t="shared" si="16"/>
        <v>57904901</v>
      </c>
    </row>
    <row r="453" spans="1:11" x14ac:dyDescent="0.35">
      <c r="A453" s="69">
        <f t="shared" si="17"/>
        <v>45748</v>
      </c>
      <c r="B453" t="s">
        <v>887</v>
      </c>
      <c r="C453" t="s">
        <v>290</v>
      </c>
      <c r="D453" t="s">
        <v>893</v>
      </c>
      <c r="E453" t="s">
        <v>331</v>
      </c>
      <c r="F453" t="s">
        <v>332</v>
      </c>
      <c r="G453" t="s">
        <v>26</v>
      </c>
      <c r="H453">
        <v>62184</v>
      </c>
      <c r="I453" s="68" t="str">
        <f>VLOOKUP(E453,Refs!$P$2:$R$29,3,FALSE)</f>
        <v>Y59</v>
      </c>
      <c r="J453" s="68" t="str">
        <f>VLOOKUP(E453,Refs!$P$2:$S$29,4,FALSE)</f>
        <v>South East</v>
      </c>
      <c r="K453" s="28">
        <f t="shared" si="16"/>
        <v>62184</v>
      </c>
    </row>
    <row r="454" spans="1:11" x14ac:dyDescent="0.35">
      <c r="A454" s="69">
        <f t="shared" si="17"/>
        <v>45748</v>
      </c>
      <c r="B454" t="s">
        <v>887</v>
      </c>
      <c r="C454" t="s">
        <v>290</v>
      </c>
      <c r="D454" t="s">
        <v>893</v>
      </c>
      <c r="E454" t="s">
        <v>331</v>
      </c>
      <c r="F454" t="s">
        <v>332</v>
      </c>
      <c r="G454" t="s">
        <v>76</v>
      </c>
      <c r="H454">
        <v>10</v>
      </c>
      <c r="I454" s="68" t="str">
        <f>VLOOKUP(E454,Refs!$P$2:$R$29,3,FALSE)</f>
        <v>Y59</v>
      </c>
      <c r="J454" s="68" t="str">
        <f>VLOOKUP(E454,Refs!$P$2:$S$29,4,FALSE)</f>
        <v>South East</v>
      </c>
      <c r="K454" s="28">
        <f t="shared" si="16"/>
        <v>10</v>
      </c>
    </row>
    <row r="455" spans="1:11" x14ac:dyDescent="0.35">
      <c r="A455" s="69">
        <f t="shared" si="17"/>
        <v>45748</v>
      </c>
      <c r="B455" t="s">
        <v>887</v>
      </c>
      <c r="C455" t="s">
        <v>290</v>
      </c>
      <c r="D455" t="s">
        <v>893</v>
      </c>
      <c r="E455" t="s">
        <v>331</v>
      </c>
      <c r="F455" t="s">
        <v>332</v>
      </c>
      <c r="G455" t="s">
        <v>77</v>
      </c>
      <c r="H455">
        <v>40204</v>
      </c>
      <c r="I455" s="68" t="str">
        <f>VLOOKUP(E455,Refs!$P$2:$R$29,3,FALSE)</f>
        <v>Y59</v>
      </c>
      <c r="J455" s="68" t="str">
        <f>VLOOKUP(E455,Refs!$P$2:$S$29,4,FALSE)</f>
        <v>South East</v>
      </c>
      <c r="K455" s="28">
        <f t="shared" ref="K455:K518" si="18">IF(OR(H455="NULL",H455=0,H455=""),"",H455)</f>
        <v>40204</v>
      </c>
    </row>
    <row r="456" spans="1:11" x14ac:dyDescent="0.35">
      <c r="A456" s="69">
        <f t="shared" si="17"/>
        <v>45748</v>
      </c>
      <c r="B456" t="s">
        <v>887</v>
      </c>
      <c r="C456" t="s">
        <v>290</v>
      </c>
      <c r="D456" t="s">
        <v>893</v>
      </c>
      <c r="E456" t="s">
        <v>331</v>
      </c>
      <c r="F456" t="s">
        <v>332</v>
      </c>
      <c r="G456" t="s">
        <v>78</v>
      </c>
      <c r="H456">
        <v>21965</v>
      </c>
      <c r="I456" s="68" t="str">
        <f>VLOOKUP(E456,Refs!$P$2:$R$29,3,FALSE)</f>
        <v>Y59</v>
      </c>
      <c r="J456" s="68" t="str">
        <f>VLOOKUP(E456,Refs!$P$2:$S$29,4,FALSE)</f>
        <v>South East</v>
      </c>
      <c r="K456" s="28">
        <f t="shared" si="18"/>
        <v>21965</v>
      </c>
    </row>
    <row r="457" spans="1:11" x14ac:dyDescent="0.35">
      <c r="A457" s="69">
        <f t="shared" si="17"/>
        <v>45748</v>
      </c>
      <c r="B457" t="s">
        <v>887</v>
      </c>
      <c r="C457" t="s">
        <v>290</v>
      </c>
      <c r="D457" t="s">
        <v>893</v>
      </c>
      <c r="E457" t="s">
        <v>331</v>
      </c>
      <c r="F457" t="s">
        <v>332</v>
      </c>
      <c r="G457" t="s">
        <v>79</v>
      </c>
      <c r="H457">
        <v>0</v>
      </c>
      <c r="I457" s="68" t="str">
        <f>VLOOKUP(E457,Refs!$P$2:$R$29,3,FALSE)</f>
        <v>Y59</v>
      </c>
      <c r="J457" s="68" t="str">
        <f>VLOOKUP(E457,Refs!$P$2:$S$29,4,FALSE)</f>
        <v>South East</v>
      </c>
      <c r="K457" s="28" t="str">
        <f t="shared" si="18"/>
        <v/>
      </c>
    </row>
    <row r="458" spans="1:11" x14ac:dyDescent="0.35">
      <c r="A458" s="69">
        <f t="shared" si="17"/>
        <v>45748</v>
      </c>
      <c r="B458" t="s">
        <v>887</v>
      </c>
      <c r="C458" t="s">
        <v>290</v>
      </c>
      <c r="D458" t="s">
        <v>893</v>
      </c>
      <c r="E458" t="s">
        <v>331</v>
      </c>
      <c r="F458" t="s">
        <v>332</v>
      </c>
      <c r="G458" t="s">
        <v>80</v>
      </c>
      <c r="H458">
        <v>5</v>
      </c>
      <c r="I458" s="68" t="str">
        <f>VLOOKUP(E458,Refs!$P$2:$R$29,3,FALSE)</f>
        <v>Y59</v>
      </c>
      <c r="J458" s="68" t="str">
        <f>VLOOKUP(E458,Refs!$P$2:$S$29,4,FALSE)</f>
        <v>South East</v>
      </c>
      <c r="K458" s="28">
        <f t="shared" si="18"/>
        <v>5</v>
      </c>
    </row>
    <row r="459" spans="1:11" x14ac:dyDescent="0.35">
      <c r="A459" s="69">
        <f t="shared" si="17"/>
        <v>45748</v>
      </c>
      <c r="B459" t="s">
        <v>887</v>
      </c>
      <c r="C459" t="s">
        <v>290</v>
      </c>
      <c r="D459" t="s">
        <v>893</v>
      </c>
      <c r="E459" t="s">
        <v>331</v>
      </c>
      <c r="F459" t="s">
        <v>332</v>
      </c>
      <c r="G459" t="s">
        <v>25</v>
      </c>
      <c r="H459">
        <v>21980</v>
      </c>
      <c r="I459" s="68" t="str">
        <f>VLOOKUP(E459,Refs!$P$2:$R$29,3,FALSE)</f>
        <v>Y59</v>
      </c>
      <c r="J459" s="68" t="str">
        <f>VLOOKUP(E459,Refs!$P$2:$S$29,4,FALSE)</f>
        <v>South East</v>
      </c>
      <c r="K459" s="28">
        <f t="shared" si="18"/>
        <v>21980</v>
      </c>
    </row>
    <row r="460" spans="1:11" x14ac:dyDescent="0.35">
      <c r="A460" s="69">
        <f t="shared" si="17"/>
        <v>45748</v>
      </c>
      <c r="B460" t="s">
        <v>887</v>
      </c>
      <c r="C460" t="s">
        <v>290</v>
      </c>
      <c r="D460" t="s">
        <v>893</v>
      </c>
      <c r="E460" t="s">
        <v>331</v>
      </c>
      <c r="F460" t="s">
        <v>332</v>
      </c>
      <c r="G460" t="s">
        <v>81</v>
      </c>
      <c r="H460">
        <v>95</v>
      </c>
      <c r="I460" s="68" t="str">
        <f>VLOOKUP(E460,Refs!$P$2:$R$29,3,FALSE)</f>
        <v>Y59</v>
      </c>
      <c r="J460" s="68" t="str">
        <f>VLOOKUP(E460,Refs!$P$2:$S$29,4,FALSE)</f>
        <v>South East</v>
      </c>
      <c r="K460" s="28">
        <f t="shared" si="18"/>
        <v>95</v>
      </c>
    </row>
    <row r="461" spans="1:11" x14ac:dyDescent="0.35">
      <c r="A461" s="69">
        <f t="shared" si="17"/>
        <v>45748</v>
      </c>
      <c r="B461" t="s">
        <v>887</v>
      </c>
      <c r="C461" t="s">
        <v>290</v>
      </c>
      <c r="D461" t="s">
        <v>893</v>
      </c>
      <c r="E461" t="s">
        <v>331</v>
      </c>
      <c r="F461" t="s">
        <v>332</v>
      </c>
      <c r="G461" t="s">
        <v>82</v>
      </c>
      <c r="H461">
        <v>10941</v>
      </c>
      <c r="I461" s="68" t="str">
        <f>VLOOKUP(E461,Refs!$P$2:$R$29,3,FALSE)</f>
        <v>Y59</v>
      </c>
      <c r="J461" s="68" t="str">
        <f>VLOOKUP(E461,Refs!$P$2:$S$29,4,FALSE)</f>
        <v>South East</v>
      </c>
      <c r="K461" s="28">
        <f t="shared" si="18"/>
        <v>10941</v>
      </c>
    </row>
    <row r="462" spans="1:11" x14ac:dyDescent="0.35">
      <c r="A462" s="69">
        <f t="shared" si="17"/>
        <v>45748</v>
      </c>
      <c r="B462" t="s">
        <v>887</v>
      </c>
      <c r="C462" t="s">
        <v>290</v>
      </c>
      <c r="D462" t="s">
        <v>893</v>
      </c>
      <c r="E462" t="s">
        <v>331</v>
      </c>
      <c r="F462" t="s">
        <v>332</v>
      </c>
      <c r="G462" t="s">
        <v>83</v>
      </c>
      <c r="H462">
        <v>4461</v>
      </c>
      <c r="I462" s="68" t="str">
        <f>VLOOKUP(E462,Refs!$P$2:$R$29,3,FALSE)</f>
        <v>Y59</v>
      </c>
      <c r="J462" s="68" t="str">
        <f>VLOOKUP(E462,Refs!$P$2:$S$29,4,FALSE)</f>
        <v>South East</v>
      </c>
      <c r="K462" s="28">
        <f t="shared" si="18"/>
        <v>4461</v>
      </c>
    </row>
    <row r="463" spans="1:11" x14ac:dyDescent="0.35">
      <c r="A463" s="69">
        <f t="shared" si="17"/>
        <v>45748</v>
      </c>
      <c r="B463" t="s">
        <v>887</v>
      </c>
      <c r="C463" t="s">
        <v>290</v>
      </c>
      <c r="D463" t="s">
        <v>893</v>
      </c>
      <c r="E463" t="s">
        <v>331</v>
      </c>
      <c r="F463" t="s">
        <v>332</v>
      </c>
      <c r="G463" t="s">
        <v>84</v>
      </c>
      <c r="H463">
        <v>2050</v>
      </c>
      <c r="I463" s="68" t="str">
        <f>VLOOKUP(E463,Refs!$P$2:$R$29,3,FALSE)</f>
        <v>Y59</v>
      </c>
      <c r="J463" s="68" t="str">
        <f>VLOOKUP(E463,Refs!$P$2:$S$29,4,FALSE)</f>
        <v>South East</v>
      </c>
      <c r="K463" s="28">
        <f t="shared" si="18"/>
        <v>2050</v>
      </c>
    </row>
    <row r="464" spans="1:11" x14ac:dyDescent="0.35">
      <c r="A464" s="69">
        <f t="shared" si="17"/>
        <v>45748</v>
      </c>
      <c r="B464" t="s">
        <v>887</v>
      </c>
      <c r="C464" t="s">
        <v>290</v>
      </c>
      <c r="D464" t="s">
        <v>893</v>
      </c>
      <c r="E464" t="s">
        <v>331</v>
      </c>
      <c r="F464" t="s">
        <v>332</v>
      </c>
      <c r="G464" t="s">
        <v>85</v>
      </c>
      <c r="H464">
        <v>4779</v>
      </c>
      <c r="I464" s="68" t="str">
        <f>VLOOKUP(E464,Refs!$P$2:$R$29,3,FALSE)</f>
        <v>Y59</v>
      </c>
      <c r="J464" s="68" t="str">
        <f>VLOOKUP(E464,Refs!$P$2:$S$29,4,FALSE)</f>
        <v>South East</v>
      </c>
      <c r="K464" s="28">
        <f t="shared" si="18"/>
        <v>4779</v>
      </c>
    </row>
    <row r="465" spans="1:11" x14ac:dyDescent="0.35">
      <c r="A465" s="69">
        <f t="shared" si="17"/>
        <v>45748</v>
      </c>
      <c r="B465" t="s">
        <v>887</v>
      </c>
      <c r="C465" t="s">
        <v>290</v>
      </c>
      <c r="D465" t="s">
        <v>893</v>
      </c>
      <c r="E465" t="s">
        <v>331</v>
      </c>
      <c r="F465" t="s">
        <v>332</v>
      </c>
      <c r="G465" t="s">
        <v>86</v>
      </c>
      <c r="H465">
        <v>3232</v>
      </c>
      <c r="I465" s="68" t="str">
        <f>VLOOKUP(E465,Refs!$P$2:$R$29,3,FALSE)</f>
        <v>Y59</v>
      </c>
      <c r="J465" s="68" t="str">
        <f>VLOOKUP(E465,Refs!$P$2:$S$29,4,FALSE)</f>
        <v>South East</v>
      </c>
      <c r="K465" s="28">
        <f t="shared" si="18"/>
        <v>3232</v>
      </c>
    </row>
    <row r="466" spans="1:11" x14ac:dyDescent="0.35">
      <c r="A466" s="69">
        <f t="shared" si="17"/>
        <v>45748</v>
      </c>
      <c r="B466" t="s">
        <v>887</v>
      </c>
      <c r="C466" t="s">
        <v>290</v>
      </c>
      <c r="D466" t="s">
        <v>893</v>
      </c>
      <c r="E466" t="s">
        <v>331</v>
      </c>
      <c r="F466" t="s">
        <v>332</v>
      </c>
      <c r="G466" t="s">
        <v>87</v>
      </c>
      <c r="H466">
        <v>1388</v>
      </c>
      <c r="I466" s="68" t="str">
        <f>VLOOKUP(E466,Refs!$P$2:$R$29,3,FALSE)</f>
        <v>Y59</v>
      </c>
      <c r="J466" s="68" t="str">
        <f>VLOOKUP(E466,Refs!$P$2:$S$29,4,FALSE)</f>
        <v>South East</v>
      </c>
      <c r="K466" s="28">
        <f t="shared" si="18"/>
        <v>1388</v>
      </c>
    </row>
    <row r="467" spans="1:11" x14ac:dyDescent="0.35">
      <c r="A467" s="69">
        <f t="shared" si="17"/>
        <v>45748</v>
      </c>
      <c r="B467" t="s">
        <v>887</v>
      </c>
      <c r="C467" t="s">
        <v>290</v>
      </c>
      <c r="D467" t="s">
        <v>893</v>
      </c>
      <c r="E467" t="s">
        <v>331</v>
      </c>
      <c r="F467" t="s">
        <v>332</v>
      </c>
      <c r="G467" t="s">
        <v>88</v>
      </c>
      <c r="H467">
        <v>6087</v>
      </c>
      <c r="I467" s="68" t="str">
        <f>VLOOKUP(E467,Refs!$P$2:$R$29,3,FALSE)</f>
        <v>Y59</v>
      </c>
      <c r="J467" s="68" t="str">
        <f>VLOOKUP(E467,Refs!$P$2:$S$29,4,FALSE)</f>
        <v>South East</v>
      </c>
      <c r="K467" s="28">
        <f t="shared" si="18"/>
        <v>6087</v>
      </c>
    </row>
    <row r="468" spans="1:11" x14ac:dyDescent="0.35">
      <c r="A468" s="69">
        <f t="shared" si="17"/>
        <v>45748</v>
      </c>
      <c r="B468" t="s">
        <v>887</v>
      </c>
      <c r="C468" t="s">
        <v>290</v>
      </c>
      <c r="D468" t="s">
        <v>893</v>
      </c>
      <c r="E468" t="s">
        <v>331</v>
      </c>
      <c r="F468" t="s">
        <v>332</v>
      </c>
      <c r="G468" t="s">
        <v>89</v>
      </c>
      <c r="H468">
        <v>18652</v>
      </c>
      <c r="I468" s="68" t="str">
        <f>VLOOKUP(E468,Refs!$P$2:$R$29,3,FALSE)</f>
        <v>Y59</v>
      </c>
      <c r="J468" s="68" t="str">
        <f>VLOOKUP(E468,Refs!$P$2:$S$29,4,FALSE)</f>
        <v>South East</v>
      </c>
      <c r="K468" s="28">
        <f t="shared" si="18"/>
        <v>18652</v>
      </c>
    </row>
    <row r="469" spans="1:11" x14ac:dyDescent="0.35">
      <c r="A469" s="69">
        <f t="shared" si="17"/>
        <v>45748</v>
      </c>
      <c r="B469" t="s">
        <v>887</v>
      </c>
      <c r="C469" t="s">
        <v>290</v>
      </c>
      <c r="D469" t="s">
        <v>893</v>
      </c>
      <c r="E469" t="s">
        <v>331</v>
      </c>
      <c r="F469" t="s">
        <v>332</v>
      </c>
      <c r="G469" t="s">
        <v>90</v>
      </c>
      <c r="H469">
        <v>62143</v>
      </c>
      <c r="I469" s="68" t="str">
        <f>VLOOKUP(E469,Refs!$P$2:$R$29,3,FALSE)</f>
        <v>Y59</v>
      </c>
      <c r="J469" s="68" t="str">
        <f>VLOOKUP(E469,Refs!$P$2:$S$29,4,FALSE)</f>
        <v>South East</v>
      </c>
      <c r="K469" s="28">
        <f t="shared" si="18"/>
        <v>62143</v>
      </c>
    </row>
    <row r="470" spans="1:11" x14ac:dyDescent="0.35">
      <c r="A470" s="69">
        <f t="shared" si="17"/>
        <v>45748</v>
      </c>
      <c r="B470" t="s">
        <v>887</v>
      </c>
      <c r="C470" t="s">
        <v>290</v>
      </c>
      <c r="D470" t="s">
        <v>893</v>
      </c>
      <c r="E470" t="s">
        <v>331</v>
      </c>
      <c r="F470" t="s">
        <v>332</v>
      </c>
      <c r="G470" t="s">
        <v>27</v>
      </c>
      <c r="H470">
        <v>6243</v>
      </c>
      <c r="I470" s="68" t="str">
        <f>VLOOKUP(E470,Refs!$P$2:$R$29,3,FALSE)</f>
        <v>Y59</v>
      </c>
      <c r="J470" s="68" t="str">
        <f>VLOOKUP(E470,Refs!$P$2:$S$29,4,FALSE)</f>
        <v>South East</v>
      </c>
      <c r="K470" s="28">
        <f t="shared" si="18"/>
        <v>6243</v>
      </c>
    </row>
    <row r="471" spans="1:11" x14ac:dyDescent="0.35">
      <c r="A471" s="69">
        <f t="shared" si="17"/>
        <v>45748</v>
      </c>
      <c r="B471" t="s">
        <v>887</v>
      </c>
      <c r="C471" t="s">
        <v>290</v>
      </c>
      <c r="D471" t="s">
        <v>893</v>
      </c>
      <c r="E471" t="s">
        <v>331</v>
      </c>
      <c r="F471" t="s">
        <v>332</v>
      </c>
      <c r="G471" t="s">
        <v>29</v>
      </c>
      <c r="H471">
        <v>7316</v>
      </c>
      <c r="I471" s="68" t="str">
        <f>VLOOKUP(E471,Refs!$P$2:$R$29,3,FALSE)</f>
        <v>Y59</v>
      </c>
      <c r="J471" s="68" t="str">
        <f>VLOOKUP(E471,Refs!$P$2:$S$29,4,FALSE)</f>
        <v>South East</v>
      </c>
      <c r="K471" s="28">
        <f t="shared" si="18"/>
        <v>7316</v>
      </c>
    </row>
    <row r="472" spans="1:11" x14ac:dyDescent="0.35">
      <c r="A472" s="69">
        <f t="shared" si="17"/>
        <v>45748</v>
      </c>
      <c r="B472" t="s">
        <v>887</v>
      </c>
      <c r="C472" t="s">
        <v>290</v>
      </c>
      <c r="D472" t="s">
        <v>893</v>
      </c>
      <c r="E472" t="s">
        <v>331</v>
      </c>
      <c r="F472" t="s">
        <v>332</v>
      </c>
      <c r="G472" t="s">
        <v>91</v>
      </c>
      <c r="H472">
        <v>4583</v>
      </c>
      <c r="I472" s="68" t="str">
        <f>VLOOKUP(E472,Refs!$P$2:$R$29,3,FALSE)</f>
        <v>Y59</v>
      </c>
      <c r="J472" s="68" t="str">
        <f>VLOOKUP(E472,Refs!$P$2:$S$29,4,FALSE)</f>
        <v>South East</v>
      </c>
      <c r="K472" s="28">
        <f t="shared" si="18"/>
        <v>4583</v>
      </c>
    </row>
    <row r="473" spans="1:11" x14ac:dyDescent="0.35">
      <c r="A473" s="69">
        <f t="shared" si="17"/>
        <v>45748</v>
      </c>
      <c r="B473" t="s">
        <v>887</v>
      </c>
      <c r="C473" t="s">
        <v>290</v>
      </c>
      <c r="D473" t="s">
        <v>893</v>
      </c>
      <c r="E473" t="s">
        <v>331</v>
      </c>
      <c r="F473" t="s">
        <v>332</v>
      </c>
      <c r="G473" t="s">
        <v>92</v>
      </c>
      <c r="H473">
        <v>15</v>
      </c>
      <c r="I473" s="68" t="str">
        <f>VLOOKUP(E473,Refs!$P$2:$R$29,3,FALSE)</f>
        <v>Y59</v>
      </c>
      <c r="J473" s="68" t="str">
        <f>VLOOKUP(E473,Refs!$P$2:$S$29,4,FALSE)</f>
        <v>South East</v>
      </c>
      <c r="K473" s="28">
        <f t="shared" si="18"/>
        <v>15</v>
      </c>
    </row>
    <row r="474" spans="1:11" x14ac:dyDescent="0.35">
      <c r="A474" s="69">
        <f t="shared" si="17"/>
        <v>45748</v>
      </c>
      <c r="B474" t="s">
        <v>887</v>
      </c>
      <c r="C474" t="s">
        <v>290</v>
      </c>
      <c r="D474" t="s">
        <v>893</v>
      </c>
      <c r="E474" t="s">
        <v>331</v>
      </c>
      <c r="F474" t="s">
        <v>332</v>
      </c>
      <c r="G474" t="s">
        <v>93</v>
      </c>
      <c r="H474">
        <v>2561</v>
      </c>
      <c r="I474" s="68" t="str">
        <f>VLOOKUP(E474,Refs!$P$2:$R$29,3,FALSE)</f>
        <v>Y59</v>
      </c>
      <c r="J474" s="68" t="str">
        <f>VLOOKUP(E474,Refs!$P$2:$S$29,4,FALSE)</f>
        <v>South East</v>
      </c>
      <c r="K474" s="28">
        <f t="shared" si="18"/>
        <v>2561</v>
      </c>
    </row>
    <row r="475" spans="1:11" x14ac:dyDescent="0.35">
      <c r="A475" s="69">
        <f t="shared" si="17"/>
        <v>45748</v>
      </c>
      <c r="B475" t="s">
        <v>887</v>
      </c>
      <c r="C475" t="s">
        <v>290</v>
      </c>
      <c r="D475" t="s">
        <v>893</v>
      </c>
      <c r="E475" t="s">
        <v>331</v>
      </c>
      <c r="F475" t="s">
        <v>332</v>
      </c>
      <c r="G475" t="s">
        <v>94</v>
      </c>
      <c r="H475">
        <v>311</v>
      </c>
      <c r="I475" s="68" t="str">
        <f>VLOOKUP(E475,Refs!$P$2:$R$29,3,FALSE)</f>
        <v>Y59</v>
      </c>
      <c r="J475" s="68" t="str">
        <f>VLOOKUP(E475,Refs!$P$2:$S$29,4,FALSE)</f>
        <v>South East</v>
      </c>
      <c r="K475" s="28">
        <f t="shared" si="18"/>
        <v>311</v>
      </c>
    </row>
    <row r="476" spans="1:11" x14ac:dyDescent="0.35">
      <c r="A476" s="69">
        <f t="shared" si="17"/>
        <v>45748</v>
      </c>
      <c r="B476" t="s">
        <v>887</v>
      </c>
      <c r="C476" t="s">
        <v>290</v>
      </c>
      <c r="D476" t="s">
        <v>893</v>
      </c>
      <c r="E476" t="s">
        <v>331</v>
      </c>
      <c r="F476" t="s">
        <v>332</v>
      </c>
      <c r="G476" t="s">
        <v>95</v>
      </c>
      <c r="H476">
        <v>2085</v>
      </c>
      <c r="I476" s="68" t="str">
        <f>VLOOKUP(E476,Refs!$P$2:$R$29,3,FALSE)</f>
        <v>Y59</v>
      </c>
      <c r="J476" s="68" t="str">
        <f>VLOOKUP(E476,Refs!$P$2:$S$29,4,FALSE)</f>
        <v>South East</v>
      </c>
      <c r="K476" s="28">
        <f t="shared" si="18"/>
        <v>2085</v>
      </c>
    </row>
    <row r="477" spans="1:11" x14ac:dyDescent="0.35">
      <c r="A477" s="69">
        <f t="shared" si="17"/>
        <v>45748</v>
      </c>
      <c r="B477" t="s">
        <v>887</v>
      </c>
      <c r="C477" t="s">
        <v>290</v>
      </c>
      <c r="D477" t="s">
        <v>893</v>
      </c>
      <c r="E477" t="s">
        <v>331</v>
      </c>
      <c r="F477" t="s">
        <v>332</v>
      </c>
      <c r="G477" t="s">
        <v>96</v>
      </c>
      <c r="H477">
        <v>591</v>
      </c>
      <c r="I477" s="68" t="str">
        <f>VLOOKUP(E477,Refs!$P$2:$R$29,3,FALSE)</f>
        <v>Y59</v>
      </c>
      <c r="J477" s="68" t="str">
        <f>VLOOKUP(E477,Refs!$P$2:$S$29,4,FALSE)</f>
        <v>South East</v>
      </c>
      <c r="K477" s="28">
        <f t="shared" si="18"/>
        <v>591</v>
      </c>
    </row>
    <row r="478" spans="1:11" x14ac:dyDescent="0.35">
      <c r="A478" s="69">
        <f t="shared" si="17"/>
        <v>45748</v>
      </c>
      <c r="B478" t="s">
        <v>887</v>
      </c>
      <c r="C478" t="s">
        <v>290</v>
      </c>
      <c r="D478" t="s">
        <v>893</v>
      </c>
      <c r="E478" t="s">
        <v>331</v>
      </c>
      <c r="F478" t="s">
        <v>332</v>
      </c>
      <c r="G478" t="s">
        <v>97</v>
      </c>
      <c r="H478">
        <v>3295</v>
      </c>
      <c r="I478" s="68" t="str">
        <f>VLOOKUP(E478,Refs!$P$2:$R$29,3,FALSE)</f>
        <v>Y59</v>
      </c>
      <c r="J478" s="68" t="str">
        <f>VLOOKUP(E478,Refs!$P$2:$S$29,4,FALSE)</f>
        <v>South East</v>
      </c>
      <c r="K478" s="28">
        <f t="shared" si="18"/>
        <v>3295</v>
      </c>
    </row>
    <row r="479" spans="1:11" x14ac:dyDescent="0.35">
      <c r="A479" s="69">
        <f t="shared" si="17"/>
        <v>45748</v>
      </c>
      <c r="B479" t="s">
        <v>887</v>
      </c>
      <c r="C479" t="s">
        <v>290</v>
      </c>
      <c r="D479" t="s">
        <v>893</v>
      </c>
      <c r="E479" t="s">
        <v>331</v>
      </c>
      <c r="F479" t="s">
        <v>332</v>
      </c>
      <c r="G479" t="s">
        <v>31</v>
      </c>
      <c r="H479">
        <v>2185</v>
      </c>
      <c r="I479" s="68" t="str">
        <f>VLOOKUP(E479,Refs!$P$2:$R$29,3,FALSE)</f>
        <v>Y59</v>
      </c>
      <c r="J479" s="68" t="str">
        <f>VLOOKUP(E479,Refs!$P$2:$S$29,4,FALSE)</f>
        <v>South East</v>
      </c>
      <c r="K479" s="28">
        <f t="shared" si="18"/>
        <v>2185</v>
      </c>
    </row>
    <row r="480" spans="1:11" x14ac:dyDescent="0.35">
      <c r="A480" s="69">
        <f t="shared" si="17"/>
        <v>45748</v>
      </c>
      <c r="B480" t="s">
        <v>887</v>
      </c>
      <c r="C480" t="s">
        <v>290</v>
      </c>
      <c r="D480" t="s">
        <v>893</v>
      </c>
      <c r="E480" t="s">
        <v>331</v>
      </c>
      <c r="F480" t="s">
        <v>332</v>
      </c>
      <c r="G480" t="s">
        <v>98</v>
      </c>
      <c r="H480">
        <v>7746</v>
      </c>
      <c r="I480" s="68" t="str">
        <f>VLOOKUP(E480,Refs!$P$2:$R$29,3,FALSE)</f>
        <v>Y59</v>
      </c>
      <c r="J480" s="68" t="str">
        <f>VLOOKUP(E480,Refs!$P$2:$S$29,4,FALSE)</f>
        <v>South East</v>
      </c>
      <c r="K480" s="28">
        <f t="shared" si="18"/>
        <v>7746</v>
      </c>
    </row>
    <row r="481" spans="1:11" x14ac:dyDescent="0.35">
      <c r="A481" s="69">
        <f t="shared" si="17"/>
        <v>45748</v>
      </c>
      <c r="B481" t="s">
        <v>887</v>
      </c>
      <c r="C481" t="s">
        <v>290</v>
      </c>
      <c r="D481" t="s">
        <v>893</v>
      </c>
      <c r="E481" t="s">
        <v>331</v>
      </c>
      <c r="F481" t="s">
        <v>332</v>
      </c>
      <c r="G481" t="s">
        <v>99</v>
      </c>
      <c r="H481">
        <v>6243</v>
      </c>
      <c r="I481" s="68" t="str">
        <f>VLOOKUP(E481,Refs!$P$2:$R$29,3,FALSE)</f>
        <v>Y59</v>
      </c>
      <c r="J481" s="68" t="str">
        <f>VLOOKUP(E481,Refs!$P$2:$S$29,4,FALSE)</f>
        <v>South East</v>
      </c>
      <c r="K481" s="28">
        <f t="shared" si="18"/>
        <v>6243</v>
      </c>
    </row>
    <row r="482" spans="1:11" x14ac:dyDescent="0.35">
      <c r="A482" s="69">
        <f t="shared" si="17"/>
        <v>45748</v>
      </c>
      <c r="B482" t="s">
        <v>887</v>
      </c>
      <c r="C482" t="s">
        <v>290</v>
      </c>
      <c r="D482" t="s">
        <v>893</v>
      </c>
      <c r="E482" t="s">
        <v>331</v>
      </c>
      <c r="F482" t="s">
        <v>332</v>
      </c>
      <c r="G482" t="s">
        <v>100</v>
      </c>
      <c r="H482">
        <v>5824</v>
      </c>
      <c r="I482" s="68" t="str">
        <f>VLOOKUP(E482,Refs!$P$2:$R$29,3,FALSE)</f>
        <v>Y59</v>
      </c>
      <c r="J482" s="68" t="str">
        <f>VLOOKUP(E482,Refs!$P$2:$S$29,4,FALSE)</f>
        <v>South East</v>
      </c>
      <c r="K482" s="28">
        <f t="shared" si="18"/>
        <v>5824</v>
      </c>
    </row>
    <row r="483" spans="1:11" x14ac:dyDescent="0.35">
      <c r="A483" s="69">
        <f t="shared" si="17"/>
        <v>45748</v>
      </c>
      <c r="B483" t="s">
        <v>887</v>
      </c>
      <c r="C483" t="s">
        <v>290</v>
      </c>
      <c r="D483" t="s">
        <v>893</v>
      </c>
      <c r="E483" t="s">
        <v>331</v>
      </c>
      <c r="F483" t="s">
        <v>332</v>
      </c>
      <c r="G483" t="s">
        <v>101</v>
      </c>
      <c r="H483">
        <v>1439</v>
      </c>
      <c r="I483" s="68" t="str">
        <f>VLOOKUP(E483,Refs!$P$2:$R$29,3,FALSE)</f>
        <v>Y59</v>
      </c>
      <c r="J483" s="68" t="str">
        <f>VLOOKUP(E483,Refs!$P$2:$S$29,4,FALSE)</f>
        <v>South East</v>
      </c>
      <c r="K483" s="28">
        <f t="shared" si="18"/>
        <v>1439</v>
      </c>
    </row>
    <row r="484" spans="1:11" x14ac:dyDescent="0.35">
      <c r="A484" s="69">
        <f t="shared" si="17"/>
        <v>45748</v>
      </c>
      <c r="B484" t="s">
        <v>887</v>
      </c>
      <c r="C484" t="s">
        <v>290</v>
      </c>
      <c r="D484" t="s">
        <v>893</v>
      </c>
      <c r="E484" t="s">
        <v>331</v>
      </c>
      <c r="F484" t="s">
        <v>332</v>
      </c>
      <c r="G484" t="s">
        <v>102</v>
      </c>
      <c r="H484">
        <v>2397</v>
      </c>
      <c r="I484" s="68" t="str">
        <f>VLOOKUP(E484,Refs!$P$2:$R$29,3,FALSE)</f>
        <v>Y59</v>
      </c>
      <c r="J484" s="68" t="str">
        <f>VLOOKUP(E484,Refs!$P$2:$S$29,4,FALSE)</f>
        <v>South East</v>
      </c>
      <c r="K484" s="28">
        <f t="shared" si="18"/>
        <v>2397</v>
      </c>
    </row>
    <row r="485" spans="1:11" x14ac:dyDescent="0.35">
      <c r="A485" s="69">
        <f t="shared" si="17"/>
        <v>45748</v>
      </c>
      <c r="B485" t="s">
        <v>887</v>
      </c>
      <c r="C485" t="s">
        <v>290</v>
      </c>
      <c r="D485" t="s">
        <v>893</v>
      </c>
      <c r="E485" t="s">
        <v>331</v>
      </c>
      <c r="F485" t="s">
        <v>332</v>
      </c>
      <c r="G485" t="s">
        <v>103</v>
      </c>
      <c r="H485">
        <v>132</v>
      </c>
      <c r="I485" s="68" t="str">
        <f>VLOOKUP(E485,Refs!$P$2:$R$29,3,FALSE)</f>
        <v>Y59</v>
      </c>
      <c r="J485" s="68" t="str">
        <f>VLOOKUP(E485,Refs!$P$2:$S$29,4,FALSE)</f>
        <v>South East</v>
      </c>
      <c r="K485" s="28">
        <f t="shared" si="18"/>
        <v>132</v>
      </c>
    </row>
    <row r="486" spans="1:11" x14ac:dyDescent="0.35">
      <c r="A486" s="69">
        <f t="shared" si="17"/>
        <v>45748</v>
      </c>
      <c r="B486" t="s">
        <v>887</v>
      </c>
      <c r="C486" t="s">
        <v>290</v>
      </c>
      <c r="D486" t="s">
        <v>893</v>
      </c>
      <c r="E486" t="s">
        <v>331</v>
      </c>
      <c r="F486" t="s">
        <v>332</v>
      </c>
      <c r="G486" t="s">
        <v>104</v>
      </c>
      <c r="H486">
        <v>3635</v>
      </c>
      <c r="I486" s="68" t="str">
        <f>VLOOKUP(E486,Refs!$P$2:$R$29,3,FALSE)</f>
        <v>Y59</v>
      </c>
      <c r="J486" s="68" t="str">
        <f>VLOOKUP(E486,Refs!$P$2:$S$29,4,FALSE)</f>
        <v>South East</v>
      </c>
      <c r="K486" s="28">
        <f t="shared" si="18"/>
        <v>3635</v>
      </c>
    </row>
    <row r="487" spans="1:11" x14ac:dyDescent="0.35">
      <c r="A487" s="69">
        <f t="shared" si="17"/>
        <v>45748</v>
      </c>
      <c r="B487" t="s">
        <v>887</v>
      </c>
      <c r="C487" t="s">
        <v>290</v>
      </c>
      <c r="D487" t="s">
        <v>893</v>
      </c>
      <c r="E487" t="s">
        <v>331</v>
      </c>
      <c r="F487" t="s">
        <v>332</v>
      </c>
      <c r="G487" t="s">
        <v>105</v>
      </c>
      <c r="H487">
        <v>16541767</v>
      </c>
      <c r="I487" s="68" t="str">
        <f>VLOOKUP(E487,Refs!$P$2:$R$29,3,FALSE)</f>
        <v>Y59</v>
      </c>
      <c r="J487" s="68" t="str">
        <f>VLOOKUP(E487,Refs!$P$2:$S$29,4,FALSE)</f>
        <v>South East</v>
      </c>
      <c r="K487" s="28">
        <f t="shared" si="18"/>
        <v>16541767</v>
      </c>
    </row>
    <row r="488" spans="1:11" x14ac:dyDescent="0.35">
      <c r="A488" s="69">
        <f t="shared" si="17"/>
        <v>45748</v>
      </c>
      <c r="B488" t="s">
        <v>887</v>
      </c>
      <c r="C488" t="s">
        <v>290</v>
      </c>
      <c r="D488" t="s">
        <v>893</v>
      </c>
      <c r="E488" t="s">
        <v>331</v>
      </c>
      <c r="F488" t="s">
        <v>332</v>
      </c>
      <c r="G488" t="s">
        <v>106</v>
      </c>
      <c r="H488">
        <v>7942</v>
      </c>
      <c r="I488" s="68" t="str">
        <f>VLOOKUP(E488,Refs!$P$2:$R$29,3,FALSE)</f>
        <v>Y59</v>
      </c>
      <c r="J488" s="68" t="str">
        <f>VLOOKUP(E488,Refs!$P$2:$S$29,4,FALSE)</f>
        <v>South East</v>
      </c>
      <c r="K488" s="28">
        <f t="shared" si="18"/>
        <v>7942</v>
      </c>
    </row>
    <row r="489" spans="1:11" x14ac:dyDescent="0.35">
      <c r="A489" s="69">
        <f t="shared" si="17"/>
        <v>45748</v>
      </c>
      <c r="B489" t="s">
        <v>887</v>
      </c>
      <c r="C489" t="s">
        <v>290</v>
      </c>
      <c r="D489" t="s">
        <v>893</v>
      </c>
      <c r="E489" t="s">
        <v>331</v>
      </c>
      <c r="F489" t="s">
        <v>332</v>
      </c>
      <c r="G489" t="s">
        <v>107</v>
      </c>
      <c r="H489">
        <v>5507</v>
      </c>
      <c r="I489" s="68" t="str">
        <f>VLOOKUP(E489,Refs!$P$2:$R$29,3,FALSE)</f>
        <v>Y59</v>
      </c>
      <c r="J489" s="68" t="str">
        <f>VLOOKUP(E489,Refs!$P$2:$S$29,4,FALSE)</f>
        <v>South East</v>
      </c>
      <c r="K489" s="28">
        <f t="shared" si="18"/>
        <v>5507</v>
      </c>
    </row>
    <row r="490" spans="1:11" x14ac:dyDescent="0.35">
      <c r="A490" s="69">
        <f t="shared" si="17"/>
        <v>45748</v>
      </c>
      <c r="B490" t="s">
        <v>887</v>
      </c>
      <c r="C490" t="s">
        <v>290</v>
      </c>
      <c r="D490" t="s">
        <v>893</v>
      </c>
      <c r="E490" t="s">
        <v>331</v>
      </c>
      <c r="F490" t="s">
        <v>332</v>
      </c>
      <c r="G490" t="s">
        <v>108</v>
      </c>
      <c r="H490">
        <v>366</v>
      </c>
      <c r="I490" s="68" t="str">
        <f>VLOOKUP(E490,Refs!$P$2:$R$29,3,FALSE)</f>
        <v>Y59</v>
      </c>
      <c r="J490" s="68" t="str">
        <f>VLOOKUP(E490,Refs!$P$2:$S$29,4,FALSE)</f>
        <v>South East</v>
      </c>
      <c r="K490" s="28">
        <f t="shared" si="18"/>
        <v>366</v>
      </c>
    </row>
    <row r="491" spans="1:11" x14ac:dyDescent="0.35">
      <c r="A491" s="69">
        <f t="shared" si="17"/>
        <v>45748</v>
      </c>
      <c r="B491" t="s">
        <v>887</v>
      </c>
      <c r="C491" t="s">
        <v>290</v>
      </c>
      <c r="D491" t="s">
        <v>893</v>
      </c>
      <c r="E491" t="s">
        <v>331</v>
      </c>
      <c r="F491" t="s">
        <v>332</v>
      </c>
      <c r="G491" t="s">
        <v>109</v>
      </c>
      <c r="H491">
        <v>2561</v>
      </c>
      <c r="I491" s="68" t="str">
        <f>VLOOKUP(E491,Refs!$P$2:$R$29,3,FALSE)</f>
        <v>Y59</v>
      </c>
      <c r="J491" s="68" t="str">
        <f>VLOOKUP(E491,Refs!$P$2:$S$29,4,FALSE)</f>
        <v>South East</v>
      </c>
      <c r="K491" s="28">
        <f t="shared" si="18"/>
        <v>2561</v>
      </c>
    </row>
    <row r="492" spans="1:11" x14ac:dyDescent="0.35">
      <c r="A492" s="69">
        <f t="shared" si="17"/>
        <v>45748</v>
      </c>
      <c r="B492" t="s">
        <v>887</v>
      </c>
      <c r="C492" t="s">
        <v>290</v>
      </c>
      <c r="D492" t="s">
        <v>893</v>
      </c>
      <c r="E492" t="s">
        <v>331</v>
      </c>
      <c r="F492" t="s">
        <v>332</v>
      </c>
      <c r="G492" t="s">
        <v>110</v>
      </c>
      <c r="H492">
        <v>13653060</v>
      </c>
      <c r="I492" s="68" t="str">
        <f>VLOOKUP(E492,Refs!$P$2:$R$29,3,FALSE)</f>
        <v>Y59</v>
      </c>
      <c r="J492" s="68" t="str">
        <f>VLOOKUP(E492,Refs!$P$2:$S$29,4,FALSE)</f>
        <v>South East</v>
      </c>
      <c r="K492" s="28">
        <f t="shared" si="18"/>
        <v>13653060</v>
      </c>
    </row>
    <row r="493" spans="1:11" x14ac:dyDescent="0.35">
      <c r="A493" s="69">
        <f t="shared" si="17"/>
        <v>45748</v>
      </c>
      <c r="B493" t="s">
        <v>887</v>
      </c>
      <c r="C493" t="s">
        <v>290</v>
      </c>
      <c r="D493" t="s">
        <v>893</v>
      </c>
      <c r="E493" t="s">
        <v>331</v>
      </c>
      <c r="F493" t="s">
        <v>332</v>
      </c>
      <c r="G493" t="s">
        <v>111</v>
      </c>
      <c r="H493">
        <v>3243</v>
      </c>
      <c r="I493" s="68" t="str">
        <f>VLOOKUP(E493,Refs!$P$2:$R$29,3,FALSE)</f>
        <v>Y59</v>
      </c>
      <c r="J493" s="68" t="str">
        <f>VLOOKUP(E493,Refs!$P$2:$S$29,4,FALSE)</f>
        <v>South East</v>
      </c>
      <c r="K493" s="28">
        <f t="shared" si="18"/>
        <v>3243</v>
      </c>
    </row>
    <row r="494" spans="1:11" x14ac:dyDescent="0.35">
      <c r="A494" s="69">
        <f t="shared" si="17"/>
        <v>45748</v>
      </c>
      <c r="B494" t="s">
        <v>887</v>
      </c>
      <c r="C494" t="s">
        <v>290</v>
      </c>
      <c r="D494" t="s">
        <v>893</v>
      </c>
      <c r="E494" t="s">
        <v>331</v>
      </c>
      <c r="F494" t="s">
        <v>332</v>
      </c>
      <c r="G494" t="s">
        <v>814</v>
      </c>
      <c r="H494">
        <v>31031</v>
      </c>
      <c r="I494" s="68" t="str">
        <f>VLOOKUP(E494,Refs!$P$2:$R$29,3,FALSE)</f>
        <v>Y59</v>
      </c>
      <c r="J494" s="68" t="str">
        <f>VLOOKUP(E494,Refs!$P$2:$S$29,4,FALSE)</f>
        <v>South East</v>
      </c>
      <c r="K494" s="28">
        <f t="shared" si="18"/>
        <v>31031</v>
      </c>
    </row>
    <row r="495" spans="1:11" x14ac:dyDescent="0.35">
      <c r="A495" s="69">
        <f t="shared" si="17"/>
        <v>45748</v>
      </c>
      <c r="B495" t="s">
        <v>887</v>
      </c>
      <c r="C495" t="s">
        <v>290</v>
      </c>
      <c r="D495" t="s">
        <v>893</v>
      </c>
      <c r="E495" t="s">
        <v>331</v>
      </c>
      <c r="F495" t="s">
        <v>332</v>
      </c>
      <c r="G495" t="s">
        <v>815</v>
      </c>
      <c r="H495">
        <v>949</v>
      </c>
      <c r="I495" s="68" t="str">
        <f>VLOOKUP(E495,Refs!$P$2:$R$29,3,FALSE)</f>
        <v>Y59</v>
      </c>
      <c r="J495" s="68" t="str">
        <f>VLOOKUP(E495,Refs!$P$2:$S$29,4,FALSE)</f>
        <v>South East</v>
      </c>
      <c r="K495" s="28">
        <f t="shared" si="18"/>
        <v>949</v>
      </c>
    </row>
    <row r="496" spans="1:11" x14ac:dyDescent="0.35">
      <c r="A496" s="69">
        <f t="shared" si="17"/>
        <v>45748</v>
      </c>
      <c r="B496" t="s">
        <v>887</v>
      </c>
      <c r="C496" t="s">
        <v>290</v>
      </c>
      <c r="D496" t="s">
        <v>893</v>
      </c>
      <c r="E496" t="s">
        <v>331</v>
      </c>
      <c r="F496" t="s">
        <v>332</v>
      </c>
      <c r="G496" t="s">
        <v>112</v>
      </c>
      <c r="H496">
        <v>48518</v>
      </c>
      <c r="I496" s="68" t="str">
        <f>VLOOKUP(E496,Refs!$P$2:$R$29,3,FALSE)</f>
        <v>Y59</v>
      </c>
      <c r="J496" s="68" t="str">
        <f>VLOOKUP(E496,Refs!$P$2:$S$29,4,FALSE)</f>
        <v>South East</v>
      </c>
      <c r="K496" s="28">
        <f t="shared" si="18"/>
        <v>48518</v>
      </c>
    </row>
    <row r="497" spans="1:11" x14ac:dyDescent="0.35">
      <c r="A497" s="69">
        <f t="shared" si="17"/>
        <v>45748</v>
      </c>
      <c r="B497" t="s">
        <v>887</v>
      </c>
      <c r="C497" t="s">
        <v>290</v>
      </c>
      <c r="D497" t="s">
        <v>893</v>
      </c>
      <c r="E497" t="s">
        <v>331</v>
      </c>
      <c r="F497" t="s">
        <v>332</v>
      </c>
      <c r="G497" t="s">
        <v>113</v>
      </c>
      <c r="H497">
        <v>15</v>
      </c>
      <c r="I497" s="68" t="str">
        <f>VLOOKUP(E497,Refs!$P$2:$R$29,3,FALSE)</f>
        <v>Y59</v>
      </c>
      <c r="J497" s="68" t="str">
        <f>VLOOKUP(E497,Refs!$P$2:$S$29,4,FALSE)</f>
        <v>South East</v>
      </c>
      <c r="K497" s="28">
        <f t="shared" si="18"/>
        <v>15</v>
      </c>
    </row>
    <row r="498" spans="1:11" x14ac:dyDescent="0.35">
      <c r="A498" s="69">
        <f t="shared" si="17"/>
        <v>45748</v>
      </c>
      <c r="B498" t="s">
        <v>887</v>
      </c>
      <c r="C498" t="s">
        <v>290</v>
      </c>
      <c r="D498" t="s">
        <v>893</v>
      </c>
      <c r="E498" t="s">
        <v>331</v>
      </c>
      <c r="F498" t="s">
        <v>332</v>
      </c>
      <c r="G498" t="s">
        <v>114</v>
      </c>
      <c r="H498">
        <v>35704</v>
      </c>
      <c r="I498" s="68" t="str">
        <f>VLOOKUP(E498,Refs!$P$2:$R$29,3,FALSE)</f>
        <v>Y59</v>
      </c>
      <c r="J498" s="68" t="str">
        <f>VLOOKUP(E498,Refs!$P$2:$S$29,4,FALSE)</f>
        <v>South East</v>
      </c>
      <c r="K498" s="28">
        <f t="shared" si="18"/>
        <v>35704</v>
      </c>
    </row>
    <row r="499" spans="1:11" x14ac:dyDescent="0.35">
      <c r="A499" s="69">
        <f t="shared" si="17"/>
        <v>45748</v>
      </c>
      <c r="B499" t="s">
        <v>887</v>
      </c>
      <c r="C499" t="s">
        <v>290</v>
      </c>
      <c r="D499" t="s">
        <v>893</v>
      </c>
      <c r="E499" t="s">
        <v>331</v>
      </c>
      <c r="F499" t="s">
        <v>332</v>
      </c>
      <c r="G499" t="s">
        <v>115</v>
      </c>
      <c r="H499">
        <v>25764</v>
      </c>
      <c r="I499" s="68" t="str">
        <f>VLOOKUP(E499,Refs!$P$2:$R$29,3,FALSE)</f>
        <v>Y59</v>
      </c>
      <c r="J499" s="68" t="str">
        <f>VLOOKUP(E499,Refs!$P$2:$S$29,4,FALSE)</f>
        <v>South East</v>
      </c>
      <c r="K499" s="28">
        <f t="shared" si="18"/>
        <v>25764</v>
      </c>
    </row>
    <row r="500" spans="1:11" x14ac:dyDescent="0.35">
      <c r="A500" s="69">
        <f t="shared" si="17"/>
        <v>45748</v>
      </c>
      <c r="B500" t="s">
        <v>887</v>
      </c>
      <c r="C500" t="s">
        <v>290</v>
      </c>
      <c r="D500" t="s">
        <v>893</v>
      </c>
      <c r="E500" t="s">
        <v>331</v>
      </c>
      <c r="F500" t="s">
        <v>332</v>
      </c>
      <c r="G500" t="s">
        <v>116</v>
      </c>
      <c r="H500">
        <v>7594</v>
      </c>
      <c r="I500" s="68" t="str">
        <f>VLOOKUP(E500,Refs!$P$2:$R$29,3,FALSE)</f>
        <v>Y59</v>
      </c>
      <c r="J500" s="68" t="str">
        <f>VLOOKUP(E500,Refs!$P$2:$S$29,4,FALSE)</f>
        <v>South East</v>
      </c>
      <c r="K500" s="28">
        <f t="shared" si="18"/>
        <v>7594</v>
      </c>
    </row>
    <row r="501" spans="1:11" x14ac:dyDescent="0.35">
      <c r="A501" s="69">
        <f t="shared" si="17"/>
        <v>45748</v>
      </c>
      <c r="B501" t="s">
        <v>887</v>
      </c>
      <c r="C501" t="s">
        <v>290</v>
      </c>
      <c r="D501" t="s">
        <v>893</v>
      </c>
      <c r="E501" t="s">
        <v>331</v>
      </c>
      <c r="F501" t="s">
        <v>332</v>
      </c>
      <c r="G501" t="s">
        <v>117</v>
      </c>
      <c r="H501">
        <v>2944</v>
      </c>
      <c r="I501" s="68" t="str">
        <f>VLOOKUP(E501,Refs!$P$2:$R$29,3,FALSE)</f>
        <v>Y59</v>
      </c>
      <c r="J501" s="68" t="str">
        <f>VLOOKUP(E501,Refs!$P$2:$S$29,4,FALSE)</f>
        <v>South East</v>
      </c>
      <c r="K501" s="28">
        <f t="shared" si="18"/>
        <v>2944</v>
      </c>
    </row>
    <row r="502" spans="1:11" x14ac:dyDescent="0.35">
      <c r="A502" s="69">
        <f t="shared" si="17"/>
        <v>45748</v>
      </c>
      <c r="B502" t="s">
        <v>887</v>
      </c>
      <c r="C502" t="s">
        <v>290</v>
      </c>
      <c r="D502" t="s">
        <v>893</v>
      </c>
      <c r="E502" t="s">
        <v>331</v>
      </c>
      <c r="F502" t="s">
        <v>332</v>
      </c>
      <c r="G502" t="s">
        <v>118</v>
      </c>
      <c r="H502">
        <v>28333</v>
      </c>
      <c r="I502" s="68" t="str">
        <f>VLOOKUP(E502,Refs!$P$2:$R$29,3,FALSE)</f>
        <v>Y59</v>
      </c>
      <c r="J502" s="68" t="str">
        <f>VLOOKUP(E502,Refs!$P$2:$S$29,4,FALSE)</f>
        <v>South East</v>
      </c>
      <c r="K502" s="28">
        <f t="shared" si="18"/>
        <v>28333</v>
      </c>
    </row>
    <row r="503" spans="1:11" x14ac:dyDescent="0.35">
      <c r="A503" s="69">
        <f t="shared" si="17"/>
        <v>45748</v>
      </c>
      <c r="B503" t="s">
        <v>887</v>
      </c>
      <c r="C503" t="s">
        <v>290</v>
      </c>
      <c r="D503" t="s">
        <v>893</v>
      </c>
      <c r="E503" t="s">
        <v>331</v>
      </c>
      <c r="F503" t="s">
        <v>332</v>
      </c>
      <c r="G503" t="s">
        <v>119</v>
      </c>
      <c r="H503">
        <v>16581</v>
      </c>
      <c r="I503" s="68" t="str">
        <f>VLOOKUP(E503,Refs!$P$2:$R$29,3,FALSE)</f>
        <v>Y59</v>
      </c>
      <c r="J503" s="68" t="str">
        <f>VLOOKUP(E503,Refs!$P$2:$S$29,4,FALSE)</f>
        <v>South East</v>
      </c>
      <c r="K503" s="28">
        <f t="shared" si="18"/>
        <v>16581</v>
      </c>
    </row>
    <row r="504" spans="1:11" x14ac:dyDescent="0.35">
      <c r="A504" s="69">
        <f t="shared" si="17"/>
        <v>45748</v>
      </c>
      <c r="B504" t="s">
        <v>887</v>
      </c>
      <c r="C504" t="s">
        <v>290</v>
      </c>
      <c r="D504" t="s">
        <v>893</v>
      </c>
      <c r="E504" t="s">
        <v>331</v>
      </c>
      <c r="F504" t="s">
        <v>332</v>
      </c>
      <c r="G504" t="s">
        <v>120</v>
      </c>
      <c r="H504">
        <v>1585</v>
      </c>
      <c r="I504" s="68" t="str">
        <f>VLOOKUP(E504,Refs!$P$2:$R$29,3,FALSE)</f>
        <v>Y59</v>
      </c>
      <c r="J504" s="68" t="str">
        <f>VLOOKUP(E504,Refs!$P$2:$S$29,4,FALSE)</f>
        <v>South East</v>
      </c>
      <c r="K504" s="28">
        <f t="shared" si="18"/>
        <v>1585</v>
      </c>
    </row>
    <row r="505" spans="1:11" x14ac:dyDescent="0.35">
      <c r="A505" s="69">
        <f t="shared" si="17"/>
        <v>45748</v>
      </c>
      <c r="B505" t="s">
        <v>887</v>
      </c>
      <c r="C505" t="s">
        <v>290</v>
      </c>
      <c r="D505" t="s">
        <v>893</v>
      </c>
      <c r="E505" t="s">
        <v>331</v>
      </c>
      <c r="F505" t="s">
        <v>332</v>
      </c>
      <c r="G505" t="s">
        <v>121</v>
      </c>
      <c r="H505">
        <v>1271</v>
      </c>
      <c r="I505" s="68" t="str">
        <f>VLOOKUP(E505,Refs!$P$2:$R$29,3,FALSE)</f>
        <v>Y59</v>
      </c>
      <c r="J505" s="68" t="str">
        <f>VLOOKUP(E505,Refs!$P$2:$S$29,4,FALSE)</f>
        <v>South East</v>
      </c>
      <c r="K505" s="28">
        <f t="shared" si="18"/>
        <v>1271</v>
      </c>
    </row>
    <row r="506" spans="1:11" x14ac:dyDescent="0.35">
      <c r="A506" s="69">
        <f t="shared" si="17"/>
        <v>45748</v>
      </c>
      <c r="B506" t="s">
        <v>887</v>
      </c>
      <c r="C506" t="s">
        <v>290</v>
      </c>
      <c r="D506" t="s">
        <v>893</v>
      </c>
      <c r="E506" t="s">
        <v>331</v>
      </c>
      <c r="F506" t="s">
        <v>332</v>
      </c>
      <c r="G506" t="s">
        <v>122</v>
      </c>
      <c r="H506">
        <v>4519</v>
      </c>
      <c r="I506" s="68" t="str">
        <f>VLOOKUP(E506,Refs!$P$2:$R$29,3,FALSE)</f>
        <v>Y59</v>
      </c>
      <c r="J506" s="68" t="str">
        <f>VLOOKUP(E506,Refs!$P$2:$S$29,4,FALSE)</f>
        <v>South East</v>
      </c>
      <c r="K506" s="28">
        <f t="shared" si="18"/>
        <v>4519</v>
      </c>
    </row>
    <row r="507" spans="1:11" x14ac:dyDescent="0.35">
      <c r="A507" s="69">
        <f t="shared" si="17"/>
        <v>45748</v>
      </c>
      <c r="B507" t="s">
        <v>887</v>
      </c>
      <c r="C507" t="s">
        <v>290</v>
      </c>
      <c r="D507" t="s">
        <v>893</v>
      </c>
      <c r="E507" t="s">
        <v>331</v>
      </c>
      <c r="F507" t="s">
        <v>332</v>
      </c>
      <c r="G507" t="s">
        <v>123</v>
      </c>
      <c r="H507">
        <v>2338</v>
      </c>
      <c r="I507" s="68" t="str">
        <f>VLOOKUP(E507,Refs!$P$2:$R$29,3,FALSE)</f>
        <v>Y59</v>
      </c>
      <c r="J507" s="68" t="str">
        <f>VLOOKUP(E507,Refs!$P$2:$S$29,4,FALSE)</f>
        <v>South East</v>
      </c>
      <c r="K507" s="28">
        <f t="shared" si="18"/>
        <v>2338</v>
      </c>
    </row>
    <row r="508" spans="1:11" x14ac:dyDescent="0.35">
      <c r="A508" s="69">
        <f t="shared" si="17"/>
        <v>45748</v>
      </c>
      <c r="B508" t="s">
        <v>887</v>
      </c>
      <c r="C508" t="s">
        <v>290</v>
      </c>
      <c r="D508" t="s">
        <v>893</v>
      </c>
      <c r="E508" t="s">
        <v>331</v>
      </c>
      <c r="F508" t="s">
        <v>332</v>
      </c>
      <c r="G508" t="s">
        <v>124</v>
      </c>
      <c r="H508">
        <v>10</v>
      </c>
      <c r="I508" s="68" t="str">
        <f>VLOOKUP(E508,Refs!$P$2:$R$29,3,FALSE)</f>
        <v>Y59</v>
      </c>
      <c r="J508" s="68" t="str">
        <f>VLOOKUP(E508,Refs!$P$2:$S$29,4,FALSE)</f>
        <v>South East</v>
      </c>
      <c r="K508" s="28">
        <f t="shared" si="18"/>
        <v>10</v>
      </c>
    </row>
    <row r="509" spans="1:11" x14ac:dyDescent="0.35">
      <c r="A509" s="69">
        <f t="shared" si="17"/>
        <v>45748</v>
      </c>
      <c r="B509" t="s">
        <v>887</v>
      </c>
      <c r="C509" t="s">
        <v>290</v>
      </c>
      <c r="D509" t="s">
        <v>893</v>
      </c>
      <c r="E509" t="s">
        <v>331</v>
      </c>
      <c r="F509" t="s">
        <v>332</v>
      </c>
      <c r="G509" t="s">
        <v>125</v>
      </c>
      <c r="H509">
        <v>0</v>
      </c>
      <c r="I509" s="68" t="str">
        <f>VLOOKUP(E509,Refs!$P$2:$R$29,3,FALSE)</f>
        <v>Y59</v>
      </c>
      <c r="J509" s="68" t="str">
        <f>VLOOKUP(E509,Refs!$P$2:$S$29,4,FALSE)</f>
        <v>South East</v>
      </c>
      <c r="K509" s="28" t="str">
        <f t="shared" si="18"/>
        <v/>
      </c>
    </row>
    <row r="510" spans="1:11" x14ac:dyDescent="0.35">
      <c r="A510" s="69">
        <f t="shared" si="17"/>
        <v>45748</v>
      </c>
      <c r="B510" t="s">
        <v>887</v>
      </c>
      <c r="C510" t="s">
        <v>290</v>
      </c>
      <c r="D510" t="s">
        <v>893</v>
      </c>
      <c r="E510" t="s">
        <v>331</v>
      </c>
      <c r="F510" t="s">
        <v>332</v>
      </c>
      <c r="G510" t="s">
        <v>126</v>
      </c>
      <c r="H510">
        <v>4</v>
      </c>
      <c r="I510" s="68" t="str">
        <f>VLOOKUP(E510,Refs!$P$2:$R$29,3,FALSE)</f>
        <v>Y59</v>
      </c>
      <c r="J510" s="68" t="str">
        <f>VLOOKUP(E510,Refs!$P$2:$S$29,4,FALSE)</f>
        <v>South East</v>
      </c>
      <c r="K510" s="28">
        <f t="shared" si="18"/>
        <v>4</v>
      </c>
    </row>
    <row r="511" spans="1:11" x14ac:dyDescent="0.35">
      <c r="A511" s="69">
        <f t="shared" si="17"/>
        <v>45748</v>
      </c>
      <c r="B511" t="s">
        <v>887</v>
      </c>
      <c r="C511" t="s">
        <v>290</v>
      </c>
      <c r="D511" t="s">
        <v>893</v>
      </c>
      <c r="E511" t="s">
        <v>331</v>
      </c>
      <c r="F511" t="s">
        <v>332</v>
      </c>
      <c r="G511" t="s">
        <v>127</v>
      </c>
      <c r="H511">
        <v>2</v>
      </c>
      <c r="I511" s="68" t="str">
        <f>VLOOKUP(E511,Refs!$P$2:$R$29,3,FALSE)</f>
        <v>Y59</v>
      </c>
      <c r="J511" s="68" t="str">
        <f>VLOOKUP(E511,Refs!$P$2:$S$29,4,FALSE)</f>
        <v>South East</v>
      </c>
      <c r="K511" s="28">
        <f t="shared" si="18"/>
        <v>2</v>
      </c>
    </row>
    <row r="512" spans="1:11" x14ac:dyDescent="0.35">
      <c r="A512" s="69">
        <f t="shared" si="17"/>
        <v>45748</v>
      </c>
      <c r="B512" t="s">
        <v>887</v>
      </c>
      <c r="C512" t="s">
        <v>290</v>
      </c>
      <c r="D512" t="s">
        <v>893</v>
      </c>
      <c r="E512" t="s">
        <v>331</v>
      </c>
      <c r="F512" t="s">
        <v>332</v>
      </c>
      <c r="G512" t="s">
        <v>128</v>
      </c>
      <c r="H512">
        <v>2628</v>
      </c>
      <c r="I512" s="68" t="str">
        <f>VLOOKUP(E512,Refs!$P$2:$R$29,3,FALSE)</f>
        <v>Y59</v>
      </c>
      <c r="J512" s="68" t="str">
        <f>VLOOKUP(E512,Refs!$P$2:$S$29,4,FALSE)</f>
        <v>South East</v>
      </c>
      <c r="K512" s="28">
        <f t="shared" si="18"/>
        <v>2628</v>
      </c>
    </row>
    <row r="513" spans="1:11" x14ac:dyDescent="0.35">
      <c r="A513" s="69">
        <f t="shared" si="17"/>
        <v>45748</v>
      </c>
      <c r="B513" t="s">
        <v>887</v>
      </c>
      <c r="C513" t="s">
        <v>290</v>
      </c>
      <c r="D513" t="s">
        <v>893</v>
      </c>
      <c r="E513" t="s">
        <v>331</v>
      </c>
      <c r="F513" t="s">
        <v>332</v>
      </c>
      <c r="G513" t="s">
        <v>129</v>
      </c>
      <c r="H513" t="s">
        <v>892</v>
      </c>
      <c r="I513" s="68" t="str">
        <f>VLOOKUP(E513,Refs!$P$2:$R$29,3,FALSE)</f>
        <v>Y59</v>
      </c>
      <c r="J513" s="68" t="str">
        <f>VLOOKUP(E513,Refs!$P$2:$S$29,4,FALSE)</f>
        <v>South East</v>
      </c>
      <c r="K513" s="28" t="str">
        <f t="shared" si="18"/>
        <v>-</v>
      </c>
    </row>
    <row r="514" spans="1:11" x14ac:dyDescent="0.35">
      <c r="A514" s="69">
        <f t="shared" si="17"/>
        <v>45748</v>
      </c>
      <c r="B514" t="s">
        <v>887</v>
      </c>
      <c r="C514" t="s">
        <v>290</v>
      </c>
      <c r="D514" t="s">
        <v>893</v>
      </c>
      <c r="E514" t="s">
        <v>331</v>
      </c>
      <c r="F514" t="s">
        <v>332</v>
      </c>
      <c r="G514" t="s">
        <v>130</v>
      </c>
      <c r="H514" t="s">
        <v>892</v>
      </c>
      <c r="I514" s="68" t="str">
        <f>VLOOKUP(E514,Refs!$P$2:$R$29,3,FALSE)</f>
        <v>Y59</v>
      </c>
      <c r="J514" s="68" t="str">
        <f>VLOOKUP(E514,Refs!$P$2:$S$29,4,FALSE)</f>
        <v>South East</v>
      </c>
      <c r="K514" s="28" t="str">
        <f t="shared" si="18"/>
        <v>-</v>
      </c>
    </row>
    <row r="515" spans="1:11" x14ac:dyDescent="0.35">
      <c r="A515" s="69">
        <f t="shared" ref="A515:A578" si="19">DATEVALUE(RIGHT(B515,8))</f>
        <v>45748</v>
      </c>
      <c r="B515" t="s">
        <v>887</v>
      </c>
      <c r="C515" t="s">
        <v>290</v>
      </c>
      <c r="D515" t="s">
        <v>893</v>
      </c>
      <c r="E515" t="s">
        <v>331</v>
      </c>
      <c r="F515" t="s">
        <v>332</v>
      </c>
      <c r="G515" t="s">
        <v>131</v>
      </c>
      <c r="H515" t="s">
        <v>892</v>
      </c>
      <c r="I515" s="68" t="str">
        <f>VLOOKUP(E515,Refs!$P$2:$R$29,3,FALSE)</f>
        <v>Y59</v>
      </c>
      <c r="J515" s="68" t="str">
        <f>VLOOKUP(E515,Refs!$P$2:$S$29,4,FALSE)</f>
        <v>South East</v>
      </c>
      <c r="K515" s="28" t="str">
        <f t="shared" si="18"/>
        <v>-</v>
      </c>
    </row>
    <row r="516" spans="1:11" x14ac:dyDescent="0.35">
      <c r="A516" s="69">
        <f t="shared" si="19"/>
        <v>45748</v>
      </c>
      <c r="B516" t="s">
        <v>887</v>
      </c>
      <c r="C516" t="s">
        <v>290</v>
      </c>
      <c r="D516" t="s">
        <v>893</v>
      </c>
      <c r="E516" t="s">
        <v>331</v>
      </c>
      <c r="F516" t="s">
        <v>332</v>
      </c>
      <c r="G516" t="s">
        <v>132</v>
      </c>
      <c r="H516" t="s">
        <v>892</v>
      </c>
      <c r="I516" s="68" t="str">
        <f>VLOOKUP(E516,Refs!$P$2:$R$29,3,FALSE)</f>
        <v>Y59</v>
      </c>
      <c r="J516" s="68" t="str">
        <f>VLOOKUP(E516,Refs!$P$2:$S$29,4,FALSE)</f>
        <v>South East</v>
      </c>
      <c r="K516" s="28" t="str">
        <f t="shared" si="18"/>
        <v>-</v>
      </c>
    </row>
    <row r="517" spans="1:11" x14ac:dyDescent="0.35">
      <c r="A517" s="69">
        <f t="shared" si="19"/>
        <v>45748</v>
      </c>
      <c r="B517" t="s">
        <v>887</v>
      </c>
      <c r="C517" t="s">
        <v>290</v>
      </c>
      <c r="D517" t="s">
        <v>893</v>
      </c>
      <c r="E517" t="s">
        <v>331</v>
      </c>
      <c r="F517" t="s">
        <v>332</v>
      </c>
      <c r="G517" t="s">
        <v>133</v>
      </c>
      <c r="H517" t="s">
        <v>892</v>
      </c>
      <c r="I517" s="68" t="str">
        <f>VLOOKUP(E517,Refs!$P$2:$R$29,3,FALSE)</f>
        <v>Y59</v>
      </c>
      <c r="J517" s="68" t="str">
        <f>VLOOKUP(E517,Refs!$P$2:$S$29,4,FALSE)</f>
        <v>South East</v>
      </c>
      <c r="K517" s="28" t="str">
        <f t="shared" si="18"/>
        <v>-</v>
      </c>
    </row>
    <row r="518" spans="1:11" x14ac:dyDescent="0.35">
      <c r="A518" s="69">
        <f t="shared" si="19"/>
        <v>45748</v>
      </c>
      <c r="B518" t="s">
        <v>887</v>
      </c>
      <c r="C518" t="s">
        <v>290</v>
      </c>
      <c r="D518" t="s">
        <v>893</v>
      </c>
      <c r="E518" t="s">
        <v>331</v>
      </c>
      <c r="F518" t="s">
        <v>332</v>
      </c>
      <c r="G518" t="s">
        <v>134</v>
      </c>
      <c r="H518">
        <v>3263</v>
      </c>
      <c r="I518" s="68" t="str">
        <f>VLOOKUP(E518,Refs!$P$2:$R$29,3,FALSE)</f>
        <v>Y59</v>
      </c>
      <c r="J518" s="68" t="str">
        <f>VLOOKUP(E518,Refs!$P$2:$S$29,4,FALSE)</f>
        <v>South East</v>
      </c>
      <c r="K518" s="28">
        <f t="shared" si="18"/>
        <v>3263</v>
      </c>
    </row>
    <row r="519" spans="1:11" x14ac:dyDescent="0.35">
      <c r="A519" s="69">
        <f t="shared" si="19"/>
        <v>45748</v>
      </c>
      <c r="B519" t="s">
        <v>887</v>
      </c>
      <c r="C519" t="s">
        <v>290</v>
      </c>
      <c r="D519" t="s">
        <v>893</v>
      </c>
      <c r="E519" t="s">
        <v>331</v>
      </c>
      <c r="F519" t="s">
        <v>332</v>
      </c>
      <c r="G519" t="s">
        <v>135</v>
      </c>
      <c r="H519">
        <v>3147</v>
      </c>
      <c r="I519" s="68" t="str">
        <f>VLOOKUP(E519,Refs!$P$2:$R$29,3,FALSE)</f>
        <v>Y59</v>
      </c>
      <c r="J519" s="68" t="str">
        <f>VLOOKUP(E519,Refs!$P$2:$S$29,4,FALSE)</f>
        <v>South East</v>
      </c>
      <c r="K519" s="28">
        <f t="shared" ref="K519:K582" si="20">IF(OR(H519="NULL",H519=0,H519=""),"",H519)</f>
        <v>3147</v>
      </c>
    </row>
    <row r="520" spans="1:11" x14ac:dyDescent="0.35">
      <c r="A520" s="69">
        <f t="shared" si="19"/>
        <v>45748</v>
      </c>
      <c r="B520" t="s">
        <v>887</v>
      </c>
      <c r="C520" t="s">
        <v>290</v>
      </c>
      <c r="D520" t="s">
        <v>893</v>
      </c>
      <c r="E520" t="s">
        <v>331</v>
      </c>
      <c r="F520" t="s">
        <v>332</v>
      </c>
      <c r="G520" t="s">
        <v>136</v>
      </c>
      <c r="H520" t="s">
        <v>892</v>
      </c>
      <c r="I520" s="68" t="str">
        <f>VLOOKUP(E520,Refs!$P$2:$R$29,3,FALSE)</f>
        <v>Y59</v>
      </c>
      <c r="J520" s="68" t="str">
        <f>VLOOKUP(E520,Refs!$P$2:$S$29,4,FALSE)</f>
        <v>South East</v>
      </c>
      <c r="K520" s="28" t="str">
        <f t="shared" si="20"/>
        <v>-</v>
      </c>
    </row>
    <row r="521" spans="1:11" x14ac:dyDescent="0.35">
      <c r="A521" s="69">
        <f t="shared" si="19"/>
        <v>45748</v>
      </c>
      <c r="B521" t="s">
        <v>887</v>
      </c>
      <c r="C521" t="s">
        <v>290</v>
      </c>
      <c r="D521" t="s">
        <v>893</v>
      </c>
      <c r="E521" t="s">
        <v>331</v>
      </c>
      <c r="F521" t="s">
        <v>332</v>
      </c>
      <c r="G521" t="s">
        <v>137</v>
      </c>
      <c r="H521" t="s">
        <v>892</v>
      </c>
      <c r="I521" s="68" t="str">
        <f>VLOOKUP(E521,Refs!$P$2:$R$29,3,FALSE)</f>
        <v>Y59</v>
      </c>
      <c r="J521" s="68" t="str">
        <f>VLOOKUP(E521,Refs!$P$2:$S$29,4,FALSE)</f>
        <v>South East</v>
      </c>
      <c r="K521" s="28" t="str">
        <f t="shared" si="20"/>
        <v>-</v>
      </c>
    </row>
    <row r="522" spans="1:11" x14ac:dyDescent="0.35">
      <c r="A522" s="69">
        <f t="shared" si="19"/>
        <v>45748</v>
      </c>
      <c r="B522" t="s">
        <v>887</v>
      </c>
      <c r="C522" t="s">
        <v>290</v>
      </c>
      <c r="D522" t="s">
        <v>893</v>
      </c>
      <c r="E522" t="s">
        <v>331</v>
      </c>
      <c r="F522" t="s">
        <v>332</v>
      </c>
      <c r="G522" t="s">
        <v>138</v>
      </c>
      <c r="H522" t="s">
        <v>892</v>
      </c>
      <c r="I522" s="68" t="str">
        <f>VLOOKUP(E522,Refs!$P$2:$R$29,3,FALSE)</f>
        <v>Y59</v>
      </c>
      <c r="J522" s="68" t="str">
        <f>VLOOKUP(E522,Refs!$P$2:$S$29,4,FALSE)</f>
        <v>South East</v>
      </c>
      <c r="K522" s="28" t="str">
        <f t="shared" si="20"/>
        <v>-</v>
      </c>
    </row>
    <row r="523" spans="1:11" x14ac:dyDescent="0.35">
      <c r="A523" s="69">
        <f t="shared" si="19"/>
        <v>45748</v>
      </c>
      <c r="B523" t="s">
        <v>887</v>
      </c>
      <c r="C523" t="s">
        <v>290</v>
      </c>
      <c r="D523" t="s">
        <v>893</v>
      </c>
      <c r="E523" t="s">
        <v>331</v>
      </c>
      <c r="F523" t="s">
        <v>332</v>
      </c>
      <c r="G523" t="s">
        <v>139</v>
      </c>
      <c r="H523" t="s">
        <v>892</v>
      </c>
      <c r="I523" s="68" t="str">
        <f>VLOOKUP(E523,Refs!$P$2:$R$29,3,FALSE)</f>
        <v>Y59</v>
      </c>
      <c r="J523" s="68" t="str">
        <f>VLOOKUP(E523,Refs!$P$2:$S$29,4,FALSE)</f>
        <v>South East</v>
      </c>
      <c r="K523" s="28" t="str">
        <f t="shared" si="20"/>
        <v>-</v>
      </c>
    </row>
    <row r="524" spans="1:11" x14ac:dyDescent="0.35">
      <c r="A524" s="69">
        <f t="shared" si="19"/>
        <v>45748</v>
      </c>
      <c r="B524" t="s">
        <v>887</v>
      </c>
      <c r="C524" t="s">
        <v>290</v>
      </c>
      <c r="D524" t="s">
        <v>893</v>
      </c>
      <c r="E524" t="s">
        <v>331</v>
      </c>
      <c r="F524" t="s">
        <v>332</v>
      </c>
      <c r="G524" t="s">
        <v>140</v>
      </c>
      <c r="H524">
        <v>1680</v>
      </c>
      <c r="I524" s="68" t="str">
        <f>VLOOKUP(E524,Refs!$P$2:$R$29,3,FALSE)</f>
        <v>Y59</v>
      </c>
      <c r="J524" s="68" t="str">
        <f>VLOOKUP(E524,Refs!$P$2:$S$29,4,FALSE)</f>
        <v>South East</v>
      </c>
      <c r="K524" s="28">
        <f t="shared" si="20"/>
        <v>1680</v>
      </c>
    </row>
    <row r="525" spans="1:11" x14ac:dyDescent="0.35">
      <c r="A525" s="69">
        <f t="shared" si="19"/>
        <v>45748</v>
      </c>
      <c r="B525" t="s">
        <v>887</v>
      </c>
      <c r="C525" t="s">
        <v>290</v>
      </c>
      <c r="D525" t="s">
        <v>893</v>
      </c>
      <c r="E525" t="s">
        <v>331</v>
      </c>
      <c r="F525" t="s">
        <v>332</v>
      </c>
      <c r="G525" t="s">
        <v>141</v>
      </c>
      <c r="H525">
        <v>1616</v>
      </c>
      <c r="I525" s="68" t="str">
        <f>VLOOKUP(E525,Refs!$P$2:$R$29,3,FALSE)</f>
        <v>Y59</v>
      </c>
      <c r="J525" s="68" t="str">
        <f>VLOOKUP(E525,Refs!$P$2:$S$29,4,FALSE)</f>
        <v>South East</v>
      </c>
      <c r="K525" s="28">
        <f t="shared" si="20"/>
        <v>1616</v>
      </c>
    </row>
    <row r="526" spans="1:11" x14ac:dyDescent="0.35">
      <c r="A526" s="69">
        <f t="shared" si="19"/>
        <v>45748</v>
      </c>
      <c r="B526" t="s">
        <v>887</v>
      </c>
      <c r="C526" t="s">
        <v>290</v>
      </c>
      <c r="D526" t="s">
        <v>893</v>
      </c>
      <c r="E526" t="s">
        <v>331</v>
      </c>
      <c r="F526" t="s">
        <v>332</v>
      </c>
      <c r="G526" t="s">
        <v>730</v>
      </c>
      <c r="H526" t="s">
        <v>892</v>
      </c>
      <c r="I526" s="68" t="str">
        <f>VLOOKUP(E526,Refs!$P$2:$R$29,3,FALSE)</f>
        <v>Y59</v>
      </c>
      <c r="J526" s="68" t="str">
        <f>VLOOKUP(E526,Refs!$P$2:$S$29,4,FALSE)</f>
        <v>South East</v>
      </c>
      <c r="K526" s="28" t="str">
        <f t="shared" si="20"/>
        <v>-</v>
      </c>
    </row>
    <row r="527" spans="1:11" x14ac:dyDescent="0.35">
      <c r="A527" s="69">
        <f t="shared" si="19"/>
        <v>45748</v>
      </c>
      <c r="B527" t="s">
        <v>887</v>
      </c>
      <c r="C527" t="s">
        <v>290</v>
      </c>
      <c r="D527" t="s">
        <v>893</v>
      </c>
      <c r="E527" t="s">
        <v>331</v>
      </c>
      <c r="F527" t="s">
        <v>332</v>
      </c>
      <c r="G527" t="s">
        <v>729</v>
      </c>
      <c r="H527" t="s">
        <v>892</v>
      </c>
      <c r="I527" s="68" t="str">
        <f>VLOOKUP(E527,Refs!$P$2:$R$29,3,FALSE)</f>
        <v>Y59</v>
      </c>
      <c r="J527" s="68" t="str">
        <f>VLOOKUP(E527,Refs!$P$2:$S$29,4,FALSE)</f>
        <v>South East</v>
      </c>
      <c r="K527" s="28" t="str">
        <f t="shared" si="20"/>
        <v>-</v>
      </c>
    </row>
    <row r="528" spans="1:11" x14ac:dyDescent="0.35">
      <c r="A528" s="69">
        <f t="shared" si="19"/>
        <v>45748</v>
      </c>
      <c r="B528" t="s">
        <v>887</v>
      </c>
      <c r="C528" t="s">
        <v>290</v>
      </c>
      <c r="D528" t="s">
        <v>893</v>
      </c>
      <c r="E528" t="s">
        <v>331</v>
      </c>
      <c r="F528" t="s">
        <v>332</v>
      </c>
      <c r="G528" t="s">
        <v>732</v>
      </c>
      <c r="H528" t="s">
        <v>892</v>
      </c>
      <c r="I528" s="68" t="str">
        <f>VLOOKUP(E528,Refs!$P$2:$R$29,3,FALSE)</f>
        <v>Y59</v>
      </c>
      <c r="J528" s="68" t="str">
        <f>VLOOKUP(E528,Refs!$P$2:$S$29,4,FALSE)</f>
        <v>South East</v>
      </c>
      <c r="K528" s="28" t="str">
        <f t="shared" si="20"/>
        <v>-</v>
      </c>
    </row>
    <row r="529" spans="1:11" x14ac:dyDescent="0.35">
      <c r="A529" s="69">
        <f t="shared" si="19"/>
        <v>45748</v>
      </c>
      <c r="B529" t="s">
        <v>887</v>
      </c>
      <c r="C529" t="s">
        <v>290</v>
      </c>
      <c r="D529" t="s">
        <v>893</v>
      </c>
      <c r="E529" t="s">
        <v>331</v>
      </c>
      <c r="F529" t="s">
        <v>332</v>
      </c>
      <c r="G529" t="s">
        <v>731</v>
      </c>
      <c r="H529" t="s">
        <v>892</v>
      </c>
      <c r="I529" s="68" t="str">
        <f>VLOOKUP(E529,Refs!$P$2:$R$29,3,FALSE)</f>
        <v>Y59</v>
      </c>
      <c r="J529" s="68" t="str">
        <f>VLOOKUP(E529,Refs!$P$2:$S$29,4,FALSE)</f>
        <v>South East</v>
      </c>
      <c r="K529" s="28" t="str">
        <f t="shared" si="20"/>
        <v>-</v>
      </c>
    </row>
    <row r="530" spans="1:11" x14ac:dyDescent="0.35">
      <c r="A530" s="69">
        <f t="shared" si="19"/>
        <v>45748</v>
      </c>
      <c r="B530" t="s">
        <v>887</v>
      </c>
      <c r="C530" t="s">
        <v>281</v>
      </c>
      <c r="E530" t="s">
        <v>782</v>
      </c>
      <c r="F530" t="s">
        <v>251</v>
      </c>
      <c r="G530" t="s">
        <v>10</v>
      </c>
      <c r="H530">
        <v>319812</v>
      </c>
      <c r="I530" s="68" t="str">
        <f>VLOOKUP(E530,Refs!$P$2:$R$29,3,FALSE)</f>
        <v>Y60</v>
      </c>
      <c r="J530" s="68" t="str">
        <f>VLOOKUP(E530,Refs!$P$2:$S$29,4,FALSE)</f>
        <v>Midlands</v>
      </c>
      <c r="K530" s="28">
        <f t="shared" si="20"/>
        <v>319812</v>
      </c>
    </row>
    <row r="531" spans="1:11" x14ac:dyDescent="0.35">
      <c r="A531" s="69">
        <f t="shared" si="19"/>
        <v>45748</v>
      </c>
      <c r="B531" t="s">
        <v>887</v>
      </c>
      <c r="C531" t="s">
        <v>281</v>
      </c>
      <c r="E531" t="s">
        <v>782</v>
      </c>
      <c r="F531" t="s">
        <v>251</v>
      </c>
      <c r="G531" t="s">
        <v>70</v>
      </c>
      <c r="H531">
        <v>319812</v>
      </c>
      <c r="I531" s="68" t="str">
        <f>VLOOKUP(E531,Refs!$P$2:$R$29,3,FALSE)</f>
        <v>Y60</v>
      </c>
      <c r="J531" s="68" t="str">
        <f>VLOOKUP(E531,Refs!$P$2:$S$29,4,FALSE)</f>
        <v>Midlands</v>
      </c>
      <c r="K531" s="28">
        <f t="shared" si="20"/>
        <v>319812</v>
      </c>
    </row>
    <row r="532" spans="1:11" x14ac:dyDescent="0.35">
      <c r="A532" s="69">
        <f t="shared" si="19"/>
        <v>45748</v>
      </c>
      <c r="B532" t="s">
        <v>887</v>
      </c>
      <c r="C532" t="s">
        <v>281</v>
      </c>
      <c r="E532" t="s">
        <v>782</v>
      </c>
      <c r="F532" t="s">
        <v>251</v>
      </c>
      <c r="G532" t="s">
        <v>20</v>
      </c>
      <c r="H532">
        <v>316732</v>
      </c>
      <c r="I532" s="68" t="str">
        <f>VLOOKUP(E532,Refs!$P$2:$R$29,3,FALSE)</f>
        <v>Y60</v>
      </c>
      <c r="J532" s="68" t="str">
        <f>VLOOKUP(E532,Refs!$P$2:$S$29,4,FALSE)</f>
        <v>Midlands</v>
      </c>
      <c r="K532" s="28">
        <f t="shared" si="20"/>
        <v>316732</v>
      </c>
    </row>
    <row r="533" spans="1:11" x14ac:dyDescent="0.35">
      <c r="A533" s="69">
        <f t="shared" si="19"/>
        <v>45748</v>
      </c>
      <c r="B533" t="s">
        <v>887</v>
      </c>
      <c r="C533" t="s">
        <v>281</v>
      </c>
      <c r="E533" t="s">
        <v>782</v>
      </c>
      <c r="F533" t="s">
        <v>251</v>
      </c>
      <c r="G533" t="s">
        <v>23</v>
      </c>
      <c r="H533">
        <v>298076</v>
      </c>
      <c r="I533" s="68" t="str">
        <f>VLOOKUP(E533,Refs!$P$2:$R$29,3,FALSE)</f>
        <v>Y60</v>
      </c>
      <c r="J533" s="68" t="str">
        <f>VLOOKUP(E533,Refs!$P$2:$S$29,4,FALSE)</f>
        <v>Midlands</v>
      </c>
      <c r="K533" s="28">
        <f t="shared" si="20"/>
        <v>298076</v>
      </c>
    </row>
    <row r="534" spans="1:11" x14ac:dyDescent="0.35">
      <c r="A534" s="69">
        <f t="shared" si="19"/>
        <v>45748</v>
      </c>
      <c r="B534" t="s">
        <v>887</v>
      </c>
      <c r="C534" t="s">
        <v>281</v>
      </c>
      <c r="E534" t="s">
        <v>782</v>
      </c>
      <c r="F534" t="s">
        <v>251</v>
      </c>
      <c r="G534" t="s">
        <v>19</v>
      </c>
      <c r="H534">
        <v>3080</v>
      </c>
      <c r="I534" s="68" t="str">
        <f>VLOOKUP(E534,Refs!$P$2:$R$29,3,FALSE)</f>
        <v>Y60</v>
      </c>
      <c r="J534" s="68" t="str">
        <f>VLOOKUP(E534,Refs!$P$2:$S$29,4,FALSE)</f>
        <v>Midlands</v>
      </c>
      <c r="K534" s="28">
        <f t="shared" si="20"/>
        <v>3080</v>
      </c>
    </row>
    <row r="535" spans="1:11" x14ac:dyDescent="0.35">
      <c r="A535" s="69">
        <f t="shared" si="19"/>
        <v>45748</v>
      </c>
      <c r="B535" t="s">
        <v>887</v>
      </c>
      <c r="C535" t="s">
        <v>281</v>
      </c>
      <c r="E535" t="s">
        <v>782</v>
      </c>
      <c r="F535" t="s">
        <v>251</v>
      </c>
      <c r="G535" t="s">
        <v>21</v>
      </c>
      <c r="H535">
        <v>5110662</v>
      </c>
      <c r="I535" s="68" t="str">
        <f>VLOOKUP(E535,Refs!$P$2:$R$29,3,FALSE)</f>
        <v>Y60</v>
      </c>
      <c r="J535" s="68" t="str">
        <f>VLOOKUP(E535,Refs!$P$2:$S$29,4,FALSE)</f>
        <v>Midlands</v>
      </c>
      <c r="K535" s="28">
        <f t="shared" si="20"/>
        <v>5110662</v>
      </c>
    </row>
    <row r="536" spans="1:11" x14ac:dyDescent="0.35">
      <c r="A536" s="69">
        <f t="shared" si="19"/>
        <v>45748</v>
      </c>
      <c r="B536" t="s">
        <v>887</v>
      </c>
      <c r="C536" t="s">
        <v>281</v>
      </c>
      <c r="E536" t="s">
        <v>782</v>
      </c>
      <c r="F536" t="s">
        <v>251</v>
      </c>
      <c r="G536" t="s">
        <v>71</v>
      </c>
      <c r="H536">
        <v>126</v>
      </c>
      <c r="I536" s="68" t="str">
        <f>VLOOKUP(E536,Refs!$P$2:$R$29,3,FALSE)</f>
        <v>Y60</v>
      </c>
      <c r="J536" s="68" t="str">
        <f>VLOOKUP(E536,Refs!$P$2:$S$29,4,FALSE)</f>
        <v>Midlands</v>
      </c>
      <c r="K536" s="28">
        <f t="shared" si="20"/>
        <v>126</v>
      </c>
    </row>
    <row r="537" spans="1:11" x14ac:dyDescent="0.35">
      <c r="A537" s="69">
        <f t="shared" si="19"/>
        <v>45748</v>
      </c>
      <c r="B537" t="s">
        <v>887</v>
      </c>
      <c r="C537" t="s">
        <v>281</v>
      </c>
      <c r="E537" t="s">
        <v>782</v>
      </c>
      <c r="F537" t="s">
        <v>251</v>
      </c>
      <c r="G537" t="s">
        <v>72</v>
      </c>
      <c r="H537">
        <v>254</v>
      </c>
      <c r="I537" s="68" t="str">
        <f>VLOOKUP(E537,Refs!$P$2:$R$29,3,FALSE)</f>
        <v>Y60</v>
      </c>
      <c r="J537" s="68" t="str">
        <f>VLOOKUP(E537,Refs!$P$2:$S$29,4,FALSE)</f>
        <v>Midlands</v>
      </c>
      <c r="K537" s="28">
        <f t="shared" si="20"/>
        <v>254</v>
      </c>
    </row>
    <row r="538" spans="1:11" x14ac:dyDescent="0.35">
      <c r="A538" s="69">
        <f t="shared" si="19"/>
        <v>45748</v>
      </c>
      <c r="B538" t="s">
        <v>887</v>
      </c>
      <c r="C538" t="s">
        <v>281</v>
      </c>
      <c r="E538" t="s">
        <v>782</v>
      </c>
      <c r="F538" t="s">
        <v>251</v>
      </c>
      <c r="G538" t="s">
        <v>73</v>
      </c>
      <c r="H538">
        <v>394977</v>
      </c>
      <c r="I538" s="68" t="str">
        <f>VLOOKUP(E538,Refs!$P$2:$R$29,3,FALSE)</f>
        <v>Y60</v>
      </c>
      <c r="J538" s="68" t="str">
        <f>VLOOKUP(E538,Refs!$P$2:$S$29,4,FALSE)</f>
        <v>Midlands</v>
      </c>
      <c r="K538" s="28">
        <f t="shared" si="20"/>
        <v>394977</v>
      </c>
    </row>
    <row r="539" spans="1:11" x14ac:dyDescent="0.35">
      <c r="A539" s="69">
        <f t="shared" si="19"/>
        <v>45748</v>
      </c>
      <c r="B539" t="s">
        <v>887</v>
      </c>
      <c r="C539" t="s">
        <v>281</v>
      </c>
      <c r="E539" t="s">
        <v>782</v>
      </c>
      <c r="F539" t="s">
        <v>251</v>
      </c>
      <c r="G539" t="s">
        <v>74</v>
      </c>
      <c r="H539">
        <v>77575</v>
      </c>
      <c r="I539" s="68" t="str">
        <f>VLOOKUP(E539,Refs!$P$2:$R$29,3,FALSE)</f>
        <v>Y60</v>
      </c>
      <c r="J539" s="68" t="str">
        <f>VLOOKUP(E539,Refs!$P$2:$S$29,4,FALSE)</f>
        <v>Midlands</v>
      </c>
      <c r="K539" s="28">
        <f t="shared" si="20"/>
        <v>77575</v>
      </c>
    </row>
    <row r="540" spans="1:11" x14ac:dyDescent="0.35">
      <c r="A540" s="69">
        <f t="shared" si="19"/>
        <v>45748</v>
      </c>
      <c r="B540" t="s">
        <v>887</v>
      </c>
      <c r="C540" t="s">
        <v>281</v>
      </c>
      <c r="E540" t="s">
        <v>782</v>
      </c>
      <c r="F540" t="s">
        <v>251</v>
      </c>
      <c r="G540" t="s">
        <v>75</v>
      </c>
      <c r="H540">
        <v>212562188</v>
      </c>
      <c r="I540" s="68" t="str">
        <f>VLOOKUP(E540,Refs!$P$2:$R$29,3,FALSE)</f>
        <v>Y60</v>
      </c>
      <c r="J540" s="68" t="str">
        <f>VLOOKUP(E540,Refs!$P$2:$S$29,4,FALSE)</f>
        <v>Midlands</v>
      </c>
      <c r="K540" s="28">
        <f t="shared" si="20"/>
        <v>212562188</v>
      </c>
    </row>
    <row r="541" spans="1:11" x14ac:dyDescent="0.35">
      <c r="A541" s="69">
        <f t="shared" si="19"/>
        <v>45748</v>
      </c>
      <c r="B541" t="s">
        <v>887</v>
      </c>
      <c r="C541" t="s">
        <v>281</v>
      </c>
      <c r="E541" t="s">
        <v>782</v>
      </c>
      <c r="F541" t="s">
        <v>251</v>
      </c>
      <c r="G541" t="s">
        <v>26</v>
      </c>
      <c r="H541">
        <v>297451</v>
      </c>
      <c r="I541" s="68" t="str">
        <f>VLOOKUP(E541,Refs!$P$2:$R$29,3,FALSE)</f>
        <v>Y60</v>
      </c>
      <c r="J541" s="68" t="str">
        <f>VLOOKUP(E541,Refs!$P$2:$S$29,4,FALSE)</f>
        <v>Midlands</v>
      </c>
      <c r="K541" s="28">
        <f t="shared" si="20"/>
        <v>297451</v>
      </c>
    </row>
    <row r="542" spans="1:11" x14ac:dyDescent="0.35">
      <c r="A542" s="69">
        <f t="shared" si="19"/>
        <v>45748</v>
      </c>
      <c r="B542" t="s">
        <v>887</v>
      </c>
      <c r="C542" t="s">
        <v>281</v>
      </c>
      <c r="E542" t="s">
        <v>782</v>
      </c>
      <c r="F542" t="s">
        <v>251</v>
      </c>
      <c r="G542" t="s">
        <v>76</v>
      </c>
      <c r="H542">
        <v>2341</v>
      </c>
      <c r="I542" s="68" t="str">
        <f>VLOOKUP(E542,Refs!$P$2:$R$29,3,FALSE)</f>
        <v>Y60</v>
      </c>
      <c r="J542" s="68" t="str">
        <f>VLOOKUP(E542,Refs!$P$2:$S$29,4,FALSE)</f>
        <v>Midlands</v>
      </c>
      <c r="K542" s="28">
        <f t="shared" si="20"/>
        <v>2341</v>
      </c>
    </row>
    <row r="543" spans="1:11" x14ac:dyDescent="0.35">
      <c r="A543" s="69">
        <f t="shared" si="19"/>
        <v>45748</v>
      </c>
      <c r="B543" t="s">
        <v>887</v>
      </c>
      <c r="C543" t="s">
        <v>281</v>
      </c>
      <c r="E543" t="s">
        <v>782</v>
      </c>
      <c r="F543" t="s">
        <v>251</v>
      </c>
      <c r="G543" t="s">
        <v>77</v>
      </c>
      <c r="H543">
        <v>200830</v>
      </c>
      <c r="I543" s="68" t="str">
        <f>VLOOKUP(E543,Refs!$P$2:$R$29,3,FALSE)</f>
        <v>Y60</v>
      </c>
      <c r="J543" s="68" t="str">
        <f>VLOOKUP(E543,Refs!$P$2:$S$29,4,FALSE)</f>
        <v>Midlands</v>
      </c>
      <c r="K543" s="28">
        <f t="shared" si="20"/>
        <v>200830</v>
      </c>
    </row>
    <row r="544" spans="1:11" x14ac:dyDescent="0.35">
      <c r="A544" s="69">
        <f t="shared" si="19"/>
        <v>45748</v>
      </c>
      <c r="B544" t="s">
        <v>887</v>
      </c>
      <c r="C544" t="s">
        <v>281</v>
      </c>
      <c r="E544" t="s">
        <v>782</v>
      </c>
      <c r="F544" t="s">
        <v>251</v>
      </c>
      <c r="G544" t="s">
        <v>78</v>
      </c>
      <c r="H544">
        <v>79177</v>
      </c>
      <c r="I544" s="68" t="str">
        <f>VLOOKUP(E544,Refs!$P$2:$R$29,3,FALSE)</f>
        <v>Y60</v>
      </c>
      <c r="J544" s="68" t="str">
        <f>VLOOKUP(E544,Refs!$P$2:$S$29,4,FALSE)</f>
        <v>Midlands</v>
      </c>
      <c r="K544" s="28">
        <f t="shared" si="20"/>
        <v>79177</v>
      </c>
    </row>
    <row r="545" spans="1:11" x14ac:dyDescent="0.35">
      <c r="A545" s="69">
        <f t="shared" si="19"/>
        <v>45748</v>
      </c>
      <c r="B545" t="s">
        <v>887</v>
      </c>
      <c r="C545" t="s">
        <v>281</v>
      </c>
      <c r="E545" t="s">
        <v>782</v>
      </c>
      <c r="F545" t="s">
        <v>251</v>
      </c>
      <c r="G545" t="s">
        <v>79</v>
      </c>
      <c r="H545">
        <v>14609</v>
      </c>
      <c r="I545" s="68" t="str">
        <f>VLOOKUP(E545,Refs!$P$2:$R$29,3,FALSE)</f>
        <v>Y60</v>
      </c>
      <c r="J545" s="68" t="str">
        <f>VLOOKUP(E545,Refs!$P$2:$S$29,4,FALSE)</f>
        <v>Midlands</v>
      </c>
      <c r="K545" s="28">
        <f t="shared" si="20"/>
        <v>14609</v>
      </c>
    </row>
    <row r="546" spans="1:11" x14ac:dyDescent="0.35">
      <c r="A546" s="69">
        <f t="shared" si="19"/>
        <v>45748</v>
      </c>
      <c r="B546" t="s">
        <v>887</v>
      </c>
      <c r="C546" t="s">
        <v>281</v>
      </c>
      <c r="E546" t="s">
        <v>782</v>
      </c>
      <c r="F546" t="s">
        <v>251</v>
      </c>
      <c r="G546" t="s">
        <v>80</v>
      </c>
      <c r="H546">
        <v>494</v>
      </c>
      <c r="I546" s="68" t="str">
        <f>VLOOKUP(E546,Refs!$P$2:$R$29,3,FALSE)</f>
        <v>Y60</v>
      </c>
      <c r="J546" s="68" t="str">
        <f>VLOOKUP(E546,Refs!$P$2:$S$29,4,FALSE)</f>
        <v>Midlands</v>
      </c>
      <c r="K546" s="28">
        <f t="shared" si="20"/>
        <v>494</v>
      </c>
    </row>
    <row r="547" spans="1:11" x14ac:dyDescent="0.35">
      <c r="A547" s="69">
        <f t="shared" si="19"/>
        <v>45748</v>
      </c>
      <c r="B547" t="s">
        <v>887</v>
      </c>
      <c r="C547" t="s">
        <v>281</v>
      </c>
      <c r="E547" t="s">
        <v>782</v>
      </c>
      <c r="F547" t="s">
        <v>251</v>
      </c>
      <c r="G547" t="s">
        <v>25</v>
      </c>
      <c r="H547">
        <v>94280</v>
      </c>
      <c r="I547" s="68" t="str">
        <f>VLOOKUP(E547,Refs!$P$2:$R$29,3,FALSE)</f>
        <v>Y60</v>
      </c>
      <c r="J547" s="68" t="str">
        <f>VLOOKUP(E547,Refs!$P$2:$S$29,4,FALSE)</f>
        <v>Midlands</v>
      </c>
      <c r="K547" s="28">
        <f t="shared" si="20"/>
        <v>94280</v>
      </c>
    </row>
    <row r="548" spans="1:11" x14ac:dyDescent="0.35">
      <c r="A548" s="69">
        <f t="shared" si="19"/>
        <v>45748</v>
      </c>
      <c r="B548" t="s">
        <v>887</v>
      </c>
      <c r="C548" t="s">
        <v>281</v>
      </c>
      <c r="E548" t="s">
        <v>782</v>
      </c>
      <c r="F548" t="s">
        <v>251</v>
      </c>
      <c r="G548" t="s">
        <v>81</v>
      </c>
      <c r="H548">
        <v>6268</v>
      </c>
      <c r="I548" s="68" t="str">
        <f>VLOOKUP(E548,Refs!$P$2:$R$29,3,FALSE)</f>
        <v>Y60</v>
      </c>
      <c r="J548" s="68" t="str">
        <f>VLOOKUP(E548,Refs!$P$2:$S$29,4,FALSE)</f>
        <v>Midlands</v>
      </c>
      <c r="K548" s="28">
        <f t="shared" si="20"/>
        <v>6268</v>
      </c>
    </row>
    <row r="549" spans="1:11" x14ac:dyDescent="0.35">
      <c r="A549" s="69">
        <f t="shared" si="19"/>
        <v>45748</v>
      </c>
      <c r="B549" t="s">
        <v>887</v>
      </c>
      <c r="C549" t="s">
        <v>281</v>
      </c>
      <c r="E549" t="s">
        <v>782</v>
      </c>
      <c r="F549" t="s">
        <v>251</v>
      </c>
      <c r="G549" t="s">
        <v>82</v>
      </c>
      <c r="H549">
        <v>67114</v>
      </c>
      <c r="I549" s="68" t="str">
        <f>VLOOKUP(E549,Refs!$P$2:$R$29,3,FALSE)</f>
        <v>Y60</v>
      </c>
      <c r="J549" s="68" t="str">
        <f>VLOOKUP(E549,Refs!$P$2:$S$29,4,FALSE)</f>
        <v>Midlands</v>
      </c>
      <c r="K549" s="28">
        <f t="shared" si="20"/>
        <v>67114</v>
      </c>
    </row>
    <row r="550" spans="1:11" x14ac:dyDescent="0.35">
      <c r="A550" s="69">
        <f t="shared" si="19"/>
        <v>45748</v>
      </c>
      <c r="B550" t="s">
        <v>887</v>
      </c>
      <c r="C550" t="s">
        <v>281</v>
      </c>
      <c r="E550" t="s">
        <v>782</v>
      </c>
      <c r="F550" t="s">
        <v>251</v>
      </c>
      <c r="G550" t="s">
        <v>83</v>
      </c>
      <c r="H550">
        <v>26914</v>
      </c>
      <c r="I550" s="68" t="str">
        <f>VLOOKUP(E550,Refs!$P$2:$R$29,3,FALSE)</f>
        <v>Y60</v>
      </c>
      <c r="J550" s="68" t="str">
        <f>VLOOKUP(E550,Refs!$P$2:$S$29,4,FALSE)</f>
        <v>Midlands</v>
      </c>
      <c r="K550" s="28">
        <f t="shared" si="20"/>
        <v>26914</v>
      </c>
    </row>
    <row r="551" spans="1:11" x14ac:dyDescent="0.35">
      <c r="A551" s="69">
        <f t="shared" si="19"/>
        <v>45748</v>
      </c>
      <c r="B551" t="s">
        <v>887</v>
      </c>
      <c r="C551" t="s">
        <v>281</v>
      </c>
      <c r="E551" t="s">
        <v>782</v>
      </c>
      <c r="F551" t="s">
        <v>251</v>
      </c>
      <c r="G551" t="s">
        <v>84</v>
      </c>
      <c r="H551">
        <v>2739</v>
      </c>
      <c r="I551" s="68" t="str">
        <f>VLOOKUP(E551,Refs!$P$2:$R$29,3,FALSE)</f>
        <v>Y60</v>
      </c>
      <c r="J551" s="68" t="str">
        <f>VLOOKUP(E551,Refs!$P$2:$S$29,4,FALSE)</f>
        <v>Midlands</v>
      </c>
      <c r="K551" s="28">
        <f t="shared" si="20"/>
        <v>2739</v>
      </c>
    </row>
    <row r="552" spans="1:11" x14ac:dyDescent="0.35">
      <c r="A552" s="69">
        <f t="shared" si="19"/>
        <v>45748</v>
      </c>
      <c r="B552" t="s">
        <v>887</v>
      </c>
      <c r="C552" t="s">
        <v>281</v>
      </c>
      <c r="E552" t="s">
        <v>782</v>
      </c>
      <c r="F552" t="s">
        <v>251</v>
      </c>
      <c r="G552" t="s">
        <v>85</v>
      </c>
      <c r="H552">
        <v>9981</v>
      </c>
      <c r="I552" s="68" t="str">
        <f>VLOOKUP(E552,Refs!$P$2:$R$29,3,FALSE)</f>
        <v>Y60</v>
      </c>
      <c r="J552" s="68" t="str">
        <f>VLOOKUP(E552,Refs!$P$2:$S$29,4,FALSE)</f>
        <v>Midlands</v>
      </c>
      <c r="K552" s="28">
        <f t="shared" si="20"/>
        <v>9981</v>
      </c>
    </row>
    <row r="553" spans="1:11" x14ac:dyDescent="0.35">
      <c r="A553" s="69">
        <f t="shared" si="19"/>
        <v>45748</v>
      </c>
      <c r="B553" t="s">
        <v>887</v>
      </c>
      <c r="C553" t="s">
        <v>281</v>
      </c>
      <c r="E553" t="s">
        <v>782</v>
      </c>
      <c r="F553" t="s">
        <v>251</v>
      </c>
      <c r="G553" t="s">
        <v>86</v>
      </c>
      <c r="H553">
        <v>10466</v>
      </c>
      <c r="I553" s="68" t="str">
        <f>VLOOKUP(E553,Refs!$P$2:$R$29,3,FALSE)</f>
        <v>Y60</v>
      </c>
      <c r="J553" s="68" t="str">
        <f>VLOOKUP(E553,Refs!$P$2:$S$29,4,FALSE)</f>
        <v>Midlands</v>
      </c>
      <c r="K553" s="28">
        <f t="shared" si="20"/>
        <v>10466</v>
      </c>
    </row>
    <row r="554" spans="1:11" x14ac:dyDescent="0.35">
      <c r="A554" s="69">
        <f t="shared" si="19"/>
        <v>45748</v>
      </c>
      <c r="B554" t="s">
        <v>887</v>
      </c>
      <c r="C554" t="s">
        <v>281</v>
      </c>
      <c r="E554" t="s">
        <v>782</v>
      </c>
      <c r="F554" t="s">
        <v>251</v>
      </c>
      <c r="G554" t="s">
        <v>87</v>
      </c>
      <c r="H554">
        <v>2659</v>
      </c>
      <c r="I554" s="68" t="str">
        <f>VLOOKUP(E554,Refs!$P$2:$R$29,3,FALSE)</f>
        <v>Y60</v>
      </c>
      <c r="J554" s="68" t="str">
        <f>VLOOKUP(E554,Refs!$P$2:$S$29,4,FALSE)</f>
        <v>Midlands</v>
      </c>
      <c r="K554" s="28">
        <f t="shared" si="20"/>
        <v>2659</v>
      </c>
    </row>
    <row r="555" spans="1:11" x14ac:dyDescent="0.35">
      <c r="A555" s="69">
        <f t="shared" si="19"/>
        <v>45748</v>
      </c>
      <c r="B555" t="s">
        <v>887</v>
      </c>
      <c r="C555" t="s">
        <v>281</v>
      </c>
      <c r="E555" t="s">
        <v>782</v>
      </c>
      <c r="F555" t="s">
        <v>251</v>
      </c>
      <c r="G555" t="s">
        <v>88</v>
      </c>
      <c r="H555">
        <v>5261</v>
      </c>
      <c r="I555" s="68" t="str">
        <f>VLOOKUP(E555,Refs!$P$2:$R$29,3,FALSE)</f>
        <v>Y60</v>
      </c>
      <c r="J555" s="68" t="str">
        <f>VLOOKUP(E555,Refs!$P$2:$S$29,4,FALSE)</f>
        <v>Midlands</v>
      </c>
      <c r="K555" s="28">
        <f t="shared" si="20"/>
        <v>5261</v>
      </c>
    </row>
    <row r="556" spans="1:11" x14ac:dyDescent="0.35">
      <c r="A556" s="69">
        <f t="shared" si="19"/>
        <v>45748</v>
      </c>
      <c r="B556" t="s">
        <v>887</v>
      </c>
      <c r="C556" t="s">
        <v>281</v>
      </c>
      <c r="E556" t="s">
        <v>782</v>
      </c>
      <c r="F556" t="s">
        <v>251</v>
      </c>
      <c r="G556" t="s">
        <v>89</v>
      </c>
      <c r="H556">
        <v>25747</v>
      </c>
      <c r="I556" s="68" t="str">
        <f>VLOOKUP(E556,Refs!$P$2:$R$29,3,FALSE)</f>
        <v>Y60</v>
      </c>
      <c r="J556" s="68" t="str">
        <f>VLOOKUP(E556,Refs!$P$2:$S$29,4,FALSE)</f>
        <v>Midlands</v>
      </c>
      <c r="K556" s="28">
        <f t="shared" si="20"/>
        <v>25747</v>
      </c>
    </row>
    <row r="557" spans="1:11" x14ac:dyDescent="0.35">
      <c r="A557" s="69">
        <f t="shared" si="19"/>
        <v>45748</v>
      </c>
      <c r="B557" t="s">
        <v>887</v>
      </c>
      <c r="C557" t="s">
        <v>281</v>
      </c>
      <c r="E557" t="s">
        <v>782</v>
      </c>
      <c r="F557" t="s">
        <v>251</v>
      </c>
      <c r="G557" t="s">
        <v>90</v>
      </c>
      <c r="H557">
        <v>297451</v>
      </c>
      <c r="I557" s="68" t="str">
        <f>VLOOKUP(E557,Refs!$P$2:$R$29,3,FALSE)</f>
        <v>Y60</v>
      </c>
      <c r="J557" s="68" t="str">
        <f>VLOOKUP(E557,Refs!$P$2:$S$29,4,FALSE)</f>
        <v>Midlands</v>
      </c>
      <c r="K557" s="28">
        <f t="shared" si="20"/>
        <v>297451</v>
      </c>
    </row>
    <row r="558" spans="1:11" x14ac:dyDescent="0.35">
      <c r="A558" s="69">
        <f t="shared" si="19"/>
        <v>45748</v>
      </c>
      <c r="B558" t="s">
        <v>887</v>
      </c>
      <c r="C558" t="s">
        <v>281</v>
      </c>
      <c r="E558" t="s">
        <v>782</v>
      </c>
      <c r="F558" t="s">
        <v>251</v>
      </c>
      <c r="G558" t="s">
        <v>27</v>
      </c>
      <c r="H558">
        <v>35286</v>
      </c>
      <c r="I558" s="68" t="str">
        <f>VLOOKUP(E558,Refs!$P$2:$R$29,3,FALSE)</f>
        <v>Y60</v>
      </c>
      <c r="J558" s="68" t="str">
        <f>VLOOKUP(E558,Refs!$P$2:$S$29,4,FALSE)</f>
        <v>Midlands</v>
      </c>
      <c r="K558" s="28">
        <f t="shared" si="20"/>
        <v>35286</v>
      </c>
    </row>
    <row r="559" spans="1:11" x14ac:dyDescent="0.35">
      <c r="A559" s="69">
        <f t="shared" si="19"/>
        <v>45748</v>
      </c>
      <c r="B559" t="s">
        <v>887</v>
      </c>
      <c r="C559" t="s">
        <v>281</v>
      </c>
      <c r="E559" t="s">
        <v>782</v>
      </c>
      <c r="F559" t="s">
        <v>251</v>
      </c>
      <c r="G559" t="s">
        <v>29</v>
      </c>
      <c r="H559">
        <v>37396</v>
      </c>
      <c r="I559" s="68" t="str">
        <f>VLOOKUP(E559,Refs!$P$2:$R$29,3,FALSE)</f>
        <v>Y60</v>
      </c>
      <c r="J559" s="68" t="str">
        <f>VLOOKUP(E559,Refs!$P$2:$S$29,4,FALSE)</f>
        <v>Midlands</v>
      </c>
      <c r="K559" s="28">
        <f t="shared" si="20"/>
        <v>37396</v>
      </c>
    </row>
    <row r="560" spans="1:11" x14ac:dyDescent="0.35">
      <c r="A560" s="69">
        <f t="shared" si="19"/>
        <v>45748</v>
      </c>
      <c r="B560" t="s">
        <v>887</v>
      </c>
      <c r="C560" t="s">
        <v>281</v>
      </c>
      <c r="E560" t="s">
        <v>782</v>
      </c>
      <c r="F560" t="s">
        <v>251</v>
      </c>
      <c r="G560" t="s">
        <v>91</v>
      </c>
      <c r="H560">
        <v>25302</v>
      </c>
      <c r="I560" s="68" t="str">
        <f>VLOOKUP(E560,Refs!$P$2:$R$29,3,FALSE)</f>
        <v>Y60</v>
      </c>
      <c r="J560" s="68" t="str">
        <f>VLOOKUP(E560,Refs!$P$2:$S$29,4,FALSE)</f>
        <v>Midlands</v>
      </c>
      <c r="K560" s="28">
        <f t="shared" si="20"/>
        <v>25302</v>
      </c>
    </row>
    <row r="561" spans="1:11" x14ac:dyDescent="0.35">
      <c r="A561" s="69">
        <f t="shared" si="19"/>
        <v>45748</v>
      </c>
      <c r="B561" t="s">
        <v>887</v>
      </c>
      <c r="C561" t="s">
        <v>281</v>
      </c>
      <c r="E561" t="s">
        <v>782</v>
      </c>
      <c r="F561" t="s">
        <v>251</v>
      </c>
      <c r="G561" t="s">
        <v>92</v>
      </c>
      <c r="H561">
        <v>96</v>
      </c>
      <c r="I561" s="68" t="str">
        <f>VLOOKUP(E561,Refs!$P$2:$R$29,3,FALSE)</f>
        <v>Y60</v>
      </c>
      <c r="J561" s="68" t="str">
        <f>VLOOKUP(E561,Refs!$P$2:$S$29,4,FALSE)</f>
        <v>Midlands</v>
      </c>
      <c r="K561" s="28">
        <f t="shared" si="20"/>
        <v>96</v>
      </c>
    </row>
    <row r="562" spans="1:11" x14ac:dyDescent="0.35">
      <c r="A562" s="69">
        <f t="shared" si="19"/>
        <v>45748</v>
      </c>
      <c r="B562" t="s">
        <v>887</v>
      </c>
      <c r="C562" t="s">
        <v>281</v>
      </c>
      <c r="E562" t="s">
        <v>782</v>
      </c>
      <c r="F562" t="s">
        <v>251</v>
      </c>
      <c r="G562" t="s">
        <v>93</v>
      </c>
      <c r="H562">
        <v>17933</v>
      </c>
      <c r="I562" s="68" t="str">
        <f>VLOOKUP(E562,Refs!$P$2:$R$29,3,FALSE)</f>
        <v>Y60</v>
      </c>
      <c r="J562" s="68" t="str">
        <f>VLOOKUP(E562,Refs!$P$2:$S$29,4,FALSE)</f>
        <v>Midlands</v>
      </c>
      <c r="K562" s="28">
        <f t="shared" si="20"/>
        <v>17933</v>
      </c>
    </row>
    <row r="563" spans="1:11" x14ac:dyDescent="0.35">
      <c r="A563" s="69">
        <f t="shared" si="19"/>
        <v>45748</v>
      </c>
      <c r="B563" t="s">
        <v>887</v>
      </c>
      <c r="C563" t="s">
        <v>281</v>
      </c>
      <c r="E563" t="s">
        <v>782</v>
      </c>
      <c r="F563" t="s">
        <v>251</v>
      </c>
      <c r="G563" t="s">
        <v>94</v>
      </c>
      <c r="H563">
        <v>1140</v>
      </c>
      <c r="I563" s="68" t="str">
        <f>VLOOKUP(E563,Refs!$P$2:$R$29,3,FALSE)</f>
        <v>Y60</v>
      </c>
      <c r="J563" s="68" t="str">
        <f>VLOOKUP(E563,Refs!$P$2:$S$29,4,FALSE)</f>
        <v>Midlands</v>
      </c>
      <c r="K563" s="28">
        <f t="shared" si="20"/>
        <v>1140</v>
      </c>
    </row>
    <row r="564" spans="1:11" x14ac:dyDescent="0.35">
      <c r="A564" s="69">
        <f t="shared" si="19"/>
        <v>45748</v>
      </c>
      <c r="B564" t="s">
        <v>887</v>
      </c>
      <c r="C564" t="s">
        <v>281</v>
      </c>
      <c r="E564" t="s">
        <v>782</v>
      </c>
      <c r="F564" t="s">
        <v>251</v>
      </c>
      <c r="G564" t="s">
        <v>95</v>
      </c>
      <c r="H564">
        <v>12418</v>
      </c>
      <c r="I564" s="68" t="str">
        <f>VLOOKUP(E564,Refs!$P$2:$R$29,3,FALSE)</f>
        <v>Y60</v>
      </c>
      <c r="J564" s="68" t="str">
        <f>VLOOKUP(E564,Refs!$P$2:$S$29,4,FALSE)</f>
        <v>Midlands</v>
      </c>
      <c r="K564" s="28">
        <f t="shared" si="20"/>
        <v>12418</v>
      </c>
    </row>
    <row r="565" spans="1:11" x14ac:dyDescent="0.35">
      <c r="A565" s="69">
        <f t="shared" si="19"/>
        <v>45748</v>
      </c>
      <c r="B565" t="s">
        <v>887</v>
      </c>
      <c r="C565" t="s">
        <v>281</v>
      </c>
      <c r="E565" t="s">
        <v>782</v>
      </c>
      <c r="F565" t="s">
        <v>251</v>
      </c>
      <c r="G565" t="s">
        <v>96</v>
      </c>
      <c r="H565">
        <v>1931</v>
      </c>
      <c r="I565" s="68" t="str">
        <f>VLOOKUP(E565,Refs!$P$2:$R$29,3,FALSE)</f>
        <v>Y60</v>
      </c>
      <c r="J565" s="68" t="str">
        <f>VLOOKUP(E565,Refs!$P$2:$S$29,4,FALSE)</f>
        <v>Midlands</v>
      </c>
      <c r="K565" s="28">
        <f t="shared" si="20"/>
        <v>1931</v>
      </c>
    </row>
    <row r="566" spans="1:11" x14ac:dyDescent="0.35">
      <c r="A566" s="69">
        <f t="shared" si="19"/>
        <v>45748</v>
      </c>
      <c r="B566" t="s">
        <v>887</v>
      </c>
      <c r="C566" t="s">
        <v>281</v>
      </c>
      <c r="E566" t="s">
        <v>782</v>
      </c>
      <c r="F566" t="s">
        <v>251</v>
      </c>
      <c r="G566" t="s">
        <v>97</v>
      </c>
      <c r="H566">
        <v>13259</v>
      </c>
      <c r="I566" s="68" t="str">
        <f>VLOOKUP(E566,Refs!$P$2:$R$29,3,FALSE)</f>
        <v>Y60</v>
      </c>
      <c r="J566" s="68" t="str">
        <f>VLOOKUP(E566,Refs!$P$2:$S$29,4,FALSE)</f>
        <v>Midlands</v>
      </c>
      <c r="K566" s="28">
        <f t="shared" si="20"/>
        <v>13259</v>
      </c>
    </row>
    <row r="567" spans="1:11" x14ac:dyDescent="0.35">
      <c r="A567" s="69">
        <f t="shared" si="19"/>
        <v>45748</v>
      </c>
      <c r="B567" t="s">
        <v>887</v>
      </c>
      <c r="C567" t="s">
        <v>281</v>
      </c>
      <c r="E567" t="s">
        <v>782</v>
      </c>
      <c r="F567" t="s">
        <v>251</v>
      </c>
      <c r="G567" t="s">
        <v>31</v>
      </c>
      <c r="H567">
        <v>7759</v>
      </c>
      <c r="I567" s="68" t="str">
        <f>VLOOKUP(E567,Refs!$P$2:$R$29,3,FALSE)</f>
        <v>Y60</v>
      </c>
      <c r="J567" s="68" t="str">
        <f>VLOOKUP(E567,Refs!$P$2:$S$29,4,FALSE)</f>
        <v>Midlands</v>
      </c>
      <c r="K567" s="28">
        <f t="shared" si="20"/>
        <v>7759</v>
      </c>
    </row>
    <row r="568" spans="1:11" x14ac:dyDescent="0.35">
      <c r="A568" s="69">
        <f t="shared" si="19"/>
        <v>45748</v>
      </c>
      <c r="B568" t="s">
        <v>887</v>
      </c>
      <c r="C568" t="s">
        <v>281</v>
      </c>
      <c r="E568" t="s">
        <v>782</v>
      </c>
      <c r="F568" t="s">
        <v>251</v>
      </c>
      <c r="G568" t="s">
        <v>98</v>
      </c>
      <c r="H568">
        <v>32187</v>
      </c>
      <c r="I568" s="68" t="str">
        <f>VLOOKUP(E568,Refs!$P$2:$R$29,3,FALSE)</f>
        <v>Y60</v>
      </c>
      <c r="J568" s="68" t="str">
        <f>VLOOKUP(E568,Refs!$P$2:$S$29,4,FALSE)</f>
        <v>Midlands</v>
      </c>
      <c r="K568" s="28">
        <f t="shared" si="20"/>
        <v>32187</v>
      </c>
    </row>
    <row r="569" spans="1:11" x14ac:dyDescent="0.35">
      <c r="A569" s="69">
        <f t="shared" si="19"/>
        <v>45748</v>
      </c>
      <c r="B569" t="s">
        <v>887</v>
      </c>
      <c r="C569" t="s">
        <v>281</v>
      </c>
      <c r="E569" t="s">
        <v>782</v>
      </c>
      <c r="F569" t="s">
        <v>251</v>
      </c>
      <c r="G569" t="s">
        <v>99</v>
      </c>
      <c r="H569">
        <v>26855</v>
      </c>
      <c r="I569" s="68" t="str">
        <f>VLOOKUP(E569,Refs!$P$2:$R$29,3,FALSE)</f>
        <v>Y60</v>
      </c>
      <c r="J569" s="68" t="str">
        <f>VLOOKUP(E569,Refs!$P$2:$S$29,4,FALSE)</f>
        <v>Midlands</v>
      </c>
      <c r="K569" s="28">
        <f t="shared" si="20"/>
        <v>26855</v>
      </c>
    </row>
    <row r="570" spans="1:11" x14ac:dyDescent="0.35">
      <c r="A570" s="69">
        <f t="shared" si="19"/>
        <v>45748</v>
      </c>
      <c r="B570" t="s">
        <v>887</v>
      </c>
      <c r="C570" t="s">
        <v>281</v>
      </c>
      <c r="E570" t="s">
        <v>782</v>
      </c>
      <c r="F570" t="s">
        <v>251</v>
      </c>
      <c r="G570" t="s">
        <v>100</v>
      </c>
      <c r="H570">
        <v>25104</v>
      </c>
      <c r="I570" s="68" t="str">
        <f>VLOOKUP(E570,Refs!$P$2:$R$29,3,FALSE)</f>
        <v>Y60</v>
      </c>
      <c r="J570" s="68" t="str">
        <f>VLOOKUP(E570,Refs!$P$2:$S$29,4,FALSE)</f>
        <v>Midlands</v>
      </c>
      <c r="K570" s="28">
        <f t="shared" si="20"/>
        <v>25104</v>
      </c>
    </row>
    <row r="571" spans="1:11" x14ac:dyDescent="0.35">
      <c r="A571" s="69">
        <f t="shared" si="19"/>
        <v>45748</v>
      </c>
      <c r="B571" t="s">
        <v>887</v>
      </c>
      <c r="C571" t="s">
        <v>281</v>
      </c>
      <c r="E571" t="s">
        <v>782</v>
      </c>
      <c r="F571" t="s">
        <v>251</v>
      </c>
      <c r="G571" t="s">
        <v>101</v>
      </c>
      <c r="H571">
        <v>17688</v>
      </c>
      <c r="I571" s="68" t="str">
        <f>VLOOKUP(E571,Refs!$P$2:$R$29,3,FALSE)</f>
        <v>Y60</v>
      </c>
      <c r="J571" s="68" t="str">
        <f>VLOOKUP(E571,Refs!$P$2:$S$29,4,FALSE)</f>
        <v>Midlands</v>
      </c>
      <c r="K571" s="28">
        <f t="shared" si="20"/>
        <v>17688</v>
      </c>
    </row>
    <row r="572" spans="1:11" x14ac:dyDescent="0.35">
      <c r="A572" s="69">
        <f t="shared" si="19"/>
        <v>45748</v>
      </c>
      <c r="B572" t="s">
        <v>887</v>
      </c>
      <c r="C572" t="s">
        <v>281</v>
      </c>
      <c r="E572" t="s">
        <v>782</v>
      </c>
      <c r="F572" t="s">
        <v>251</v>
      </c>
      <c r="G572" t="s">
        <v>102</v>
      </c>
      <c r="H572">
        <v>7255</v>
      </c>
      <c r="I572" s="68" t="str">
        <f>VLOOKUP(E572,Refs!$P$2:$R$29,3,FALSE)</f>
        <v>Y60</v>
      </c>
      <c r="J572" s="68" t="str">
        <f>VLOOKUP(E572,Refs!$P$2:$S$29,4,FALSE)</f>
        <v>Midlands</v>
      </c>
      <c r="K572" s="28">
        <f t="shared" si="20"/>
        <v>7255</v>
      </c>
    </row>
    <row r="573" spans="1:11" x14ac:dyDescent="0.35">
      <c r="A573" s="69">
        <f t="shared" si="19"/>
        <v>45748</v>
      </c>
      <c r="B573" t="s">
        <v>887</v>
      </c>
      <c r="C573" t="s">
        <v>281</v>
      </c>
      <c r="E573" t="s">
        <v>782</v>
      </c>
      <c r="F573" t="s">
        <v>251</v>
      </c>
      <c r="G573" t="s">
        <v>103</v>
      </c>
      <c r="H573">
        <v>2190</v>
      </c>
      <c r="I573" s="68" t="str">
        <f>VLOOKUP(E573,Refs!$P$2:$R$29,3,FALSE)</f>
        <v>Y60</v>
      </c>
      <c r="J573" s="68" t="str">
        <f>VLOOKUP(E573,Refs!$P$2:$S$29,4,FALSE)</f>
        <v>Midlands</v>
      </c>
      <c r="K573" s="28">
        <f t="shared" si="20"/>
        <v>2190</v>
      </c>
    </row>
    <row r="574" spans="1:11" x14ac:dyDescent="0.35">
      <c r="A574" s="69">
        <f t="shared" si="19"/>
        <v>45748</v>
      </c>
      <c r="B574" t="s">
        <v>887</v>
      </c>
      <c r="C574" t="s">
        <v>281</v>
      </c>
      <c r="E574" t="s">
        <v>782</v>
      </c>
      <c r="F574" t="s">
        <v>251</v>
      </c>
      <c r="G574" t="s">
        <v>104</v>
      </c>
      <c r="H574">
        <v>16502</v>
      </c>
      <c r="I574" s="68" t="str">
        <f>VLOOKUP(E574,Refs!$P$2:$R$29,3,FALSE)</f>
        <v>Y60</v>
      </c>
      <c r="J574" s="68" t="str">
        <f>VLOOKUP(E574,Refs!$P$2:$S$29,4,FALSE)</f>
        <v>Midlands</v>
      </c>
      <c r="K574" s="28">
        <f t="shared" si="20"/>
        <v>16502</v>
      </c>
    </row>
    <row r="575" spans="1:11" x14ac:dyDescent="0.35">
      <c r="A575" s="69">
        <f t="shared" si="19"/>
        <v>45748</v>
      </c>
      <c r="B575" t="s">
        <v>887</v>
      </c>
      <c r="C575" t="s">
        <v>281</v>
      </c>
      <c r="E575" t="s">
        <v>782</v>
      </c>
      <c r="F575" t="s">
        <v>251</v>
      </c>
      <c r="G575" t="s">
        <v>105</v>
      </c>
      <c r="H575">
        <v>26749138</v>
      </c>
      <c r="I575" s="68" t="str">
        <f>VLOOKUP(E575,Refs!$P$2:$R$29,3,FALSE)</f>
        <v>Y60</v>
      </c>
      <c r="J575" s="68" t="str">
        <f>VLOOKUP(E575,Refs!$P$2:$S$29,4,FALSE)</f>
        <v>Midlands</v>
      </c>
      <c r="K575" s="28">
        <f t="shared" si="20"/>
        <v>26749138</v>
      </c>
    </row>
    <row r="576" spans="1:11" x14ac:dyDescent="0.35">
      <c r="A576" s="69">
        <f t="shared" si="19"/>
        <v>45748</v>
      </c>
      <c r="B576" t="s">
        <v>887</v>
      </c>
      <c r="C576" t="s">
        <v>281</v>
      </c>
      <c r="E576" t="s">
        <v>782</v>
      </c>
      <c r="F576" t="s">
        <v>251</v>
      </c>
      <c r="G576" t="s">
        <v>106</v>
      </c>
      <c r="H576">
        <v>28870</v>
      </c>
      <c r="I576" s="68" t="str">
        <f>VLOOKUP(E576,Refs!$P$2:$R$29,3,FALSE)</f>
        <v>Y60</v>
      </c>
      <c r="J576" s="68" t="str">
        <f>VLOOKUP(E576,Refs!$P$2:$S$29,4,FALSE)</f>
        <v>Midlands</v>
      </c>
      <c r="K576" s="28">
        <f t="shared" si="20"/>
        <v>28870</v>
      </c>
    </row>
    <row r="577" spans="1:11" x14ac:dyDescent="0.35">
      <c r="A577" s="69">
        <f t="shared" si="19"/>
        <v>45748</v>
      </c>
      <c r="B577" t="s">
        <v>887</v>
      </c>
      <c r="C577" t="s">
        <v>281</v>
      </c>
      <c r="E577" t="s">
        <v>782</v>
      </c>
      <c r="F577" t="s">
        <v>251</v>
      </c>
      <c r="G577" t="s">
        <v>107</v>
      </c>
      <c r="H577">
        <v>12530</v>
      </c>
      <c r="I577" s="68" t="str">
        <f>VLOOKUP(E577,Refs!$P$2:$R$29,3,FALSE)</f>
        <v>Y60</v>
      </c>
      <c r="J577" s="68" t="str">
        <f>VLOOKUP(E577,Refs!$P$2:$S$29,4,FALSE)</f>
        <v>Midlands</v>
      </c>
      <c r="K577" s="28">
        <f t="shared" si="20"/>
        <v>12530</v>
      </c>
    </row>
    <row r="578" spans="1:11" x14ac:dyDescent="0.35">
      <c r="A578" s="69">
        <f t="shared" si="19"/>
        <v>45748</v>
      </c>
      <c r="B578" t="s">
        <v>887</v>
      </c>
      <c r="C578" t="s">
        <v>281</v>
      </c>
      <c r="E578" t="s">
        <v>782</v>
      </c>
      <c r="F578" t="s">
        <v>251</v>
      </c>
      <c r="G578" t="s">
        <v>108</v>
      </c>
      <c r="H578">
        <v>1595</v>
      </c>
      <c r="I578" s="68" t="str">
        <f>VLOOKUP(E578,Refs!$P$2:$R$29,3,FALSE)</f>
        <v>Y60</v>
      </c>
      <c r="J578" s="68" t="str">
        <f>VLOOKUP(E578,Refs!$P$2:$S$29,4,FALSE)</f>
        <v>Midlands</v>
      </c>
      <c r="K578" s="28">
        <f t="shared" si="20"/>
        <v>1595</v>
      </c>
    </row>
    <row r="579" spans="1:11" x14ac:dyDescent="0.35">
      <c r="A579" s="69">
        <f t="shared" ref="A579:A642" si="21">DATEVALUE(RIGHT(B579,8))</f>
        <v>45748</v>
      </c>
      <c r="B579" t="s">
        <v>887</v>
      </c>
      <c r="C579" t="s">
        <v>281</v>
      </c>
      <c r="E579" t="s">
        <v>782</v>
      </c>
      <c r="F579" t="s">
        <v>251</v>
      </c>
      <c r="G579" t="s">
        <v>109</v>
      </c>
      <c r="H579">
        <v>6253</v>
      </c>
      <c r="I579" s="68" t="str">
        <f>VLOOKUP(E579,Refs!$P$2:$R$29,3,FALSE)</f>
        <v>Y60</v>
      </c>
      <c r="J579" s="68" t="str">
        <f>VLOOKUP(E579,Refs!$P$2:$S$29,4,FALSE)</f>
        <v>Midlands</v>
      </c>
      <c r="K579" s="28">
        <f t="shared" si="20"/>
        <v>6253</v>
      </c>
    </row>
    <row r="580" spans="1:11" x14ac:dyDescent="0.35">
      <c r="A580" s="69">
        <f t="shared" si="21"/>
        <v>45748</v>
      </c>
      <c r="B580" t="s">
        <v>887</v>
      </c>
      <c r="C580" t="s">
        <v>281</v>
      </c>
      <c r="E580" t="s">
        <v>782</v>
      </c>
      <c r="F580" t="s">
        <v>251</v>
      </c>
      <c r="G580" t="s">
        <v>110</v>
      </c>
      <c r="H580">
        <v>12278257</v>
      </c>
      <c r="I580" s="68" t="str">
        <f>VLOOKUP(E580,Refs!$P$2:$R$29,3,FALSE)</f>
        <v>Y60</v>
      </c>
      <c r="J580" s="68" t="str">
        <f>VLOOKUP(E580,Refs!$P$2:$S$29,4,FALSE)</f>
        <v>Midlands</v>
      </c>
      <c r="K580" s="28">
        <f t="shared" si="20"/>
        <v>12278257</v>
      </c>
    </row>
    <row r="581" spans="1:11" x14ac:dyDescent="0.35">
      <c r="A581" s="69">
        <f t="shared" si="21"/>
        <v>45748</v>
      </c>
      <c r="B581" t="s">
        <v>887</v>
      </c>
      <c r="C581" t="s">
        <v>281</v>
      </c>
      <c r="E581" t="s">
        <v>782</v>
      </c>
      <c r="F581" t="s">
        <v>251</v>
      </c>
      <c r="G581" t="s">
        <v>111</v>
      </c>
      <c r="H581">
        <v>10905</v>
      </c>
      <c r="I581" s="68" t="str">
        <f>VLOOKUP(E581,Refs!$P$2:$R$29,3,FALSE)</f>
        <v>Y60</v>
      </c>
      <c r="J581" s="68" t="str">
        <f>VLOOKUP(E581,Refs!$P$2:$S$29,4,FALSE)</f>
        <v>Midlands</v>
      </c>
      <c r="K581" s="28">
        <f t="shared" si="20"/>
        <v>10905</v>
      </c>
    </row>
    <row r="582" spans="1:11" x14ac:dyDescent="0.35">
      <c r="A582" s="69">
        <f t="shared" si="21"/>
        <v>45748</v>
      </c>
      <c r="B582" t="s">
        <v>887</v>
      </c>
      <c r="C582" t="s">
        <v>281</v>
      </c>
      <c r="E582" t="s">
        <v>782</v>
      </c>
      <c r="F582" t="s">
        <v>251</v>
      </c>
      <c r="G582" t="s">
        <v>814</v>
      </c>
      <c r="H582">
        <v>142548</v>
      </c>
      <c r="I582" s="68" t="str">
        <f>VLOOKUP(E582,Refs!$P$2:$R$29,3,FALSE)</f>
        <v>Y60</v>
      </c>
      <c r="J582" s="68" t="str">
        <f>VLOOKUP(E582,Refs!$P$2:$S$29,4,FALSE)</f>
        <v>Midlands</v>
      </c>
      <c r="K582" s="28">
        <f t="shared" si="20"/>
        <v>142548</v>
      </c>
    </row>
    <row r="583" spans="1:11" x14ac:dyDescent="0.35">
      <c r="A583" s="69">
        <f t="shared" si="21"/>
        <v>45748</v>
      </c>
      <c r="B583" t="s">
        <v>887</v>
      </c>
      <c r="C583" t="s">
        <v>281</v>
      </c>
      <c r="E583" t="s">
        <v>782</v>
      </c>
      <c r="F583" t="s">
        <v>251</v>
      </c>
      <c r="G583" t="s">
        <v>815</v>
      </c>
      <c r="H583">
        <v>3257</v>
      </c>
      <c r="I583" s="68" t="str">
        <f>VLOOKUP(E583,Refs!$P$2:$R$29,3,FALSE)</f>
        <v>Y60</v>
      </c>
      <c r="J583" s="68" t="str">
        <f>VLOOKUP(E583,Refs!$P$2:$S$29,4,FALSE)</f>
        <v>Midlands</v>
      </c>
      <c r="K583" s="28">
        <f t="shared" ref="K583:K646" si="22">IF(OR(H583="NULL",H583=0,H583=""),"",H583)</f>
        <v>3257</v>
      </c>
    </row>
    <row r="584" spans="1:11" x14ac:dyDescent="0.35">
      <c r="A584" s="69">
        <f t="shared" si="21"/>
        <v>45748</v>
      </c>
      <c r="B584" t="s">
        <v>887</v>
      </c>
      <c r="C584" t="s">
        <v>281</v>
      </c>
      <c r="E584" t="s">
        <v>782</v>
      </c>
      <c r="F584" t="s">
        <v>251</v>
      </c>
      <c r="G584" t="s">
        <v>112</v>
      </c>
      <c r="H584">
        <v>224578</v>
      </c>
      <c r="I584" s="68" t="str">
        <f>VLOOKUP(E584,Refs!$P$2:$R$29,3,FALSE)</f>
        <v>Y60</v>
      </c>
      <c r="J584" s="68" t="str">
        <f>VLOOKUP(E584,Refs!$P$2:$S$29,4,FALSE)</f>
        <v>Midlands</v>
      </c>
      <c r="K584" s="28">
        <f t="shared" si="22"/>
        <v>224578</v>
      </c>
    </row>
    <row r="585" spans="1:11" x14ac:dyDescent="0.35">
      <c r="A585" s="69">
        <f t="shared" si="21"/>
        <v>45748</v>
      </c>
      <c r="B585" t="s">
        <v>887</v>
      </c>
      <c r="C585" t="s">
        <v>281</v>
      </c>
      <c r="E585" t="s">
        <v>782</v>
      </c>
      <c r="F585" t="s">
        <v>251</v>
      </c>
      <c r="G585" t="s">
        <v>113</v>
      </c>
      <c r="H585">
        <v>453</v>
      </c>
      <c r="I585" s="68" t="str">
        <f>VLOOKUP(E585,Refs!$P$2:$R$29,3,FALSE)</f>
        <v>Y60</v>
      </c>
      <c r="J585" s="68" t="str">
        <f>VLOOKUP(E585,Refs!$P$2:$S$29,4,FALSE)</f>
        <v>Midlands</v>
      </c>
      <c r="K585" s="28">
        <f t="shared" si="22"/>
        <v>453</v>
      </c>
    </row>
    <row r="586" spans="1:11" x14ac:dyDescent="0.35">
      <c r="A586" s="69">
        <f t="shared" si="21"/>
        <v>45748</v>
      </c>
      <c r="B586" t="s">
        <v>887</v>
      </c>
      <c r="C586" t="s">
        <v>281</v>
      </c>
      <c r="E586" t="s">
        <v>782</v>
      </c>
      <c r="F586" t="s">
        <v>251</v>
      </c>
      <c r="G586" t="s">
        <v>114</v>
      </c>
      <c r="H586">
        <v>147487</v>
      </c>
      <c r="I586" s="68" t="str">
        <f>VLOOKUP(E586,Refs!$P$2:$R$29,3,FALSE)</f>
        <v>Y60</v>
      </c>
      <c r="J586" s="68" t="str">
        <f>VLOOKUP(E586,Refs!$P$2:$S$29,4,FALSE)</f>
        <v>Midlands</v>
      </c>
      <c r="K586" s="28">
        <f t="shared" si="22"/>
        <v>147487</v>
      </c>
    </row>
    <row r="587" spans="1:11" x14ac:dyDescent="0.35">
      <c r="A587" s="69">
        <f t="shared" si="21"/>
        <v>45748</v>
      </c>
      <c r="B587" t="s">
        <v>887</v>
      </c>
      <c r="C587" t="s">
        <v>281</v>
      </c>
      <c r="E587" t="s">
        <v>782</v>
      </c>
      <c r="F587" t="s">
        <v>251</v>
      </c>
      <c r="G587" t="s">
        <v>115</v>
      </c>
      <c r="H587">
        <v>41665</v>
      </c>
      <c r="I587" s="68" t="str">
        <f>VLOOKUP(E587,Refs!$P$2:$R$29,3,FALSE)</f>
        <v>Y60</v>
      </c>
      <c r="J587" s="68" t="str">
        <f>VLOOKUP(E587,Refs!$P$2:$S$29,4,FALSE)</f>
        <v>Midlands</v>
      </c>
      <c r="K587" s="28">
        <f t="shared" si="22"/>
        <v>41665</v>
      </c>
    </row>
    <row r="588" spans="1:11" x14ac:dyDescent="0.35">
      <c r="A588" s="69">
        <f t="shared" si="21"/>
        <v>45748</v>
      </c>
      <c r="B588" t="s">
        <v>887</v>
      </c>
      <c r="C588" t="s">
        <v>281</v>
      </c>
      <c r="E588" t="s">
        <v>782</v>
      </c>
      <c r="F588" t="s">
        <v>251</v>
      </c>
      <c r="G588" t="s">
        <v>116</v>
      </c>
      <c r="H588">
        <v>45714</v>
      </c>
      <c r="I588" s="68" t="str">
        <f>VLOOKUP(E588,Refs!$P$2:$R$29,3,FALSE)</f>
        <v>Y60</v>
      </c>
      <c r="J588" s="68" t="str">
        <f>VLOOKUP(E588,Refs!$P$2:$S$29,4,FALSE)</f>
        <v>Midlands</v>
      </c>
      <c r="K588" s="28">
        <f t="shared" si="22"/>
        <v>45714</v>
      </c>
    </row>
    <row r="589" spans="1:11" x14ac:dyDescent="0.35">
      <c r="A589" s="69">
        <f t="shared" si="21"/>
        <v>45748</v>
      </c>
      <c r="B589" t="s">
        <v>887</v>
      </c>
      <c r="C589" t="s">
        <v>281</v>
      </c>
      <c r="E589" t="s">
        <v>782</v>
      </c>
      <c r="F589" t="s">
        <v>251</v>
      </c>
      <c r="G589" t="s">
        <v>117</v>
      </c>
      <c r="H589">
        <v>21664</v>
      </c>
      <c r="I589" s="68" t="str">
        <f>VLOOKUP(E589,Refs!$P$2:$R$29,3,FALSE)</f>
        <v>Y60</v>
      </c>
      <c r="J589" s="68" t="str">
        <f>VLOOKUP(E589,Refs!$P$2:$S$29,4,FALSE)</f>
        <v>Midlands</v>
      </c>
      <c r="K589" s="28">
        <f t="shared" si="22"/>
        <v>21664</v>
      </c>
    </row>
    <row r="590" spans="1:11" x14ac:dyDescent="0.35">
      <c r="A590" s="69">
        <f t="shared" si="21"/>
        <v>45748</v>
      </c>
      <c r="B590" t="s">
        <v>887</v>
      </c>
      <c r="C590" t="s">
        <v>281</v>
      </c>
      <c r="E590" t="s">
        <v>782</v>
      </c>
      <c r="F590" t="s">
        <v>251</v>
      </c>
      <c r="G590" t="s">
        <v>118</v>
      </c>
      <c r="H590">
        <v>76030</v>
      </c>
      <c r="I590" s="68" t="str">
        <f>VLOOKUP(E590,Refs!$P$2:$R$29,3,FALSE)</f>
        <v>Y60</v>
      </c>
      <c r="J590" s="68" t="str">
        <f>VLOOKUP(E590,Refs!$P$2:$S$29,4,FALSE)</f>
        <v>Midlands</v>
      </c>
      <c r="K590" s="28">
        <f t="shared" si="22"/>
        <v>76030</v>
      </c>
    </row>
    <row r="591" spans="1:11" x14ac:dyDescent="0.35">
      <c r="A591" s="69">
        <f t="shared" si="21"/>
        <v>45748</v>
      </c>
      <c r="B591" t="s">
        <v>887</v>
      </c>
      <c r="C591" t="s">
        <v>281</v>
      </c>
      <c r="E591" t="s">
        <v>782</v>
      </c>
      <c r="F591" t="s">
        <v>251</v>
      </c>
      <c r="G591" t="s">
        <v>119</v>
      </c>
      <c r="H591">
        <v>7688</v>
      </c>
      <c r="I591" s="68" t="str">
        <f>VLOOKUP(E591,Refs!$P$2:$R$29,3,FALSE)</f>
        <v>Y60</v>
      </c>
      <c r="J591" s="68" t="str">
        <f>VLOOKUP(E591,Refs!$P$2:$S$29,4,FALSE)</f>
        <v>Midlands</v>
      </c>
      <c r="K591" s="28">
        <f t="shared" si="22"/>
        <v>7688</v>
      </c>
    </row>
    <row r="592" spans="1:11" x14ac:dyDescent="0.35">
      <c r="A592" s="69">
        <f t="shared" si="21"/>
        <v>45748</v>
      </c>
      <c r="B592" t="s">
        <v>887</v>
      </c>
      <c r="C592" t="s">
        <v>281</v>
      </c>
      <c r="E592" t="s">
        <v>782</v>
      </c>
      <c r="F592" t="s">
        <v>251</v>
      </c>
      <c r="G592" t="s">
        <v>120</v>
      </c>
      <c r="H592">
        <v>23251</v>
      </c>
      <c r="I592" s="68" t="str">
        <f>VLOOKUP(E592,Refs!$P$2:$R$29,3,FALSE)</f>
        <v>Y60</v>
      </c>
      <c r="J592" s="68" t="str">
        <f>VLOOKUP(E592,Refs!$P$2:$S$29,4,FALSE)</f>
        <v>Midlands</v>
      </c>
      <c r="K592" s="28">
        <f t="shared" si="22"/>
        <v>23251</v>
      </c>
    </row>
    <row r="593" spans="1:11" x14ac:dyDescent="0.35">
      <c r="A593" s="69">
        <f t="shared" si="21"/>
        <v>45748</v>
      </c>
      <c r="B593" t="s">
        <v>887</v>
      </c>
      <c r="C593" t="s">
        <v>281</v>
      </c>
      <c r="E593" t="s">
        <v>782</v>
      </c>
      <c r="F593" t="s">
        <v>251</v>
      </c>
      <c r="G593" t="s">
        <v>121</v>
      </c>
      <c r="H593">
        <v>8053</v>
      </c>
      <c r="I593" s="68" t="str">
        <f>VLOOKUP(E593,Refs!$P$2:$R$29,3,FALSE)</f>
        <v>Y60</v>
      </c>
      <c r="J593" s="68" t="str">
        <f>VLOOKUP(E593,Refs!$P$2:$S$29,4,FALSE)</f>
        <v>Midlands</v>
      </c>
      <c r="K593" s="28">
        <f t="shared" si="22"/>
        <v>8053</v>
      </c>
    </row>
    <row r="594" spans="1:11" x14ac:dyDescent="0.35">
      <c r="A594" s="69">
        <f t="shared" si="21"/>
        <v>45748</v>
      </c>
      <c r="B594" t="s">
        <v>887</v>
      </c>
      <c r="C594" t="s">
        <v>281</v>
      </c>
      <c r="E594" t="s">
        <v>782</v>
      </c>
      <c r="F594" t="s">
        <v>251</v>
      </c>
      <c r="G594" t="s">
        <v>122</v>
      </c>
      <c r="H594">
        <v>26481</v>
      </c>
      <c r="I594" s="68" t="str">
        <f>VLOOKUP(E594,Refs!$P$2:$R$29,3,FALSE)</f>
        <v>Y60</v>
      </c>
      <c r="J594" s="68" t="str">
        <f>VLOOKUP(E594,Refs!$P$2:$S$29,4,FALSE)</f>
        <v>Midlands</v>
      </c>
      <c r="K594" s="28">
        <f t="shared" si="22"/>
        <v>26481</v>
      </c>
    </row>
    <row r="595" spans="1:11" x14ac:dyDescent="0.35">
      <c r="A595" s="69">
        <f t="shared" si="21"/>
        <v>45748</v>
      </c>
      <c r="B595" t="s">
        <v>887</v>
      </c>
      <c r="C595" t="s">
        <v>281</v>
      </c>
      <c r="E595" t="s">
        <v>782</v>
      </c>
      <c r="F595" t="s">
        <v>251</v>
      </c>
      <c r="G595" t="s">
        <v>123</v>
      </c>
      <c r="H595">
        <v>1755</v>
      </c>
      <c r="I595" s="68" t="str">
        <f>VLOOKUP(E595,Refs!$P$2:$R$29,3,FALSE)</f>
        <v>Y60</v>
      </c>
      <c r="J595" s="68" t="str">
        <f>VLOOKUP(E595,Refs!$P$2:$S$29,4,FALSE)</f>
        <v>Midlands</v>
      </c>
      <c r="K595" s="28">
        <f t="shared" si="22"/>
        <v>1755</v>
      </c>
    </row>
    <row r="596" spans="1:11" x14ac:dyDescent="0.35">
      <c r="A596" s="69">
        <f t="shared" si="21"/>
        <v>45748</v>
      </c>
      <c r="B596" t="s">
        <v>887</v>
      </c>
      <c r="C596" t="s">
        <v>281</v>
      </c>
      <c r="E596" t="s">
        <v>782</v>
      </c>
      <c r="F596" t="s">
        <v>251</v>
      </c>
      <c r="G596" t="s">
        <v>124</v>
      </c>
      <c r="H596">
        <v>341</v>
      </c>
      <c r="I596" s="68" t="str">
        <f>VLOOKUP(E596,Refs!$P$2:$R$29,3,FALSE)</f>
        <v>Y60</v>
      </c>
      <c r="J596" s="68" t="str">
        <f>VLOOKUP(E596,Refs!$P$2:$S$29,4,FALSE)</f>
        <v>Midlands</v>
      </c>
      <c r="K596" s="28">
        <f t="shared" si="22"/>
        <v>341</v>
      </c>
    </row>
    <row r="597" spans="1:11" x14ac:dyDescent="0.35">
      <c r="A597" s="69">
        <f t="shared" si="21"/>
        <v>45748</v>
      </c>
      <c r="B597" t="s">
        <v>887</v>
      </c>
      <c r="C597" t="s">
        <v>281</v>
      </c>
      <c r="E597" t="s">
        <v>782</v>
      </c>
      <c r="F597" t="s">
        <v>251</v>
      </c>
      <c r="G597" t="s">
        <v>125</v>
      </c>
      <c r="H597">
        <v>0</v>
      </c>
      <c r="I597" s="68" t="str">
        <f>VLOOKUP(E597,Refs!$P$2:$R$29,3,FALSE)</f>
        <v>Y60</v>
      </c>
      <c r="J597" s="68" t="str">
        <f>VLOOKUP(E597,Refs!$P$2:$S$29,4,FALSE)</f>
        <v>Midlands</v>
      </c>
      <c r="K597" s="28" t="str">
        <f t="shared" si="22"/>
        <v/>
      </c>
    </row>
    <row r="598" spans="1:11" x14ac:dyDescent="0.35">
      <c r="A598" s="69">
        <f t="shared" si="21"/>
        <v>45748</v>
      </c>
      <c r="B598" t="s">
        <v>887</v>
      </c>
      <c r="C598" t="s">
        <v>281</v>
      </c>
      <c r="E598" t="s">
        <v>782</v>
      </c>
      <c r="F598" t="s">
        <v>251</v>
      </c>
      <c r="G598" t="s">
        <v>126</v>
      </c>
      <c r="H598">
        <v>0</v>
      </c>
      <c r="I598" s="68" t="str">
        <f>VLOOKUP(E598,Refs!$P$2:$R$29,3,FALSE)</f>
        <v>Y60</v>
      </c>
      <c r="J598" s="68" t="str">
        <f>VLOOKUP(E598,Refs!$P$2:$S$29,4,FALSE)</f>
        <v>Midlands</v>
      </c>
      <c r="K598" s="28" t="str">
        <f t="shared" si="22"/>
        <v/>
      </c>
    </row>
    <row r="599" spans="1:11" x14ac:dyDescent="0.35">
      <c r="A599" s="69">
        <f t="shared" si="21"/>
        <v>45748</v>
      </c>
      <c r="B599" t="s">
        <v>887</v>
      </c>
      <c r="C599" t="s">
        <v>281</v>
      </c>
      <c r="E599" t="s">
        <v>782</v>
      </c>
      <c r="F599" t="s">
        <v>251</v>
      </c>
      <c r="G599" t="s">
        <v>127</v>
      </c>
      <c r="H599">
        <v>0</v>
      </c>
      <c r="I599" s="68" t="str">
        <f>VLOOKUP(E599,Refs!$P$2:$R$29,3,FALSE)</f>
        <v>Y60</v>
      </c>
      <c r="J599" s="68" t="str">
        <f>VLOOKUP(E599,Refs!$P$2:$S$29,4,FALSE)</f>
        <v>Midlands</v>
      </c>
      <c r="K599" s="28" t="str">
        <f t="shared" si="22"/>
        <v/>
      </c>
    </row>
    <row r="600" spans="1:11" x14ac:dyDescent="0.35">
      <c r="A600" s="69">
        <f t="shared" si="21"/>
        <v>45748</v>
      </c>
      <c r="B600" t="s">
        <v>887</v>
      </c>
      <c r="C600" t="s">
        <v>281</v>
      </c>
      <c r="E600" t="s">
        <v>782</v>
      </c>
      <c r="F600" t="s">
        <v>251</v>
      </c>
      <c r="G600" t="s">
        <v>128</v>
      </c>
      <c r="H600">
        <v>2505</v>
      </c>
      <c r="I600" s="68" t="str">
        <f>VLOOKUP(E600,Refs!$P$2:$R$29,3,FALSE)</f>
        <v>Y60</v>
      </c>
      <c r="J600" s="68" t="str">
        <f>VLOOKUP(E600,Refs!$P$2:$S$29,4,FALSE)</f>
        <v>Midlands</v>
      </c>
      <c r="K600" s="28">
        <f t="shared" si="22"/>
        <v>2505</v>
      </c>
    </row>
    <row r="601" spans="1:11" x14ac:dyDescent="0.35">
      <c r="A601" s="69">
        <f t="shared" si="21"/>
        <v>45748</v>
      </c>
      <c r="B601" t="s">
        <v>887</v>
      </c>
      <c r="C601" t="s">
        <v>281</v>
      </c>
      <c r="E601" t="s">
        <v>782</v>
      </c>
      <c r="F601" t="s">
        <v>251</v>
      </c>
      <c r="G601" t="s">
        <v>129</v>
      </c>
      <c r="H601">
        <v>93</v>
      </c>
      <c r="I601" s="68" t="str">
        <f>VLOOKUP(E601,Refs!$P$2:$R$29,3,FALSE)</f>
        <v>Y60</v>
      </c>
      <c r="J601" s="68" t="str">
        <f>VLOOKUP(E601,Refs!$P$2:$S$29,4,FALSE)</f>
        <v>Midlands</v>
      </c>
      <c r="K601" s="28">
        <f t="shared" si="22"/>
        <v>93</v>
      </c>
    </row>
    <row r="602" spans="1:11" x14ac:dyDescent="0.35">
      <c r="A602" s="69">
        <f t="shared" si="21"/>
        <v>45748</v>
      </c>
      <c r="B602" t="s">
        <v>887</v>
      </c>
      <c r="C602" t="s">
        <v>281</v>
      </c>
      <c r="E602" t="s">
        <v>782</v>
      </c>
      <c r="F602" t="s">
        <v>251</v>
      </c>
      <c r="G602" t="s">
        <v>130</v>
      </c>
      <c r="H602">
        <v>0</v>
      </c>
      <c r="I602" s="68" t="str">
        <f>VLOOKUP(E602,Refs!$P$2:$R$29,3,FALSE)</f>
        <v>Y60</v>
      </c>
      <c r="J602" s="68" t="str">
        <f>VLOOKUP(E602,Refs!$P$2:$S$29,4,FALSE)</f>
        <v>Midlands</v>
      </c>
      <c r="K602" s="28" t="str">
        <f t="shared" si="22"/>
        <v/>
      </c>
    </row>
    <row r="603" spans="1:11" x14ac:dyDescent="0.35">
      <c r="A603" s="69">
        <f t="shared" si="21"/>
        <v>45748</v>
      </c>
      <c r="B603" t="s">
        <v>887</v>
      </c>
      <c r="C603" t="s">
        <v>281</v>
      </c>
      <c r="E603" t="s">
        <v>782</v>
      </c>
      <c r="F603" t="s">
        <v>251</v>
      </c>
      <c r="G603" t="s">
        <v>131</v>
      </c>
      <c r="H603">
        <v>0</v>
      </c>
      <c r="I603" s="68" t="str">
        <f>VLOOKUP(E603,Refs!$P$2:$R$29,3,FALSE)</f>
        <v>Y60</v>
      </c>
      <c r="J603" s="68" t="str">
        <f>VLOOKUP(E603,Refs!$P$2:$S$29,4,FALSE)</f>
        <v>Midlands</v>
      </c>
      <c r="K603" s="28" t="str">
        <f t="shared" si="22"/>
        <v/>
      </c>
    </row>
    <row r="604" spans="1:11" x14ac:dyDescent="0.35">
      <c r="A604" s="69">
        <f t="shared" si="21"/>
        <v>45748</v>
      </c>
      <c r="B604" t="s">
        <v>887</v>
      </c>
      <c r="C604" t="s">
        <v>281</v>
      </c>
      <c r="E604" t="s">
        <v>782</v>
      </c>
      <c r="F604" t="s">
        <v>251</v>
      </c>
      <c r="G604" t="s">
        <v>132</v>
      </c>
      <c r="H604">
        <v>0</v>
      </c>
      <c r="I604" s="68" t="str">
        <f>VLOOKUP(E604,Refs!$P$2:$R$29,3,FALSE)</f>
        <v>Y60</v>
      </c>
      <c r="J604" s="68" t="str">
        <f>VLOOKUP(E604,Refs!$P$2:$S$29,4,FALSE)</f>
        <v>Midlands</v>
      </c>
      <c r="K604" s="28" t="str">
        <f t="shared" si="22"/>
        <v/>
      </c>
    </row>
    <row r="605" spans="1:11" x14ac:dyDescent="0.35">
      <c r="A605" s="69">
        <f t="shared" si="21"/>
        <v>45748</v>
      </c>
      <c r="B605" t="s">
        <v>887</v>
      </c>
      <c r="C605" t="s">
        <v>281</v>
      </c>
      <c r="E605" t="s">
        <v>782</v>
      </c>
      <c r="F605" t="s">
        <v>251</v>
      </c>
      <c r="G605" t="s">
        <v>133</v>
      </c>
      <c r="H605">
        <v>0</v>
      </c>
      <c r="I605" s="68" t="str">
        <f>VLOOKUP(E605,Refs!$P$2:$R$29,3,FALSE)</f>
        <v>Y60</v>
      </c>
      <c r="J605" s="68" t="str">
        <f>VLOOKUP(E605,Refs!$P$2:$S$29,4,FALSE)</f>
        <v>Midlands</v>
      </c>
      <c r="K605" s="28" t="str">
        <f t="shared" si="22"/>
        <v/>
      </c>
    </row>
    <row r="606" spans="1:11" x14ac:dyDescent="0.35">
      <c r="A606" s="69">
        <f t="shared" si="21"/>
        <v>45748</v>
      </c>
      <c r="B606" t="s">
        <v>887</v>
      </c>
      <c r="C606" t="s">
        <v>281</v>
      </c>
      <c r="E606" t="s">
        <v>782</v>
      </c>
      <c r="F606" t="s">
        <v>251</v>
      </c>
      <c r="G606" t="s">
        <v>134</v>
      </c>
      <c r="H606">
        <v>3299</v>
      </c>
      <c r="I606" s="68" t="str">
        <f>VLOOKUP(E606,Refs!$P$2:$R$29,3,FALSE)</f>
        <v>Y60</v>
      </c>
      <c r="J606" s="68" t="str">
        <f>VLOOKUP(E606,Refs!$P$2:$S$29,4,FALSE)</f>
        <v>Midlands</v>
      </c>
      <c r="K606" s="28">
        <f t="shared" si="22"/>
        <v>3299</v>
      </c>
    </row>
    <row r="607" spans="1:11" x14ac:dyDescent="0.35">
      <c r="A607" s="69">
        <f t="shared" si="21"/>
        <v>45748</v>
      </c>
      <c r="B607" t="s">
        <v>887</v>
      </c>
      <c r="C607" t="s">
        <v>281</v>
      </c>
      <c r="E607" t="s">
        <v>782</v>
      </c>
      <c r="F607" t="s">
        <v>251</v>
      </c>
      <c r="G607" t="s">
        <v>135</v>
      </c>
      <c r="H607">
        <v>3123</v>
      </c>
      <c r="I607" s="68" t="str">
        <f>VLOOKUP(E607,Refs!$P$2:$R$29,3,FALSE)</f>
        <v>Y60</v>
      </c>
      <c r="J607" s="68" t="str">
        <f>VLOOKUP(E607,Refs!$P$2:$S$29,4,FALSE)</f>
        <v>Midlands</v>
      </c>
      <c r="K607" s="28">
        <f t="shared" si="22"/>
        <v>3123</v>
      </c>
    </row>
    <row r="608" spans="1:11" x14ac:dyDescent="0.35">
      <c r="A608" s="69">
        <f t="shared" si="21"/>
        <v>45748</v>
      </c>
      <c r="B608" t="s">
        <v>887</v>
      </c>
      <c r="C608" t="s">
        <v>281</v>
      </c>
      <c r="E608" t="s">
        <v>782</v>
      </c>
      <c r="F608" t="s">
        <v>251</v>
      </c>
      <c r="G608" t="s">
        <v>136</v>
      </c>
      <c r="H608">
        <v>30</v>
      </c>
      <c r="I608" s="68" t="str">
        <f>VLOOKUP(E608,Refs!$P$2:$R$29,3,FALSE)</f>
        <v>Y60</v>
      </c>
      <c r="J608" s="68" t="str">
        <f>VLOOKUP(E608,Refs!$P$2:$S$29,4,FALSE)</f>
        <v>Midlands</v>
      </c>
      <c r="K608" s="28">
        <f t="shared" si="22"/>
        <v>30</v>
      </c>
    </row>
    <row r="609" spans="1:11" x14ac:dyDescent="0.35">
      <c r="A609" s="69">
        <f t="shared" si="21"/>
        <v>45748</v>
      </c>
      <c r="B609" t="s">
        <v>887</v>
      </c>
      <c r="C609" t="s">
        <v>281</v>
      </c>
      <c r="E609" t="s">
        <v>782</v>
      </c>
      <c r="F609" t="s">
        <v>251</v>
      </c>
      <c r="G609" t="s">
        <v>137</v>
      </c>
      <c r="H609">
        <v>14</v>
      </c>
      <c r="I609" s="68" t="str">
        <f>VLOOKUP(E609,Refs!$P$2:$R$29,3,FALSE)</f>
        <v>Y60</v>
      </c>
      <c r="J609" s="68" t="str">
        <f>VLOOKUP(E609,Refs!$P$2:$S$29,4,FALSE)</f>
        <v>Midlands</v>
      </c>
      <c r="K609" s="28">
        <f t="shared" si="22"/>
        <v>14</v>
      </c>
    </row>
    <row r="610" spans="1:11" x14ac:dyDescent="0.35">
      <c r="A610" s="69">
        <f t="shared" si="21"/>
        <v>45748</v>
      </c>
      <c r="B610" t="s">
        <v>887</v>
      </c>
      <c r="C610" t="s">
        <v>281</v>
      </c>
      <c r="E610" t="s">
        <v>782</v>
      </c>
      <c r="F610" t="s">
        <v>251</v>
      </c>
      <c r="G610" t="s">
        <v>138</v>
      </c>
      <c r="H610">
        <v>0</v>
      </c>
      <c r="I610" s="68" t="str">
        <f>VLOOKUP(E610,Refs!$P$2:$R$29,3,FALSE)</f>
        <v>Y60</v>
      </c>
      <c r="J610" s="68" t="str">
        <f>VLOOKUP(E610,Refs!$P$2:$S$29,4,FALSE)</f>
        <v>Midlands</v>
      </c>
      <c r="K610" s="28" t="str">
        <f t="shared" si="22"/>
        <v/>
      </c>
    </row>
    <row r="611" spans="1:11" x14ac:dyDescent="0.35">
      <c r="A611" s="69">
        <f t="shared" si="21"/>
        <v>45748</v>
      </c>
      <c r="B611" t="s">
        <v>887</v>
      </c>
      <c r="C611" t="s">
        <v>281</v>
      </c>
      <c r="E611" t="s">
        <v>782</v>
      </c>
      <c r="F611" t="s">
        <v>251</v>
      </c>
      <c r="G611" t="s">
        <v>139</v>
      </c>
      <c r="H611">
        <v>0</v>
      </c>
      <c r="I611" s="68" t="str">
        <f>VLOOKUP(E611,Refs!$P$2:$R$29,3,FALSE)</f>
        <v>Y60</v>
      </c>
      <c r="J611" s="68" t="str">
        <f>VLOOKUP(E611,Refs!$P$2:$S$29,4,FALSE)</f>
        <v>Midlands</v>
      </c>
      <c r="K611" s="28" t="str">
        <f t="shared" si="22"/>
        <v/>
      </c>
    </row>
    <row r="612" spans="1:11" x14ac:dyDescent="0.35">
      <c r="A612" s="69">
        <f t="shared" si="21"/>
        <v>45748</v>
      </c>
      <c r="B612" t="s">
        <v>887</v>
      </c>
      <c r="C612" t="s">
        <v>281</v>
      </c>
      <c r="E612" t="s">
        <v>782</v>
      </c>
      <c r="F612" t="s">
        <v>251</v>
      </c>
      <c r="G612" t="s">
        <v>140</v>
      </c>
      <c r="H612">
        <v>1805</v>
      </c>
      <c r="I612" s="68" t="str">
        <f>VLOOKUP(E612,Refs!$P$2:$R$29,3,FALSE)</f>
        <v>Y60</v>
      </c>
      <c r="J612" s="68" t="str">
        <f>VLOOKUP(E612,Refs!$P$2:$S$29,4,FALSE)</f>
        <v>Midlands</v>
      </c>
      <c r="K612" s="28">
        <f t="shared" si="22"/>
        <v>1805</v>
      </c>
    </row>
    <row r="613" spans="1:11" x14ac:dyDescent="0.35">
      <c r="A613" s="69">
        <f t="shared" si="21"/>
        <v>45748</v>
      </c>
      <c r="B613" t="s">
        <v>887</v>
      </c>
      <c r="C613" t="s">
        <v>281</v>
      </c>
      <c r="E613" t="s">
        <v>782</v>
      </c>
      <c r="F613" t="s">
        <v>251</v>
      </c>
      <c r="G613" t="s">
        <v>141</v>
      </c>
      <c r="H613">
        <v>1805</v>
      </c>
      <c r="I613" s="68" t="str">
        <f>VLOOKUP(E613,Refs!$P$2:$R$29,3,FALSE)</f>
        <v>Y60</v>
      </c>
      <c r="J613" s="68" t="str">
        <f>VLOOKUP(E613,Refs!$P$2:$S$29,4,FALSE)</f>
        <v>Midlands</v>
      </c>
      <c r="K613" s="28">
        <f t="shared" si="22"/>
        <v>1805</v>
      </c>
    </row>
    <row r="614" spans="1:11" x14ac:dyDescent="0.35">
      <c r="A614" s="69">
        <f t="shared" si="21"/>
        <v>45748</v>
      </c>
      <c r="B614" t="s">
        <v>887</v>
      </c>
      <c r="C614" t="s">
        <v>281</v>
      </c>
      <c r="E614" t="s">
        <v>782</v>
      </c>
      <c r="F614" t="s">
        <v>251</v>
      </c>
      <c r="G614" t="s">
        <v>730</v>
      </c>
      <c r="H614">
        <v>0</v>
      </c>
      <c r="I614" s="68" t="str">
        <f>VLOOKUP(E614,Refs!$P$2:$R$29,3,FALSE)</f>
        <v>Y60</v>
      </c>
      <c r="J614" s="68" t="str">
        <f>VLOOKUP(E614,Refs!$P$2:$S$29,4,FALSE)</f>
        <v>Midlands</v>
      </c>
      <c r="K614" s="28" t="str">
        <f t="shared" si="22"/>
        <v/>
      </c>
    </row>
    <row r="615" spans="1:11" x14ac:dyDescent="0.35">
      <c r="A615" s="69">
        <f t="shared" si="21"/>
        <v>45748</v>
      </c>
      <c r="B615" t="s">
        <v>887</v>
      </c>
      <c r="C615" t="s">
        <v>281</v>
      </c>
      <c r="E615" t="s">
        <v>782</v>
      </c>
      <c r="F615" t="s">
        <v>251</v>
      </c>
      <c r="G615" t="s">
        <v>729</v>
      </c>
      <c r="H615">
        <v>0</v>
      </c>
      <c r="I615" s="68" t="str">
        <f>VLOOKUP(E615,Refs!$P$2:$R$29,3,FALSE)</f>
        <v>Y60</v>
      </c>
      <c r="J615" s="68" t="str">
        <f>VLOOKUP(E615,Refs!$P$2:$S$29,4,FALSE)</f>
        <v>Midlands</v>
      </c>
      <c r="K615" s="28" t="str">
        <f t="shared" si="22"/>
        <v/>
      </c>
    </row>
    <row r="616" spans="1:11" x14ac:dyDescent="0.35">
      <c r="A616" s="69">
        <f t="shared" si="21"/>
        <v>45748</v>
      </c>
      <c r="B616" t="s">
        <v>887</v>
      </c>
      <c r="C616" t="s">
        <v>281</v>
      </c>
      <c r="E616" t="s">
        <v>782</v>
      </c>
      <c r="F616" t="s">
        <v>251</v>
      </c>
      <c r="G616" t="s">
        <v>732</v>
      </c>
      <c r="H616">
        <v>1</v>
      </c>
      <c r="I616" s="68" t="str">
        <f>VLOOKUP(E616,Refs!$P$2:$R$29,3,FALSE)</f>
        <v>Y60</v>
      </c>
      <c r="J616" s="68" t="str">
        <f>VLOOKUP(E616,Refs!$P$2:$S$29,4,FALSE)</f>
        <v>Midlands</v>
      </c>
      <c r="K616" s="28">
        <f t="shared" si="22"/>
        <v>1</v>
      </c>
    </row>
    <row r="617" spans="1:11" x14ac:dyDescent="0.35">
      <c r="A617" s="69">
        <f t="shared" si="21"/>
        <v>45748</v>
      </c>
      <c r="B617" t="s">
        <v>887</v>
      </c>
      <c r="C617" t="s">
        <v>281</v>
      </c>
      <c r="E617" t="s">
        <v>782</v>
      </c>
      <c r="F617" t="s">
        <v>251</v>
      </c>
      <c r="G617" t="s">
        <v>731</v>
      </c>
      <c r="H617">
        <v>0</v>
      </c>
      <c r="I617" s="68" t="str">
        <f>VLOOKUP(E617,Refs!$P$2:$R$29,3,FALSE)</f>
        <v>Y60</v>
      </c>
      <c r="J617" s="68" t="str">
        <f>VLOOKUP(E617,Refs!$P$2:$S$29,4,FALSE)</f>
        <v>Midlands</v>
      </c>
      <c r="K617" s="28" t="str">
        <f t="shared" si="22"/>
        <v/>
      </c>
    </row>
    <row r="618" spans="1:11" x14ac:dyDescent="0.35">
      <c r="A618" s="69">
        <f t="shared" si="21"/>
        <v>45748</v>
      </c>
      <c r="B618" t="s">
        <v>887</v>
      </c>
      <c r="C618" t="s">
        <v>278</v>
      </c>
      <c r="E618" t="s">
        <v>740</v>
      </c>
      <c r="F618" t="s">
        <v>741</v>
      </c>
      <c r="G618" t="s">
        <v>10</v>
      </c>
      <c r="H618">
        <v>32530</v>
      </c>
      <c r="I618" s="68" t="str">
        <f>VLOOKUP(E618,Refs!$P$2:$R$29,3,FALSE)</f>
        <v>Y58</v>
      </c>
      <c r="J618" s="68" t="str">
        <f>VLOOKUP(E618,Refs!$P$2:$S$29,4,FALSE)</f>
        <v>South West</v>
      </c>
      <c r="K618" s="28">
        <f t="shared" si="22"/>
        <v>32530</v>
      </c>
    </row>
    <row r="619" spans="1:11" x14ac:dyDescent="0.35">
      <c r="A619" s="69">
        <f t="shared" si="21"/>
        <v>45748</v>
      </c>
      <c r="B619" t="s">
        <v>887</v>
      </c>
      <c r="C619" t="s">
        <v>278</v>
      </c>
      <c r="E619" t="s">
        <v>740</v>
      </c>
      <c r="F619" t="s">
        <v>741</v>
      </c>
      <c r="G619" t="s">
        <v>70</v>
      </c>
      <c r="H619">
        <v>32530</v>
      </c>
      <c r="I619" s="68" t="str">
        <f>VLOOKUP(E619,Refs!$P$2:$R$29,3,FALSE)</f>
        <v>Y58</v>
      </c>
      <c r="J619" s="68" t="str">
        <f>VLOOKUP(E619,Refs!$P$2:$S$29,4,FALSE)</f>
        <v>South West</v>
      </c>
      <c r="K619" s="28">
        <f t="shared" si="22"/>
        <v>32530</v>
      </c>
    </row>
    <row r="620" spans="1:11" x14ac:dyDescent="0.35">
      <c r="A620" s="69">
        <f t="shared" si="21"/>
        <v>45748</v>
      </c>
      <c r="B620" t="s">
        <v>887</v>
      </c>
      <c r="C620" t="s">
        <v>278</v>
      </c>
      <c r="E620" t="s">
        <v>740</v>
      </c>
      <c r="F620" t="s">
        <v>741</v>
      </c>
      <c r="G620" t="s">
        <v>20</v>
      </c>
      <c r="H620">
        <v>30222</v>
      </c>
      <c r="I620" s="68" t="str">
        <f>VLOOKUP(E620,Refs!$P$2:$R$29,3,FALSE)</f>
        <v>Y58</v>
      </c>
      <c r="J620" s="68" t="str">
        <f>VLOOKUP(E620,Refs!$P$2:$S$29,4,FALSE)</f>
        <v>South West</v>
      </c>
      <c r="K620" s="28">
        <f t="shared" si="22"/>
        <v>30222</v>
      </c>
    </row>
    <row r="621" spans="1:11" x14ac:dyDescent="0.35">
      <c r="A621" s="69">
        <f t="shared" si="21"/>
        <v>45748</v>
      </c>
      <c r="B621" t="s">
        <v>887</v>
      </c>
      <c r="C621" t="s">
        <v>278</v>
      </c>
      <c r="E621" t="s">
        <v>740</v>
      </c>
      <c r="F621" t="s">
        <v>741</v>
      </c>
      <c r="G621" t="s">
        <v>23</v>
      </c>
      <c r="H621">
        <v>27969</v>
      </c>
      <c r="I621" s="68" t="str">
        <f>VLOOKUP(E621,Refs!$P$2:$R$29,3,FALSE)</f>
        <v>Y58</v>
      </c>
      <c r="J621" s="68" t="str">
        <f>VLOOKUP(E621,Refs!$P$2:$S$29,4,FALSE)</f>
        <v>South West</v>
      </c>
      <c r="K621" s="28">
        <f t="shared" si="22"/>
        <v>27969</v>
      </c>
    </row>
    <row r="622" spans="1:11" x14ac:dyDescent="0.35">
      <c r="A622" s="69">
        <f t="shared" si="21"/>
        <v>45748</v>
      </c>
      <c r="B622" t="s">
        <v>887</v>
      </c>
      <c r="C622" t="s">
        <v>278</v>
      </c>
      <c r="E622" t="s">
        <v>740</v>
      </c>
      <c r="F622" t="s">
        <v>741</v>
      </c>
      <c r="G622" t="s">
        <v>19</v>
      </c>
      <c r="H622">
        <v>701</v>
      </c>
      <c r="I622" s="68" t="str">
        <f>VLOOKUP(E622,Refs!$P$2:$R$29,3,FALSE)</f>
        <v>Y58</v>
      </c>
      <c r="J622" s="68" t="str">
        <f>VLOOKUP(E622,Refs!$P$2:$S$29,4,FALSE)</f>
        <v>South West</v>
      </c>
      <c r="K622" s="28">
        <f t="shared" si="22"/>
        <v>701</v>
      </c>
    </row>
    <row r="623" spans="1:11" x14ac:dyDescent="0.35">
      <c r="A623" s="69">
        <f t="shared" si="21"/>
        <v>45748</v>
      </c>
      <c r="B623" t="s">
        <v>887</v>
      </c>
      <c r="C623" t="s">
        <v>278</v>
      </c>
      <c r="E623" t="s">
        <v>740</v>
      </c>
      <c r="F623" t="s">
        <v>741</v>
      </c>
      <c r="G623" t="s">
        <v>21</v>
      </c>
      <c r="H623">
        <v>590518</v>
      </c>
      <c r="I623" s="68" t="str">
        <f>VLOOKUP(E623,Refs!$P$2:$R$29,3,FALSE)</f>
        <v>Y58</v>
      </c>
      <c r="J623" s="68" t="str">
        <f>VLOOKUP(E623,Refs!$P$2:$S$29,4,FALSE)</f>
        <v>South West</v>
      </c>
      <c r="K623" s="28">
        <f t="shared" si="22"/>
        <v>590518</v>
      </c>
    </row>
    <row r="624" spans="1:11" x14ac:dyDescent="0.35">
      <c r="A624" s="69">
        <f t="shared" si="21"/>
        <v>45748</v>
      </c>
      <c r="B624" t="s">
        <v>887</v>
      </c>
      <c r="C624" t="s">
        <v>278</v>
      </c>
      <c r="E624" t="s">
        <v>740</v>
      </c>
      <c r="F624" t="s">
        <v>741</v>
      </c>
      <c r="G624" t="s">
        <v>71</v>
      </c>
      <c r="H624">
        <v>121</v>
      </c>
      <c r="I624" s="68" t="str">
        <f>VLOOKUP(E624,Refs!$P$2:$R$29,3,FALSE)</f>
        <v>Y58</v>
      </c>
      <c r="J624" s="68" t="str">
        <f>VLOOKUP(E624,Refs!$P$2:$S$29,4,FALSE)</f>
        <v>South West</v>
      </c>
      <c r="K624" s="28">
        <f t="shared" si="22"/>
        <v>121</v>
      </c>
    </row>
    <row r="625" spans="1:11" x14ac:dyDescent="0.35">
      <c r="A625" s="69">
        <f t="shared" si="21"/>
        <v>45748</v>
      </c>
      <c r="B625" t="s">
        <v>887</v>
      </c>
      <c r="C625" t="s">
        <v>278</v>
      </c>
      <c r="E625" t="s">
        <v>740</v>
      </c>
      <c r="F625" t="s">
        <v>741</v>
      </c>
      <c r="G625" t="s">
        <v>72</v>
      </c>
      <c r="H625">
        <v>382</v>
      </c>
      <c r="I625" s="68" t="str">
        <f>VLOOKUP(E625,Refs!$P$2:$R$29,3,FALSE)</f>
        <v>Y58</v>
      </c>
      <c r="J625" s="68" t="str">
        <f>VLOOKUP(E625,Refs!$P$2:$S$29,4,FALSE)</f>
        <v>South West</v>
      </c>
      <c r="K625" s="28">
        <f t="shared" si="22"/>
        <v>382</v>
      </c>
    </row>
    <row r="626" spans="1:11" x14ac:dyDescent="0.35">
      <c r="A626" s="69">
        <f t="shared" si="21"/>
        <v>45748</v>
      </c>
      <c r="B626" t="s">
        <v>887</v>
      </c>
      <c r="C626" t="s">
        <v>278</v>
      </c>
      <c r="E626" t="s">
        <v>740</v>
      </c>
      <c r="F626" t="s">
        <v>741</v>
      </c>
      <c r="G626" t="s">
        <v>73</v>
      </c>
      <c r="H626">
        <v>27790</v>
      </c>
      <c r="I626" s="68" t="str">
        <f>VLOOKUP(E626,Refs!$P$2:$R$29,3,FALSE)</f>
        <v>Y58</v>
      </c>
      <c r="J626" s="68" t="str">
        <f>VLOOKUP(E626,Refs!$P$2:$S$29,4,FALSE)</f>
        <v>South West</v>
      </c>
      <c r="K626" s="28">
        <f t="shared" si="22"/>
        <v>27790</v>
      </c>
    </row>
    <row r="627" spans="1:11" x14ac:dyDescent="0.35">
      <c r="A627" s="69">
        <f t="shared" si="21"/>
        <v>45748</v>
      </c>
      <c r="B627" t="s">
        <v>887</v>
      </c>
      <c r="C627" t="s">
        <v>278</v>
      </c>
      <c r="E627" t="s">
        <v>740</v>
      </c>
      <c r="F627" t="s">
        <v>741</v>
      </c>
      <c r="G627" t="s">
        <v>74</v>
      </c>
      <c r="H627">
        <v>16596</v>
      </c>
      <c r="I627" s="68" t="str">
        <f>VLOOKUP(E627,Refs!$P$2:$R$29,3,FALSE)</f>
        <v>Y58</v>
      </c>
      <c r="J627" s="68" t="str">
        <f>VLOOKUP(E627,Refs!$P$2:$S$29,4,FALSE)</f>
        <v>South West</v>
      </c>
      <c r="K627" s="28">
        <f t="shared" si="22"/>
        <v>16596</v>
      </c>
    </row>
    <row r="628" spans="1:11" x14ac:dyDescent="0.35">
      <c r="A628" s="69">
        <f t="shared" si="21"/>
        <v>45748</v>
      </c>
      <c r="B628" t="s">
        <v>887</v>
      </c>
      <c r="C628" t="s">
        <v>278</v>
      </c>
      <c r="E628" t="s">
        <v>740</v>
      </c>
      <c r="F628" t="s">
        <v>741</v>
      </c>
      <c r="G628" t="s">
        <v>75</v>
      </c>
      <c r="H628">
        <v>50043000</v>
      </c>
      <c r="I628" s="68" t="str">
        <f>VLOOKUP(E628,Refs!$P$2:$R$29,3,FALSE)</f>
        <v>Y58</v>
      </c>
      <c r="J628" s="68" t="str">
        <f>VLOOKUP(E628,Refs!$P$2:$S$29,4,FALSE)</f>
        <v>South West</v>
      </c>
      <c r="K628" s="28">
        <f t="shared" si="22"/>
        <v>50043000</v>
      </c>
    </row>
    <row r="629" spans="1:11" x14ac:dyDescent="0.35">
      <c r="A629" s="69">
        <f t="shared" si="21"/>
        <v>45748</v>
      </c>
      <c r="B629" t="s">
        <v>887</v>
      </c>
      <c r="C629" t="s">
        <v>278</v>
      </c>
      <c r="E629" t="s">
        <v>740</v>
      </c>
      <c r="F629" t="s">
        <v>741</v>
      </c>
      <c r="G629" t="s">
        <v>26</v>
      </c>
      <c r="H629">
        <v>28246</v>
      </c>
      <c r="I629" s="68" t="str">
        <f>VLOOKUP(E629,Refs!$P$2:$R$29,3,FALSE)</f>
        <v>Y58</v>
      </c>
      <c r="J629" s="68" t="str">
        <f>VLOOKUP(E629,Refs!$P$2:$S$29,4,FALSE)</f>
        <v>South West</v>
      </c>
      <c r="K629" s="28">
        <f t="shared" si="22"/>
        <v>28246</v>
      </c>
    </row>
    <row r="630" spans="1:11" x14ac:dyDescent="0.35">
      <c r="A630" s="69">
        <f t="shared" si="21"/>
        <v>45748</v>
      </c>
      <c r="B630" t="s">
        <v>887</v>
      </c>
      <c r="C630" t="s">
        <v>278</v>
      </c>
      <c r="E630" t="s">
        <v>740</v>
      </c>
      <c r="F630" t="s">
        <v>741</v>
      </c>
      <c r="G630" t="s">
        <v>76</v>
      </c>
      <c r="H630">
        <v>0</v>
      </c>
      <c r="I630" s="68" t="str">
        <f>VLOOKUP(E630,Refs!$P$2:$R$29,3,FALSE)</f>
        <v>Y58</v>
      </c>
      <c r="J630" s="68" t="str">
        <f>VLOOKUP(E630,Refs!$P$2:$S$29,4,FALSE)</f>
        <v>South West</v>
      </c>
      <c r="K630" s="28" t="str">
        <f t="shared" si="22"/>
        <v/>
      </c>
    </row>
    <row r="631" spans="1:11" x14ac:dyDescent="0.35">
      <c r="A631" s="69">
        <f t="shared" si="21"/>
        <v>45748</v>
      </c>
      <c r="B631" t="s">
        <v>887</v>
      </c>
      <c r="C631" t="s">
        <v>278</v>
      </c>
      <c r="E631" t="s">
        <v>740</v>
      </c>
      <c r="F631" t="s">
        <v>741</v>
      </c>
      <c r="G631" t="s">
        <v>77</v>
      </c>
      <c r="H631">
        <v>10714</v>
      </c>
      <c r="I631" s="68" t="str">
        <f>VLOOKUP(E631,Refs!$P$2:$R$29,3,FALSE)</f>
        <v>Y58</v>
      </c>
      <c r="J631" s="68" t="str">
        <f>VLOOKUP(E631,Refs!$P$2:$S$29,4,FALSE)</f>
        <v>South West</v>
      </c>
      <c r="K631" s="28">
        <f t="shared" si="22"/>
        <v>10714</v>
      </c>
    </row>
    <row r="632" spans="1:11" x14ac:dyDescent="0.35">
      <c r="A632" s="69">
        <f t="shared" si="21"/>
        <v>45748</v>
      </c>
      <c r="B632" t="s">
        <v>887</v>
      </c>
      <c r="C632" t="s">
        <v>278</v>
      </c>
      <c r="E632" t="s">
        <v>740</v>
      </c>
      <c r="F632" t="s">
        <v>741</v>
      </c>
      <c r="G632" t="s">
        <v>78</v>
      </c>
      <c r="H632">
        <v>5213</v>
      </c>
      <c r="I632" s="68" t="str">
        <f>VLOOKUP(E632,Refs!$P$2:$R$29,3,FALSE)</f>
        <v>Y58</v>
      </c>
      <c r="J632" s="68" t="str">
        <f>VLOOKUP(E632,Refs!$P$2:$S$29,4,FALSE)</f>
        <v>South West</v>
      </c>
      <c r="K632" s="28">
        <f t="shared" si="22"/>
        <v>5213</v>
      </c>
    </row>
    <row r="633" spans="1:11" x14ac:dyDescent="0.35">
      <c r="A633" s="69">
        <f t="shared" si="21"/>
        <v>45748</v>
      </c>
      <c r="B633" t="s">
        <v>887</v>
      </c>
      <c r="C633" t="s">
        <v>278</v>
      </c>
      <c r="E633" t="s">
        <v>740</v>
      </c>
      <c r="F633" t="s">
        <v>741</v>
      </c>
      <c r="G633" t="s">
        <v>79</v>
      </c>
      <c r="H633">
        <v>11788</v>
      </c>
      <c r="I633" s="68" t="str">
        <f>VLOOKUP(E633,Refs!$P$2:$R$29,3,FALSE)</f>
        <v>Y58</v>
      </c>
      <c r="J633" s="68" t="str">
        <f>VLOOKUP(E633,Refs!$P$2:$S$29,4,FALSE)</f>
        <v>South West</v>
      </c>
      <c r="K633" s="28">
        <f t="shared" si="22"/>
        <v>11788</v>
      </c>
    </row>
    <row r="634" spans="1:11" x14ac:dyDescent="0.35">
      <c r="A634" s="69">
        <f t="shared" si="21"/>
        <v>45748</v>
      </c>
      <c r="B634" t="s">
        <v>887</v>
      </c>
      <c r="C634" t="s">
        <v>278</v>
      </c>
      <c r="E634" t="s">
        <v>740</v>
      </c>
      <c r="F634" t="s">
        <v>741</v>
      </c>
      <c r="G634" t="s">
        <v>80</v>
      </c>
      <c r="H634">
        <v>531</v>
      </c>
      <c r="I634" s="68" t="str">
        <f>VLOOKUP(E634,Refs!$P$2:$R$29,3,FALSE)</f>
        <v>Y58</v>
      </c>
      <c r="J634" s="68" t="str">
        <f>VLOOKUP(E634,Refs!$P$2:$S$29,4,FALSE)</f>
        <v>South West</v>
      </c>
      <c r="K634" s="28">
        <f t="shared" si="22"/>
        <v>531</v>
      </c>
    </row>
    <row r="635" spans="1:11" x14ac:dyDescent="0.35">
      <c r="A635" s="69">
        <f t="shared" si="21"/>
        <v>45748</v>
      </c>
      <c r="B635" t="s">
        <v>887</v>
      </c>
      <c r="C635" t="s">
        <v>278</v>
      </c>
      <c r="E635" t="s">
        <v>740</v>
      </c>
      <c r="F635" t="s">
        <v>741</v>
      </c>
      <c r="G635" t="s">
        <v>25</v>
      </c>
      <c r="H635">
        <v>17113</v>
      </c>
      <c r="I635" s="68" t="str">
        <f>VLOOKUP(E635,Refs!$P$2:$R$29,3,FALSE)</f>
        <v>Y58</v>
      </c>
      <c r="J635" s="68" t="str">
        <f>VLOOKUP(E635,Refs!$P$2:$S$29,4,FALSE)</f>
        <v>South West</v>
      </c>
      <c r="K635" s="28">
        <f t="shared" si="22"/>
        <v>17113</v>
      </c>
    </row>
    <row r="636" spans="1:11" x14ac:dyDescent="0.35">
      <c r="A636" s="69">
        <f t="shared" si="21"/>
        <v>45748</v>
      </c>
      <c r="B636" t="s">
        <v>887</v>
      </c>
      <c r="C636" t="s">
        <v>278</v>
      </c>
      <c r="E636" t="s">
        <v>740</v>
      </c>
      <c r="F636" t="s">
        <v>741</v>
      </c>
      <c r="G636" t="s">
        <v>81</v>
      </c>
      <c r="H636">
        <v>257</v>
      </c>
      <c r="I636" s="68" t="str">
        <f>VLOOKUP(E636,Refs!$P$2:$R$29,3,FALSE)</f>
        <v>Y58</v>
      </c>
      <c r="J636" s="68" t="str">
        <f>VLOOKUP(E636,Refs!$P$2:$S$29,4,FALSE)</f>
        <v>South West</v>
      </c>
      <c r="K636" s="28">
        <f t="shared" si="22"/>
        <v>257</v>
      </c>
    </row>
    <row r="637" spans="1:11" x14ac:dyDescent="0.35">
      <c r="A637" s="69">
        <f t="shared" si="21"/>
        <v>45748</v>
      </c>
      <c r="B637" t="s">
        <v>887</v>
      </c>
      <c r="C637" t="s">
        <v>278</v>
      </c>
      <c r="E637" t="s">
        <v>740</v>
      </c>
      <c r="F637" t="s">
        <v>741</v>
      </c>
      <c r="G637" t="s">
        <v>82</v>
      </c>
      <c r="H637">
        <v>7672</v>
      </c>
      <c r="I637" s="68" t="str">
        <f>VLOOKUP(E637,Refs!$P$2:$R$29,3,FALSE)</f>
        <v>Y58</v>
      </c>
      <c r="J637" s="68" t="str">
        <f>VLOOKUP(E637,Refs!$P$2:$S$29,4,FALSE)</f>
        <v>South West</v>
      </c>
      <c r="K637" s="28">
        <f t="shared" si="22"/>
        <v>7672</v>
      </c>
    </row>
    <row r="638" spans="1:11" x14ac:dyDescent="0.35">
      <c r="A638" s="69">
        <f t="shared" si="21"/>
        <v>45748</v>
      </c>
      <c r="B638" t="s">
        <v>887</v>
      </c>
      <c r="C638" t="s">
        <v>278</v>
      </c>
      <c r="E638" t="s">
        <v>740</v>
      </c>
      <c r="F638" t="s">
        <v>741</v>
      </c>
      <c r="G638" t="s">
        <v>83</v>
      </c>
      <c r="H638">
        <v>4925</v>
      </c>
      <c r="I638" s="68" t="str">
        <f>VLOOKUP(E638,Refs!$P$2:$R$29,3,FALSE)</f>
        <v>Y58</v>
      </c>
      <c r="J638" s="68" t="str">
        <f>VLOOKUP(E638,Refs!$P$2:$S$29,4,FALSE)</f>
        <v>South West</v>
      </c>
      <c r="K638" s="28">
        <f t="shared" si="22"/>
        <v>4925</v>
      </c>
    </row>
    <row r="639" spans="1:11" x14ac:dyDescent="0.35">
      <c r="A639" s="69">
        <f t="shared" si="21"/>
        <v>45748</v>
      </c>
      <c r="B639" t="s">
        <v>887</v>
      </c>
      <c r="C639" t="s">
        <v>278</v>
      </c>
      <c r="E639" t="s">
        <v>740</v>
      </c>
      <c r="F639" t="s">
        <v>741</v>
      </c>
      <c r="G639" t="s">
        <v>84</v>
      </c>
      <c r="H639">
        <v>1884</v>
      </c>
      <c r="I639" s="68" t="str">
        <f>VLOOKUP(E639,Refs!$P$2:$R$29,3,FALSE)</f>
        <v>Y58</v>
      </c>
      <c r="J639" s="68" t="str">
        <f>VLOOKUP(E639,Refs!$P$2:$S$29,4,FALSE)</f>
        <v>South West</v>
      </c>
      <c r="K639" s="28">
        <f t="shared" si="22"/>
        <v>1884</v>
      </c>
    </row>
    <row r="640" spans="1:11" x14ac:dyDescent="0.35">
      <c r="A640" s="69">
        <f t="shared" si="21"/>
        <v>45748</v>
      </c>
      <c r="B640" t="s">
        <v>887</v>
      </c>
      <c r="C640" t="s">
        <v>278</v>
      </c>
      <c r="E640" t="s">
        <v>740</v>
      </c>
      <c r="F640" t="s">
        <v>741</v>
      </c>
      <c r="G640" t="s">
        <v>85</v>
      </c>
      <c r="H640">
        <v>9130</v>
      </c>
      <c r="I640" s="68" t="str">
        <f>VLOOKUP(E640,Refs!$P$2:$R$29,3,FALSE)</f>
        <v>Y58</v>
      </c>
      <c r="J640" s="68" t="str">
        <f>VLOOKUP(E640,Refs!$P$2:$S$29,4,FALSE)</f>
        <v>South West</v>
      </c>
      <c r="K640" s="28">
        <f t="shared" si="22"/>
        <v>9130</v>
      </c>
    </row>
    <row r="641" spans="1:11" x14ac:dyDescent="0.35">
      <c r="A641" s="69">
        <f t="shared" si="21"/>
        <v>45748</v>
      </c>
      <c r="B641" t="s">
        <v>887</v>
      </c>
      <c r="C641" t="s">
        <v>278</v>
      </c>
      <c r="E641" t="s">
        <v>740</v>
      </c>
      <c r="F641" t="s">
        <v>741</v>
      </c>
      <c r="G641" t="s">
        <v>86</v>
      </c>
      <c r="H641">
        <v>672</v>
      </c>
      <c r="I641" s="68" t="str">
        <f>VLOOKUP(E641,Refs!$P$2:$R$29,3,FALSE)</f>
        <v>Y58</v>
      </c>
      <c r="J641" s="68" t="str">
        <f>VLOOKUP(E641,Refs!$P$2:$S$29,4,FALSE)</f>
        <v>South West</v>
      </c>
      <c r="K641" s="28">
        <f t="shared" si="22"/>
        <v>672</v>
      </c>
    </row>
    <row r="642" spans="1:11" x14ac:dyDescent="0.35">
      <c r="A642" s="69">
        <f t="shared" si="21"/>
        <v>45748</v>
      </c>
      <c r="B642" t="s">
        <v>887</v>
      </c>
      <c r="C642" t="s">
        <v>278</v>
      </c>
      <c r="E642" t="s">
        <v>740</v>
      </c>
      <c r="F642" t="s">
        <v>741</v>
      </c>
      <c r="G642" t="s">
        <v>87</v>
      </c>
      <c r="H642">
        <v>397</v>
      </c>
      <c r="I642" s="68" t="str">
        <f>VLOOKUP(E642,Refs!$P$2:$R$29,3,FALSE)</f>
        <v>Y58</v>
      </c>
      <c r="J642" s="68" t="str">
        <f>VLOOKUP(E642,Refs!$P$2:$S$29,4,FALSE)</f>
        <v>South West</v>
      </c>
      <c r="K642" s="28">
        <f t="shared" si="22"/>
        <v>397</v>
      </c>
    </row>
    <row r="643" spans="1:11" x14ac:dyDescent="0.35">
      <c r="A643" s="69">
        <f t="shared" ref="A643:A706" si="23">DATEVALUE(RIGHT(B643,8))</f>
        <v>45748</v>
      </c>
      <c r="B643" t="s">
        <v>887</v>
      </c>
      <c r="C643" t="s">
        <v>278</v>
      </c>
      <c r="E643" t="s">
        <v>740</v>
      </c>
      <c r="F643" t="s">
        <v>741</v>
      </c>
      <c r="G643" t="s">
        <v>88</v>
      </c>
      <c r="H643">
        <v>5663</v>
      </c>
      <c r="I643" s="68" t="str">
        <f>VLOOKUP(E643,Refs!$P$2:$R$29,3,FALSE)</f>
        <v>Y58</v>
      </c>
      <c r="J643" s="68" t="str">
        <f>VLOOKUP(E643,Refs!$P$2:$S$29,4,FALSE)</f>
        <v>South West</v>
      </c>
      <c r="K643" s="28">
        <f t="shared" si="22"/>
        <v>5663</v>
      </c>
    </row>
    <row r="644" spans="1:11" x14ac:dyDescent="0.35">
      <c r="A644" s="69">
        <f t="shared" si="23"/>
        <v>45748</v>
      </c>
      <c r="B644" t="s">
        <v>887</v>
      </c>
      <c r="C644" t="s">
        <v>278</v>
      </c>
      <c r="E644" t="s">
        <v>740</v>
      </c>
      <c r="F644" t="s">
        <v>741</v>
      </c>
      <c r="G644" t="s">
        <v>89</v>
      </c>
      <c r="H644">
        <v>22134</v>
      </c>
      <c r="I644" s="68" t="str">
        <f>VLOOKUP(E644,Refs!$P$2:$R$29,3,FALSE)</f>
        <v>Y58</v>
      </c>
      <c r="J644" s="68" t="str">
        <f>VLOOKUP(E644,Refs!$P$2:$S$29,4,FALSE)</f>
        <v>South West</v>
      </c>
      <c r="K644" s="28">
        <f t="shared" si="22"/>
        <v>22134</v>
      </c>
    </row>
    <row r="645" spans="1:11" x14ac:dyDescent="0.35">
      <c r="A645" s="69">
        <f t="shared" si="23"/>
        <v>45748</v>
      </c>
      <c r="B645" t="s">
        <v>887</v>
      </c>
      <c r="C645" t="s">
        <v>278</v>
      </c>
      <c r="E645" t="s">
        <v>740</v>
      </c>
      <c r="F645" t="s">
        <v>741</v>
      </c>
      <c r="G645" t="s">
        <v>90</v>
      </c>
      <c r="H645">
        <v>28246</v>
      </c>
      <c r="I645" s="68" t="str">
        <f>VLOOKUP(E645,Refs!$P$2:$R$29,3,FALSE)</f>
        <v>Y58</v>
      </c>
      <c r="J645" s="68" t="str">
        <f>VLOOKUP(E645,Refs!$P$2:$S$29,4,FALSE)</f>
        <v>South West</v>
      </c>
      <c r="K645" s="28">
        <f t="shared" si="22"/>
        <v>28246</v>
      </c>
    </row>
    <row r="646" spans="1:11" x14ac:dyDescent="0.35">
      <c r="A646" s="69">
        <f t="shared" si="23"/>
        <v>45748</v>
      </c>
      <c r="B646" t="s">
        <v>887</v>
      </c>
      <c r="C646" t="s">
        <v>278</v>
      </c>
      <c r="E646" t="s">
        <v>740</v>
      </c>
      <c r="F646" t="s">
        <v>741</v>
      </c>
      <c r="G646" t="s">
        <v>27</v>
      </c>
      <c r="H646">
        <v>2998</v>
      </c>
      <c r="I646" s="68" t="str">
        <f>VLOOKUP(E646,Refs!$P$2:$R$29,3,FALSE)</f>
        <v>Y58</v>
      </c>
      <c r="J646" s="68" t="str">
        <f>VLOOKUP(E646,Refs!$P$2:$S$29,4,FALSE)</f>
        <v>South West</v>
      </c>
      <c r="K646" s="28">
        <f t="shared" si="22"/>
        <v>2998</v>
      </c>
    </row>
    <row r="647" spans="1:11" x14ac:dyDescent="0.35">
      <c r="A647" s="69">
        <f t="shared" si="23"/>
        <v>45748</v>
      </c>
      <c r="B647" t="s">
        <v>887</v>
      </c>
      <c r="C647" t="s">
        <v>278</v>
      </c>
      <c r="E647" t="s">
        <v>740</v>
      </c>
      <c r="F647" t="s">
        <v>741</v>
      </c>
      <c r="G647" t="s">
        <v>29</v>
      </c>
      <c r="H647">
        <v>3304</v>
      </c>
      <c r="I647" s="68" t="str">
        <f>VLOOKUP(E647,Refs!$P$2:$R$29,3,FALSE)</f>
        <v>Y58</v>
      </c>
      <c r="J647" s="68" t="str">
        <f>VLOOKUP(E647,Refs!$P$2:$S$29,4,FALSE)</f>
        <v>South West</v>
      </c>
      <c r="K647" s="28">
        <f t="shared" ref="K647:K710" si="24">IF(OR(H647="NULL",H647=0,H647=""),"",H647)</f>
        <v>3304</v>
      </c>
    </row>
    <row r="648" spans="1:11" x14ac:dyDescent="0.35">
      <c r="A648" s="69">
        <f t="shared" si="23"/>
        <v>45748</v>
      </c>
      <c r="B648" t="s">
        <v>887</v>
      </c>
      <c r="C648" t="s">
        <v>278</v>
      </c>
      <c r="E648" t="s">
        <v>740</v>
      </c>
      <c r="F648" t="s">
        <v>741</v>
      </c>
      <c r="G648" t="s">
        <v>91</v>
      </c>
      <c r="H648">
        <v>888</v>
      </c>
      <c r="I648" s="68" t="str">
        <f>VLOOKUP(E648,Refs!$P$2:$R$29,3,FALSE)</f>
        <v>Y58</v>
      </c>
      <c r="J648" s="68" t="str">
        <f>VLOOKUP(E648,Refs!$P$2:$S$29,4,FALSE)</f>
        <v>South West</v>
      </c>
      <c r="K648" s="28">
        <f t="shared" si="24"/>
        <v>888</v>
      </c>
    </row>
    <row r="649" spans="1:11" x14ac:dyDescent="0.35">
      <c r="A649" s="69">
        <f t="shared" si="23"/>
        <v>45748</v>
      </c>
      <c r="B649" t="s">
        <v>887</v>
      </c>
      <c r="C649" t="s">
        <v>278</v>
      </c>
      <c r="E649" t="s">
        <v>740</v>
      </c>
      <c r="F649" t="s">
        <v>741</v>
      </c>
      <c r="G649" t="s">
        <v>92</v>
      </c>
      <c r="H649">
        <v>3</v>
      </c>
      <c r="I649" s="68" t="str">
        <f>VLOOKUP(E649,Refs!$P$2:$R$29,3,FALSE)</f>
        <v>Y58</v>
      </c>
      <c r="J649" s="68" t="str">
        <f>VLOOKUP(E649,Refs!$P$2:$S$29,4,FALSE)</f>
        <v>South West</v>
      </c>
      <c r="K649" s="28">
        <f t="shared" si="24"/>
        <v>3</v>
      </c>
    </row>
    <row r="650" spans="1:11" x14ac:dyDescent="0.35">
      <c r="A650" s="69">
        <f t="shared" si="23"/>
        <v>45748</v>
      </c>
      <c r="B650" t="s">
        <v>887</v>
      </c>
      <c r="C650" t="s">
        <v>278</v>
      </c>
      <c r="E650" t="s">
        <v>740</v>
      </c>
      <c r="F650" t="s">
        <v>741</v>
      </c>
      <c r="G650" t="s">
        <v>93</v>
      </c>
      <c r="H650">
        <v>2338</v>
      </c>
      <c r="I650" s="68" t="str">
        <f>VLOOKUP(E650,Refs!$P$2:$R$29,3,FALSE)</f>
        <v>Y58</v>
      </c>
      <c r="J650" s="68" t="str">
        <f>VLOOKUP(E650,Refs!$P$2:$S$29,4,FALSE)</f>
        <v>South West</v>
      </c>
      <c r="K650" s="28">
        <f t="shared" si="24"/>
        <v>2338</v>
      </c>
    </row>
    <row r="651" spans="1:11" x14ac:dyDescent="0.35">
      <c r="A651" s="69">
        <f t="shared" si="23"/>
        <v>45748</v>
      </c>
      <c r="B651" t="s">
        <v>887</v>
      </c>
      <c r="C651" t="s">
        <v>278</v>
      </c>
      <c r="E651" t="s">
        <v>740</v>
      </c>
      <c r="F651" t="s">
        <v>741</v>
      </c>
      <c r="G651" t="s">
        <v>94</v>
      </c>
      <c r="H651">
        <v>114</v>
      </c>
      <c r="I651" s="68" t="str">
        <f>VLOOKUP(E651,Refs!$P$2:$R$29,3,FALSE)</f>
        <v>Y58</v>
      </c>
      <c r="J651" s="68" t="str">
        <f>VLOOKUP(E651,Refs!$P$2:$S$29,4,FALSE)</f>
        <v>South West</v>
      </c>
      <c r="K651" s="28">
        <f t="shared" si="24"/>
        <v>114</v>
      </c>
    </row>
    <row r="652" spans="1:11" x14ac:dyDescent="0.35">
      <c r="A652" s="69">
        <f t="shared" si="23"/>
        <v>45748</v>
      </c>
      <c r="B652" t="s">
        <v>887</v>
      </c>
      <c r="C652" t="s">
        <v>278</v>
      </c>
      <c r="E652" t="s">
        <v>740</v>
      </c>
      <c r="F652" t="s">
        <v>741</v>
      </c>
      <c r="G652" t="s">
        <v>95</v>
      </c>
      <c r="H652">
        <v>795</v>
      </c>
      <c r="I652" s="68" t="str">
        <f>VLOOKUP(E652,Refs!$P$2:$R$29,3,FALSE)</f>
        <v>Y58</v>
      </c>
      <c r="J652" s="68" t="str">
        <f>VLOOKUP(E652,Refs!$P$2:$S$29,4,FALSE)</f>
        <v>South West</v>
      </c>
      <c r="K652" s="28">
        <f t="shared" si="24"/>
        <v>795</v>
      </c>
    </row>
    <row r="653" spans="1:11" x14ac:dyDescent="0.35">
      <c r="A653" s="69">
        <f t="shared" si="23"/>
        <v>45748</v>
      </c>
      <c r="B653" t="s">
        <v>887</v>
      </c>
      <c r="C653" t="s">
        <v>278</v>
      </c>
      <c r="E653" t="s">
        <v>740</v>
      </c>
      <c r="F653" t="s">
        <v>741</v>
      </c>
      <c r="G653" t="s">
        <v>96</v>
      </c>
      <c r="H653">
        <v>192</v>
      </c>
      <c r="I653" s="68" t="str">
        <f>VLOOKUP(E653,Refs!$P$2:$R$29,3,FALSE)</f>
        <v>Y58</v>
      </c>
      <c r="J653" s="68" t="str">
        <f>VLOOKUP(E653,Refs!$P$2:$S$29,4,FALSE)</f>
        <v>South West</v>
      </c>
      <c r="K653" s="28">
        <f t="shared" si="24"/>
        <v>192</v>
      </c>
    </row>
    <row r="654" spans="1:11" x14ac:dyDescent="0.35">
      <c r="A654" s="69">
        <f t="shared" si="23"/>
        <v>45748</v>
      </c>
      <c r="B654" t="s">
        <v>887</v>
      </c>
      <c r="C654" t="s">
        <v>278</v>
      </c>
      <c r="E654" t="s">
        <v>740</v>
      </c>
      <c r="F654" t="s">
        <v>741</v>
      </c>
      <c r="G654" t="s">
        <v>97</v>
      </c>
      <c r="H654">
        <v>5872</v>
      </c>
      <c r="I654" s="68" t="str">
        <f>VLOOKUP(E654,Refs!$P$2:$R$29,3,FALSE)</f>
        <v>Y58</v>
      </c>
      <c r="J654" s="68" t="str">
        <f>VLOOKUP(E654,Refs!$P$2:$S$29,4,FALSE)</f>
        <v>South West</v>
      </c>
      <c r="K654" s="28">
        <f t="shared" si="24"/>
        <v>5872</v>
      </c>
    </row>
    <row r="655" spans="1:11" x14ac:dyDescent="0.35">
      <c r="A655" s="69">
        <f t="shared" si="23"/>
        <v>45748</v>
      </c>
      <c r="B655" t="s">
        <v>887</v>
      </c>
      <c r="C655" t="s">
        <v>278</v>
      </c>
      <c r="E655" t="s">
        <v>740</v>
      </c>
      <c r="F655" t="s">
        <v>741</v>
      </c>
      <c r="G655" t="s">
        <v>31</v>
      </c>
      <c r="H655">
        <v>5433</v>
      </c>
      <c r="I655" s="68" t="str">
        <f>VLOOKUP(E655,Refs!$P$2:$R$29,3,FALSE)</f>
        <v>Y58</v>
      </c>
      <c r="J655" s="68" t="str">
        <f>VLOOKUP(E655,Refs!$P$2:$S$29,4,FALSE)</f>
        <v>South West</v>
      </c>
      <c r="K655" s="28">
        <f t="shared" si="24"/>
        <v>5433</v>
      </c>
    </row>
    <row r="656" spans="1:11" x14ac:dyDescent="0.35">
      <c r="A656" s="69">
        <f t="shared" si="23"/>
        <v>45748</v>
      </c>
      <c r="B656" t="s">
        <v>887</v>
      </c>
      <c r="C656" t="s">
        <v>278</v>
      </c>
      <c r="E656" t="s">
        <v>740</v>
      </c>
      <c r="F656" t="s">
        <v>741</v>
      </c>
      <c r="G656" t="s">
        <v>98</v>
      </c>
      <c r="H656">
        <v>2765</v>
      </c>
      <c r="I656" s="68" t="str">
        <f>VLOOKUP(E656,Refs!$P$2:$R$29,3,FALSE)</f>
        <v>Y58</v>
      </c>
      <c r="J656" s="68" t="str">
        <f>VLOOKUP(E656,Refs!$P$2:$S$29,4,FALSE)</f>
        <v>South West</v>
      </c>
      <c r="K656" s="28">
        <f t="shared" si="24"/>
        <v>2765</v>
      </c>
    </row>
    <row r="657" spans="1:11" x14ac:dyDescent="0.35">
      <c r="A657" s="69">
        <f t="shared" si="23"/>
        <v>45748</v>
      </c>
      <c r="B657" t="s">
        <v>887</v>
      </c>
      <c r="C657" t="s">
        <v>278</v>
      </c>
      <c r="E657" t="s">
        <v>740</v>
      </c>
      <c r="F657" t="s">
        <v>741</v>
      </c>
      <c r="G657" t="s">
        <v>99</v>
      </c>
      <c r="H657">
        <v>3034</v>
      </c>
      <c r="I657" s="68" t="str">
        <f>VLOOKUP(E657,Refs!$P$2:$R$29,3,FALSE)</f>
        <v>Y58</v>
      </c>
      <c r="J657" s="68" t="str">
        <f>VLOOKUP(E657,Refs!$P$2:$S$29,4,FALSE)</f>
        <v>South West</v>
      </c>
      <c r="K657" s="28">
        <f t="shared" si="24"/>
        <v>3034</v>
      </c>
    </row>
    <row r="658" spans="1:11" x14ac:dyDescent="0.35">
      <c r="A658" s="69">
        <f t="shared" si="23"/>
        <v>45748</v>
      </c>
      <c r="B658" t="s">
        <v>887</v>
      </c>
      <c r="C658" t="s">
        <v>278</v>
      </c>
      <c r="E658" t="s">
        <v>740</v>
      </c>
      <c r="F658" t="s">
        <v>741</v>
      </c>
      <c r="G658" t="s">
        <v>100</v>
      </c>
      <c r="H658">
        <v>3014</v>
      </c>
      <c r="I658" s="68" t="str">
        <f>VLOOKUP(E658,Refs!$P$2:$R$29,3,FALSE)</f>
        <v>Y58</v>
      </c>
      <c r="J658" s="68" t="str">
        <f>VLOOKUP(E658,Refs!$P$2:$S$29,4,FALSE)</f>
        <v>South West</v>
      </c>
      <c r="K658" s="28">
        <f t="shared" si="24"/>
        <v>3014</v>
      </c>
    </row>
    <row r="659" spans="1:11" x14ac:dyDescent="0.35">
      <c r="A659" s="69">
        <f t="shared" si="23"/>
        <v>45748</v>
      </c>
      <c r="B659" t="s">
        <v>887</v>
      </c>
      <c r="C659" t="s">
        <v>278</v>
      </c>
      <c r="E659" t="s">
        <v>740</v>
      </c>
      <c r="F659" t="s">
        <v>741</v>
      </c>
      <c r="G659" t="s">
        <v>101</v>
      </c>
      <c r="H659">
        <v>2218</v>
      </c>
      <c r="I659" s="68" t="str">
        <f>VLOOKUP(E659,Refs!$P$2:$R$29,3,FALSE)</f>
        <v>Y58</v>
      </c>
      <c r="J659" s="68" t="str">
        <f>VLOOKUP(E659,Refs!$P$2:$S$29,4,FALSE)</f>
        <v>South West</v>
      </c>
      <c r="K659" s="28">
        <f t="shared" si="24"/>
        <v>2218</v>
      </c>
    </row>
    <row r="660" spans="1:11" x14ac:dyDescent="0.35">
      <c r="A660" s="69">
        <f t="shared" si="23"/>
        <v>45748</v>
      </c>
      <c r="B660" t="s">
        <v>887</v>
      </c>
      <c r="C660" t="s">
        <v>278</v>
      </c>
      <c r="E660" t="s">
        <v>740</v>
      </c>
      <c r="F660" t="s">
        <v>741</v>
      </c>
      <c r="G660" t="s">
        <v>102</v>
      </c>
      <c r="H660">
        <v>482</v>
      </c>
      <c r="I660" s="68" t="str">
        <f>VLOOKUP(E660,Refs!$P$2:$R$29,3,FALSE)</f>
        <v>Y58</v>
      </c>
      <c r="J660" s="68" t="str">
        <f>VLOOKUP(E660,Refs!$P$2:$S$29,4,FALSE)</f>
        <v>South West</v>
      </c>
      <c r="K660" s="28">
        <f t="shared" si="24"/>
        <v>482</v>
      </c>
    </row>
    <row r="661" spans="1:11" x14ac:dyDescent="0.35">
      <c r="A661" s="69">
        <f t="shared" si="23"/>
        <v>45748</v>
      </c>
      <c r="B661" t="s">
        <v>887</v>
      </c>
      <c r="C661" t="s">
        <v>278</v>
      </c>
      <c r="E661" t="s">
        <v>740</v>
      </c>
      <c r="F661" t="s">
        <v>741</v>
      </c>
      <c r="G661" t="s">
        <v>103</v>
      </c>
      <c r="H661">
        <v>334</v>
      </c>
      <c r="I661" s="68" t="str">
        <f>VLOOKUP(E661,Refs!$P$2:$R$29,3,FALSE)</f>
        <v>Y58</v>
      </c>
      <c r="J661" s="68" t="str">
        <f>VLOOKUP(E661,Refs!$P$2:$S$29,4,FALSE)</f>
        <v>South West</v>
      </c>
      <c r="K661" s="28">
        <f t="shared" si="24"/>
        <v>334</v>
      </c>
    </row>
    <row r="662" spans="1:11" x14ac:dyDescent="0.35">
      <c r="A662" s="69">
        <f t="shared" si="23"/>
        <v>45748</v>
      </c>
      <c r="B662" t="s">
        <v>887</v>
      </c>
      <c r="C662" t="s">
        <v>278</v>
      </c>
      <c r="E662" t="s">
        <v>740</v>
      </c>
      <c r="F662" t="s">
        <v>741</v>
      </c>
      <c r="G662" t="s">
        <v>104</v>
      </c>
      <c r="H662">
        <v>2631</v>
      </c>
      <c r="I662" s="68" t="str">
        <f>VLOOKUP(E662,Refs!$P$2:$R$29,3,FALSE)</f>
        <v>Y58</v>
      </c>
      <c r="J662" s="68" t="str">
        <f>VLOOKUP(E662,Refs!$P$2:$S$29,4,FALSE)</f>
        <v>South West</v>
      </c>
      <c r="K662" s="28">
        <f t="shared" si="24"/>
        <v>2631</v>
      </c>
    </row>
    <row r="663" spans="1:11" x14ac:dyDescent="0.35">
      <c r="A663" s="69">
        <f t="shared" si="23"/>
        <v>45748</v>
      </c>
      <c r="B663" t="s">
        <v>887</v>
      </c>
      <c r="C663" t="s">
        <v>278</v>
      </c>
      <c r="E663" t="s">
        <v>740</v>
      </c>
      <c r="F663" t="s">
        <v>741</v>
      </c>
      <c r="G663" t="s">
        <v>105</v>
      </c>
      <c r="H663">
        <v>70278</v>
      </c>
      <c r="I663" s="68" t="str">
        <f>VLOOKUP(E663,Refs!$P$2:$R$29,3,FALSE)</f>
        <v>Y58</v>
      </c>
      <c r="J663" s="68" t="str">
        <f>VLOOKUP(E663,Refs!$P$2:$S$29,4,FALSE)</f>
        <v>South West</v>
      </c>
      <c r="K663" s="28">
        <f t="shared" si="24"/>
        <v>70278</v>
      </c>
    </row>
    <row r="664" spans="1:11" x14ac:dyDescent="0.35">
      <c r="A664" s="69">
        <f t="shared" si="23"/>
        <v>45748</v>
      </c>
      <c r="B664" t="s">
        <v>887</v>
      </c>
      <c r="C664" t="s">
        <v>278</v>
      </c>
      <c r="E664" t="s">
        <v>740</v>
      </c>
      <c r="F664" t="s">
        <v>741</v>
      </c>
      <c r="G664" t="s">
        <v>106</v>
      </c>
      <c r="H664">
        <v>4273</v>
      </c>
      <c r="I664" s="68" t="str">
        <f>VLOOKUP(E664,Refs!$P$2:$R$29,3,FALSE)</f>
        <v>Y58</v>
      </c>
      <c r="J664" s="68" t="str">
        <f>VLOOKUP(E664,Refs!$P$2:$S$29,4,FALSE)</f>
        <v>South West</v>
      </c>
      <c r="K664" s="28">
        <f t="shared" si="24"/>
        <v>4273</v>
      </c>
    </row>
    <row r="665" spans="1:11" x14ac:dyDescent="0.35">
      <c r="A665" s="69">
        <f t="shared" si="23"/>
        <v>45748</v>
      </c>
      <c r="B665" t="s">
        <v>887</v>
      </c>
      <c r="C665" t="s">
        <v>278</v>
      </c>
      <c r="E665" t="s">
        <v>740</v>
      </c>
      <c r="F665" t="s">
        <v>741</v>
      </c>
      <c r="G665" t="s">
        <v>107</v>
      </c>
      <c r="H665">
        <v>2855</v>
      </c>
      <c r="I665" s="68" t="str">
        <f>VLOOKUP(E665,Refs!$P$2:$R$29,3,FALSE)</f>
        <v>Y58</v>
      </c>
      <c r="J665" s="68" t="str">
        <f>VLOOKUP(E665,Refs!$P$2:$S$29,4,FALSE)</f>
        <v>South West</v>
      </c>
      <c r="K665" s="28">
        <f t="shared" si="24"/>
        <v>2855</v>
      </c>
    </row>
    <row r="666" spans="1:11" x14ac:dyDescent="0.35">
      <c r="A666" s="69">
        <f t="shared" si="23"/>
        <v>45748</v>
      </c>
      <c r="B666" t="s">
        <v>887</v>
      </c>
      <c r="C666" t="s">
        <v>278</v>
      </c>
      <c r="E666" t="s">
        <v>740</v>
      </c>
      <c r="F666" t="s">
        <v>741</v>
      </c>
      <c r="G666" t="s">
        <v>108</v>
      </c>
      <c r="H666">
        <v>242</v>
      </c>
      <c r="I666" s="68" t="str">
        <f>VLOOKUP(E666,Refs!$P$2:$R$29,3,FALSE)</f>
        <v>Y58</v>
      </c>
      <c r="J666" s="68" t="str">
        <f>VLOOKUP(E666,Refs!$P$2:$S$29,4,FALSE)</f>
        <v>South West</v>
      </c>
      <c r="K666" s="28">
        <f t="shared" si="24"/>
        <v>242</v>
      </c>
    </row>
    <row r="667" spans="1:11" x14ac:dyDescent="0.35">
      <c r="A667" s="69">
        <f t="shared" si="23"/>
        <v>45748</v>
      </c>
      <c r="B667" t="s">
        <v>887</v>
      </c>
      <c r="C667" t="s">
        <v>278</v>
      </c>
      <c r="E667" t="s">
        <v>740</v>
      </c>
      <c r="F667" t="s">
        <v>741</v>
      </c>
      <c r="G667" t="s">
        <v>109</v>
      </c>
      <c r="H667">
        <v>612</v>
      </c>
      <c r="I667" s="68" t="str">
        <f>VLOOKUP(E667,Refs!$P$2:$R$29,3,FALSE)</f>
        <v>Y58</v>
      </c>
      <c r="J667" s="68" t="str">
        <f>VLOOKUP(E667,Refs!$P$2:$S$29,4,FALSE)</f>
        <v>South West</v>
      </c>
      <c r="K667" s="28">
        <f t="shared" si="24"/>
        <v>612</v>
      </c>
    </row>
    <row r="668" spans="1:11" x14ac:dyDescent="0.35">
      <c r="A668" s="69">
        <f t="shared" si="23"/>
        <v>45748</v>
      </c>
      <c r="B668" t="s">
        <v>887</v>
      </c>
      <c r="C668" t="s">
        <v>278</v>
      </c>
      <c r="E668" t="s">
        <v>740</v>
      </c>
      <c r="F668" t="s">
        <v>741</v>
      </c>
      <c r="G668" t="s">
        <v>110</v>
      </c>
      <c r="H668">
        <v>106118</v>
      </c>
      <c r="I668" s="68" t="str">
        <f>VLOOKUP(E668,Refs!$P$2:$R$29,3,FALSE)</f>
        <v>Y58</v>
      </c>
      <c r="J668" s="68" t="str">
        <f>VLOOKUP(E668,Refs!$P$2:$S$29,4,FALSE)</f>
        <v>South West</v>
      </c>
      <c r="K668" s="28">
        <f t="shared" si="24"/>
        <v>106118</v>
      </c>
    </row>
    <row r="669" spans="1:11" x14ac:dyDescent="0.35">
      <c r="A669" s="69">
        <f t="shared" si="23"/>
        <v>45748</v>
      </c>
      <c r="B669" t="s">
        <v>887</v>
      </c>
      <c r="C669" t="s">
        <v>278</v>
      </c>
      <c r="E669" t="s">
        <v>740</v>
      </c>
      <c r="F669" t="s">
        <v>741</v>
      </c>
      <c r="G669" t="s">
        <v>111</v>
      </c>
      <c r="H669">
        <v>0</v>
      </c>
      <c r="I669" s="68" t="str">
        <f>VLOOKUP(E669,Refs!$P$2:$R$29,3,FALSE)</f>
        <v>Y58</v>
      </c>
      <c r="J669" s="68" t="str">
        <f>VLOOKUP(E669,Refs!$P$2:$S$29,4,FALSE)</f>
        <v>South West</v>
      </c>
      <c r="K669" s="28" t="str">
        <f t="shared" si="24"/>
        <v/>
      </c>
    </row>
    <row r="670" spans="1:11" x14ac:dyDescent="0.35">
      <c r="A670" s="69">
        <f t="shared" si="23"/>
        <v>45748</v>
      </c>
      <c r="B670" t="s">
        <v>887</v>
      </c>
      <c r="C670" t="s">
        <v>278</v>
      </c>
      <c r="E670" t="s">
        <v>740</v>
      </c>
      <c r="F670" t="s">
        <v>741</v>
      </c>
      <c r="G670" t="s">
        <v>814</v>
      </c>
      <c r="H670">
        <v>6806</v>
      </c>
      <c r="I670" s="68" t="str">
        <f>VLOOKUP(E670,Refs!$P$2:$R$29,3,FALSE)</f>
        <v>Y58</v>
      </c>
      <c r="J670" s="68" t="str">
        <f>VLOOKUP(E670,Refs!$P$2:$S$29,4,FALSE)</f>
        <v>South West</v>
      </c>
      <c r="K670" s="28">
        <f t="shared" si="24"/>
        <v>6806</v>
      </c>
    </row>
    <row r="671" spans="1:11" x14ac:dyDescent="0.35">
      <c r="A671" s="69">
        <f t="shared" si="23"/>
        <v>45748</v>
      </c>
      <c r="B671" t="s">
        <v>887</v>
      </c>
      <c r="C671" t="s">
        <v>278</v>
      </c>
      <c r="E671" t="s">
        <v>740</v>
      </c>
      <c r="F671" t="s">
        <v>741</v>
      </c>
      <c r="G671" t="s">
        <v>815</v>
      </c>
      <c r="H671">
        <v>3059</v>
      </c>
      <c r="I671" s="68" t="str">
        <f>VLOOKUP(E671,Refs!$P$2:$R$29,3,FALSE)</f>
        <v>Y58</v>
      </c>
      <c r="J671" s="68" t="str">
        <f>VLOOKUP(E671,Refs!$P$2:$S$29,4,FALSE)</f>
        <v>South West</v>
      </c>
      <c r="K671" s="28">
        <f t="shared" si="24"/>
        <v>3059</v>
      </c>
    </row>
    <row r="672" spans="1:11" x14ac:dyDescent="0.35">
      <c r="A672" s="69">
        <f t="shared" si="23"/>
        <v>45748</v>
      </c>
      <c r="B672" t="s">
        <v>887</v>
      </c>
      <c r="C672" t="s">
        <v>278</v>
      </c>
      <c r="E672" t="s">
        <v>740</v>
      </c>
      <c r="F672" t="s">
        <v>741</v>
      </c>
      <c r="G672" t="s">
        <v>112</v>
      </c>
      <c r="H672">
        <v>17876</v>
      </c>
      <c r="I672" s="68" t="str">
        <f>VLOOKUP(E672,Refs!$P$2:$R$29,3,FALSE)</f>
        <v>Y58</v>
      </c>
      <c r="J672" s="68" t="str">
        <f>VLOOKUP(E672,Refs!$P$2:$S$29,4,FALSE)</f>
        <v>South West</v>
      </c>
      <c r="K672" s="28">
        <f t="shared" si="24"/>
        <v>17876</v>
      </c>
    </row>
    <row r="673" spans="1:11" x14ac:dyDescent="0.35">
      <c r="A673" s="69">
        <f t="shared" si="23"/>
        <v>45748</v>
      </c>
      <c r="B673" t="s">
        <v>887</v>
      </c>
      <c r="C673" t="s">
        <v>278</v>
      </c>
      <c r="E673" t="s">
        <v>740</v>
      </c>
      <c r="F673" t="s">
        <v>741</v>
      </c>
      <c r="G673" t="s">
        <v>113</v>
      </c>
      <c r="H673">
        <v>7</v>
      </c>
      <c r="I673" s="68" t="str">
        <f>VLOOKUP(E673,Refs!$P$2:$R$29,3,FALSE)</f>
        <v>Y58</v>
      </c>
      <c r="J673" s="68" t="str">
        <f>VLOOKUP(E673,Refs!$P$2:$S$29,4,FALSE)</f>
        <v>South West</v>
      </c>
      <c r="K673" s="28">
        <f t="shared" si="24"/>
        <v>7</v>
      </c>
    </row>
    <row r="674" spans="1:11" x14ac:dyDescent="0.35">
      <c r="A674" s="69">
        <f t="shared" si="23"/>
        <v>45748</v>
      </c>
      <c r="B674" t="s">
        <v>887</v>
      </c>
      <c r="C674" t="s">
        <v>278</v>
      </c>
      <c r="E674" t="s">
        <v>740</v>
      </c>
      <c r="F674" t="s">
        <v>741</v>
      </c>
      <c r="G674" t="s">
        <v>114</v>
      </c>
      <c r="H674">
        <v>14790</v>
      </c>
      <c r="I674" s="68" t="str">
        <f>VLOOKUP(E674,Refs!$P$2:$R$29,3,FALSE)</f>
        <v>Y58</v>
      </c>
      <c r="J674" s="68" t="str">
        <f>VLOOKUP(E674,Refs!$P$2:$S$29,4,FALSE)</f>
        <v>South West</v>
      </c>
      <c r="K674" s="28">
        <f t="shared" si="24"/>
        <v>14790</v>
      </c>
    </row>
    <row r="675" spans="1:11" x14ac:dyDescent="0.35">
      <c r="A675" s="69">
        <f t="shared" si="23"/>
        <v>45748</v>
      </c>
      <c r="B675" t="s">
        <v>887</v>
      </c>
      <c r="C675" t="s">
        <v>278</v>
      </c>
      <c r="E675" t="s">
        <v>740</v>
      </c>
      <c r="F675" t="s">
        <v>741</v>
      </c>
      <c r="G675" t="s">
        <v>115</v>
      </c>
      <c r="H675">
        <v>2982</v>
      </c>
      <c r="I675" s="68" t="str">
        <f>VLOOKUP(E675,Refs!$P$2:$R$29,3,FALSE)</f>
        <v>Y58</v>
      </c>
      <c r="J675" s="68" t="str">
        <f>VLOOKUP(E675,Refs!$P$2:$S$29,4,FALSE)</f>
        <v>South West</v>
      </c>
      <c r="K675" s="28">
        <f t="shared" si="24"/>
        <v>2982</v>
      </c>
    </row>
    <row r="676" spans="1:11" x14ac:dyDescent="0.35">
      <c r="A676" s="69">
        <f t="shared" si="23"/>
        <v>45748</v>
      </c>
      <c r="B676" t="s">
        <v>887</v>
      </c>
      <c r="C676" t="s">
        <v>278</v>
      </c>
      <c r="E676" t="s">
        <v>740</v>
      </c>
      <c r="F676" t="s">
        <v>741</v>
      </c>
      <c r="G676" t="s">
        <v>116</v>
      </c>
      <c r="H676">
        <v>2911</v>
      </c>
      <c r="I676" s="68" t="str">
        <f>VLOOKUP(E676,Refs!$P$2:$R$29,3,FALSE)</f>
        <v>Y58</v>
      </c>
      <c r="J676" s="68" t="str">
        <f>VLOOKUP(E676,Refs!$P$2:$S$29,4,FALSE)</f>
        <v>South West</v>
      </c>
      <c r="K676" s="28">
        <f t="shared" si="24"/>
        <v>2911</v>
      </c>
    </row>
    <row r="677" spans="1:11" x14ac:dyDescent="0.35">
      <c r="A677" s="69">
        <f t="shared" si="23"/>
        <v>45748</v>
      </c>
      <c r="B677" t="s">
        <v>887</v>
      </c>
      <c r="C677" t="s">
        <v>278</v>
      </c>
      <c r="E677" t="s">
        <v>740</v>
      </c>
      <c r="F677" t="s">
        <v>741</v>
      </c>
      <c r="G677" t="s">
        <v>117</v>
      </c>
      <c r="H677">
        <v>1363</v>
      </c>
      <c r="I677" s="68" t="str">
        <f>VLOOKUP(E677,Refs!$P$2:$R$29,3,FALSE)</f>
        <v>Y58</v>
      </c>
      <c r="J677" s="68" t="str">
        <f>VLOOKUP(E677,Refs!$P$2:$S$29,4,FALSE)</f>
        <v>South West</v>
      </c>
      <c r="K677" s="28">
        <f t="shared" si="24"/>
        <v>1363</v>
      </c>
    </row>
    <row r="678" spans="1:11" x14ac:dyDescent="0.35">
      <c r="A678" s="69">
        <f t="shared" si="23"/>
        <v>45748</v>
      </c>
      <c r="B678" t="s">
        <v>887</v>
      </c>
      <c r="C678" t="s">
        <v>278</v>
      </c>
      <c r="E678" t="s">
        <v>740</v>
      </c>
      <c r="F678" t="s">
        <v>741</v>
      </c>
      <c r="G678" t="s">
        <v>118</v>
      </c>
      <c r="H678">
        <v>6414</v>
      </c>
      <c r="I678" s="68" t="str">
        <f>VLOOKUP(E678,Refs!$P$2:$R$29,3,FALSE)</f>
        <v>Y58</v>
      </c>
      <c r="J678" s="68" t="str">
        <f>VLOOKUP(E678,Refs!$P$2:$S$29,4,FALSE)</f>
        <v>South West</v>
      </c>
      <c r="K678" s="28">
        <f t="shared" si="24"/>
        <v>6414</v>
      </c>
    </row>
    <row r="679" spans="1:11" x14ac:dyDescent="0.35">
      <c r="A679" s="69">
        <f t="shared" si="23"/>
        <v>45748</v>
      </c>
      <c r="B679" t="s">
        <v>887</v>
      </c>
      <c r="C679" t="s">
        <v>278</v>
      </c>
      <c r="E679" t="s">
        <v>740</v>
      </c>
      <c r="F679" t="s">
        <v>741</v>
      </c>
      <c r="G679" t="s">
        <v>119</v>
      </c>
      <c r="H679">
        <v>1101</v>
      </c>
      <c r="I679" s="68" t="str">
        <f>VLOOKUP(E679,Refs!$P$2:$R$29,3,FALSE)</f>
        <v>Y58</v>
      </c>
      <c r="J679" s="68" t="str">
        <f>VLOOKUP(E679,Refs!$P$2:$S$29,4,FALSE)</f>
        <v>South West</v>
      </c>
      <c r="K679" s="28">
        <f t="shared" si="24"/>
        <v>1101</v>
      </c>
    </row>
    <row r="680" spans="1:11" x14ac:dyDescent="0.35">
      <c r="A680" s="69">
        <f t="shared" si="23"/>
        <v>45748</v>
      </c>
      <c r="B680" t="s">
        <v>887</v>
      </c>
      <c r="C680" t="s">
        <v>278</v>
      </c>
      <c r="E680" t="s">
        <v>740</v>
      </c>
      <c r="F680" t="s">
        <v>741</v>
      </c>
      <c r="G680" t="s">
        <v>120</v>
      </c>
      <c r="H680">
        <v>1636</v>
      </c>
      <c r="I680" s="68" t="str">
        <f>VLOOKUP(E680,Refs!$P$2:$R$29,3,FALSE)</f>
        <v>Y58</v>
      </c>
      <c r="J680" s="68" t="str">
        <f>VLOOKUP(E680,Refs!$P$2:$S$29,4,FALSE)</f>
        <v>South West</v>
      </c>
      <c r="K680" s="28">
        <f t="shared" si="24"/>
        <v>1636</v>
      </c>
    </row>
    <row r="681" spans="1:11" x14ac:dyDescent="0.35">
      <c r="A681" s="69">
        <f t="shared" si="23"/>
        <v>45748</v>
      </c>
      <c r="B681" t="s">
        <v>887</v>
      </c>
      <c r="C681" t="s">
        <v>278</v>
      </c>
      <c r="E681" t="s">
        <v>740</v>
      </c>
      <c r="F681" t="s">
        <v>741</v>
      </c>
      <c r="G681" t="s">
        <v>121</v>
      </c>
      <c r="H681">
        <v>2</v>
      </c>
      <c r="I681" s="68" t="str">
        <f>VLOOKUP(E681,Refs!$P$2:$R$29,3,FALSE)</f>
        <v>Y58</v>
      </c>
      <c r="J681" s="68" t="str">
        <f>VLOOKUP(E681,Refs!$P$2:$S$29,4,FALSE)</f>
        <v>South West</v>
      </c>
      <c r="K681" s="28">
        <f t="shared" si="24"/>
        <v>2</v>
      </c>
    </row>
    <row r="682" spans="1:11" x14ac:dyDescent="0.35">
      <c r="A682" s="69">
        <f t="shared" si="23"/>
        <v>45748</v>
      </c>
      <c r="B682" t="s">
        <v>887</v>
      </c>
      <c r="C682" t="s">
        <v>278</v>
      </c>
      <c r="E682" t="s">
        <v>740</v>
      </c>
      <c r="F682" t="s">
        <v>741</v>
      </c>
      <c r="G682" t="s">
        <v>122</v>
      </c>
      <c r="H682">
        <v>888</v>
      </c>
      <c r="I682" s="68" t="str">
        <f>VLOOKUP(E682,Refs!$P$2:$R$29,3,FALSE)</f>
        <v>Y58</v>
      </c>
      <c r="J682" s="68" t="str">
        <f>VLOOKUP(E682,Refs!$P$2:$S$29,4,FALSE)</f>
        <v>South West</v>
      </c>
      <c r="K682" s="28">
        <f t="shared" si="24"/>
        <v>888</v>
      </c>
    </row>
    <row r="683" spans="1:11" x14ac:dyDescent="0.35">
      <c r="A683" s="69">
        <f t="shared" si="23"/>
        <v>45748</v>
      </c>
      <c r="B683" t="s">
        <v>887</v>
      </c>
      <c r="C683" t="s">
        <v>278</v>
      </c>
      <c r="E683" t="s">
        <v>740</v>
      </c>
      <c r="F683" t="s">
        <v>741</v>
      </c>
      <c r="G683" t="s">
        <v>123</v>
      </c>
      <c r="H683">
        <v>4</v>
      </c>
      <c r="I683" s="68" t="str">
        <f>VLOOKUP(E683,Refs!$P$2:$R$29,3,FALSE)</f>
        <v>Y58</v>
      </c>
      <c r="J683" s="68" t="str">
        <f>VLOOKUP(E683,Refs!$P$2:$S$29,4,FALSE)</f>
        <v>South West</v>
      </c>
      <c r="K683" s="28">
        <f t="shared" si="24"/>
        <v>4</v>
      </c>
    </row>
    <row r="684" spans="1:11" x14ac:dyDescent="0.35">
      <c r="A684" s="69">
        <f t="shared" si="23"/>
        <v>45748</v>
      </c>
      <c r="B684" t="s">
        <v>887</v>
      </c>
      <c r="C684" t="s">
        <v>278</v>
      </c>
      <c r="E684" t="s">
        <v>740</v>
      </c>
      <c r="F684" t="s">
        <v>741</v>
      </c>
      <c r="G684" t="s">
        <v>124</v>
      </c>
      <c r="H684">
        <v>0</v>
      </c>
      <c r="I684" s="68" t="str">
        <f>VLOOKUP(E684,Refs!$P$2:$R$29,3,FALSE)</f>
        <v>Y58</v>
      </c>
      <c r="J684" s="68" t="str">
        <f>VLOOKUP(E684,Refs!$P$2:$S$29,4,FALSE)</f>
        <v>South West</v>
      </c>
      <c r="K684" s="28" t="str">
        <f t="shared" si="24"/>
        <v/>
      </c>
    </row>
    <row r="685" spans="1:11" x14ac:dyDescent="0.35">
      <c r="A685" s="69">
        <f t="shared" si="23"/>
        <v>45748</v>
      </c>
      <c r="B685" t="s">
        <v>887</v>
      </c>
      <c r="C685" t="s">
        <v>278</v>
      </c>
      <c r="E685" t="s">
        <v>740</v>
      </c>
      <c r="F685" t="s">
        <v>741</v>
      </c>
      <c r="G685" t="s">
        <v>125</v>
      </c>
      <c r="H685">
        <v>0</v>
      </c>
      <c r="I685" s="68" t="str">
        <f>VLOOKUP(E685,Refs!$P$2:$R$29,3,FALSE)</f>
        <v>Y58</v>
      </c>
      <c r="J685" s="68" t="str">
        <f>VLOOKUP(E685,Refs!$P$2:$S$29,4,FALSE)</f>
        <v>South West</v>
      </c>
      <c r="K685" s="28" t="str">
        <f t="shared" si="24"/>
        <v/>
      </c>
    </row>
    <row r="686" spans="1:11" x14ac:dyDescent="0.35">
      <c r="A686" s="69">
        <f t="shared" si="23"/>
        <v>45748</v>
      </c>
      <c r="B686" t="s">
        <v>887</v>
      </c>
      <c r="C686" t="s">
        <v>278</v>
      </c>
      <c r="E686" t="s">
        <v>740</v>
      </c>
      <c r="F686" t="s">
        <v>741</v>
      </c>
      <c r="G686" t="s">
        <v>126</v>
      </c>
      <c r="H686">
        <v>0</v>
      </c>
      <c r="I686" s="68" t="str">
        <f>VLOOKUP(E686,Refs!$P$2:$R$29,3,FALSE)</f>
        <v>Y58</v>
      </c>
      <c r="J686" s="68" t="str">
        <f>VLOOKUP(E686,Refs!$P$2:$S$29,4,FALSE)</f>
        <v>South West</v>
      </c>
      <c r="K686" s="28" t="str">
        <f t="shared" si="24"/>
        <v/>
      </c>
    </row>
    <row r="687" spans="1:11" x14ac:dyDescent="0.35">
      <c r="A687" s="69">
        <f t="shared" si="23"/>
        <v>45748</v>
      </c>
      <c r="B687" t="s">
        <v>887</v>
      </c>
      <c r="C687" t="s">
        <v>278</v>
      </c>
      <c r="E687" t="s">
        <v>740</v>
      </c>
      <c r="F687" t="s">
        <v>741</v>
      </c>
      <c r="G687" t="s">
        <v>127</v>
      </c>
      <c r="H687">
        <v>0</v>
      </c>
      <c r="I687" s="68" t="str">
        <f>VLOOKUP(E687,Refs!$P$2:$R$29,3,FALSE)</f>
        <v>Y58</v>
      </c>
      <c r="J687" s="68" t="str">
        <f>VLOOKUP(E687,Refs!$P$2:$S$29,4,FALSE)</f>
        <v>South West</v>
      </c>
      <c r="K687" s="28" t="str">
        <f t="shared" si="24"/>
        <v/>
      </c>
    </row>
    <row r="688" spans="1:11" x14ac:dyDescent="0.35">
      <c r="A688" s="69">
        <f t="shared" si="23"/>
        <v>45748</v>
      </c>
      <c r="B688" t="s">
        <v>887</v>
      </c>
      <c r="C688" t="s">
        <v>278</v>
      </c>
      <c r="E688" t="s">
        <v>740</v>
      </c>
      <c r="F688" t="s">
        <v>741</v>
      </c>
      <c r="G688" t="s">
        <v>128</v>
      </c>
      <c r="H688">
        <v>512</v>
      </c>
      <c r="I688" s="68" t="str">
        <f>VLOOKUP(E688,Refs!$P$2:$R$29,3,FALSE)</f>
        <v>Y58</v>
      </c>
      <c r="J688" s="68" t="str">
        <f>VLOOKUP(E688,Refs!$P$2:$S$29,4,FALSE)</f>
        <v>South West</v>
      </c>
      <c r="K688" s="28">
        <f t="shared" si="24"/>
        <v>512</v>
      </c>
    </row>
    <row r="689" spans="1:11" x14ac:dyDescent="0.35">
      <c r="A689" s="69">
        <f t="shared" si="23"/>
        <v>45748</v>
      </c>
      <c r="B689" t="s">
        <v>887</v>
      </c>
      <c r="C689" t="s">
        <v>278</v>
      </c>
      <c r="E689" t="s">
        <v>740</v>
      </c>
      <c r="F689" t="s">
        <v>741</v>
      </c>
      <c r="G689" t="s">
        <v>129</v>
      </c>
      <c r="H689">
        <v>35</v>
      </c>
      <c r="I689" s="68" t="str">
        <f>VLOOKUP(E689,Refs!$P$2:$R$29,3,FALSE)</f>
        <v>Y58</v>
      </c>
      <c r="J689" s="68" t="str">
        <f>VLOOKUP(E689,Refs!$P$2:$S$29,4,FALSE)</f>
        <v>South West</v>
      </c>
      <c r="K689" s="28">
        <f t="shared" si="24"/>
        <v>35</v>
      </c>
    </row>
    <row r="690" spans="1:11" x14ac:dyDescent="0.35">
      <c r="A690" s="69">
        <f t="shared" si="23"/>
        <v>45748</v>
      </c>
      <c r="B690" t="s">
        <v>887</v>
      </c>
      <c r="C690" t="s">
        <v>278</v>
      </c>
      <c r="E690" t="s">
        <v>740</v>
      </c>
      <c r="F690" t="s">
        <v>741</v>
      </c>
      <c r="G690" t="s">
        <v>130</v>
      </c>
      <c r="H690">
        <v>857</v>
      </c>
      <c r="I690" s="68" t="str">
        <f>VLOOKUP(E690,Refs!$P$2:$R$29,3,FALSE)</f>
        <v>Y58</v>
      </c>
      <c r="J690" s="68" t="str">
        <f>VLOOKUP(E690,Refs!$P$2:$S$29,4,FALSE)</f>
        <v>South West</v>
      </c>
      <c r="K690" s="28">
        <f t="shared" si="24"/>
        <v>857</v>
      </c>
    </row>
    <row r="691" spans="1:11" x14ac:dyDescent="0.35">
      <c r="A691" s="69">
        <f t="shared" si="23"/>
        <v>45748</v>
      </c>
      <c r="B691" t="s">
        <v>887</v>
      </c>
      <c r="C691" t="s">
        <v>278</v>
      </c>
      <c r="E691" t="s">
        <v>740</v>
      </c>
      <c r="F691" t="s">
        <v>741</v>
      </c>
      <c r="G691" t="s">
        <v>131</v>
      </c>
      <c r="H691">
        <v>705</v>
      </c>
      <c r="I691" s="68" t="str">
        <f>VLOOKUP(E691,Refs!$P$2:$R$29,3,FALSE)</f>
        <v>Y58</v>
      </c>
      <c r="J691" s="68" t="str">
        <f>VLOOKUP(E691,Refs!$P$2:$S$29,4,FALSE)</f>
        <v>South West</v>
      </c>
      <c r="K691" s="28">
        <f t="shared" si="24"/>
        <v>705</v>
      </c>
    </row>
    <row r="692" spans="1:11" x14ac:dyDescent="0.35">
      <c r="A692" s="69">
        <f t="shared" si="23"/>
        <v>45748</v>
      </c>
      <c r="B692" t="s">
        <v>887</v>
      </c>
      <c r="C692" t="s">
        <v>278</v>
      </c>
      <c r="E692" t="s">
        <v>740</v>
      </c>
      <c r="F692" t="s">
        <v>741</v>
      </c>
      <c r="G692" t="s">
        <v>132</v>
      </c>
      <c r="H692">
        <v>1568</v>
      </c>
      <c r="I692" s="68" t="str">
        <f>VLOOKUP(E692,Refs!$P$2:$R$29,3,FALSE)</f>
        <v>Y58</v>
      </c>
      <c r="J692" s="68" t="str">
        <f>VLOOKUP(E692,Refs!$P$2:$S$29,4,FALSE)</f>
        <v>South West</v>
      </c>
      <c r="K692" s="28">
        <f t="shared" si="24"/>
        <v>1568</v>
      </c>
    </row>
    <row r="693" spans="1:11" x14ac:dyDescent="0.35">
      <c r="A693" s="69">
        <f t="shared" si="23"/>
        <v>45748</v>
      </c>
      <c r="B693" t="s">
        <v>887</v>
      </c>
      <c r="C693" t="s">
        <v>278</v>
      </c>
      <c r="E693" t="s">
        <v>740</v>
      </c>
      <c r="F693" t="s">
        <v>741</v>
      </c>
      <c r="G693" t="s">
        <v>133</v>
      </c>
      <c r="H693">
        <v>1491</v>
      </c>
      <c r="I693" s="68" t="str">
        <f>VLOOKUP(E693,Refs!$P$2:$R$29,3,FALSE)</f>
        <v>Y58</v>
      </c>
      <c r="J693" s="68" t="str">
        <f>VLOOKUP(E693,Refs!$P$2:$S$29,4,FALSE)</f>
        <v>South West</v>
      </c>
      <c r="K693" s="28">
        <f t="shared" si="24"/>
        <v>1491</v>
      </c>
    </row>
    <row r="694" spans="1:11" x14ac:dyDescent="0.35">
      <c r="A694" s="69">
        <f t="shared" si="23"/>
        <v>45748</v>
      </c>
      <c r="B694" t="s">
        <v>887</v>
      </c>
      <c r="C694" t="s">
        <v>278</v>
      </c>
      <c r="E694" t="s">
        <v>740</v>
      </c>
      <c r="F694" t="s">
        <v>741</v>
      </c>
      <c r="G694" t="s">
        <v>134</v>
      </c>
      <c r="H694" t="s">
        <v>892</v>
      </c>
      <c r="I694" s="68" t="str">
        <f>VLOOKUP(E694,Refs!$P$2:$R$29,3,FALSE)</f>
        <v>Y58</v>
      </c>
      <c r="J694" s="68" t="str">
        <f>VLOOKUP(E694,Refs!$P$2:$S$29,4,FALSE)</f>
        <v>South West</v>
      </c>
      <c r="K694" s="28" t="str">
        <f t="shared" si="24"/>
        <v>-</v>
      </c>
    </row>
    <row r="695" spans="1:11" x14ac:dyDescent="0.35">
      <c r="A695" s="69">
        <f t="shared" si="23"/>
        <v>45748</v>
      </c>
      <c r="B695" t="s">
        <v>887</v>
      </c>
      <c r="C695" t="s">
        <v>278</v>
      </c>
      <c r="E695" t="s">
        <v>740</v>
      </c>
      <c r="F695" t="s">
        <v>741</v>
      </c>
      <c r="G695" t="s">
        <v>135</v>
      </c>
      <c r="H695" t="s">
        <v>892</v>
      </c>
      <c r="I695" s="68" t="str">
        <f>VLOOKUP(E695,Refs!$P$2:$R$29,3,FALSE)</f>
        <v>Y58</v>
      </c>
      <c r="J695" s="68" t="str">
        <f>VLOOKUP(E695,Refs!$P$2:$S$29,4,FALSE)</f>
        <v>South West</v>
      </c>
      <c r="K695" s="28" t="str">
        <f t="shared" si="24"/>
        <v>-</v>
      </c>
    </row>
    <row r="696" spans="1:11" x14ac:dyDescent="0.35">
      <c r="A696" s="69">
        <f t="shared" si="23"/>
        <v>45748</v>
      </c>
      <c r="B696" t="s">
        <v>887</v>
      </c>
      <c r="C696" t="s">
        <v>278</v>
      </c>
      <c r="E696" t="s">
        <v>740</v>
      </c>
      <c r="F696" t="s">
        <v>741</v>
      </c>
      <c r="G696" t="s">
        <v>136</v>
      </c>
      <c r="H696" t="s">
        <v>892</v>
      </c>
      <c r="I696" s="68" t="str">
        <f>VLOOKUP(E696,Refs!$P$2:$R$29,3,FALSE)</f>
        <v>Y58</v>
      </c>
      <c r="J696" s="68" t="str">
        <f>VLOOKUP(E696,Refs!$P$2:$S$29,4,FALSE)</f>
        <v>South West</v>
      </c>
      <c r="K696" s="28" t="str">
        <f t="shared" si="24"/>
        <v>-</v>
      </c>
    </row>
    <row r="697" spans="1:11" x14ac:dyDescent="0.35">
      <c r="A697" s="69">
        <f t="shared" si="23"/>
        <v>45748</v>
      </c>
      <c r="B697" t="s">
        <v>887</v>
      </c>
      <c r="C697" t="s">
        <v>278</v>
      </c>
      <c r="E697" t="s">
        <v>740</v>
      </c>
      <c r="F697" t="s">
        <v>741</v>
      </c>
      <c r="G697" t="s">
        <v>137</v>
      </c>
      <c r="H697" t="s">
        <v>892</v>
      </c>
      <c r="I697" s="68" t="str">
        <f>VLOOKUP(E697,Refs!$P$2:$R$29,3,FALSE)</f>
        <v>Y58</v>
      </c>
      <c r="J697" s="68" t="str">
        <f>VLOOKUP(E697,Refs!$P$2:$S$29,4,FALSE)</f>
        <v>South West</v>
      </c>
      <c r="K697" s="28" t="str">
        <f t="shared" si="24"/>
        <v>-</v>
      </c>
    </row>
    <row r="698" spans="1:11" x14ac:dyDescent="0.35">
      <c r="A698" s="69">
        <f t="shared" si="23"/>
        <v>45748</v>
      </c>
      <c r="B698" t="s">
        <v>887</v>
      </c>
      <c r="C698" t="s">
        <v>278</v>
      </c>
      <c r="E698" t="s">
        <v>740</v>
      </c>
      <c r="F698" t="s">
        <v>741</v>
      </c>
      <c r="G698" t="s">
        <v>138</v>
      </c>
      <c r="H698" t="s">
        <v>892</v>
      </c>
      <c r="I698" s="68" t="str">
        <f>VLOOKUP(E698,Refs!$P$2:$R$29,3,FALSE)</f>
        <v>Y58</v>
      </c>
      <c r="J698" s="68" t="str">
        <f>VLOOKUP(E698,Refs!$P$2:$S$29,4,FALSE)</f>
        <v>South West</v>
      </c>
      <c r="K698" s="28" t="str">
        <f t="shared" si="24"/>
        <v>-</v>
      </c>
    </row>
    <row r="699" spans="1:11" x14ac:dyDescent="0.35">
      <c r="A699" s="69">
        <f t="shared" si="23"/>
        <v>45748</v>
      </c>
      <c r="B699" t="s">
        <v>887</v>
      </c>
      <c r="C699" t="s">
        <v>278</v>
      </c>
      <c r="E699" t="s">
        <v>740</v>
      </c>
      <c r="F699" t="s">
        <v>741</v>
      </c>
      <c r="G699" t="s">
        <v>139</v>
      </c>
      <c r="H699" t="s">
        <v>892</v>
      </c>
      <c r="I699" s="68" t="str">
        <f>VLOOKUP(E699,Refs!$P$2:$R$29,3,FALSE)</f>
        <v>Y58</v>
      </c>
      <c r="J699" s="68" t="str">
        <f>VLOOKUP(E699,Refs!$P$2:$S$29,4,FALSE)</f>
        <v>South West</v>
      </c>
      <c r="K699" s="28" t="str">
        <f t="shared" si="24"/>
        <v>-</v>
      </c>
    </row>
    <row r="700" spans="1:11" x14ac:dyDescent="0.35">
      <c r="A700" s="69">
        <f t="shared" si="23"/>
        <v>45748</v>
      </c>
      <c r="B700" t="s">
        <v>887</v>
      </c>
      <c r="C700" t="s">
        <v>278</v>
      </c>
      <c r="E700" t="s">
        <v>740</v>
      </c>
      <c r="F700" t="s">
        <v>741</v>
      </c>
      <c r="G700" t="s">
        <v>140</v>
      </c>
      <c r="H700" t="s">
        <v>892</v>
      </c>
      <c r="I700" s="68" t="str">
        <f>VLOOKUP(E700,Refs!$P$2:$R$29,3,FALSE)</f>
        <v>Y58</v>
      </c>
      <c r="J700" s="68" t="str">
        <f>VLOOKUP(E700,Refs!$P$2:$S$29,4,FALSE)</f>
        <v>South West</v>
      </c>
      <c r="K700" s="28" t="str">
        <f t="shared" si="24"/>
        <v>-</v>
      </c>
    </row>
    <row r="701" spans="1:11" x14ac:dyDescent="0.35">
      <c r="A701" s="69">
        <f t="shared" si="23"/>
        <v>45748</v>
      </c>
      <c r="B701" t="s">
        <v>887</v>
      </c>
      <c r="C701" t="s">
        <v>278</v>
      </c>
      <c r="E701" t="s">
        <v>740</v>
      </c>
      <c r="F701" t="s">
        <v>741</v>
      </c>
      <c r="G701" t="s">
        <v>141</v>
      </c>
      <c r="H701" t="s">
        <v>892</v>
      </c>
      <c r="I701" s="68" t="str">
        <f>VLOOKUP(E701,Refs!$P$2:$R$29,3,FALSE)</f>
        <v>Y58</v>
      </c>
      <c r="J701" s="68" t="str">
        <f>VLOOKUP(E701,Refs!$P$2:$S$29,4,FALSE)</f>
        <v>South West</v>
      </c>
      <c r="K701" s="28" t="str">
        <f t="shared" si="24"/>
        <v>-</v>
      </c>
    </row>
    <row r="702" spans="1:11" x14ac:dyDescent="0.35">
      <c r="A702" s="69">
        <f t="shared" si="23"/>
        <v>45748</v>
      </c>
      <c r="B702" t="s">
        <v>887</v>
      </c>
      <c r="C702" t="s">
        <v>278</v>
      </c>
      <c r="E702" t="s">
        <v>740</v>
      </c>
      <c r="F702" t="s">
        <v>741</v>
      </c>
      <c r="G702" t="s">
        <v>730</v>
      </c>
      <c r="H702" t="s">
        <v>892</v>
      </c>
      <c r="I702" s="68" t="str">
        <f>VLOOKUP(E702,Refs!$P$2:$R$29,3,FALSE)</f>
        <v>Y58</v>
      </c>
      <c r="J702" s="68" t="str">
        <f>VLOOKUP(E702,Refs!$P$2:$S$29,4,FALSE)</f>
        <v>South West</v>
      </c>
      <c r="K702" s="28" t="str">
        <f t="shared" si="24"/>
        <v>-</v>
      </c>
    </row>
    <row r="703" spans="1:11" x14ac:dyDescent="0.35">
      <c r="A703" s="69">
        <f t="shared" si="23"/>
        <v>45748</v>
      </c>
      <c r="B703" t="s">
        <v>887</v>
      </c>
      <c r="C703" t="s">
        <v>278</v>
      </c>
      <c r="E703" t="s">
        <v>740</v>
      </c>
      <c r="F703" t="s">
        <v>741</v>
      </c>
      <c r="G703" t="s">
        <v>729</v>
      </c>
      <c r="H703" t="s">
        <v>892</v>
      </c>
      <c r="I703" s="68" t="str">
        <f>VLOOKUP(E703,Refs!$P$2:$R$29,3,FALSE)</f>
        <v>Y58</v>
      </c>
      <c r="J703" s="68" t="str">
        <f>VLOOKUP(E703,Refs!$P$2:$S$29,4,FALSE)</f>
        <v>South West</v>
      </c>
      <c r="K703" s="28" t="str">
        <f t="shared" si="24"/>
        <v>-</v>
      </c>
    </row>
    <row r="704" spans="1:11" x14ac:dyDescent="0.35">
      <c r="A704" s="69">
        <f t="shared" si="23"/>
        <v>45748</v>
      </c>
      <c r="B704" t="s">
        <v>887</v>
      </c>
      <c r="C704" t="s">
        <v>278</v>
      </c>
      <c r="E704" t="s">
        <v>740</v>
      </c>
      <c r="F704" t="s">
        <v>741</v>
      </c>
      <c r="G704" t="s">
        <v>732</v>
      </c>
      <c r="H704" t="s">
        <v>892</v>
      </c>
      <c r="I704" s="68" t="str">
        <f>VLOOKUP(E704,Refs!$P$2:$R$29,3,FALSE)</f>
        <v>Y58</v>
      </c>
      <c r="J704" s="68" t="str">
        <f>VLOOKUP(E704,Refs!$P$2:$S$29,4,FALSE)</f>
        <v>South West</v>
      </c>
      <c r="K704" s="28" t="str">
        <f t="shared" si="24"/>
        <v>-</v>
      </c>
    </row>
    <row r="705" spans="1:11" x14ac:dyDescent="0.35">
      <c r="A705" s="69">
        <f t="shared" si="23"/>
        <v>45748</v>
      </c>
      <c r="B705" t="s">
        <v>887</v>
      </c>
      <c r="C705" t="s">
        <v>278</v>
      </c>
      <c r="E705" t="s">
        <v>740</v>
      </c>
      <c r="F705" t="s">
        <v>741</v>
      </c>
      <c r="G705" t="s">
        <v>731</v>
      </c>
      <c r="H705" t="s">
        <v>892</v>
      </c>
      <c r="I705" s="68" t="str">
        <f>VLOOKUP(E705,Refs!$P$2:$R$29,3,FALSE)</f>
        <v>Y58</v>
      </c>
      <c r="J705" s="68" t="str">
        <f>VLOOKUP(E705,Refs!$P$2:$S$29,4,FALSE)</f>
        <v>South West</v>
      </c>
      <c r="K705" s="28" t="str">
        <f t="shared" si="24"/>
        <v>-</v>
      </c>
    </row>
    <row r="706" spans="1:11" x14ac:dyDescent="0.35">
      <c r="A706" s="69">
        <f t="shared" si="23"/>
        <v>45748</v>
      </c>
      <c r="B706" t="s">
        <v>887</v>
      </c>
      <c r="C706" t="s">
        <v>282</v>
      </c>
      <c r="D706" t="s">
        <v>894</v>
      </c>
      <c r="E706" t="s">
        <v>298</v>
      </c>
      <c r="F706" t="s">
        <v>299</v>
      </c>
      <c r="G706" t="s">
        <v>10</v>
      </c>
      <c r="H706">
        <v>98124</v>
      </c>
      <c r="I706" s="68" t="str">
        <f>VLOOKUP(E706,Refs!$P$2:$R$29,3,FALSE)</f>
        <v>Y63</v>
      </c>
      <c r="J706" s="68" t="str">
        <f>VLOOKUP(E706,Refs!$P$2:$S$29,4,FALSE)</f>
        <v>North East and Yorkshire</v>
      </c>
      <c r="K706" s="28">
        <f t="shared" si="24"/>
        <v>98124</v>
      </c>
    </row>
    <row r="707" spans="1:11" x14ac:dyDescent="0.35">
      <c r="A707" s="69">
        <f t="shared" ref="A707:A770" si="25">DATEVALUE(RIGHT(B707,8))</f>
        <v>45748</v>
      </c>
      <c r="B707" t="s">
        <v>887</v>
      </c>
      <c r="C707" t="s">
        <v>282</v>
      </c>
      <c r="D707" t="s">
        <v>894</v>
      </c>
      <c r="E707" t="s">
        <v>298</v>
      </c>
      <c r="F707" t="s">
        <v>299</v>
      </c>
      <c r="G707" t="s">
        <v>70</v>
      </c>
      <c r="H707">
        <v>98124</v>
      </c>
      <c r="I707" s="68" t="str">
        <f>VLOOKUP(E707,Refs!$P$2:$R$29,3,FALSE)</f>
        <v>Y63</v>
      </c>
      <c r="J707" s="68" t="str">
        <f>VLOOKUP(E707,Refs!$P$2:$S$29,4,FALSE)</f>
        <v>North East and Yorkshire</v>
      </c>
      <c r="K707" s="28">
        <f t="shared" si="24"/>
        <v>98124</v>
      </c>
    </row>
    <row r="708" spans="1:11" x14ac:dyDescent="0.35">
      <c r="A708" s="69">
        <f t="shared" si="25"/>
        <v>45748</v>
      </c>
      <c r="B708" t="s">
        <v>887</v>
      </c>
      <c r="C708" t="s">
        <v>282</v>
      </c>
      <c r="D708" t="s">
        <v>894</v>
      </c>
      <c r="E708" t="s">
        <v>298</v>
      </c>
      <c r="F708" t="s">
        <v>299</v>
      </c>
      <c r="G708" t="s">
        <v>20</v>
      </c>
      <c r="H708">
        <v>87720</v>
      </c>
      <c r="I708" s="68" t="str">
        <f>VLOOKUP(E708,Refs!$P$2:$R$29,3,FALSE)</f>
        <v>Y63</v>
      </c>
      <c r="J708" s="68" t="str">
        <f>VLOOKUP(E708,Refs!$P$2:$S$29,4,FALSE)</f>
        <v>North East and Yorkshire</v>
      </c>
      <c r="K708" s="28">
        <f t="shared" si="24"/>
        <v>87720</v>
      </c>
    </row>
    <row r="709" spans="1:11" x14ac:dyDescent="0.35">
      <c r="A709" s="69">
        <f t="shared" si="25"/>
        <v>45748</v>
      </c>
      <c r="B709" t="s">
        <v>887</v>
      </c>
      <c r="C709" t="s">
        <v>282</v>
      </c>
      <c r="D709" t="s">
        <v>894</v>
      </c>
      <c r="E709" t="s">
        <v>298</v>
      </c>
      <c r="F709" t="s">
        <v>299</v>
      </c>
      <c r="G709" t="s">
        <v>23</v>
      </c>
      <c r="H709">
        <v>79084</v>
      </c>
      <c r="I709" s="68" t="str">
        <f>VLOOKUP(E709,Refs!$P$2:$R$29,3,FALSE)</f>
        <v>Y63</v>
      </c>
      <c r="J709" s="68" t="str">
        <f>VLOOKUP(E709,Refs!$P$2:$S$29,4,FALSE)</f>
        <v>North East and Yorkshire</v>
      </c>
      <c r="K709" s="28">
        <f t="shared" si="24"/>
        <v>79084</v>
      </c>
    </row>
    <row r="710" spans="1:11" x14ac:dyDescent="0.35">
      <c r="A710" s="69">
        <f t="shared" si="25"/>
        <v>45748</v>
      </c>
      <c r="B710" t="s">
        <v>887</v>
      </c>
      <c r="C710" t="s">
        <v>282</v>
      </c>
      <c r="D710" t="s">
        <v>894</v>
      </c>
      <c r="E710" t="s">
        <v>298</v>
      </c>
      <c r="F710" t="s">
        <v>299</v>
      </c>
      <c r="G710" t="s">
        <v>19</v>
      </c>
      <c r="H710">
        <v>1829</v>
      </c>
      <c r="I710" s="68" t="str">
        <f>VLOOKUP(E710,Refs!$P$2:$R$29,3,FALSE)</f>
        <v>Y63</v>
      </c>
      <c r="J710" s="68" t="str">
        <f>VLOOKUP(E710,Refs!$P$2:$S$29,4,FALSE)</f>
        <v>North East and Yorkshire</v>
      </c>
      <c r="K710" s="28">
        <f t="shared" si="24"/>
        <v>1829</v>
      </c>
    </row>
    <row r="711" spans="1:11" x14ac:dyDescent="0.35">
      <c r="A711" s="69">
        <f t="shared" si="25"/>
        <v>45748</v>
      </c>
      <c r="B711" t="s">
        <v>887</v>
      </c>
      <c r="C711" t="s">
        <v>282</v>
      </c>
      <c r="D711" t="s">
        <v>894</v>
      </c>
      <c r="E711" t="s">
        <v>298</v>
      </c>
      <c r="F711" t="s">
        <v>299</v>
      </c>
      <c r="G711" t="s">
        <v>21</v>
      </c>
      <c r="H711">
        <v>1861365</v>
      </c>
      <c r="I711" s="68" t="str">
        <f>VLOOKUP(E711,Refs!$P$2:$R$29,3,FALSE)</f>
        <v>Y63</v>
      </c>
      <c r="J711" s="68" t="str">
        <f>VLOOKUP(E711,Refs!$P$2:$S$29,4,FALSE)</f>
        <v>North East and Yorkshire</v>
      </c>
      <c r="K711" s="28">
        <f t="shared" ref="K711:K774" si="26">IF(OR(H711="NULL",H711=0,H711=""),"",H711)</f>
        <v>1861365</v>
      </c>
    </row>
    <row r="712" spans="1:11" x14ac:dyDescent="0.35">
      <c r="A712" s="69">
        <f t="shared" si="25"/>
        <v>45748</v>
      </c>
      <c r="B712" t="s">
        <v>887</v>
      </c>
      <c r="C712" t="s">
        <v>282</v>
      </c>
      <c r="D712" t="s">
        <v>894</v>
      </c>
      <c r="E712" t="s">
        <v>298</v>
      </c>
      <c r="F712" t="s">
        <v>299</v>
      </c>
      <c r="G712" t="s">
        <v>71</v>
      </c>
      <c r="H712">
        <v>148</v>
      </c>
      <c r="I712" s="68" t="str">
        <f>VLOOKUP(E712,Refs!$P$2:$R$29,3,FALSE)</f>
        <v>Y63</v>
      </c>
      <c r="J712" s="68" t="str">
        <f>VLOOKUP(E712,Refs!$P$2:$S$29,4,FALSE)</f>
        <v>North East and Yorkshire</v>
      </c>
      <c r="K712" s="28">
        <f t="shared" si="26"/>
        <v>148</v>
      </c>
    </row>
    <row r="713" spans="1:11" x14ac:dyDescent="0.35">
      <c r="A713" s="69">
        <f t="shared" si="25"/>
        <v>45748</v>
      </c>
      <c r="B713" t="s">
        <v>887</v>
      </c>
      <c r="C713" t="s">
        <v>282</v>
      </c>
      <c r="D713" t="s">
        <v>894</v>
      </c>
      <c r="E713" t="s">
        <v>298</v>
      </c>
      <c r="F713" t="s">
        <v>299</v>
      </c>
      <c r="G713" t="s">
        <v>72</v>
      </c>
      <c r="H713">
        <v>377</v>
      </c>
      <c r="I713" s="68" t="str">
        <f>VLOOKUP(E713,Refs!$P$2:$R$29,3,FALSE)</f>
        <v>Y63</v>
      </c>
      <c r="J713" s="68" t="str">
        <f>VLOOKUP(E713,Refs!$P$2:$S$29,4,FALSE)</f>
        <v>North East and Yorkshire</v>
      </c>
      <c r="K713" s="28">
        <f t="shared" si="26"/>
        <v>377</v>
      </c>
    </row>
    <row r="714" spans="1:11" x14ac:dyDescent="0.35">
      <c r="A714" s="69">
        <f t="shared" si="25"/>
        <v>45748</v>
      </c>
      <c r="B714" t="s">
        <v>887</v>
      </c>
      <c r="C714" t="s">
        <v>282</v>
      </c>
      <c r="D714" t="s">
        <v>894</v>
      </c>
      <c r="E714" t="s">
        <v>298</v>
      </c>
      <c r="F714" t="s">
        <v>299</v>
      </c>
      <c r="G714" t="s">
        <v>73</v>
      </c>
      <c r="H714" t="s">
        <v>892</v>
      </c>
      <c r="I714" s="68" t="str">
        <f>VLOOKUP(E714,Refs!$P$2:$R$29,3,FALSE)</f>
        <v>Y63</v>
      </c>
      <c r="J714" s="68" t="str">
        <f>VLOOKUP(E714,Refs!$P$2:$S$29,4,FALSE)</f>
        <v>North East and Yorkshire</v>
      </c>
      <c r="K714" s="28" t="str">
        <f t="shared" si="26"/>
        <v>-</v>
      </c>
    </row>
    <row r="715" spans="1:11" x14ac:dyDescent="0.35">
      <c r="A715" s="69">
        <f t="shared" si="25"/>
        <v>45748</v>
      </c>
      <c r="B715" t="s">
        <v>887</v>
      </c>
      <c r="C715" t="s">
        <v>282</v>
      </c>
      <c r="D715" t="s">
        <v>894</v>
      </c>
      <c r="E715" t="s">
        <v>298</v>
      </c>
      <c r="F715" t="s">
        <v>299</v>
      </c>
      <c r="G715" t="s">
        <v>74</v>
      </c>
      <c r="H715">
        <v>10319</v>
      </c>
      <c r="I715" s="68" t="str">
        <f>VLOOKUP(E715,Refs!$P$2:$R$29,3,FALSE)</f>
        <v>Y63</v>
      </c>
      <c r="J715" s="68" t="str">
        <f>VLOOKUP(E715,Refs!$P$2:$S$29,4,FALSE)</f>
        <v>North East and Yorkshire</v>
      </c>
      <c r="K715" s="28">
        <f t="shared" si="26"/>
        <v>10319</v>
      </c>
    </row>
    <row r="716" spans="1:11" x14ac:dyDescent="0.35">
      <c r="A716" s="69">
        <f t="shared" si="25"/>
        <v>45748</v>
      </c>
      <c r="B716" t="s">
        <v>887</v>
      </c>
      <c r="C716" t="s">
        <v>282</v>
      </c>
      <c r="D716" t="s">
        <v>894</v>
      </c>
      <c r="E716" t="s">
        <v>298</v>
      </c>
      <c r="F716" t="s">
        <v>299</v>
      </c>
      <c r="G716" t="s">
        <v>75</v>
      </c>
      <c r="H716">
        <v>50237852</v>
      </c>
      <c r="I716" s="68" t="str">
        <f>VLOOKUP(E716,Refs!$P$2:$R$29,3,FALSE)</f>
        <v>Y63</v>
      </c>
      <c r="J716" s="68" t="str">
        <f>VLOOKUP(E716,Refs!$P$2:$S$29,4,FALSE)</f>
        <v>North East and Yorkshire</v>
      </c>
      <c r="K716" s="28">
        <f t="shared" si="26"/>
        <v>50237852</v>
      </c>
    </row>
    <row r="717" spans="1:11" x14ac:dyDescent="0.35">
      <c r="A717" s="69">
        <f t="shared" si="25"/>
        <v>45748</v>
      </c>
      <c r="B717" t="s">
        <v>887</v>
      </c>
      <c r="C717" t="s">
        <v>282</v>
      </c>
      <c r="D717" t="s">
        <v>894</v>
      </c>
      <c r="E717" t="s">
        <v>298</v>
      </c>
      <c r="F717" t="s">
        <v>299</v>
      </c>
      <c r="G717" t="s">
        <v>26</v>
      </c>
      <c r="H717">
        <v>86831</v>
      </c>
      <c r="I717" s="68" t="str">
        <f>VLOOKUP(E717,Refs!$P$2:$R$29,3,FALSE)</f>
        <v>Y63</v>
      </c>
      <c r="J717" s="68" t="str">
        <f>VLOOKUP(E717,Refs!$P$2:$S$29,4,FALSE)</f>
        <v>North East and Yorkshire</v>
      </c>
      <c r="K717" s="28">
        <f t="shared" si="26"/>
        <v>86831</v>
      </c>
    </row>
    <row r="718" spans="1:11" x14ac:dyDescent="0.35">
      <c r="A718" s="69">
        <f t="shared" si="25"/>
        <v>45748</v>
      </c>
      <c r="B718" t="s">
        <v>887</v>
      </c>
      <c r="C718" t="s">
        <v>282</v>
      </c>
      <c r="D718" t="s">
        <v>894</v>
      </c>
      <c r="E718" t="s">
        <v>298</v>
      </c>
      <c r="F718" t="s">
        <v>299</v>
      </c>
      <c r="G718" t="s">
        <v>76</v>
      </c>
      <c r="H718">
        <v>0</v>
      </c>
      <c r="I718" s="68" t="str">
        <f>VLOOKUP(E718,Refs!$P$2:$R$29,3,FALSE)</f>
        <v>Y63</v>
      </c>
      <c r="J718" s="68" t="str">
        <f>VLOOKUP(E718,Refs!$P$2:$S$29,4,FALSE)</f>
        <v>North East and Yorkshire</v>
      </c>
      <c r="K718" s="28" t="str">
        <f t="shared" si="26"/>
        <v/>
      </c>
    </row>
    <row r="719" spans="1:11" x14ac:dyDescent="0.35">
      <c r="A719" s="69">
        <f t="shared" si="25"/>
        <v>45748</v>
      </c>
      <c r="B719" t="s">
        <v>887</v>
      </c>
      <c r="C719" t="s">
        <v>282</v>
      </c>
      <c r="D719" t="s">
        <v>894</v>
      </c>
      <c r="E719" t="s">
        <v>298</v>
      </c>
      <c r="F719" t="s">
        <v>299</v>
      </c>
      <c r="G719" t="s">
        <v>77</v>
      </c>
      <c r="H719">
        <v>66185</v>
      </c>
      <c r="I719" s="68" t="str">
        <f>VLOOKUP(E719,Refs!$P$2:$R$29,3,FALSE)</f>
        <v>Y63</v>
      </c>
      <c r="J719" s="68" t="str">
        <f>VLOOKUP(E719,Refs!$P$2:$S$29,4,FALSE)</f>
        <v>North East and Yorkshire</v>
      </c>
      <c r="K719" s="28">
        <f t="shared" si="26"/>
        <v>66185</v>
      </c>
    </row>
    <row r="720" spans="1:11" x14ac:dyDescent="0.35">
      <c r="A720" s="69">
        <f t="shared" si="25"/>
        <v>45748</v>
      </c>
      <c r="B720" t="s">
        <v>887</v>
      </c>
      <c r="C720" t="s">
        <v>282</v>
      </c>
      <c r="D720" t="s">
        <v>894</v>
      </c>
      <c r="E720" t="s">
        <v>298</v>
      </c>
      <c r="F720" t="s">
        <v>299</v>
      </c>
      <c r="G720" t="s">
        <v>78</v>
      </c>
      <c r="H720">
        <v>12703</v>
      </c>
      <c r="I720" s="68" t="str">
        <f>VLOOKUP(E720,Refs!$P$2:$R$29,3,FALSE)</f>
        <v>Y63</v>
      </c>
      <c r="J720" s="68" t="str">
        <f>VLOOKUP(E720,Refs!$P$2:$S$29,4,FALSE)</f>
        <v>North East and Yorkshire</v>
      </c>
      <c r="K720" s="28">
        <f t="shared" si="26"/>
        <v>12703</v>
      </c>
    </row>
    <row r="721" spans="1:11" x14ac:dyDescent="0.35">
      <c r="A721" s="69">
        <f t="shared" si="25"/>
        <v>45748</v>
      </c>
      <c r="B721" t="s">
        <v>887</v>
      </c>
      <c r="C721" t="s">
        <v>282</v>
      </c>
      <c r="D721" t="s">
        <v>894</v>
      </c>
      <c r="E721" t="s">
        <v>298</v>
      </c>
      <c r="F721" t="s">
        <v>299</v>
      </c>
      <c r="G721" t="s">
        <v>79</v>
      </c>
      <c r="H721">
        <v>7933</v>
      </c>
      <c r="I721" s="68" t="str">
        <f>VLOOKUP(E721,Refs!$P$2:$R$29,3,FALSE)</f>
        <v>Y63</v>
      </c>
      <c r="J721" s="68" t="str">
        <f>VLOOKUP(E721,Refs!$P$2:$S$29,4,FALSE)</f>
        <v>North East and Yorkshire</v>
      </c>
      <c r="K721" s="28">
        <f t="shared" si="26"/>
        <v>7933</v>
      </c>
    </row>
    <row r="722" spans="1:11" x14ac:dyDescent="0.35">
      <c r="A722" s="69">
        <f t="shared" si="25"/>
        <v>45748</v>
      </c>
      <c r="B722" t="s">
        <v>887</v>
      </c>
      <c r="C722" t="s">
        <v>282</v>
      </c>
      <c r="D722" t="s">
        <v>894</v>
      </c>
      <c r="E722" t="s">
        <v>298</v>
      </c>
      <c r="F722" t="s">
        <v>299</v>
      </c>
      <c r="G722" t="s">
        <v>80</v>
      </c>
      <c r="H722">
        <v>10</v>
      </c>
      <c r="I722" s="68" t="str">
        <f>VLOOKUP(E722,Refs!$P$2:$R$29,3,FALSE)</f>
        <v>Y63</v>
      </c>
      <c r="J722" s="68" t="str">
        <f>VLOOKUP(E722,Refs!$P$2:$S$29,4,FALSE)</f>
        <v>North East and Yorkshire</v>
      </c>
      <c r="K722" s="28">
        <f t="shared" si="26"/>
        <v>10</v>
      </c>
    </row>
    <row r="723" spans="1:11" x14ac:dyDescent="0.35">
      <c r="A723" s="69">
        <f t="shared" si="25"/>
        <v>45748</v>
      </c>
      <c r="B723" t="s">
        <v>887</v>
      </c>
      <c r="C723" t="s">
        <v>282</v>
      </c>
      <c r="D723" t="s">
        <v>894</v>
      </c>
      <c r="E723" t="s">
        <v>298</v>
      </c>
      <c r="F723" t="s">
        <v>299</v>
      </c>
      <c r="G723" t="s">
        <v>25</v>
      </c>
      <c r="H723">
        <v>31463</v>
      </c>
      <c r="I723" s="68" t="str">
        <f>VLOOKUP(E723,Refs!$P$2:$R$29,3,FALSE)</f>
        <v>Y63</v>
      </c>
      <c r="J723" s="68" t="str">
        <f>VLOOKUP(E723,Refs!$P$2:$S$29,4,FALSE)</f>
        <v>North East and Yorkshire</v>
      </c>
      <c r="K723" s="28">
        <f t="shared" si="26"/>
        <v>31463</v>
      </c>
    </row>
    <row r="724" spans="1:11" x14ac:dyDescent="0.35">
      <c r="A724" s="69">
        <f t="shared" si="25"/>
        <v>45748</v>
      </c>
      <c r="B724" t="s">
        <v>887</v>
      </c>
      <c r="C724" t="s">
        <v>282</v>
      </c>
      <c r="D724" t="s">
        <v>894</v>
      </c>
      <c r="E724" t="s">
        <v>298</v>
      </c>
      <c r="F724" t="s">
        <v>299</v>
      </c>
      <c r="G724" t="s">
        <v>81</v>
      </c>
      <c r="H724">
        <v>151</v>
      </c>
      <c r="I724" s="68" t="str">
        <f>VLOOKUP(E724,Refs!$P$2:$R$29,3,FALSE)</f>
        <v>Y63</v>
      </c>
      <c r="J724" s="68" t="str">
        <f>VLOOKUP(E724,Refs!$P$2:$S$29,4,FALSE)</f>
        <v>North East and Yorkshire</v>
      </c>
      <c r="K724" s="28">
        <f t="shared" si="26"/>
        <v>151</v>
      </c>
    </row>
    <row r="725" spans="1:11" x14ac:dyDescent="0.35">
      <c r="A725" s="69">
        <f t="shared" si="25"/>
        <v>45748</v>
      </c>
      <c r="B725" t="s">
        <v>887</v>
      </c>
      <c r="C725" t="s">
        <v>282</v>
      </c>
      <c r="D725" t="s">
        <v>894</v>
      </c>
      <c r="E725" t="s">
        <v>298</v>
      </c>
      <c r="F725" t="s">
        <v>299</v>
      </c>
      <c r="G725" t="s">
        <v>82</v>
      </c>
      <c r="H725">
        <v>8694</v>
      </c>
      <c r="I725" s="68" t="str">
        <f>VLOOKUP(E725,Refs!$P$2:$R$29,3,FALSE)</f>
        <v>Y63</v>
      </c>
      <c r="J725" s="68" t="str">
        <f>VLOOKUP(E725,Refs!$P$2:$S$29,4,FALSE)</f>
        <v>North East and Yorkshire</v>
      </c>
      <c r="K725" s="28">
        <f t="shared" si="26"/>
        <v>8694</v>
      </c>
    </row>
    <row r="726" spans="1:11" x14ac:dyDescent="0.35">
      <c r="A726" s="69">
        <f t="shared" si="25"/>
        <v>45748</v>
      </c>
      <c r="B726" t="s">
        <v>887</v>
      </c>
      <c r="C726" t="s">
        <v>282</v>
      </c>
      <c r="D726" t="s">
        <v>894</v>
      </c>
      <c r="E726" t="s">
        <v>298</v>
      </c>
      <c r="F726" t="s">
        <v>299</v>
      </c>
      <c r="G726" t="s">
        <v>83</v>
      </c>
      <c r="H726">
        <v>2998</v>
      </c>
      <c r="I726" s="68" t="str">
        <f>VLOOKUP(E726,Refs!$P$2:$R$29,3,FALSE)</f>
        <v>Y63</v>
      </c>
      <c r="J726" s="68" t="str">
        <f>VLOOKUP(E726,Refs!$P$2:$S$29,4,FALSE)</f>
        <v>North East and Yorkshire</v>
      </c>
      <c r="K726" s="28">
        <f t="shared" si="26"/>
        <v>2998</v>
      </c>
    </row>
    <row r="727" spans="1:11" x14ac:dyDescent="0.35">
      <c r="A727" s="69">
        <f t="shared" si="25"/>
        <v>45748</v>
      </c>
      <c r="B727" t="s">
        <v>887</v>
      </c>
      <c r="C727" t="s">
        <v>282</v>
      </c>
      <c r="D727" t="s">
        <v>894</v>
      </c>
      <c r="E727" t="s">
        <v>298</v>
      </c>
      <c r="F727" t="s">
        <v>299</v>
      </c>
      <c r="G727" t="s">
        <v>84</v>
      </c>
      <c r="H727">
        <v>3819</v>
      </c>
      <c r="I727" s="68" t="str">
        <f>VLOOKUP(E727,Refs!$P$2:$R$29,3,FALSE)</f>
        <v>Y63</v>
      </c>
      <c r="J727" s="68" t="str">
        <f>VLOOKUP(E727,Refs!$P$2:$S$29,4,FALSE)</f>
        <v>North East and Yorkshire</v>
      </c>
      <c r="K727" s="28">
        <f t="shared" si="26"/>
        <v>3819</v>
      </c>
    </row>
    <row r="728" spans="1:11" x14ac:dyDescent="0.35">
      <c r="A728" s="69">
        <f t="shared" si="25"/>
        <v>45748</v>
      </c>
      <c r="B728" t="s">
        <v>887</v>
      </c>
      <c r="C728" t="s">
        <v>282</v>
      </c>
      <c r="D728" t="s">
        <v>894</v>
      </c>
      <c r="E728" t="s">
        <v>298</v>
      </c>
      <c r="F728" t="s">
        <v>299</v>
      </c>
      <c r="G728" t="s">
        <v>85</v>
      </c>
      <c r="H728">
        <v>13448</v>
      </c>
      <c r="I728" s="68" t="str">
        <f>VLOOKUP(E728,Refs!$P$2:$R$29,3,FALSE)</f>
        <v>Y63</v>
      </c>
      <c r="J728" s="68" t="str">
        <f>VLOOKUP(E728,Refs!$P$2:$S$29,4,FALSE)</f>
        <v>North East and Yorkshire</v>
      </c>
      <c r="K728" s="28">
        <f t="shared" si="26"/>
        <v>13448</v>
      </c>
    </row>
    <row r="729" spans="1:11" x14ac:dyDescent="0.35">
      <c r="A729" s="69">
        <f t="shared" si="25"/>
        <v>45748</v>
      </c>
      <c r="B729" t="s">
        <v>887</v>
      </c>
      <c r="C729" t="s">
        <v>282</v>
      </c>
      <c r="D729" t="s">
        <v>894</v>
      </c>
      <c r="E729" t="s">
        <v>298</v>
      </c>
      <c r="F729" t="s">
        <v>299</v>
      </c>
      <c r="G729" t="s">
        <v>86</v>
      </c>
      <c r="H729">
        <v>3265</v>
      </c>
      <c r="I729" s="68" t="str">
        <f>VLOOKUP(E729,Refs!$P$2:$R$29,3,FALSE)</f>
        <v>Y63</v>
      </c>
      <c r="J729" s="68" t="str">
        <f>VLOOKUP(E729,Refs!$P$2:$S$29,4,FALSE)</f>
        <v>North East and Yorkshire</v>
      </c>
      <c r="K729" s="28">
        <f t="shared" si="26"/>
        <v>3265</v>
      </c>
    </row>
    <row r="730" spans="1:11" x14ac:dyDescent="0.35">
      <c r="A730" s="69">
        <f t="shared" si="25"/>
        <v>45748</v>
      </c>
      <c r="B730" t="s">
        <v>887</v>
      </c>
      <c r="C730" t="s">
        <v>282</v>
      </c>
      <c r="D730" t="s">
        <v>894</v>
      </c>
      <c r="E730" t="s">
        <v>298</v>
      </c>
      <c r="F730" t="s">
        <v>299</v>
      </c>
      <c r="G730" t="s">
        <v>87</v>
      </c>
      <c r="H730">
        <v>1529</v>
      </c>
      <c r="I730" s="68" t="str">
        <f>VLOOKUP(E730,Refs!$P$2:$R$29,3,FALSE)</f>
        <v>Y63</v>
      </c>
      <c r="J730" s="68" t="str">
        <f>VLOOKUP(E730,Refs!$P$2:$S$29,4,FALSE)</f>
        <v>North East and Yorkshire</v>
      </c>
      <c r="K730" s="28">
        <f t="shared" si="26"/>
        <v>1529</v>
      </c>
    </row>
    <row r="731" spans="1:11" x14ac:dyDescent="0.35">
      <c r="A731" s="69">
        <f t="shared" si="25"/>
        <v>45748</v>
      </c>
      <c r="B731" t="s">
        <v>887</v>
      </c>
      <c r="C731" t="s">
        <v>282</v>
      </c>
      <c r="D731" t="s">
        <v>894</v>
      </c>
      <c r="E731" t="s">
        <v>298</v>
      </c>
      <c r="F731" t="s">
        <v>299</v>
      </c>
      <c r="G731" t="s">
        <v>88</v>
      </c>
      <c r="H731">
        <v>8492</v>
      </c>
      <c r="I731" s="68" t="str">
        <f>VLOOKUP(E731,Refs!$P$2:$R$29,3,FALSE)</f>
        <v>Y63</v>
      </c>
      <c r="J731" s="68" t="str">
        <f>VLOOKUP(E731,Refs!$P$2:$S$29,4,FALSE)</f>
        <v>North East and Yorkshire</v>
      </c>
      <c r="K731" s="28">
        <f t="shared" si="26"/>
        <v>8492</v>
      </c>
    </row>
    <row r="732" spans="1:11" x14ac:dyDescent="0.35">
      <c r="A732" s="69">
        <f t="shared" si="25"/>
        <v>45748</v>
      </c>
      <c r="B732" t="s">
        <v>887</v>
      </c>
      <c r="C732" t="s">
        <v>282</v>
      </c>
      <c r="D732" t="s">
        <v>894</v>
      </c>
      <c r="E732" t="s">
        <v>298</v>
      </c>
      <c r="F732" t="s">
        <v>299</v>
      </c>
      <c r="G732" t="s">
        <v>89</v>
      </c>
      <c r="H732">
        <v>29010</v>
      </c>
      <c r="I732" s="68" t="str">
        <f>VLOOKUP(E732,Refs!$P$2:$R$29,3,FALSE)</f>
        <v>Y63</v>
      </c>
      <c r="J732" s="68" t="str">
        <f>VLOOKUP(E732,Refs!$P$2:$S$29,4,FALSE)</f>
        <v>North East and Yorkshire</v>
      </c>
      <c r="K732" s="28">
        <f t="shared" si="26"/>
        <v>29010</v>
      </c>
    </row>
    <row r="733" spans="1:11" x14ac:dyDescent="0.35">
      <c r="A733" s="69">
        <f t="shared" si="25"/>
        <v>45748</v>
      </c>
      <c r="B733" t="s">
        <v>887</v>
      </c>
      <c r="C733" t="s">
        <v>282</v>
      </c>
      <c r="D733" t="s">
        <v>894</v>
      </c>
      <c r="E733" t="s">
        <v>298</v>
      </c>
      <c r="F733" t="s">
        <v>299</v>
      </c>
      <c r="G733" t="s">
        <v>90</v>
      </c>
      <c r="H733">
        <v>86831</v>
      </c>
      <c r="I733" s="68" t="str">
        <f>VLOOKUP(E733,Refs!$P$2:$R$29,3,FALSE)</f>
        <v>Y63</v>
      </c>
      <c r="J733" s="68" t="str">
        <f>VLOOKUP(E733,Refs!$P$2:$S$29,4,FALSE)</f>
        <v>North East and Yorkshire</v>
      </c>
      <c r="K733" s="28">
        <f t="shared" si="26"/>
        <v>86831</v>
      </c>
    </row>
    <row r="734" spans="1:11" x14ac:dyDescent="0.35">
      <c r="A734" s="69">
        <f t="shared" si="25"/>
        <v>45748</v>
      </c>
      <c r="B734" t="s">
        <v>887</v>
      </c>
      <c r="C734" t="s">
        <v>282</v>
      </c>
      <c r="D734" t="s">
        <v>894</v>
      </c>
      <c r="E734" t="s">
        <v>298</v>
      </c>
      <c r="F734" t="s">
        <v>299</v>
      </c>
      <c r="G734" t="s">
        <v>27</v>
      </c>
      <c r="H734">
        <v>12399</v>
      </c>
      <c r="I734" s="68" t="str">
        <f>VLOOKUP(E734,Refs!$P$2:$R$29,3,FALSE)</f>
        <v>Y63</v>
      </c>
      <c r="J734" s="68" t="str">
        <f>VLOOKUP(E734,Refs!$P$2:$S$29,4,FALSE)</f>
        <v>North East and Yorkshire</v>
      </c>
      <c r="K734" s="28">
        <f t="shared" si="26"/>
        <v>12399</v>
      </c>
    </row>
    <row r="735" spans="1:11" x14ac:dyDescent="0.35">
      <c r="A735" s="69">
        <f t="shared" si="25"/>
        <v>45748</v>
      </c>
      <c r="B735" t="s">
        <v>887</v>
      </c>
      <c r="C735" t="s">
        <v>282</v>
      </c>
      <c r="D735" t="s">
        <v>894</v>
      </c>
      <c r="E735" t="s">
        <v>298</v>
      </c>
      <c r="F735" t="s">
        <v>299</v>
      </c>
      <c r="G735" t="s">
        <v>29</v>
      </c>
      <c r="H735">
        <v>15050</v>
      </c>
      <c r="I735" s="68" t="str">
        <f>VLOOKUP(E735,Refs!$P$2:$R$29,3,FALSE)</f>
        <v>Y63</v>
      </c>
      <c r="J735" s="68" t="str">
        <f>VLOOKUP(E735,Refs!$P$2:$S$29,4,FALSE)</f>
        <v>North East and Yorkshire</v>
      </c>
      <c r="K735" s="28">
        <f t="shared" si="26"/>
        <v>15050</v>
      </c>
    </row>
    <row r="736" spans="1:11" x14ac:dyDescent="0.35">
      <c r="A736" s="69">
        <f t="shared" si="25"/>
        <v>45748</v>
      </c>
      <c r="B736" t="s">
        <v>887</v>
      </c>
      <c r="C736" t="s">
        <v>282</v>
      </c>
      <c r="D736" t="s">
        <v>894</v>
      </c>
      <c r="E736" t="s">
        <v>298</v>
      </c>
      <c r="F736" t="s">
        <v>299</v>
      </c>
      <c r="G736" t="s">
        <v>91</v>
      </c>
      <c r="H736">
        <v>6333</v>
      </c>
      <c r="I736" s="68" t="str">
        <f>VLOOKUP(E736,Refs!$P$2:$R$29,3,FALSE)</f>
        <v>Y63</v>
      </c>
      <c r="J736" s="68" t="str">
        <f>VLOOKUP(E736,Refs!$P$2:$S$29,4,FALSE)</f>
        <v>North East and Yorkshire</v>
      </c>
      <c r="K736" s="28">
        <f t="shared" si="26"/>
        <v>6333</v>
      </c>
    </row>
    <row r="737" spans="1:11" x14ac:dyDescent="0.35">
      <c r="A737" s="69">
        <f t="shared" si="25"/>
        <v>45748</v>
      </c>
      <c r="B737" t="s">
        <v>887</v>
      </c>
      <c r="C737" t="s">
        <v>282</v>
      </c>
      <c r="D737" t="s">
        <v>894</v>
      </c>
      <c r="E737" t="s">
        <v>298</v>
      </c>
      <c r="F737" t="s">
        <v>299</v>
      </c>
      <c r="G737" t="s">
        <v>92</v>
      </c>
      <c r="H737">
        <v>14</v>
      </c>
      <c r="I737" s="68" t="str">
        <f>VLOOKUP(E737,Refs!$P$2:$R$29,3,FALSE)</f>
        <v>Y63</v>
      </c>
      <c r="J737" s="68" t="str">
        <f>VLOOKUP(E737,Refs!$P$2:$S$29,4,FALSE)</f>
        <v>North East and Yorkshire</v>
      </c>
      <c r="K737" s="28">
        <f t="shared" si="26"/>
        <v>14</v>
      </c>
    </row>
    <row r="738" spans="1:11" x14ac:dyDescent="0.35">
      <c r="A738" s="69">
        <f t="shared" si="25"/>
        <v>45748</v>
      </c>
      <c r="B738" t="s">
        <v>887</v>
      </c>
      <c r="C738" t="s">
        <v>282</v>
      </c>
      <c r="D738" t="s">
        <v>894</v>
      </c>
      <c r="E738" t="s">
        <v>298</v>
      </c>
      <c r="F738" t="s">
        <v>299</v>
      </c>
      <c r="G738" t="s">
        <v>93</v>
      </c>
      <c r="H738">
        <v>8767</v>
      </c>
      <c r="I738" s="68" t="str">
        <f>VLOOKUP(E738,Refs!$P$2:$R$29,3,FALSE)</f>
        <v>Y63</v>
      </c>
      <c r="J738" s="68" t="str">
        <f>VLOOKUP(E738,Refs!$P$2:$S$29,4,FALSE)</f>
        <v>North East and Yorkshire</v>
      </c>
      <c r="K738" s="28">
        <f t="shared" si="26"/>
        <v>8767</v>
      </c>
    </row>
    <row r="739" spans="1:11" x14ac:dyDescent="0.35">
      <c r="A739" s="69">
        <f t="shared" si="25"/>
        <v>45748</v>
      </c>
      <c r="B739" t="s">
        <v>887</v>
      </c>
      <c r="C739" t="s">
        <v>282</v>
      </c>
      <c r="D739" t="s">
        <v>894</v>
      </c>
      <c r="E739" t="s">
        <v>298</v>
      </c>
      <c r="F739" t="s">
        <v>299</v>
      </c>
      <c r="G739" t="s">
        <v>94</v>
      </c>
      <c r="H739">
        <v>473</v>
      </c>
      <c r="I739" s="68" t="str">
        <f>VLOOKUP(E739,Refs!$P$2:$R$29,3,FALSE)</f>
        <v>Y63</v>
      </c>
      <c r="J739" s="68" t="str">
        <f>VLOOKUP(E739,Refs!$P$2:$S$29,4,FALSE)</f>
        <v>North East and Yorkshire</v>
      </c>
      <c r="K739" s="28">
        <f t="shared" si="26"/>
        <v>473</v>
      </c>
    </row>
    <row r="740" spans="1:11" x14ac:dyDescent="0.35">
      <c r="A740" s="69">
        <f t="shared" si="25"/>
        <v>45748</v>
      </c>
      <c r="B740" t="s">
        <v>887</v>
      </c>
      <c r="C740" t="s">
        <v>282</v>
      </c>
      <c r="D740" t="s">
        <v>894</v>
      </c>
      <c r="E740" t="s">
        <v>298</v>
      </c>
      <c r="F740" t="s">
        <v>299</v>
      </c>
      <c r="G740" t="s">
        <v>95</v>
      </c>
      <c r="H740">
        <v>3143</v>
      </c>
      <c r="I740" s="68" t="str">
        <f>VLOOKUP(E740,Refs!$P$2:$R$29,3,FALSE)</f>
        <v>Y63</v>
      </c>
      <c r="J740" s="68" t="str">
        <f>VLOOKUP(E740,Refs!$P$2:$S$29,4,FALSE)</f>
        <v>North East and Yorkshire</v>
      </c>
      <c r="K740" s="28">
        <f t="shared" si="26"/>
        <v>3143</v>
      </c>
    </row>
    <row r="741" spans="1:11" x14ac:dyDescent="0.35">
      <c r="A741" s="69">
        <f t="shared" si="25"/>
        <v>45748</v>
      </c>
      <c r="B741" t="s">
        <v>887</v>
      </c>
      <c r="C741" t="s">
        <v>282</v>
      </c>
      <c r="D741" t="s">
        <v>894</v>
      </c>
      <c r="E741" t="s">
        <v>298</v>
      </c>
      <c r="F741" t="s">
        <v>299</v>
      </c>
      <c r="G741" t="s">
        <v>96</v>
      </c>
      <c r="H741">
        <v>126</v>
      </c>
      <c r="I741" s="68" t="str">
        <f>VLOOKUP(E741,Refs!$P$2:$R$29,3,FALSE)</f>
        <v>Y63</v>
      </c>
      <c r="J741" s="68" t="str">
        <f>VLOOKUP(E741,Refs!$P$2:$S$29,4,FALSE)</f>
        <v>North East and Yorkshire</v>
      </c>
      <c r="K741" s="28">
        <f t="shared" si="26"/>
        <v>126</v>
      </c>
    </row>
    <row r="742" spans="1:11" x14ac:dyDescent="0.35">
      <c r="A742" s="69">
        <f t="shared" si="25"/>
        <v>45748</v>
      </c>
      <c r="B742" t="s">
        <v>887</v>
      </c>
      <c r="C742" t="s">
        <v>282</v>
      </c>
      <c r="D742" t="s">
        <v>894</v>
      </c>
      <c r="E742" t="s">
        <v>298</v>
      </c>
      <c r="F742" t="s">
        <v>299</v>
      </c>
      <c r="G742" t="s">
        <v>97</v>
      </c>
      <c r="H742">
        <v>4621</v>
      </c>
      <c r="I742" s="68" t="str">
        <f>VLOOKUP(E742,Refs!$P$2:$R$29,3,FALSE)</f>
        <v>Y63</v>
      </c>
      <c r="J742" s="68" t="str">
        <f>VLOOKUP(E742,Refs!$P$2:$S$29,4,FALSE)</f>
        <v>North East and Yorkshire</v>
      </c>
      <c r="K742" s="28">
        <f t="shared" si="26"/>
        <v>4621</v>
      </c>
    </row>
    <row r="743" spans="1:11" x14ac:dyDescent="0.35">
      <c r="A743" s="69">
        <f t="shared" si="25"/>
        <v>45748</v>
      </c>
      <c r="B743" t="s">
        <v>887</v>
      </c>
      <c r="C743" t="s">
        <v>282</v>
      </c>
      <c r="D743" t="s">
        <v>894</v>
      </c>
      <c r="E743" t="s">
        <v>298</v>
      </c>
      <c r="F743" t="s">
        <v>299</v>
      </c>
      <c r="G743" t="s">
        <v>31</v>
      </c>
      <c r="H743">
        <v>3150</v>
      </c>
      <c r="I743" s="68" t="str">
        <f>VLOOKUP(E743,Refs!$P$2:$R$29,3,FALSE)</f>
        <v>Y63</v>
      </c>
      <c r="J743" s="68" t="str">
        <f>VLOOKUP(E743,Refs!$P$2:$S$29,4,FALSE)</f>
        <v>North East and Yorkshire</v>
      </c>
      <c r="K743" s="28">
        <f t="shared" si="26"/>
        <v>3150</v>
      </c>
    </row>
    <row r="744" spans="1:11" x14ac:dyDescent="0.35">
      <c r="A744" s="69">
        <f t="shared" si="25"/>
        <v>45748</v>
      </c>
      <c r="B744" t="s">
        <v>887</v>
      </c>
      <c r="C744" t="s">
        <v>282</v>
      </c>
      <c r="D744" t="s">
        <v>894</v>
      </c>
      <c r="E744" t="s">
        <v>298</v>
      </c>
      <c r="F744" t="s">
        <v>299</v>
      </c>
      <c r="G744" t="s">
        <v>98</v>
      </c>
      <c r="H744">
        <v>8324</v>
      </c>
      <c r="I744" s="68" t="str">
        <f>VLOOKUP(E744,Refs!$P$2:$R$29,3,FALSE)</f>
        <v>Y63</v>
      </c>
      <c r="J744" s="68" t="str">
        <f>VLOOKUP(E744,Refs!$P$2:$S$29,4,FALSE)</f>
        <v>North East and Yorkshire</v>
      </c>
      <c r="K744" s="28">
        <f t="shared" si="26"/>
        <v>8324</v>
      </c>
    </row>
    <row r="745" spans="1:11" x14ac:dyDescent="0.35">
      <c r="A745" s="69">
        <f t="shared" si="25"/>
        <v>45748</v>
      </c>
      <c r="B745" t="s">
        <v>887</v>
      </c>
      <c r="C745" t="s">
        <v>282</v>
      </c>
      <c r="D745" t="s">
        <v>894</v>
      </c>
      <c r="E745" t="s">
        <v>298</v>
      </c>
      <c r="F745" t="s">
        <v>299</v>
      </c>
      <c r="G745" t="s">
        <v>99</v>
      </c>
      <c r="H745">
        <v>5950</v>
      </c>
      <c r="I745" s="68" t="str">
        <f>VLOOKUP(E745,Refs!$P$2:$R$29,3,FALSE)</f>
        <v>Y63</v>
      </c>
      <c r="J745" s="68" t="str">
        <f>VLOOKUP(E745,Refs!$P$2:$S$29,4,FALSE)</f>
        <v>North East and Yorkshire</v>
      </c>
      <c r="K745" s="28">
        <f t="shared" si="26"/>
        <v>5950</v>
      </c>
    </row>
    <row r="746" spans="1:11" x14ac:dyDescent="0.35">
      <c r="A746" s="69">
        <f t="shared" si="25"/>
        <v>45748</v>
      </c>
      <c r="B746" t="s">
        <v>887</v>
      </c>
      <c r="C746" t="s">
        <v>282</v>
      </c>
      <c r="D746" t="s">
        <v>894</v>
      </c>
      <c r="E746" t="s">
        <v>298</v>
      </c>
      <c r="F746" t="s">
        <v>299</v>
      </c>
      <c r="G746" t="s">
        <v>100</v>
      </c>
      <c r="H746">
        <v>4103</v>
      </c>
      <c r="I746" s="68" t="str">
        <f>VLOOKUP(E746,Refs!$P$2:$R$29,3,FALSE)</f>
        <v>Y63</v>
      </c>
      <c r="J746" s="68" t="str">
        <f>VLOOKUP(E746,Refs!$P$2:$S$29,4,FALSE)</f>
        <v>North East and Yorkshire</v>
      </c>
      <c r="K746" s="28">
        <f t="shared" si="26"/>
        <v>4103</v>
      </c>
    </row>
    <row r="747" spans="1:11" x14ac:dyDescent="0.35">
      <c r="A747" s="69">
        <f t="shared" si="25"/>
        <v>45748</v>
      </c>
      <c r="B747" t="s">
        <v>887</v>
      </c>
      <c r="C747" t="s">
        <v>282</v>
      </c>
      <c r="D747" t="s">
        <v>894</v>
      </c>
      <c r="E747" t="s">
        <v>298</v>
      </c>
      <c r="F747" t="s">
        <v>299</v>
      </c>
      <c r="G747" t="s">
        <v>101</v>
      </c>
      <c r="H747">
        <v>1732</v>
      </c>
      <c r="I747" s="68" t="str">
        <f>VLOOKUP(E747,Refs!$P$2:$R$29,3,FALSE)</f>
        <v>Y63</v>
      </c>
      <c r="J747" s="68" t="str">
        <f>VLOOKUP(E747,Refs!$P$2:$S$29,4,FALSE)</f>
        <v>North East and Yorkshire</v>
      </c>
      <c r="K747" s="28">
        <f t="shared" si="26"/>
        <v>1732</v>
      </c>
    </row>
    <row r="748" spans="1:11" x14ac:dyDescent="0.35">
      <c r="A748" s="69">
        <f t="shared" si="25"/>
        <v>45748</v>
      </c>
      <c r="B748" t="s">
        <v>887</v>
      </c>
      <c r="C748" t="s">
        <v>282</v>
      </c>
      <c r="D748" t="s">
        <v>894</v>
      </c>
      <c r="E748" t="s">
        <v>298</v>
      </c>
      <c r="F748" t="s">
        <v>299</v>
      </c>
      <c r="G748" t="s">
        <v>102</v>
      </c>
      <c r="H748">
        <v>1090</v>
      </c>
      <c r="I748" s="68" t="str">
        <f>VLOOKUP(E748,Refs!$P$2:$R$29,3,FALSE)</f>
        <v>Y63</v>
      </c>
      <c r="J748" s="68" t="str">
        <f>VLOOKUP(E748,Refs!$P$2:$S$29,4,FALSE)</f>
        <v>North East and Yorkshire</v>
      </c>
      <c r="K748" s="28">
        <f t="shared" si="26"/>
        <v>1090</v>
      </c>
    </row>
    <row r="749" spans="1:11" x14ac:dyDescent="0.35">
      <c r="A749" s="69">
        <f t="shared" si="25"/>
        <v>45748</v>
      </c>
      <c r="B749" t="s">
        <v>887</v>
      </c>
      <c r="C749" t="s">
        <v>282</v>
      </c>
      <c r="D749" t="s">
        <v>894</v>
      </c>
      <c r="E749" t="s">
        <v>298</v>
      </c>
      <c r="F749" t="s">
        <v>299</v>
      </c>
      <c r="G749" t="s">
        <v>103</v>
      </c>
      <c r="H749">
        <v>990</v>
      </c>
      <c r="I749" s="68" t="str">
        <f>VLOOKUP(E749,Refs!$P$2:$R$29,3,FALSE)</f>
        <v>Y63</v>
      </c>
      <c r="J749" s="68" t="str">
        <f>VLOOKUP(E749,Refs!$P$2:$S$29,4,FALSE)</f>
        <v>North East and Yorkshire</v>
      </c>
      <c r="K749" s="28">
        <f t="shared" si="26"/>
        <v>990</v>
      </c>
    </row>
    <row r="750" spans="1:11" x14ac:dyDescent="0.35">
      <c r="A750" s="69">
        <f t="shared" si="25"/>
        <v>45748</v>
      </c>
      <c r="B750" t="s">
        <v>887</v>
      </c>
      <c r="C750" t="s">
        <v>282</v>
      </c>
      <c r="D750" t="s">
        <v>894</v>
      </c>
      <c r="E750" t="s">
        <v>298</v>
      </c>
      <c r="F750" t="s">
        <v>299</v>
      </c>
      <c r="G750" t="s">
        <v>104</v>
      </c>
      <c r="H750">
        <v>1757</v>
      </c>
      <c r="I750" s="68" t="str">
        <f>VLOOKUP(E750,Refs!$P$2:$R$29,3,FALSE)</f>
        <v>Y63</v>
      </c>
      <c r="J750" s="68" t="str">
        <f>VLOOKUP(E750,Refs!$P$2:$S$29,4,FALSE)</f>
        <v>North East and Yorkshire</v>
      </c>
      <c r="K750" s="28">
        <f t="shared" si="26"/>
        <v>1757</v>
      </c>
    </row>
    <row r="751" spans="1:11" x14ac:dyDescent="0.35">
      <c r="A751" s="69">
        <f t="shared" si="25"/>
        <v>45748</v>
      </c>
      <c r="B751" t="s">
        <v>887</v>
      </c>
      <c r="C751" t="s">
        <v>282</v>
      </c>
      <c r="D751" t="s">
        <v>894</v>
      </c>
      <c r="E751" t="s">
        <v>298</v>
      </c>
      <c r="F751" t="s">
        <v>299</v>
      </c>
      <c r="G751" t="s">
        <v>105</v>
      </c>
      <c r="H751">
        <v>12116604</v>
      </c>
      <c r="I751" s="68" t="str">
        <f>VLOOKUP(E751,Refs!$P$2:$R$29,3,FALSE)</f>
        <v>Y63</v>
      </c>
      <c r="J751" s="68" t="str">
        <f>VLOOKUP(E751,Refs!$P$2:$S$29,4,FALSE)</f>
        <v>North East and Yorkshire</v>
      </c>
      <c r="K751" s="28">
        <f t="shared" si="26"/>
        <v>12116604</v>
      </c>
    </row>
    <row r="752" spans="1:11" x14ac:dyDescent="0.35">
      <c r="A752" s="69">
        <f t="shared" si="25"/>
        <v>45748</v>
      </c>
      <c r="B752" t="s">
        <v>887</v>
      </c>
      <c r="C752" t="s">
        <v>282</v>
      </c>
      <c r="D752" t="s">
        <v>894</v>
      </c>
      <c r="E752" t="s">
        <v>298</v>
      </c>
      <c r="F752" t="s">
        <v>299</v>
      </c>
      <c r="G752" t="s">
        <v>106</v>
      </c>
      <c r="H752">
        <v>13958</v>
      </c>
      <c r="I752" s="68" t="str">
        <f>VLOOKUP(E752,Refs!$P$2:$R$29,3,FALSE)</f>
        <v>Y63</v>
      </c>
      <c r="J752" s="68" t="str">
        <f>VLOOKUP(E752,Refs!$P$2:$S$29,4,FALSE)</f>
        <v>North East and Yorkshire</v>
      </c>
      <c r="K752" s="28">
        <f t="shared" si="26"/>
        <v>13958</v>
      </c>
    </row>
    <row r="753" spans="1:11" x14ac:dyDescent="0.35">
      <c r="A753" s="69">
        <f t="shared" si="25"/>
        <v>45748</v>
      </c>
      <c r="B753" t="s">
        <v>887</v>
      </c>
      <c r="C753" t="s">
        <v>282</v>
      </c>
      <c r="D753" t="s">
        <v>894</v>
      </c>
      <c r="E753" t="s">
        <v>298</v>
      </c>
      <c r="F753" t="s">
        <v>299</v>
      </c>
      <c r="G753" t="s">
        <v>107</v>
      </c>
      <c r="H753">
        <v>2433</v>
      </c>
      <c r="I753" s="68" t="str">
        <f>VLOOKUP(E753,Refs!$P$2:$R$29,3,FALSE)</f>
        <v>Y63</v>
      </c>
      <c r="J753" s="68" t="str">
        <f>VLOOKUP(E753,Refs!$P$2:$S$29,4,FALSE)</f>
        <v>North East and Yorkshire</v>
      </c>
      <c r="K753" s="28">
        <f t="shared" si="26"/>
        <v>2433</v>
      </c>
    </row>
    <row r="754" spans="1:11" x14ac:dyDescent="0.35">
      <c r="A754" s="69">
        <f t="shared" si="25"/>
        <v>45748</v>
      </c>
      <c r="B754" t="s">
        <v>887</v>
      </c>
      <c r="C754" t="s">
        <v>282</v>
      </c>
      <c r="D754" t="s">
        <v>894</v>
      </c>
      <c r="E754" t="s">
        <v>298</v>
      </c>
      <c r="F754" t="s">
        <v>299</v>
      </c>
      <c r="G754" t="s">
        <v>108</v>
      </c>
      <c r="H754">
        <v>158</v>
      </c>
      <c r="I754" s="68" t="str">
        <f>VLOOKUP(E754,Refs!$P$2:$R$29,3,FALSE)</f>
        <v>Y63</v>
      </c>
      <c r="J754" s="68" t="str">
        <f>VLOOKUP(E754,Refs!$P$2:$S$29,4,FALSE)</f>
        <v>North East and Yorkshire</v>
      </c>
      <c r="K754" s="28">
        <f t="shared" si="26"/>
        <v>158</v>
      </c>
    </row>
    <row r="755" spans="1:11" x14ac:dyDescent="0.35">
      <c r="A755" s="69">
        <f t="shared" si="25"/>
        <v>45748</v>
      </c>
      <c r="B755" t="s">
        <v>887</v>
      </c>
      <c r="C755" t="s">
        <v>282</v>
      </c>
      <c r="D755" t="s">
        <v>894</v>
      </c>
      <c r="E755" t="s">
        <v>298</v>
      </c>
      <c r="F755" t="s">
        <v>299</v>
      </c>
      <c r="G755" t="s">
        <v>109</v>
      </c>
      <c r="H755">
        <v>749</v>
      </c>
      <c r="I755" s="68" t="str">
        <f>VLOOKUP(E755,Refs!$P$2:$R$29,3,FALSE)</f>
        <v>Y63</v>
      </c>
      <c r="J755" s="68" t="str">
        <f>VLOOKUP(E755,Refs!$P$2:$S$29,4,FALSE)</f>
        <v>North East and Yorkshire</v>
      </c>
      <c r="K755" s="28">
        <f t="shared" si="26"/>
        <v>749</v>
      </c>
    </row>
    <row r="756" spans="1:11" x14ac:dyDescent="0.35">
      <c r="A756" s="69">
        <f t="shared" si="25"/>
        <v>45748</v>
      </c>
      <c r="B756" t="s">
        <v>887</v>
      </c>
      <c r="C756" t="s">
        <v>282</v>
      </c>
      <c r="D756" t="s">
        <v>894</v>
      </c>
      <c r="E756" t="s">
        <v>298</v>
      </c>
      <c r="F756" t="s">
        <v>299</v>
      </c>
      <c r="G756" t="s">
        <v>110</v>
      </c>
      <c r="H756">
        <v>5985721</v>
      </c>
      <c r="I756" s="68" t="str">
        <f>VLOOKUP(E756,Refs!$P$2:$R$29,3,FALSE)</f>
        <v>Y63</v>
      </c>
      <c r="J756" s="68" t="str">
        <f>VLOOKUP(E756,Refs!$P$2:$S$29,4,FALSE)</f>
        <v>North East and Yorkshire</v>
      </c>
      <c r="K756" s="28">
        <f t="shared" si="26"/>
        <v>5985721</v>
      </c>
    </row>
    <row r="757" spans="1:11" x14ac:dyDescent="0.35">
      <c r="A757" s="69">
        <f t="shared" si="25"/>
        <v>45748</v>
      </c>
      <c r="B757" t="s">
        <v>887</v>
      </c>
      <c r="C757" t="s">
        <v>282</v>
      </c>
      <c r="D757" t="s">
        <v>894</v>
      </c>
      <c r="E757" t="s">
        <v>298</v>
      </c>
      <c r="F757" t="s">
        <v>299</v>
      </c>
      <c r="G757" t="s">
        <v>111</v>
      </c>
      <c r="H757">
        <v>8235</v>
      </c>
      <c r="I757" s="68" t="str">
        <f>VLOOKUP(E757,Refs!$P$2:$R$29,3,FALSE)</f>
        <v>Y63</v>
      </c>
      <c r="J757" s="68" t="str">
        <f>VLOOKUP(E757,Refs!$P$2:$S$29,4,FALSE)</f>
        <v>North East and Yorkshire</v>
      </c>
      <c r="K757" s="28">
        <f t="shared" si="26"/>
        <v>8235</v>
      </c>
    </row>
    <row r="758" spans="1:11" x14ac:dyDescent="0.35">
      <c r="A758" s="69">
        <f t="shared" si="25"/>
        <v>45748</v>
      </c>
      <c r="B758" t="s">
        <v>887</v>
      </c>
      <c r="C758" t="s">
        <v>282</v>
      </c>
      <c r="D758" t="s">
        <v>894</v>
      </c>
      <c r="E758" t="s">
        <v>298</v>
      </c>
      <c r="F758" t="s">
        <v>299</v>
      </c>
      <c r="G758" t="s">
        <v>814</v>
      </c>
      <c r="H758">
        <v>34877</v>
      </c>
      <c r="I758" s="68" t="str">
        <f>VLOOKUP(E758,Refs!$P$2:$R$29,3,FALSE)</f>
        <v>Y63</v>
      </c>
      <c r="J758" s="68" t="str">
        <f>VLOOKUP(E758,Refs!$P$2:$S$29,4,FALSE)</f>
        <v>North East and Yorkshire</v>
      </c>
      <c r="K758" s="28">
        <f t="shared" si="26"/>
        <v>34877</v>
      </c>
    </row>
    <row r="759" spans="1:11" x14ac:dyDescent="0.35">
      <c r="A759" s="69">
        <f t="shared" si="25"/>
        <v>45748</v>
      </c>
      <c r="B759" t="s">
        <v>887</v>
      </c>
      <c r="C759" t="s">
        <v>282</v>
      </c>
      <c r="D759" t="s">
        <v>894</v>
      </c>
      <c r="E759" t="s">
        <v>298</v>
      </c>
      <c r="F759" t="s">
        <v>299</v>
      </c>
      <c r="G759" t="s">
        <v>815</v>
      </c>
      <c r="H759">
        <v>1233</v>
      </c>
      <c r="I759" s="68" t="str">
        <f>VLOOKUP(E759,Refs!$P$2:$R$29,3,FALSE)</f>
        <v>Y63</v>
      </c>
      <c r="J759" s="68" t="str">
        <f>VLOOKUP(E759,Refs!$P$2:$S$29,4,FALSE)</f>
        <v>North East and Yorkshire</v>
      </c>
      <c r="K759" s="28">
        <f t="shared" si="26"/>
        <v>1233</v>
      </c>
    </row>
    <row r="760" spans="1:11" x14ac:dyDescent="0.35">
      <c r="A760" s="69">
        <f t="shared" si="25"/>
        <v>45748</v>
      </c>
      <c r="B760" t="s">
        <v>887</v>
      </c>
      <c r="C760" t="s">
        <v>282</v>
      </c>
      <c r="D760" t="s">
        <v>894</v>
      </c>
      <c r="E760" t="s">
        <v>298</v>
      </c>
      <c r="F760" t="s">
        <v>299</v>
      </c>
      <c r="G760" t="s">
        <v>112</v>
      </c>
      <c r="H760">
        <v>70156</v>
      </c>
      <c r="I760" s="68" t="str">
        <f>VLOOKUP(E760,Refs!$P$2:$R$29,3,FALSE)</f>
        <v>Y63</v>
      </c>
      <c r="J760" s="68" t="str">
        <f>VLOOKUP(E760,Refs!$P$2:$S$29,4,FALSE)</f>
        <v>North East and Yorkshire</v>
      </c>
      <c r="K760" s="28">
        <f t="shared" si="26"/>
        <v>70156</v>
      </c>
    </row>
    <row r="761" spans="1:11" x14ac:dyDescent="0.35">
      <c r="A761" s="69">
        <f t="shared" si="25"/>
        <v>45748</v>
      </c>
      <c r="B761" t="s">
        <v>887</v>
      </c>
      <c r="C761" t="s">
        <v>282</v>
      </c>
      <c r="D761" t="s">
        <v>894</v>
      </c>
      <c r="E761" t="s">
        <v>298</v>
      </c>
      <c r="F761" t="s">
        <v>299</v>
      </c>
      <c r="G761" t="s">
        <v>113</v>
      </c>
      <c r="H761">
        <v>25</v>
      </c>
      <c r="I761" s="68" t="str">
        <f>VLOOKUP(E761,Refs!$P$2:$R$29,3,FALSE)</f>
        <v>Y63</v>
      </c>
      <c r="J761" s="68" t="str">
        <f>VLOOKUP(E761,Refs!$P$2:$S$29,4,FALSE)</f>
        <v>North East and Yorkshire</v>
      </c>
      <c r="K761" s="28">
        <f t="shared" si="26"/>
        <v>25</v>
      </c>
    </row>
    <row r="762" spans="1:11" x14ac:dyDescent="0.35">
      <c r="A762" s="69">
        <f t="shared" si="25"/>
        <v>45748</v>
      </c>
      <c r="B762" t="s">
        <v>887</v>
      </c>
      <c r="C762" t="s">
        <v>282</v>
      </c>
      <c r="D762" t="s">
        <v>894</v>
      </c>
      <c r="E762" t="s">
        <v>298</v>
      </c>
      <c r="F762" t="s">
        <v>299</v>
      </c>
      <c r="G762" t="s">
        <v>114</v>
      </c>
      <c r="H762">
        <v>51406</v>
      </c>
      <c r="I762" s="68" t="str">
        <f>VLOOKUP(E762,Refs!$P$2:$R$29,3,FALSE)</f>
        <v>Y63</v>
      </c>
      <c r="J762" s="68" t="str">
        <f>VLOOKUP(E762,Refs!$P$2:$S$29,4,FALSE)</f>
        <v>North East and Yorkshire</v>
      </c>
      <c r="K762" s="28">
        <f t="shared" si="26"/>
        <v>51406</v>
      </c>
    </row>
    <row r="763" spans="1:11" x14ac:dyDescent="0.35">
      <c r="A763" s="69">
        <f t="shared" si="25"/>
        <v>45748</v>
      </c>
      <c r="B763" t="s">
        <v>887</v>
      </c>
      <c r="C763" t="s">
        <v>282</v>
      </c>
      <c r="D763" t="s">
        <v>894</v>
      </c>
      <c r="E763" t="s">
        <v>298</v>
      </c>
      <c r="F763" t="s">
        <v>299</v>
      </c>
      <c r="G763" t="s">
        <v>115</v>
      </c>
      <c r="H763">
        <v>17948</v>
      </c>
      <c r="I763" s="68" t="str">
        <f>VLOOKUP(E763,Refs!$P$2:$R$29,3,FALSE)</f>
        <v>Y63</v>
      </c>
      <c r="J763" s="68" t="str">
        <f>VLOOKUP(E763,Refs!$P$2:$S$29,4,FALSE)</f>
        <v>North East and Yorkshire</v>
      </c>
      <c r="K763" s="28">
        <f t="shared" si="26"/>
        <v>17948</v>
      </c>
    </row>
    <row r="764" spans="1:11" x14ac:dyDescent="0.35">
      <c r="A764" s="69">
        <f t="shared" si="25"/>
        <v>45748</v>
      </c>
      <c r="B764" t="s">
        <v>887</v>
      </c>
      <c r="C764" t="s">
        <v>282</v>
      </c>
      <c r="D764" t="s">
        <v>894</v>
      </c>
      <c r="E764" t="s">
        <v>298</v>
      </c>
      <c r="F764" t="s">
        <v>299</v>
      </c>
      <c r="G764" t="s">
        <v>116</v>
      </c>
      <c r="H764">
        <v>10515</v>
      </c>
      <c r="I764" s="68" t="str">
        <f>VLOOKUP(E764,Refs!$P$2:$R$29,3,FALSE)</f>
        <v>Y63</v>
      </c>
      <c r="J764" s="68" t="str">
        <f>VLOOKUP(E764,Refs!$P$2:$S$29,4,FALSE)</f>
        <v>North East and Yorkshire</v>
      </c>
      <c r="K764" s="28">
        <f t="shared" si="26"/>
        <v>10515</v>
      </c>
    </row>
    <row r="765" spans="1:11" x14ac:dyDescent="0.35">
      <c r="A765" s="69">
        <f t="shared" si="25"/>
        <v>45748</v>
      </c>
      <c r="B765" t="s">
        <v>887</v>
      </c>
      <c r="C765" t="s">
        <v>282</v>
      </c>
      <c r="D765" t="s">
        <v>894</v>
      </c>
      <c r="E765" t="s">
        <v>298</v>
      </c>
      <c r="F765" t="s">
        <v>299</v>
      </c>
      <c r="G765" t="s">
        <v>117</v>
      </c>
      <c r="H765">
        <v>6312</v>
      </c>
      <c r="I765" s="68" t="str">
        <f>VLOOKUP(E765,Refs!$P$2:$R$29,3,FALSE)</f>
        <v>Y63</v>
      </c>
      <c r="J765" s="68" t="str">
        <f>VLOOKUP(E765,Refs!$P$2:$S$29,4,FALSE)</f>
        <v>North East and Yorkshire</v>
      </c>
      <c r="K765" s="28">
        <f t="shared" si="26"/>
        <v>6312</v>
      </c>
    </row>
    <row r="766" spans="1:11" x14ac:dyDescent="0.35">
      <c r="A766" s="69">
        <f t="shared" si="25"/>
        <v>45748</v>
      </c>
      <c r="B766" t="s">
        <v>887</v>
      </c>
      <c r="C766" t="s">
        <v>282</v>
      </c>
      <c r="D766" t="s">
        <v>894</v>
      </c>
      <c r="E766" t="s">
        <v>298</v>
      </c>
      <c r="F766" t="s">
        <v>299</v>
      </c>
      <c r="G766" t="s">
        <v>118</v>
      </c>
      <c r="H766">
        <v>5805</v>
      </c>
      <c r="I766" s="68" t="str">
        <f>VLOOKUP(E766,Refs!$P$2:$R$29,3,FALSE)</f>
        <v>Y63</v>
      </c>
      <c r="J766" s="68" t="str">
        <f>VLOOKUP(E766,Refs!$P$2:$S$29,4,FALSE)</f>
        <v>North East and Yorkshire</v>
      </c>
      <c r="K766" s="28">
        <f t="shared" si="26"/>
        <v>5805</v>
      </c>
    </row>
    <row r="767" spans="1:11" x14ac:dyDescent="0.35">
      <c r="A767" s="69">
        <f t="shared" si="25"/>
        <v>45748</v>
      </c>
      <c r="B767" t="s">
        <v>887</v>
      </c>
      <c r="C767" t="s">
        <v>282</v>
      </c>
      <c r="D767" t="s">
        <v>894</v>
      </c>
      <c r="E767" t="s">
        <v>298</v>
      </c>
      <c r="F767" t="s">
        <v>299</v>
      </c>
      <c r="G767" t="s">
        <v>119</v>
      </c>
      <c r="H767">
        <v>1627</v>
      </c>
      <c r="I767" s="68" t="str">
        <f>VLOOKUP(E767,Refs!$P$2:$R$29,3,FALSE)</f>
        <v>Y63</v>
      </c>
      <c r="J767" s="68" t="str">
        <f>VLOOKUP(E767,Refs!$P$2:$S$29,4,FALSE)</f>
        <v>North East and Yorkshire</v>
      </c>
      <c r="K767" s="28">
        <f t="shared" si="26"/>
        <v>1627</v>
      </c>
    </row>
    <row r="768" spans="1:11" x14ac:dyDescent="0.35">
      <c r="A768" s="69">
        <f t="shared" si="25"/>
        <v>45748</v>
      </c>
      <c r="B768" t="s">
        <v>887</v>
      </c>
      <c r="C768" t="s">
        <v>282</v>
      </c>
      <c r="D768" t="s">
        <v>894</v>
      </c>
      <c r="E768" t="s">
        <v>298</v>
      </c>
      <c r="F768" t="s">
        <v>299</v>
      </c>
      <c r="G768" t="s">
        <v>120</v>
      </c>
      <c r="H768">
        <v>16945</v>
      </c>
      <c r="I768" s="68" t="str">
        <f>VLOOKUP(E768,Refs!$P$2:$R$29,3,FALSE)</f>
        <v>Y63</v>
      </c>
      <c r="J768" s="68" t="str">
        <f>VLOOKUP(E768,Refs!$P$2:$S$29,4,FALSE)</f>
        <v>North East and Yorkshire</v>
      </c>
      <c r="K768" s="28">
        <f t="shared" si="26"/>
        <v>16945</v>
      </c>
    </row>
    <row r="769" spans="1:11" x14ac:dyDescent="0.35">
      <c r="A769" s="69">
        <f t="shared" si="25"/>
        <v>45748</v>
      </c>
      <c r="B769" t="s">
        <v>887</v>
      </c>
      <c r="C769" t="s">
        <v>282</v>
      </c>
      <c r="D769" t="s">
        <v>894</v>
      </c>
      <c r="E769" t="s">
        <v>298</v>
      </c>
      <c r="F769" t="s">
        <v>299</v>
      </c>
      <c r="G769" t="s">
        <v>121</v>
      </c>
      <c r="H769">
        <v>8763</v>
      </c>
      <c r="I769" s="68" t="str">
        <f>VLOOKUP(E769,Refs!$P$2:$R$29,3,FALSE)</f>
        <v>Y63</v>
      </c>
      <c r="J769" s="68" t="str">
        <f>VLOOKUP(E769,Refs!$P$2:$S$29,4,FALSE)</f>
        <v>North East and Yorkshire</v>
      </c>
      <c r="K769" s="28">
        <f t="shared" si="26"/>
        <v>8763</v>
      </c>
    </row>
    <row r="770" spans="1:11" x14ac:dyDescent="0.35">
      <c r="A770" s="69">
        <f t="shared" si="25"/>
        <v>45748</v>
      </c>
      <c r="B770" t="s">
        <v>887</v>
      </c>
      <c r="C770" t="s">
        <v>282</v>
      </c>
      <c r="D770" t="s">
        <v>894</v>
      </c>
      <c r="E770" t="s">
        <v>298</v>
      </c>
      <c r="F770" t="s">
        <v>299</v>
      </c>
      <c r="G770" t="s">
        <v>122</v>
      </c>
      <c r="H770">
        <v>6677</v>
      </c>
      <c r="I770" s="68" t="str">
        <f>VLOOKUP(E770,Refs!$P$2:$R$29,3,FALSE)</f>
        <v>Y63</v>
      </c>
      <c r="J770" s="68" t="str">
        <f>VLOOKUP(E770,Refs!$P$2:$S$29,4,FALSE)</f>
        <v>North East and Yorkshire</v>
      </c>
      <c r="K770" s="28">
        <f t="shared" si="26"/>
        <v>6677</v>
      </c>
    </row>
    <row r="771" spans="1:11" x14ac:dyDescent="0.35">
      <c r="A771" s="69">
        <f t="shared" ref="A771:A834" si="27">DATEVALUE(RIGHT(B771,8))</f>
        <v>45748</v>
      </c>
      <c r="B771" t="s">
        <v>887</v>
      </c>
      <c r="C771" t="s">
        <v>282</v>
      </c>
      <c r="D771" t="s">
        <v>894</v>
      </c>
      <c r="E771" t="s">
        <v>298</v>
      </c>
      <c r="F771" t="s">
        <v>299</v>
      </c>
      <c r="G771" t="s">
        <v>123</v>
      </c>
      <c r="H771">
        <v>550</v>
      </c>
      <c r="I771" s="68" t="str">
        <f>VLOOKUP(E771,Refs!$P$2:$R$29,3,FALSE)</f>
        <v>Y63</v>
      </c>
      <c r="J771" s="68" t="str">
        <f>VLOOKUP(E771,Refs!$P$2:$S$29,4,FALSE)</f>
        <v>North East and Yorkshire</v>
      </c>
      <c r="K771" s="28">
        <f t="shared" si="26"/>
        <v>550</v>
      </c>
    </row>
    <row r="772" spans="1:11" x14ac:dyDescent="0.35">
      <c r="A772" s="69">
        <f t="shared" si="27"/>
        <v>45748</v>
      </c>
      <c r="B772" t="s">
        <v>887</v>
      </c>
      <c r="C772" t="s">
        <v>282</v>
      </c>
      <c r="D772" t="s">
        <v>894</v>
      </c>
      <c r="E772" t="s">
        <v>298</v>
      </c>
      <c r="F772" t="s">
        <v>299</v>
      </c>
      <c r="G772" t="s">
        <v>124</v>
      </c>
      <c r="H772">
        <v>108</v>
      </c>
      <c r="I772" s="68" t="str">
        <f>VLOOKUP(E772,Refs!$P$2:$R$29,3,FALSE)</f>
        <v>Y63</v>
      </c>
      <c r="J772" s="68" t="str">
        <f>VLOOKUP(E772,Refs!$P$2:$S$29,4,FALSE)</f>
        <v>North East and Yorkshire</v>
      </c>
      <c r="K772" s="28">
        <f t="shared" si="26"/>
        <v>108</v>
      </c>
    </row>
    <row r="773" spans="1:11" x14ac:dyDescent="0.35">
      <c r="A773" s="69">
        <f t="shared" si="27"/>
        <v>45748</v>
      </c>
      <c r="B773" t="s">
        <v>887</v>
      </c>
      <c r="C773" t="s">
        <v>282</v>
      </c>
      <c r="D773" t="s">
        <v>894</v>
      </c>
      <c r="E773" t="s">
        <v>298</v>
      </c>
      <c r="F773" t="s">
        <v>299</v>
      </c>
      <c r="G773" t="s">
        <v>125</v>
      </c>
      <c r="H773">
        <v>23</v>
      </c>
      <c r="I773" s="68" t="str">
        <f>VLOOKUP(E773,Refs!$P$2:$R$29,3,FALSE)</f>
        <v>Y63</v>
      </c>
      <c r="J773" s="68" t="str">
        <f>VLOOKUP(E773,Refs!$P$2:$S$29,4,FALSE)</f>
        <v>North East and Yorkshire</v>
      </c>
      <c r="K773" s="28">
        <f t="shared" si="26"/>
        <v>23</v>
      </c>
    </row>
    <row r="774" spans="1:11" x14ac:dyDescent="0.35">
      <c r="A774" s="69">
        <f t="shared" si="27"/>
        <v>45748</v>
      </c>
      <c r="B774" t="s">
        <v>887</v>
      </c>
      <c r="C774" t="s">
        <v>282</v>
      </c>
      <c r="D774" t="s">
        <v>894</v>
      </c>
      <c r="E774" t="s">
        <v>298</v>
      </c>
      <c r="F774" t="s">
        <v>299</v>
      </c>
      <c r="G774" t="s">
        <v>126</v>
      </c>
      <c r="H774" t="s">
        <v>892</v>
      </c>
      <c r="I774" s="68" t="str">
        <f>VLOOKUP(E774,Refs!$P$2:$R$29,3,FALSE)</f>
        <v>Y63</v>
      </c>
      <c r="J774" s="68" t="str">
        <f>VLOOKUP(E774,Refs!$P$2:$S$29,4,FALSE)</f>
        <v>North East and Yorkshire</v>
      </c>
      <c r="K774" s="28" t="str">
        <f t="shared" si="26"/>
        <v>-</v>
      </c>
    </row>
    <row r="775" spans="1:11" x14ac:dyDescent="0.35">
      <c r="A775" s="69">
        <f t="shared" si="27"/>
        <v>45748</v>
      </c>
      <c r="B775" t="s">
        <v>887</v>
      </c>
      <c r="C775" t="s">
        <v>282</v>
      </c>
      <c r="D775" t="s">
        <v>894</v>
      </c>
      <c r="E775" t="s">
        <v>298</v>
      </c>
      <c r="F775" t="s">
        <v>299</v>
      </c>
      <c r="G775" t="s">
        <v>127</v>
      </c>
      <c r="H775" t="s">
        <v>892</v>
      </c>
      <c r="I775" s="68" t="str">
        <f>VLOOKUP(E775,Refs!$P$2:$R$29,3,FALSE)</f>
        <v>Y63</v>
      </c>
      <c r="J775" s="68" t="str">
        <f>VLOOKUP(E775,Refs!$P$2:$S$29,4,FALSE)</f>
        <v>North East and Yorkshire</v>
      </c>
      <c r="K775" s="28" t="str">
        <f t="shared" ref="K775:K838" si="28">IF(OR(H775="NULL",H775=0,H775=""),"",H775)</f>
        <v>-</v>
      </c>
    </row>
    <row r="776" spans="1:11" x14ac:dyDescent="0.35">
      <c r="A776" s="69">
        <f t="shared" si="27"/>
        <v>45748</v>
      </c>
      <c r="B776" t="s">
        <v>887</v>
      </c>
      <c r="C776" t="s">
        <v>282</v>
      </c>
      <c r="D776" t="s">
        <v>894</v>
      </c>
      <c r="E776" t="s">
        <v>298</v>
      </c>
      <c r="F776" t="s">
        <v>299</v>
      </c>
      <c r="G776" t="s">
        <v>128</v>
      </c>
      <c r="H776">
        <v>696</v>
      </c>
      <c r="I776" s="68" t="str">
        <f>VLOOKUP(E776,Refs!$P$2:$R$29,3,FALSE)</f>
        <v>Y63</v>
      </c>
      <c r="J776" s="68" t="str">
        <f>VLOOKUP(E776,Refs!$P$2:$S$29,4,FALSE)</f>
        <v>North East and Yorkshire</v>
      </c>
      <c r="K776" s="28">
        <f t="shared" si="28"/>
        <v>696</v>
      </c>
    </row>
    <row r="777" spans="1:11" x14ac:dyDescent="0.35">
      <c r="A777" s="69">
        <f t="shared" si="27"/>
        <v>45748</v>
      </c>
      <c r="B777" t="s">
        <v>887</v>
      </c>
      <c r="C777" t="s">
        <v>282</v>
      </c>
      <c r="D777" t="s">
        <v>894</v>
      </c>
      <c r="E777" t="s">
        <v>298</v>
      </c>
      <c r="F777" t="s">
        <v>299</v>
      </c>
      <c r="G777" t="s">
        <v>129</v>
      </c>
      <c r="H777">
        <v>123</v>
      </c>
      <c r="I777" s="68" t="str">
        <f>VLOOKUP(E777,Refs!$P$2:$R$29,3,FALSE)</f>
        <v>Y63</v>
      </c>
      <c r="J777" s="68" t="str">
        <f>VLOOKUP(E777,Refs!$P$2:$S$29,4,FALSE)</f>
        <v>North East and Yorkshire</v>
      </c>
      <c r="K777" s="28">
        <f t="shared" si="28"/>
        <v>123</v>
      </c>
    </row>
    <row r="778" spans="1:11" x14ac:dyDescent="0.35">
      <c r="A778" s="69">
        <f t="shared" si="27"/>
        <v>45748</v>
      </c>
      <c r="B778" t="s">
        <v>887</v>
      </c>
      <c r="C778" t="s">
        <v>282</v>
      </c>
      <c r="D778" t="s">
        <v>894</v>
      </c>
      <c r="E778" t="s">
        <v>298</v>
      </c>
      <c r="F778" t="s">
        <v>299</v>
      </c>
      <c r="G778" t="s">
        <v>130</v>
      </c>
      <c r="H778">
        <v>86</v>
      </c>
      <c r="I778" s="68" t="str">
        <f>VLOOKUP(E778,Refs!$P$2:$R$29,3,FALSE)</f>
        <v>Y63</v>
      </c>
      <c r="J778" s="68" t="str">
        <f>VLOOKUP(E778,Refs!$P$2:$S$29,4,FALSE)</f>
        <v>North East and Yorkshire</v>
      </c>
      <c r="K778" s="28">
        <f t="shared" si="28"/>
        <v>86</v>
      </c>
    </row>
    <row r="779" spans="1:11" x14ac:dyDescent="0.35">
      <c r="A779" s="69">
        <f t="shared" si="27"/>
        <v>45748</v>
      </c>
      <c r="B779" t="s">
        <v>887</v>
      </c>
      <c r="C779" t="s">
        <v>282</v>
      </c>
      <c r="D779" t="s">
        <v>894</v>
      </c>
      <c r="E779" t="s">
        <v>298</v>
      </c>
      <c r="F779" t="s">
        <v>299</v>
      </c>
      <c r="G779" t="s">
        <v>131</v>
      </c>
      <c r="H779">
        <v>34</v>
      </c>
      <c r="I779" s="68" t="str">
        <f>VLOOKUP(E779,Refs!$P$2:$R$29,3,FALSE)</f>
        <v>Y63</v>
      </c>
      <c r="J779" s="68" t="str">
        <f>VLOOKUP(E779,Refs!$P$2:$S$29,4,FALSE)</f>
        <v>North East and Yorkshire</v>
      </c>
      <c r="K779" s="28">
        <f t="shared" si="28"/>
        <v>34</v>
      </c>
    </row>
    <row r="780" spans="1:11" x14ac:dyDescent="0.35">
      <c r="A780" s="69">
        <f t="shared" si="27"/>
        <v>45748</v>
      </c>
      <c r="B780" t="s">
        <v>887</v>
      </c>
      <c r="C780" t="s">
        <v>282</v>
      </c>
      <c r="D780" t="s">
        <v>894</v>
      </c>
      <c r="E780" t="s">
        <v>298</v>
      </c>
      <c r="F780" t="s">
        <v>299</v>
      </c>
      <c r="G780" t="s">
        <v>132</v>
      </c>
      <c r="H780" t="s">
        <v>892</v>
      </c>
      <c r="I780" s="68" t="str">
        <f>VLOOKUP(E780,Refs!$P$2:$R$29,3,FALSE)</f>
        <v>Y63</v>
      </c>
      <c r="J780" s="68" t="str">
        <f>VLOOKUP(E780,Refs!$P$2:$S$29,4,FALSE)</f>
        <v>North East and Yorkshire</v>
      </c>
      <c r="K780" s="28" t="str">
        <f t="shared" si="28"/>
        <v>-</v>
      </c>
    </row>
    <row r="781" spans="1:11" x14ac:dyDescent="0.35">
      <c r="A781" s="69">
        <f t="shared" si="27"/>
        <v>45748</v>
      </c>
      <c r="B781" t="s">
        <v>887</v>
      </c>
      <c r="C781" t="s">
        <v>282</v>
      </c>
      <c r="D781" t="s">
        <v>894</v>
      </c>
      <c r="E781" t="s">
        <v>298</v>
      </c>
      <c r="F781" t="s">
        <v>299</v>
      </c>
      <c r="G781" t="s">
        <v>133</v>
      </c>
      <c r="H781" t="s">
        <v>892</v>
      </c>
      <c r="I781" s="68" t="str">
        <f>VLOOKUP(E781,Refs!$P$2:$R$29,3,FALSE)</f>
        <v>Y63</v>
      </c>
      <c r="J781" s="68" t="str">
        <f>VLOOKUP(E781,Refs!$P$2:$S$29,4,FALSE)</f>
        <v>North East and Yorkshire</v>
      </c>
      <c r="K781" s="28" t="str">
        <f t="shared" si="28"/>
        <v>-</v>
      </c>
    </row>
    <row r="782" spans="1:11" x14ac:dyDescent="0.35">
      <c r="A782" s="69">
        <f t="shared" si="27"/>
        <v>45748</v>
      </c>
      <c r="B782" t="s">
        <v>887</v>
      </c>
      <c r="C782" t="s">
        <v>282</v>
      </c>
      <c r="D782" t="s">
        <v>894</v>
      </c>
      <c r="E782" t="s">
        <v>298</v>
      </c>
      <c r="F782" t="s">
        <v>299</v>
      </c>
      <c r="G782" t="s">
        <v>134</v>
      </c>
      <c r="H782">
        <v>3527</v>
      </c>
      <c r="I782" s="68" t="str">
        <f>VLOOKUP(E782,Refs!$P$2:$R$29,3,FALSE)</f>
        <v>Y63</v>
      </c>
      <c r="J782" s="68" t="str">
        <f>VLOOKUP(E782,Refs!$P$2:$S$29,4,FALSE)</f>
        <v>North East and Yorkshire</v>
      </c>
      <c r="K782" s="28">
        <f t="shared" si="28"/>
        <v>3527</v>
      </c>
    </row>
    <row r="783" spans="1:11" x14ac:dyDescent="0.35">
      <c r="A783" s="69">
        <f t="shared" si="27"/>
        <v>45748</v>
      </c>
      <c r="B783" t="s">
        <v>887</v>
      </c>
      <c r="C783" t="s">
        <v>282</v>
      </c>
      <c r="D783" t="s">
        <v>894</v>
      </c>
      <c r="E783" t="s">
        <v>298</v>
      </c>
      <c r="F783" t="s">
        <v>299</v>
      </c>
      <c r="G783" t="s">
        <v>135</v>
      </c>
      <c r="H783">
        <v>3527</v>
      </c>
      <c r="I783" s="68" t="str">
        <f>VLOOKUP(E783,Refs!$P$2:$R$29,3,FALSE)</f>
        <v>Y63</v>
      </c>
      <c r="J783" s="68" t="str">
        <f>VLOOKUP(E783,Refs!$P$2:$S$29,4,FALSE)</f>
        <v>North East and Yorkshire</v>
      </c>
      <c r="K783" s="28">
        <f t="shared" si="28"/>
        <v>3527</v>
      </c>
    </row>
    <row r="784" spans="1:11" x14ac:dyDescent="0.35">
      <c r="A784" s="69">
        <f t="shared" si="27"/>
        <v>45748</v>
      </c>
      <c r="B784" t="s">
        <v>887</v>
      </c>
      <c r="C784" t="s">
        <v>282</v>
      </c>
      <c r="D784" t="s">
        <v>894</v>
      </c>
      <c r="E784" t="s">
        <v>298</v>
      </c>
      <c r="F784" t="s">
        <v>299</v>
      </c>
      <c r="G784" t="s">
        <v>136</v>
      </c>
      <c r="H784">
        <v>1446</v>
      </c>
      <c r="I784" s="68" t="str">
        <f>VLOOKUP(E784,Refs!$P$2:$R$29,3,FALSE)</f>
        <v>Y63</v>
      </c>
      <c r="J784" s="68" t="str">
        <f>VLOOKUP(E784,Refs!$P$2:$S$29,4,FALSE)</f>
        <v>North East and Yorkshire</v>
      </c>
      <c r="K784" s="28">
        <f t="shared" si="28"/>
        <v>1446</v>
      </c>
    </row>
    <row r="785" spans="1:11" x14ac:dyDescent="0.35">
      <c r="A785" s="69">
        <f t="shared" si="27"/>
        <v>45748</v>
      </c>
      <c r="B785" t="s">
        <v>887</v>
      </c>
      <c r="C785" t="s">
        <v>282</v>
      </c>
      <c r="D785" t="s">
        <v>894</v>
      </c>
      <c r="E785" t="s">
        <v>298</v>
      </c>
      <c r="F785" t="s">
        <v>299</v>
      </c>
      <c r="G785" t="s">
        <v>137</v>
      </c>
      <c r="H785">
        <v>0</v>
      </c>
      <c r="I785" s="68" t="str">
        <f>VLOOKUP(E785,Refs!$P$2:$R$29,3,FALSE)</f>
        <v>Y63</v>
      </c>
      <c r="J785" s="68" t="str">
        <f>VLOOKUP(E785,Refs!$P$2:$S$29,4,FALSE)</f>
        <v>North East and Yorkshire</v>
      </c>
      <c r="K785" s="28" t="str">
        <f t="shared" si="28"/>
        <v/>
      </c>
    </row>
    <row r="786" spans="1:11" x14ac:dyDescent="0.35">
      <c r="A786" s="69">
        <f t="shared" si="27"/>
        <v>45748</v>
      </c>
      <c r="B786" t="s">
        <v>887</v>
      </c>
      <c r="C786" t="s">
        <v>282</v>
      </c>
      <c r="D786" t="s">
        <v>894</v>
      </c>
      <c r="E786" t="s">
        <v>298</v>
      </c>
      <c r="F786" t="s">
        <v>299</v>
      </c>
      <c r="G786" t="s">
        <v>138</v>
      </c>
      <c r="H786">
        <v>0</v>
      </c>
      <c r="I786" s="68" t="str">
        <f>VLOOKUP(E786,Refs!$P$2:$R$29,3,FALSE)</f>
        <v>Y63</v>
      </c>
      <c r="J786" s="68" t="str">
        <f>VLOOKUP(E786,Refs!$P$2:$S$29,4,FALSE)</f>
        <v>North East and Yorkshire</v>
      </c>
      <c r="K786" s="28" t="str">
        <f t="shared" si="28"/>
        <v/>
      </c>
    </row>
    <row r="787" spans="1:11" x14ac:dyDescent="0.35">
      <c r="A787" s="69">
        <f t="shared" si="27"/>
        <v>45748</v>
      </c>
      <c r="B787" t="s">
        <v>887</v>
      </c>
      <c r="C787" t="s">
        <v>282</v>
      </c>
      <c r="D787" t="s">
        <v>894</v>
      </c>
      <c r="E787" t="s">
        <v>298</v>
      </c>
      <c r="F787" t="s">
        <v>299</v>
      </c>
      <c r="G787" t="s">
        <v>139</v>
      </c>
      <c r="H787">
        <v>0</v>
      </c>
      <c r="I787" s="68" t="str">
        <f>VLOOKUP(E787,Refs!$P$2:$R$29,3,FALSE)</f>
        <v>Y63</v>
      </c>
      <c r="J787" s="68" t="str">
        <f>VLOOKUP(E787,Refs!$P$2:$S$29,4,FALSE)</f>
        <v>North East and Yorkshire</v>
      </c>
      <c r="K787" s="28" t="str">
        <f t="shared" si="28"/>
        <v/>
      </c>
    </row>
    <row r="788" spans="1:11" x14ac:dyDescent="0.35">
      <c r="A788" s="69">
        <f t="shared" si="27"/>
        <v>45748</v>
      </c>
      <c r="B788" t="s">
        <v>887</v>
      </c>
      <c r="C788" t="s">
        <v>282</v>
      </c>
      <c r="D788" t="s">
        <v>894</v>
      </c>
      <c r="E788" t="s">
        <v>298</v>
      </c>
      <c r="F788" t="s">
        <v>299</v>
      </c>
      <c r="G788" t="s">
        <v>140</v>
      </c>
      <c r="H788">
        <v>2</v>
      </c>
      <c r="I788" s="68" t="str">
        <f>VLOOKUP(E788,Refs!$P$2:$R$29,3,FALSE)</f>
        <v>Y63</v>
      </c>
      <c r="J788" s="68" t="str">
        <f>VLOOKUP(E788,Refs!$P$2:$S$29,4,FALSE)</f>
        <v>North East and Yorkshire</v>
      </c>
      <c r="K788" s="28">
        <f t="shared" si="28"/>
        <v>2</v>
      </c>
    </row>
    <row r="789" spans="1:11" x14ac:dyDescent="0.35">
      <c r="A789" s="69">
        <f t="shared" si="27"/>
        <v>45748</v>
      </c>
      <c r="B789" t="s">
        <v>887</v>
      </c>
      <c r="C789" t="s">
        <v>282</v>
      </c>
      <c r="D789" t="s">
        <v>894</v>
      </c>
      <c r="E789" t="s">
        <v>298</v>
      </c>
      <c r="F789" t="s">
        <v>299</v>
      </c>
      <c r="G789" t="s">
        <v>141</v>
      </c>
      <c r="H789">
        <v>0</v>
      </c>
      <c r="I789" s="68" t="str">
        <f>VLOOKUP(E789,Refs!$P$2:$R$29,3,FALSE)</f>
        <v>Y63</v>
      </c>
      <c r="J789" s="68" t="str">
        <f>VLOOKUP(E789,Refs!$P$2:$S$29,4,FALSE)</f>
        <v>North East and Yorkshire</v>
      </c>
      <c r="K789" s="28" t="str">
        <f t="shared" si="28"/>
        <v/>
      </c>
    </row>
    <row r="790" spans="1:11" x14ac:dyDescent="0.35">
      <c r="A790" s="69">
        <f t="shared" si="27"/>
        <v>45748</v>
      </c>
      <c r="B790" t="s">
        <v>887</v>
      </c>
      <c r="C790" t="s">
        <v>282</v>
      </c>
      <c r="D790" t="s">
        <v>894</v>
      </c>
      <c r="E790" t="s">
        <v>298</v>
      </c>
      <c r="F790" t="s">
        <v>299</v>
      </c>
      <c r="G790" t="s">
        <v>730</v>
      </c>
      <c r="H790">
        <v>0</v>
      </c>
      <c r="I790" s="68" t="str">
        <f>VLOOKUP(E790,Refs!$P$2:$R$29,3,FALSE)</f>
        <v>Y63</v>
      </c>
      <c r="J790" s="68" t="str">
        <f>VLOOKUP(E790,Refs!$P$2:$S$29,4,FALSE)</f>
        <v>North East and Yorkshire</v>
      </c>
      <c r="K790" s="28" t="str">
        <f t="shared" si="28"/>
        <v/>
      </c>
    </row>
    <row r="791" spans="1:11" x14ac:dyDescent="0.35">
      <c r="A791" s="69">
        <f t="shared" si="27"/>
        <v>45748</v>
      </c>
      <c r="B791" t="s">
        <v>887</v>
      </c>
      <c r="C791" t="s">
        <v>282</v>
      </c>
      <c r="D791" t="s">
        <v>894</v>
      </c>
      <c r="E791" t="s">
        <v>298</v>
      </c>
      <c r="F791" t="s">
        <v>299</v>
      </c>
      <c r="G791" t="s">
        <v>729</v>
      </c>
      <c r="H791">
        <v>0</v>
      </c>
      <c r="I791" s="68" t="str">
        <f>VLOOKUP(E791,Refs!$P$2:$R$29,3,FALSE)</f>
        <v>Y63</v>
      </c>
      <c r="J791" s="68" t="str">
        <f>VLOOKUP(E791,Refs!$P$2:$S$29,4,FALSE)</f>
        <v>North East and Yorkshire</v>
      </c>
      <c r="K791" s="28" t="str">
        <f t="shared" si="28"/>
        <v/>
      </c>
    </row>
    <row r="792" spans="1:11" x14ac:dyDescent="0.35">
      <c r="A792" s="69">
        <f t="shared" si="27"/>
        <v>45748</v>
      </c>
      <c r="B792" t="s">
        <v>887</v>
      </c>
      <c r="C792" t="s">
        <v>282</v>
      </c>
      <c r="D792" t="s">
        <v>894</v>
      </c>
      <c r="E792" t="s">
        <v>298</v>
      </c>
      <c r="F792" t="s">
        <v>299</v>
      </c>
      <c r="G792" t="s">
        <v>732</v>
      </c>
      <c r="H792">
        <v>6</v>
      </c>
      <c r="I792" s="68" t="str">
        <f>VLOOKUP(E792,Refs!$P$2:$R$29,3,FALSE)</f>
        <v>Y63</v>
      </c>
      <c r="J792" s="68" t="str">
        <f>VLOOKUP(E792,Refs!$P$2:$S$29,4,FALSE)</f>
        <v>North East and Yorkshire</v>
      </c>
      <c r="K792" s="28">
        <f t="shared" si="28"/>
        <v>6</v>
      </c>
    </row>
    <row r="793" spans="1:11" x14ac:dyDescent="0.35">
      <c r="A793" s="69">
        <f t="shared" si="27"/>
        <v>45748</v>
      </c>
      <c r="B793" t="s">
        <v>887</v>
      </c>
      <c r="C793" t="s">
        <v>282</v>
      </c>
      <c r="D793" t="s">
        <v>894</v>
      </c>
      <c r="E793" t="s">
        <v>298</v>
      </c>
      <c r="F793" t="s">
        <v>299</v>
      </c>
      <c r="G793" t="s">
        <v>731</v>
      </c>
      <c r="H793">
        <v>6</v>
      </c>
      <c r="I793" s="68" t="str">
        <f>VLOOKUP(E793,Refs!$P$2:$R$29,3,FALSE)</f>
        <v>Y63</v>
      </c>
      <c r="J793" s="68" t="str">
        <f>VLOOKUP(E793,Refs!$P$2:$S$29,4,FALSE)</f>
        <v>North East and Yorkshire</v>
      </c>
      <c r="K793" s="28">
        <f t="shared" si="28"/>
        <v>6</v>
      </c>
    </row>
    <row r="794" spans="1:11" x14ac:dyDescent="0.35">
      <c r="A794" s="69">
        <f t="shared" si="27"/>
        <v>45748</v>
      </c>
      <c r="B794" t="s">
        <v>887</v>
      </c>
      <c r="C794" t="s">
        <v>268</v>
      </c>
      <c r="E794" t="s">
        <v>304</v>
      </c>
      <c r="F794" t="s">
        <v>305</v>
      </c>
      <c r="G794" t="s">
        <v>10</v>
      </c>
      <c r="H794">
        <v>32610</v>
      </c>
      <c r="I794" s="68" t="str">
        <f>VLOOKUP(E794,Refs!$P$2:$R$29,3,FALSE)</f>
        <v>Y61</v>
      </c>
      <c r="J794" s="68" t="str">
        <f>VLOOKUP(E794,Refs!$P$2:$S$29,4,FALSE)</f>
        <v>East of England</v>
      </c>
      <c r="K794" s="28">
        <f t="shared" si="28"/>
        <v>32610</v>
      </c>
    </row>
    <row r="795" spans="1:11" x14ac:dyDescent="0.35">
      <c r="A795" s="69">
        <f t="shared" si="27"/>
        <v>45748</v>
      </c>
      <c r="B795" t="s">
        <v>887</v>
      </c>
      <c r="C795" t="s">
        <v>268</v>
      </c>
      <c r="E795" t="s">
        <v>304</v>
      </c>
      <c r="F795" t="s">
        <v>305</v>
      </c>
      <c r="G795" t="s">
        <v>70</v>
      </c>
      <c r="H795">
        <v>32591</v>
      </c>
      <c r="I795" s="68" t="str">
        <f>VLOOKUP(E795,Refs!$P$2:$R$29,3,FALSE)</f>
        <v>Y61</v>
      </c>
      <c r="J795" s="68" t="str">
        <f>VLOOKUP(E795,Refs!$P$2:$S$29,4,FALSE)</f>
        <v>East of England</v>
      </c>
      <c r="K795" s="28">
        <f t="shared" si="28"/>
        <v>32591</v>
      </c>
    </row>
    <row r="796" spans="1:11" x14ac:dyDescent="0.35">
      <c r="A796" s="69">
        <f t="shared" si="27"/>
        <v>45748</v>
      </c>
      <c r="B796" t="s">
        <v>887</v>
      </c>
      <c r="C796" t="s">
        <v>268</v>
      </c>
      <c r="E796" t="s">
        <v>304</v>
      </c>
      <c r="F796" t="s">
        <v>305</v>
      </c>
      <c r="G796" t="s">
        <v>20</v>
      </c>
      <c r="H796">
        <v>29661</v>
      </c>
      <c r="I796" s="68" t="str">
        <f>VLOOKUP(E796,Refs!$P$2:$R$29,3,FALSE)</f>
        <v>Y61</v>
      </c>
      <c r="J796" s="68" t="str">
        <f>VLOOKUP(E796,Refs!$P$2:$S$29,4,FALSE)</f>
        <v>East of England</v>
      </c>
      <c r="K796" s="28">
        <f t="shared" si="28"/>
        <v>29661</v>
      </c>
    </row>
    <row r="797" spans="1:11" x14ac:dyDescent="0.35">
      <c r="A797" s="69">
        <f t="shared" si="27"/>
        <v>45748</v>
      </c>
      <c r="B797" t="s">
        <v>887</v>
      </c>
      <c r="C797" t="s">
        <v>268</v>
      </c>
      <c r="E797" t="s">
        <v>304</v>
      </c>
      <c r="F797" t="s">
        <v>305</v>
      </c>
      <c r="G797" t="s">
        <v>23</v>
      </c>
      <c r="H797">
        <v>24721</v>
      </c>
      <c r="I797" s="68" t="str">
        <f>VLOOKUP(E797,Refs!$P$2:$R$29,3,FALSE)</f>
        <v>Y61</v>
      </c>
      <c r="J797" s="68" t="str">
        <f>VLOOKUP(E797,Refs!$P$2:$S$29,4,FALSE)</f>
        <v>East of England</v>
      </c>
      <c r="K797" s="28">
        <f t="shared" si="28"/>
        <v>24721</v>
      </c>
    </row>
    <row r="798" spans="1:11" x14ac:dyDescent="0.35">
      <c r="A798" s="69">
        <f t="shared" si="27"/>
        <v>45748</v>
      </c>
      <c r="B798" t="s">
        <v>887</v>
      </c>
      <c r="C798" t="s">
        <v>268</v>
      </c>
      <c r="E798" t="s">
        <v>304</v>
      </c>
      <c r="F798" t="s">
        <v>305</v>
      </c>
      <c r="G798" t="s">
        <v>19</v>
      </c>
      <c r="H798">
        <v>1128</v>
      </c>
      <c r="I798" s="68" t="str">
        <f>VLOOKUP(E798,Refs!$P$2:$R$29,3,FALSE)</f>
        <v>Y61</v>
      </c>
      <c r="J798" s="68" t="str">
        <f>VLOOKUP(E798,Refs!$P$2:$S$29,4,FALSE)</f>
        <v>East of England</v>
      </c>
      <c r="K798" s="28">
        <f t="shared" si="28"/>
        <v>1128</v>
      </c>
    </row>
    <row r="799" spans="1:11" x14ac:dyDescent="0.35">
      <c r="A799" s="69">
        <f t="shared" si="27"/>
        <v>45748</v>
      </c>
      <c r="B799" t="s">
        <v>887</v>
      </c>
      <c r="C799" t="s">
        <v>268</v>
      </c>
      <c r="E799" t="s">
        <v>304</v>
      </c>
      <c r="F799" t="s">
        <v>305</v>
      </c>
      <c r="G799" t="s">
        <v>21</v>
      </c>
      <c r="H799">
        <v>1413790</v>
      </c>
      <c r="I799" s="68" t="str">
        <f>VLOOKUP(E799,Refs!$P$2:$R$29,3,FALSE)</f>
        <v>Y61</v>
      </c>
      <c r="J799" s="68" t="str">
        <f>VLOOKUP(E799,Refs!$P$2:$S$29,4,FALSE)</f>
        <v>East of England</v>
      </c>
      <c r="K799" s="28">
        <f t="shared" si="28"/>
        <v>1413790</v>
      </c>
    </row>
    <row r="800" spans="1:11" x14ac:dyDescent="0.35">
      <c r="A800" s="69">
        <f t="shared" si="27"/>
        <v>45748</v>
      </c>
      <c r="B800" t="s">
        <v>887</v>
      </c>
      <c r="C800" t="s">
        <v>268</v>
      </c>
      <c r="E800" t="s">
        <v>304</v>
      </c>
      <c r="F800" t="s">
        <v>305</v>
      </c>
      <c r="G800" t="s">
        <v>71</v>
      </c>
      <c r="H800">
        <v>387</v>
      </c>
      <c r="I800" s="68" t="str">
        <f>VLOOKUP(E800,Refs!$P$2:$R$29,3,FALSE)</f>
        <v>Y61</v>
      </c>
      <c r="J800" s="68" t="str">
        <f>VLOOKUP(E800,Refs!$P$2:$S$29,4,FALSE)</f>
        <v>East of England</v>
      </c>
      <c r="K800" s="28">
        <f t="shared" si="28"/>
        <v>387</v>
      </c>
    </row>
    <row r="801" spans="1:11" x14ac:dyDescent="0.35">
      <c r="A801" s="69">
        <f t="shared" si="27"/>
        <v>45748</v>
      </c>
      <c r="B801" t="s">
        <v>887</v>
      </c>
      <c r="C801" t="s">
        <v>268</v>
      </c>
      <c r="E801" t="s">
        <v>304</v>
      </c>
      <c r="F801" t="s">
        <v>305</v>
      </c>
      <c r="G801" t="s">
        <v>72</v>
      </c>
      <c r="H801">
        <v>604</v>
      </c>
      <c r="I801" s="68" t="str">
        <f>VLOOKUP(E801,Refs!$P$2:$R$29,3,FALSE)</f>
        <v>Y61</v>
      </c>
      <c r="J801" s="68" t="str">
        <f>VLOOKUP(E801,Refs!$P$2:$S$29,4,FALSE)</f>
        <v>East of England</v>
      </c>
      <c r="K801" s="28">
        <f t="shared" si="28"/>
        <v>604</v>
      </c>
    </row>
    <row r="802" spans="1:11" x14ac:dyDescent="0.35">
      <c r="A802" s="69">
        <f t="shared" si="27"/>
        <v>45748</v>
      </c>
      <c r="B802" t="s">
        <v>887</v>
      </c>
      <c r="C802" t="s">
        <v>268</v>
      </c>
      <c r="E802" t="s">
        <v>304</v>
      </c>
      <c r="F802" t="s">
        <v>305</v>
      </c>
      <c r="G802" t="s">
        <v>73</v>
      </c>
      <c r="H802">
        <v>156931</v>
      </c>
      <c r="I802" s="68" t="str">
        <f>VLOOKUP(E802,Refs!$P$2:$R$29,3,FALSE)</f>
        <v>Y61</v>
      </c>
      <c r="J802" s="68" t="str">
        <f>VLOOKUP(E802,Refs!$P$2:$S$29,4,FALSE)</f>
        <v>East of England</v>
      </c>
      <c r="K802" s="28">
        <f t="shared" si="28"/>
        <v>156931</v>
      </c>
    </row>
    <row r="803" spans="1:11" x14ac:dyDescent="0.35">
      <c r="A803" s="69">
        <f t="shared" si="27"/>
        <v>45748</v>
      </c>
      <c r="B803" t="s">
        <v>887</v>
      </c>
      <c r="C803" t="s">
        <v>268</v>
      </c>
      <c r="E803" t="s">
        <v>304</v>
      </c>
      <c r="F803" t="s">
        <v>305</v>
      </c>
      <c r="G803" t="s">
        <v>74</v>
      </c>
      <c r="H803">
        <v>11619</v>
      </c>
      <c r="I803" s="68" t="str">
        <f>VLOOKUP(E803,Refs!$P$2:$R$29,3,FALSE)</f>
        <v>Y61</v>
      </c>
      <c r="J803" s="68" t="str">
        <f>VLOOKUP(E803,Refs!$P$2:$S$29,4,FALSE)</f>
        <v>East of England</v>
      </c>
      <c r="K803" s="28">
        <f t="shared" si="28"/>
        <v>11619</v>
      </c>
    </row>
    <row r="804" spans="1:11" x14ac:dyDescent="0.35">
      <c r="A804" s="69">
        <f t="shared" si="27"/>
        <v>45748</v>
      </c>
      <c r="B804" t="s">
        <v>887</v>
      </c>
      <c r="C804" t="s">
        <v>268</v>
      </c>
      <c r="E804" t="s">
        <v>304</v>
      </c>
      <c r="F804" t="s">
        <v>305</v>
      </c>
      <c r="G804" t="s">
        <v>75</v>
      </c>
      <c r="H804">
        <v>154545631</v>
      </c>
      <c r="I804" s="68" t="str">
        <f>VLOOKUP(E804,Refs!$P$2:$R$29,3,FALSE)</f>
        <v>Y61</v>
      </c>
      <c r="J804" s="68" t="str">
        <f>VLOOKUP(E804,Refs!$P$2:$S$29,4,FALSE)</f>
        <v>East of England</v>
      </c>
      <c r="K804" s="28">
        <f t="shared" si="28"/>
        <v>154545631</v>
      </c>
    </row>
    <row r="805" spans="1:11" x14ac:dyDescent="0.35">
      <c r="A805" s="69">
        <f t="shared" si="27"/>
        <v>45748</v>
      </c>
      <c r="B805" t="s">
        <v>887</v>
      </c>
      <c r="C805" t="s">
        <v>268</v>
      </c>
      <c r="E805" t="s">
        <v>304</v>
      </c>
      <c r="F805" t="s">
        <v>305</v>
      </c>
      <c r="G805" t="s">
        <v>26</v>
      </c>
      <c r="H805">
        <v>24267</v>
      </c>
      <c r="I805" s="68" t="str">
        <f>VLOOKUP(E805,Refs!$P$2:$R$29,3,FALSE)</f>
        <v>Y61</v>
      </c>
      <c r="J805" s="68" t="str">
        <f>VLOOKUP(E805,Refs!$P$2:$S$29,4,FALSE)</f>
        <v>East of England</v>
      </c>
      <c r="K805" s="28">
        <f t="shared" si="28"/>
        <v>24267</v>
      </c>
    </row>
    <row r="806" spans="1:11" x14ac:dyDescent="0.35">
      <c r="A806" s="69">
        <f t="shared" si="27"/>
        <v>45748</v>
      </c>
      <c r="B806" t="s">
        <v>887</v>
      </c>
      <c r="C806" t="s">
        <v>268</v>
      </c>
      <c r="E806" t="s">
        <v>304</v>
      </c>
      <c r="F806" t="s">
        <v>305</v>
      </c>
      <c r="G806" t="s">
        <v>76</v>
      </c>
      <c r="H806">
        <v>422</v>
      </c>
      <c r="I806" s="68" t="str">
        <f>VLOOKUP(E806,Refs!$P$2:$R$29,3,FALSE)</f>
        <v>Y61</v>
      </c>
      <c r="J806" s="68" t="str">
        <f>VLOOKUP(E806,Refs!$P$2:$S$29,4,FALSE)</f>
        <v>East of England</v>
      </c>
      <c r="K806" s="28">
        <f t="shared" si="28"/>
        <v>422</v>
      </c>
    </row>
    <row r="807" spans="1:11" x14ac:dyDescent="0.35">
      <c r="A807" s="69">
        <f t="shared" si="27"/>
        <v>45748</v>
      </c>
      <c r="B807" t="s">
        <v>887</v>
      </c>
      <c r="C807" t="s">
        <v>268</v>
      </c>
      <c r="E807" t="s">
        <v>304</v>
      </c>
      <c r="F807" t="s">
        <v>305</v>
      </c>
      <c r="G807" t="s">
        <v>77</v>
      </c>
      <c r="H807">
        <v>11767</v>
      </c>
      <c r="I807" s="68" t="str">
        <f>VLOOKUP(E807,Refs!$P$2:$R$29,3,FALSE)</f>
        <v>Y61</v>
      </c>
      <c r="J807" s="68" t="str">
        <f>VLOOKUP(E807,Refs!$P$2:$S$29,4,FALSE)</f>
        <v>East of England</v>
      </c>
      <c r="K807" s="28">
        <f t="shared" si="28"/>
        <v>11767</v>
      </c>
    </row>
    <row r="808" spans="1:11" x14ac:dyDescent="0.35">
      <c r="A808" s="69">
        <f t="shared" si="27"/>
        <v>45748</v>
      </c>
      <c r="B808" t="s">
        <v>887</v>
      </c>
      <c r="C808" t="s">
        <v>268</v>
      </c>
      <c r="E808" t="s">
        <v>304</v>
      </c>
      <c r="F808" t="s">
        <v>305</v>
      </c>
      <c r="G808" t="s">
        <v>78</v>
      </c>
      <c r="H808">
        <v>6285</v>
      </c>
      <c r="I808" s="68" t="str">
        <f>VLOOKUP(E808,Refs!$P$2:$R$29,3,FALSE)</f>
        <v>Y61</v>
      </c>
      <c r="J808" s="68" t="str">
        <f>VLOOKUP(E808,Refs!$P$2:$S$29,4,FALSE)</f>
        <v>East of England</v>
      </c>
      <c r="K808" s="28">
        <f t="shared" si="28"/>
        <v>6285</v>
      </c>
    </row>
    <row r="809" spans="1:11" x14ac:dyDescent="0.35">
      <c r="A809" s="69">
        <f t="shared" si="27"/>
        <v>45748</v>
      </c>
      <c r="B809" t="s">
        <v>887</v>
      </c>
      <c r="C809" t="s">
        <v>268</v>
      </c>
      <c r="E809" t="s">
        <v>304</v>
      </c>
      <c r="F809" t="s">
        <v>305</v>
      </c>
      <c r="G809" t="s">
        <v>79</v>
      </c>
      <c r="H809">
        <v>5793</v>
      </c>
      <c r="I809" s="68" t="str">
        <f>VLOOKUP(E809,Refs!$P$2:$R$29,3,FALSE)</f>
        <v>Y61</v>
      </c>
      <c r="J809" s="68" t="str">
        <f>VLOOKUP(E809,Refs!$P$2:$S$29,4,FALSE)</f>
        <v>East of England</v>
      </c>
      <c r="K809" s="28">
        <f t="shared" si="28"/>
        <v>5793</v>
      </c>
    </row>
    <row r="810" spans="1:11" x14ac:dyDescent="0.35">
      <c r="A810" s="69">
        <f t="shared" si="27"/>
        <v>45748</v>
      </c>
      <c r="B810" t="s">
        <v>887</v>
      </c>
      <c r="C810" t="s">
        <v>268</v>
      </c>
      <c r="E810" t="s">
        <v>304</v>
      </c>
      <c r="F810" t="s">
        <v>305</v>
      </c>
      <c r="G810" t="s">
        <v>80</v>
      </c>
      <c r="H810">
        <v>0</v>
      </c>
      <c r="I810" s="68" t="str">
        <f>VLOOKUP(E810,Refs!$P$2:$R$29,3,FALSE)</f>
        <v>Y61</v>
      </c>
      <c r="J810" s="68" t="str">
        <f>VLOOKUP(E810,Refs!$P$2:$S$29,4,FALSE)</f>
        <v>East of England</v>
      </c>
      <c r="K810" s="28" t="str">
        <f t="shared" si="28"/>
        <v/>
      </c>
    </row>
    <row r="811" spans="1:11" x14ac:dyDescent="0.35">
      <c r="A811" s="69">
        <f t="shared" si="27"/>
        <v>45748</v>
      </c>
      <c r="B811" t="s">
        <v>887</v>
      </c>
      <c r="C811" t="s">
        <v>268</v>
      </c>
      <c r="E811" t="s">
        <v>304</v>
      </c>
      <c r="F811" t="s">
        <v>305</v>
      </c>
      <c r="G811" t="s">
        <v>25</v>
      </c>
      <c r="H811">
        <v>12078</v>
      </c>
      <c r="I811" s="68" t="str">
        <f>VLOOKUP(E811,Refs!$P$2:$R$29,3,FALSE)</f>
        <v>Y61</v>
      </c>
      <c r="J811" s="68" t="str">
        <f>VLOOKUP(E811,Refs!$P$2:$S$29,4,FALSE)</f>
        <v>East of England</v>
      </c>
      <c r="K811" s="28">
        <f t="shared" si="28"/>
        <v>12078</v>
      </c>
    </row>
    <row r="812" spans="1:11" x14ac:dyDescent="0.35">
      <c r="A812" s="69">
        <f t="shared" si="27"/>
        <v>45748</v>
      </c>
      <c r="B812" t="s">
        <v>887</v>
      </c>
      <c r="C812" t="s">
        <v>268</v>
      </c>
      <c r="E812" t="s">
        <v>304</v>
      </c>
      <c r="F812" t="s">
        <v>305</v>
      </c>
      <c r="G812" t="s">
        <v>81</v>
      </c>
      <c r="H812">
        <v>0</v>
      </c>
      <c r="I812" s="68" t="str">
        <f>VLOOKUP(E812,Refs!$P$2:$R$29,3,FALSE)</f>
        <v>Y61</v>
      </c>
      <c r="J812" s="68" t="str">
        <f>VLOOKUP(E812,Refs!$P$2:$S$29,4,FALSE)</f>
        <v>East of England</v>
      </c>
      <c r="K812" s="28" t="str">
        <f t="shared" si="28"/>
        <v/>
      </c>
    </row>
    <row r="813" spans="1:11" x14ac:dyDescent="0.35">
      <c r="A813" s="69">
        <f t="shared" si="27"/>
        <v>45748</v>
      </c>
      <c r="B813" t="s">
        <v>887</v>
      </c>
      <c r="C813" t="s">
        <v>268</v>
      </c>
      <c r="E813" t="s">
        <v>304</v>
      </c>
      <c r="F813" t="s">
        <v>305</v>
      </c>
      <c r="G813" t="s">
        <v>82</v>
      </c>
      <c r="H813">
        <v>6733</v>
      </c>
      <c r="I813" s="68" t="str">
        <f>VLOOKUP(E813,Refs!$P$2:$R$29,3,FALSE)</f>
        <v>Y61</v>
      </c>
      <c r="J813" s="68" t="str">
        <f>VLOOKUP(E813,Refs!$P$2:$S$29,4,FALSE)</f>
        <v>East of England</v>
      </c>
      <c r="K813" s="28">
        <f t="shared" si="28"/>
        <v>6733</v>
      </c>
    </row>
    <row r="814" spans="1:11" x14ac:dyDescent="0.35">
      <c r="A814" s="69">
        <f t="shared" si="27"/>
        <v>45748</v>
      </c>
      <c r="B814" t="s">
        <v>887</v>
      </c>
      <c r="C814" t="s">
        <v>268</v>
      </c>
      <c r="E814" t="s">
        <v>304</v>
      </c>
      <c r="F814" t="s">
        <v>305</v>
      </c>
      <c r="G814" t="s">
        <v>83</v>
      </c>
      <c r="H814">
        <v>990</v>
      </c>
      <c r="I814" s="68" t="str">
        <f>VLOOKUP(E814,Refs!$P$2:$R$29,3,FALSE)</f>
        <v>Y61</v>
      </c>
      <c r="J814" s="68" t="str">
        <f>VLOOKUP(E814,Refs!$P$2:$S$29,4,FALSE)</f>
        <v>East of England</v>
      </c>
      <c r="K814" s="28">
        <f t="shared" si="28"/>
        <v>990</v>
      </c>
    </row>
    <row r="815" spans="1:11" x14ac:dyDescent="0.35">
      <c r="A815" s="69">
        <f t="shared" si="27"/>
        <v>45748</v>
      </c>
      <c r="B815" t="s">
        <v>887</v>
      </c>
      <c r="C815" t="s">
        <v>268</v>
      </c>
      <c r="E815" t="s">
        <v>304</v>
      </c>
      <c r="F815" t="s">
        <v>305</v>
      </c>
      <c r="G815" t="s">
        <v>84</v>
      </c>
      <c r="H815">
        <v>12932</v>
      </c>
      <c r="I815" s="68" t="str">
        <f>VLOOKUP(E815,Refs!$P$2:$R$29,3,FALSE)</f>
        <v>Y61</v>
      </c>
      <c r="J815" s="68" t="str">
        <f>VLOOKUP(E815,Refs!$P$2:$S$29,4,FALSE)</f>
        <v>East of England</v>
      </c>
      <c r="K815" s="28">
        <f t="shared" si="28"/>
        <v>12932</v>
      </c>
    </row>
    <row r="816" spans="1:11" x14ac:dyDescent="0.35">
      <c r="A816" s="69">
        <f t="shared" si="27"/>
        <v>45748</v>
      </c>
      <c r="B816" t="s">
        <v>887</v>
      </c>
      <c r="C816" t="s">
        <v>268</v>
      </c>
      <c r="E816" t="s">
        <v>304</v>
      </c>
      <c r="F816" t="s">
        <v>305</v>
      </c>
      <c r="G816" t="s">
        <v>85</v>
      </c>
      <c r="H816">
        <v>51368</v>
      </c>
      <c r="I816" s="68" t="str">
        <f>VLOOKUP(E816,Refs!$P$2:$R$29,3,FALSE)</f>
        <v>Y61</v>
      </c>
      <c r="J816" s="68" t="str">
        <f>VLOOKUP(E816,Refs!$P$2:$S$29,4,FALSE)</f>
        <v>East of England</v>
      </c>
      <c r="K816" s="28">
        <f t="shared" si="28"/>
        <v>51368</v>
      </c>
    </row>
    <row r="817" spans="1:11" x14ac:dyDescent="0.35">
      <c r="A817" s="69">
        <f t="shared" si="27"/>
        <v>45748</v>
      </c>
      <c r="B817" t="s">
        <v>887</v>
      </c>
      <c r="C817" t="s">
        <v>268</v>
      </c>
      <c r="E817" t="s">
        <v>304</v>
      </c>
      <c r="F817" t="s">
        <v>305</v>
      </c>
      <c r="G817" t="s">
        <v>86</v>
      </c>
      <c r="H817">
        <v>4247</v>
      </c>
      <c r="I817" s="68" t="str">
        <f>VLOOKUP(E817,Refs!$P$2:$R$29,3,FALSE)</f>
        <v>Y61</v>
      </c>
      <c r="J817" s="68" t="str">
        <f>VLOOKUP(E817,Refs!$P$2:$S$29,4,FALSE)</f>
        <v>East of England</v>
      </c>
      <c r="K817" s="28">
        <f t="shared" si="28"/>
        <v>4247</v>
      </c>
    </row>
    <row r="818" spans="1:11" x14ac:dyDescent="0.35">
      <c r="A818" s="69">
        <f t="shared" si="27"/>
        <v>45748</v>
      </c>
      <c r="B818" t="s">
        <v>887</v>
      </c>
      <c r="C818" t="s">
        <v>268</v>
      </c>
      <c r="E818" t="s">
        <v>304</v>
      </c>
      <c r="F818" t="s">
        <v>305</v>
      </c>
      <c r="G818" t="s">
        <v>87</v>
      </c>
      <c r="H818">
        <v>1970</v>
      </c>
      <c r="I818" s="68" t="str">
        <f>VLOOKUP(E818,Refs!$P$2:$R$29,3,FALSE)</f>
        <v>Y61</v>
      </c>
      <c r="J818" s="68" t="str">
        <f>VLOOKUP(E818,Refs!$P$2:$S$29,4,FALSE)</f>
        <v>East of England</v>
      </c>
      <c r="K818" s="28">
        <f t="shared" si="28"/>
        <v>1970</v>
      </c>
    </row>
    <row r="819" spans="1:11" x14ac:dyDescent="0.35">
      <c r="A819" s="69">
        <f t="shared" si="27"/>
        <v>45748</v>
      </c>
      <c r="B819" t="s">
        <v>887</v>
      </c>
      <c r="C819" t="s">
        <v>268</v>
      </c>
      <c r="E819" t="s">
        <v>304</v>
      </c>
      <c r="F819" t="s">
        <v>305</v>
      </c>
      <c r="G819" t="s">
        <v>88</v>
      </c>
      <c r="H819">
        <v>19075</v>
      </c>
      <c r="I819" s="68" t="str">
        <f>VLOOKUP(E819,Refs!$P$2:$R$29,3,FALSE)</f>
        <v>Y61</v>
      </c>
      <c r="J819" s="68" t="str">
        <f>VLOOKUP(E819,Refs!$P$2:$S$29,4,FALSE)</f>
        <v>East of England</v>
      </c>
      <c r="K819" s="28">
        <f t="shared" si="28"/>
        <v>19075</v>
      </c>
    </row>
    <row r="820" spans="1:11" x14ac:dyDescent="0.35">
      <c r="A820" s="69">
        <f t="shared" si="27"/>
        <v>45748</v>
      </c>
      <c r="B820" t="s">
        <v>887</v>
      </c>
      <c r="C820" t="s">
        <v>268</v>
      </c>
      <c r="E820" t="s">
        <v>304</v>
      </c>
      <c r="F820" t="s">
        <v>305</v>
      </c>
      <c r="G820" t="s">
        <v>89</v>
      </c>
      <c r="H820">
        <v>51389</v>
      </c>
      <c r="I820" s="68" t="str">
        <f>VLOOKUP(E820,Refs!$P$2:$R$29,3,FALSE)</f>
        <v>Y61</v>
      </c>
      <c r="J820" s="68" t="str">
        <f>VLOOKUP(E820,Refs!$P$2:$S$29,4,FALSE)</f>
        <v>East of England</v>
      </c>
      <c r="K820" s="28">
        <f t="shared" si="28"/>
        <v>51389</v>
      </c>
    </row>
    <row r="821" spans="1:11" x14ac:dyDescent="0.35">
      <c r="A821" s="69">
        <f t="shared" si="27"/>
        <v>45748</v>
      </c>
      <c r="B821" t="s">
        <v>887</v>
      </c>
      <c r="C821" t="s">
        <v>268</v>
      </c>
      <c r="E821" t="s">
        <v>304</v>
      </c>
      <c r="F821" t="s">
        <v>305</v>
      </c>
      <c r="G821" t="s">
        <v>90</v>
      </c>
      <c r="H821">
        <v>24267</v>
      </c>
      <c r="I821" s="68" t="str">
        <f>VLOOKUP(E821,Refs!$P$2:$R$29,3,FALSE)</f>
        <v>Y61</v>
      </c>
      <c r="J821" s="68" t="str">
        <f>VLOOKUP(E821,Refs!$P$2:$S$29,4,FALSE)</f>
        <v>East of England</v>
      </c>
      <c r="K821" s="28">
        <f t="shared" si="28"/>
        <v>24267</v>
      </c>
    </row>
    <row r="822" spans="1:11" x14ac:dyDescent="0.35">
      <c r="A822" s="69">
        <f t="shared" si="27"/>
        <v>45748</v>
      </c>
      <c r="B822" t="s">
        <v>887</v>
      </c>
      <c r="C822" t="s">
        <v>268</v>
      </c>
      <c r="E822" t="s">
        <v>304</v>
      </c>
      <c r="F822" t="s">
        <v>305</v>
      </c>
      <c r="G822" t="s">
        <v>27</v>
      </c>
      <c r="H822">
        <v>3011</v>
      </c>
      <c r="I822" s="68" t="str">
        <f>VLOOKUP(E822,Refs!$P$2:$R$29,3,FALSE)</f>
        <v>Y61</v>
      </c>
      <c r="J822" s="68" t="str">
        <f>VLOOKUP(E822,Refs!$P$2:$S$29,4,FALSE)</f>
        <v>East of England</v>
      </c>
      <c r="K822" s="28">
        <f t="shared" si="28"/>
        <v>3011</v>
      </c>
    </row>
    <row r="823" spans="1:11" x14ac:dyDescent="0.35">
      <c r="A823" s="69">
        <f t="shared" si="27"/>
        <v>45748</v>
      </c>
      <c r="B823" t="s">
        <v>887</v>
      </c>
      <c r="C823" t="s">
        <v>268</v>
      </c>
      <c r="E823" t="s">
        <v>304</v>
      </c>
      <c r="F823" t="s">
        <v>305</v>
      </c>
      <c r="G823" t="s">
        <v>29</v>
      </c>
      <c r="H823">
        <v>2135</v>
      </c>
      <c r="I823" s="68" t="str">
        <f>VLOOKUP(E823,Refs!$P$2:$R$29,3,FALSE)</f>
        <v>Y61</v>
      </c>
      <c r="J823" s="68" t="str">
        <f>VLOOKUP(E823,Refs!$P$2:$S$29,4,FALSE)</f>
        <v>East of England</v>
      </c>
      <c r="K823" s="28">
        <f t="shared" si="28"/>
        <v>2135</v>
      </c>
    </row>
    <row r="824" spans="1:11" x14ac:dyDescent="0.35">
      <c r="A824" s="69">
        <f t="shared" si="27"/>
        <v>45748</v>
      </c>
      <c r="B824" t="s">
        <v>887</v>
      </c>
      <c r="C824" t="s">
        <v>268</v>
      </c>
      <c r="E824" t="s">
        <v>304</v>
      </c>
      <c r="F824" t="s">
        <v>305</v>
      </c>
      <c r="G824" t="s">
        <v>91</v>
      </c>
      <c r="H824">
        <v>77</v>
      </c>
      <c r="I824" s="68" t="str">
        <f>VLOOKUP(E824,Refs!$P$2:$R$29,3,FALSE)</f>
        <v>Y61</v>
      </c>
      <c r="J824" s="68" t="str">
        <f>VLOOKUP(E824,Refs!$P$2:$S$29,4,FALSE)</f>
        <v>East of England</v>
      </c>
      <c r="K824" s="28">
        <f t="shared" si="28"/>
        <v>77</v>
      </c>
    </row>
    <row r="825" spans="1:11" x14ac:dyDescent="0.35">
      <c r="A825" s="69">
        <f t="shared" si="27"/>
        <v>45748</v>
      </c>
      <c r="B825" t="s">
        <v>887</v>
      </c>
      <c r="C825" t="s">
        <v>268</v>
      </c>
      <c r="E825" t="s">
        <v>304</v>
      </c>
      <c r="F825" t="s">
        <v>305</v>
      </c>
      <c r="G825" t="s">
        <v>92</v>
      </c>
      <c r="H825">
        <v>3</v>
      </c>
      <c r="I825" s="68" t="str">
        <f>VLOOKUP(E825,Refs!$P$2:$R$29,3,FALSE)</f>
        <v>Y61</v>
      </c>
      <c r="J825" s="68" t="str">
        <f>VLOOKUP(E825,Refs!$P$2:$S$29,4,FALSE)</f>
        <v>East of England</v>
      </c>
      <c r="K825" s="28">
        <f t="shared" si="28"/>
        <v>3</v>
      </c>
    </row>
    <row r="826" spans="1:11" x14ac:dyDescent="0.35">
      <c r="A826" s="69">
        <f t="shared" si="27"/>
        <v>45748</v>
      </c>
      <c r="B826" t="s">
        <v>887</v>
      </c>
      <c r="C826" t="s">
        <v>268</v>
      </c>
      <c r="E826" t="s">
        <v>304</v>
      </c>
      <c r="F826" t="s">
        <v>305</v>
      </c>
      <c r="G826" t="s">
        <v>93</v>
      </c>
      <c r="H826">
        <v>1498</v>
      </c>
      <c r="I826" s="68" t="str">
        <f>VLOOKUP(E826,Refs!$P$2:$R$29,3,FALSE)</f>
        <v>Y61</v>
      </c>
      <c r="J826" s="68" t="str">
        <f>VLOOKUP(E826,Refs!$P$2:$S$29,4,FALSE)</f>
        <v>East of England</v>
      </c>
      <c r="K826" s="28">
        <f t="shared" si="28"/>
        <v>1498</v>
      </c>
    </row>
    <row r="827" spans="1:11" x14ac:dyDescent="0.35">
      <c r="A827" s="69">
        <f t="shared" si="27"/>
        <v>45748</v>
      </c>
      <c r="B827" t="s">
        <v>887</v>
      </c>
      <c r="C827" t="s">
        <v>268</v>
      </c>
      <c r="E827" t="s">
        <v>304</v>
      </c>
      <c r="F827" t="s">
        <v>305</v>
      </c>
      <c r="G827" t="s">
        <v>94</v>
      </c>
      <c r="H827">
        <v>116</v>
      </c>
      <c r="I827" s="68" t="str">
        <f>VLOOKUP(E827,Refs!$P$2:$R$29,3,FALSE)</f>
        <v>Y61</v>
      </c>
      <c r="J827" s="68" t="str">
        <f>VLOOKUP(E827,Refs!$P$2:$S$29,4,FALSE)</f>
        <v>East of England</v>
      </c>
      <c r="K827" s="28">
        <f t="shared" si="28"/>
        <v>116</v>
      </c>
    </row>
    <row r="828" spans="1:11" x14ac:dyDescent="0.35">
      <c r="A828" s="69">
        <f t="shared" si="27"/>
        <v>45748</v>
      </c>
      <c r="B828" t="s">
        <v>887</v>
      </c>
      <c r="C828" t="s">
        <v>268</v>
      </c>
      <c r="E828" t="s">
        <v>304</v>
      </c>
      <c r="F828" t="s">
        <v>305</v>
      </c>
      <c r="G828" t="s">
        <v>95</v>
      </c>
      <c r="H828">
        <v>1032</v>
      </c>
      <c r="I828" s="68" t="str">
        <f>VLOOKUP(E828,Refs!$P$2:$R$29,3,FALSE)</f>
        <v>Y61</v>
      </c>
      <c r="J828" s="68" t="str">
        <f>VLOOKUP(E828,Refs!$P$2:$S$29,4,FALSE)</f>
        <v>East of England</v>
      </c>
      <c r="K828" s="28">
        <f t="shared" si="28"/>
        <v>1032</v>
      </c>
    </row>
    <row r="829" spans="1:11" x14ac:dyDescent="0.35">
      <c r="A829" s="69">
        <f t="shared" si="27"/>
        <v>45748</v>
      </c>
      <c r="B829" t="s">
        <v>887</v>
      </c>
      <c r="C829" t="s">
        <v>268</v>
      </c>
      <c r="E829" t="s">
        <v>304</v>
      </c>
      <c r="F829" t="s">
        <v>305</v>
      </c>
      <c r="G829" t="s">
        <v>96</v>
      </c>
      <c r="H829">
        <v>40</v>
      </c>
      <c r="I829" s="68" t="str">
        <f>VLOOKUP(E829,Refs!$P$2:$R$29,3,FALSE)</f>
        <v>Y61</v>
      </c>
      <c r="J829" s="68" t="str">
        <f>VLOOKUP(E829,Refs!$P$2:$S$29,4,FALSE)</f>
        <v>East of England</v>
      </c>
      <c r="K829" s="28">
        <f t="shared" si="28"/>
        <v>40</v>
      </c>
    </row>
    <row r="830" spans="1:11" x14ac:dyDescent="0.35">
      <c r="A830" s="69">
        <f t="shared" si="27"/>
        <v>45748</v>
      </c>
      <c r="B830" t="s">
        <v>887</v>
      </c>
      <c r="C830" t="s">
        <v>268</v>
      </c>
      <c r="E830" t="s">
        <v>304</v>
      </c>
      <c r="F830" t="s">
        <v>305</v>
      </c>
      <c r="G830" t="s">
        <v>97</v>
      </c>
      <c r="H830">
        <v>2953</v>
      </c>
      <c r="I830" s="68" t="str">
        <f>VLOOKUP(E830,Refs!$P$2:$R$29,3,FALSE)</f>
        <v>Y61</v>
      </c>
      <c r="J830" s="68" t="str">
        <f>VLOOKUP(E830,Refs!$P$2:$S$29,4,FALSE)</f>
        <v>East of England</v>
      </c>
      <c r="K830" s="28">
        <f t="shared" si="28"/>
        <v>2953</v>
      </c>
    </row>
    <row r="831" spans="1:11" x14ac:dyDescent="0.35">
      <c r="A831" s="69">
        <f t="shared" si="27"/>
        <v>45748</v>
      </c>
      <c r="B831" t="s">
        <v>887</v>
      </c>
      <c r="C831" t="s">
        <v>268</v>
      </c>
      <c r="E831" t="s">
        <v>304</v>
      </c>
      <c r="F831" t="s">
        <v>305</v>
      </c>
      <c r="G831" t="s">
        <v>31</v>
      </c>
      <c r="H831">
        <v>2450</v>
      </c>
      <c r="I831" s="68" t="str">
        <f>VLOOKUP(E831,Refs!$P$2:$R$29,3,FALSE)</f>
        <v>Y61</v>
      </c>
      <c r="J831" s="68" t="str">
        <f>VLOOKUP(E831,Refs!$P$2:$S$29,4,FALSE)</f>
        <v>East of England</v>
      </c>
      <c r="K831" s="28">
        <f t="shared" si="28"/>
        <v>2450</v>
      </c>
    </row>
    <row r="832" spans="1:11" x14ac:dyDescent="0.35">
      <c r="A832" s="69">
        <f t="shared" si="27"/>
        <v>45748</v>
      </c>
      <c r="B832" t="s">
        <v>887</v>
      </c>
      <c r="C832" t="s">
        <v>268</v>
      </c>
      <c r="E832" t="s">
        <v>304</v>
      </c>
      <c r="F832" t="s">
        <v>305</v>
      </c>
      <c r="G832" t="s">
        <v>98</v>
      </c>
      <c r="H832">
        <v>2210</v>
      </c>
      <c r="I832" s="68" t="str">
        <f>VLOOKUP(E832,Refs!$P$2:$R$29,3,FALSE)</f>
        <v>Y61</v>
      </c>
      <c r="J832" s="68" t="str">
        <f>VLOOKUP(E832,Refs!$P$2:$S$29,4,FALSE)</f>
        <v>East of England</v>
      </c>
      <c r="K832" s="28">
        <f t="shared" si="28"/>
        <v>2210</v>
      </c>
    </row>
    <row r="833" spans="1:11" x14ac:dyDescent="0.35">
      <c r="A833" s="69">
        <f t="shared" si="27"/>
        <v>45748</v>
      </c>
      <c r="B833" t="s">
        <v>887</v>
      </c>
      <c r="C833" t="s">
        <v>268</v>
      </c>
      <c r="E833" t="s">
        <v>304</v>
      </c>
      <c r="F833" t="s">
        <v>305</v>
      </c>
      <c r="G833" t="s">
        <v>99</v>
      </c>
      <c r="H833">
        <v>2562</v>
      </c>
      <c r="I833" s="68" t="str">
        <f>VLOOKUP(E833,Refs!$P$2:$R$29,3,FALSE)</f>
        <v>Y61</v>
      </c>
      <c r="J833" s="68" t="str">
        <f>VLOOKUP(E833,Refs!$P$2:$S$29,4,FALSE)</f>
        <v>East of England</v>
      </c>
      <c r="K833" s="28">
        <f t="shared" si="28"/>
        <v>2562</v>
      </c>
    </row>
    <row r="834" spans="1:11" x14ac:dyDescent="0.35">
      <c r="A834" s="69">
        <f t="shared" si="27"/>
        <v>45748</v>
      </c>
      <c r="B834" t="s">
        <v>887</v>
      </c>
      <c r="C834" t="s">
        <v>268</v>
      </c>
      <c r="E834" t="s">
        <v>304</v>
      </c>
      <c r="F834" t="s">
        <v>305</v>
      </c>
      <c r="G834" t="s">
        <v>100</v>
      </c>
      <c r="H834">
        <v>1464</v>
      </c>
      <c r="I834" s="68" t="str">
        <f>VLOOKUP(E834,Refs!$P$2:$R$29,3,FALSE)</f>
        <v>Y61</v>
      </c>
      <c r="J834" s="68" t="str">
        <f>VLOOKUP(E834,Refs!$P$2:$S$29,4,FALSE)</f>
        <v>East of England</v>
      </c>
      <c r="K834" s="28">
        <f t="shared" si="28"/>
        <v>1464</v>
      </c>
    </row>
    <row r="835" spans="1:11" x14ac:dyDescent="0.35">
      <c r="A835" s="69">
        <f t="shared" ref="A835:A898" si="29">DATEVALUE(RIGHT(B835,8))</f>
        <v>45748</v>
      </c>
      <c r="B835" t="s">
        <v>887</v>
      </c>
      <c r="C835" t="s">
        <v>268</v>
      </c>
      <c r="E835" t="s">
        <v>304</v>
      </c>
      <c r="F835" t="s">
        <v>305</v>
      </c>
      <c r="G835" t="s">
        <v>101</v>
      </c>
      <c r="H835">
        <v>221</v>
      </c>
      <c r="I835" s="68" t="str">
        <f>VLOOKUP(E835,Refs!$P$2:$R$29,3,FALSE)</f>
        <v>Y61</v>
      </c>
      <c r="J835" s="68" t="str">
        <f>VLOOKUP(E835,Refs!$P$2:$S$29,4,FALSE)</f>
        <v>East of England</v>
      </c>
      <c r="K835" s="28">
        <f t="shared" si="28"/>
        <v>221</v>
      </c>
    </row>
    <row r="836" spans="1:11" x14ac:dyDescent="0.35">
      <c r="A836" s="69">
        <f t="shared" si="29"/>
        <v>45748</v>
      </c>
      <c r="B836" t="s">
        <v>887</v>
      </c>
      <c r="C836" t="s">
        <v>268</v>
      </c>
      <c r="E836" t="s">
        <v>304</v>
      </c>
      <c r="F836" t="s">
        <v>305</v>
      </c>
      <c r="G836" t="s">
        <v>102</v>
      </c>
      <c r="H836">
        <v>206</v>
      </c>
      <c r="I836" s="68" t="str">
        <f>VLOOKUP(E836,Refs!$P$2:$R$29,3,FALSE)</f>
        <v>Y61</v>
      </c>
      <c r="J836" s="68" t="str">
        <f>VLOOKUP(E836,Refs!$P$2:$S$29,4,FALSE)</f>
        <v>East of England</v>
      </c>
      <c r="K836" s="28">
        <f t="shared" si="28"/>
        <v>206</v>
      </c>
    </row>
    <row r="837" spans="1:11" x14ac:dyDescent="0.35">
      <c r="A837" s="69">
        <f t="shared" si="29"/>
        <v>45748</v>
      </c>
      <c r="B837" t="s">
        <v>887</v>
      </c>
      <c r="C837" t="s">
        <v>268</v>
      </c>
      <c r="E837" t="s">
        <v>304</v>
      </c>
      <c r="F837" t="s">
        <v>305</v>
      </c>
      <c r="G837" t="s">
        <v>103</v>
      </c>
      <c r="H837">
        <v>49</v>
      </c>
      <c r="I837" s="68" t="str">
        <f>VLOOKUP(E837,Refs!$P$2:$R$29,3,FALSE)</f>
        <v>Y61</v>
      </c>
      <c r="J837" s="68" t="str">
        <f>VLOOKUP(E837,Refs!$P$2:$S$29,4,FALSE)</f>
        <v>East of England</v>
      </c>
      <c r="K837" s="28">
        <f t="shared" si="28"/>
        <v>49</v>
      </c>
    </row>
    <row r="838" spans="1:11" x14ac:dyDescent="0.35">
      <c r="A838" s="69">
        <f t="shared" si="29"/>
        <v>45748</v>
      </c>
      <c r="B838" t="s">
        <v>887</v>
      </c>
      <c r="C838" t="s">
        <v>268</v>
      </c>
      <c r="E838" t="s">
        <v>304</v>
      </c>
      <c r="F838" t="s">
        <v>305</v>
      </c>
      <c r="G838" t="s">
        <v>104</v>
      </c>
      <c r="H838">
        <v>1346</v>
      </c>
      <c r="I838" s="68" t="str">
        <f>VLOOKUP(E838,Refs!$P$2:$R$29,3,FALSE)</f>
        <v>Y61</v>
      </c>
      <c r="J838" s="68" t="str">
        <f>VLOOKUP(E838,Refs!$P$2:$S$29,4,FALSE)</f>
        <v>East of England</v>
      </c>
      <c r="K838" s="28">
        <f t="shared" si="28"/>
        <v>1346</v>
      </c>
    </row>
    <row r="839" spans="1:11" x14ac:dyDescent="0.35">
      <c r="A839" s="69">
        <f t="shared" si="29"/>
        <v>45748</v>
      </c>
      <c r="B839" t="s">
        <v>887</v>
      </c>
      <c r="C839" t="s">
        <v>268</v>
      </c>
      <c r="E839" t="s">
        <v>304</v>
      </c>
      <c r="F839" t="s">
        <v>305</v>
      </c>
      <c r="G839" t="s">
        <v>105</v>
      </c>
      <c r="H839">
        <v>13734284</v>
      </c>
      <c r="I839" s="68" t="str">
        <f>VLOOKUP(E839,Refs!$P$2:$R$29,3,FALSE)</f>
        <v>Y61</v>
      </c>
      <c r="J839" s="68" t="str">
        <f>VLOOKUP(E839,Refs!$P$2:$S$29,4,FALSE)</f>
        <v>East of England</v>
      </c>
      <c r="K839" s="28">
        <f t="shared" ref="K839:K902" si="30">IF(OR(H839="NULL",H839=0,H839=""),"",H839)</f>
        <v>13734284</v>
      </c>
    </row>
    <row r="840" spans="1:11" x14ac:dyDescent="0.35">
      <c r="A840" s="69">
        <f t="shared" si="29"/>
        <v>45748</v>
      </c>
      <c r="B840" t="s">
        <v>887</v>
      </c>
      <c r="C840" t="s">
        <v>268</v>
      </c>
      <c r="E840" t="s">
        <v>304</v>
      </c>
      <c r="F840" t="s">
        <v>305</v>
      </c>
      <c r="G840" t="s">
        <v>106</v>
      </c>
      <c r="H840">
        <v>2589</v>
      </c>
      <c r="I840" s="68" t="str">
        <f>VLOOKUP(E840,Refs!$P$2:$R$29,3,FALSE)</f>
        <v>Y61</v>
      </c>
      <c r="J840" s="68" t="str">
        <f>VLOOKUP(E840,Refs!$P$2:$S$29,4,FALSE)</f>
        <v>East of England</v>
      </c>
      <c r="K840" s="28">
        <f t="shared" si="30"/>
        <v>2589</v>
      </c>
    </row>
    <row r="841" spans="1:11" x14ac:dyDescent="0.35">
      <c r="A841" s="69">
        <f t="shared" si="29"/>
        <v>45748</v>
      </c>
      <c r="B841" t="s">
        <v>887</v>
      </c>
      <c r="C841" t="s">
        <v>268</v>
      </c>
      <c r="E841" t="s">
        <v>304</v>
      </c>
      <c r="F841" t="s">
        <v>305</v>
      </c>
      <c r="G841" t="s">
        <v>107</v>
      </c>
      <c r="H841">
        <v>1490</v>
      </c>
      <c r="I841" s="68" t="str">
        <f>VLOOKUP(E841,Refs!$P$2:$R$29,3,FALSE)</f>
        <v>Y61</v>
      </c>
      <c r="J841" s="68" t="str">
        <f>VLOOKUP(E841,Refs!$P$2:$S$29,4,FALSE)</f>
        <v>East of England</v>
      </c>
      <c r="K841" s="28">
        <f t="shared" si="30"/>
        <v>1490</v>
      </c>
    </row>
    <row r="842" spans="1:11" x14ac:dyDescent="0.35">
      <c r="A842" s="69">
        <f t="shared" si="29"/>
        <v>45748</v>
      </c>
      <c r="B842" t="s">
        <v>887</v>
      </c>
      <c r="C842" t="s">
        <v>268</v>
      </c>
      <c r="E842" t="s">
        <v>304</v>
      </c>
      <c r="F842" t="s">
        <v>305</v>
      </c>
      <c r="G842" t="s">
        <v>108</v>
      </c>
      <c r="H842">
        <v>96</v>
      </c>
      <c r="I842" s="68" t="str">
        <f>VLOOKUP(E842,Refs!$P$2:$R$29,3,FALSE)</f>
        <v>Y61</v>
      </c>
      <c r="J842" s="68" t="str">
        <f>VLOOKUP(E842,Refs!$P$2:$S$29,4,FALSE)</f>
        <v>East of England</v>
      </c>
      <c r="K842" s="28">
        <f t="shared" si="30"/>
        <v>96</v>
      </c>
    </row>
    <row r="843" spans="1:11" x14ac:dyDescent="0.35">
      <c r="A843" s="69">
        <f t="shared" si="29"/>
        <v>45748</v>
      </c>
      <c r="B843" t="s">
        <v>887</v>
      </c>
      <c r="C843" t="s">
        <v>268</v>
      </c>
      <c r="E843" t="s">
        <v>304</v>
      </c>
      <c r="F843" t="s">
        <v>305</v>
      </c>
      <c r="G843" t="s">
        <v>109</v>
      </c>
      <c r="H843">
        <v>1063</v>
      </c>
      <c r="I843" s="68" t="str">
        <f>VLOOKUP(E843,Refs!$P$2:$R$29,3,FALSE)</f>
        <v>Y61</v>
      </c>
      <c r="J843" s="68" t="str">
        <f>VLOOKUP(E843,Refs!$P$2:$S$29,4,FALSE)</f>
        <v>East of England</v>
      </c>
      <c r="K843" s="28">
        <f t="shared" si="30"/>
        <v>1063</v>
      </c>
    </row>
    <row r="844" spans="1:11" x14ac:dyDescent="0.35">
      <c r="A844" s="69">
        <f t="shared" si="29"/>
        <v>45748</v>
      </c>
      <c r="B844" t="s">
        <v>887</v>
      </c>
      <c r="C844" t="s">
        <v>268</v>
      </c>
      <c r="E844" t="s">
        <v>304</v>
      </c>
      <c r="F844" t="s">
        <v>305</v>
      </c>
      <c r="G844" t="s">
        <v>110</v>
      </c>
      <c r="H844">
        <v>15742828</v>
      </c>
      <c r="I844" s="68" t="str">
        <f>VLOOKUP(E844,Refs!$P$2:$R$29,3,FALSE)</f>
        <v>Y61</v>
      </c>
      <c r="J844" s="68" t="str">
        <f>VLOOKUP(E844,Refs!$P$2:$S$29,4,FALSE)</f>
        <v>East of England</v>
      </c>
      <c r="K844" s="28">
        <f t="shared" si="30"/>
        <v>15742828</v>
      </c>
    </row>
    <row r="845" spans="1:11" x14ac:dyDescent="0.35">
      <c r="A845" s="69">
        <f t="shared" si="29"/>
        <v>45748</v>
      </c>
      <c r="B845" t="s">
        <v>887</v>
      </c>
      <c r="C845" t="s">
        <v>268</v>
      </c>
      <c r="E845" t="s">
        <v>304</v>
      </c>
      <c r="F845" t="s">
        <v>305</v>
      </c>
      <c r="G845" t="s">
        <v>111</v>
      </c>
      <c r="H845">
        <v>643</v>
      </c>
      <c r="I845" s="68" t="str">
        <f>VLOOKUP(E845,Refs!$P$2:$R$29,3,FALSE)</f>
        <v>Y61</v>
      </c>
      <c r="J845" s="68" t="str">
        <f>VLOOKUP(E845,Refs!$P$2:$S$29,4,FALSE)</f>
        <v>East of England</v>
      </c>
      <c r="K845" s="28">
        <f t="shared" si="30"/>
        <v>643</v>
      </c>
    </row>
    <row r="846" spans="1:11" x14ac:dyDescent="0.35">
      <c r="A846" s="69">
        <f t="shared" si="29"/>
        <v>45748</v>
      </c>
      <c r="B846" t="s">
        <v>887</v>
      </c>
      <c r="C846" t="s">
        <v>268</v>
      </c>
      <c r="E846" t="s">
        <v>304</v>
      </c>
      <c r="F846" t="s">
        <v>305</v>
      </c>
      <c r="G846" t="s">
        <v>814</v>
      </c>
      <c r="H846">
        <v>9729</v>
      </c>
      <c r="I846" s="68" t="str">
        <f>VLOOKUP(E846,Refs!$P$2:$R$29,3,FALSE)</f>
        <v>Y61</v>
      </c>
      <c r="J846" s="68" t="str">
        <f>VLOOKUP(E846,Refs!$P$2:$S$29,4,FALSE)</f>
        <v>East of England</v>
      </c>
      <c r="K846" s="28">
        <f t="shared" si="30"/>
        <v>9729</v>
      </c>
    </row>
    <row r="847" spans="1:11" x14ac:dyDescent="0.35">
      <c r="A847" s="69">
        <f t="shared" si="29"/>
        <v>45748</v>
      </c>
      <c r="B847" t="s">
        <v>887</v>
      </c>
      <c r="C847" t="s">
        <v>268</v>
      </c>
      <c r="E847" t="s">
        <v>304</v>
      </c>
      <c r="F847" t="s">
        <v>305</v>
      </c>
      <c r="G847" t="s">
        <v>815</v>
      </c>
      <c r="H847">
        <v>1540</v>
      </c>
      <c r="I847" s="68" t="str">
        <f>VLOOKUP(E847,Refs!$P$2:$R$29,3,FALSE)</f>
        <v>Y61</v>
      </c>
      <c r="J847" s="68" t="str">
        <f>VLOOKUP(E847,Refs!$P$2:$S$29,4,FALSE)</f>
        <v>East of England</v>
      </c>
      <c r="K847" s="28">
        <f t="shared" si="30"/>
        <v>1540</v>
      </c>
    </row>
    <row r="848" spans="1:11" x14ac:dyDescent="0.35">
      <c r="A848" s="69">
        <f t="shared" si="29"/>
        <v>45748</v>
      </c>
      <c r="B848" t="s">
        <v>887</v>
      </c>
      <c r="C848" t="s">
        <v>268</v>
      </c>
      <c r="E848" t="s">
        <v>304</v>
      </c>
      <c r="F848" t="s">
        <v>305</v>
      </c>
      <c r="G848" t="s">
        <v>112</v>
      </c>
      <c r="H848">
        <v>20002</v>
      </c>
      <c r="I848" s="68" t="str">
        <f>VLOOKUP(E848,Refs!$P$2:$R$29,3,FALSE)</f>
        <v>Y61</v>
      </c>
      <c r="J848" s="68" t="str">
        <f>VLOOKUP(E848,Refs!$P$2:$S$29,4,FALSE)</f>
        <v>East of England</v>
      </c>
      <c r="K848" s="28">
        <f t="shared" si="30"/>
        <v>20002</v>
      </c>
    </row>
    <row r="849" spans="1:11" x14ac:dyDescent="0.35">
      <c r="A849" s="69">
        <f t="shared" si="29"/>
        <v>45748</v>
      </c>
      <c r="B849" t="s">
        <v>887</v>
      </c>
      <c r="C849" t="s">
        <v>268</v>
      </c>
      <c r="E849" t="s">
        <v>304</v>
      </c>
      <c r="F849" t="s">
        <v>305</v>
      </c>
      <c r="G849" t="s">
        <v>113</v>
      </c>
      <c r="H849">
        <v>15</v>
      </c>
      <c r="I849" s="68" t="str">
        <f>VLOOKUP(E849,Refs!$P$2:$R$29,3,FALSE)</f>
        <v>Y61</v>
      </c>
      <c r="J849" s="68" t="str">
        <f>VLOOKUP(E849,Refs!$P$2:$S$29,4,FALSE)</f>
        <v>East of England</v>
      </c>
      <c r="K849" s="28">
        <f t="shared" si="30"/>
        <v>15</v>
      </c>
    </row>
    <row r="850" spans="1:11" x14ac:dyDescent="0.35">
      <c r="A850" s="69">
        <f t="shared" si="29"/>
        <v>45748</v>
      </c>
      <c r="B850" t="s">
        <v>887</v>
      </c>
      <c r="C850" t="s">
        <v>268</v>
      </c>
      <c r="E850" t="s">
        <v>304</v>
      </c>
      <c r="F850" t="s">
        <v>305</v>
      </c>
      <c r="G850" t="s">
        <v>114</v>
      </c>
      <c r="H850">
        <v>13601</v>
      </c>
      <c r="I850" s="68" t="str">
        <f>VLOOKUP(E850,Refs!$P$2:$R$29,3,FALSE)</f>
        <v>Y61</v>
      </c>
      <c r="J850" s="68" t="str">
        <f>VLOOKUP(E850,Refs!$P$2:$S$29,4,FALSE)</f>
        <v>East of England</v>
      </c>
      <c r="K850" s="28">
        <f t="shared" si="30"/>
        <v>13601</v>
      </c>
    </row>
    <row r="851" spans="1:11" x14ac:dyDescent="0.35">
      <c r="A851" s="69">
        <f t="shared" si="29"/>
        <v>45748</v>
      </c>
      <c r="B851" t="s">
        <v>887</v>
      </c>
      <c r="C851" t="s">
        <v>268</v>
      </c>
      <c r="E851" t="s">
        <v>304</v>
      </c>
      <c r="F851" t="s">
        <v>305</v>
      </c>
      <c r="G851" t="s">
        <v>115</v>
      </c>
      <c r="H851">
        <v>5735</v>
      </c>
      <c r="I851" s="68" t="str">
        <f>VLOOKUP(E851,Refs!$P$2:$R$29,3,FALSE)</f>
        <v>Y61</v>
      </c>
      <c r="J851" s="68" t="str">
        <f>VLOOKUP(E851,Refs!$P$2:$S$29,4,FALSE)</f>
        <v>East of England</v>
      </c>
      <c r="K851" s="28">
        <f t="shared" si="30"/>
        <v>5735</v>
      </c>
    </row>
    <row r="852" spans="1:11" x14ac:dyDescent="0.35">
      <c r="A852" s="69">
        <f t="shared" si="29"/>
        <v>45748</v>
      </c>
      <c r="B852" t="s">
        <v>887</v>
      </c>
      <c r="C852" t="s">
        <v>268</v>
      </c>
      <c r="E852" t="s">
        <v>304</v>
      </c>
      <c r="F852" t="s">
        <v>305</v>
      </c>
      <c r="G852" t="s">
        <v>116</v>
      </c>
      <c r="H852">
        <v>3352</v>
      </c>
      <c r="I852" s="68" t="str">
        <f>VLOOKUP(E852,Refs!$P$2:$R$29,3,FALSE)</f>
        <v>Y61</v>
      </c>
      <c r="J852" s="68" t="str">
        <f>VLOOKUP(E852,Refs!$P$2:$S$29,4,FALSE)</f>
        <v>East of England</v>
      </c>
      <c r="K852" s="28">
        <f t="shared" si="30"/>
        <v>3352</v>
      </c>
    </row>
    <row r="853" spans="1:11" x14ac:dyDescent="0.35">
      <c r="A853" s="69">
        <f t="shared" si="29"/>
        <v>45748</v>
      </c>
      <c r="B853" t="s">
        <v>887</v>
      </c>
      <c r="C853" t="s">
        <v>268</v>
      </c>
      <c r="E853" t="s">
        <v>304</v>
      </c>
      <c r="F853" t="s">
        <v>305</v>
      </c>
      <c r="G853" t="s">
        <v>117</v>
      </c>
      <c r="H853">
        <v>1222</v>
      </c>
      <c r="I853" s="68" t="str">
        <f>VLOOKUP(E853,Refs!$P$2:$R$29,3,FALSE)</f>
        <v>Y61</v>
      </c>
      <c r="J853" s="68" t="str">
        <f>VLOOKUP(E853,Refs!$P$2:$S$29,4,FALSE)</f>
        <v>East of England</v>
      </c>
      <c r="K853" s="28">
        <f t="shared" si="30"/>
        <v>1222</v>
      </c>
    </row>
    <row r="854" spans="1:11" x14ac:dyDescent="0.35">
      <c r="A854" s="69">
        <f t="shared" si="29"/>
        <v>45748</v>
      </c>
      <c r="B854" t="s">
        <v>887</v>
      </c>
      <c r="C854" t="s">
        <v>268</v>
      </c>
      <c r="E854" t="s">
        <v>304</v>
      </c>
      <c r="F854" t="s">
        <v>305</v>
      </c>
      <c r="G854" t="s">
        <v>118</v>
      </c>
      <c r="H854">
        <v>3128</v>
      </c>
      <c r="I854" s="68" t="str">
        <f>VLOOKUP(E854,Refs!$P$2:$R$29,3,FALSE)</f>
        <v>Y61</v>
      </c>
      <c r="J854" s="68" t="str">
        <f>VLOOKUP(E854,Refs!$P$2:$S$29,4,FALSE)</f>
        <v>East of England</v>
      </c>
      <c r="K854" s="28">
        <f t="shared" si="30"/>
        <v>3128</v>
      </c>
    </row>
    <row r="855" spans="1:11" x14ac:dyDescent="0.35">
      <c r="A855" s="69">
        <f t="shared" si="29"/>
        <v>45748</v>
      </c>
      <c r="B855" t="s">
        <v>887</v>
      </c>
      <c r="C855" t="s">
        <v>268</v>
      </c>
      <c r="E855" t="s">
        <v>304</v>
      </c>
      <c r="F855" t="s">
        <v>305</v>
      </c>
      <c r="G855" t="s">
        <v>119</v>
      </c>
      <c r="H855">
        <v>2964</v>
      </c>
      <c r="I855" s="68" t="str">
        <f>VLOOKUP(E855,Refs!$P$2:$R$29,3,FALSE)</f>
        <v>Y61</v>
      </c>
      <c r="J855" s="68" t="str">
        <f>VLOOKUP(E855,Refs!$P$2:$S$29,4,FALSE)</f>
        <v>East of England</v>
      </c>
      <c r="K855" s="28">
        <f t="shared" si="30"/>
        <v>2964</v>
      </c>
    </row>
    <row r="856" spans="1:11" x14ac:dyDescent="0.35">
      <c r="A856" s="69">
        <f t="shared" si="29"/>
        <v>45748</v>
      </c>
      <c r="B856" t="s">
        <v>887</v>
      </c>
      <c r="C856" t="s">
        <v>268</v>
      </c>
      <c r="E856" t="s">
        <v>304</v>
      </c>
      <c r="F856" t="s">
        <v>305</v>
      </c>
      <c r="G856" t="s">
        <v>120</v>
      </c>
      <c r="H856">
        <v>975</v>
      </c>
      <c r="I856" s="68" t="str">
        <f>VLOOKUP(E856,Refs!$P$2:$R$29,3,FALSE)</f>
        <v>Y61</v>
      </c>
      <c r="J856" s="68" t="str">
        <f>VLOOKUP(E856,Refs!$P$2:$S$29,4,FALSE)</f>
        <v>East of England</v>
      </c>
      <c r="K856" s="28">
        <f t="shared" si="30"/>
        <v>975</v>
      </c>
    </row>
    <row r="857" spans="1:11" x14ac:dyDescent="0.35">
      <c r="A857" s="69">
        <f t="shared" si="29"/>
        <v>45748</v>
      </c>
      <c r="B857" t="s">
        <v>887</v>
      </c>
      <c r="C857" t="s">
        <v>268</v>
      </c>
      <c r="E857" t="s">
        <v>304</v>
      </c>
      <c r="F857" t="s">
        <v>305</v>
      </c>
      <c r="G857" t="s">
        <v>121</v>
      </c>
      <c r="H857">
        <v>752</v>
      </c>
      <c r="I857" s="68" t="str">
        <f>VLOOKUP(E857,Refs!$P$2:$R$29,3,FALSE)</f>
        <v>Y61</v>
      </c>
      <c r="J857" s="68" t="str">
        <f>VLOOKUP(E857,Refs!$P$2:$S$29,4,FALSE)</f>
        <v>East of England</v>
      </c>
      <c r="K857" s="28">
        <f t="shared" si="30"/>
        <v>752</v>
      </c>
    </row>
    <row r="858" spans="1:11" x14ac:dyDescent="0.35">
      <c r="A858" s="69">
        <f t="shared" si="29"/>
        <v>45748</v>
      </c>
      <c r="B858" t="s">
        <v>887</v>
      </c>
      <c r="C858" t="s">
        <v>268</v>
      </c>
      <c r="E858" t="s">
        <v>304</v>
      </c>
      <c r="F858" t="s">
        <v>305</v>
      </c>
      <c r="G858" t="s">
        <v>122</v>
      </c>
      <c r="H858">
        <v>1561</v>
      </c>
      <c r="I858" s="68" t="str">
        <f>VLOOKUP(E858,Refs!$P$2:$R$29,3,FALSE)</f>
        <v>Y61</v>
      </c>
      <c r="J858" s="68" t="str">
        <f>VLOOKUP(E858,Refs!$P$2:$S$29,4,FALSE)</f>
        <v>East of England</v>
      </c>
      <c r="K858" s="28">
        <f t="shared" si="30"/>
        <v>1561</v>
      </c>
    </row>
    <row r="859" spans="1:11" x14ac:dyDescent="0.35">
      <c r="A859" s="69">
        <f t="shared" si="29"/>
        <v>45748</v>
      </c>
      <c r="B859" t="s">
        <v>887</v>
      </c>
      <c r="C859" t="s">
        <v>268</v>
      </c>
      <c r="E859" t="s">
        <v>304</v>
      </c>
      <c r="F859" t="s">
        <v>305</v>
      </c>
      <c r="G859" t="s">
        <v>123</v>
      </c>
      <c r="H859">
        <v>607</v>
      </c>
      <c r="I859" s="68" t="str">
        <f>VLOOKUP(E859,Refs!$P$2:$R$29,3,FALSE)</f>
        <v>Y61</v>
      </c>
      <c r="J859" s="68" t="str">
        <f>VLOOKUP(E859,Refs!$P$2:$S$29,4,FALSE)</f>
        <v>East of England</v>
      </c>
      <c r="K859" s="28">
        <f t="shared" si="30"/>
        <v>607</v>
      </c>
    </row>
    <row r="860" spans="1:11" x14ac:dyDescent="0.35">
      <c r="A860" s="69">
        <f t="shared" si="29"/>
        <v>45748</v>
      </c>
      <c r="B860" t="s">
        <v>887</v>
      </c>
      <c r="C860" t="s">
        <v>268</v>
      </c>
      <c r="E860" t="s">
        <v>304</v>
      </c>
      <c r="F860" t="s">
        <v>305</v>
      </c>
      <c r="G860" t="s">
        <v>124</v>
      </c>
      <c r="H860">
        <v>1</v>
      </c>
      <c r="I860" s="68" t="str">
        <f>VLOOKUP(E860,Refs!$P$2:$R$29,3,FALSE)</f>
        <v>Y61</v>
      </c>
      <c r="J860" s="68" t="str">
        <f>VLOOKUP(E860,Refs!$P$2:$S$29,4,FALSE)</f>
        <v>East of England</v>
      </c>
      <c r="K860" s="28">
        <f t="shared" si="30"/>
        <v>1</v>
      </c>
    </row>
    <row r="861" spans="1:11" x14ac:dyDescent="0.35">
      <c r="A861" s="69">
        <f t="shared" si="29"/>
        <v>45748</v>
      </c>
      <c r="B861" t="s">
        <v>887</v>
      </c>
      <c r="C861" t="s">
        <v>268</v>
      </c>
      <c r="E861" t="s">
        <v>304</v>
      </c>
      <c r="F861" t="s">
        <v>305</v>
      </c>
      <c r="G861" t="s">
        <v>125</v>
      </c>
      <c r="H861">
        <v>0</v>
      </c>
      <c r="I861" s="68" t="str">
        <f>VLOOKUP(E861,Refs!$P$2:$R$29,3,FALSE)</f>
        <v>Y61</v>
      </c>
      <c r="J861" s="68" t="str">
        <f>VLOOKUP(E861,Refs!$P$2:$S$29,4,FALSE)</f>
        <v>East of England</v>
      </c>
      <c r="K861" s="28" t="str">
        <f t="shared" si="30"/>
        <v/>
      </c>
    </row>
    <row r="862" spans="1:11" x14ac:dyDescent="0.35">
      <c r="A862" s="69">
        <f t="shared" si="29"/>
        <v>45748</v>
      </c>
      <c r="B862" t="s">
        <v>887</v>
      </c>
      <c r="C862" t="s">
        <v>268</v>
      </c>
      <c r="E862" t="s">
        <v>304</v>
      </c>
      <c r="F862" t="s">
        <v>305</v>
      </c>
      <c r="G862" t="s">
        <v>126</v>
      </c>
      <c r="H862">
        <v>0</v>
      </c>
      <c r="I862" s="68" t="str">
        <f>VLOOKUP(E862,Refs!$P$2:$R$29,3,FALSE)</f>
        <v>Y61</v>
      </c>
      <c r="J862" s="68" t="str">
        <f>VLOOKUP(E862,Refs!$P$2:$S$29,4,FALSE)</f>
        <v>East of England</v>
      </c>
      <c r="K862" s="28" t="str">
        <f t="shared" si="30"/>
        <v/>
      </c>
    </row>
    <row r="863" spans="1:11" x14ac:dyDescent="0.35">
      <c r="A863" s="69">
        <f t="shared" si="29"/>
        <v>45748</v>
      </c>
      <c r="B863" t="s">
        <v>887</v>
      </c>
      <c r="C863" t="s">
        <v>268</v>
      </c>
      <c r="E863" t="s">
        <v>304</v>
      </c>
      <c r="F863" t="s">
        <v>305</v>
      </c>
      <c r="G863" t="s">
        <v>127</v>
      </c>
      <c r="H863">
        <v>0</v>
      </c>
      <c r="I863" s="68" t="str">
        <f>VLOOKUP(E863,Refs!$P$2:$R$29,3,FALSE)</f>
        <v>Y61</v>
      </c>
      <c r="J863" s="68" t="str">
        <f>VLOOKUP(E863,Refs!$P$2:$S$29,4,FALSE)</f>
        <v>East of England</v>
      </c>
      <c r="K863" s="28" t="str">
        <f t="shared" si="30"/>
        <v/>
      </c>
    </row>
    <row r="864" spans="1:11" x14ac:dyDescent="0.35">
      <c r="A864" s="69">
        <f t="shared" si="29"/>
        <v>45748</v>
      </c>
      <c r="B864" t="s">
        <v>887</v>
      </c>
      <c r="C864" t="s">
        <v>268</v>
      </c>
      <c r="E864" t="s">
        <v>304</v>
      </c>
      <c r="F864" t="s">
        <v>305</v>
      </c>
      <c r="G864" t="s">
        <v>128</v>
      </c>
      <c r="H864">
        <v>190</v>
      </c>
      <c r="I864" s="68" t="str">
        <f>VLOOKUP(E864,Refs!$P$2:$R$29,3,FALSE)</f>
        <v>Y61</v>
      </c>
      <c r="J864" s="68" t="str">
        <f>VLOOKUP(E864,Refs!$P$2:$S$29,4,FALSE)</f>
        <v>East of England</v>
      </c>
      <c r="K864" s="28">
        <f t="shared" si="30"/>
        <v>190</v>
      </c>
    </row>
    <row r="865" spans="1:11" x14ac:dyDescent="0.35">
      <c r="A865" s="69">
        <f t="shared" si="29"/>
        <v>45748</v>
      </c>
      <c r="B865" t="s">
        <v>887</v>
      </c>
      <c r="C865" t="s">
        <v>268</v>
      </c>
      <c r="E865" t="s">
        <v>304</v>
      </c>
      <c r="F865" t="s">
        <v>305</v>
      </c>
      <c r="G865" t="s">
        <v>129</v>
      </c>
      <c r="H865">
        <v>427</v>
      </c>
      <c r="I865" s="68" t="str">
        <f>VLOOKUP(E865,Refs!$P$2:$R$29,3,FALSE)</f>
        <v>Y61</v>
      </c>
      <c r="J865" s="68" t="str">
        <f>VLOOKUP(E865,Refs!$P$2:$S$29,4,FALSE)</f>
        <v>East of England</v>
      </c>
      <c r="K865" s="28">
        <f t="shared" si="30"/>
        <v>427</v>
      </c>
    </row>
    <row r="866" spans="1:11" x14ac:dyDescent="0.35">
      <c r="A866" s="69">
        <f t="shared" si="29"/>
        <v>45748</v>
      </c>
      <c r="B866" t="s">
        <v>887</v>
      </c>
      <c r="C866" t="s">
        <v>268</v>
      </c>
      <c r="E866" t="s">
        <v>304</v>
      </c>
      <c r="F866" t="s">
        <v>305</v>
      </c>
      <c r="G866" t="s">
        <v>130</v>
      </c>
      <c r="H866">
        <v>646</v>
      </c>
      <c r="I866" s="68" t="str">
        <f>VLOOKUP(E866,Refs!$P$2:$R$29,3,FALSE)</f>
        <v>Y61</v>
      </c>
      <c r="J866" s="68" t="str">
        <f>VLOOKUP(E866,Refs!$P$2:$S$29,4,FALSE)</f>
        <v>East of England</v>
      </c>
      <c r="K866" s="28">
        <f t="shared" si="30"/>
        <v>646</v>
      </c>
    </row>
    <row r="867" spans="1:11" x14ac:dyDescent="0.35">
      <c r="A867" s="69">
        <f t="shared" si="29"/>
        <v>45748</v>
      </c>
      <c r="B867" t="s">
        <v>887</v>
      </c>
      <c r="C867" t="s">
        <v>268</v>
      </c>
      <c r="E867" t="s">
        <v>304</v>
      </c>
      <c r="F867" t="s">
        <v>305</v>
      </c>
      <c r="G867" t="s">
        <v>131</v>
      </c>
      <c r="H867">
        <v>555</v>
      </c>
      <c r="I867" s="68" t="str">
        <f>VLOOKUP(E867,Refs!$P$2:$R$29,3,FALSE)</f>
        <v>Y61</v>
      </c>
      <c r="J867" s="68" t="str">
        <f>VLOOKUP(E867,Refs!$P$2:$S$29,4,FALSE)</f>
        <v>East of England</v>
      </c>
      <c r="K867" s="28">
        <f t="shared" si="30"/>
        <v>555</v>
      </c>
    </row>
    <row r="868" spans="1:11" x14ac:dyDescent="0.35">
      <c r="A868" s="69">
        <f t="shared" si="29"/>
        <v>45748</v>
      </c>
      <c r="B868" t="s">
        <v>887</v>
      </c>
      <c r="C868" t="s">
        <v>268</v>
      </c>
      <c r="E868" t="s">
        <v>304</v>
      </c>
      <c r="F868" t="s">
        <v>305</v>
      </c>
      <c r="G868" t="s">
        <v>132</v>
      </c>
      <c r="H868">
        <v>2376</v>
      </c>
      <c r="I868" s="68" t="str">
        <f>VLOOKUP(E868,Refs!$P$2:$R$29,3,FALSE)</f>
        <v>Y61</v>
      </c>
      <c r="J868" s="68" t="str">
        <f>VLOOKUP(E868,Refs!$P$2:$S$29,4,FALSE)</f>
        <v>East of England</v>
      </c>
      <c r="K868" s="28">
        <f t="shared" si="30"/>
        <v>2376</v>
      </c>
    </row>
    <row r="869" spans="1:11" x14ac:dyDescent="0.35">
      <c r="A869" s="69">
        <f t="shared" si="29"/>
        <v>45748</v>
      </c>
      <c r="B869" t="s">
        <v>887</v>
      </c>
      <c r="C869" t="s">
        <v>268</v>
      </c>
      <c r="E869" t="s">
        <v>304</v>
      </c>
      <c r="F869" t="s">
        <v>305</v>
      </c>
      <c r="G869" t="s">
        <v>133</v>
      </c>
      <c r="H869">
        <v>2125</v>
      </c>
      <c r="I869" s="68" t="str">
        <f>VLOOKUP(E869,Refs!$P$2:$R$29,3,FALSE)</f>
        <v>Y61</v>
      </c>
      <c r="J869" s="68" t="str">
        <f>VLOOKUP(E869,Refs!$P$2:$S$29,4,FALSE)</f>
        <v>East of England</v>
      </c>
      <c r="K869" s="28">
        <f t="shared" si="30"/>
        <v>2125</v>
      </c>
    </row>
    <row r="870" spans="1:11" x14ac:dyDescent="0.35">
      <c r="A870" s="69">
        <f t="shared" si="29"/>
        <v>45748</v>
      </c>
      <c r="B870" t="s">
        <v>887</v>
      </c>
      <c r="C870" t="s">
        <v>268</v>
      </c>
      <c r="E870" t="s">
        <v>304</v>
      </c>
      <c r="F870" t="s">
        <v>305</v>
      </c>
      <c r="G870" t="s">
        <v>134</v>
      </c>
      <c r="H870">
        <v>954</v>
      </c>
      <c r="I870" s="68" t="str">
        <f>VLOOKUP(E870,Refs!$P$2:$R$29,3,FALSE)</f>
        <v>Y61</v>
      </c>
      <c r="J870" s="68" t="str">
        <f>VLOOKUP(E870,Refs!$P$2:$S$29,4,FALSE)</f>
        <v>East of England</v>
      </c>
      <c r="K870" s="28">
        <f t="shared" si="30"/>
        <v>954</v>
      </c>
    </row>
    <row r="871" spans="1:11" x14ac:dyDescent="0.35">
      <c r="A871" s="69">
        <f t="shared" si="29"/>
        <v>45748</v>
      </c>
      <c r="B871" t="s">
        <v>887</v>
      </c>
      <c r="C871" t="s">
        <v>268</v>
      </c>
      <c r="E871" t="s">
        <v>304</v>
      </c>
      <c r="F871" t="s">
        <v>305</v>
      </c>
      <c r="G871" t="s">
        <v>135</v>
      </c>
      <c r="H871">
        <v>954</v>
      </c>
      <c r="I871" s="68" t="str">
        <f>VLOOKUP(E871,Refs!$P$2:$R$29,3,FALSE)</f>
        <v>Y61</v>
      </c>
      <c r="J871" s="68" t="str">
        <f>VLOOKUP(E871,Refs!$P$2:$S$29,4,FALSE)</f>
        <v>East of England</v>
      </c>
      <c r="K871" s="28">
        <f t="shared" si="30"/>
        <v>954</v>
      </c>
    </row>
    <row r="872" spans="1:11" x14ac:dyDescent="0.35">
      <c r="A872" s="69">
        <f t="shared" si="29"/>
        <v>45748</v>
      </c>
      <c r="B872" t="s">
        <v>887</v>
      </c>
      <c r="C872" t="s">
        <v>268</v>
      </c>
      <c r="E872" t="s">
        <v>304</v>
      </c>
      <c r="F872" t="s">
        <v>305</v>
      </c>
      <c r="G872" t="s">
        <v>136</v>
      </c>
      <c r="H872">
        <v>201</v>
      </c>
      <c r="I872" s="68" t="str">
        <f>VLOOKUP(E872,Refs!$P$2:$R$29,3,FALSE)</f>
        <v>Y61</v>
      </c>
      <c r="J872" s="68" t="str">
        <f>VLOOKUP(E872,Refs!$P$2:$S$29,4,FALSE)</f>
        <v>East of England</v>
      </c>
      <c r="K872" s="28">
        <f t="shared" si="30"/>
        <v>201</v>
      </c>
    </row>
    <row r="873" spans="1:11" x14ac:dyDescent="0.35">
      <c r="A873" s="69">
        <f t="shared" si="29"/>
        <v>45748</v>
      </c>
      <c r="B873" t="s">
        <v>887</v>
      </c>
      <c r="C873" t="s">
        <v>268</v>
      </c>
      <c r="E873" t="s">
        <v>304</v>
      </c>
      <c r="F873" t="s">
        <v>305</v>
      </c>
      <c r="G873" t="s">
        <v>137</v>
      </c>
      <c r="H873">
        <v>186</v>
      </c>
      <c r="I873" s="68" t="str">
        <f>VLOOKUP(E873,Refs!$P$2:$R$29,3,FALSE)</f>
        <v>Y61</v>
      </c>
      <c r="J873" s="68" t="str">
        <f>VLOOKUP(E873,Refs!$P$2:$S$29,4,FALSE)</f>
        <v>East of England</v>
      </c>
      <c r="K873" s="28">
        <f t="shared" si="30"/>
        <v>186</v>
      </c>
    </row>
    <row r="874" spans="1:11" x14ac:dyDescent="0.35">
      <c r="A874" s="69">
        <f t="shared" si="29"/>
        <v>45748</v>
      </c>
      <c r="B874" t="s">
        <v>887</v>
      </c>
      <c r="C874" t="s">
        <v>268</v>
      </c>
      <c r="E874" t="s">
        <v>304</v>
      </c>
      <c r="F874" t="s">
        <v>305</v>
      </c>
      <c r="G874" t="s">
        <v>138</v>
      </c>
      <c r="H874">
        <v>11</v>
      </c>
      <c r="I874" s="68" t="str">
        <f>VLOOKUP(E874,Refs!$P$2:$R$29,3,FALSE)</f>
        <v>Y61</v>
      </c>
      <c r="J874" s="68" t="str">
        <f>VLOOKUP(E874,Refs!$P$2:$S$29,4,FALSE)</f>
        <v>East of England</v>
      </c>
      <c r="K874" s="28">
        <f t="shared" si="30"/>
        <v>11</v>
      </c>
    </row>
    <row r="875" spans="1:11" x14ac:dyDescent="0.35">
      <c r="A875" s="69">
        <f t="shared" si="29"/>
        <v>45748</v>
      </c>
      <c r="B875" t="s">
        <v>887</v>
      </c>
      <c r="C875" t="s">
        <v>268</v>
      </c>
      <c r="E875" t="s">
        <v>304</v>
      </c>
      <c r="F875" t="s">
        <v>305</v>
      </c>
      <c r="G875" t="s">
        <v>139</v>
      </c>
      <c r="H875">
        <v>10</v>
      </c>
      <c r="I875" s="68" t="str">
        <f>VLOOKUP(E875,Refs!$P$2:$R$29,3,FALSE)</f>
        <v>Y61</v>
      </c>
      <c r="J875" s="68" t="str">
        <f>VLOOKUP(E875,Refs!$P$2:$S$29,4,FALSE)</f>
        <v>East of England</v>
      </c>
      <c r="K875" s="28">
        <f t="shared" si="30"/>
        <v>10</v>
      </c>
    </row>
    <row r="876" spans="1:11" x14ac:dyDescent="0.35">
      <c r="A876" s="69">
        <f t="shared" si="29"/>
        <v>45748</v>
      </c>
      <c r="B876" t="s">
        <v>887</v>
      </c>
      <c r="C876" t="s">
        <v>268</v>
      </c>
      <c r="E876" t="s">
        <v>304</v>
      </c>
      <c r="F876" t="s">
        <v>305</v>
      </c>
      <c r="G876" t="s">
        <v>140</v>
      </c>
      <c r="H876">
        <v>162</v>
      </c>
      <c r="I876" s="68" t="str">
        <f>VLOOKUP(E876,Refs!$P$2:$R$29,3,FALSE)</f>
        <v>Y61</v>
      </c>
      <c r="J876" s="68" t="str">
        <f>VLOOKUP(E876,Refs!$P$2:$S$29,4,FALSE)</f>
        <v>East of England</v>
      </c>
      <c r="K876" s="28">
        <f t="shared" si="30"/>
        <v>162</v>
      </c>
    </row>
    <row r="877" spans="1:11" x14ac:dyDescent="0.35">
      <c r="A877" s="69">
        <f t="shared" si="29"/>
        <v>45748</v>
      </c>
      <c r="B877" t="s">
        <v>887</v>
      </c>
      <c r="C877" t="s">
        <v>268</v>
      </c>
      <c r="E877" t="s">
        <v>304</v>
      </c>
      <c r="F877" t="s">
        <v>305</v>
      </c>
      <c r="G877" t="s">
        <v>141</v>
      </c>
      <c r="H877">
        <v>162</v>
      </c>
      <c r="I877" s="68" t="str">
        <f>VLOOKUP(E877,Refs!$P$2:$R$29,3,FALSE)</f>
        <v>Y61</v>
      </c>
      <c r="J877" s="68" t="str">
        <f>VLOOKUP(E877,Refs!$P$2:$S$29,4,FALSE)</f>
        <v>East of England</v>
      </c>
      <c r="K877" s="28">
        <f t="shared" si="30"/>
        <v>162</v>
      </c>
    </row>
    <row r="878" spans="1:11" x14ac:dyDescent="0.35">
      <c r="A878" s="69">
        <f t="shared" si="29"/>
        <v>45748</v>
      </c>
      <c r="B878" t="s">
        <v>887</v>
      </c>
      <c r="C878" t="s">
        <v>268</v>
      </c>
      <c r="E878" t="s">
        <v>304</v>
      </c>
      <c r="F878" t="s">
        <v>305</v>
      </c>
      <c r="G878" t="s">
        <v>730</v>
      </c>
      <c r="H878">
        <v>212</v>
      </c>
      <c r="I878" s="68" t="str">
        <f>VLOOKUP(E878,Refs!$P$2:$R$29,3,FALSE)</f>
        <v>Y61</v>
      </c>
      <c r="J878" s="68" t="str">
        <f>VLOOKUP(E878,Refs!$P$2:$S$29,4,FALSE)</f>
        <v>East of England</v>
      </c>
      <c r="K878" s="28">
        <f t="shared" si="30"/>
        <v>212</v>
      </c>
    </row>
    <row r="879" spans="1:11" x14ac:dyDescent="0.35">
      <c r="A879" s="69">
        <f t="shared" si="29"/>
        <v>45748</v>
      </c>
      <c r="B879" t="s">
        <v>887</v>
      </c>
      <c r="C879" t="s">
        <v>268</v>
      </c>
      <c r="E879" t="s">
        <v>304</v>
      </c>
      <c r="F879" t="s">
        <v>305</v>
      </c>
      <c r="G879" t="s">
        <v>729</v>
      </c>
      <c r="H879">
        <v>45</v>
      </c>
      <c r="I879" s="68" t="str">
        <f>VLOOKUP(E879,Refs!$P$2:$R$29,3,FALSE)</f>
        <v>Y61</v>
      </c>
      <c r="J879" s="68" t="str">
        <f>VLOOKUP(E879,Refs!$P$2:$S$29,4,FALSE)</f>
        <v>East of England</v>
      </c>
      <c r="K879" s="28">
        <f t="shared" si="30"/>
        <v>45</v>
      </c>
    </row>
    <row r="880" spans="1:11" x14ac:dyDescent="0.35">
      <c r="A880" s="69">
        <f t="shared" si="29"/>
        <v>45748</v>
      </c>
      <c r="B880" t="s">
        <v>887</v>
      </c>
      <c r="C880" t="s">
        <v>268</v>
      </c>
      <c r="E880" t="s">
        <v>304</v>
      </c>
      <c r="F880" t="s">
        <v>305</v>
      </c>
      <c r="G880" t="s">
        <v>732</v>
      </c>
      <c r="H880">
        <v>740</v>
      </c>
      <c r="I880" s="68" t="str">
        <f>VLOOKUP(E880,Refs!$P$2:$R$29,3,FALSE)</f>
        <v>Y61</v>
      </c>
      <c r="J880" s="68" t="str">
        <f>VLOOKUP(E880,Refs!$P$2:$S$29,4,FALSE)</f>
        <v>East of England</v>
      </c>
      <c r="K880" s="28">
        <f t="shared" si="30"/>
        <v>740</v>
      </c>
    </row>
    <row r="881" spans="1:11" x14ac:dyDescent="0.35">
      <c r="A881" s="69">
        <f t="shared" si="29"/>
        <v>45748</v>
      </c>
      <c r="B881" t="s">
        <v>887</v>
      </c>
      <c r="C881" t="s">
        <v>268</v>
      </c>
      <c r="E881" t="s">
        <v>304</v>
      </c>
      <c r="F881" t="s">
        <v>305</v>
      </c>
      <c r="G881" t="s">
        <v>731</v>
      </c>
      <c r="H881">
        <v>356</v>
      </c>
      <c r="I881" s="68" t="str">
        <f>VLOOKUP(E881,Refs!$P$2:$R$29,3,FALSE)</f>
        <v>Y61</v>
      </c>
      <c r="J881" s="68" t="str">
        <f>VLOOKUP(E881,Refs!$P$2:$S$29,4,FALSE)</f>
        <v>East of England</v>
      </c>
      <c r="K881" s="28">
        <f t="shared" si="30"/>
        <v>356</v>
      </c>
    </row>
    <row r="882" spans="1:11" x14ac:dyDescent="0.35">
      <c r="A882" s="69">
        <f t="shared" si="29"/>
        <v>45748</v>
      </c>
      <c r="B882" t="s">
        <v>887</v>
      </c>
      <c r="C882" t="s">
        <v>268</v>
      </c>
      <c r="E882" t="s">
        <v>306</v>
      </c>
      <c r="F882" t="s">
        <v>307</v>
      </c>
      <c r="G882" t="s">
        <v>10</v>
      </c>
      <c r="H882">
        <v>24714</v>
      </c>
      <c r="I882" s="68" t="str">
        <f>VLOOKUP(E882,Refs!$P$2:$R$29,3,FALSE)</f>
        <v>Y61</v>
      </c>
      <c r="J882" s="68" t="str">
        <f>VLOOKUP(E882,Refs!$P$2:$S$29,4,FALSE)</f>
        <v>East of England</v>
      </c>
      <c r="K882" s="28">
        <f t="shared" si="30"/>
        <v>24714</v>
      </c>
    </row>
    <row r="883" spans="1:11" x14ac:dyDescent="0.35">
      <c r="A883" s="69">
        <f t="shared" si="29"/>
        <v>45748</v>
      </c>
      <c r="B883" t="s">
        <v>887</v>
      </c>
      <c r="C883" t="s">
        <v>268</v>
      </c>
      <c r="E883" t="s">
        <v>306</v>
      </c>
      <c r="F883" t="s">
        <v>307</v>
      </c>
      <c r="G883" t="s">
        <v>70</v>
      </c>
      <c r="H883">
        <v>24693</v>
      </c>
      <c r="I883" s="68" t="str">
        <f>VLOOKUP(E883,Refs!$P$2:$R$29,3,FALSE)</f>
        <v>Y61</v>
      </c>
      <c r="J883" s="68" t="str">
        <f>VLOOKUP(E883,Refs!$P$2:$S$29,4,FALSE)</f>
        <v>East of England</v>
      </c>
      <c r="K883" s="28">
        <f t="shared" si="30"/>
        <v>24693</v>
      </c>
    </row>
    <row r="884" spans="1:11" x14ac:dyDescent="0.35">
      <c r="A884" s="69">
        <f t="shared" si="29"/>
        <v>45748</v>
      </c>
      <c r="B884" t="s">
        <v>887</v>
      </c>
      <c r="C884" t="s">
        <v>268</v>
      </c>
      <c r="E884" t="s">
        <v>306</v>
      </c>
      <c r="F884" t="s">
        <v>307</v>
      </c>
      <c r="G884" t="s">
        <v>20</v>
      </c>
      <c r="H884">
        <v>22609</v>
      </c>
      <c r="I884" s="68" t="str">
        <f>VLOOKUP(E884,Refs!$P$2:$R$29,3,FALSE)</f>
        <v>Y61</v>
      </c>
      <c r="J884" s="68" t="str">
        <f>VLOOKUP(E884,Refs!$P$2:$S$29,4,FALSE)</f>
        <v>East of England</v>
      </c>
      <c r="K884" s="28">
        <f t="shared" si="30"/>
        <v>22609</v>
      </c>
    </row>
    <row r="885" spans="1:11" x14ac:dyDescent="0.35">
      <c r="A885" s="69">
        <f t="shared" si="29"/>
        <v>45748</v>
      </c>
      <c r="B885" t="s">
        <v>887</v>
      </c>
      <c r="C885" t="s">
        <v>268</v>
      </c>
      <c r="E885" t="s">
        <v>306</v>
      </c>
      <c r="F885" t="s">
        <v>307</v>
      </c>
      <c r="G885" t="s">
        <v>23</v>
      </c>
      <c r="H885">
        <v>18966</v>
      </c>
      <c r="I885" s="68" t="str">
        <f>VLOOKUP(E885,Refs!$P$2:$R$29,3,FALSE)</f>
        <v>Y61</v>
      </c>
      <c r="J885" s="68" t="str">
        <f>VLOOKUP(E885,Refs!$P$2:$S$29,4,FALSE)</f>
        <v>East of England</v>
      </c>
      <c r="K885" s="28">
        <f t="shared" si="30"/>
        <v>18966</v>
      </c>
    </row>
    <row r="886" spans="1:11" x14ac:dyDescent="0.35">
      <c r="A886" s="69">
        <f t="shared" si="29"/>
        <v>45748</v>
      </c>
      <c r="B886" t="s">
        <v>887</v>
      </c>
      <c r="C886" t="s">
        <v>268</v>
      </c>
      <c r="E886" t="s">
        <v>306</v>
      </c>
      <c r="F886" t="s">
        <v>307</v>
      </c>
      <c r="G886" t="s">
        <v>19</v>
      </c>
      <c r="H886">
        <v>692</v>
      </c>
      <c r="I886" s="68" t="str">
        <f>VLOOKUP(E886,Refs!$P$2:$R$29,3,FALSE)</f>
        <v>Y61</v>
      </c>
      <c r="J886" s="68" t="str">
        <f>VLOOKUP(E886,Refs!$P$2:$S$29,4,FALSE)</f>
        <v>East of England</v>
      </c>
      <c r="K886" s="28">
        <f t="shared" si="30"/>
        <v>692</v>
      </c>
    </row>
    <row r="887" spans="1:11" x14ac:dyDescent="0.35">
      <c r="A887" s="69">
        <f t="shared" si="29"/>
        <v>45748</v>
      </c>
      <c r="B887" t="s">
        <v>887</v>
      </c>
      <c r="C887" t="s">
        <v>268</v>
      </c>
      <c r="E887" t="s">
        <v>306</v>
      </c>
      <c r="F887" t="s">
        <v>307</v>
      </c>
      <c r="G887" t="s">
        <v>21</v>
      </c>
      <c r="H887">
        <v>1070393</v>
      </c>
      <c r="I887" s="68" t="str">
        <f>VLOOKUP(E887,Refs!$P$2:$R$29,3,FALSE)</f>
        <v>Y61</v>
      </c>
      <c r="J887" s="68" t="str">
        <f>VLOOKUP(E887,Refs!$P$2:$S$29,4,FALSE)</f>
        <v>East of England</v>
      </c>
      <c r="K887" s="28">
        <f t="shared" si="30"/>
        <v>1070393</v>
      </c>
    </row>
    <row r="888" spans="1:11" x14ac:dyDescent="0.35">
      <c r="A888" s="69">
        <f t="shared" si="29"/>
        <v>45748</v>
      </c>
      <c r="B888" t="s">
        <v>887</v>
      </c>
      <c r="C888" t="s">
        <v>268</v>
      </c>
      <c r="E888" t="s">
        <v>306</v>
      </c>
      <c r="F888" t="s">
        <v>307</v>
      </c>
      <c r="G888" t="s">
        <v>71</v>
      </c>
      <c r="H888">
        <v>394</v>
      </c>
      <c r="I888" s="68" t="str">
        <f>VLOOKUP(E888,Refs!$P$2:$R$29,3,FALSE)</f>
        <v>Y61</v>
      </c>
      <c r="J888" s="68" t="str">
        <f>VLOOKUP(E888,Refs!$P$2:$S$29,4,FALSE)</f>
        <v>East of England</v>
      </c>
      <c r="K888" s="28">
        <f t="shared" si="30"/>
        <v>394</v>
      </c>
    </row>
    <row r="889" spans="1:11" x14ac:dyDescent="0.35">
      <c r="A889" s="69">
        <f t="shared" si="29"/>
        <v>45748</v>
      </c>
      <c r="B889" t="s">
        <v>887</v>
      </c>
      <c r="C889" t="s">
        <v>268</v>
      </c>
      <c r="E889" t="s">
        <v>306</v>
      </c>
      <c r="F889" t="s">
        <v>307</v>
      </c>
      <c r="G889" t="s">
        <v>72</v>
      </c>
      <c r="H889">
        <v>581</v>
      </c>
      <c r="I889" s="68" t="str">
        <f>VLOOKUP(E889,Refs!$P$2:$R$29,3,FALSE)</f>
        <v>Y61</v>
      </c>
      <c r="J889" s="68" t="str">
        <f>VLOOKUP(E889,Refs!$P$2:$S$29,4,FALSE)</f>
        <v>East of England</v>
      </c>
      <c r="K889" s="28">
        <f t="shared" si="30"/>
        <v>581</v>
      </c>
    </row>
    <row r="890" spans="1:11" x14ac:dyDescent="0.35">
      <c r="A890" s="69">
        <f t="shared" si="29"/>
        <v>45748</v>
      </c>
      <c r="B890" t="s">
        <v>887</v>
      </c>
      <c r="C890" t="s">
        <v>268</v>
      </c>
      <c r="E890" t="s">
        <v>306</v>
      </c>
      <c r="F890" t="s">
        <v>307</v>
      </c>
      <c r="G890" t="s">
        <v>73</v>
      </c>
      <c r="H890">
        <v>96329</v>
      </c>
      <c r="I890" s="68" t="str">
        <f>VLOOKUP(E890,Refs!$P$2:$R$29,3,FALSE)</f>
        <v>Y61</v>
      </c>
      <c r="J890" s="68" t="str">
        <f>VLOOKUP(E890,Refs!$P$2:$S$29,4,FALSE)</f>
        <v>East of England</v>
      </c>
      <c r="K890" s="28">
        <f t="shared" si="30"/>
        <v>96329</v>
      </c>
    </row>
    <row r="891" spans="1:11" x14ac:dyDescent="0.35">
      <c r="A891" s="69">
        <f t="shared" si="29"/>
        <v>45748</v>
      </c>
      <c r="B891" t="s">
        <v>887</v>
      </c>
      <c r="C891" t="s">
        <v>268</v>
      </c>
      <c r="E891" t="s">
        <v>306</v>
      </c>
      <c r="F891" t="s">
        <v>307</v>
      </c>
      <c r="G891" t="s">
        <v>74</v>
      </c>
      <c r="H891">
        <v>8368</v>
      </c>
      <c r="I891" s="68" t="str">
        <f>VLOOKUP(E891,Refs!$P$2:$R$29,3,FALSE)</f>
        <v>Y61</v>
      </c>
      <c r="J891" s="68" t="str">
        <f>VLOOKUP(E891,Refs!$P$2:$S$29,4,FALSE)</f>
        <v>East of England</v>
      </c>
      <c r="K891" s="28">
        <f t="shared" si="30"/>
        <v>8368</v>
      </c>
    </row>
    <row r="892" spans="1:11" x14ac:dyDescent="0.35">
      <c r="A892" s="69">
        <f t="shared" si="29"/>
        <v>45748</v>
      </c>
      <c r="B892" t="s">
        <v>887</v>
      </c>
      <c r="C892" t="s">
        <v>268</v>
      </c>
      <c r="E892" t="s">
        <v>306</v>
      </c>
      <c r="F892" t="s">
        <v>307</v>
      </c>
      <c r="G892" t="s">
        <v>75</v>
      </c>
      <c r="H892">
        <v>117878428</v>
      </c>
      <c r="I892" s="68" t="str">
        <f>VLOOKUP(E892,Refs!$P$2:$R$29,3,FALSE)</f>
        <v>Y61</v>
      </c>
      <c r="J892" s="68" t="str">
        <f>VLOOKUP(E892,Refs!$P$2:$S$29,4,FALSE)</f>
        <v>East of England</v>
      </c>
      <c r="K892" s="28">
        <f t="shared" si="30"/>
        <v>117878428</v>
      </c>
    </row>
    <row r="893" spans="1:11" x14ac:dyDescent="0.35">
      <c r="A893" s="69">
        <f t="shared" si="29"/>
        <v>45748</v>
      </c>
      <c r="B893" t="s">
        <v>887</v>
      </c>
      <c r="C893" t="s">
        <v>268</v>
      </c>
      <c r="E893" t="s">
        <v>306</v>
      </c>
      <c r="F893" t="s">
        <v>307</v>
      </c>
      <c r="G893" t="s">
        <v>26</v>
      </c>
      <c r="H893">
        <v>20137</v>
      </c>
      <c r="I893" s="68" t="str">
        <f>VLOOKUP(E893,Refs!$P$2:$R$29,3,FALSE)</f>
        <v>Y61</v>
      </c>
      <c r="J893" s="68" t="str">
        <f>VLOOKUP(E893,Refs!$P$2:$S$29,4,FALSE)</f>
        <v>East of England</v>
      </c>
      <c r="K893" s="28">
        <f t="shared" si="30"/>
        <v>20137</v>
      </c>
    </row>
    <row r="894" spans="1:11" x14ac:dyDescent="0.35">
      <c r="A894" s="69">
        <f t="shared" si="29"/>
        <v>45748</v>
      </c>
      <c r="B894" t="s">
        <v>887</v>
      </c>
      <c r="C894" t="s">
        <v>268</v>
      </c>
      <c r="E894" t="s">
        <v>306</v>
      </c>
      <c r="F894" t="s">
        <v>307</v>
      </c>
      <c r="G894" t="s">
        <v>76</v>
      </c>
      <c r="H894">
        <v>363</v>
      </c>
      <c r="I894" s="68" t="str">
        <f>VLOOKUP(E894,Refs!$P$2:$R$29,3,FALSE)</f>
        <v>Y61</v>
      </c>
      <c r="J894" s="68" t="str">
        <f>VLOOKUP(E894,Refs!$P$2:$S$29,4,FALSE)</f>
        <v>East of England</v>
      </c>
      <c r="K894" s="28">
        <f t="shared" si="30"/>
        <v>363</v>
      </c>
    </row>
    <row r="895" spans="1:11" x14ac:dyDescent="0.35">
      <c r="A895" s="69">
        <f t="shared" si="29"/>
        <v>45748</v>
      </c>
      <c r="B895" t="s">
        <v>887</v>
      </c>
      <c r="C895" t="s">
        <v>268</v>
      </c>
      <c r="E895" t="s">
        <v>306</v>
      </c>
      <c r="F895" t="s">
        <v>307</v>
      </c>
      <c r="G895" t="s">
        <v>77</v>
      </c>
      <c r="H895">
        <v>11163</v>
      </c>
      <c r="I895" s="68" t="str">
        <f>VLOOKUP(E895,Refs!$P$2:$R$29,3,FALSE)</f>
        <v>Y61</v>
      </c>
      <c r="J895" s="68" t="str">
        <f>VLOOKUP(E895,Refs!$P$2:$S$29,4,FALSE)</f>
        <v>East of England</v>
      </c>
      <c r="K895" s="28">
        <f t="shared" si="30"/>
        <v>11163</v>
      </c>
    </row>
    <row r="896" spans="1:11" x14ac:dyDescent="0.35">
      <c r="A896" s="69">
        <f t="shared" si="29"/>
        <v>45748</v>
      </c>
      <c r="B896" t="s">
        <v>887</v>
      </c>
      <c r="C896" t="s">
        <v>268</v>
      </c>
      <c r="E896" t="s">
        <v>306</v>
      </c>
      <c r="F896" t="s">
        <v>307</v>
      </c>
      <c r="G896" t="s">
        <v>78</v>
      </c>
      <c r="H896">
        <v>4693</v>
      </c>
      <c r="I896" s="68" t="str">
        <f>VLOOKUP(E896,Refs!$P$2:$R$29,3,FALSE)</f>
        <v>Y61</v>
      </c>
      <c r="J896" s="68" t="str">
        <f>VLOOKUP(E896,Refs!$P$2:$S$29,4,FALSE)</f>
        <v>East of England</v>
      </c>
      <c r="K896" s="28">
        <f t="shared" si="30"/>
        <v>4693</v>
      </c>
    </row>
    <row r="897" spans="1:11" x14ac:dyDescent="0.35">
      <c r="A897" s="69">
        <f t="shared" si="29"/>
        <v>45748</v>
      </c>
      <c r="B897" t="s">
        <v>887</v>
      </c>
      <c r="C897" t="s">
        <v>268</v>
      </c>
      <c r="E897" t="s">
        <v>306</v>
      </c>
      <c r="F897" t="s">
        <v>307</v>
      </c>
      <c r="G897" t="s">
        <v>79</v>
      </c>
      <c r="H897">
        <v>3918</v>
      </c>
      <c r="I897" s="68" t="str">
        <f>VLOOKUP(E897,Refs!$P$2:$R$29,3,FALSE)</f>
        <v>Y61</v>
      </c>
      <c r="J897" s="68" t="str">
        <f>VLOOKUP(E897,Refs!$P$2:$S$29,4,FALSE)</f>
        <v>East of England</v>
      </c>
      <c r="K897" s="28">
        <f t="shared" si="30"/>
        <v>3918</v>
      </c>
    </row>
    <row r="898" spans="1:11" x14ac:dyDescent="0.35">
      <c r="A898" s="69">
        <f t="shared" si="29"/>
        <v>45748</v>
      </c>
      <c r="B898" t="s">
        <v>887</v>
      </c>
      <c r="C898" t="s">
        <v>268</v>
      </c>
      <c r="E898" t="s">
        <v>306</v>
      </c>
      <c r="F898" t="s">
        <v>307</v>
      </c>
      <c r="G898" t="s">
        <v>80</v>
      </c>
      <c r="H898">
        <v>0</v>
      </c>
      <c r="I898" s="68" t="str">
        <f>VLOOKUP(E898,Refs!$P$2:$R$29,3,FALSE)</f>
        <v>Y61</v>
      </c>
      <c r="J898" s="68" t="str">
        <f>VLOOKUP(E898,Refs!$P$2:$S$29,4,FALSE)</f>
        <v>East of England</v>
      </c>
      <c r="K898" s="28" t="str">
        <f t="shared" si="30"/>
        <v/>
      </c>
    </row>
    <row r="899" spans="1:11" x14ac:dyDescent="0.35">
      <c r="A899" s="69">
        <f t="shared" ref="A899:A962" si="31">DATEVALUE(RIGHT(B899,8))</f>
        <v>45748</v>
      </c>
      <c r="B899" t="s">
        <v>887</v>
      </c>
      <c r="C899" t="s">
        <v>268</v>
      </c>
      <c r="E899" t="s">
        <v>306</v>
      </c>
      <c r="F899" t="s">
        <v>307</v>
      </c>
      <c r="G899" t="s">
        <v>25</v>
      </c>
      <c r="H899">
        <v>8611</v>
      </c>
      <c r="I899" s="68" t="str">
        <f>VLOOKUP(E899,Refs!$P$2:$R$29,3,FALSE)</f>
        <v>Y61</v>
      </c>
      <c r="J899" s="68" t="str">
        <f>VLOOKUP(E899,Refs!$P$2:$S$29,4,FALSE)</f>
        <v>East of England</v>
      </c>
      <c r="K899" s="28">
        <f t="shared" si="30"/>
        <v>8611</v>
      </c>
    </row>
    <row r="900" spans="1:11" x14ac:dyDescent="0.35">
      <c r="A900" s="69">
        <f t="shared" si="31"/>
        <v>45748</v>
      </c>
      <c r="B900" t="s">
        <v>887</v>
      </c>
      <c r="C900" t="s">
        <v>268</v>
      </c>
      <c r="E900" t="s">
        <v>306</v>
      </c>
      <c r="F900" t="s">
        <v>307</v>
      </c>
      <c r="G900" t="s">
        <v>81</v>
      </c>
      <c r="H900">
        <v>0</v>
      </c>
      <c r="I900" s="68" t="str">
        <f>VLOOKUP(E900,Refs!$P$2:$R$29,3,FALSE)</f>
        <v>Y61</v>
      </c>
      <c r="J900" s="68" t="str">
        <f>VLOOKUP(E900,Refs!$P$2:$S$29,4,FALSE)</f>
        <v>East of England</v>
      </c>
      <c r="K900" s="28" t="str">
        <f t="shared" si="30"/>
        <v/>
      </c>
    </row>
    <row r="901" spans="1:11" x14ac:dyDescent="0.35">
      <c r="A901" s="69">
        <f t="shared" si="31"/>
        <v>45748</v>
      </c>
      <c r="B901" t="s">
        <v>887</v>
      </c>
      <c r="C901" t="s">
        <v>268</v>
      </c>
      <c r="E901" t="s">
        <v>306</v>
      </c>
      <c r="F901" t="s">
        <v>307</v>
      </c>
      <c r="G901" t="s">
        <v>82</v>
      </c>
      <c r="H901">
        <v>4766</v>
      </c>
      <c r="I901" s="68" t="str">
        <f>VLOOKUP(E901,Refs!$P$2:$R$29,3,FALSE)</f>
        <v>Y61</v>
      </c>
      <c r="J901" s="68" t="str">
        <f>VLOOKUP(E901,Refs!$P$2:$S$29,4,FALSE)</f>
        <v>East of England</v>
      </c>
      <c r="K901" s="28">
        <f t="shared" si="30"/>
        <v>4766</v>
      </c>
    </row>
    <row r="902" spans="1:11" x14ac:dyDescent="0.35">
      <c r="A902" s="69">
        <f t="shared" si="31"/>
        <v>45748</v>
      </c>
      <c r="B902" t="s">
        <v>887</v>
      </c>
      <c r="C902" t="s">
        <v>268</v>
      </c>
      <c r="E902" t="s">
        <v>306</v>
      </c>
      <c r="F902" t="s">
        <v>307</v>
      </c>
      <c r="G902" t="s">
        <v>83</v>
      </c>
      <c r="H902">
        <v>671</v>
      </c>
      <c r="I902" s="68" t="str">
        <f>VLOOKUP(E902,Refs!$P$2:$R$29,3,FALSE)</f>
        <v>Y61</v>
      </c>
      <c r="J902" s="68" t="str">
        <f>VLOOKUP(E902,Refs!$P$2:$S$29,4,FALSE)</f>
        <v>East of England</v>
      </c>
      <c r="K902" s="28">
        <f t="shared" si="30"/>
        <v>671</v>
      </c>
    </row>
    <row r="903" spans="1:11" x14ac:dyDescent="0.35">
      <c r="A903" s="69">
        <f t="shared" si="31"/>
        <v>45748</v>
      </c>
      <c r="B903" t="s">
        <v>887</v>
      </c>
      <c r="C903" t="s">
        <v>268</v>
      </c>
      <c r="E903" t="s">
        <v>306</v>
      </c>
      <c r="F903" t="s">
        <v>307</v>
      </c>
      <c r="G903" t="s">
        <v>84</v>
      </c>
      <c r="H903">
        <v>13298</v>
      </c>
      <c r="I903" s="68" t="str">
        <f>VLOOKUP(E903,Refs!$P$2:$R$29,3,FALSE)</f>
        <v>Y61</v>
      </c>
      <c r="J903" s="68" t="str">
        <f>VLOOKUP(E903,Refs!$P$2:$S$29,4,FALSE)</f>
        <v>East of England</v>
      </c>
      <c r="K903" s="28">
        <f t="shared" ref="K903:K966" si="32">IF(OR(H903="NULL",H903=0,H903=""),"",H903)</f>
        <v>13298</v>
      </c>
    </row>
    <row r="904" spans="1:11" x14ac:dyDescent="0.35">
      <c r="A904" s="69">
        <f t="shared" si="31"/>
        <v>45748</v>
      </c>
      <c r="B904" t="s">
        <v>887</v>
      </c>
      <c r="C904" t="s">
        <v>268</v>
      </c>
      <c r="E904" t="s">
        <v>306</v>
      </c>
      <c r="F904" t="s">
        <v>307</v>
      </c>
      <c r="G904" t="s">
        <v>85</v>
      </c>
      <c r="H904">
        <v>49401</v>
      </c>
      <c r="I904" s="68" t="str">
        <f>VLOOKUP(E904,Refs!$P$2:$R$29,3,FALSE)</f>
        <v>Y61</v>
      </c>
      <c r="J904" s="68" t="str">
        <f>VLOOKUP(E904,Refs!$P$2:$S$29,4,FALSE)</f>
        <v>East of England</v>
      </c>
      <c r="K904" s="28">
        <f t="shared" si="32"/>
        <v>49401</v>
      </c>
    </row>
    <row r="905" spans="1:11" x14ac:dyDescent="0.35">
      <c r="A905" s="69">
        <f t="shared" si="31"/>
        <v>45748</v>
      </c>
      <c r="B905" t="s">
        <v>887</v>
      </c>
      <c r="C905" t="s">
        <v>268</v>
      </c>
      <c r="E905" t="s">
        <v>306</v>
      </c>
      <c r="F905" t="s">
        <v>307</v>
      </c>
      <c r="G905" t="s">
        <v>86</v>
      </c>
      <c r="H905">
        <v>3074</v>
      </c>
      <c r="I905" s="68" t="str">
        <f>VLOOKUP(E905,Refs!$P$2:$R$29,3,FALSE)</f>
        <v>Y61</v>
      </c>
      <c r="J905" s="68" t="str">
        <f>VLOOKUP(E905,Refs!$P$2:$S$29,4,FALSE)</f>
        <v>East of England</v>
      </c>
      <c r="K905" s="28">
        <f t="shared" si="32"/>
        <v>3074</v>
      </c>
    </row>
    <row r="906" spans="1:11" x14ac:dyDescent="0.35">
      <c r="A906" s="69">
        <f t="shared" si="31"/>
        <v>45748</v>
      </c>
      <c r="B906" t="s">
        <v>887</v>
      </c>
      <c r="C906" t="s">
        <v>268</v>
      </c>
      <c r="E906" t="s">
        <v>306</v>
      </c>
      <c r="F906" t="s">
        <v>307</v>
      </c>
      <c r="G906" t="s">
        <v>87</v>
      </c>
      <c r="H906">
        <v>1452</v>
      </c>
      <c r="I906" s="68" t="str">
        <f>VLOOKUP(E906,Refs!$P$2:$R$29,3,FALSE)</f>
        <v>Y61</v>
      </c>
      <c r="J906" s="68" t="str">
        <f>VLOOKUP(E906,Refs!$P$2:$S$29,4,FALSE)</f>
        <v>East of England</v>
      </c>
      <c r="K906" s="28">
        <f t="shared" si="32"/>
        <v>1452</v>
      </c>
    </row>
    <row r="907" spans="1:11" x14ac:dyDescent="0.35">
      <c r="A907" s="69">
        <f t="shared" si="31"/>
        <v>45748</v>
      </c>
      <c r="B907" t="s">
        <v>887</v>
      </c>
      <c r="C907" t="s">
        <v>268</v>
      </c>
      <c r="E907" t="s">
        <v>306</v>
      </c>
      <c r="F907" t="s">
        <v>307</v>
      </c>
      <c r="G907" t="s">
        <v>88</v>
      </c>
      <c r="H907">
        <v>18326</v>
      </c>
      <c r="I907" s="68" t="str">
        <f>VLOOKUP(E907,Refs!$P$2:$R$29,3,FALSE)</f>
        <v>Y61</v>
      </c>
      <c r="J907" s="68" t="str">
        <f>VLOOKUP(E907,Refs!$P$2:$S$29,4,FALSE)</f>
        <v>East of England</v>
      </c>
      <c r="K907" s="28">
        <f t="shared" si="32"/>
        <v>18326</v>
      </c>
    </row>
    <row r="908" spans="1:11" x14ac:dyDescent="0.35">
      <c r="A908" s="69">
        <f t="shared" si="31"/>
        <v>45748</v>
      </c>
      <c r="B908" t="s">
        <v>887</v>
      </c>
      <c r="C908" t="s">
        <v>268</v>
      </c>
      <c r="E908" t="s">
        <v>306</v>
      </c>
      <c r="F908" t="s">
        <v>307</v>
      </c>
      <c r="G908" t="s">
        <v>89</v>
      </c>
      <c r="H908">
        <v>49365</v>
      </c>
      <c r="I908" s="68" t="str">
        <f>VLOOKUP(E908,Refs!$P$2:$R$29,3,FALSE)</f>
        <v>Y61</v>
      </c>
      <c r="J908" s="68" t="str">
        <f>VLOOKUP(E908,Refs!$P$2:$S$29,4,FALSE)</f>
        <v>East of England</v>
      </c>
      <c r="K908" s="28">
        <f t="shared" si="32"/>
        <v>49365</v>
      </c>
    </row>
    <row r="909" spans="1:11" x14ac:dyDescent="0.35">
      <c r="A909" s="69">
        <f t="shared" si="31"/>
        <v>45748</v>
      </c>
      <c r="B909" t="s">
        <v>887</v>
      </c>
      <c r="C909" t="s">
        <v>268</v>
      </c>
      <c r="E909" t="s">
        <v>306</v>
      </c>
      <c r="F909" t="s">
        <v>307</v>
      </c>
      <c r="G909" t="s">
        <v>90</v>
      </c>
      <c r="H909">
        <v>20137</v>
      </c>
      <c r="I909" s="68" t="str">
        <f>VLOOKUP(E909,Refs!$P$2:$R$29,3,FALSE)</f>
        <v>Y61</v>
      </c>
      <c r="J909" s="68" t="str">
        <f>VLOOKUP(E909,Refs!$P$2:$S$29,4,FALSE)</f>
        <v>East of England</v>
      </c>
      <c r="K909" s="28">
        <f t="shared" si="32"/>
        <v>20137</v>
      </c>
    </row>
    <row r="910" spans="1:11" x14ac:dyDescent="0.35">
      <c r="A910" s="69">
        <f t="shared" si="31"/>
        <v>45748</v>
      </c>
      <c r="B910" t="s">
        <v>887</v>
      </c>
      <c r="C910" t="s">
        <v>268</v>
      </c>
      <c r="E910" t="s">
        <v>306</v>
      </c>
      <c r="F910" t="s">
        <v>307</v>
      </c>
      <c r="G910" t="s">
        <v>27</v>
      </c>
      <c r="H910">
        <v>2330</v>
      </c>
      <c r="I910" s="68" t="str">
        <f>VLOOKUP(E910,Refs!$P$2:$R$29,3,FALSE)</f>
        <v>Y61</v>
      </c>
      <c r="J910" s="68" t="str">
        <f>VLOOKUP(E910,Refs!$P$2:$S$29,4,FALSE)</f>
        <v>East of England</v>
      </c>
      <c r="K910" s="28">
        <f t="shared" si="32"/>
        <v>2330</v>
      </c>
    </row>
    <row r="911" spans="1:11" x14ac:dyDescent="0.35">
      <c r="A911" s="69">
        <f t="shared" si="31"/>
        <v>45748</v>
      </c>
      <c r="B911" t="s">
        <v>887</v>
      </c>
      <c r="C911" t="s">
        <v>268</v>
      </c>
      <c r="E911" t="s">
        <v>306</v>
      </c>
      <c r="F911" t="s">
        <v>307</v>
      </c>
      <c r="G911" t="s">
        <v>29</v>
      </c>
      <c r="H911">
        <v>1831</v>
      </c>
      <c r="I911" s="68" t="str">
        <f>VLOOKUP(E911,Refs!$P$2:$R$29,3,FALSE)</f>
        <v>Y61</v>
      </c>
      <c r="J911" s="68" t="str">
        <f>VLOOKUP(E911,Refs!$P$2:$S$29,4,FALSE)</f>
        <v>East of England</v>
      </c>
      <c r="K911" s="28">
        <f t="shared" si="32"/>
        <v>1831</v>
      </c>
    </row>
    <row r="912" spans="1:11" x14ac:dyDescent="0.35">
      <c r="A912" s="69">
        <f t="shared" si="31"/>
        <v>45748</v>
      </c>
      <c r="B912" t="s">
        <v>887</v>
      </c>
      <c r="C912" t="s">
        <v>268</v>
      </c>
      <c r="E912" t="s">
        <v>306</v>
      </c>
      <c r="F912" t="s">
        <v>307</v>
      </c>
      <c r="G912" t="s">
        <v>91</v>
      </c>
      <c r="H912">
        <v>57</v>
      </c>
      <c r="I912" s="68" t="str">
        <f>VLOOKUP(E912,Refs!$P$2:$R$29,3,FALSE)</f>
        <v>Y61</v>
      </c>
      <c r="J912" s="68" t="str">
        <f>VLOOKUP(E912,Refs!$P$2:$S$29,4,FALSE)</f>
        <v>East of England</v>
      </c>
      <c r="K912" s="28">
        <f t="shared" si="32"/>
        <v>57</v>
      </c>
    </row>
    <row r="913" spans="1:11" x14ac:dyDescent="0.35">
      <c r="A913" s="69">
        <f t="shared" si="31"/>
        <v>45748</v>
      </c>
      <c r="B913" t="s">
        <v>887</v>
      </c>
      <c r="C913" t="s">
        <v>268</v>
      </c>
      <c r="E913" t="s">
        <v>306</v>
      </c>
      <c r="F913" t="s">
        <v>307</v>
      </c>
      <c r="G913" t="s">
        <v>92</v>
      </c>
      <c r="H913">
        <v>1</v>
      </c>
      <c r="I913" s="68" t="str">
        <f>VLOOKUP(E913,Refs!$P$2:$R$29,3,FALSE)</f>
        <v>Y61</v>
      </c>
      <c r="J913" s="68" t="str">
        <f>VLOOKUP(E913,Refs!$P$2:$S$29,4,FALSE)</f>
        <v>East of England</v>
      </c>
      <c r="K913" s="28">
        <f t="shared" si="32"/>
        <v>1</v>
      </c>
    </row>
    <row r="914" spans="1:11" x14ac:dyDescent="0.35">
      <c r="A914" s="69">
        <f t="shared" si="31"/>
        <v>45748</v>
      </c>
      <c r="B914" t="s">
        <v>887</v>
      </c>
      <c r="C914" t="s">
        <v>268</v>
      </c>
      <c r="E914" t="s">
        <v>306</v>
      </c>
      <c r="F914" t="s">
        <v>307</v>
      </c>
      <c r="G914" t="s">
        <v>93</v>
      </c>
      <c r="H914">
        <v>1086</v>
      </c>
      <c r="I914" s="68" t="str">
        <f>VLOOKUP(E914,Refs!$P$2:$R$29,3,FALSE)</f>
        <v>Y61</v>
      </c>
      <c r="J914" s="68" t="str">
        <f>VLOOKUP(E914,Refs!$P$2:$S$29,4,FALSE)</f>
        <v>East of England</v>
      </c>
      <c r="K914" s="28">
        <f t="shared" si="32"/>
        <v>1086</v>
      </c>
    </row>
    <row r="915" spans="1:11" x14ac:dyDescent="0.35">
      <c r="A915" s="69">
        <f t="shared" si="31"/>
        <v>45748</v>
      </c>
      <c r="B915" t="s">
        <v>887</v>
      </c>
      <c r="C915" t="s">
        <v>268</v>
      </c>
      <c r="E915" t="s">
        <v>306</v>
      </c>
      <c r="F915" t="s">
        <v>307</v>
      </c>
      <c r="G915" t="s">
        <v>94</v>
      </c>
      <c r="H915">
        <v>113</v>
      </c>
      <c r="I915" s="68" t="str">
        <f>VLOOKUP(E915,Refs!$P$2:$R$29,3,FALSE)</f>
        <v>Y61</v>
      </c>
      <c r="J915" s="68" t="str">
        <f>VLOOKUP(E915,Refs!$P$2:$S$29,4,FALSE)</f>
        <v>East of England</v>
      </c>
      <c r="K915" s="28">
        <f t="shared" si="32"/>
        <v>113</v>
      </c>
    </row>
    <row r="916" spans="1:11" x14ac:dyDescent="0.35">
      <c r="A916" s="69">
        <f t="shared" si="31"/>
        <v>45748</v>
      </c>
      <c r="B916" t="s">
        <v>887</v>
      </c>
      <c r="C916" t="s">
        <v>268</v>
      </c>
      <c r="E916" t="s">
        <v>306</v>
      </c>
      <c r="F916" t="s">
        <v>307</v>
      </c>
      <c r="G916" t="s">
        <v>95</v>
      </c>
      <c r="H916">
        <v>832</v>
      </c>
      <c r="I916" s="68" t="str">
        <f>VLOOKUP(E916,Refs!$P$2:$R$29,3,FALSE)</f>
        <v>Y61</v>
      </c>
      <c r="J916" s="68" t="str">
        <f>VLOOKUP(E916,Refs!$P$2:$S$29,4,FALSE)</f>
        <v>East of England</v>
      </c>
      <c r="K916" s="28">
        <f t="shared" si="32"/>
        <v>832</v>
      </c>
    </row>
    <row r="917" spans="1:11" x14ac:dyDescent="0.35">
      <c r="A917" s="69">
        <f t="shared" si="31"/>
        <v>45748</v>
      </c>
      <c r="B917" t="s">
        <v>887</v>
      </c>
      <c r="C917" t="s">
        <v>268</v>
      </c>
      <c r="E917" t="s">
        <v>306</v>
      </c>
      <c r="F917" t="s">
        <v>307</v>
      </c>
      <c r="G917" t="s">
        <v>96</v>
      </c>
      <c r="H917">
        <v>27</v>
      </c>
      <c r="I917" s="68" t="str">
        <f>VLOOKUP(E917,Refs!$P$2:$R$29,3,FALSE)</f>
        <v>Y61</v>
      </c>
      <c r="J917" s="68" t="str">
        <f>VLOOKUP(E917,Refs!$P$2:$S$29,4,FALSE)</f>
        <v>East of England</v>
      </c>
      <c r="K917" s="28">
        <f t="shared" si="32"/>
        <v>27</v>
      </c>
    </row>
    <row r="918" spans="1:11" x14ac:dyDescent="0.35">
      <c r="A918" s="69">
        <f t="shared" si="31"/>
        <v>45748</v>
      </c>
      <c r="B918" t="s">
        <v>887</v>
      </c>
      <c r="C918" t="s">
        <v>268</v>
      </c>
      <c r="E918" t="s">
        <v>306</v>
      </c>
      <c r="F918" t="s">
        <v>307</v>
      </c>
      <c r="G918" t="s">
        <v>97</v>
      </c>
      <c r="H918">
        <v>2159</v>
      </c>
      <c r="I918" s="68" t="str">
        <f>VLOOKUP(E918,Refs!$P$2:$R$29,3,FALSE)</f>
        <v>Y61</v>
      </c>
      <c r="J918" s="68" t="str">
        <f>VLOOKUP(E918,Refs!$P$2:$S$29,4,FALSE)</f>
        <v>East of England</v>
      </c>
      <c r="K918" s="28">
        <f t="shared" si="32"/>
        <v>2159</v>
      </c>
    </row>
    <row r="919" spans="1:11" x14ac:dyDescent="0.35">
      <c r="A919" s="69">
        <f t="shared" si="31"/>
        <v>45748</v>
      </c>
      <c r="B919" t="s">
        <v>887</v>
      </c>
      <c r="C919" t="s">
        <v>268</v>
      </c>
      <c r="E919" t="s">
        <v>306</v>
      </c>
      <c r="F919" t="s">
        <v>307</v>
      </c>
      <c r="G919" t="s">
        <v>31</v>
      </c>
      <c r="H919">
        <v>1718</v>
      </c>
      <c r="I919" s="68" t="str">
        <f>VLOOKUP(E919,Refs!$P$2:$R$29,3,FALSE)</f>
        <v>Y61</v>
      </c>
      <c r="J919" s="68" t="str">
        <f>VLOOKUP(E919,Refs!$P$2:$S$29,4,FALSE)</f>
        <v>East of England</v>
      </c>
      <c r="K919" s="28">
        <f t="shared" si="32"/>
        <v>1718</v>
      </c>
    </row>
    <row r="920" spans="1:11" x14ac:dyDescent="0.35">
      <c r="A920" s="69">
        <f t="shared" si="31"/>
        <v>45748</v>
      </c>
      <c r="B920" t="s">
        <v>887</v>
      </c>
      <c r="C920" t="s">
        <v>268</v>
      </c>
      <c r="E920" t="s">
        <v>306</v>
      </c>
      <c r="F920" t="s">
        <v>307</v>
      </c>
      <c r="G920" t="s">
        <v>98</v>
      </c>
      <c r="H920">
        <v>1619</v>
      </c>
      <c r="I920" s="68" t="str">
        <f>VLOOKUP(E920,Refs!$P$2:$R$29,3,FALSE)</f>
        <v>Y61</v>
      </c>
      <c r="J920" s="68" t="str">
        <f>VLOOKUP(E920,Refs!$P$2:$S$29,4,FALSE)</f>
        <v>East of England</v>
      </c>
      <c r="K920" s="28">
        <f t="shared" si="32"/>
        <v>1619</v>
      </c>
    </row>
    <row r="921" spans="1:11" x14ac:dyDescent="0.35">
      <c r="A921" s="69">
        <f t="shared" si="31"/>
        <v>45748</v>
      </c>
      <c r="B921" t="s">
        <v>887</v>
      </c>
      <c r="C921" t="s">
        <v>268</v>
      </c>
      <c r="E921" t="s">
        <v>306</v>
      </c>
      <c r="F921" t="s">
        <v>307</v>
      </c>
      <c r="G921" t="s">
        <v>99</v>
      </c>
      <c r="H921">
        <v>2164</v>
      </c>
      <c r="I921" s="68" t="str">
        <f>VLOOKUP(E921,Refs!$P$2:$R$29,3,FALSE)</f>
        <v>Y61</v>
      </c>
      <c r="J921" s="68" t="str">
        <f>VLOOKUP(E921,Refs!$P$2:$S$29,4,FALSE)</f>
        <v>East of England</v>
      </c>
      <c r="K921" s="28">
        <f t="shared" si="32"/>
        <v>2164</v>
      </c>
    </row>
    <row r="922" spans="1:11" x14ac:dyDescent="0.35">
      <c r="A922" s="69">
        <f t="shared" si="31"/>
        <v>45748</v>
      </c>
      <c r="B922" t="s">
        <v>887</v>
      </c>
      <c r="C922" t="s">
        <v>268</v>
      </c>
      <c r="E922" t="s">
        <v>306</v>
      </c>
      <c r="F922" t="s">
        <v>307</v>
      </c>
      <c r="G922" t="s">
        <v>100</v>
      </c>
      <c r="H922">
        <v>1270</v>
      </c>
      <c r="I922" s="68" t="str">
        <f>VLOOKUP(E922,Refs!$P$2:$R$29,3,FALSE)</f>
        <v>Y61</v>
      </c>
      <c r="J922" s="68" t="str">
        <f>VLOOKUP(E922,Refs!$P$2:$S$29,4,FALSE)</f>
        <v>East of England</v>
      </c>
      <c r="K922" s="28">
        <f t="shared" si="32"/>
        <v>1270</v>
      </c>
    </row>
    <row r="923" spans="1:11" x14ac:dyDescent="0.35">
      <c r="A923" s="69">
        <f t="shared" si="31"/>
        <v>45748</v>
      </c>
      <c r="B923" t="s">
        <v>887</v>
      </c>
      <c r="C923" t="s">
        <v>268</v>
      </c>
      <c r="E923" t="s">
        <v>306</v>
      </c>
      <c r="F923" t="s">
        <v>307</v>
      </c>
      <c r="G923" t="s">
        <v>101</v>
      </c>
      <c r="H923">
        <v>177</v>
      </c>
      <c r="I923" s="68" t="str">
        <f>VLOOKUP(E923,Refs!$P$2:$R$29,3,FALSE)</f>
        <v>Y61</v>
      </c>
      <c r="J923" s="68" t="str">
        <f>VLOOKUP(E923,Refs!$P$2:$S$29,4,FALSE)</f>
        <v>East of England</v>
      </c>
      <c r="K923" s="28">
        <f t="shared" si="32"/>
        <v>177</v>
      </c>
    </row>
    <row r="924" spans="1:11" x14ac:dyDescent="0.35">
      <c r="A924" s="69">
        <f t="shared" si="31"/>
        <v>45748</v>
      </c>
      <c r="B924" t="s">
        <v>887</v>
      </c>
      <c r="C924" t="s">
        <v>268</v>
      </c>
      <c r="E924" t="s">
        <v>306</v>
      </c>
      <c r="F924" t="s">
        <v>307</v>
      </c>
      <c r="G924" t="s">
        <v>102</v>
      </c>
      <c r="H924">
        <v>191</v>
      </c>
      <c r="I924" s="68" t="str">
        <f>VLOOKUP(E924,Refs!$P$2:$R$29,3,FALSE)</f>
        <v>Y61</v>
      </c>
      <c r="J924" s="68" t="str">
        <f>VLOOKUP(E924,Refs!$P$2:$S$29,4,FALSE)</f>
        <v>East of England</v>
      </c>
      <c r="K924" s="28">
        <f t="shared" si="32"/>
        <v>191</v>
      </c>
    </row>
    <row r="925" spans="1:11" x14ac:dyDescent="0.35">
      <c r="A925" s="69">
        <f t="shared" si="31"/>
        <v>45748</v>
      </c>
      <c r="B925" t="s">
        <v>887</v>
      </c>
      <c r="C925" t="s">
        <v>268</v>
      </c>
      <c r="E925" t="s">
        <v>306</v>
      </c>
      <c r="F925" t="s">
        <v>307</v>
      </c>
      <c r="G925" t="s">
        <v>103</v>
      </c>
      <c r="H925">
        <v>38</v>
      </c>
      <c r="I925" s="68" t="str">
        <f>VLOOKUP(E925,Refs!$P$2:$R$29,3,FALSE)</f>
        <v>Y61</v>
      </c>
      <c r="J925" s="68" t="str">
        <f>VLOOKUP(E925,Refs!$P$2:$S$29,4,FALSE)</f>
        <v>East of England</v>
      </c>
      <c r="K925" s="28">
        <f t="shared" si="32"/>
        <v>38</v>
      </c>
    </row>
    <row r="926" spans="1:11" x14ac:dyDescent="0.35">
      <c r="A926" s="69">
        <f t="shared" si="31"/>
        <v>45748</v>
      </c>
      <c r="B926" t="s">
        <v>887</v>
      </c>
      <c r="C926" t="s">
        <v>268</v>
      </c>
      <c r="E926" t="s">
        <v>306</v>
      </c>
      <c r="F926" t="s">
        <v>307</v>
      </c>
      <c r="G926" t="s">
        <v>104</v>
      </c>
      <c r="H926">
        <v>1179</v>
      </c>
      <c r="I926" s="68" t="str">
        <f>VLOOKUP(E926,Refs!$P$2:$R$29,3,FALSE)</f>
        <v>Y61</v>
      </c>
      <c r="J926" s="68" t="str">
        <f>VLOOKUP(E926,Refs!$P$2:$S$29,4,FALSE)</f>
        <v>East of England</v>
      </c>
      <c r="K926" s="28">
        <f t="shared" si="32"/>
        <v>1179</v>
      </c>
    </row>
    <row r="927" spans="1:11" x14ac:dyDescent="0.35">
      <c r="A927" s="69">
        <f t="shared" si="31"/>
        <v>45748</v>
      </c>
      <c r="B927" t="s">
        <v>887</v>
      </c>
      <c r="C927" t="s">
        <v>268</v>
      </c>
      <c r="E927" t="s">
        <v>306</v>
      </c>
      <c r="F927" t="s">
        <v>307</v>
      </c>
      <c r="G927" t="s">
        <v>105</v>
      </c>
      <c r="H927">
        <v>11353936</v>
      </c>
      <c r="I927" s="68" t="str">
        <f>VLOOKUP(E927,Refs!$P$2:$R$29,3,FALSE)</f>
        <v>Y61</v>
      </c>
      <c r="J927" s="68" t="str">
        <f>VLOOKUP(E927,Refs!$P$2:$S$29,4,FALSE)</f>
        <v>East of England</v>
      </c>
      <c r="K927" s="28">
        <f t="shared" si="32"/>
        <v>11353936</v>
      </c>
    </row>
    <row r="928" spans="1:11" x14ac:dyDescent="0.35">
      <c r="A928" s="69">
        <f t="shared" si="31"/>
        <v>45748</v>
      </c>
      <c r="B928" t="s">
        <v>887</v>
      </c>
      <c r="C928" t="s">
        <v>268</v>
      </c>
      <c r="E928" t="s">
        <v>306</v>
      </c>
      <c r="F928" t="s">
        <v>307</v>
      </c>
      <c r="G928" t="s">
        <v>106</v>
      </c>
      <c r="H928">
        <v>2053</v>
      </c>
      <c r="I928" s="68" t="str">
        <f>VLOOKUP(E928,Refs!$P$2:$R$29,3,FALSE)</f>
        <v>Y61</v>
      </c>
      <c r="J928" s="68" t="str">
        <f>VLOOKUP(E928,Refs!$P$2:$S$29,4,FALSE)</f>
        <v>East of England</v>
      </c>
      <c r="K928" s="28">
        <f t="shared" si="32"/>
        <v>2053</v>
      </c>
    </row>
    <row r="929" spans="1:11" x14ac:dyDescent="0.35">
      <c r="A929" s="69">
        <f t="shared" si="31"/>
        <v>45748</v>
      </c>
      <c r="B929" t="s">
        <v>887</v>
      </c>
      <c r="C929" t="s">
        <v>268</v>
      </c>
      <c r="E929" t="s">
        <v>306</v>
      </c>
      <c r="F929" t="s">
        <v>307</v>
      </c>
      <c r="G929" t="s">
        <v>107</v>
      </c>
      <c r="H929">
        <v>1079</v>
      </c>
      <c r="I929" s="68" t="str">
        <f>VLOOKUP(E929,Refs!$P$2:$R$29,3,FALSE)</f>
        <v>Y61</v>
      </c>
      <c r="J929" s="68" t="str">
        <f>VLOOKUP(E929,Refs!$P$2:$S$29,4,FALSE)</f>
        <v>East of England</v>
      </c>
      <c r="K929" s="28">
        <f t="shared" si="32"/>
        <v>1079</v>
      </c>
    </row>
    <row r="930" spans="1:11" x14ac:dyDescent="0.35">
      <c r="A930" s="69">
        <f t="shared" si="31"/>
        <v>45748</v>
      </c>
      <c r="B930" t="s">
        <v>887</v>
      </c>
      <c r="C930" t="s">
        <v>268</v>
      </c>
      <c r="E930" t="s">
        <v>306</v>
      </c>
      <c r="F930" t="s">
        <v>307</v>
      </c>
      <c r="G930" t="s">
        <v>108</v>
      </c>
      <c r="H930">
        <v>65</v>
      </c>
      <c r="I930" s="68" t="str">
        <f>VLOOKUP(E930,Refs!$P$2:$R$29,3,FALSE)</f>
        <v>Y61</v>
      </c>
      <c r="J930" s="68" t="str">
        <f>VLOOKUP(E930,Refs!$P$2:$S$29,4,FALSE)</f>
        <v>East of England</v>
      </c>
      <c r="K930" s="28">
        <f t="shared" si="32"/>
        <v>65</v>
      </c>
    </row>
    <row r="931" spans="1:11" x14ac:dyDescent="0.35">
      <c r="A931" s="69">
        <f t="shared" si="31"/>
        <v>45748</v>
      </c>
      <c r="B931" t="s">
        <v>887</v>
      </c>
      <c r="C931" t="s">
        <v>268</v>
      </c>
      <c r="E931" t="s">
        <v>306</v>
      </c>
      <c r="F931" t="s">
        <v>307</v>
      </c>
      <c r="G931" t="s">
        <v>109</v>
      </c>
      <c r="H931">
        <v>751</v>
      </c>
      <c r="I931" s="68" t="str">
        <f>VLOOKUP(E931,Refs!$P$2:$R$29,3,FALSE)</f>
        <v>Y61</v>
      </c>
      <c r="J931" s="68" t="str">
        <f>VLOOKUP(E931,Refs!$P$2:$S$29,4,FALSE)</f>
        <v>East of England</v>
      </c>
      <c r="K931" s="28">
        <f t="shared" si="32"/>
        <v>751</v>
      </c>
    </row>
    <row r="932" spans="1:11" x14ac:dyDescent="0.35">
      <c r="A932" s="69">
        <f t="shared" si="31"/>
        <v>45748</v>
      </c>
      <c r="B932" t="s">
        <v>887</v>
      </c>
      <c r="C932" t="s">
        <v>268</v>
      </c>
      <c r="E932" t="s">
        <v>306</v>
      </c>
      <c r="F932" t="s">
        <v>307</v>
      </c>
      <c r="G932" t="s">
        <v>110</v>
      </c>
      <c r="H932">
        <v>15278140</v>
      </c>
      <c r="I932" s="68" t="str">
        <f>VLOOKUP(E932,Refs!$P$2:$R$29,3,FALSE)</f>
        <v>Y61</v>
      </c>
      <c r="J932" s="68" t="str">
        <f>VLOOKUP(E932,Refs!$P$2:$S$29,4,FALSE)</f>
        <v>East of England</v>
      </c>
      <c r="K932" s="28">
        <f t="shared" si="32"/>
        <v>15278140</v>
      </c>
    </row>
    <row r="933" spans="1:11" x14ac:dyDescent="0.35">
      <c r="A933" s="69">
        <f t="shared" si="31"/>
        <v>45748</v>
      </c>
      <c r="B933" t="s">
        <v>887</v>
      </c>
      <c r="C933" t="s">
        <v>268</v>
      </c>
      <c r="E933" t="s">
        <v>306</v>
      </c>
      <c r="F933" t="s">
        <v>307</v>
      </c>
      <c r="G933" t="s">
        <v>111</v>
      </c>
      <c r="H933">
        <v>365</v>
      </c>
      <c r="I933" s="68" t="str">
        <f>VLOOKUP(E933,Refs!$P$2:$R$29,3,FALSE)</f>
        <v>Y61</v>
      </c>
      <c r="J933" s="68" t="str">
        <f>VLOOKUP(E933,Refs!$P$2:$S$29,4,FALSE)</f>
        <v>East of England</v>
      </c>
      <c r="K933" s="28">
        <f t="shared" si="32"/>
        <v>365</v>
      </c>
    </row>
    <row r="934" spans="1:11" x14ac:dyDescent="0.35">
      <c r="A934" s="69">
        <f t="shared" si="31"/>
        <v>45748</v>
      </c>
      <c r="B934" t="s">
        <v>887</v>
      </c>
      <c r="C934" t="s">
        <v>268</v>
      </c>
      <c r="E934" t="s">
        <v>306</v>
      </c>
      <c r="F934" t="s">
        <v>307</v>
      </c>
      <c r="G934" t="s">
        <v>814</v>
      </c>
      <c r="H934">
        <v>9161</v>
      </c>
      <c r="I934" s="68" t="str">
        <f>VLOOKUP(E934,Refs!$P$2:$R$29,3,FALSE)</f>
        <v>Y61</v>
      </c>
      <c r="J934" s="68" t="str">
        <f>VLOOKUP(E934,Refs!$P$2:$S$29,4,FALSE)</f>
        <v>East of England</v>
      </c>
      <c r="K934" s="28">
        <f t="shared" si="32"/>
        <v>9161</v>
      </c>
    </row>
    <row r="935" spans="1:11" x14ac:dyDescent="0.35">
      <c r="A935" s="69">
        <f t="shared" si="31"/>
        <v>45748</v>
      </c>
      <c r="B935" t="s">
        <v>887</v>
      </c>
      <c r="C935" t="s">
        <v>268</v>
      </c>
      <c r="E935" t="s">
        <v>306</v>
      </c>
      <c r="F935" t="s">
        <v>307</v>
      </c>
      <c r="G935" t="s">
        <v>815</v>
      </c>
      <c r="H935">
        <v>978</v>
      </c>
      <c r="I935" s="68" t="str">
        <f>VLOOKUP(E935,Refs!$P$2:$R$29,3,FALSE)</f>
        <v>Y61</v>
      </c>
      <c r="J935" s="68" t="str">
        <f>VLOOKUP(E935,Refs!$P$2:$S$29,4,FALSE)</f>
        <v>East of England</v>
      </c>
      <c r="K935" s="28">
        <f t="shared" si="32"/>
        <v>978</v>
      </c>
    </row>
    <row r="936" spans="1:11" x14ac:dyDescent="0.35">
      <c r="A936" s="69">
        <f t="shared" si="31"/>
        <v>45748</v>
      </c>
      <c r="B936" t="s">
        <v>887</v>
      </c>
      <c r="C936" t="s">
        <v>268</v>
      </c>
      <c r="E936" t="s">
        <v>306</v>
      </c>
      <c r="F936" t="s">
        <v>307</v>
      </c>
      <c r="G936" t="s">
        <v>112</v>
      </c>
      <c r="H936">
        <v>16745</v>
      </c>
      <c r="I936" s="68" t="str">
        <f>VLOOKUP(E936,Refs!$P$2:$R$29,3,FALSE)</f>
        <v>Y61</v>
      </c>
      <c r="J936" s="68" t="str">
        <f>VLOOKUP(E936,Refs!$P$2:$S$29,4,FALSE)</f>
        <v>East of England</v>
      </c>
      <c r="K936" s="28">
        <f t="shared" si="32"/>
        <v>16745</v>
      </c>
    </row>
    <row r="937" spans="1:11" x14ac:dyDescent="0.35">
      <c r="A937" s="69">
        <f t="shared" si="31"/>
        <v>45748</v>
      </c>
      <c r="B937" t="s">
        <v>887</v>
      </c>
      <c r="C937" t="s">
        <v>268</v>
      </c>
      <c r="E937" t="s">
        <v>306</v>
      </c>
      <c r="F937" t="s">
        <v>307</v>
      </c>
      <c r="G937" t="s">
        <v>113</v>
      </c>
      <c r="H937">
        <v>1</v>
      </c>
      <c r="I937" s="68" t="str">
        <f>VLOOKUP(E937,Refs!$P$2:$R$29,3,FALSE)</f>
        <v>Y61</v>
      </c>
      <c r="J937" s="68" t="str">
        <f>VLOOKUP(E937,Refs!$P$2:$S$29,4,FALSE)</f>
        <v>East of England</v>
      </c>
      <c r="K937" s="28">
        <f t="shared" si="32"/>
        <v>1</v>
      </c>
    </row>
    <row r="938" spans="1:11" x14ac:dyDescent="0.35">
      <c r="A938" s="69">
        <f t="shared" si="31"/>
        <v>45748</v>
      </c>
      <c r="B938" t="s">
        <v>887</v>
      </c>
      <c r="C938" t="s">
        <v>268</v>
      </c>
      <c r="E938" t="s">
        <v>306</v>
      </c>
      <c r="F938" t="s">
        <v>307</v>
      </c>
      <c r="G938" t="s">
        <v>114</v>
      </c>
      <c r="H938">
        <v>10161</v>
      </c>
      <c r="I938" s="68" t="str">
        <f>VLOOKUP(E938,Refs!$P$2:$R$29,3,FALSE)</f>
        <v>Y61</v>
      </c>
      <c r="J938" s="68" t="str">
        <f>VLOOKUP(E938,Refs!$P$2:$S$29,4,FALSE)</f>
        <v>East of England</v>
      </c>
      <c r="K938" s="28">
        <f t="shared" si="32"/>
        <v>10161</v>
      </c>
    </row>
    <row r="939" spans="1:11" x14ac:dyDescent="0.35">
      <c r="A939" s="69">
        <f t="shared" si="31"/>
        <v>45748</v>
      </c>
      <c r="B939" t="s">
        <v>887</v>
      </c>
      <c r="C939" t="s">
        <v>268</v>
      </c>
      <c r="E939" t="s">
        <v>306</v>
      </c>
      <c r="F939" t="s">
        <v>307</v>
      </c>
      <c r="G939" t="s">
        <v>115</v>
      </c>
      <c r="H939">
        <v>4915</v>
      </c>
      <c r="I939" s="68" t="str">
        <f>VLOOKUP(E939,Refs!$P$2:$R$29,3,FALSE)</f>
        <v>Y61</v>
      </c>
      <c r="J939" s="68" t="str">
        <f>VLOOKUP(E939,Refs!$P$2:$S$29,4,FALSE)</f>
        <v>East of England</v>
      </c>
      <c r="K939" s="28">
        <f t="shared" si="32"/>
        <v>4915</v>
      </c>
    </row>
    <row r="940" spans="1:11" x14ac:dyDescent="0.35">
      <c r="A940" s="69">
        <f t="shared" si="31"/>
        <v>45748</v>
      </c>
      <c r="B940" t="s">
        <v>887</v>
      </c>
      <c r="C940" t="s">
        <v>268</v>
      </c>
      <c r="E940" t="s">
        <v>306</v>
      </c>
      <c r="F940" t="s">
        <v>307</v>
      </c>
      <c r="G940" t="s">
        <v>116</v>
      </c>
      <c r="H940">
        <v>3092</v>
      </c>
      <c r="I940" s="68" t="str">
        <f>VLOOKUP(E940,Refs!$P$2:$R$29,3,FALSE)</f>
        <v>Y61</v>
      </c>
      <c r="J940" s="68" t="str">
        <f>VLOOKUP(E940,Refs!$P$2:$S$29,4,FALSE)</f>
        <v>East of England</v>
      </c>
      <c r="K940" s="28">
        <f t="shared" si="32"/>
        <v>3092</v>
      </c>
    </row>
    <row r="941" spans="1:11" x14ac:dyDescent="0.35">
      <c r="A941" s="69">
        <f t="shared" si="31"/>
        <v>45748</v>
      </c>
      <c r="B941" t="s">
        <v>887</v>
      </c>
      <c r="C941" t="s">
        <v>268</v>
      </c>
      <c r="E941" t="s">
        <v>306</v>
      </c>
      <c r="F941" t="s">
        <v>307</v>
      </c>
      <c r="G941" t="s">
        <v>117</v>
      </c>
      <c r="H941">
        <v>1804</v>
      </c>
      <c r="I941" s="68" t="str">
        <f>VLOOKUP(E941,Refs!$P$2:$R$29,3,FALSE)</f>
        <v>Y61</v>
      </c>
      <c r="J941" s="68" t="str">
        <f>VLOOKUP(E941,Refs!$P$2:$S$29,4,FALSE)</f>
        <v>East of England</v>
      </c>
      <c r="K941" s="28">
        <f t="shared" si="32"/>
        <v>1804</v>
      </c>
    </row>
    <row r="942" spans="1:11" x14ac:dyDescent="0.35">
      <c r="A942" s="69">
        <f t="shared" si="31"/>
        <v>45748</v>
      </c>
      <c r="B942" t="s">
        <v>887</v>
      </c>
      <c r="C942" t="s">
        <v>268</v>
      </c>
      <c r="E942" t="s">
        <v>306</v>
      </c>
      <c r="F942" t="s">
        <v>307</v>
      </c>
      <c r="G942" t="s">
        <v>118</v>
      </c>
      <c r="H942">
        <v>1763</v>
      </c>
      <c r="I942" s="68" t="str">
        <f>VLOOKUP(E942,Refs!$P$2:$R$29,3,FALSE)</f>
        <v>Y61</v>
      </c>
      <c r="J942" s="68" t="str">
        <f>VLOOKUP(E942,Refs!$P$2:$S$29,4,FALSE)</f>
        <v>East of England</v>
      </c>
      <c r="K942" s="28">
        <f t="shared" si="32"/>
        <v>1763</v>
      </c>
    </row>
    <row r="943" spans="1:11" x14ac:dyDescent="0.35">
      <c r="A943" s="69">
        <f t="shared" si="31"/>
        <v>45748</v>
      </c>
      <c r="B943" t="s">
        <v>887</v>
      </c>
      <c r="C943" t="s">
        <v>268</v>
      </c>
      <c r="E943" t="s">
        <v>306</v>
      </c>
      <c r="F943" t="s">
        <v>307</v>
      </c>
      <c r="G943" t="s">
        <v>119</v>
      </c>
      <c r="H943">
        <v>1684</v>
      </c>
      <c r="I943" s="68" t="str">
        <f>VLOOKUP(E943,Refs!$P$2:$R$29,3,FALSE)</f>
        <v>Y61</v>
      </c>
      <c r="J943" s="68" t="str">
        <f>VLOOKUP(E943,Refs!$P$2:$S$29,4,FALSE)</f>
        <v>East of England</v>
      </c>
      <c r="K943" s="28">
        <f t="shared" si="32"/>
        <v>1684</v>
      </c>
    </row>
    <row r="944" spans="1:11" x14ac:dyDescent="0.35">
      <c r="A944" s="69">
        <f t="shared" si="31"/>
        <v>45748</v>
      </c>
      <c r="B944" t="s">
        <v>887</v>
      </c>
      <c r="C944" t="s">
        <v>268</v>
      </c>
      <c r="E944" t="s">
        <v>306</v>
      </c>
      <c r="F944" t="s">
        <v>307</v>
      </c>
      <c r="G944" t="s">
        <v>120</v>
      </c>
      <c r="H944">
        <v>2641</v>
      </c>
      <c r="I944" s="68" t="str">
        <f>VLOOKUP(E944,Refs!$P$2:$R$29,3,FALSE)</f>
        <v>Y61</v>
      </c>
      <c r="J944" s="68" t="str">
        <f>VLOOKUP(E944,Refs!$P$2:$S$29,4,FALSE)</f>
        <v>East of England</v>
      </c>
      <c r="K944" s="28">
        <f t="shared" si="32"/>
        <v>2641</v>
      </c>
    </row>
    <row r="945" spans="1:11" x14ac:dyDescent="0.35">
      <c r="A945" s="69">
        <f t="shared" si="31"/>
        <v>45748</v>
      </c>
      <c r="B945" t="s">
        <v>887</v>
      </c>
      <c r="C945" t="s">
        <v>268</v>
      </c>
      <c r="E945" t="s">
        <v>306</v>
      </c>
      <c r="F945" t="s">
        <v>307</v>
      </c>
      <c r="G945" t="s">
        <v>121</v>
      </c>
      <c r="H945">
        <v>1235</v>
      </c>
      <c r="I945" s="68" t="str">
        <f>VLOOKUP(E945,Refs!$P$2:$R$29,3,FALSE)</f>
        <v>Y61</v>
      </c>
      <c r="J945" s="68" t="str">
        <f>VLOOKUP(E945,Refs!$P$2:$S$29,4,FALSE)</f>
        <v>East of England</v>
      </c>
      <c r="K945" s="28">
        <f t="shared" si="32"/>
        <v>1235</v>
      </c>
    </row>
    <row r="946" spans="1:11" x14ac:dyDescent="0.35">
      <c r="A946" s="69">
        <f t="shared" si="31"/>
        <v>45748</v>
      </c>
      <c r="B946" t="s">
        <v>887</v>
      </c>
      <c r="C946" t="s">
        <v>268</v>
      </c>
      <c r="E946" t="s">
        <v>306</v>
      </c>
      <c r="F946" t="s">
        <v>307</v>
      </c>
      <c r="G946" t="s">
        <v>122</v>
      </c>
      <c r="H946">
        <v>1452</v>
      </c>
      <c r="I946" s="68" t="str">
        <f>VLOOKUP(E946,Refs!$P$2:$R$29,3,FALSE)</f>
        <v>Y61</v>
      </c>
      <c r="J946" s="68" t="str">
        <f>VLOOKUP(E946,Refs!$P$2:$S$29,4,FALSE)</f>
        <v>East of England</v>
      </c>
      <c r="K946" s="28">
        <f t="shared" si="32"/>
        <v>1452</v>
      </c>
    </row>
    <row r="947" spans="1:11" x14ac:dyDescent="0.35">
      <c r="A947" s="69">
        <f t="shared" si="31"/>
        <v>45748</v>
      </c>
      <c r="B947" t="s">
        <v>887</v>
      </c>
      <c r="C947" t="s">
        <v>268</v>
      </c>
      <c r="E947" t="s">
        <v>306</v>
      </c>
      <c r="F947" t="s">
        <v>307</v>
      </c>
      <c r="G947" t="s">
        <v>123</v>
      </c>
      <c r="H947">
        <v>16</v>
      </c>
      <c r="I947" s="68" t="str">
        <f>VLOOKUP(E947,Refs!$P$2:$R$29,3,FALSE)</f>
        <v>Y61</v>
      </c>
      <c r="J947" s="68" t="str">
        <f>VLOOKUP(E947,Refs!$P$2:$S$29,4,FALSE)</f>
        <v>East of England</v>
      </c>
      <c r="K947" s="28">
        <f t="shared" si="32"/>
        <v>16</v>
      </c>
    </row>
    <row r="948" spans="1:11" x14ac:dyDescent="0.35">
      <c r="A948" s="69">
        <f t="shared" si="31"/>
        <v>45748</v>
      </c>
      <c r="B948" t="s">
        <v>887</v>
      </c>
      <c r="C948" t="s">
        <v>268</v>
      </c>
      <c r="E948" t="s">
        <v>306</v>
      </c>
      <c r="F948" t="s">
        <v>307</v>
      </c>
      <c r="G948" t="s">
        <v>124</v>
      </c>
      <c r="H948">
        <v>1</v>
      </c>
      <c r="I948" s="68" t="str">
        <f>VLOOKUP(E948,Refs!$P$2:$R$29,3,FALSE)</f>
        <v>Y61</v>
      </c>
      <c r="J948" s="68" t="str">
        <f>VLOOKUP(E948,Refs!$P$2:$S$29,4,FALSE)</f>
        <v>East of England</v>
      </c>
      <c r="K948" s="28">
        <f t="shared" si="32"/>
        <v>1</v>
      </c>
    </row>
    <row r="949" spans="1:11" x14ac:dyDescent="0.35">
      <c r="A949" s="69">
        <f t="shared" si="31"/>
        <v>45748</v>
      </c>
      <c r="B949" t="s">
        <v>887</v>
      </c>
      <c r="C949" t="s">
        <v>268</v>
      </c>
      <c r="E949" t="s">
        <v>306</v>
      </c>
      <c r="F949" t="s">
        <v>307</v>
      </c>
      <c r="G949" t="s">
        <v>125</v>
      </c>
      <c r="H949">
        <v>0</v>
      </c>
      <c r="I949" s="68" t="str">
        <f>VLOOKUP(E949,Refs!$P$2:$R$29,3,FALSE)</f>
        <v>Y61</v>
      </c>
      <c r="J949" s="68" t="str">
        <f>VLOOKUP(E949,Refs!$P$2:$S$29,4,FALSE)</f>
        <v>East of England</v>
      </c>
      <c r="K949" s="28" t="str">
        <f t="shared" si="32"/>
        <v/>
      </c>
    </row>
    <row r="950" spans="1:11" x14ac:dyDescent="0.35">
      <c r="A950" s="69">
        <f t="shared" si="31"/>
        <v>45748</v>
      </c>
      <c r="B950" t="s">
        <v>887</v>
      </c>
      <c r="C950" t="s">
        <v>268</v>
      </c>
      <c r="E950" t="s">
        <v>306</v>
      </c>
      <c r="F950" t="s">
        <v>307</v>
      </c>
      <c r="G950" t="s">
        <v>126</v>
      </c>
      <c r="H950">
        <v>0</v>
      </c>
      <c r="I950" s="68" t="str">
        <f>VLOOKUP(E950,Refs!$P$2:$R$29,3,FALSE)</f>
        <v>Y61</v>
      </c>
      <c r="J950" s="68" t="str">
        <f>VLOOKUP(E950,Refs!$P$2:$S$29,4,FALSE)</f>
        <v>East of England</v>
      </c>
      <c r="K950" s="28" t="str">
        <f t="shared" si="32"/>
        <v/>
      </c>
    </row>
    <row r="951" spans="1:11" x14ac:dyDescent="0.35">
      <c r="A951" s="69">
        <f t="shared" si="31"/>
        <v>45748</v>
      </c>
      <c r="B951" t="s">
        <v>887</v>
      </c>
      <c r="C951" t="s">
        <v>268</v>
      </c>
      <c r="E951" t="s">
        <v>306</v>
      </c>
      <c r="F951" t="s">
        <v>307</v>
      </c>
      <c r="G951" t="s">
        <v>127</v>
      </c>
      <c r="H951">
        <v>0</v>
      </c>
      <c r="I951" s="68" t="str">
        <f>VLOOKUP(E951,Refs!$P$2:$R$29,3,FALSE)</f>
        <v>Y61</v>
      </c>
      <c r="J951" s="68" t="str">
        <f>VLOOKUP(E951,Refs!$P$2:$S$29,4,FALSE)</f>
        <v>East of England</v>
      </c>
      <c r="K951" s="28" t="str">
        <f t="shared" si="32"/>
        <v/>
      </c>
    </row>
    <row r="952" spans="1:11" x14ac:dyDescent="0.35">
      <c r="A952" s="69">
        <f t="shared" si="31"/>
        <v>45748</v>
      </c>
      <c r="B952" t="s">
        <v>887</v>
      </c>
      <c r="C952" t="s">
        <v>268</v>
      </c>
      <c r="E952" t="s">
        <v>306</v>
      </c>
      <c r="F952" t="s">
        <v>307</v>
      </c>
      <c r="G952" t="s">
        <v>128</v>
      </c>
      <c r="H952">
        <v>176</v>
      </c>
      <c r="I952" s="68" t="str">
        <f>VLOOKUP(E952,Refs!$P$2:$R$29,3,FALSE)</f>
        <v>Y61</v>
      </c>
      <c r="J952" s="68" t="str">
        <f>VLOOKUP(E952,Refs!$P$2:$S$29,4,FALSE)</f>
        <v>East of England</v>
      </c>
      <c r="K952" s="28">
        <f t="shared" si="32"/>
        <v>176</v>
      </c>
    </row>
    <row r="953" spans="1:11" x14ac:dyDescent="0.35">
      <c r="A953" s="69">
        <f t="shared" si="31"/>
        <v>45748</v>
      </c>
      <c r="B953" t="s">
        <v>887</v>
      </c>
      <c r="C953" t="s">
        <v>268</v>
      </c>
      <c r="E953" t="s">
        <v>306</v>
      </c>
      <c r="F953" t="s">
        <v>307</v>
      </c>
      <c r="G953" t="s">
        <v>129</v>
      </c>
      <c r="H953">
        <v>254</v>
      </c>
      <c r="I953" s="68" t="str">
        <f>VLOOKUP(E953,Refs!$P$2:$R$29,3,FALSE)</f>
        <v>Y61</v>
      </c>
      <c r="J953" s="68" t="str">
        <f>VLOOKUP(E953,Refs!$P$2:$S$29,4,FALSE)</f>
        <v>East of England</v>
      </c>
      <c r="K953" s="28">
        <f t="shared" si="32"/>
        <v>254</v>
      </c>
    </row>
    <row r="954" spans="1:11" x14ac:dyDescent="0.35">
      <c r="A954" s="69">
        <f t="shared" si="31"/>
        <v>45748</v>
      </c>
      <c r="B954" t="s">
        <v>887</v>
      </c>
      <c r="C954" t="s">
        <v>268</v>
      </c>
      <c r="E954" t="s">
        <v>306</v>
      </c>
      <c r="F954" t="s">
        <v>307</v>
      </c>
      <c r="G954" t="s">
        <v>130</v>
      </c>
      <c r="H954">
        <v>358</v>
      </c>
      <c r="I954" s="68" t="str">
        <f>VLOOKUP(E954,Refs!$P$2:$R$29,3,FALSE)</f>
        <v>Y61</v>
      </c>
      <c r="J954" s="68" t="str">
        <f>VLOOKUP(E954,Refs!$P$2:$S$29,4,FALSE)</f>
        <v>East of England</v>
      </c>
      <c r="K954" s="28">
        <f t="shared" si="32"/>
        <v>358</v>
      </c>
    </row>
    <row r="955" spans="1:11" x14ac:dyDescent="0.35">
      <c r="A955" s="69">
        <f t="shared" si="31"/>
        <v>45748</v>
      </c>
      <c r="B955" t="s">
        <v>887</v>
      </c>
      <c r="C955" t="s">
        <v>268</v>
      </c>
      <c r="E955" t="s">
        <v>306</v>
      </c>
      <c r="F955" t="s">
        <v>307</v>
      </c>
      <c r="G955" t="s">
        <v>131</v>
      </c>
      <c r="H955">
        <v>341</v>
      </c>
      <c r="I955" s="68" t="str">
        <f>VLOOKUP(E955,Refs!$P$2:$R$29,3,FALSE)</f>
        <v>Y61</v>
      </c>
      <c r="J955" s="68" t="str">
        <f>VLOOKUP(E955,Refs!$P$2:$S$29,4,FALSE)</f>
        <v>East of England</v>
      </c>
      <c r="K955" s="28">
        <f t="shared" si="32"/>
        <v>341</v>
      </c>
    </row>
    <row r="956" spans="1:11" x14ac:dyDescent="0.35">
      <c r="A956" s="69">
        <f t="shared" si="31"/>
        <v>45748</v>
      </c>
      <c r="B956" t="s">
        <v>887</v>
      </c>
      <c r="C956" t="s">
        <v>268</v>
      </c>
      <c r="E956" t="s">
        <v>306</v>
      </c>
      <c r="F956" t="s">
        <v>307</v>
      </c>
      <c r="G956" t="s">
        <v>132</v>
      </c>
      <c r="H956">
        <v>1311</v>
      </c>
      <c r="I956" s="68" t="str">
        <f>VLOOKUP(E956,Refs!$P$2:$R$29,3,FALSE)</f>
        <v>Y61</v>
      </c>
      <c r="J956" s="68" t="str">
        <f>VLOOKUP(E956,Refs!$P$2:$S$29,4,FALSE)</f>
        <v>East of England</v>
      </c>
      <c r="K956" s="28">
        <f t="shared" si="32"/>
        <v>1311</v>
      </c>
    </row>
    <row r="957" spans="1:11" x14ac:dyDescent="0.35">
      <c r="A957" s="69">
        <f t="shared" si="31"/>
        <v>45748</v>
      </c>
      <c r="B957" t="s">
        <v>887</v>
      </c>
      <c r="C957" t="s">
        <v>268</v>
      </c>
      <c r="E957" t="s">
        <v>306</v>
      </c>
      <c r="F957" t="s">
        <v>307</v>
      </c>
      <c r="G957" t="s">
        <v>133</v>
      </c>
      <c r="H957">
        <v>1166</v>
      </c>
      <c r="I957" s="68" t="str">
        <f>VLOOKUP(E957,Refs!$P$2:$R$29,3,FALSE)</f>
        <v>Y61</v>
      </c>
      <c r="J957" s="68" t="str">
        <f>VLOOKUP(E957,Refs!$P$2:$S$29,4,FALSE)</f>
        <v>East of England</v>
      </c>
      <c r="K957" s="28">
        <f t="shared" si="32"/>
        <v>1166</v>
      </c>
    </row>
    <row r="958" spans="1:11" x14ac:dyDescent="0.35">
      <c r="A958" s="69">
        <f t="shared" si="31"/>
        <v>45748</v>
      </c>
      <c r="B958" t="s">
        <v>887</v>
      </c>
      <c r="C958" t="s">
        <v>268</v>
      </c>
      <c r="E958" t="s">
        <v>306</v>
      </c>
      <c r="F958" t="s">
        <v>307</v>
      </c>
      <c r="G958" t="s">
        <v>134</v>
      </c>
      <c r="H958">
        <v>731</v>
      </c>
      <c r="I958" s="68" t="str">
        <f>VLOOKUP(E958,Refs!$P$2:$R$29,3,FALSE)</f>
        <v>Y61</v>
      </c>
      <c r="J958" s="68" t="str">
        <f>VLOOKUP(E958,Refs!$P$2:$S$29,4,FALSE)</f>
        <v>East of England</v>
      </c>
      <c r="K958" s="28">
        <f t="shared" si="32"/>
        <v>731</v>
      </c>
    </row>
    <row r="959" spans="1:11" x14ac:dyDescent="0.35">
      <c r="A959" s="69">
        <f t="shared" si="31"/>
        <v>45748</v>
      </c>
      <c r="B959" t="s">
        <v>887</v>
      </c>
      <c r="C959" t="s">
        <v>268</v>
      </c>
      <c r="E959" t="s">
        <v>306</v>
      </c>
      <c r="F959" t="s">
        <v>307</v>
      </c>
      <c r="G959" t="s">
        <v>135</v>
      </c>
      <c r="H959">
        <v>726</v>
      </c>
      <c r="I959" s="68" t="str">
        <f>VLOOKUP(E959,Refs!$P$2:$R$29,3,FALSE)</f>
        <v>Y61</v>
      </c>
      <c r="J959" s="68" t="str">
        <f>VLOOKUP(E959,Refs!$P$2:$S$29,4,FALSE)</f>
        <v>East of England</v>
      </c>
      <c r="K959" s="28">
        <f t="shared" si="32"/>
        <v>726</v>
      </c>
    </row>
    <row r="960" spans="1:11" x14ac:dyDescent="0.35">
      <c r="A960" s="69">
        <f t="shared" si="31"/>
        <v>45748</v>
      </c>
      <c r="B960" t="s">
        <v>887</v>
      </c>
      <c r="C960" t="s">
        <v>268</v>
      </c>
      <c r="E960" t="s">
        <v>306</v>
      </c>
      <c r="F960" t="s">
        <v>307</v>
      </c>
      <c r="G960" t="s">
        <v>136</v>
      </c>
      <c r="H960">
        <v>126</v>
      </c>
      <c r="I960" s="68" t="str">
        <f>VLOOKUP(E960,Refs!$P$2:$R$29,3,FALSE)</f>
        <v>Y61</v>
      </c>
      <c r="J960" s="68" t="str">
        <f>VLOOKUP(E960,Refs!$P$2:$S$29,4,FALSE)</f>
        <v>East of England</v>
      </c>
      <c r="K960" s="28">
        <f t="shared" si="32"/>
        <v>126</v>
      </c>
    </row>
    <row r="961" spans="1:11" x14ac:dyDescent="0.35">
      <c r="A961" s="69">
        <f t="shared" si="31"/>
        <v>45748</v>
      </c>
      <c r="B961" t="s">
        <v>887</v>
      </c>
      <c r="C961" t="s">
        <v>268</v>
      </c>
      <c r="E961" t="s">
        <v>306</v>
      </c>
      <c r="F961" t="s">
        <v>307</v>
      </c>
      <c r="G961" t="s">
        <v>137</v>
      </c>
      <c r="H961">
        <v>120</v>
      </c>
      <c r="I961" s="68" t="str">
        <f>VLOOKUP(E961,Refs!$P$2:$R$29,3,FALSE)</f>
        <v>Y61</v>
      </c>
      <c r="J961" s="68" t="str">
        <f>VLOOKUP(E961,Refs!$P$2:$S$29,4,FALSE)</f>
        <v>East of England</v>
      </c>
      <c r="K961" s="28">
        <f t="shared" si="32"/>
        <v>120</v>
      </c>
    </row>
    <row r="962" spans="1:11" x14ac:dyDescent="0.35">
      <c r="A962" s="69">
        <f t="shared" si="31"/>
        <v>45748</v>
      </c>
      <c r="B962" t="s">
        <v>887</v>
      </c>
      <c r="C962" t="s">
        <v>268</v>
      </c>
      <c r="E962" t="s">
        <v>306</v>
      </c>
      <c r="F962" t="s">
        <v>307</v>
      </c>
      <c r="G962" t="s">
        <v>138</v>
      </c>
      <c r="H962">
        <v>7</v>
      </c>
      <c r="I962" s="68" t="str">
        <f>VLOOKUP(E962,Refs!$P$2:$R$29,3,FALSE)</f>
        <v>Y61</v>
      </c>
      <c r="J962" s="68" t="str">
        <f>VLOOKUP(E962,Refs!$P$2:$S$29,4,FALSE)</f>
        <v>East of England</v>
      </c>
      <c r="K962" s="28">
        <f t="shared" si="32"/>
        <v>7</v>
      </c>
    </row>
    <row r="963" spans="1:11" x14ac:dyDescent="0.35">
      <c r="A963" s="69">
        <f t="shared" ref="A963:A1026" si="33">DATEVALUE(RIGHT(B963,8))</f>
        <v>45748</v>
      </c>
      <c r="B963" t="s">
        <v>887</v>
      </c>
      <c r="C963" t="s">
        <v>268</v>
      </c>
      <c r="E963" t="s">
        <v>306</v>
      </c>
      <c r="F963" t="s">
        <v>307</v>
      </c>
      <c r="G963" t="s">
        <v>139</v>
      </c>
      <c r="H963">
        <v>7</v>
      </c>
      <c r="I963" s="68" t="str">
        <f>VLOOKUP(E963,Refs!$P$2:$R$29,3,FALSE)</f>
        <v>Y61</v>
      </c>
      <c r="J963" s="68" t="str">
        <f>VLOOKUP(E963,Refs!$P$2:$S$29,4,FALSE)</f>
        <v>East of England</v>
      </c>
      <c r="K963" s="28">
        <f t="shared" si="32"/>
        <v>7</v>
      </c>
    </row>
    <row r="964" spans="1:11" x14ac:dyDescent="0.35">
      <c r="A964" s="69">
        <f t="shared" si="33"/>
        <v>45748</v>
      </c>
      <c r="B964" t="s">
        <v>887</v>
      </c>
      <c r="C964" t="s">
        <v>268</v>
      </c>
      <c r="E964" t="s">
        <v>306</v>
      </c>
      <c r="F964" t="s">
        <v>307</v>
      </c>
      <c r="G964" t="s">
        <v>140</v>
      </c>
      <c r="H964">
        <v>151</v>
      </c>
      <c r="I964" s="68" t="str">
        <f>VLOOKUP(E964,Refs!$P$2:$R$29,3,FALSE)</f>
        <v>Y61</v>
      </c>
      <c r="J964" s="68" t="str">
        <f>VLOOKUP(E964,Refs!$P$2:$S$29,4,FALSE)</f>
        <v>East of England</v>
      </c>
      <c r="K964" s="28">
        <f t="shared" si="32"/>
        <v>151</v>
      </c>
    </row>
    <row r="965" spans="1:11" x14ac:dyDescent="0.35">
      <c r="A965" s="69">
        <f t="shared" si="33"/>
        <v>45748</v>
      </c>
      <c r="B965" t="s">
        <v>887</v>
      </c>
      <c r="C965" t="s">
        <v>268</v>
      </c>
      <c r="E965" t="s">
        <v>306</v>
      </c>
      <c r="F965" t="s">
        <v>307</v>
      </c>
      <c r="G965" t="s">
        <v>141</v>
      </c>
      <c r="H965">
        <v>151</v>
      </c>
      <c r="I965" s="68" t="str">
        <f>VLOOKUP(E965,Refs!$P$2:$R$29,3,FALSE)</f>
        <v>Y61</v>
      </c>
      <c r="J965" s="68" t="str">
        <f>VLOOKUP(E965,Refs!$P$2:$S$29,4,FALSE)</f>
        <v>East of England</v>
      </c>
      <c r="K965" s="28">
        <f t="shared" si="32"/>
        <v>151</v>
      </c>
    </row>
    <row r="966" spans="1:11" x14ac:dyDescent="0.35">
      <c r="A966" s="69">
        <f t="shared" si="33"/>
        <v>45748</v>
      </c>
      <c r="B966" t="s">
        <v>887</v>
      </c>
      <c r="C966" t="s">
        <v>268</v>
      </c>
      <c r="E966" t="s">
        <v>306</v>
      </c>
      <c r="F966" t="s">
        <v>307</v>
      </c>
      <c r="G966" t="s">
        <v>730</v>
      </c>
      <c r="H966">
        <v>194</v>
      </c>
      <c r="I966" s="68" t="str">
        <f>VLOOKUP(E966,Refs!$P$2:$R$29,3,FALSE)</f>
        <v>Y61</v>
      </c>
      <c r="J966" s="68" t="str">
        <f>VLOOKUP(E966,Refs!$P$2:$S$29,4,FALSE)</f>
        <v>East of England</v>
      </c>
      <c r="K966" s="28">
        <f t="shared" si="32"/>
        <v>194</v>
      </c>
    </row>
    <row r="967" spans="1:11" x14ac:dyDescent="0.35">
      <c r="A967" s="69">
        <f t="shared" si="33"/>
        <v>45748</v>
      </c>
      <c r="B967" t="s">
        <v>887</v>
      </c>
      <c r="C967" t="s">
        <v>268</v>
      </c>
      <c r="E967" t="s">
        <v>306</v>
      </c>
      <c r="F967" t="s">
        <v>307</v>
      </c>
      <c r="G967" t="s">
        <v>729</v>
      </c>
      <c r="H967">
        <v>35</v>
      </c>
      <c r="I967" s="68" t="str">
        <f>VLOOKUP(E967,Refs!$P$2:$R$29,3,FALSE)</f>
        <v>Y61</v>
      </c>
      <c r="J967" s="68" t="str">
        <f>VLOOKUP(E967,Refs!$P$2:$S$29,4,FALSE)</f>
        <v>East of England</v>
      </c>
      <c r="K967" s="28">
        <f t="shared" ref="K967:K1030" si="34">IF(OR(H967="NULL",H967=0,H967=""),"",H967)</f>
        <v>35</v>
      </c>
    </row>
    <row r="968" spans="1:11" x14ac:dyDescent="0.35">
      <c r="A968" s="69">
        <f t="shared" si="33"/>
        <v>45748</v>
      </c>
      <c r="B968" t="s">
        <v>887</v>
      </c>
      <c r="C968" t="s">
        <v>268</v>
      </c>
      <c r="E968" t="s">
        <v>306</v>
      </c>
      <c r="F968" t="s">
        <v>307</v>
      </c>
      <c r="G968" t="s">
        <v>732</v>
      </c>
      <c r="H968">
        <v>540</v>
      </c>
      <c r="I968" s="68" t="str">
        <f>VLOOKUP(E968,Refs!$P$2:$R$29,3,FALSE)</f>
        <v>Y61</v>
      </c>
      <c r="J968" s="68" t="str">
        <f>VLOOKUP(E968,Refs!$P$2:$S$29,4,FALSE)</f>
        <v>East of England</v>
      </c>
      <c r="K968" s="28">
        <f t="shared" si="34"/>
        <v>540</v>
      </c>
    </row>
    <row r="969" spans="1:11" x14ac:dyDescent="0.35">
      <c r="A969" s="69">
        <f t="shared" si="33"/>
        <v>45748</v>
      </c>
      <c r="B969" t="s">
        <v>887</v>
      </c>
      <c r="C969" t="s">
        <v>268</v>
      </c>
      <c r="E969" t="s">
        <v>306</v>
      </c>
      <c r="F969" t="s">
        <v>307</v>
      </c>
      <c r="G969" t="s">
        <v>731</v>
      </c>
      <c r="H969">
        <v>294</v>
      </c>
      <c r="I969" s="68" t="str">
        <f>VLOOKUP(E969,Refs!$P$2:$R$29,3,FALSE)</f>
        <v>Y61</v>
      </c>
      <c r="J969" s="68" t="str">
        <f>VLOOKUP(E969,Refs!$P$2:$S$29,4,FALSE)</f>
        <v>East of England</v>
      </c>
      <c r="K969" s="28">
        <f t="shared" si="34"/>
        <v>294</v>
      </c>
    </row>
    <row r="970" spans="1:11" x14ac:dyDescent="0.35">
      <c r="A970" s="69">
        <f t="shared" si="33"/>
        <v>45748</v>
      </c>
      <c r="B970" t="s">
        <v>887</v>
      </c>
      <c r="C970" t="s">
        <v>268</v>
      </c>
      <c r="E970" t="s">
        <v>723</v>
      </c>
      <c r="F970" t="s">
        <v>724</v>
      </c>
      <c r="G970" t="s">
        <v>10</v>
      </c>
      <c r="H970">
        <v>20244</v>
      </c>
      <c r="I970" s="68" t="str">
        <f>VLOOKUP(E970,Refs!$P$2:$R$29,3,FALSE)</f>
        <v>Y58</v>
      </c>
      <c r="J970" s="68" t="str">
        <f>VLOOKUP(E970,Refs!$P$2:$S$29,4,FALSE)</f>
        <v>South West</v>
      </c>
      <c r="K970" s="28">
        <f t="shared" si="34"/>
        <v>20244</v>
      </c>
    </row>
    <row r="971" spans="1:11" x14ac:dyDescent="0.35">
      <c r="A971" s="69">
        <f t="shared" si="33"/>
        <v>45748</v>
      </c>
      <c r="B971" t="s">
        <v>887</v>
      </c>
      <c r="C971" t="s">
        <v>268</v>
      </c>
      <c r="E971" t="s">
        <v>723</v>
      </c>
      <c r="F971" t="s">
        <v>724</v>
      </c>
      <c r="G971" t="s">
        <v>70</v>
      </c>
      <c r="H971">
        <v>20238</v>
      </c>
      <c r="I971" s="68" t="str">
        <f>VLOOKUP(E971,Refs!$P$2:$R$29,3,FALSE)</f>
        <v>Y58</v>
      </c>
      <c r="J971" s="68" t="str">
        <f>VLOOKUP(E971,Refs!$P$2:$S$29,4,FALSE)</f>
        <v>South West</v>
      </c>
      <c r="K971" s="28">
        <f t="shared" si="34"/>
        <v>20238</v>
      </c>
    </row>
    <row r="972" spans="1:11" x14ac:dyDescent="0.35">
      <c r="A972" s="69">
        <f t="shared" si="33"/>
        <v>45748</v>
      </c>
      <c r="B972" t="s">
        <v>887</v>
      </c>
      <c r="C972" t="s">
        <v>268</v>
      </c>
      <c r="E972" t="s">
        <v>723</v>
      </c>
      <c r="F972" t="s">
        <v>724</v>
      </c>
      <c r="G972" t="s">
        <v>20</v>
      </c>
      <c r="H972">
        <v>18763</v>
      </c>
      <c r="I972" s="68" t="str">
        <f>VLOOKUP(E972,Refs!$P$2:$R$29,3,FALSE)</f>
        <v>Y58</v>
      </c>
      <c r="J972" s="68" t="str">
        <f>VLOOKUP(E972,Refs!$P$2:$S$29,4,FALSE)</f>
        <v>South West</v>
      </c>
      <c r="K972" s="28">
        <f t="shared" si="34"/>
        <v>18763</v>
      </c>
    </row>
    <row r="973" spans="1:11" x14ac:dyDescent="0.35">
      <c r="A973" s="69">
        <f t="shared" si="33"/>
        <v>45748</v>
      </c>
      <c r="B973" t="s">
        <v>887</v>
      </c>
      <c r="C973" t="s">
        <v>268</v>
      </c>
      <c r="E973" t="s">
        <v>723</v>
      </c>
      <c r="F973" t="s">
        <v>724</v>
      </c>
      <c r="G973" t="s">
        <v>23</v>
      </c>
      <c r="H973">
        <v>15516</v>
      </c>
      <c r="I973" s="68" t="str">
        <f>VLOOKUP(E973,Refs!$P$2:$R$29,3,FALSE)</f>
        <v>Y58</v>
      </c>
      <c r="J973" s="68" t="str">
        <f>VLOOKUP(E973,Refs!$P$2:$S$29,4,FALSE)</f>
        <v>South West</v>
      </c>
      <c r="K973" s="28">
        <f t="shared" si="34"/>
        <v>15516</v>
      </c>
    </row>
    <row r="974" spans="1:11" x14ac:dyDescent="0.35">
      <c r="A974" s="69">
        <f t="shared" si="33"/>
        <v>45748</v>
      </c>
      <c r="B974" t="s">
        <v>887</v>
      </c>
      <c r="C974" t="s">
        <v>268</v>
      </c>
      <c r="E974" t="s">
        <v>723</v>
      </c>
      <c r="F974" t="s">
        <v>724</v>
      </c>
      <c r="G974" t="s">
        <v>19</v>
      </c>
      <c r="H974">
        <v>735</v>
      </c>
      <c r="I974" s="68" t="str">
        <f>VLOOKUP(E974,Refs!$P$2:$R$29,3,FALSE)</f>
        <v>Y58</v>
      </c>
      <c r="J974" s="68" t="str">
        <f>VLOOKUP(E974,Refs!$P$2:$S$29,4,FALSE)</f>
        <v>South West</v>
      </c>
      <c r="K974" s="28">
        <f t="shared" si="34"/>
        <v>735</v>
      </c>
    </row>
    <row r="975" spans="1:11" x14ac:dyDescent="0.35">
      <c r="A975" s="69">
        <f t="shared" si="33"/>
        <v>45748</v>
      </c>
      <c r="B975" t="s">
        <v>887</v>
      </c>
      <c r="C975" t="s">
        <v>268</v>
      </c>
      <c r="E975" t="s">
        <v>723</v>
      </c>
      <c r="F975" t="s">
        <v>724</v>
      </c>
      <c r="G975" t="s">
        <v>21</v>
      </c>
      <c r="H975">
        <v>883585</v>
      </c>
      <c r="I975" s="68" t="str">
        <f>VLOOKUP(E975,Refs!$P$2:$R$29,3,FALSE)</f>
        <v>Y58</v>
      </c>
      <c r="J975" s="68" t="str">
        <f>VLOOKUP(E975,Refs!$P$2:$S$29,4,FALSE)</f>
        <v>South West</v>
      </c>
      <c r="K975" s="28">
        <f t="shared" si="34"/>
        <v>883585</v>
      </c>
    </row>
    <row r="976" spans="1:11" x14ac:dyDescent="0.35">
      <c r="A976" s="69">
        <f t="shared" si="33"/>
        <v>45748</v>
      </c>
      <c r="B976" t="s">
        <v>887</v>
      </c>
      <c r="C976" t="s">
        <v>268</v>
      </c>
      <c r="E976" t="s">
        <v>723</v>
      </c>
      <c r="F976" t="s">
        <v>724</v>
      </c>
      <c r="G976" t="s">
        <v>71</v>
      </c>
      <c r="H976">
        <v>301</v>
      </c>
      <c r="I976" s="68" t="str">
        <f>VLOOKUP(E976,Refs!$P$2:$R$29,3,FALSE)</f>
        <v>Y58</v>
      </c>
      <c r="J976" s="68" t="str">
        <f>VLOOKUP(E976,Refs!$P$2:$S$29,4,FALSE)</f>
        <v>South West</v>
      </c>
      <c r="K976" s="28">
        <f t="shared" si="34"/>
        <v>301</v>
      </c>
    </row>
    <row r="977" spans="1:11" x14ac:dyDescent="0.35">
      <c r="A977" s="69">
        <f t="shared" si="33"/>
        <v>45748</v>
      </c>
      <c r="B977" t="s">
        <v>887</v>
      </c>
      <c r="C977" t="s">
        <v>268</v>
      </c>
      <c r="E977" t="s">
        <v>723</v>
      </c>
      <c r="F977" t="s">
        <v>724</v>
      </c>
      <c r="G977" t="s">
        <v>72</v>
      </c>
      <c r="H977">
        <v>566</v>
      </c>
      <c r="I977" s="68" t="str">
        <f>VLOOKUP(E977,Refs!$P$2:$R$29,3,FALSE)</f>
        <v>Y58</v>
      </c>
      <c r="J977" s="68" t="str">
        <f>VLOOKUP(E977,Refs!$P$2:$S$29,4,FALSE)</f>
        <v>South West</v>
      </c>
      <c r="K977" s="28">
        <f t="shared" si="34"/>
        <v>566</v>
      </c>
    </row>
    <row r="978" spans="1:11" x14ac:dyDescent="0.35">
      <c r="A978" s="69">
        <f t="shared" si="33"/>
        <v>45748</v>
      </c>
      <c r="B978" t="s">
        <v>887</v>
      </c>
      <c r="C978" t="s">
        <v>268</v>
      </c>
      <c r="E978" t="s">
        <v>723</v>
      </c>
      <c r="F978" t="s">
        <v>724</v>
      </c>
      <c r="G978" t="s">
        <v>73</v>
      </c>
      <c r="H978">
        <v>85243</v>
      </c>
      <c r="I978" s="68" t="str">
        <f>VLOOKUP(E978,Refs!$P$2:$R$29,3,FALSE)</f>
        <v>Y58</v>
      </c>
      <c r="J978" s="68" t="str">
        <f>VLOOKUP(E978,Refs!$P$2:$S$29,4,FALSE)</f>
        <v>South West</v>
      </c>
      <c r="K978" s="28">
        <f t="shared" si="34"/>
        <v>85243</v>
      </c>
    </row>
    <row r="979" spans="1:11" x14ac:dyDescent="0.35">
      <c r="A979" s="69">
        <f t="shared" si="33"/>
        <v>45748</v>
      </c>
      <c r="B979" t="s">
        <v>887</v>
      </c>
      <c r="C979" t="s">
        <v>268</v>
      </c>
      <c r="E979" t="s">
        <v>723</v>
      </c>
      <c r="F979" t="s">
        <v>724</v>
      </c>
      <c r="G979" t="s">
        <v>74</v>
      </c>
      <c r="H979">
        <v>8197</v>
      </c>
      <c r="I979" s="68" t="str">
        <f>VLOOKUP(E979,Refs!$P$2:$R$29,3,FALSE)</f>
        <v>Y58</v>
      </c>
      <c r="J979" s="68" t="str">
        <f>VLOOKUP(E979,Refs!$P$2:$S$29,4,FALSE)</f>
        <v>South West</v>
      </c>
      <c r="K979" s="28">
        <f t="shared" si="34"/>
        <v>8197</v>
      </c>
    </row>
    <row r="980" spans="1:11" x14ac:dyDescent="0.35">
      <c r="A980" s="69">
        <f t="shared" si="33"/>
        <v>45748</v>
      </c>
      <c r="B980" t="s">
        <v>887</v>
      </c>
      <c r="C980" t="s">
        <v>268</v>
      </c>
      <c r="E980" t="s">
        <v>723</v>
      </c>
      <c r="F980" t="s">
        <v>724</v>
      </c>
      <c r="G980" t="s">
        <v>75</v>
      </c>
      <c r="H980">
        <v>45001362</v>
      </c>
      <c r="I980" s="68" t="str">
        <f>VLOOKUP(E980,Refs!$P$2:$R$29,3,FALSE)</f>
        <v>Y58</v>
      </c>
      <c r="J980" s="68" t="str">
        <f>VLOOKUP(E980,Refs!$P$2:$S$29,4,FALSE)</f>
        <v>South West</v>
      </c>
      <c r="K980" s="28">
        <f t="shared" si="34"/>
        <v>45001362</v>
      </c>
    </row>
    <row r="981" spans="1:11" x14ac:dyDescent="0.35">
      <c r="A981" s="69">
        <f t="shared" si="33"/>
        <v>45748</v>
      </c>
      <c r="B981" t="s">
        <v>887</v>
      </c>
      <c r="C981" t="s">
        <v>268</v>
      </c>
      <c r="E981" t="s">
        <v>723</v>
      </c>
      <c r="F981" t="s">
        <v>724</v>
      </c>
      <c r="G981" t="s">
        <v>26</v>
      </c>
      <c r="H981">
        <v>18068</v>
      </c>
      <c r="I981" s="68" t="str">
        <f>VLOOKUP(E981,Refs!$P$2:$R$29,3,FALSE)</f>
        <v>Y58</v>
      </c>
      <c r="J981" s="68" t="str">
        <f>VLOOKUP(E981,Refs!$P$2:$S$29,4,FALSE)</f>
        <v>South West</v>
      </c>
      <c r="K981" s="28">
        <f t="shared" si="34"/>
        <v>18068</v>
      </c>
    </row>
    <row r="982" spans="1:11" x14ac:dyDescent="0.35">
      <c r="A982" s="69">
        <f t="shared" si="33"/>
        <v>45748</v>
      </c>
      <c r="B982" t="s">
        <v>887</v>
      </c>
      <c r="C982" t="s">
        <v>268</v>
      </c>
      <c r="E982" t="s">
        <v>723</v>
      </c>
      <c r="F982" t="s">
        <v>724</v>
      </c>
      <c r="G982" t="s">
        <v>76</v>
      </c>
      <c r="H982">
        <v>90</v>
      </c>
      <c r="I982" s="68" t="str">
        <f>VLOOKUP(E982,Refs!$P$2:$R$29,3,FALSE)</f>
        <v>Y58</v>
      </c>
      <c r="J982" s="68" t="str">
        <f>VLOOKUP(E982,Refs!$P$2:$S$29,4,FALSE)</f>
        <v>South West</v>
      </c>
      <c r="K982" s="28">
        <f t="shared" si="34"/>
        <v>90</v>
      </c>
    </row>
    <row r="983" spans="1:11" x14ac:dyDescent="0.35">
      <c r="A983" s="69">
        <f t="shared" si="33"/>
        <v>45748</v>
      </c>
      <c r="B983" t="s">
        <v>887</v>
      </c>
      <c r="C983" t="s">
        <v>268</v>
      </c>
      <c r="E983" t="s">
        <v>723</v>
      </c>
      <c r="F983" t="s">
        <v>724</v>
      </c>
      <c r="G983" t="s">
        <v>77</v>
      </c>
      <c r="H983">
        <v>4973</v>
      </c>
      <c r="I983" s="68" t="str">
        <f>VLOOKUP(E983,Refs!$P$2:$R$29,3,FALSE)</f>
        <v>Y58</v>
      </c>
      <c r="J983" s="68" t="str">
        <f>VLOOKUP(E983,Refs!$P$2:$S$29,4,FALSE)</f>
        <v>South West</v>
      </c>
      <c r="K983" s="28">
        <f t="shared" si="34"/>
        <v>4973</v>
      </c>
    </row>
    <row r="984" spans="1:11" x14ac:dyDescent="0.35">
      <c r="A984" s="69">
        <f t="shared" si="33"/>
        <v>45748</v>
      </c>
      <c r="B984" t="s">
        <v>887</v>
      </c>
      <c r="C984" t="s">
        <v>268</v>
      </c>
      <c r="E984" t="s">
        <v>723</v>
      </c>
      <c r="F984" t="s">
        <v>724</v>
      </c>
      <c r="G984" t="s">
        <v>78</v>
      </c>
      <c r="H984">
        <v>2730</v>
      </c>
      <c r="I984" s="68" t="str">
        <f>VLOOKUP(E984,Refs!$P$2:$R$29,3,FALSE)</f>
        <v>Y58</v>
      </c>
      <c r="J984" s="68" t="str">
        <f>VLOOKUP(E984,Refs!$P$2:$S$29,4,FALSE)</f>
        <v>South West</v>
      </c>
      <c r="K984" s="28">
        <f t="shared" si="34"/>
        <v>2730</v>
      </c>
    </row>
    <row r="985" spans="1:11" x14ac:dyDescent="0.35">
      <c r="A985" s="69">
        <f t="shared" si="33"/>
        <v>45748</v>
      </c>
      <c r="B985" t="s">
        <v>887</v>
      </c>
      <c r="C985" t="s">
        <v>268</v>
      </c>
      <c r="E985" t="s">
        <v>723</v>
      </c>
      <c r="F985" t="s">
        <v>724</v>
      </c>
      <c r="G985" t="s">
        <v>79</v>
      </c>
      <c r="H985">
        <v>10275</v>
      </c>
      <c r="I985" s="68" t="str">
        <f>VLOOKUP(E985,Refs!$P$2:$R$29,3,FALSE)</f>
        <v>Y58</v>
      </c>
      <c r="J985" s="68" t="str">
        <f>VLOOKUP(E985,Refs!$P$2:$S$29,4,FALSE)</f>
        <v>South West</v>
      </c>
      <c r="K985" s="28">
        <f t="shared" si="34"/>
        <v>10275</v>
      </c>
    </row>
    <row r="986" spans="1:11" x14ac:dyDescent="0.35">
      <c r="A986" s="69">
        <f t="shared" si="33"/>
        <v>45748</v>
      </c>
      <c r="B986" t="s">
        <v>887</v>
      </c>
      <c r="C986" t="s">
        <v>268</v>
      </c>
      <c r="E986" t="s">
        <v>723</v>
      </c>
      <c r="F986" t="s">
        <v>724</v>
      </c>
      <c r="G986" t="s">
        <v>80</v>
      </c>
      <c r="H986">
        <v>0</v>
      </c>
      <c r="I986" s="68" t="str">
        <f>VLOOKUP(E986,Refs!$P$2:$R$29,3,FALSE)</f>
        <v>Y58</v>
      </c>
      <c r="J986" s="68" t="str">
        <f>VLOOKUP(E986,Refs!$P$2:$S$29,4,FALSE)</f>
        <v>South West</v>
      </c>
      <c r="K986" s="28" t="str">
        <f t="shared" si="34"/>
        <v/>
      </c>
    </row>
    <row r="987" spans="1:11" x14ac:dyDescent="0.35">
      <c r="A987" s="69">
        <f t="shared" si="33"/>
        <v>45748</v>
      </c>
      <c r="B987" t="s">
        <v>887</v>
      </c>
      <c r="C987" t="s">
        <v>268</v>
      </c>
      <c r="E987" t="s">
        <v>723</v>
      </c>
      <c r="F987" t="s">
        <v>724</v>
      </c>
      <c r="G987" t="s">
        <v>25</v>
      </c>
      <c r="H987">
        <v>13005</v>
      </c>
      <c r="I987" s="68" t="str">
        <f>VLOOKUP(E987,Refs!$P$2:$R$29,3,FALSE)</f>
        <v>Y58</v>
      </c>
      <c r="J987" s="68" t="str">
        <f>VLOOKUP(E987,Refs!$P$2:$S$29,4,FALSE)</f>
        <v>South West</v>
      </c>
      <c r="K987" s="28">
        <f t="shared" si="34"/>
        <v>13005</v>
      </c>
    </row>
    <row r="988" spans="1:11" x14ac:dyDescent="0.35">
      <c r="A988" s="69">
        <f t="shared" si="33"/>
        <v>45748</v>
      </c>
      <c r="B988" t="s">
        <v>887</v>
      </c>
      <c r="C988" t="s">
        <v>268</v>
      </c>
      <c r="E988" t="s">
        <v>723</v>
      </c>
      <c r="F988" t="s">
        <v>724</v>
      </c>
      <c r="G988" t="s">
        <v>81</v>
      </c>
      <c r="H988">
        <v>0</v>
      </c>
      <c r="I988" s="68" t="str">
        <f>VLOOKUP(E988,Refs!$P$2:$R$29,3,FALSE)</f>
        <v>Y58</v>
      </c>
      <c r="J988" s="68" t="str">
        <f>VLOOKUP(E988,Refs!$P$2:$S$29,4,FALSE)</f>
        <v>South West</v>
      </c>
      <c r="K988" s="28" t="str">
        <f t="shared" si="34"/>
        <v/>
      </c>
    </row>
    <row r="989" spans="1:11" x14ac:dyDescent="0.35">
      <c r="A989" s="69">
        <f t="shared" si="33"/>
        <v>45748</v>
      </c>
      <c r="B989" t="s">
        <v>887</v>
      </c>
      <c r="C989" t="s">
        <v>268</v>
      </c>
      <c r="E989" t="s">
        <v>723</v>
      </c>
      <c r="F989" t="s">
        <v>724</v>
      </c>
      <c r="G989" t="s">
        <v>82</v>
      </c>
      <c r="H989">
        <v>3490</v>
      </c>
      <c r="I989" s="68" t="str">
        <f>VLOOKUP(E989,Refs!$P$2:$R$29,3,FALSE)</f>
        <v>Y58</v>
      </c>
      <c r="J989" s="68" t="str">
        <f>VLOOKUP(E989,Refs!$P$2:$S$29,4,FALSE)</f>
        <v>South West</v>
      </c>
      <c r="K989" s="28">
        <f t="shared" si="34"/>
        <v>3490</v>
      </c>
    </row>
    <row r="990" spans="1:11" x14ac:dyDescent="0.35">
      <c r="A990" s="69">
        <f t="shared" si="33"/>
        <v>45748</v>
      </c>
      <c r="B990" t="s">
        <v>887</v>
      </c>
      <c r="C990" t="s">
        <v>268</v>
      </c>
      <c r="E990" t="s">
        <v>723</v>
      </c>
      <c r="F990" t="s">
        <v>724</v>
      </c>
      <c r="G990" t="s">
        <v>83</v>
      </c>
      <c r="H990">
        <v>1144</v>
      </c>
      <c r="I990" s="68" t="str">
        <f>VLOOKUP(E990,Refs!$P$2:$R$29,3,FALSE)</f>
        <v>Y58</v>
      </c>
      <c r="J990" s="68" t="str">
        <f>VLOOKUP(E990,Refs!$P$2:$S$29,4,FALSE)</f>
        <v>South West</v>
      </c>
      <c r="K990" s="28">
        <f t="shared" si="34"/>
        <v>1144</v>
      </c>
    </row>
    <row r="991" spans="1:11" x14ac:dyDescent="0.35">
      <c r="A991" s="69">
        <f t="shared" si="33"/>
        <v>45748</v>
      </c>
      <c r="B991" t="s">
        <v>887</v>
      </c>
      <c r="C991" t="s">
        <v>268</v>
      </c>
      <c r="E991" t="s">
        <v>723</v>
      </c>
      <c r="F991" t="s">
        <v>724</v>
      </c>
      <c r="G991" t="s">
        <v>84</v>
      </c>
      <c r="H991">
        <v>6443</v>
      </c>
      <c r="I991" s="68" t="str">
        <f>VLOOKUP(E991,Refs!$P$2:$R$29,3,FALSE)</f>
        <v>Y58</v>
      </c>
      <c r="J991" s="68" t="str">
        <f>VLOOKUP(E991,Refs!$P$2:$S$29,4,FALSE)</f>
        <v>South West</v>
      </c>
      <c r="K991" s="28">
        <f t="shared" si="34"/>
        <v>6443</v>
      </c>
    </row>
    <row r="992" spans="1:11" x14ac:dyDescent="0.35">
      <c r="A992" s="69">
        <f t="shared" si="33"/>
        <v>45748</v>
      </c>
      <c r="B992" t="s">
        <v>887</v>
      </c>
      <c r="C992" t="s">
        <v>268</v>
      </c>
      <c r="E992" t="s">
        <v>723</v>
      </c>
      <c r="F992" t="s">
        <v>724</v>
      </c>
      <c r="G992" t="s">
        <v>85</v>
      </c>
      <c r="H992">
        <v>24745</v>
      </c>
      <c r="I992" s="68" t="str">
        <f>VLOOKUP(E992,Refs!$P$2:$R$29,3,FALSE)</f>
        <v>Y58</v>
      </c>
      <c r="J992" s="68" t="str">
        <f>VLOOKUP(E992,Refs!$P$2:$S$29,4,FALSE)</f>
        <v>South West</v>
      </c>
      <c r="K992" s="28">
        <f t="shared" si="34"/>
        <v>24745</v>
      </c>
    </row>
    <row r="993" spans="1:11" x14ac:dyDescent="0.35">
      <c r="A993" s="69">
        <f t="shared" si="33"/>
        <v>45748</v>
      </c>
      <c r="B993" t="s">
        <v>887</v>
      </c>
      <c r="C993" t="s">
        <v>268</v>
      </c>
      <c r="E993" t="s">
        <v>723</v>
      </c>
      <c r="F993" t="s">
        <v>724</v>
      </c>
      <c r="G993" t="s">
        <v>86</v>
      </c>
      <c r="H993">
        <v>3407</v>
      </c>
      <c r="I993" s="68" t="str">
        <f>VLOOKUP(E993,Refs!$P$2:$R$29,3,FALSE)</f>
        <v>Y58</v>
      </c>
      <c r="J993" s="68" t="str">
        <f>VLOOKUP(E993,Refs!$P$2:$S$29,4,FALSE)</f>
        <v>South West</v>
      </c>
      <c r="K993" s="28">
        <f t="shared" si="34"/>
        <v>3407</v>
      </c>
    </row>
    <row r="994" spans="1:11" x14ac:dyDescent="0.35">
      <c r="A994" s="69">
        <f t="shared" si="33"/>
        <v>45748</v>
      </c>
      <c r="B994" t="s">
        <v>887</v>
      </c>
      <c r="C994" t="s">
        <v>268</v>
      </c>
      <c r="E994" t="s">
        <v>723</v>
      </c>
      <c r="F994" t="s">
        <v>724</v>
      </c>
      <c r="G994" t="s">
        <v>87</v>
      </c>
      <c r="H994">
        <v>1959</v>
      </c>
      <c r="I994" s="68" t="str">
        <f>VLOOKUP(E994,Refs!$P$2:$R$29,3,FALSE)</f>
        <v>Y58</v>
      </c>
      <c r="J994" s="68" t="str">
        <f>VLOOKUP(E994,Refs!$P$2:$S$29,4,FALSE)</f>
        <v>South West</v>
      </c>
      <c r="K994" s="28">
        <f t="shared" si="34"/>
        <v>1959</v>
      </c>
    </row>
    <row r="995" spans="1:11" x14ac:dyDescent="0.35">
      <c r="A995" s="69">
        <f t="shared" si="33"/>
        <v>45748</v>
      </c>
      <c r="B995" t="s">
        <v>887</v>
      </c>
      <c r="C995" t="s">
        <v>268</v>
      </c>
      <c r="E995" t="s">
        <v>723</v>
      </c>
      <c r="F995" t="s">
        <v>724</v>
      </c>
      <c r="G995" t="s">
        <v>88</v>
      </c>
      <c r="H995">
        <v>11445</v>
      </c>
      <c r="I995" s="68" t="str">
        <f>VLOOKUP(E995,Refs!$P$2:$R$29,3,FALSE)</f>
        <v>Y58</v>
      </c>
      <c r="J995" s="68" t="str">
        <f>VLOOKUP(E995,Refs!$P$2:$S$29,4,FALSE)</f>
        <v>South West</v>
      </c>
      <c r="K995" s="28">
        <f t="shared" si="34"/>
        <v>11445</v>
      </c>
    </row>
    <row r="996" spans="1:11" x14ac:dyDescent="0.35">
      <c r="A996" s="69">
        <f t="shared" si="33"/>
        <v>45748</v>
      </c>
      <c r="B996" t="s">
        <v>887</v>
      </c>
      <c r="C996" t="s">
        <v>268</v>
      </c>
      <c r="E996" t="s">
        <v>723</v>
      </c>
      <c r="F996" t="s">
        <v>724</v>
      </c>
      <c r="G996" t="s">
        <v>89</v>
      </c>
      <c r="H996">
        <v>33887</v>
      </c>
      <c r="I996" s="68" t="str">
        <f>VLOOKUP(E996,Refs!$P$2:$R$29,3,FALSE)</f>
        <v>Y58</v>
      </c>
      <c r="J996" s="68" t="str">
        <f>VLOOKUP(E996,Refs!$P$2:$S$29,4,FALSE)</f>
        <v>South West</v>
      </c>
      <c r="K996" s="28">
        <f t="shared" si="34"/>
        <v>33887</v>
      </c>
    </row>
    <row r="997" spans="1:11" x14ac:dyDescent="0.35">
      <c r="A997" s="69">
        <f t="shared" si="33"/>
        <v>45748</v>
      </c>
      <c r="B997" t="s">
        <v>887</v>
      </c>
      <c r="C997" t="s">
        <v>268</v>
      </c>
      <c r="E997" t="s">
        <v>723</v>
      </c>
      <c r="F997" t="s">
        <v>724</v>
      </c>
      <c r="G997" t="s">
        <v>90</v>
      </c>
      <c r="H997">
        <v>18068</v>
      </c>
      <c r="I997" s="68" t="str">
        <f>VLOOKUP(E997,Refs!$P$2:$R$29,3,FALSE)</f>
        <v>Y58</v>
      </c>
      <c r="J997" s="68" t="str">
        <f>VLOOKUP(E997,Refs!$P$2:$S$29,4,FALSE)</f>
        <v>South West</v>
      </c>
      <c r="K997" s="28">
        <f t="shared" si="34"/>
        <v>18068</v>
      </c>
    </row>
    <row r="998" spans="1:11" x14ac:dyDescent="0.35">
      <c r="A998" s="69">
        <f t="shared" si="33"/>
        <v>45748</v>
      </c>
      <c r="B998" t="s">
        <v>887</v>
      </c>
      <c r="C998" t="s">
        <v>268</v>
      </c>
      <c r="E998" t="s">
        <v>723</v>
      </c>
      <c r="F998" t="s">
        <v>724</v>
      </c>
      <c r="G998" t="s">
        <v>27</v>
      </c>
      <c r="H998">
        <v>2167</v>
      </c>
      <c r="I998" s="68" t="str">
        <f>VLOOKUP(E998,Refs!$P$2:$R$29,3,FALSE)</f>
        <v>Y58</v>
      </c>
      <c r="J998" s="68" t="str">
        <f>VLOOKUP(E998,Refs!$P$2:$S$29,4,FALSE)</f>
        <v>South West</v>
      </c>
      <c r="K998" s="28">
        <f t="shared" si="34"/>
        <v>2167</v>
      </c>
    </row>
    <row r="999" spans="1:11" x14ac:dyDescent="0.35">
      <c r="A999" s="69">
        <f t="shared" si="33"/>
        <v>45748</v>
      </c>
      <c r="B999" t="s">
        <v>887</v>
      </c>
      <c r="C999" t="s">
        <v>268</v>
      </c>
      <c r="E999" t="s">
        <v>723</v>
      </c>
      <c r="F999" t="s">
        <v>724</v>
      </c>
      <c r="G999" t="s">
        <v>29</v>
      </c>
      <c r="H999">
        <v>819</v>
      </c>
      <c r="I999" s="68" t="str">
        <f>VLOOKUP(E999,Refs!$P$2:$R$29,3,FALSE)</f>
        <v>Y58</v>
      </c>
      <c r="J999" s="68" t="str">
        <f>VLOOKUP(E999,Refs!$P$2:$S$29,4,FALSE)</f>
        <v>South West</v>
      </c>
      <c r="K999" s="28">
        <f t="shared" si="34"/>
        <v>819</v>
      </c>
    </row>
    <row r="1000" spans="1:11" x14ac:dyDescent="0.35">
      <c r="A1000" s="69">
        <f t="shared" si="33"/>
        <v>45748</v>
      </c>
      <c r="B1000" t="s">
        <v>887</v>
      </c>
      <c r="C1000" t="s">
        <v>268</v>
      </c>
      <c r="E1000" t="s">
        <v>723</v>
      </c>
      <c r="F1000" t="s">
        <v>724</v>
      </c>
      <c r="G1000" t="s">
        <v>91</v>
      </c>
      <c r="H1000">
        <v>788</v>
      </c>
      <c r="I1000" s="68" t="str">
        <f>VLOOKUP(E1000,Refs!$P$2:$R$29,3,FALSE)</f>
        <v>Y58</v>
      </c>
      <c r="J1000" s="68" t="str">
        <f>VLOOKUP(E1000,Refs!$P$2:$S$29,4,FALSE)</f>
        <v>South West</v>
      </c>
      <c r="K1000" s="28">
        <f t="shared" si="34"/>
        <v>788</v>
      </c>
    </row>
    <row r="1001" spans="1:11" x14ac:dyDescent="0.35">
      <c r="A1001" s="69">
        <f t="shared" si="33"/>
        <v>45748</v>
      </c>
      <c r="B1001" t="s">
        <v>887</v>
      </c>
      <c r="C1001" t="s">
        <v>268</v>
      </c>
      <c r="E1001" t="s">
        <v>723</v>
      </c>
      <c r="F1001" t="s">
        <v>724</v>
      </c>
      <c r="G1001" t="s">
        <v>92</v>
      </c>
      <c r="H1001">
        <v>5</v>
      </c>
      <c r="I1001" s="68" t="str">
        <f>VLOOKUP(E1001,Refs!$P$2:$R$29,3,FALSE)</f>
        <v>Y58</v>
      </c>
      <c r="J1001" s="68" t="str">
        <f>VLOOKUP(E1001,Refs!$P$2:$S$29,4,FALSE)</f>
        <v>South West</v>
      </c>
      <c r="K1001" s="28">
        <f t="shared" si="34"/>
        <v>5</v>
      </c>
    </row>
    <row r="1002" spans="1:11" x14ac:dyDescent="0.35">
      <c r="A1002" s="69">
        <f t="shared" si="33"/>
        <v>45748</v>
      </c>
      <c r="B1002" t="s">
        <v>887</v>
      </c>
      <c r="C1002" t="s">
        <v>268</v>
      </c>
      <c r="E1002" t="s">
        <v>723</v>
      </c>
      <c r="F1002" t="s">
        <v>724</v>
      </c>
      <c r="G1002" t="s">
        <v>93</v>
      </c>
      <c r="H1002">
        <v>525</v>
      </c>
      <c r="I1002" s="68" t="str">
        <f>VLOOKUP(E1002,Refs!$P$2:$R$29,3,FALSE)</f>
        <v>Y58</v>
      </c>
      <c r="J1002" s="68" t="str">
        <f>VLOOKUP(E1002,Refs!$P$2:$S$29,4,FALSE)</f>
        <v>South West</v>
      </c>
      <c r="K1002" s="28">
        <f t="shared" si="34"/>
        <v>525</v>
      </c>
    </row>
    <row r="1003" spans="1:11" x14ac:dyDescent="0.35">
      <c r="A1003" s="69">
        <f t="shared" si="33"/>
        <v>45748</v>
      </c>
      <c r="B1003" t="s">
        <v>887</v>
      </c>
      <c r="C1003" t="s">
        <v>268</v>
      </c>
      <c r="E1003" t="s">
        <v>723</v>
      </c>
      <c r="F1003" t="s">
        <v>724</v>
      </c>
      <c r="G1003" t="s">
        <v>94</v>
      </c>
      <c r="H1003">
        <v>78</v>
      </c>
      <c r="I1003" s="68" t="str">
        <f>VLOOKUP(E1003,Refs!$P$2:$R$29,3,FALSE)</f>
        <v>Y58</v>
      </c>
      <c r="J1003" s="68" t="str">
        <f>VLOOKUP(E1003,Refs!$P$2:$S$29,4,FALSE)</f>
        <v>South West</v>
      </c>
      <c r="K1003" s="28">
        <f t="shared" si="34"/>
        <v>78</v>
      </c>
    </row>
    <row r="1004" spans="1:11" x14ac:dyDescent="0.35">
      <c r="A1004" s="69">
        <f t="shared" si="33"/>
        <v>45748</v>
      </c>
      <c r="B1004" t="s">
        <v>887</v>
      </c>
      <c r="C1004" t="s">
        <v>268</v>
      </c>
      <c r="E1004" t="s">
        <v>723</v>
      </c>
      <c r="F1004" t="s">
        <v>724</v>
      </c>
      <c r="G1004" t="s">
        <v>95</v>
      </c>
      <c r="H1004">
        <v>1955</v>
      </c>
      <c r="I1004" s="68" t="str">
        <f>VLOOKUP(E1004,Refs!$P$2:$R$29,3,FALSE)</f>
        <v>Y58</v>
      </c>
      <c r="J1004" s="68" t="str">
        <f>VLOOKUP(E1004,Refs!$P$2:$S$29,4,FALSE)</f>
        <v>South West</v>
      </c>
      <c r="K1004" s="28">
        <f t="shared" si="34"/>
        <v>1955</v>
      </c>
    </row>
    <row r="1005" spans="1:11" x14ac:dyDescent="0.35">
      <c r="A1005" s="69">
        <f t="shared" si="33"/>
        <v>45748</v>
      </c>
      <c r="B1005" t="s">
        <v>887</v>
      </c>
      <c r="C1005" t="s">
        <v>268</v>
      </c>
      <c r="E1005" t="s">
        <v>723</v>
      </c>
      <c r="F1005" t="s">
        <v>724</v>
      </c>
      <c r="G1005" t="s">
        <v>96</v>
      </c>
      <c r="H1005">
        <v>375</v>
      </c>
      <c r="I1005" s="68" t="str">
        <f>VLOOKUP(E1005,Refs!$P$2:$R$29,3,FALSE)</f>
        <v>Y58</v>
      </c>
      <c r="J1005" s="68" t="str">
        <f>VLOOKUP(E1005,Refs!$P$2:$S$29,4,FALSE)</f>
        <v>South West</v>
      </c>
      <c r="K1005" s="28">
        <f t="shared" si="34"/>
        <v>375</v>
      </c>
    </row>
    <row r="1006" spans="1:11" x14ac:dyDescent="0.35">
      <c r="A1006" s="69">
        <f t="shared" si="33"/>
        <v>45748</v>
      </c>
      <c r="B1006" t="s">
        <v>887</v>
      </c>
      <c r="C1006" t="s">
        <v>268</v>
      </c>
      <c r="E1006" t="s">
        <v>723</v>
      </c>
      <c r="F1006" t="s">
        <v>724</v>
      </c>
      <c r="G1006" t="s">
        <v>97</v>
      </c>
      <c r="H1006">
        <v>6184</v>
      </c>
      <c r="I1006" s="68" t="str">
        <f>VLOOKUP(E1006,Refs!$P$2:$R$29,3,FALSE)</f>
        <v>Y58</v>
      </c>
      <c r="J1006" s="68" t="str">
        <f>VLOOKUP(E1006,Refs!$P$2:$S$29,4,FALSE)</f>
        <v>South West</v>
      </c>
      <c r="K1006" s="28">
        <f t="shared" si="34"/>
        <v>6184</v>
      </c>
    </row>
    <row r="1007" spans="1:11" x14ac:dyDescent="0.35">
      <c r="A1007" s="69">
        <f t="shared" si="33"/>
        <v>45748</v>
      </c>
      <c r="B1007" t="s">
        <v>887</v>
      </c>
      <c r="C1007" t="s">
        <v>268</v>
      </c>
      <c r="E1007" t="s">
        <v>723</v>
      </c>
      <c r="F1007" t="s">
        <v>724</v>
      </c>
      <c r="G1007" t="s">
        <v>31</v>
      </c>
      <c r="H1007">
        <v>5967</v>
      </c>
      <c r="I1007" s="68" t="str">
        <f>VLOOKUP(E1007,Refs!$P$2:$R$29,3,FALSE)</f>
        <v>Y58</v>
      </c>
      <c r="J1007" s="68" t="str">
        <f>VLOOKUP(E1007,Refs!$P$2:$S$29,4,FALSE)</f>
        <v>South West</v>
      </c>
      <c r="K1007" s="28">
        <f t="shared" si="34"/>
        <v>5967</v>
      </c>
    </row>
    <row r="1008" spans="1:11" x14ac:dyDescent="0.35">
      <c r="A1008" s="69">
        <f t="shared" si="33"/>
        <v>45748</v>
      </c>
      <c r="B1008" t="s">
        <v>887</v>
      </c>
      <c r="C1008" t="s">
        <v>268</v>
      </c>
      <c r="E1008" t="s">
        <v>723</v>
      </c>
      <c r="F1008" t="s">
        <v>724</v>
      </c>
      <c r="G1008" t="s">
        <v>98</v>
      </c>
      <c r="H1008">
        <v>687</v>
      </c>
      <c r="I1008" s="68" t="str">
        <f>VLOOKUP(E1008,Refs!$P$2:$R$29,3,FALSE)</f>
        <v>Y58</v>
      </c>
      <c r="J1008" s="68" t="str">
        <f>VLOOKUP(E1008,Refs!$P$2:$S$29,4,FALSE)</f>
        <v>South West</v>
      </c>
      <c r="K1008" s="28">
        <f t="shared" si="34"/>
        <v>687</v>
      </c>
    </row>
    <row r="1009" spans="1:11" x14ac:dyDescent="0.35">
      <c r="A1009" s="69">
        <f t="shared" si="33"/>
        <v>45748</v>
      </c>
      <c r="B1009" t="s">
        <v>887</v>
      </c>
      <c r="C1009" t="s">
        <v>268</v>
      </c>
      <c r="E1009" t="s">
        <v>723</v>
      </c>
      <c r="F1009" t="s">
        <v>724</v>
      </c>
      <c r="G1009" t="s">
        <v>99</v>
      </c>
      <c r="H1009">
        <v>1974</v>
      </c>
      <c r="I1009" s="68" t="str">
        <f>VLOOKUP(E1009,Refs!$P$2:$R$29,3,FALSE)</f>
        <v>Y58</v>
      </c>
      <c r="J1009" s="68" t="str">
        <f>VLOOKUP(E1009,Refs!$P$2:$S$29,4,FALSE)</f>
        <v>South West</v>
      </c>
      <c r="K1009" s="28">
        <f t="shared" si="34"/>
        <v>1974</v>
      </c>
    </row>
    <row r="1010" spans="1:11" x14ac:dyDescent="0.35">
      <c r="A1010" s="69">
        <f t="shared" si="33"/>
        <v>45748</v>
      </c>
      <c r="B1010" t="s">
        <v>887</v>
      </c>
      <c r="C1010" t="s">
        <v>268</v>
      </c>
      <c r="E1010" t="s">
        <v>723</v>
      </c>
      <c r="F1010" t="s">
        <v>724</v>
      </c>
      <c r="G1010" t="s">
        <v>100</v>
      </c>
      <c r="H1010">
        <v>1946</v>
      </c>
      <c r="I1010" s="68" t="str">
        <f>VLOOKUP(E1010,Refs!$P$2:$R$29,3,FALSE)</f>
        <v>Y58</v>
      </c>
      <c r="J1010" s="68" t="str">
        <f>VLOOKUP(E1010,Refs!$P$2:$S$29,4,FALSE)</f>
        <v>South West</v>
      </c>
      <c r="K1010" s="28">
        <f t="shared" si="34"/>
        <v>1946</v>
      </c>
    </row>
    <row r="1011" spans="1:11" x14ac:dyDescent="0.35">
      <c r="A1011" s="69">
        <f t="shared" si="33"/>
        <v>45748</v>
      </c>
      <c r="B1011" t="s">
        <v>887</v>
      </c>
      <c r="C1011" t="s">
        <v>268</v>
      </c>
      <c r="E1011" t="s">
        <v>723</v>
      </c>
      <c r="F1011" t="s">
        <v>724</v>
      </c>
      <c r="G1011" t="s">
        <v>101</v>
      </c>
      <c r="H1011">
        <v>762</v>
      </c>
      <c r="I1011" s="68" t="str">
        <f>VLOOKUP(E1011,Refs!$P$2:$R$29,3,FALSE)</f>
        <v>Y58</v>
      </c>
      <c r="J1011" s="68" t="str">
        <f>VLOOKUP(E1011,Refs!$P$2:$S$29,4,FALSE)</f>
        <v>South West</v>
      </c>
      <c r="K1011" s="28">
        <f t="shared" si="34"/>
        <v>762</v>
      </c>
    </row>
    <row r="1012" spans="1:11" x14ac:dyDescent="0.35">
      <c r="A1012" s="69">
        <f t="shared" si="33"/>
        <v>45748</v>
      </c>
      <c r="B1012" t="s">
        <v>887</v>
      </c>
      <c r="C1012" t="s">
        <v>268</v>
      </c>
      <c r="E1012" t="s">
        <v>723</v>
      </c>
      <c r="F1012" t="s">
        <v>724</v>
      </c>
      <c r="G1012" t="s">
        <v>102</v>
      </c>
      <c r="H1012">
        <v>254</v>
      </c>
      <c r="I1012" s="68" t="str">
        <f>VLOOKUP(E1012,Refs!$P$2:$R$29,3,FALSE)</f>
        <v>Y58</v>
      </c>
      <c r="J1012" s="68" t="str">
        <f>VLOOKUP(E1012,Refs!$P$2:$S$29,4,FALSE)</f>
        <v>South West</v>
      </c>
      <c r="K1012" s="28">
        <f t="shared" si="34"/>
        <v>254</v>
      </c>
    </row>
    <row r="1013" spans="1:11" x14ac:dyDescent="0.35">
      <c r="A1013" s="69">
        <f t="shared" si="33"/>
        <v>45748</v>
      </c>
      <c r="B1013" t="s">
        <v>887</v>
      </c>
      <c r="C1013" t="s">
        <v>268</v>
      </c>
      <c r="E1013" t="s">
        <v>723</v>
      </c>
      <c r="F1013" t="s">
        <v>724</v>
      </c>
      <c r="G1013" t="s">
        <v>103</v>
      </c>
      <c r="H1013">
        <v>133</v>
      </c>
      <c r="I1013" s="68" t="str">
        <f>VLOOKUP(E1013,Refs!$P$2:$R$29,3,FALSE)</f>
        <v>Y58</v>
      </c>
      <c r="J1013" s="68" t="str">
        <f>VLOOKUP(E1013,Refs!$P$2:$S$29,4,FALSE)</f>
        <v>South West</v>
      </c>
      <c r="K1013" s="28">
        <f t="shared" si="34"/>
        <v>133</v>
      </c>
    </row>
    <row r="1014" spans="1:11" x14ac:dyDescent="0.35">
      <c r="A1014" s="69">
        <f t="shared" si="33"/>
        <v>45748</v>
      </c>
      <c r="B1014" t="s">
        <v>887</v>
      </c>
      <c r="C1014" t="s">
        <v>268</v>
      </c>
      <c r="E1014" t="s">
        <v>723</v>
      </c>
      <c r="F1014" t="s">
        <v>724</v>
      </c>
      <c r="G1014" t="s">
        <v>104</v>
      </c>
      <c r="H1014">
        <v>1660</v>
      </c>
      <c r="I1014" s="68" t="str">
        <f>VLOOKUP(E1014,Refs!$P$2:$R$29,3,FALSE)</f>
        <v>Y58</v>
      </c>
      <c r="J1014" s="68" t="str">
        <f>VLOOKUP(E1014,Refs!$P$2:$S$29,4,FALSE)</f>
        <v>South West</v>
      </c>
      <c r="K1014" s="28">
        <f t="shared" si="34"/>
        <v>1660</v>
      </c>
    </row>
    <row r="1015" spans="1:11" x14ac:dyDescent="0.35">
      <c r="A1015" s="69">
        <f t="shared" si="33"/>
        <v>45748</v>
      </c>
      <c r="B1015" t="s">
        <v>887</v>
      </c>
      <c r="C1015" t="s">
        <v>268</v>
      </c>
      <c r="E1015" t="s">
        <v>723</v>
      </c>
      <c r="F1015" t="s">
        <v>724</v>
      </c>
      <c r="G1015" t="s">
        <v>105</v>
      </c>
      <c r="H1015">
        <v>11471098</v>
      </c>
      <c r="I1015" s="68" t="str">
        <f>VLOOKUP(E1015,Refs!$P$2:$R$29,3,FALSE)</f>
        <v>Y58</v>
      </c>
      <c r="J1015" s="68" t="str">
        <f>VLOOKUP(E1015,Refs!$P$2:$S$29,4,FALSE)</f>
        <v>South West</v>
      </c>
      <c r="K1015" s="28">
        <f t="shared" si="34"/>
        <v>11471098</v>
      </c>
    </row>
    <row r="1016" spans="1:11" x14ac:dyDescent="0.35">
      <c r="A1016" s="69">
        <f t="shared" si="33"/>
        <v>45748</v>
      </c>
      <c r="B1016" t="s">
        <v>887</v>
      </c>
      <c r="C1016" t="s">
        <v>268</v>
      </c>
      <c r="E1016" t="s">
        <v>723</v>
      </c>
      <c r="F1016" t="s">
        <v>724</v>
      </c>
      <c r="G1016" t="s">
        <v>106</v>
      </c>
      <c r="H1016">
        <v>1295</v>
      </c>
      <c r="I1016" s="68" t="str">
        <f>VLOOKUP(E1016,Refs!$P$2:$R$29,3,FALSE)</f>
        <v>Y58</v>
      </c>
      <c r="J1016" s="68" t="str">
        <f>VLOOKUP(E1016,Refs!$P$2:$S$29,4,FALSE)</f>
        <v>South West</v>
      </c>
      <c r="K1016" s="28">
        <f t="shared" si="34"/>
        <v>1295</v>
      </c>
    </row>
    <row r="1017" spans="1:11" x14ac:dyDescent="0.35">
      <c r="A1017" s="69">
        <f t="shared" si="33"/>
        <v>45748</v>
      </c>
      <c r="B1017" t="s">
        <v>887</v>
      </c>
      <c r="C1017" t="s">
        <v>268</v>
      </c>
      <c r="E1017" t="s">
        <v>723</v>
      </c>
      <c r="F1017" t="s">
        <v>724</v>
      </c>
      <c r="G1017" t="s">
        <v>107</v>
      </c>
      <c r="H1017">
        <v>1272</v>
      </c>
      <c r="I1017" s="68" t="str">
        <f>VLOOKUP(E1017,Refs!$P$2:$R$29,3,FALSE)</f>
        <v>Y58</v>
      </c>
      <c r="J1017" s="68" t="str">
        <f>VLOOKUP(E1017,Refs!$P$2:$S$29,4,FALSE)</f>
        <v>South West</v>
      </c>
      <c r="K1017" s="28">
        <f t="shared" si="34"/>
        <v>1272</v>
      </c>
    </row>
    <row r="1018" spans="1:11" x14ac:dyDescent="0.35">
      <c r="A1018" s="69">
        <f t="shared" si="33"/>
        <v>45748</v>
      </c>
      <c r="B1018" t="s">
        <v>887</v>
      </c>
      <c r="C1018" t="s">
        <v>268</v>
      </c>
      <c r="E1018" t="s">
        <v>723</v>
      </c>
      <c r="F1018" t="s">
        <v>724</v>
      </c>
      <c r="G1018" t="s">
        <v>108</v>
      </c>
      <c r="H1018">
        <v>48</v>
      </c>
      <c r="I1018" s="68" t="str">
        <f>VLOOKUP(E1018,Refs!$P$2:$R$29,3,FALSE)</f>
        <v>Y58</v>
      </c>
      <c r="J1018" s="68" t="str">
        <f>VLOOKUP(E1018,Refs!$P$2:$S$29,4,FALSE)</f>
        <v>South West</v>
      </c>
      <c r="K1018" s="28">
        <f t="shared" si="34"/>
        <v>48</v>
      </c>
    </row>
    <row r="1019" spans="1:11" x14ac:dyDescent="0.35">
      <c r="A1019" s="69">
        <f t="shared" si="33"/>
        <v>45748</v>
      </c>
      <c r="B1019" t="s">
        <v>887</v>
      </c>
      <c r="C1019" t="s">
        <v>268</v>
      </c>
      <c r="E1019" t="s">
        <v>723</v>
      </c>
      <c r="F1019" t="s">
        <v>724</v>
      </c>
      <c r="G1019" t="s">
        <v>109</v>
      </c>
      <c r="H1019">
        <v>1087</v>
      </c>
      <c r="I1019" s="68" t="str">
        <f>VLOOKUP(E1019,Refs!$P$2:$R$29,3,FALSE)</f>
        <v>Y58</v>
      </c>
      <c r="J1019" s="68" t="str">
        <f>VLOOKUP(E1019,Refs!$P$2:$S$29,4,FALSE)</f>
        <v>South West</v>
      </c>
      <c r="K1019" s="28">
        <f t="shared" si="34"/>
        <v>1087</v>
      </c>
    </row>
    <row r="1020" spans="1:11" x14ac:dyDescent="0.35">
      <c r="A1020" s="69">
        <f t="shared" si="33"/>
        <v>45748</v>
      </c>
      <c r="B1020" t="s">
        <v>887</v>
      </c>
      <c r="C1020" t="s">
        <v>268</v>
      </c>
      <c r="E1020" t="s">
        <v>723</v>
      </c>
      <c r="F1020" t="s">
        <v>724</v>
      </c>
      <c r="G1020" t="s">
        <v>110</v>
      </c>
      <c r="H1020">
        <v>7394434</v>
      </c>
      <c r="I1020" s="68" t="str">
        <f>VLOOKUP(E1020,Refs!$P$2:$R$29,3,FALSE)</f>
        <v>Y58</v>
      </c>
      <c r="J1020" s="68" t="str">
        <f>VLOOKUP(E1020,Refs!$P$2:$S$29,4,FALSE)</f>
        <v>South West</v>
      </c>
      <c r="K1020" s="28">
        <f t="shared" si="34"/>
        <v>7394434</v>
      </c>
    </row>
    <row r="1021" spans="1:11" x14ac:dyDescent="0.35">
      <c r="A1021" s="69">
        <f t="shared" si="33"/>
        <v>45748</v>
      </c>
      <c r="B1021" t="s">
        <v>887</v>
      </c>
      <c r="C1021" t="s">
        <v>268</v>
      </c>
      <c r="E1021" t="s">
        <v>723</v>
      </c>
      <c r="F1021" t="s">
        <v>724</v>
      </c>
      <c r="G1021" t="s">
        <v>111</v>
      </c>
      <c r="H1021">
        <v>161</v>
      </c>
      <c r="I1021" s="68" t="str">
        <f>VLOOKUP(E1021,Refs!$P$2:$R$29,3,FALSE)</f>
        <v>Y58</v>
      </c>
      <c r="J1021" s="68" t="str">
        <f>VLOOKUP(E1021,Refs!$P$2:$S$29,4,FALSE)</f>
        <v>South West</v>
      </c>
      <c r="K1021" s="28">
        <f t="shared" si="34"/>
        <v>161</v>
      </c>
    </row>
    <row r="1022" spans="1:11" x14ac:dyDescent="0.35">
      <c r="A1022" s="69">
        <f t="shared" si="33"/>
        <v>45748</v>
      </c>
      <c r="B1022" t="s">
        <v>887</v>
      </c>
      <c r="C1022" t="s">
        <v>268</v>
      </c>
      <c r="E1022" t="s">
        <v>723</v>
      </c>
      <c r="F1022" t="s">
        <v>724</v>
      </c>
      <c r="G1022" t="s">
        <v>814</v>
      </c>
      <c r="H1022">
        <v>3308</v>
      </c>
      <c r="I1022" s="68" t="str">
        <f>VLOOKUP(E1022,Refs!$P$2:$R$29,3,FALSE)</f>
        <v>Y58</v>
      </c>
      <c r="J1022" s="68" t="str">
        <f>VLOOKUP(E1022,Refs!$P$2:$S$29,4,FALSE)</f>
        <v>South West</v>
      </c>
      <c r="K1022" s="28">
        <f t="shared" si="34"/>
        <v>3308</v>
      </c>
    </row>
    <row r="1023" spans="1:11" x14ac:dyDescent="0.35">
      <c r="A1023" s="69">
        <f t="shared" si="33"/>
        <v>45748</v>
      </c>
      <c r="B1023" t="s">
        <v>887</v>
      </c>
      <c r="C1023" t="s">
        <v>268</v>
      </c>
      <c r="E1023" t="s">
        <v>723</v>
      </c>
      <c r="F1023" t="s">
        <v>724</v>
      </c>
      <c r="G1023" t="s">
        <v>815</v>
      </c>
      <c r="H1023">
        <v>1965</v>
      </c>
      <c r="I1023" s="68" t="str">
        <f>VLOOKUP(E1023,Refs!$P$2:$R$29,3,FALSE)</f>
        <v>Y58</v>
      </c>
      <c r="J1023" s="68" t="str">
        <f>VLOOKUP(E1023,Refs!$P$2:$S$29,4,FALSE)</f>
        <v>South West</v>
      </c>
      <c r="K1023" s="28">
        <f t="shared" si="34"/>
        <v>1965</v>
      </c>
    </row>
    <row r="1024" spans="1:11" x14ac:dyDescent="0.35">
      <c r="A1024" s="69">
        <f t="shared" si="33"/>
        <v>45748</v>
      </c>
      <c r="B1024" t="s">
        <v>887</v>
      </c>
      <c r="C1024" t="s">
        <v>268</v>
      </c>
      <c r="E1024" t="s">
        <v>723</v>
      </c>
      <c r="F1024" t="s">
        <v>724</v>
      </c>
      <c r="G1024" t="s">
        <v>112</v>
      </c>
      <c r="H1024">
        <v>12413</v>
      </c>
      <c r="I1024" s="68" t="str">
        <f>VLOOKUP(E1024,Refs!$P$2:$R$29,3,FALSE)</f>
        <v>Y58</v>
      </c>
      <c r="J1024" s="68" t="str">
        <f>VLOOKUP(E1024,Refs!$P$2:$S$29,4,FALSE)</f>
        <v>South West</v>
      </c>
      <c r="K1024" s="28">
        <f t="shared" si="34"/>
        <v>12413</v>
      </c>
    </row>
    <row r="1025" spans="1:11" x14ac:dyDescent="0.35">
      <c r="A1025" s="69">
        <f t="shared" si="33"/>
        <v>45748</v>
      </c>
      <c r="B1025" t="s">
        <v>887</v>
      </c>
      <c r="C1025" t="s">
        <v>268</v>
      </c>
      <c r="E1025" t="s">
        <v>723</v>
      </c>
      <c r="F1025" t="s">
        <v>724</v>
      </c>
      <c r="G1025" t="s">
        <v>113</v>
      </c>
      <c r="H1025">
        <v>10</v>
      </c>
      <c r="I1025" s="68" t="str">
        <f>VLOOKUP(E1025,Refs!$P$2:$R$29,3,FALSE)</f>
        <v>Y58</v>
      </c>
      <c r="J1025" s="68" t="str">
        <f>VLOOKUP(E1025,Refs!$P$2:$S$29,4,FALSE)</f>
        <v>South West</v>
      </c>
      <c r="K1025" s="28">
        <f t="shared" si="34"/>
        <v>10</v>
      </c>
    </row>
    <row r="1026" spans="1:11" x14ac:dyDescent="0.35">
      <c r="A1026" s="69">
        <f t="shared" si="33"/>
        <v>45748</v>
      </c>
      <c r="B1026" t="s">
        <v>887</v>
      </c>
      <c r="C1026" t="s">
        <v>268</v>
      </c>
      <c r="E1026" t="s">
        <v>723</v>
      </c>
      <c r="F1026" t="s">
        <v>724</v>
      </c>
      <c r="G1026" t="s">
        <v>114</v>
      </c>
      <c r="H1026">
        <v>11311</v>
      </c>
      <c r="I1026" s="68" t="str">
        <f>VLOOKUP(E1026,Refs!$P$2:$R$29,3,FALSE)</f>
        <v>Y58</v>
      </c>
      <c r="J1026" s="68" t="str">
        <f>VLOOKUP(E1026,Refs!$P$2:$S$29,4,FALSE)</f>
        <v>South West</v>
      </c>
      <c r="K1026" s="28">
        <f t="shared" si="34"/>
        <v>11311</v>
      </c>
    </row>
    <row r="1027" spans="1:11" x14ac:dyDescent="0.35">
      <c r="A1027" s="69">
        <f t="shared" ref="A1027:A1090" si="35">DATEVALUE(RIGHT(B1027,8))</f>
        <v>45748</v>
      </c>
      <c r="B1027" t="s">
        <v>887</v>
      </c>
      <c r="C1027" t="s">
        <v>268</v>
      </c>
      <c r="E1027" t="s">
        <v>723</v>
      </c>
      <c r="F1027" t="s">
        <v>724</v>
      </c>
      <c r="G1027" t="s">
        <v>115</v>
      </c>
      <c r="H1027">
        <v>3683</v>
      </c>
      <c r="I1027" s="68" t="str">
        <f>VLOOKUP(E1027,Refs!$P$2:$R$29,3,FALSE)</f>
        <v>Y58</v>
      </c>
      <c r="J1027" s="68" t="str">
        <f>VLOOKUP(E1027,Refs!$P$2:$S$29,4,FALSE)</f>
        <v>South West</v>
      </c>
      <c r="K1027" s="28">
        <f t="shared" si="34"/>
        <v>3683</v>
      </c>
    </row>
    <row r="1028" spans="1:11" x14ac:dyDescent="0.35">
      <c r="A1028" s="69">
        <f t="shared" si="35"/>
        <v>45748</v>
      </c>
      <c r="B1028" t="s">
        <v>887</v>
      </c>
      <c r="C1028" t="s">
        <v>268</v>
      </c>
      <c r="E1028" t="s">
        <v>723</v>
      </c>
      <c r="F1028" t="s">
        <v>724</v>
      </c>
      <c r="G1028" t="s">
        <v>116</v>
      </c>
      <c r="H1028">
        <v>2209</v>
      </c>
      <c r="I1028" s="68" t="str">
        <f>VLOOKUP(E1028,Refs!$P$2:$R$29,3,FALSE)</f>
        <v>Y58</v>
      </c>
      <c r="J1028" s="68" t="str">
        <f>VLOOKUP(E1028,Refs!$P$2:$S$29,4,FALSE)</f>
        <v>South West</v>
      </c>
      <c r="K1028" s="28">
        <f t="shared" si="34"/>
        <v>2209</v>
      </c>
    </row>
    <row r="1029" spans="1:11" x14ac:dyDescent="0.35">
      <c r="A1029" s="69">
        <f t="shared" si="35"/>
        <v>45748</v>
      </c>
      <c r="B1029" t="s">
        <v>887</v>
      </c>
      <c r="C1029" t="s">
        <v>268</v>
      </c>
      <c r="E1029" t="s">
        <v>723</v>
      </c>
      <c r="F1029" t="s">
        <v>724</v>
      </c>
      <c r="G1029" t="s">
        <v>117</v>
      </c>
      <c r="H1029">
        <v>965</v>
      </c>
      <c r="I1029" s="68" t="str">
        <f>VLOOKUP(E1029,Refs!$P$2:$R$29,3,FALSE)</f>
        <v>Y58</v>
      </c>
      <c r="J1029" s="68" t="str">
        <f>VLOOKUP(E1029,Refs!$P$2:$S$29,4,FALSE)</f>
        <v>South West</v>
      </c>
      <c r="K1029" s="28">
        <f t="shared" si="34"/>
        <v>965</v>
      </c>
    </row>
    <row r="1030" spans="1:11" x14ac:dyDescent="0.35">
      <c r="A1030" s="69">
        <f t="shared" si="35"/>
        <v>45748</v>
      </c>
      <c r="B1030" t="s">
        <v>887</v>
      </c>
      <c r="C1030" t="s">
        <v>268</v>
      </c>
      <c r="E1030" t="s">
        <v>723</v>
      </c>
      <c r="F1030" t="s">
        <v>724</v>
      </c>
      <c r="G1030" t="s">
        <v>118</v>
      </c>
      <c r="H1030">
        <v>2678</v>
      </c>
      <c r="I1030" s="68" t="str">
        <f>VLOOKUP(E1030,Refs!$P$2:$R$29,3,FALSE)</f>
        <v>Y58</v>
      </c>
      <c r="J1030" s="68" t="str">
        <f>VLOOKUP(E1030,Refs!$P$2:$S$29,4,FALSE)</f>
        <v>South West</v>
      </c>
      <c r="K1030" s="28">
        <f t="shared" si="34"/>
        <v>2678</v>
      </c>
    </row>
    <row r="1031" spans="1:11" x14ac:dyDescent="0.35">
      <c r="A1031" s="69">
        <f t="shared" si="35"/>
        <v>45748</v>
      </c>
      <c r="B1031" t="s">
        <v>887</v>
      </c>
      <c r="C1031" t="s">
        <v>268</v>
      </c>
      <c r="E1031" t="s">
        <v>723</v>
      </c>
      <c r="F1031" t="s">
        <v>724</v>
      </c>
      <c r="G1031" t="s">
        <v>119</v>
      </c>
      <c r="H1031">
        <v>2627</v>
      </c>
      <c r="I1031" s="68" t="str">
        <f>VLOOKUP(E1031,Refs!$P$2:$R$29,3,FALSE)</f>
        <v>Y58</v>
      </c>
      <c r="J1031" s="68" t="str">
        <f>VLOOKUP(E1031,Refs!$P$2:$S$29,4,FALSE)</f>
        <v>South West</v>
      </c>
      <c r="K1031" s="28">
        <f t="shared" ref="K1031:K1094" si="36">IF(OR(H1031="NULL",H1031=0,H1031=""),"",H1031)</f>
        <v>2627</v>
      </c>
    </row>
    <row r="1032" spans="1:11" x14ac:dyDescent="0.35">
      <c r="A1032" s="69">
        <f t="shared" si="35"/>
        <v>45748</v>
      </c>
      <c r="B1032" t="s">
        <v>887</v>
      </c>
      <c r="C1032" t="s">
        <v>268</v>
      </c>
      <c r="E1032" t="s">
        <v>723</v>
      </c>
      <c r="F1032" t="s">
        <v>724</v>
      </c>
      <c r="G1032" t="s">
        <v>120</v>
      </c>
      <c r="H1032">
        <v>396</v>
      </c>
      <c r="I1032" s="68" t="str">
        <f>VLOOKUP(E1032,Refs!$P$2:$R$29,3,FALSE)</f>
        <v>Y58</v>
      </c>
      <c r="J1032" s="68" t="str">
        <f>VLOOKUP(E1032,Refs!$P$2:$S$29,4,FALSE)</f>
        <v>South West</v>
      </c>
      <c r="K1032" s="28">
        <f t="shared" si="36"/>
        <v>396</v>
      </c>
    </row>
    <row r="1033" spans="1:11" x14ac:dyDescent="0.35">
      <c r="A1033" s="69">
        <f t="shared" si="35"/>
        <v>45748</v>
      </c>
      <c r="B1033" t="s">
        <v>887</v>
      </c>
      <c r="C1033" t="s">
        <v>268</v>
      </c>
      <c r="E1033" t="s">
        <v>723</v>
      </c>
      <c r="F1033" t="s">
        <v>724</v>
      </c>
      <c r="G1033" t="s">
        <v>121</v>
      </c>
      <c r="H1033">
        <v>57</v>
      </c>
      <c r="I1033" s="68" t="str">
        <f>VLOOKUP(E1033,Refs!$P$2:$R$29,3,FALSE)</f>
        <v>Y58</v>
      </c>
      <c r="J1033" s="68" t="str">
        <f>VLOOKUP(E1033,Refs!$P$2:$S$29,4,FALSE)</f>
        <v>South West</v>
      </c>
      <c r="K1033" s="28">
        <f t="shared" si="36"/>
        <v>57</v>
      </c>
    </row>
    <row r="1034" spans="1:11" x14ac:dyDescent="0.35">
      <c r="A1034" s="69">
        <f t="shared" si="35"/>
        <v>45748</v>
      </c>
      <c r="B1034" t="s">
        <v>887</v>
      </c>
      <c r="C1034" t="s">
        <v>268</v>
      </c>
      <c r="E1034" t="s">
        <v>723</v>
      </c>
      <c r="F1034" t="s">
        <v>724</v>
      </c>
      <c r="G1034" t="s">
        <v>122</v>
      </c>
      <c r="H1034">
        <v>295</v>
      </c>
      <c r="I1034" s="68" t="str">
        <f>VLOOKUP(E1034,Refs!$P$2:$R$29,3,FALSE)</f>
        <v>Y58</v>
      </c>
      <c r="J1034" s="68" t="str">
        <f>VLOOKUP(E1034,Refs!$P$2:$S$29,4,FALSE)</f>
        <v>South West</v>
      </c>
      <c r="K1034" s="28">
        <f t="shared" si="36"/>
        <v>295</v>
      </c>
    </row>
    <row r="1035" spans="1:11" x14ac:dyDescent="0.35">
      <c r="A1035" s="69">
        <f t="shared" si="35"/>
        <v>45748</v>
      </c>
      <c r="B1035" t="s">
        <v>887</v>
      </c>
      <c r="C1035" t="s">
        <v>268</v>
      </c>
      <c r="E1035" t="s">
        <v>723</v>
      </c>
      <c r="F1035" t="s">
        <v>724</v>
      </c>
      <c r="G1035" t="s">
        <v>123</v>
      </c>
      <c r="H1035">
        <v>34</v>
      </c>
      <c r="I1035" s="68" t="str">
        <f>VLOOKUP(E1035,Refs!$P$2:$R$29,3,FALSE)</f>
        <v>Y58</v>
      </c>
      <c r="J1035" s="68" t="str">
        <f>VLOOKUP(E1035,Refs!$P$2:$S$29,4,FALSE)</f>
        <v>South West</v>
      </c>
      <c r="K1035" s="28">
        <f t="shared" si="36"/>
        <v>34</v>
      </c>
    </row>
    <row r="1036" spans="1:11" x14ac:dyDescent="0.35">
      <c r="A1036" s="69">
        <f t="shared" si="35"/>
        <v>45748</v>
      </c>
      <c r="B1036" t="s">
        <v>887</v>
      </c>
      <c r="C1036" t="s">
        <v>268</v>
      </c>
      <c r="E1036" t="s">
        <v>723</v>
      </c>
      <c r="F1036" t="s">
        <v>724</v>
      </c>
      <c r="G1036" t="s">
        <v>124</v>
      </c>
      <c r="H1036">
        <v>5</v>
      </c>
      <c r="I1036" s="68" t="str">
        <f>VLOOKUP(E1036,Refs!$P$2:$R$29,3,FALSE)</f>
        <v>Y58</v>
      </c>
      <c r="J1036" s="68" t="str">
        <f>VLOOKUP(E1036,Refs!$P$2:$S$29,4,FALSE)</f>
        <v>South West</v>
      </c>
      <c r="K1036" s="28">
        <f t="shared" si="36"/>
        <v>5</v>
      </c>
    </row>
    <row r="1037" spans="1:11" x14ac:dyDescent="0.35">
      <c r="A1037" s="69">
        <f t="shared" si="35"/>
        <v>45748</v>
      </c>
      <c r="B1037" t="s">
        <v>887</v>
      </c>
      <c r="C1037" t="s">
        <v>268</v>
      </c>
      <c r="E1037" t="s">
        <v>723</v>
      </c>
      <c r="F1037" t="s">
        <v>724</v>
      </c>
      <c r="G1037" t="s">
        <v>125</v>
      </c>
      <c r="H1037">
        <v>0</v>
      </c>
      <c r="I1037" s="68" t="str">
        <f>VLOOKUP(E1037,Refs!$P$2:$R$29,3,FALSE)</f>
        <v>Y58</v>
      </c>
      <c r="J1037" s="68" t="str">
        <f>VLOOKUP(E1037,Refs!$P$2:$S$29,4,FALSE)</f>
        <v>South West</v>
      </c>
      <c r="K1037" s="28" t="str">
        <f t="shared" si="36"/>
        <v/>
      </c>
    </row>
    <row r="1038" spans="1:11" x14ac:dyDescent="0.35">
      <c r="A1038" s="69">
        <f t="shared" si="35"/>
        <v>45748</v>
      </c>
      <c r="B1038" t="s">
        <v>887</v>
      </c>
      <c r="C1038" t="s">
        <v>268</v>
      </c>
      <c r="E1038" t="s">
        <v>723</v>
      </c>
      <c r="F1038" t="s">
        <v>724</v>
      </c>
      <c r="G1038" t="s">
        <v>126</v>
      </c>
      <c r="H1038">
        <v>0</v>
      </c>
      <c r="I1038" s="68" t="str">
        <f>VLOOKUP(E1038,Refs!$P$2:$R$29,3,FALSE)</f>
        <v>Y58</v>
      </c>
      <c r="J1038" s="68" t="str">
        <f>VLOOKUP(E1038,Refs!$P$2:$S$29,4,FALSE)</f>
        <v>South West</v>
      </c>
      <c r="K1038" s="28" t="str">
        <f t="shared" si="36"/>
        <v/>
      </c>
    </row>
    <row r="1039" spans="1:11" x14ac:dyDescent="0.35">
      <c r="A1039" s="69">
        <f t="shared" si="35"/>
        <v>45748</v>
      </c>
      <c r="B1039" t="s">
        <v>887</v>
      </c>
      <c r="C1039" t="s">
        <v>268</v>
      </c>
      <c r="E1039" t="s">
        <v>723</v>
      </c>
      <c r="F1039" t="s">
        <v>724</v>
      </c>
      <c r="G1039" t="s">
        <v>127</v>
      </c>
      <c r="H1039">
        <v>0</v>
      </c>
      <c r="I1039" s="68" t="str">
        <f>VLOOKUP(E1039,Refs!$P$2:$R$29,3,FALSE)</f>
        <v>Y58</v>
      </c>
      <c r="J1039" s="68" t="str">
        <f>VLOOKUP(E1039,Refs!$P$2:$S$29,4,FALSE)</f>
        <v>South West</v>
      </c>
      <c r="K1039" s="28" t="str">
        <f t="shared" si="36"/>
        <v/>
      </c>
    </row>
    <row r="1040" spans="1:11" x14ac:dyDescent="0.35">
      <c r="A1040" s="69">
        <f t="shared" si="35"/>
        <v>45748</v>
      </c>
      <c r="B1040" t="s">
        <v>887</v>
      </c>
      <c r="C1040" t="s">
        <v>268</v>
      </c>
      <c r="E1040" t="s">
        <v>723</v>
      </c>
      <c r="F1040" t="s">
        <v>724</v>
      </c>
      <c r="G1040" t="s">
        <v>128</v>
      </c>
      <c r="H1040">
        <v>0</v>
      </c>
      <c r="I1040" s="68" t="str">
        <f>VLOOKUP(E1040,Refs!$P$2:$R$29,3,FALSE)</f>
        <v>Y58</v>
      </c>
      <c r="J1040" s="68" t="str">
        <f>VLOOKUP(E1040,Refs!$P$2:$S$29,4,FALSE)</f>
        <v>South West</v>
      </c>
      <c r="K1040" s="28" t="str">
        <f t="shared" si="36"/>
        <v/>
      </c>
    </row>
    <row r="1041" spans="1:11" x14ac:dyDescent="0.35">
      <c r="A1041" s="69">
        <f t="shared" si="35"/>
        <v>45748</v>
      </c>
      <c r="B1041" t="s">
        <v>887</v>
      </c>
      <c r="C1041" t="s">
        <v>268</v>
      </c>
      <c r="E1041" t="s">
        <v>723</v>
      </c>
      <c r="F1041" t="s">
        <v>724</v>
      </c>
      <c r="G1041" t="s">
        <v>129</v>
      </c>
      <c r="H1041">
        <v>1754</v>
      </c>
      <c r="I1041" s="68" t="str">
        <f>VLOOKUP(E1041,Refs!$P$2:$R$29,3,FALSE)</f>
        <v>Y58</v>
      </c>
      <c r="J1041" s="68" t="str">
        <f>VLOOKUP(E1041,Refs!$P$2:$S$29,4,FALSE)</f>
        <v>South West</v>
      </c>
      <c r="K1041" s="28">
        <f t="shared" si="36"/>
        <v>1754</v>
      </c>
    </row>
    <row r="1042" spans="1:11" x14ac:dyDescent="0.35">
      <c r="A1042" s="69">
        <f t="shared" si="35"/>
        <v>45748</v>
      </c>
      <c r="B1042" t="s">
        <v>887</v>
      </c>
      <c r="C1042" t="s">
        <v>268</v>
      </c>
      <c r="E1042" t="s">
        <v>723</v>
      </c>
      <c r="F1042" t="s">
        <v>724</v>
      </c>
      <c r="G1042" t="s">
        <v>130</v>
      </c>
      <c r="H1042">
        <v>1544</v>
      </c>
      <c r="I1042" s="68" t="str">
        <f>VLOOKUP(E1042,Refs!$P$2:$R$29,3,FALSE)</f>
        <v>Y58</v>
      </c>
      <c r="J1042" s="68" t="str">
        <f>VLOOKUP(E1042,Refs!$P$2:$S$29,4,FALSE)</f>
        <v>South West</v>
      </c>
      <c r="K1042" s="28">
        <f t="shared" si="36"/>
        <v>1544</v>
      </c>
    </row>
    <row r="1043" spans="1:11" x14ac:dyDescent="0.35">
      <c r="A1043" s="69">
        <f t="shared" si="35"/>
        <v>45748</v>
      </c>
      <c r="B1043" t="s">
        <v>887</v>
      </c>
      <c r="C1043" t="s">
        <v>268</v>
      </c>
      <c r="E1043" t="s">
        <v>723</v>
      </c>
      <c r="F1043" t="s">
        <v>724</v>
      </c>
      <c r="G1043" t="s">
        <v>131</v>
      </c>
      <c r="H1043">
        <v>1209</v>
      </c>
      <c r="I1043" s="68" t="str">
        <f>VLOOKUP(E1043,Refs!$P$2:$R$29,3,FALSE)</f>
        <v>Y58</v>
      </c>
      <c r="J1043" s="68" t="str">
        <f>VLOOKUP(E1043,Refs!$P$2:$S$29,4,FALSE)</f>
        <v>South West</v>
      </c>
      <c r="K1043" s="28">
        <f t="shared" si="36"/>
        <v>1209</v>
      </c>
    </row>
    <row r="1044" spans="1:11" x14ac:dyDescent="0.35">
      <c r="A1044" s="69">
        <f t="shared" si="35"/>
        <v>45748</v>
      </c>
      <c r="B1044" t="s">
        <v>887</v>
      </c>
      <c r="C1044" t="s">
        <v>268</v>
      </c>
      <c r="E1044" t="s">
        <v>723</v>
      </c>
      <c r="F1044" t="s">
        <v>724</v>
      </c>
      <c r="G1044" t="s">
        <v>132</v>
      </c>
      <c r="H1044">
        <v>1030</v>
      </c>
      <c r="I1044" s="68" t="str">
        <f>VLOOKUP(E1044,Refs!$P$2:$R$29,3,FALSE)</f>
        <v>Y58</v>
      </c>
      <c r="J1044" s="68" t="str">
        <f>VLOOKUP(E1044,Refs!$P$2:$S$29,4,FALSE)</f>
        <v>South West</v>
      </c>
      <c r="K1044" s="28">
        <f t="shared" si="36"/>
        <v>1030</v>
      </c>
    </row>
    <row r="1045" spans="1:11" x14ac:dyDescent="0.35">
      <c r="A1045" s="69">
        <f t="shared" si="35"/>
        <v>45748</v>
      </c>
      <c r="B1045" t="s">
        <v>887</v>
      </c>
      <c r="C1045" t="s">
        <v>268</v>
      </c>
      <c r="E1045" t="s">
        <v>723</v>
      </c>
      <c r="F1045" t="s">
        <v>724</v>
      </c>
      <c r="G1045" t="s">
        <v>133</v>
      </c>
      <c r="H1045">
        <v>956</v>
      </c>
      <c r="I1045" s="68" t="str">
        <f>VLOOKUP(E1045,Refs!$P$2:$R$29,3,FALSE)</f>
        <v>Y58</v>
      </c>
      <c r="J1045" s="68" t="str">
        <f>VLOOKUP(E1045,Refs!$P$2:$S$29,4,FALSE)</f>
        <v>South West</v>
      </c>
      <c r="K1045" s="28">
        <f t="shared" si="36"/>
        <v>956</v>
      </c>
    </row>
    <row r="1046" spans="1:11" x14ac:dyDescent="0.35">
      <c r="A1046" s="69">
        <f t="shared" si="35"/>
        <v>45748</v>
      </c>
      <c r="B1046" t="s">
        <v>887</v>
      </c>
      <c r="C1046" t="s">
        <v>268</v>
      </c>
      <c r="E1046" t="s">
        <v>723</v>
      </c>
      <c r="F1046" t="s">
        <v>724</v>
      </c>
      <c r="G1046" t="s">
        <v>134</v>
      </c>
      <c r="H1046">
        <v>1266</v>
      </c>
      <c r="I1046" s="68" t="str">
        <f>VLOOKUP(E1046,Refs!$P$2:$R$29,3,FALSE)</f>
        <v>Y58</v>
      </c>
      <c r="J1046" s="68" t="str">
        <f>VLOOKUP(E1046,Refs!$P$2:$S$29,4,FALSE)</f>
        <v>South West</v>
      </c>
      <c r="K1046" s="28">
        <f t="shared" si="36"/>
        <v>1266</v>
      </c>
    </row>
    <row r="1047" spans="1:11" x14ac:dyDescent="0.35">
      <c r="A1047" s="69">
        <f t="shared" si="35"/>
        <v>45748</v>
      </c>
      <c r="B1047" t="s">
        <v>887</v>
      </c>
      <c r="C1047" t="s">
        <v>268</v>
      </c>
      <c r="E1047" t="s">
        <v>723</v>
      </c>
      <c r="F1047" t="s">
        <v>724</v>
      </c>
      <c r="G1047" t="s">
        <v>135</v>
      </c>
      <c r="H1047">
        <v>1154</v>
      </c>
      <c r="I1047" s="68" t="str">
        <f>VLOOKUP(E1047,Refs!$P$2:$R$29,3,FALSE)</f>
        <v>Y58</v>
      </c>
      <c r="J1047" s="68" t="str">
        <f>VLOOKUP(E1047,Refs!$P$2:$S$29,4,FALSE)</f>
        <v>South West</v>
      </c>
      <c r="K1047" s="28">
        <f t="shared" si="36"/>
        <v>1154</v>
      </c>
    </row>
    <row r="1048" spans="1:11" x14ac:dyDescent="0.35">
      <c r="A1048" s="69">
        <f t="shared" si="35"/>
        <v>45748</v>
      </c>
      <c r="B1048" t="s">
        <v>887</v>
      </c>
      <c r="C1048" t="s">
        <v>268</v>
      </c>
      <c r="E1048" t="s">
        <v>723</v>
      </c>
      <c r="F1048" t="s">
        <v>724</v>
      </c>
      <c r="G1048" t="s">
        <v>136</v>
      </c>
      <c r="H1048">
        <v>138</v>
      </c>
      <c r="I1048" s="68" t="str">
        <f>VLOOKUP(E1048,Refs!$P$2:$R$29,3,FALSE)</f>
        <v>Y58</v>
      </c>
      <c r="J1048" s="68" t="str">
        <f>VLOOKUP(E1048,Refs!$P$2:$S$29,4,FALSE)</f>
        <v>South West</v>
      </c>
      <c r="K1048" s="28">
        <f t="shared" si="36"/>
        <v>138</v>
      </c>
    </row>
    <row r="1049" spans="1:11" x14ac:dyDescent="0.35">
      <c r="A1049" s="69">
        <f t="shared" si="35"/>
        <v>45748</v>
      </c>
      <c r="B1049" t="s">
        <v>887</v>
      </c>
      <c r="C1049" t="s">
        <v>268</v>
      </c>
      <c r="E1049" t="s">
        <v>723</v>
      </c>
      <c r="F1049" t="s">
        <v>724</v>
      </c>
      <c r="G1049" t="s">
        <v>137</v>
      </c>
      <c r="H1049">
        <v>117</v>
      </c>
      <c r="I1049" s="68" t="str">
        <f>VLOOKUP(E1049,Refs!$P$2:$R$29,3,FALSE)</f>
        <v>Y58</v>
      </c>
      <c r="J1049" s="68" t="str">
        <f>VLOOKUP(E1049,Refs!$P$2:$S$29,4,FALSE)</f>
        <v>South West</v>
      </c>
      <c r="K1049" s="28">
        <f t="shared" si="36"/>
        <v>117</v>
      </c>
    </row>
    <row r="1050" spans="1:11" x14ac:dyDescent="0.35">
      <c r="A1050" s="69">
        <f t="shared" si="35"/>
        <v>45748</v>
      </c>
      <c r="B1050" t="s">
        <v>887</v>
      </c>
      <c r="C1050" t="s">
        <v>268</v>
      </c>
      <c r="E1050" t="s">
        <v>723</v>
      </c>
      <c r="F1050" t="s">
        <v>724</v>
      </c>
      <c r="G1050" t="s">
        <v>138</v>
      </c>
      <c r="H1050">
        <v>10</v>
      </c>
      <c r="I1050" s="68" t="str">
        <f>VLOOKUP(E1050,Refs!$P$2:$R$29,3,FALSE)</f>
        <v>Y58</v>
      </c>
      <c r="J1050" s="68" t="str">
        <f>VLOOKUP(E1050,Refs!$P$2:$S$29,4,FALSE)</f>
        <v>South West</v>
      </c>
      <c r="K1050" s="28">
        <f t="shared" si="36"/>
        <v>10</v>
      </c>
    </row>
    <row r="1051" spans="1:11" x14ac:dyDescent="0.35">
      <c r="A1051" s="69">
        <f t="shared" si="35"/>
        <v>45748</v>
      </c>
      <c r="B1051" t="s">
        <v>887</v>
      </c>
      <c r="C1051" t="s">
        <v>268</v>
      </c>
      <c r="E1051" t="s">
        <v>723</v>
      </c>
      <c r="F1051" t="s">
        <v>724</v>
      </c>
      <c r="G1051" t="s">
        <v>139</v>
      </c>
      <c r="H1051">
        <v>9</v>
      </c>
      <c r="I1051" s="68" t="str">
        <f>VLOOKUP(E1051,Refs!$P$2:$R$29,3,FALSE)</f>
        <v>Y58</v>
      </c>
      <c r="J1051" s="68" t="str">
        <f>VLOOKUP(E1051,Refs!$P$2:$S$29,4,FALSE)</f>
        <v>South West</v>
      </c>
      <c r="K1051" s="28">
        <f t="shared" si="36"/>
        <v>9</v>
      </c>
    </row>
    <row r="1052" spans="1:11" x14ac:dyDescent="0.35">
      <c r="A1052" s="69">
        <f t="shared" si="35"/>
        <v>45748</v>
      </c>
      <c r="B1052" t="s">
        <v>887</v>
      </c>
      <c r="C1052" t="s">
        <v>268</v>
      </c>
      <c r="E1052" t="s">
        <v>723</v>
      </c>
      <c r="F1052" t="s">
        <v>724</v>
      </c>
      <c r="G1052" t="s">
        <v>140</v>
      </c>
      <c r="H1052">
        <v>293</v>
      </c>
      <c r="I1052" s="68" t="str">
        <f>VLOOKUP(E1052,Refs!$P$2:$R$29,3,FALSE)</f>
        <v>Y58</v>
      </c>
      <c r="J1052" s="68" t="str">
        <f>VLOOKUP(E1052,Refs!$P$2:$S$29,4,FALSE)</f>
        <v>South West</v>
      </c>
      <c r="K1052" s="28">
        <f t="shared" si="36"/>
        <v>293</v>
      </c>
    </row>
    <row r="1053" spans="1:11" x14ac:dyDescent="0.35">
      <c r="A1053" s="69">
        <f t="shared" si="35"/>
        <v>45748</v>
      </c>
      <c r="B1053" t="s">
        <v>887</v>
      </c>
      <c r="C1053" t="s">
        <v>268</v>
      </c>
      <c r="E1053" t="s">
        <v>723</v>
      </c>
      <c r="F1053" t="s">
        <v>724</v>
      </c>
      <c r="G1053" t="s">
        <v>141</v>
      </c>
      <c r="H1053">
        <v>293</v>
      </c>
      <c r="I1053" s="68" t="str">
        <f>VLOOKUP(E1053,Refs!$P$2:$R$29,3,FALSE)</f>
        <v>Y58</v>
      </c>
      <c r="J1053" s="68" t="str">
        <f>VLOOKUP(E1053,Refs!$P$2:$S$29,4,FALSE)</f>
        <v>South West</v>
      </c>
      <c r="K1053" s="28">
        <f t="shared" si="36"/>
        <v>293</v>
      </c>
    </row>
    <row r="1054" spans="1:11" x14ac:dyDescent="0.35">
      <c r="A1054" s="69">
        <f t="shared" si="35"/>
        <v>45748</v>
      </c>
      <c r="B1054" t="s">
        <v>887</v>
      </c>
      <c r="C1054" t="s">
        <v>268</v>
      </c>
      <c r="E1054" t="s">
        <v>723</v>
      </c>
      <c r="F1054" t="s">
        <v>724</v>
      </c>
      <c r="G1054" t="s">
        <v>730</v>
      </c>
      <c r="H1054">
        <v>559</v>
      </c>
      <c r="I1054" s="68" t="str">
        <f>VLOOKUP(E1054,Refs!$P$2:$R$29,3,FALSE)</f>
        <v>Y58</v>
      </c>
      <c r="J1054" s="68" t="str">
        <f>VLOOKUP(E1054,Refs!$P$2:$S$29,4,FALSE)</f>
        <v>South West</v>
      </c>
      <c r="K1054" s="28">
        <f t="shared" si="36"/>
        <v>559</v>
      </c>
    </row>
    <row r="1055" spans="1:11" x14ac:dyDescent="0.35">
      <c r="A1055" s="69">
        <f t="shared" si="35"/>
        <v>45748</v>
      </c>
      <c r="B1055" t="s">
        <v>887</v>
      </c>
      <c r="C1055" t="s">
        <v>268</v>
      </c>
      <c r="E1055" t="s">
        <v>723</v>
      </c>
      <c r="F1055" t="s">
        <v>724</v>
      </c>
      <c r="G1055" t="s">
        <v>729</v>
      </c>
      <c r="H1055">
        <v>204</v>
      </c>
      <c r="I1055" s="68" t="str">
        <f>VLOOKUP(E1055,Refs!$P$2:$R$29,3,FALSE)</f>
        <v>Y58</v>
      </c>
      <c r="J1055" s="68" t="str">
        <f>VLOOKUP(E1055,Refs!$P$2:$S$29,4,FALSE)</f>
        <v>South West</v>
      </c>
      <c r="K1055" s="28">
        <f t="shared" si="36"/>
        <v>204</v>
      </c>
    </row>
    <row r="1056" spans="1:11" x14ac:dyDescent="0.35">
      <c r="A1056" s="69">
        <f t="shared" si="35"/>
        <v>45748</v>
      </c>
      <c r="B1056" t="s">
        <v>887</v>
      </c>
      <c r="C1056" t="s">
        <v>268</v>
      </c>
      <c r="E1056" t="s">
        <v>723</v>
      </c>
      <c r="F1056" t="s">
        <v>724</v>
      </c>
      <c r="G1056" t="s">
        <v>732</v>
      </c>
      <c r="H1056">
        <v>704</v>
      </c>
      <c r="I1056" s="68" t="str">
        <f>VLOOKUP(E1056,Refs!$P$2:$R$29,3,FALSE)</f>
        <v>Y58</v>
      </c>
      <c r="J1056" s="68" t="str">
        <f>VLOOKUP(E1056,Refs!$P$2:$S$29,4,FALSE)</f>
        <v>South West</v>
      </c>
      <c r="K1056" s="28">
        <f t="shared" si="36"/>
        <v>704</v>
      </c>
    </row>
    <row r="1057" spans="1:11" x14ac:dyDescent="0.35">
      <c r="A1057" s="69">
        <f t="shared" si="35"/>
        <v>45748</v>
      </c>
      <c r="B1057" t="s">
        <v>887</v>
      </c>
      <c r="C1057" t="s">
        <v>268</v>
      </c>
      <c r="E1057" t="s">
        <v>723</v>
      </c>
      <c r="F1057" t="s">
        <v>724</v>
      </c>
      <c r="G1057" t="s">
        <v>731</v>
      </c>
      <c r="H1057">
        <v>413</v>
      </c>
      <c r="I1057" s="68" t="str">
        <f>VLOOKUP(E1057,Refs!$P$2:$R$29,3,FALSE)</f>
        <v>Y58</v>
      </c>
      <c r="J1057" s="68" t="str">
        <f>VLOOKUP(E1057,Refs!$P$2:$S$29,4,FALSE)</f>
        <v>South West</v>
      </c>
      <c r="K1057" s="28">
        <f t="shared" si="36"/>
        <v>413</v>
      </c>
    </row>
    <row r="1058" spans="1:11" x14ac:dyDescent="0.35">
      <c r="A1058" s="69">
        <f t="shared" si="35"/>
        <v>45748</v>
      </c>
      <c r="B1058" t="s">
        <v>887</v>
      </c>
      <c r="C1058" t="s">
        <v>268</v>
      </c>
      <c r="E1058" t="s">
        <v>727</v>
      </c>
      <c r="F1058" t="s">
        <v>728</v>
      </c>
      <c r="G1058" t="s">
        <v>10</v>
      </c>
      <c r="H1058">
        <v>19178</v>
      </c>
      <c r="I1058" s="68" t="str">
        <f>VLOOKUP(E1058,Refs!$P$2:$R$29,3,FALSE)</f>
        <v>Y58</v>
      </c>
      <c r="J1058" s="68" t="str">
        <f>VLOOKUP(E1058,Refs!$P$2:$S$29,4,FALSE)</f>
        <v>South West</v>
      </c>
      <c r="K1058" s="28">
        <f t="shared" si="36"/>
        <v>19178</v>
      </c>
    </row>
    <row r="1059" spans="1:11" x14ac:dyDescent="0.35">
      <c r="A1059" s="69">
        <f t="shared" si="35"/>
        <v>45748</v>
      </c>
      <c r="B1059" t="s">
        <v>887</v>
      </c>
      <c r="C1059" t="s">
        <v>268</v>
      </c>
      <c r="E1059" t="s">
        <v>727</v>
      </c>
      <c r="F1059" t="s">
        <v>728</v>
      </c>
      <c r="G1059" t="s">
        <v>70</v>
      </c>
      <c r="H1059">
        <v>19155</v>
      </c>
      <c r="I1059" s="68" t="str">
        <f>VLOOKUP(E1059,Refs!$P$2:$R$29,3,FALSE)</f>
        <v>Y58</v>
      </c>
      <c r="J1059" s="68" t="str">
        <f>VLOOKUP(E1059,Refs!$P$2:$S$29,4,FALSE)</f>
        <v>South West</v>
      </c>
      <c r="K1059" s="28">
        <f t="shared" si="36"/>
        <v>19155</v>
      </c>
    </row>
    <row r="1060" spans="1:11" x14ac:dyDescent="0.35">
      <c r="A1060" s="69">
        <f t="shared" si="35"/>
        <v>45748</v>
      </c>
      <c r="B1060" t="s">
        <v>887</v>
      </c>
      <c r="C1060" t="s">
        <v>268</v>
      </c>
      <c r="E1060" t="s">
        <v>727</v>
      </c>
      <c r="F1060" t="s">
        <v>728</v>
      </c>
      <c r="G1060" t="s">
        <v>20</v>
      </c>
      <c r="H1060">
        <v>16918</v>
      </c>
      <c r="I1060" s="68" t="str">
        <f>VLOOKUP(E1060,Refs!$P$2:$R$29,3,FALSE)</f>
        <v>Y58</v>
      </c>
      <c r="J1060" s="68" t="str">
        <f>VLOOKUP(E1060,Refs!$P$2:$S$29,4,FALSE)</f>
        <v>South West</v>
      </c>
      <c r="K1060" s="28">
        <f t="shared" si="36"/>
        <v>16918</v>
      </c>
    </row>
    <row r="1061" spans="1:11" x14ac:dyDescent="0.35">
      <c r="A1061" s="69">
        <f t="shared" si="35"/>
        <v>45748</v>
      </c>
      <c r="B1061" t="s">
        <v>887</v>
      </c>
      <c r="C1061" t="s">
        <v>268</v>
      </c>
      <c r="E1061" t="s">
        <v>727</v>
      </c>
      <c r="F1061" t="s">
        <v>728</v>
      </c>
      <c r="G1061" t="s">
        <v>23</v>
      </c>
      <c r="H1061">
        <v>13894</v>
      </c>
      <c r="I1061" s="68" t="str">
        <f>VLOOKUP(E1061,Refs!$P$2:$R$29,3,FALSE)</f>
        <v>Y58</v>
      </c>
      <c r="J1061" s="68" t="str">
        <f>VLOOKUP(E1061,Refs!$P$2:$S$29,4,FALSE)</f>
        <v>South West</v>
      </c>
      <c r="K1061" s="28">
        <f t="shared" si="36"/>
        <v>13894</v>
      </c>
    </row>
    <row r="1062" spans="1:11" x14ac:dyDescent="0.35">
      <c r="A1062" s="69">
        <f t="shared" si="35"/>
        <v>45748</v>
      </c>
      <c r="B1062" t="s">
        <v>887</v>
      </c>
      <c r="C1062" t="s">
        <v>268</v>
      </c>
      <c r="E1062" t="s">
        <v>727</v>
      </c>
      <c r="F1062" t="s">
        <v>728</v>
      </c>
      <c r="G1062" t="s">
        <v>19</v>
      </c>
      <c r="H1062">
        <v>530</v>
      </c>
      <c r="I1062" s="68" t="str">
        <f>VLOOKUP(E1062,Refs!$P$2:$R$29,3,FALSE)</f>
        <v>Y58</v>
      </c>
      <c r="J1062" s="68" t="str">
        <f>VLOOKUP(E1062,Refs!$P$2:$S$29,4,FALSE)</f>
        <v>South West</v>
      </c>
      <c r="K1062" s="28">
        <f t="shared" si="36"/>
        <v>530</v>
      </c>
    </row>
    <row r="1063" spans="1:11" x14ac:dyDescent="0.35">
      <c r="A1063" s="69">
        <f t="shared" si="35"/>
        <v>45748</v>
      </c>
      <c r="B1063" t="s">
        <v>887</v>
      </c>
      <c r="C1063" t="s">
        <v>268</v>
      </c>
      <c r="E1063" t="s">
        <v>727</v>
      </c>
      <c r="F1063" t="s">
        <v>728</v>
      </c>
      <c r="G1063" t="s">
        <v>21</v>
      </c>
      <c r="H1063">
        <v>847572</v>
      </c>
      <c r="I1063" s="68" t="str">
        <f>VLOOKUP(E1063,Refs!$P$2:$R$29,3,FALSE)</f>
        <v>Y58</v>
      </c>
      <c r="J1063" s="68" t="str">
        <f>VLOOKUP(E1063,Refs!$P$2:$S$29,4,FALSE)</f>
        <v>South West</v>
      </c>
      <c r="K1063" s="28">
        <f t="shared" si="36"/>
        <v>847572</v>
      </c>
    </row>
    <row r="1064" spans="1:11" x14ac:dyDescent="0.35">
      <c r="A1064" s="69">
        <f t="shared" si="35"/>
        <v>45748</v>
      </c>
      <c r="B1064" t="s">
        <v>887</v>
      </c>
      <c r="C1064" t="s">
        <v>268</v>
      </c>
      <c r="E1064" t="s">
        <v>727</v>
      </c>
      <c r="F1064" t="s">
        <v>728</v>
      </c>
      <c r="G1064" t="s">
        <v>71</v>
      </c>
      <c r="H1064">
        <v>298</v>
      </c>
      <c r="I1064" s="68" t="str">
        <f>VLOOKUP(E1064,Refs!$P$2:$R$29,3,FALSE)</f>
        <v>Y58</v>
      </c>
      <c r="J1064" s="68" t="str">
        <f>VLOOKUP(E1064,Refs!$P$2:$S$29,4,FALSE)</f>
        <v>South West</v>
      </c>
      <c r="K1064" s="28">
        <f t="shared" si="36"/>
        <v>298</v>
      </c>
    </row>
    <row r="1065" spans="1:11" x14ac:dyDescent="0.35">
      <c r="A1065" s="69">
        <f t="shared" si="35"/>
        <v>45748</v>
      </c>
      <c r="B1065" t="s">
        <v>887</v>
      </c>
      <c r="C1065" t="s">
        <v>268</v>
      </c>
      <c r="E1065" t="s">
        <v>727</v>
      </c>
      <c r="F1065" t="s">
        <v>728</v>
      </c>
      <c r="G1065" t="s">
        <v>72</v>
      </c>
      <c r="H1065">
        <v>565</v>
      </c>
      <c r="I1065" s="68" t="str">
        <f>VLOOKUP(E1065,Refs!$P$2:$R$29,3,FALSE)</f>
        <v>Y58</v>
      </c>
      <c r="J1065" s="68" t="str">
        <f>VLOOKUP(E1065,Refs!$P$2:$S$29,4,FALSE)</f>
        <v>South West</v>
      </c>
      <c r="K1065" s="28">
        <f t="shared" si="36"/>
        <v>565</v>
      </c>
    </row>
    <row r="1066" spans="1:11" x14ac:dyDescent="0.35">
      <c r="A1066" s="69">
        <f t="shared" si="35"/>
        <v>45748</v>
      </c>
      <c r="B1066" t="s">
        <v>887</v>
      </c>
      <c r="C1066" t="s">
        <v>268</v>
      </c>
      <c r="E1066" t="s">
        <v>727</v>
      </c>
      <c r="F1066" t="s">
        <v>728</v>
      </c>
      <c r="G1066" t="s">
        <v>73</v>
      </c>
      <c r="H1066">
        <v>82588</v>
      </c>
      <c r="I1066" s="68" t="str">
        <f>VLOOKUP(E1066,Refs!$P$2:$R$29,3,FALSE)</f>
        <v>Y58</v>
      </c>
      <c r="J1066" s="68" t="str">
        <f>VLOOKUP(E1066,Refs!$P$2:$S$29,4,FALSE)</f>
        <v>South West</v>
      </c>
      <c r="K1066" s="28">
        <f t="shared" si="36"/>
        <v>82588</v>
      </c>
    </row>
    <row r="1067" spans="1:11" x14ac:dyDescent="0.35">
      <c r="A1067" s="69">
        <f t="shared" si="35"/>
        <v>45748</v>
      </c>
      <c r="B1067" t="s">
        <v>887</v>
      </c>
      <c r="C1067" t="s">
        <v>268</v>
      </c>
      <c r="E1067" t="s">
        <v>727</v>
      </c>
      <c r="F1067" t="s">
        <v>728</v>
      </c>
      <c r="G1067" t="s">
        <v>74</v>
      </c>
      <c r="H1067">
        <v>7680</v>
      </c>
      <c r="I1067" s="68" t="str">
        <f>VLOOKUP(E1067,Refs!$P$2:$R$29,3,FALSE)</f>
        <v>Y58</v>
      </c>
      <c r="J1067" s="68" t="str">
        <f>VLOOKUP(E1067,Refs!$P$2:$S$29,4,FALSE)</f>
        <v>South West</v>
      </c>
      <c r="K1067" s="28">
        <f t="shared" si="36"/>
        <v>7680</v>
      </c>
    </row>
    <row r="1068" spans="1:11" x14ac:dyDescent="0.35">
      <c r="A1068" s="69">
        <f t="shared" si="35"/>
        <v>45748</v>
      </c>
      <c r="B1068" t="s">
        <v>887</v>
      </c>
      <c r="C1068" t="s">
        <v>268</v>
      </c>
      <c r="E1068" t="s">
        <v>727</v>
      </c>
      <c r="F1068" t="s">
        <v>728</v>
      </c>
      <c r="G1068" t="s">
        <v>75</v>
      </c>
      <c r="H1068">
        <v>37598311</v>
      </c>
      <c r="I1068" s="68" t="str">
        <f>VLOOKUP(E1068,Refs!$P$2:$R$29,3,FALSE)</f>
        <v>Y58</v>
      </c>
      <c r="J1068" s="68" t="str">
        <f>VLOOKUP(E1068,Refs!$P$2:$S$29,4,FALSE)</f>
        <v>South West</v>
      </c>
      <c r="K1068" s="28">
        <f t="shared" si="36"/>
        <v>37598311</v>
      </c>
    </row>
    <row r="1069" spans="1:11" x14ac:dyDescent="0.35">
      <c r="A1069" s="69">
        <f t="shared" si="35"/>
        <v>45748</v>
      </c>
      <c r="B1069" t="s">
        <v>887</v>
      </c>
      <c r="C1069" t="s">
        <v>268</v>
      </c>
      <c r="E1069" t="s">
        <v>727</v>
      </c>
      <c r="F1069" t="s">
        <v>728</v>
      </c>
      <c r="G1069" t="s">
        <v>26</v>
      </c>
      <c r="H1069">
        <v>13940</v>
      </c>
      <c r="I1069" s="68" t="str">
        <f>VLOOKUP(E1069,Refs!$P$2:$R$29,3,FALSE)</f>
        <v>Y58</v>
      </c>
      <c r="J1069" s="68" t="str">
        <f>VLOOKUP(E1069,Refs!$P$2:$S$29,4,FALSE)</f>
        <v>South West</v>
      </c>
      <c r="K1069" s="28">
        <f t="shared" si="36"/>
        <v>13940</v>
      </c>
    </row>
    <row r="1070" spans="1:11" x14ac:dyDescent="0.35">
      <c r="A1070" s="69">
        <f t="shared" si="35"/>
        <v>45748</v>
      </c>
      <c r="B1070" t="s">
        <v>887</v>
      </c>
      <c r="C1070" t="s">
        <v>268</v>
      </c>
      <c r="E1070" t="s">
        <v>727</v>
      </c>
      <c r="F1070" t="s">
        <v>728</v>
      </c>
      <c r="G1070" t="s">
        <v>76</v>
      </c>
      <c r="H1070">
        <v>427</v>
      </c>
      <c r="I1070" s="68" t="str">
        <f>VLOOKUP(E1070,Refs!$P$2:$R$29,3,FALSE)</f>
        <v>Y58</v>
      </c>
      <c r="J1070" s="68" t="str">
        <f>VLOOKUP(E1070,Refs!$P$2:$S$29,4,FALSE)</f>
        <v>South West</v>
      </c>
      <c r="K1070" s="28">
        <f t="shared" si="36"/>
        <v>427</v>
      </c>
    </row>
    <row r="1071" spans="1:11" x14ac:dyDescent="0.35">
      <c r="A1071" s="69">
        <f t="shared" si="35"/>
        <v>45748</v>
      </c>
      <c r="B1071" t="s">
        <v>887</v>
      </c>
      <c r="C1071" t="s">
        <v>268</v>
      </c>
      <c r="E1071" t="s">
        <v>727</v>
      </c>
      <c r="F1071" t="s">
        <v>728</v>
      </c>
      <c r="G1071" t="s">
        <v>77</v>
      </c>
      <c r="H1071">
        <v>6031</v>
      </c>
      <c r="I1071" s="68" t="str">
        <f>VLOOKUP(E1071,Refs!$P$2:$R$29,3,FALSE)</f>
        <v>Y58</v>
      </c>
      <c r="J1071" s="68" t="str">
        <f>VLOOKUP(E1071,Refs!$P$2:$S$29,4,FALSE)</f>
        <v>South West</v>
      </c>
      <c r="K1071" s="28">
        <f t="shared" si="36"/>
        <v>6031</v>
      </c>
    </row>
    <row r="1072" spans="1:11" x14ac:dyDescent="0.35">
      <c r="A1072" s="69">
        <f t="shared" si="35"/>
        <v>45748</v>
      </c>
      <c r="B1072" t="s">
        <v>887</v>
      </c>
      <c r="C1072" t="s">
        <v>268</v>
      </c>
      <c r="E1072" t="s">
        <v>727</v>
      </c>
      <c r="F1072" t="s">
        <v>728</v>
      </c>
      <c r="G1072" t="s">
        <v>78</v>
      </c>
      <c r="H1072">
        <v>2959</v>
      </c>
      <c r="I1072" s="68" t="str">
        <f>VLOOKUP(E1072,Refs!$P$2:$R$29,3,FALSE)</f>
        <v>Y58</v>
      </c>
      <c r="J1072" s="68" t="str">
        <f>VLOOKUP(E1072,Refs!$P$2:$S$29,4,FALSE)</f>
        <v>South West</v>
      </c>
      <c r="K1072" s="28">
        <f t="shared" si="36"/>
        <v>2959</v>
      </c>
    </row>
    <row r="1073" spans="1:11" x14ac:dyDescent="0.35">
      <c r="A1073" s="69">
        <f t="shared" si="35"/>
        <v>45748</v>
      </c>
      <c r="B1073" t="s">
        <v>887</v>
      </c>
      <c r="C1073" t="s">
        <v>268</v>
      </c>
      <c r="E1073" t="s">
        <v>727</v>
      </c>
      <c r="F1073" t="s">
        <v>728</v>
      </c>
      <c r="G1073" t="s">
        <v>79</v>
      </c>
      <c r="H1073">
        <v>4523</v>
      </c>
      <c r="I1073" s="68" t="str">
        <f>VLOOKUP(E1073,Refs!$P$2:$R$29,3,FALSE)</f>
        <v>Y58</v>
      </c>
      <c r="J1073" s="68" t="str">
        <f>VLOOKUP(E1073,Refs!$P$2:$S$29,4,FALSE)</f>
        <v>South West</v>
      </c>
      <c r="K1073" s="28">
        <f t="shared" si="36"/>
        <v>4523</v>
      </c>
    </row>
    <row r="1074" spans="1:11" x14ac:dyDescent="0.35">
      <c r="A1074" s="69">
        <f t="shared" si="35"/>
        <v>45748</v>
      </c>
      <c r="B1074" t="s">
        <v>887</v>
      </c>
      <c r="C1074" t="s">
        <v>268</v>
      </c>
      <c r="E1074" t="s">
        <v>727</v>
      </c>
      <c r="F1074" t="s">
        <v>728</v>
      </c>
      <c r="G1074" t="s">
        <v>80</v>
      </c>
      <c r="H1074">
        <v>0</v>
      </c>
      <c r="I1074" s="68" t="str">
        <f>VLOOKUP(E1074,Refs!$P$2:$R$29,3,FALSE)</f>
        <v>Y58</v>
      </c>
      <c r="J1074" s="68" t="str">
        <f>VLOOKUP(E1074,Refs!$P$2:$S$29,4,FALSE)</f>
        <v>South West</v>
      </c>
      <c r="K1074" s="28" t="str">
        <f t="shared" si="36"/>
        <v/>
      </c>
    </row>
    <row r="1075" spans="1:11" x14ac:dyDescent="0.35">
      <c r="A1075" s="69">
        <f t="shared" si="35"/>
        <v>45748</v>
      </c>
      <c r="B1075" t="s">
        <v>887</v>
      </c>
      <c r="C1075" t="s">
        <v>268</v>
      </c>
      <c r="E1075" t="s">
        <v>727</v>
      </c>
      <c r="F1075" t="s">
        <v>728</v>
      </c>
      <c r="G1075" t="s">
        <v>25</v>
      </c>
      <c r="H1075">
        <v>7482</v>
      </c>
      <c r="I1075" s="68" t="str">
        <f>VLOOKUP(E1075,Refs!$P$2:$R$29,3,FALSE)</f>
        <v>Y58</v>
      </c>
      <c r="J1075" s="68" t="str">
        <f>VLOOKUP(E1075,Refs!$P$2:$S$29,4,FALSE)</f>
        <v>South West</v>
      </c>
      <c r="K1075" s="28">
        <f t="shared" si="36"/>
        <v>7482</v>
      </c>
    </row>
    <row r="1076" spans="1:11" x14ac:dyDescent="0.35">
      <c r="A1076" s="69">
        <f t="shared" si="35"/>
        <v>45748</v>
      </c>
      <c r="B1076" t="s">
        <v>887</v>
      </c>
      <c r="C1076" t="s">
        <v>268</v>
      </c>
      <c r="E1076" t="s">
        <v>727</v>
      </c>
      <c r="F1076" t="s">
        <v>728</v>
      </c>
      <c r="G1076" t="s">
        <v>81</v>
      </c>
      <c r="H1076">
        <v>0</v>
      </c>
      <c r="I1076" s="68" t="str">
        <f>VLOOKUP(E1076,Refs!$P$2:$R$29,3,FALSE)</f>
        <v>Y58</v>
      </c>
      <c r="J1076" s="68" t="str">
        <f>VLOOKUP(E1076,Refs!$P$2:$S$29,4,FALSE)</f>
        <v>South West</v>
      </c>
      <c r="K1076" s="28" t="str">
        <f t="shared" si="36"/>
        <v/>
      </c>
    </row>
    <row r="1077" spans="1:11" x14ac:dyDescent="0.35">
      <c r="A1077" s="69">
        <f t="shared" si="35"/>
        <v>45748</v>
      </c>
      <c r="B1077" t="s">
        <v>887</v>
      </c>
      <c r="C1077" t="s">
        <v>268</v>
      </c>
      <c r="E1077" t="s">
        <v>727</v>
      </c>
      <c r="F1077" t="s">
        <v>728</v>
      </c>
      <c r="G1077" t="s">
        <v>82</v>
      </c>
      <c r="H1077">
        <v>3715</v>
      </c>
      <c r="I1077" s="68" t="str">
        <f>VLOOKUP(E1077,Refs!$P$2:$R$29,3,FALSE)</f>
        <v>Y58</v>
      </c>
      <c r="J1077" s="68" t="str">
        <f>VLOOKUP(E1077,Refs!$P$2:$S$29,4,FALSE)</f>
        <v>South West</v>
      </c>
      <c r="K1077" s="28">
        <f t="shared" si="36"/>
        <v>3715</v>
      </c>
    </row>
    <row r="1078" spans="1:11" x14ac:dyDescent="0.35">
      <c r="A1078" s="69">
        <f t="shared" si="35"/>
        <v>45748</v>
      </c>
      <c r="B1078" t="s">
        <v>887</v>
      </c>
      <c r="C1078" t="s">
        <v>268</v>
      </c>
      <c r="E1078" t="s">
        <v>727</v>
      </c>
      <c r="F1078" t="s">
        <v>728</v>
      </c>
      <c r="G1078" t="s">
        <v>83</v>
      </c>
      <c r="H1078">
        <v>1458</v>
      </c>
      <c r="I1078" s="68" t="str">
        <f>VLOOKUP(E1078,Refs!$P$2:$R$29,3,FALSE)</f>
        <v>Y58</v>
      </c>
      <c r="J1078" s="68" t="str">
        <f>VLOOKUP(E1078,Refs!$P$2:$S$29,4,FALSE)</f>
        <v>South West</v>
      </c>
      <c r="K1078" s="28">
        <f t="shared" si="36"/>
        <v>1458</v>
      </c>
    </row>
    <row r="1079" spans="1:11" x14ac:dyDescent="0.35">
      <c r="A1079" s="69">
        <f t="shared" si="35"/>
        <v>45748</v>
      </c>
      <c r="B1079" t="s">
        <v>887</v>
      </c>
      <c r="C1079" t="s">
        <v>268</v>
      </c>
      <c r="E1079" t="s">
        <v>727</v>
      </c>
      <c r="F1079" t="s">
        <v>728</v>
      </c>
      <c r="G1079" t="s">
        <v>84</v>
      </c>
      <c r="H1079">
        <v>4463</v>
      </c>
      <c r="I1079" s="68" t="str">
        <f>VLOOKUP(E1079,Refs!$P$2:$R$29,3,FALSE)</f>
        <v>Y58</v>
      </c>
      <c r="J1079" s="68" t="str">
        <f>VLOOKUP(E1079,Refs!$P$2:$S$29,4,FALSE)</f>
        <v>South West</v>
      </c>
      <c r="K1079" s="28">
        <f t="shared" si="36"/>
        <v>4463</v>
      </c>
    </row>
    <row r="1080" spans="1:11" x14ac:dyDescent="0.35">
      <c r="A1080" s="69">
        <f t="shared" si="35"/>
        <v>45748</v>
      </c>
      <c r="B1080" t="s">
        <v>887</v>
      </c>
      <c r="C1080" t="s">
        <v>268</v>
      </c>
      <c r="E1080" t="s">
        <v>727</v>
      </c>
      <c r="F1080" t="s">
        <v>728</v>
      </c>
      <c r="G1080" t="s">
        <v>85</v>
      </c>
      <c r="H1080">
        <v>17637</v>
      </c>
      <c r="I1080" s="68" t="str">
        <f>VLOOKUP(E1080,Refs!$P$2:$R$29,3,FALSE)</f>
        <v>Y58</v>
      </c>
      <c r="J1080" s="68" t="str">
        <f>VLOOKUP(E1080,Refs!$P$2:$S$29,4,FALSE)</f>
        <v>South West</v>
      </c>
      <c r="K1080" s="28">
        <f t="shared" si="36"/>
        <v>17637</v>
      </c>
    </row>
    <row r="1081" spans="1:11" x14ac:dyDescent="0.35">
      <c r="A1081" s="69">
        <f t="shared" si="35"/>
        <v>45748</v>
      </c>
      <c r="B1081" t="s">
        <v>887</v>
      </c>
      <c r="C1081" t="s">
        <v>268</v>
      </c>
      <c r="E1081" t="s">
        <v>727</v>
      </c>
      <c r="F1081" t="s">
        <v>728</v>
      </c>
      <c r="G1081" t="s">
        <v>86</v>
      </c>
      <c r="H1081">
        <v>3005</v>
      </c>
      <c r="I1081" s="68" t="str">
        <f>VLOOKUP(E1081,Refs!$P$2:$R$29,3,FALSE)</f>
        <v>Y58</v>
      </c>
      <c r="J1081" s="68" t="str">
        <f>VLOOKUP(E1081,Refs!$P$2:$S$29,4,FALSE)</f>
        <v>South West</v>
      </c>
      <c r="K1081" s="28">
        <f t="shared" si="36"/>
        <v>3005</v>
      </c>
    </row>
    <row r="1082" spans="1:11" x14ac:dyDescent="0.35">
      <c r="A1082" s="69">
        <f t="shared" si="35"/>
        <v>45748</v>
      </c>
      <c r="B1082" t="s">
        <v>887</v>
      </c>
      <c r="C1082" t="s">
        <v>268</v>
      </c>
      <c r="E1082" t="s">
        <v>727</v>
      </c>
      <c r="F1082" t="s">
        <v>728</v>
      </c>
      <c r="G1082" t="s">
        <v>87</v>
      </c>
      <c r="H1082">
        <v>1711</v>
      </c>
      <c r="I1082" s="68" t="str">
        <f>VLOOKUP(E1082,Refs!$P$2:$R$29,3,FALSE)</f>
        <v>Y58</v>
      </c>
      <c r="J1082" s="68" t="str">
        <f>VLOOKUP(E1082,Refs!$P$2:$S$29,4,FALSE)</f>
        <v>South West</v>
      </c>
      <c r="K1082" s="28">
        <f t="shared" si="36"/>
        <v>1711</v>
      </c>
    </row>
    <row r="1083" spans="1:11" x14ac:dyDescent="0.35">
      <c r="A1083" s="69">
        <f t="shared" si="35"/>
        <v>45748</v>
      </c>
      <c r="B1083" t="s">
        <v>887</v>
      </c>
      <c r="C1083" t="s">
        <v>268</v>
      </c>
      <c r="E1083" t="s">
        <v>727</v>
      </c>
      <c r="F1083" t="s">
        <v>728</v>
      </c>
      <c r="G1083" t="s">
        <v>88</v>
      </c>
      <c r="H1083">
        <v>15563</v>
      </c>
      <c r="I1083" s="68" t="str">
        <f>VLOOKUP(E1083,Refs!$P$2:$R$29,3,FALSE)</f>
        <v>Y58</v>
      </c>
      <c r="J1083" s="68" t="str">
        <f>VLOOKUP(E1083,Refs!$P$2:$S$29,4,FALSE)</f>
        <v>South West</v>
      </c>
      <c r="K1083" s="28">
        <f t="shared" si="36"/>
        <v>15563</v>
      </c>
    </row>
    <row r="1084" spans="1:11" x14ac:dyDescent="0.35">
      <c r="A1084" s="69">
        <f t="shared" si="35"/>
        <v>45748</v>
      </c>
      <c r="B1084" t="s">
        <v>887</v>
      </c>
      <c r="C1084" t="s">
        <v>268</v>
      </c>
      <c r="E1084" t="s">
        <v>727</v>
      </c>
      <c r="F1084" t="s">
        <v>728</v>
      </c>
      <c r="G1084" t="s">
        <v>89</v>
      </c>
      <c r="H1084">
        <v>71707</v>
      </c>
      <c r="I1084" s="68" t="str">
        <f>VLOOKUP(E1084,Refs!$P$2:$R$29,3,FALSE)</f>
        <v>Y58</v>
      </c>
      <c r="J1084" s="68" t="str">
        <f>VLOOKUP(E1084,Refs!$P$2:$S$29,4,FALSE)</f>
        <v>South West</v>
      </c>
      <c r="K1084" s="28">
        <f t="shared" si="36"/>
        <v>71707</v>
      </c>
    </row>
    <row r="1085" spans="1:11" x14ac:dyDescent="0.35">
      <c r="A1085" s="69">
        <f t="shared" si="35"/>
        <v>45748</v>
      </c>
      <c r="B1085" t="s">
        <v>887</v>
      </c>
      <c r="C1085" t="s">
        <v>268</v>
      </c>
      <c r="E1085" t="s">
        <v>727</v>
      </c>
      <c r="F1085" t="s">
        <v>728</v>
      </c>
      <c r="G1085" t="s">
        <v>90</v>
      </c>
      <c r="H1085">
        <v>13940</v>
      </c>
      <c r="I1085" s="68" t="str">
        <f>VLOOKUP(E1085,Refs!$P$2:$R$29,3,FALSE)</f>
        <v>Y58</v>
      </c>
      <c r="J1085" s="68" t="str">
        <f>VLOOKUP(E1085,Refs!$P$2:$S$29,4,FALSE)</f>
        <v>South West</v>
      </c>
      <c r="K1085" s="28">
        <f t="shared" si="36"/>
        <v>13940</v>
      </c>
    </row>
    <row r="1086" spans="1:11" x14ac:dyDescent="0.35">
      <c r="A1086" s="69">
        <f t="shared" si="35"/>
        <v>45748</v>
      </c>
      <c r="B1086" t="s">
        <v>887</v>
      </c>
      <c r="C1086" t="s">
        <v>268</v>
      </c>
      <c r="E1086" t="s">
        <v>727</v>
      </c>
      <c r="F1086" t="s">
        <v>728</v>
      </c>
      <c r="G1086" t="s">
        <v>27</v>
      </c>
      <c r="H1086">
        <v>1829</v>
      </c>
      <c r="I1086" s="68" t="str">
        <f>VLOOKUP(E1086,Refs!$P$2:$R$29,3,FALSE)</f>
        <v>Y58</v>
      </c>
      <c r="J1086" s="68" t="str">
        <f>VLOOKUP(E1086,Refs!$P$2:$S$29,4,FALSE)</f>
        <v>South West</v>
      </c>
      <c r="K1086" s="28">
        <f t="shared" si="36"/>
        <v>1829</v>
      </c>
    </row>
    <row r="1087" spans="1:11" x14ac:dyDescent="0.35">
      <c r="A1087" s="69">
        <f t="shared" si="35"/>
        <v>45748</v>
      </c>
      <c r="B1087" t="s">
        <v>887</v>
      </c>
      <c r="C1087" t="s">
        <v>268</v>
      </c>
      <c r="E1087" t="s">
        <v>727</v>
      </c>
      <c r="F1087" t="s">
        <v>728</v>
      </c>
      <c r="G1087" t="s">
        <v>29</v>
      </c>
      <c r="H1087">
        <v>957</v>
      </c>
      <c r="I1087" s="68" t="str">
        <f>VLOOKUP(E1087,Refs!$P$2:$R$29,3,FALSE)</f>
        <v>Y58</v>
      </c>
      <c r="J1087" s="68" t="str">
        <f>VLOOKUP(E1087,Refs!$P$2:$S$29,4,FALSE)</f>
        <v>South West</v>
      </c>
      <c r="K1087" s="28">
        <f t="shared" si="36"/>
        <v>957</v>
      </c>
    </row>
    <row r="1088" spans="1:11" x14ac:dyDescent="0.35">
      <c r="A1088" s="69">
        <f t="shared" si="35"/>
        <v>45748</v>
      </c>
      <c r="B1088" t="s">
        <v>887</v>
      </c>
      <c r="C1088" t="s">
        <v>268</v>
      </c>
      <c r="E1088" t="s">
        <v>727</v>
      </c>
      <c r="F1088" t="s">
        <v>728</v>
      </c>
      <c r="G1088" t="s">
        <v>91</v>
      </c>
      <c r="H1088">
        <v>901</v>
      </c>
      <c r="I1088" s="68" t="str">
        <f>VLOOKUP(E1088,Refs!$P$2:$R$29,3,FALSE)</f>
        <v>Y58</v>
      </c>
      <c r="J1088" s="68" t="str">
        <f>VLOOKUP(E1088,Refs!$P$2:$S$29,4,FALSE)</f>
        <v>South West</v>
      </c>
      <c r="K1088" s="28">
        <f t="shared" si="36"/>
        <v>901</v>
      </c>
    </row>
    <row r="1089" spans="1:11" x14ac:dyDescent="0.35">
      <c r="A1089" s="69">
        <f t="shared" si="35"/>
        <v>45748</v>
      </c>
      <c r="B1089" t="s">
        <v>887</v>
      </c>
      <c r="C1089" t="s">
        <v>268</v>
      </c>
      <c r="E1089" t="s">
        <v>727</v>
      </c>
      <c r="F1089" t="s">
        <v>728</v>
      </c>
      <c r="G1089" t="s">
        <v>92</v>
      </c>
      <c r="H1089">
        <v>4</v>
      </c>
      <c r="I1089" s="68" t="str">
        <f>VLOOKUP(E1089,Refs!$P$2:$R$29,3,FALSE)</f>
        <v>Y58</v>
      </c>
      <c r="J1089" s="68" t="str">
        <f>VLOOKUP(E1089,Refs!$P$2:$S$29,4,FALSE)</f>
        <v>South West</v>
      </c>
      <c r="K1089" s="28">
        <f t="shared" si="36"/>
        <v>4</v>
      </c>
    </row>
    <row r="1090" spans="1:11" x14ac:dyDescent="0.35">
      <c r="A1090" s="69">
        <f t="shared" si="35"/>
        <v>45748</v>
      </c>
      <c r="B1090" t="s">
        <v>887</v>
      </c>
      <c r="C1090" t="s">
        <v>268</v>
      </c>
      <c r="E1090" t="s">
        <v>727</v>
      </c>
      <c r="F1090" t="s">
        <v>728</v>
      </c>
      <c r="G1090" t="s">
        <v>93</v>
      </c>
      <c r="H1090">
        <v>1628</v>
      </c>
      <c r="I1090" s="68" t="str">
        <f>VLOOKUP(E1090,Refs!$P$2:$R$29,3,FALSE)</f>
        <v>Y58</v>
      </c>
      <c r="J1090" s="68" t="str">
        <f>VLOOKUP(E1090,Refs!$P$2:$S$29,4,FALSE)</f>
        <v>South West</v>
      </c>
      <c r="K1090" s="28">
        <f t="shared" si="36"/>
        <v>1628</v>
      </c>
    </row>
    <row r="1091" spans="1:11" x14ac:dyDescent="0.35">
      <c r="A1091" s="69">
        <f t="shared" ref="A1091:A1154" si="37">DATEVALUE(RIGHT(B1091,8))</f>
        <v>45748</v>
      </c>
      <c r="B1091" t="s">
        <v>887</v>
      </c>
      <c r="C1091" t="s">
        <v>268</v>
      </c>
      <c r="E1091" t="s">
        <v>727</v>
      </c>
      <c r="F1091" t="s">
        <v>728</v>
      </c>
      <c r="G1091" t="s">
        <v>94</v>
      </c>
      <c r="H1091">
        <v>67</v>
      </c>
      <c r="I1091" s="68" t="str">
        <f>VLOOKUP(E1091,Refs!$P$2:$R$29,3,FALSE)</f>
        <v>Y58</v>
      </c>
      <c r="J1091" s="68" t="str">
        <f>VLOOKUP(E1091,Refs!$P$2:$S$29,4,FALSE)</f>
        <v>South West</v>
      </c>
      <c r="K1091" s="28">
        <f t="shared" si="36"/>
        <v>67</v>
      </c>
    </row>
    <row r="1092" spans="1:11" x14ac:dyDescent="0.35">
      <c r="A1092" s="69">
        <f t="shared" si="37"/>
        <v>45748</v>
      </c>
      <c r="B1092" t="s">
        <v>887</v>
      </c>
      <c r="C1092" t="s">
        <v>268</v>
      </c>
      <c r="E1092" t="s">
        <v>727</v>
      </c>
      <c r="F1092" t="s">
        <v>728</v>
      </c>
      <c r="G1092" t="s">
        <v>95</v>
      </c>
      <c r="H1092">
        <v>1505</v>
      </c>
      <c r="I1092" s="68" t="str">
        <f>VLOOKUP(E1092,Refs!$P$2:$R$29,3,FALSE)</f>
        <v>Y58</v>
      </c>
      <c r="J1092" s="68" t="str">
        <f>VLOOKUP(E1092,Refs!$P$2:$S$29,4,FALSE)</f>
        <v>South West</v>
      </c>
      <c r="K1092" s="28">
        <f t="shared" si="36"/>
        <v>1505</v>
      </c>
    </row>
    <row r="1093" spans="1:11" x14ac:dyDescent="0.35">
      <c r="A1093" s="69">
        <f t="shared" si="37"/>
        <v>45748</v>
      </c>
      <c r="B1093" t="s">
        <v>887</v>
      </c>
      <c r="C1093" t="s">
        <v>268</v>
      </c>
      <c r="E1093" t="s">
        <v>727</v>
      </c>
      <c r="F1093" t="s">
        <v>728</v>
      </c>
      <c r="G1093" t="s">
        <v>96</v>
      </c>
      <c r="H1093">
        <v>56</v>
      </c>
      <c r="I1093" s="68" t="str">
        <f>VLOOKUP(E1093,Refs!$P$2:$R$29,3,FALSE)</f>
        <v>Y58</v>
      </c>
      <c r="J1093" s="68" t="str">
        <f>VLOOKUP(E1093,Refs!$P$2:$S$29,4,FALSE)</f>
        <v>South West</v>
      </c>
      <c r="K1093" s="28">
        <f t="shared" si="36"/>
        <v>56</v>
      </c>
    </row>
    <row r="1094" spans="1:11" x14ac:dyDescent="0.35">
      <c r="A1094" s="69">
        <f t="shared" si="37"/>
        <v>45748</v>
      </c>
      <c r="B1094" t="s">
        <v>887</v>
      </c>
      <c r="C1094" t="s">
        <v>268</v>
      </c>
      <c r="E1094" t="s">
        <v>727</v>
      </c>
      <c r="F1094" t="s">
        <v>728</v>
      </c>
      <c r="G1094" t="s">
        <v>97</v>
      </c>
      <c r="H1094">
        <v>2406</v>
      </c>
      <c r="I1094" s="68" t="str">
        <f>VLOOKUP(E1094,Refs!$P$2:$R$29,3,FALSE)</f>
        <v>Y58</v>
      </c>
      <c r="J1094" s="68" t="str">
        <f>VLOOKUP(E1094,Refs!$P$2:$S$29,4,FALSE)</f>
        <v>South West</v>
      </c>
      <c r="K1094" s="28">
        <f t="shared" si="36"/>
        <v>2406</v>
      </c>
    </row>
    <row r="1095" spans="1:11" x14ac:dyDescent="0.35">
      <c r="A1095" s="69">
        <f t="shared" si="37"/>
        <v>45748</v>
      </c>
      <c r="B1095" t="s">
        <v>887</v>
      </c>
      <c r="C1095" t="s">
        <v>268</v>
      </c>
      <c r="E1095" t="s">
        <v>727</v>
      </c>
      <c r="F1095" t="s">
        <v>728</v>
      </c>
      <c r="G1095" t="s">
        <v>31</v>
      </c>
      <c r="H1095">
        <v>2167</v>
      </c>
      <c r="I1095" s="68" t="str">
        <f>VLOOKUP(E1095,Refs!$P$2:$R$29,3,FALSE)</f>
        <v>Y58</v>
      </c>
      <c r="J1095" s="68" t="str">
        <f>VLOOKUP(E1095,Refs!$P$2:$S$29,4,FALSE)</f>
        <v>South West</v>
      </c>
      <c r="K1095" s="28">
        <f t="shared" ref="K1095:K1158" si="38">IF(OR(H1095="NULL",H1095=0,H1095=""),"",H1095)</f>
        <v>2167</v>
      </c>
    </row>
    <row r="1096" spans="1:11" x14ac:dyDescent="0.35">
      <c r="A1096" s="69">
        <f t="shared" si="37"/>
        <v>45748</v>
      </c>
      <c r="B1096" t="s">
        <v>887</v>
      </c>
      <c r="C1096" t="s">
        <v>268</v>
      </c>
      <c r="E1096" t="s">
        <v>727</v>
      </c>
      <c r="F1096" t="s">
        <v>728</v>
      </c>
      <c r="G1096" t="s">
        <v>98</v>
      </c>
      <c r="H1096">
        <v>758</v>
      </c>
      <c r="I1096" s="68" t="str">
        <f>VLOOKUP(E1096,Refs!$P$2:$R$29,3,FALSE)</f>
        <v>Y58</v>
      </c>
      <c r="J1096" s="68" t="str">
        <f>VLOOKUP(E1096,Refs!$P$2:$S$29,4,FALSE)</f>
        <v>South West</v>
      </c>
      <c r="K1096" s="28">
        <f t="shared" si="38"/>
        <v>758</v>
      </c>
    </row>
    <row r="1097" spans="1:11" x14ac:dyDescent="0.35">
      <c r="A1097" s="69">
        <f t="shared" si="37"/>
        <v>45748</v>
      </c>
      <c r="B1097" t="s">
        <v>887</v>
      </c>
      <c r="C1097" t="s">
        <v>268</v>
      </c>
      <c r="E1097" t="s">
        <v>727</v>
      </c>
      <c r="F1097" t="s">
        <v>728</v>
      </c>
      <c r="G1097" t="s">
        <v>99</v>
      </c>
      <c r="H1097">
        <v>1695</v>
      </c>
      <c r="I1097" s="68" t="str">
        <f>VLOOKUP(E1097,Refs!$P$2:$R$29,3,FALSE)</f>
        <v>Y58</v>
      </c>
      <c r="J1097" s="68" t="str">
        <f>VLOOKUP(E1097,Refs!$P$2:$S$29,4,FALSE)</f>
        <v>South West</v>
      </c>
      <c r="K1097" s="28">
        <f t="shared" si="38"/>
        <v>1695</v>
      </c>
    </row>
    <row r="1098" spans="1:11" x14ac:dyDescent="0.35">
      <c r="A1098" s="69">
        <f t="shared" si="37"/>
        <v>45748</v>
      </c>
      <c r="B1098" t="s">
        <v>887</v>
      </c>
      <c r="C1098" t="s">
        <v>268</v>
      </c>
      <c r="E1098" t="s">
        <v>727</v>
      </c>
      <c r="F1098" t="s">
        <v>728</v>
      </c>
      <c r="G1098" t="s">
        <v>100</v>
      </c>
      <c r="H1098">
        <v>1636</v>
      </c>
      <c r="I1098" s="68" t="str">
        <f>VLOOKUP(E1098,Refs!$P$2:$R$29,3,FALSE)</f>
        <v>Y58</v>
      </c>
      <c r="J1098" s="68" t="str">
        <f>VLOOKUP(E1098,Refs!$P$2:$S$29,4,FALSE)</f>
        <v>South West</v>
      </c>
      <c r="K1098" s="28">
        <f t="shared" si="38"/>
        <v>1636</v>
      </c>
    </row>
    <row r="1099" spans="1:11" x14ac:dyDescent="0.35">
      <c r="A1099" s="69">
        <f t="shared" si="37"/>
        <v>45748</v>
      </c>
      <c r="B1099" t="s">
        <v>887</v>
      </c>
      <c r="C1099" t="s">
        <v>268</v>
      </c>
      <c r="E1099" t="s">
        <v>727</v>
      </c>
      <c r="F1099" t="s">
        <v>728</v>
      </c>
      <c r="G1099" t="s">
        <v>101</v>
      </c>
      <c r="H1099">
        <v>1006</v>
      </c>
      <c r="I1099" s="68" t="str">
        <f>VLOOKUP(E1099,Refs!$P$2:$R$29,3,FALSE)</f>
        <v>Y58</v>
      </c>
      <c r="J1099" s="68" t="str">
        <f>VLOOKUP(E1099,Refs!$P$2:$S$29,4,FALSE)</f>
        <v>South West</v>
      </c>
      <c r="K1099" s="28">
        <f t="shared" si="38"/>
        <v>1006</v>
      </c>
    </row>
    <row r="1100" spans="1:11" x14ac:dyDescent="0.35">
      <c r="A1100" s="69">
        <f t="shared" si="37"/>
        <v>45748</v>
      </c>
      <c r="B1100" t="s">
        <v>887</v>
      </c>
      <c r="C1100" t="s">
        <v>268</v>
      </c>
      <c r="E1100" t="s">
        <v>727</v>
      </c>
      <c r="F1100" t="s">
        <v>728</v>
      </c>
      <c r="G1100" t="s">
        <v>102</v>
      </c>
      <c r="H1100">
        <v>311</v>
      </c>
      <c r="I1100" s="68" t="str">
        <f>VLOOKUP(E1100,Refs!$P$2:$R$29,3,FALSE)</f>
        <v>Y58</v>
      </c>
      <c r="J1100" s="68" t="str">
        <f>VLOOKUP(E1100,Refs!$P$2:$S$29,4,FALSE)</f>
        <v>South West</v>
      </c>
      <c r="K1100" s="28">
        <f t="shared" si="38"/>
        <v>311</v>
      </c>
    </row>
    <row r="1101" spans="1:11" x14ac:dyDescent="0.35">
      <c r="A1101" s="69">
        <f t="shared" si="37"/>
        <v>45748</v>
      </c>
      <c r="B1101" t="s">
        <v>887</v>
      </c>
      <c r="C1101" t="s">
        <v>268</v>
      </c>
      <c r="E1101" t="s">
        <v>727</v>
      </c>
      <c r="F1101" t="s">
        <v>728</v>
      </c>
      <c r="G1101" t="s">
        <v>103</v>
      </c>
      <c r="H1101">
        <v>133</v>
      </c>
      <c r="I1101" s="68" t="str">
        <f>VLOOKUP(E1101,Refs!$P$2:$R$29,3,FALSE)</f>
        <v>Y58</v>
      </c>
      <c r="J1101" s="68" t="str">
        <f>VLOOKUP(E1101,Refs!$P$2:$S$29,4,FALSE)</f>
        <v>South West</v>
      </c>
      <c r="K1101" s="28">
        <f t="shared" si="38"/>
        <v>133</v>
      </c>
    </row>
    <row r="1102" spans="1:11" x14ac:dyDescent="0.35">
      <c r="A1102" s="69">
        <f t="shared" si="37"/>
        <v>45748</v>
      </c>
      <c r="B1102" t="s">
        <v>887</v>
      </c>
      <c r="C1102" t="s">
        <v>268</v>
      </c>
      <c r="E1102" t="s">
        <v>727</v>
      </c>
      <c r="F1102" t="s">
        <v>728</v>
      </c>
      <c r="G1102" t="s">
        <v>104</v>
      </c>
      <c r="H1102">
        <v>1322</v>
      </c>
      <c r="I1102" s="68" t="str">
        <f>VLOOKUP(E1102,Refs!$P$2:$R$29,3,FALSE)</f>
        <v>Y58</v>
      </c>
      <c r="J1102" s="68" t="str">
        <f>VLOOKUP(E1102,Refs!$P$2:$S$29,4,FALSE)</f>
        <v>South West</v>
      </c>
      <c r="K1102" s="28">
        <f t="shared" si="38"/>
        <v>1322</v>
      </c>
    </row>
    <row r="1103" spans="1:11" x14ac:dyDescent="0.35">
      <c r="A1103" s="69">
        <f t="shared" si="37"/>
        <v>45748</v>
      </c>
      <c r="B1103" t="s">
        <v>887</v>
      </c>
      <c r="C1103" t="s">
        <v>268</v>
      </c>
      <c r="E1103" t="s">
        <v>727</v>
      </c>
      <c r="F1103" t="s">
        <v>728</v>
      </c>
      <c r="G1103" t="s">
        <v>105</v>
      </c>
      <c r="H1103">
        <v>3945102</v>
      </c>
      <c r="I1103" s="68" t="str">
        <f>VLOOKUP(E1103,Refs!$P$2:$R$29,3,FALSE)</f>
        <v>Y58</v>
      </c>
      <c r="J1103" s="68" t="str">
        <f>VLOOKUP(E1103,Refs!$P$2:$S$29,4,FALSE)</f>
        <v>South West</v>
      </c>
      <c r="K1103" s="28">
        <f t="shared" si="38"/>
        <v>3945102</v>
      </c>
    </row>
    <row r="1104" spans="1:11" x14ac:dyDescent="0.35">
      <c r="A1104" s="69">
        <f t="shared" si="37"/>
        <v>45748</v>
      </c>
      <c r="B1104" t="s">
        <v>887</v>
      </c>
      <c r="C1104" t="s">
        <v>268</v>
      </c>
      <c r="E1104" t="s">
        <v>727</v>
      </c>
      <c r="F1104" t="s">
        <v>728</v>
      </c>
      <c r="G1104" t="s">
        <v>106</v>
      </c>
      <c r="H1104">
        <v>931</v>
      </c>
      <c r="I1104" s="68" t="str">
        <f>VLOOKUP(E1104,Refs!$P$2:$R$29,3,FALSE)</f>
        <v>Y58</v>
      </c>
      <c r="J1104" s="68" t="str">
        <f>VLOOKUP(E1104,Refs!$P$2:$S$29,4,FALSE)</f>
        <v>South West</v>
      </c>
      <c r="K1104" s="28">
        <f t="shared" si="38"/>
        <v>931</v>
      </c>
    </row>
    <row r="1105" spans="1:11" x14ac:dyDescent="0.35">
      <c r="A1105" s="69">
        <f t="shared" si="37"/>
        <v>45748</v>
      </c>
      <c r="B1105" t="s">
        <v>887</v>
      </c>
      <c r="C1105" t="s">
        <v>268</v>
      </c>
      <c r="E1105" t="s">
        <v>727</v>
      </c>
      <c r="F1105" t="s">
        <v>728</v>
      </c>
      <c r="G1105" t="s">
        <v>107</v>
      </c>
      <c r="H1105">
        <v>903</v>
      </c>
      <c r="I1105" s="68" t="str">
        <f>VLOOKUP(E1105,Refs!$P$2:$R$29,3,FALSE)</f>
        <v>Y58</v>
      </c>
      <c r="J1105" s="68" t="str">
        <f>VLOOKUP(E1105,Refs!$P$2:$S$29,4,FALSE)</f>
        <v>South West</v>
      </c>
      <c r="K1105" s="28">
        <f t="shared" si="38"/>
        <v>903</v>
      </c>
    </row>
    <row r="1106" spans="1:11" x14ac:dyDescent="0.35">
      <c r="A1106" s="69">
        <f t="shared" si="37"/>
        <v>45748</v>
      </c>
      <c r="B1106" t="s">
        <v>887</v>
      </c>
      <c r="C1106" t="s">
        <v>268</v>
      </c>
      <c r="E1106" t="s">
        <v>727</v>
      </c>
      <c r="F1106" t="s">
        <v>728</v>
      </c>
      <c r="G1106" t="s">
        <v>108</v>
      </c>
      <c r="H1106">
        <v>88</v>
      </c>
      <c r="I1106" s="68" t="str">
        <f>VLOOKUP(E1106,Refs!$P$2:$R$29,3,FALSE)</f>
        <v>Y58</v>
      </c>
      <c r="J1106" s="68" t="str">
        <f>VLOOKUP(E1106,Refs!$P$2:$S$29,4,FALSE)</f>
        <v>South West</v>
      </c>
      <c r="K1106" s="28">
        <f t="shared" si="38"/>
        <v>88</v>
      </c>
    </row>
    <row r="1107" spans="1:11" x14ac:dyDescent="0.35">
      <c r="A1107" s="69">
        <f t="shared" si="37"/>
        <v>45748</v>
      </c>
      <c r="B1107" t="s">
        <v>887</v>
      </c>
      <c r="C1107" t="s">
        <v>268</v>
      </c>
      <c r="E1107" t="s">
        <v>727</v>
      </c>
      <c r="F1107" t="s">
        <v>728</v>
      </c>
      <c r="G1107" t="s">
        <v>109</v>
      </c>
      <c r="H1107">
        <v>631</v>
      </c>
      <c r="I1107" s="68" t="str">
        <f>VLOOKUP(E1107,Refs!$P$2:$R$29,3,FALSE)</f>
        <v>Y58</v>
      </c>
      <c r="J1107" s="68" t="str">
        <f>VLOOKUP(E1107,Refs!$P$2:$S$29,4,FALSE)</f>
        <v>South West</v>
      </c>
      <c r="K1107" s="28">
        <f t="shared" si="38"/>
        <v>631</v>
      </c>
    </row>
    <row r="1108" spans="1:11" x14ac:dyDescent="0.35">
      <c r="A1108" s="69">
        <f t="shared" si="37"/>
        <v>45748</v>
      </c>
      <c r="B1108" t="s">
        <v>887</v>
      </c>
      <c r="C1108" t="s">
        <v>268</v>
      </c>
      <c r="E1108" t="s">
        <v>727</v>
      </c>
      <c r="F1108" t="s">
        <v>728</v>
      </c>
      <c r="G1108" t="s">
        <v>110</v>
      </c>
      <c r="H1108">
        <v>2970461</v>
      </c>
      <c r="I1108" s="68" t="str">
        <f>VLOOKUP(E1108,Refs!$P$2:$R$29,3,FALSE)</f>
        <v>Y58</v>
      </c>
      <c r="J1108" s="68" t="str">
        <f>VLOOKUP(E1108,Refs!$P$2:$S$29,4,FALSE)</f>
        <v>South West</v>
      </c>
      <c r="K1108" s="28">
        <f t="shared" si="38"/>
        <v>2970461</v>
      </c>
    </row>
    <row r="1109" spans="1:11" x14ac:dyDescent="0.35">
      <c r="A1109" s="69">
        <f t="shared" si="37"/>
        <v>45748</v>
      </c>
      <c r="B1109" t="s">
        <v>887</v>
      </c>
      <c r="C1109" t="s">
        <v>268</v>
      </c>
      <c r="E1109" t="s">
        <v>727</v>
      </c>
      <c r="F1109" t="s">
        <v>728</v>
      </c>
      <c r="G1109" t="s">
        <v>111</v>
      </c>
      <c r="H1109">
        <v>183</v>
      </c>
      <c r="I1109" s="68" t="str">
        <f>VLOOKUP(E1109,Refs!$P$2:$R$29,3,FALSE)</f>
        <v>Y58</v>
      </c>
      <c r="J1109" s="68" t="str">
        <f>VLOOKUP(E1109,Refs!$P$2:$S$29,4,FALSE)</f>
        <v>South West</v>
      </c>
      <c r="K1109" s="28">
        <f t="shared" si="38"/>
        <v>183</v>
      </c>
    </row>
    <row r="1110" spans="1:11" x14ac:dyDescent="0.35">
      <c r="A1110" s="69">
        <f t="shared" si="37"/>
        <v>45748</v>
      </c>
      <c r="B1110" t="s">
        <v>887</v>
      </c>
      <c r="C1110" t="s">
        <v>268</v>
      </c>
      <c r="E1110" t="s">
        <v>727</v>
      </c>
      <c r="F1110" t="s">
        <v>728</v>
      </c>
      <c r="G1110" t="s">
        <v>814</v>
      </c>
      <c r="H1110">
        <v>3683</v>
      </c>
      <c r="I1110" s="68" t="str">
        <f>VLOOKUP(E1110,Refs!$P$2:$R$29,3,FALSE)</f>
        <v>Y58</v>
      </c>
      <c r="J1110" s="68" t="str">
        <f>VLOOKUP(E1110,Refs!$P$2:$S$29,4,FALSE)</f>
        <v>South West</v>
      </c>
      <c r="K1110" s="28">
        <f t="shared" si="38"/>
        <v>3683</v>
      </c>
    </row>
    <row r="1111" spans="1:11" x14ac:dyDescent="0.35">
      <c r="A1111" s="69">
        <f t="shared" si="37"/>
        <v>45748</v>
      </c>
      <c r="B1111" t="s">
        <v>887</v>
      </c>
      <c r="C1111" t="s">
        <v>268</v>
      </c>
      <c r="E1111" t="s">
        <v>727</v>
      </c>
      <c r="F1111" t="s">
        <v>728</v>
      </c>
      <c r="G1111" t="s">
        <v>815</v>
      </c>
      <c r="H1111">
        <v>1047</v>
      </c>
      <c r="I1111" s="68" t="str">
        <f>VLOOKUP(E1111,Refs!$P$2:$R$29,3,FALSE)</f>
        <v>Y58</v>
      </c>
      <c r="J1111" s="68" t="str">
        <f>VLOOKUP(E1111,Refs!$P$2:$S$29,4,FALSE)</f>
        <v>South West</v>
      </c>
      <c r="K1111" s="28">
        <f t="shared" si="38"/>
        <v>1047</v>
      </c>
    </row>
    <row r="1112" spans="1:11" x14ac:dyDescent="0.35">
      <c r="A1112" s="69">
        <f t="shared" si="37"/>
        <v>45748</v>
      </c>
      <c r="B1112" t="s">
        <v>887</v>
      </c>
      <c r="C1112" t="s">
        <v>268</v>
      </c>
      <c r="E1112" t="s">
        <v>727</v>
      </c>
      <c r="F1112" t="s">
        <v>728</v>
      </c>
      <c r="G1112" t="s">
        <v>112</v>
      </c>
      <c r="H1112">
        <v>13049</v>
      </c>
      <c r="I1112" s="68" t="str">
        <f>VLOOKUP(E1112,Refs!$P$2:$R$29,3,FALSE)</f>
        <v>Y58</v>
      </c>
      <c r="J1112" s="68" t="str">
        <f>VLOOKUP(E1112,Refs!$P$2:$S$29,4,FALSE)</f>
        <v>South West</v>
      </c>
      <c r="K1112" s="28">
        <f t="shared" si="38"/>
        <v>13049</v>
      </c>
    </row>
    <row r="1113" spans="1:11" x14ac:dyDescent="0.35">
      <c r="A1113" s="69">
        <f t="shared" si="37"/>
        <v>45748</v>
      </c>
      <c r="B1113" t="s">
        <v>887</v>
      </c>
      <c r="C1113" t="s">
        <v>268</v>
      </c>
      <c r="E1113" t="s">
        <v>727</v>
      </c>
      <c r="F1113" t="s">
        <v>728</v>
      </c>
      <c r="G1113" t="s">
        <v>113</v>
      </c>
      <c r="H1113">
        <v>9</v>
      </c>
      <c r="I1113" s="68" t="str">
        <f>VLOOKUP(E1113,Refs!$P$2:$R$29,3,FALSE)</f>
        <v>Y58</v>
      </c>
      <c r="J1113" s="68" t="str">
        <f>VLOOKUP(E1113,Refs!$P$2:$S$29,4,FALSE)</f>
        <v>South West</v>
      </c>
      <c r="K1113" s="28">
        <f t="shared" si="38"/>
        <v>9</v>
      </c>
    </row>
    <row r="1114" spans="1:11" x14ac:dyDescent="0.35">
      <c r="A1114" s="69">
        <f t="shared" si="37"/>
        <v>45748</v>
      </c>
      <c r="B1114" t="s">
        <v>887</v>
      </c>
      <c r="C1114" t="s">
        <v>268</v>
      </c>
      <c r="E1114" t="s">
        <v>727</v>
      </c>
      <c r="F1114" t="s">
        <v>728</v>
      </c>
      <c r="G1114" t="s">
        <v>114</v>
      </c>
      <c r="H1114">
        <v>11468</v>
      </c>
      <c r="I1114" s="68" t="str">
        <f>VLOOKUP(E1114,Refs!$P$2:$R$29,3,FALSE)</f>
        <v>Y58</v>
      </c>
      <c r="J1114" s="68" t="str">
        <f>VLOOKUP(E1114,Refs!$P$2:$S$29,4,FALSE)</f>
        <v>South West</v>
      </c>
      <c r="K1114" s="28">
        <f t="shared" si="38"/>
        <v>11468</v>
      </c>
    </row>
    <row r="1115" spans="1:11" x14ac:dyDescent="0.35">
      <c r="A1115" s="69">
        <f t="shared" si="37"/>
        <v>45748</v>
      </c>
      <c r="B1115" t="s">
        <v>887</v>
      </c>
      <c r="C1115" t="s">
        <v>268</v>
      </c>
      <c r="E1115" t="s">
        <v>727</v>
      </c>
      <c r="F1115" t="s">
        <v>728</v>
      </c>
      <c r="G1115" t="s">
        <v>115</v>
      </c>
      <c r="H1115">
        <v>2772</v>
      </c>
      <c r="I1115" s="68" t="str">
        <f>VLOOKUP(E1115,Refs!$P$2:$R$29,3,FALSE)</f>
        <v>Y58</v>
      </c>
      <c r="J1115" s="68" t="str">
        <f>VLOOKUP(E1115,Refs!$P$2:$S$29,4,FALSE)</f>
        <v>South West</v>
      </c>
      <c r="K1115" s="28">
        <f t="shared" si="38"/>
        <v>2772</v>
      </c>
    </row>
    <row r="1116" spans="1:11" x14ac:dyDescent="0.35">
      <c r="A1116" s="69">
        <f t="shared" si="37"/>
        <v>45748</v>
      </c>
      <c r="B1116" t="s">
        <v>887</v>
      </c>
      <c r="C1116" t="s">
        <v>268</v>
      </c>
      <c r="E1116" t="s">
        <v>727</v>
      </c>
      <c r="F1116" t="s">
        <v>728</v>
      </c>
      <c r="G1116" t="s">
        <v>116</v>
      </c>
      <c r="H1116">
        <v>1785</v>
      </c>
      <c r="I1116" s="68" t="str">
        <f>VLOOKUP(E1116,Refs!$P$2:$R$29,3,FALSE)</f>
        <v>Y58</v>
      </c>
      <c r="J1116" s="68" t="str">
        <f>VLOOKUP(E1116,Refs!$P$2:$S$29,4,FALSE)</f>
        <v>South West</v>
      </c>
      <c r="K1116" s="28">
        <f t="shared" si="38"/>
        <v>1785</v>
      </c>
    </row>
    <row r="1117" spans="1:11" x14ac:dyDescent="0.35">
      <c r="A1117" s="69">
        <f t="shared" si="37"/>
        <v>45748</v>
      </c>
      <c r="B1117" t="s">
        <v>887</v>
      </c>
      <c r="C1117" t="s">
        <v>268</v>
      </c>
      <c r="E1117" t="s">
        <v>727</v>
      </c>
      <c r="F1117" t="s">
        <v>728</v>
      </c>
      <c r="G1117" t="s">
        <v>117</v>
      </c>
      <c r="H1117">
        <v>886</v>
      </c>
      <c r="I1117" s="68" t="str">
        <f>VLOOKUP(E1117,Refs!$P$2:$R$29,3,FALSE)</f>
        <v>Y58</v>
      </c>
      <c r="J1117" s="68" t="str">
        <f>VLOOKUP(E1117,Refs!$P$2:$S$29,4,FALSE)</f>
        <v>South West</v>
      </c>
      <c r="K1117" s="28">
        <f t="shared" si="38"/>
        <v>886</v>
      </c>
    </row>
    <row r="1118" spans="1:11" x14ac:dyDescent="0.35">
      <c r="A1118" s="69">
        <f t="shared" si="37"/>
        <v>45748</v>
      </c>
      <c r="B1118" t="s">
        <v>887</v>
      </c>
      <c r="C1118" t="s">
        <v>268</v>
      </c>
      <c r="E1118" t="s">
        <v>727</v>
      </c>
      <c r="F1118" t="s">
        <v>728</v>
      </c>
      <c r="G1118" t="s">
        <v>118</v>
      </c>
      <c r="H1118">
        <v>1966</v>
      </c>
      <c r="I1118" s="68" t="str">
        <f>VLOOKUP(E1118,Refs!$P$2:$R$29,3,FALSE)</f>
        <v>Y58</v>
      </c>
      <c r="J1118" s="68" t="str">
        <f>VLOOKUP(E1118,Refs!$P$2:$S$29,4,FALSE)</f>
        <v>South West</v>
      </c>
      <c r="K1118" s="28">
        <f t="shared" si="38"/>
        <v>1966</v>
      </c>
    </row>
    <row r="1119" spans="1:11" x14ac:dyDescent="0.35">
      <c r="A1119" s="69">
        <f t="shared" si="37"/>
        <v>45748</v>
      </c>
      <c r="B1119" t="s">
        <v>887</v>
      </c>
      <c r="C1119" t="s">
        <v>268</v>
      </c>
      <c r="E1119" t="s">
        <v>727</v>
      </c>
      <c r="F1119" t="s">
        <v>728</v>
      </c>
      <c r="G1119" t="s">
        <v>119</v>
      </c>
      <c r="H1119">
        <v>1842</v>
      </c>
      <c r="I1119" s="68" t="str">
        <f>VLOOKUP(E1119,Refs!$P$2:$R$29,3,FALSE)</f>
        <v>Y58</v>
      </c>
      <c r="J1119" s="68" t="str">
        <f>VLOOKUP(E1119,Refs!$P$2:$S$29,4,FALSE)</f>
        <v>South West</v>
      </c>
      <c r="K1119" s="28">
        <f t="shared" si="38"/>
        <v>1842</v>
      </c>
    </row>
    <row r="1120" spans="1:11" x14ac:dyDescent="0.35">
      <c r="A1120" s="69">
        <f t="shared" si="37"/>
        <v>45748</v>
      </c>
      <c r="B1120" t="s">
        <v>887</v>
      </c>
      <c r="C1120" t="s">
        <v>268</v>
      </c>
      <c r="E1120" t="s">
        <v>727</v>
      </c>
      <c r="F1120" t="s">
        <v>728</v>
      </c>
      <c r="G1120" t="s">
        <v>120</v>
      </c>
      <c r="H1120">
        <v>727</v>
      </c>
      <c r="I1120" s="68" t="str">
        <f>VLOOKUP(E1120,Refs!$P$2:$R$29,3,FALSE)</f>
        <v>Y58</v>
      </c>
      <c r="J1120" s="68" t="str">
        <f>VLOOKUP(E1120,Refs!$P$2:$S$29,4,FALSE)</f>
        <v>South West</v>
      </c>
      <c r="K1120" s="28">
        <f t="shared" si="38"/>
        <v>727</v>
      </c>
    </row>
    <row r="1121" spans="1:11" x14ac:dyDescent="0.35">
      <c r="A1121" s="69">
        <f t="shared" si="37"/>
        <v>45748</v>
      </c>
      <c r="B1121" t="s">
        <v>887</v>
      </c>
      <c r="C1121" t="s">
        <v>268</v>
      </c>
      <c r="E1121" t="s">
        <v>727</v>
      </c>
      <c r="F1121" t="s">
        <v>728</v>
      </c>
      <c r="G1121" t="s">
        <v>121</v>
      </c>
      <c r="H1121">
        <v>9</v>
      </c>
      <c r="I1121" s="68" t="str">
        <f>VLOOKUP(E1121,Refs!$P$2:$R$29,3,FALSE)</f>
        <v>Y58</v>
      </c>
      <c r="J1121" s="68" t="str">
        <f>VLOOKUP(E1121,Refs!$P$2:$S$29,4,FALSE)</f>
        <v>South West</v>
      </c>
      <c r="K1121" s="28">
        <f t="shared" si="38"/>
        <v>9</v>
      </c>
    </row>
    <row r="1122" spans="1:11" x14ac:dyDescent="0.35">
      <c r="A1122" s="69">
        <f t="shared" si="37"/>
        <v>45748</v>
      </c>
      <c r="B1122" t="s">
        <v>887</v>
      </c>
      <c r="C1122" t="s">
        <v>268</v>
      </c>
      <c r="E1122" t="s">
        <v>727</v>
      </c>
      <c r="F1122" t="s">
        <v>728</v>
      </c>
      <c r="G1122" t="s">
        <v>122</v>
      </c>
      <c r="H1122">
        <v>974</v>
      </c>
      <c r="I1122" s="68" t="str">
        <f>VLOOKUP(E1122,Refs!$P$2:$R$29,3,FALSE)</f>
        <v>Y58</v>
      </c>
      <c r="J1122" s="68" t="str">
        <f>VLOOKUP(E1122,Refs!$P$2:$S$29,4,FALSE)</f>
        <v>South West</v>
      </c>
      <c r="K1122" s="28">
        <f t="shared" si="38"/>
        <v>974</v>
      </c>
    </row>
    <row r="1123" spans="1:11" x14ac:dyDescent="0.35">
      <c r="A1123" s="69">
        <f t="shared" si="37"/>
        <v>45748</v>
      </c>
      <c r="B1123" t="s">
        <v>887</v>
      </c>
      <c r="C1123" t="s">
        <v>268</v>
      </c>
      <c r="E1123" t="s">
        <v>727</v>
      </c>
      <c r="F1123" t="s">
        <v>728</v>
      </c>
      <c r="G1123" t="s">
        <v>123</v>
      </c>
      <c r="H1123">
        <v>35</v>
      </c>
      <c r="I1123" s="68" t="str">
        <f>VLOOKUP(E1123,Refs!$P$2:$R$29,3,FALSE)</f>
        <v>Y58</v>
      </c>
      <c r="J1123" s="68" t="str">
        <f>VLOOKUP(E1123,Refs!$P$2:$S$29,4,FALSE)</f>
        <v>South West</v>
      </c>
      <c r="K1123" s="28">
        <f t="shared" si="38"/>
        <v>35</v>
      </c>
    </row>
    <row r="1124" spans="1:11" x14ac:dyDescent="0.35">
      <c r="A1124" s="69">
        <f t="shared" si="37"/>
        <v>45748</v>
      </c>
      <c r="B1124" t="s">
        <v>887</v>
      </c>
      <c r="C1124" t="s">
        <v>268</v>
      </c>
      <c r="E1124" t="s">
        <v>727</v>
      </c>
      <c r="F1124" t="s">
        <v>728</v>
      </c>
      <c r="G1124" t="s">
        <v>124</v>
      </c>
      <c r="H1124">
        <v>4</v>
      </c>
      <c r="I1124" s="68" t="str">
        <f>VLOOKUP(E1124,Refs!$P$2:$R$29,3,FALSE)</f>
        <v>Y58</v>
      </c>
      <c r="J1124" s="68" t="str">
        <f>VLOOKUP(E1124,Refs!$P$2:$S$29,4,FALSE)</f>
        <v>South West</v>
      </c>
      <c r="K1124" s="28">
        <f t="shared" si="38"/>
        <v>4</v>
      </c>
    </row>
    <row r="1125" spans="1:11" x14ac:dyDescent="0.35">
      <c r="A1125" s="69">
        <f t="shared" si="37"/>
        <v>45748</v>
      </c>
      <c r="B1125" t="s">
        <v>887</v>
      </c>
      <c r="C1125" t="s">
        <v>268</v>
      </c>
      <c r="E1125" t="s">
        <v>727</v>
      </c>
      <c r="F1125" t="s">
        <v>728</v>
      </c>
      <c r="G1125" t="s">
        <v>125</v>
      </c>
      <c r="H1125">
        <v>0</v>
      </c>
      <c r="I1125" s="68" t="str">
        <f>VLOOKUP(E1125,Refs!$P$2:$R$29,3,FALSE)</f>
        <v>Y58</v>
      </c>
      <c r="J1125" s="68" t="str">
        <f>VLOOKUP(E1125,Refs!$P$2:$S$29,4,FALSE)</f>
        <v>South West</v>
      </c>
      <c r="K1125" s="28" t="str">
        <f t="shared" si="38"/>
        <v/>
      </c>
    </row>
    <row r="1126" spans="1:11" x14ac:dyDescent="0.35">
      <c r="A1126" s="69">
        <f t="shared" si="37"/>
        <v>45748</v>
      </c>
      <c r="B1126" t="s">
        <v>887</v>
      </c>
      <c r="C1126" t="s">
        <v>268</v>
      </c>
      <c r="E1126" t="s">
        <v>727</v>
      </c>
      <c r="F1126" t="s">
        <v>728</v>
      </c>
      <c r="G1126" t="s">
        <v>126</v>
      </c>
      <c r="H1126">
        <v>0</v>
      </c>
      <c r="I1126" s="68" t="str">
        <f>VLOOKUP(E1126,Refs!$P$2:$R$29,3,FALSE)</f>
        <v>Y58</v>
      </c>
      <c r="J1126" s="68" t="str">
        <f>VLOOKUP(E1126,Refs!$P$2:$S$29,4,FALSE)</f>
        <v>South West</v>
      </c>
      <c r="K1126" s="28" t="str">
        <f t="shared" si="38"/>
        <v/>
      </c>
    </row>
    <row r="1127" spans="1:11" x14ac:dyDescent="0.35">
      <c r="A1127" s="69">
        <f t="shared" si="37"/>
        <v>45748</v>
      </c>
      <c r="B1127" t="s">
        <v>887</v>
      </c>
      <c r="C1127" t="s">
        <v>268</v>
      </c>
      <c r="E1127" t="s">
        <v>727</v>
      </c>
      <c r="F1127" t="s">
        <v>728</v>
      </c>
      <c r="G1127" t="s">
        <v>127</v>
      </c>
      <c r="H1127">
        <v>0</v>
      </c>
      <c r="I1127" s="68" t="str">
        <f>VLOOKUP(E1127,Refs!$P$2:$R$29,3,FALSE)</f>
        <v>Y58</v>
      </c>
      <c r="J1127" s="68" t="str">
        <f>VLOOKUP(E1127,Refs!$P$2:$S$29,4,FALSE)</f>
        <v>South West</v>
      </c>
      <c r="K1127" s="28" t="str">
        <f t="shared" si="38"/>
        <v/>
      </c>
    </row>
    <row r="1128" spans="1:11" x14ac:dyDescent="0.35">
      <c r="A1128" s="69">
        <f t="shared" si="37"/>
        <v>45748</v>
      </c>
      <c r="B1128" t="s">
        <v>887</v>
      </c>
      <c r="C1128" t="s">
        <v>268</v>
      </c>
      <c r="E1128" t="s">
        <v>727</v>
      </c>
      <c r="F1128" t="s">
        <v>728</v>
      </c>
      <c r="G1128" t="s">
        <v>128</v>
      </c>
      <c r="H1128">
        <v>0</v>
      </c>
      <c r="I1128" s="68" t="str">
        <f>VLOOKUP(E1128,Refs!$P$2:$R$29,3,FALSE)</f>
        <v>Y58</v>
      </c>
      <c r="J1128" s="68" t="str">
        <f>VLOOKUP(E1128,Refs!$P$2:$S$29,4,FALSE)</f>
        <v>South West</v>
      </c>
      <c r="K1128" s="28" t="str">
        <f t="shared" si="38"/>
        <v/>
      </c>
    </row>
    <row r="1129" spans="1:11" x14ac:dyDescent="0.35">
      <c r="A1129" s="69">
        <f t="shared" si="37"/>
        <v>45748</v>
      </c>
      <c r="B1129" t="s">
        <v>887</v>
      </c>
      <c r="C1129" t="s">
        <v>268</v>
      </c>
      <c r="E1129" t="s">
        <v>727</v>
      </c>
      <c r="F1129" t="s">
        <v>728</v>
      </c>
      <c r="G1129" t="s">
        <v>129</v>
      </c>
      <c r="H1129">
        <v>1066</v>
      </c>
      <c r="I1129" s="68" t="str">
        <f>VLOOKUP(E1129,Refs!$P$2:$R$29,3,FALSE)</f>
        <v>Y58</v>
      </c>
      <c r="J1129" s="68" t="str">
        <f>VLOOKUP(E1129,Refs!$P$2:$S$29,4,FALSE)</f>
        <v>South West</v>
      </c>
      <c r="K1129" s="28">
        <f t="shared" si="38"/>
        <v>1066</v>
      </c>
    </row>
    <row r="1130" spans="1:11" x14ac:dyDescent="0.35">
      <c r="A1130" s="69">
        <f t="shared" si="37"/>
        <v>45748</v>
      </c>
      <c r="B1130" t="s">
        <v>887</v>
      </c>
      <c r="C1130" t="s">
        <v>268</v>
      </c>
      <c r="E1130" t="s">
        <v>727</v>
      </c>
      <c r="F1130" t="s">
        <v>728</v>
      </c>
      <c r="G1130" t="s">
        <v>130</v>
      </c>
      <c r="H1130">
        <v>464</v>
      </c>
      <c r="I1130" s="68" t="str">
        <f>VLOOKUP(E1130,Refs!$P$2:$R$29,3,FALSE)</f>
        <v>Y58</v>
      </c>
      <c r="J1130" s="68" t="str">
        <f>VLOOKUP(E1130,Refs!$P$2:$S$29,4,FALSE)</f>
        <v>South West</v>
      </c>
      <c r="K1130" s="28">
        <f t="shared" si="38"/>
        <v>464</v>
      </c>
    </row>
    <row r="1131" spans="1:11" x14ac:dyDescent="0.35">
      <c r="A1131" s="69">
        <f t="shared" si="37"/>
        <v>45748</v>
      </c>
      <c r="B1131" t="s">
        <v>887</v>
      </c>
      <c r="C1131" t="s">
        <v>268</v>
      </c>
      <c r="E1131" t="s">
        <v>727</v>
      </c>
      <c r="F1131" t="s">
        <v>728</v>
      </c>
      <c r="G1131" t="s">
        <v>131</v>
      </c>
      <c r="H1131">
        <v>369</v>
      </c>
      <c r="I1131" s="68" t="str">
        <f>VLOOKUP(E1131,Refs!$P$2:$R$29,3,FALSE)</f>
        <v>Y58</v>
      </c>
      <c r="J1131" s="68" t="str">
        <f>VLOOKUP(E1131,Refs!$P$2:$S$29,4,FALSE)</f>
        <v>South West</v>
      </c>
      <c r="K1131" s="28">
        <f t="shared" si="38"/>
        <v>369</v>
      </c>
    </row>
    <row r="1132" spans="1:11" x14ac:dyDescent="0.35">
      <c r="A1132" s="69">
        <f t="shared" si="37"/>
        <v>45748</v>
      </c>
      <c r="B1132" t="s">
        <v>887</v>
      </c>
      <c r="C1132" t="s">
        <v>268</v>
      </c>
      <c r="E1132" t="s">
        <v>727</v>
      </c>
      <c r="F1132" t="s">
        <v>728</v>
      </c>
      <c r="G1132" t="s">
        <v>132</v>
      </c>
      <c r="H1132">
        <v>1170</v>
      </c>
      <c r="I1132" s="68" t="str">
        <f>VLOOKUP(E1132,Refs!$P$2:$R$29,3,FALSE)</f>
        <v>Y58</v>
      </c>
      <c r="J1132" s="68" t="str">
        <f>VLOOKUP(E1132,Refs!$P$2:$S$29,4,FALSE)</f>
        <v>South West</v>
      </c>
      <c r="K1132" s="28">
        <f t="shared" si="38"/>
        <v>1170</v>
      </c>
    </row>
    <row r="1133" spans="1:11" x14ac:dyDescent="0.35">
      <c r="A1133" s="69">
        <f t="shared" si="37"/>
        <v>45748</v>
      </c>
      <c r="B1133" t="s">
        <v>887</v>
      </c>
      <c r="C1133" t="s">
        <v>268</v>
      </c>
      <c r="E1133" t="s">
        <v>727</v>
      </c>
      <c r="F1133" t="s">
        <v>728</v>
      </c>
      <c r="G1133" t="s">
        <v>133</v>
      </c>
      <c r="H1133">
        <v>1059</v>
      </c>
      <c r="I1133" s="68" t="str">
        <f>VLOOKUP(E1133,Refs!$P$2:$R$29,3,FALSE)</f>
        <v>Y58</v>
      </c>
      <c r="J1133" s="68" t="str">
        <f>VLOOKUP(E1133,Refs!$P$2:$S$29,4,FALSE)</f>
        <v>South West</v>
      </c>
      <c r="K1133" s="28">
        <f t="shared" si="38"/>
        <v>1059</v>
      </c>
    </row>
    <row r="1134" spans="1:11" x14ac:dyDescent="0.35">
      <c r="A1134" s="69">
        <f t="shared" si="37"/>
        <v>45748</v>
      </c>
      <c r="B1134" t="s">
        <v>887</v>
      </c>
      <c r="C1134" t="s">
        <v>268</v>
      </c>
      <c r="E1134" t="s">
        <v>727</v>
      </c>
      <c r="F1134" t="s">
        <v>728</v>
      </c>
      <c r="G1134" t="s">
        <v>134</v>
      </c>
      <c r="H1134">
        <v>940</v>
      </c>
      <c r="I1134" s="68" t="str">
        <f>VLOOKUP(E1134,Refs!$P$2:$R$29,3,FALSE)</f>
        <v>Y58</v>
      </c>
      <c r="J1134" s="68" t="str">
        <f>VLOOKUP(E1134,Refs!$P$2:$S$29,4,FALSE)</f>
        <v>South West</v>
      </c>
      <c r="K1134" s="28">
        <f t="shared" si="38"/>
        <v>940</v>
      </c>
    </row>
    <row r="1135" spans="1:11" x14ac:dyDescent="0.35">
      <c r="A1135" s="69">
        <f t="shared" si="37"/>
        <v>45748</v>
      </c>
      <c r="B1135" t="s">
        <v>887</v>
      </c>
      <c r="C1135" t="s">
        <v>268</v>
      </c>
      <c r="E1135" t="s">
        <v>727</v>
      </c>
      <c r="F1135" t="s">
        <v>728</v>
      </c>
      <c r="G1135" t="s">
        <v>135</v>
      </c>
      <c r="H1135">
        <v>796</v>
      </c>
      <c r="I1135" s="68" t="str">
        <f>VLOOKUP(E1135,Refs!$P$2:$R$29,3,FALSE)</f>
        <v>Y58</v>
      </c>
      <c r="J1135" s="68" t="str">
        <f>VLOOKUP(E1135,Refs!$P$2:$S$29,4,FALSE)</f>
        <v>South West</v>
      </c>
      <c r="K1135" s="28">
        <f t="shared" si="38"/>
        <v>796</v>
      </c>
    </row>
    <row r="1136" spans="1:11" x14ac:dyDescent="0.35">
      <c r="A1136" s="69">
        <f t="shared" si="37"/>
        <v>45748</v>
      </c>
      <c r="B1136" t="s">
        <v>887</v>
      </c>
      <c r="C1136" t="s">
        <v>268</v>
      </c>
      <c r="E1136" t="s">
        <v>727</v>
      </c>
      <c r="F1136" t="s">
        <v>728</v>
      </c>
      <c r="G1136" t="s">
        <v>136</v>
      </c>
      <c r="H1136">
        <v>283</v>
      </c>
      <c r="I1136" s="68" t="str">
        <f>VLOOKUP(E1136,Refs!$P$2:$R$29,3,FALSE)</f>
        <v>Y58</v>
      </c>
      <c r="J1136" s="68" t="str">
        <f>VLOOKUP(E1136,Refs!$P$2:$S$29,4,FALSE)</f>
        <v>South West</v>
      </c>
      <c r="K1136" s="28">
        <f t="shared" si="38"/>
        <v>283</v>
      </c>
    </row>
    <row r="1137" spans="1:11" x14ac:dyDescent="0.35">
      <c r="A1137" s="69">
        <f t="shared" si="37"/>
        <v>45748</v>
      </c>
      <c r="B1137" t="s">
        <v>887</v>
      </c>
      <c r="C1137" t="s">
        <v>268</v>
      </c>
      <c r="E1137" t="s">
        <v>727</v>
      </c>
      <c r="F1137" t="s">
        <v>728</v>
      </c>
      <c r="G1137" t="s">
        <v>137</v>
      </c>
      <c r="H1137">
        <v>254</v>
      </c>
      <c r="I1137" s="68" t="str">
        <f>VLOOKUP(E1137,Refs!$P$2:$R$29,3,FALSE)</f>
        <v>Y58</v>
      </c>
      <c r="J1137" s="68" t="str">
        <f>VLOOKUP(E1137,Refs!$P$2:$S$29,4,FALSE)</f>
        <v>South West</v>
      </c>
      <c r="K1137" s="28">
        <f t="shared" si="38"/>
        <v>254</v>
      </c>
    </row>
    <row r="1138" spans="1:11" x14ac:dyDescent="0.35">
      <c r="A1138" s="69">
        <f t="shared" si="37"/>
        <v>45748</v>
      </c>
      <c r="B1138" t="s">
        <v>887</v>
      </c>
      <c r="C1138" t="s">
        <v>268</v>
      </c>
      <c r="E1138" t="s">
        <v>727</v>
      </c>
      <c r="F1138" t="s">
        <v>728</v>
      </c>
      <c r="G1138" t="s">
        <v>138</v>
      </c>
      <c r="H1138">
        <v>11</v>
      </c>
      <c r="I1138" s="68" t="str">
        <f>VLOOKUP(E1138,Refs!$P$2:$R$29,3,FALSE)</f>
        <v>Y58</v>
      </c>
      <c r="J1138" s="68" t="str">
        <f>VLOOKUP(E1138,Refs!$P$2:$S$29,4,FALSE)</f>
        <v>South West</v>
      </c>
      <c r="K1138" s="28">
        <f t="shared" si="38"/>
        <v>11</v>
      </c>
    </row>
    <row r="1139" spans="1:11" x14ac:dyDescent="0.35">
      <c r="A1139" s="69">
        <f t="shared" si="37"/>
        <v>45748</v>
      </c>
      <c r="B1139" t="s">
        <v>887</v>
      </c>
      <c r="C1139" t="s">
        <v>268</v>
      </c>
      <c r="E1139" t="s">
        <v>727</v>
      </c>
      <c r="F1139" t="s">
        <v>728</v>
      </c>
      <c r="G1139" t="s">
        <v>139</v>
      </c>
      <c r="H1139">
        <v>8</v>
      </c>
      <c r="I1139" s="68" t="str">
        <f>VLOOKUP(E1139,Refs!$P$2:$R$29,3,FALSE)</f>
        <v>Y58</v>
      </c>
      <c r="J1139" s="68" t="str">
        <f>VLOOKUP(E1139,Refs!$P$2:$S$29,4,FALSE)</f>
        <v>South West</v>
      </c>
      <c r="K1139" s="28">
        <f t="shared" si="38"/>
        <v>8</v>
      </c>
    </row>
    <row r="1140" spans="1:11" x14ac:dyDescent="0.35">
      <c r="A1140" s="69">
        <f t="shared" si="37"/>
        <v>45748</v>
      </c>
      <c r="B1140" t="s">
        <v>887</v>
      </c>
      <c r="C1140" t="s">
        <v>268</v>
      </c>
      <c r="E1140" t="s">
        <v>727</v>
      </c>
      <c r="F1140" t="s">
        <v>728</v>
      </c>
      <c r="G1140" t="s">
        <v>140</v>
      </c>
      <c r="H1140">
        <v>127</v>
      </c>
      <c r="I1140" s="68" t="str">
        <f>VLOOKUP(E1140,Refs!$P$2:$R$29,3,FALSE)</f>
        <v>Y58</v>
      </c>
      <c r="J1140" s="68" t="str">
        <f>VLOOKUP(E1140,Refs!$P$2:$S$29,4,FALSE)</f>
        <v>South West</v>
      </c>
      <c r="K1140" s="28">
        <f t="shared" si="38"/>
        <v>127</v>
      </c>
    </row>
    <row r="1141" spans="1:11" x14ac:dyDescent="0.35">
      <c r="A1141" s="69">
        <f t="shared" si="37"/>
        <v>45748</v>
      </c>
      <c r="B1141" t="s">
        <v>887</v>
      </c>
      <c r="C1141" t="s">
        <v>268</v>
      </c>
      <c r="E1141" t="s">
        <v>727</v>
      </c>
      <c r="F1141" t="s">
        <v>728</v>
      </c>
      <c r="G1141" t="s">
        <v>141</v>
      </c>
      <c r="H1141">
        <v>127</v>
      </c>
      <c r="I1141" s="68" t="str">
        <f>VLOOKUP(E1141,Refs!$P$2:$R$29,3,FALSE)</f>
        <v>Y58</v>
      </c>
      <c r="J1141" s="68" t="str">
        <f>VLOOKUP(E1141,Refs!$P$2:$S$29,4,FALSE)</f>
        <v>South West</v>
      </c>
      <c r="K1141" s="28">
        <f t="shared" si="38"/>
        <v>127</v>
      </c>
    </row>
    <row r="1142" spans="1:11" x14ac:dyDescent="0.35">
      <c r="A1142" s="69">
        <f t="shared" si="37"/>
        <v>45748</v>
      </c>
      <c r="B1142" t="s">
        <v>887</v>
      </c>
      <c r="C1142" t="s">
        <v>268</v>
      </c>
      <c r="E1142" t="s">
        <v>727</v>
      </c>
      <c r="F1142" t="s">
        <v>728</v>
      </c>
      <c r="G1142" t="s">
        <v>730</v>
      </c>
      <c r="H1142">
        <v>339</v>
      </c>
      <c r="I1142" s="68" t="str">
        <f>VLOOKUP(E1142,Refs!$P$2:$R$29,3,FALSE)</f>
        <v>Y58</v>
      </c>
      <c r="J1142" s="68" t="str">
        <f>VLOOKUP(E1142,Refs!$P$2:$S$29,4,FALSE)</f>
        <v>South West</v>
      </c>
      <c r="K1142" s="28">
        <f t="shared" si="38"/>
        <v>339</v>
      </c>
    </row>
    <row r="1143" spans="1:11" x14ac:dyDescent="0.35">
      <c r="A1143" s="69">
        <f t="shared" si="37"/>
        <v>45748</v>
      </c>
      <c r="B1143" t="s">
        <v>887</v>
      </c>
      <c r="C1143" t="s">
        <v>268</v>
      </c>
      <c r="E1143" t="s">
        <v>727</v>
      </c>
      <c r="F1143" t="s">
        <v>728</v>
      </c>
      <c r="G1143" t="s">
        <v>729</v>
      </c>
      <c r="H1143">
        <v>152</v>
      </c>
      <c r="I1143" s="68" t="str">
        <f>VLOOKUP(E1143,Refs!$P$2:$R$29,3,FALSE)</f>
        <v>Y58</v>
      </c>
      <c r="J1143" s="68" t="str">
        <f>VLOOKUP(E1143,Refs!$P$2:$S$29,4,FALSE)</f>
        <v>South West</v>
      </c>
      <c r="K1143" s="28">
        <f t="shared" si="38"/>
        <v>152</v>
      </c>
    </row>
    <row r="1144" spans="1:11" x14ac:dyDescent="0.35">
      <c r="A1144" s="69">
        <f t="shared" si="37"/>
        <v>45748</v>
      </c>
      <c r="B1144" t="s">
        <v>887</v>
      </c>
      <c r="C1144" t="s">
        <v>268</v>
      </c>
      <c r="E1144" t="s">
        <v>727</v>
      </c>
      <c r="F1144" t="s">
        <v>728</v>
      </c>
      <c r="G1144" t="s">
        <v>732</v>
      </c>
      <c r="H1144">
        <v>600</v>
      </c>
      <c r="I1144" s="68" t="str">
        <f>VLOOKUP(E1144,Refs!$P$2:$R$29,3,FALSE)</f>
        <v>Y58</v>
      </c>
      <c r="J1144" s="68" t="str">
        <f>VLOOKUP(E1144,Refs!$P$2:$S$29,4,FALSE)</f>
        <v>South West</v>
      </c>
      <c r="K1144" s="28">
        <f t="shared" si="38"/>
        <v>600</v>
      </c>
    </row>
    <row r="1145" spans="1:11" x14ac:dyDescent="0.35">
      <c r="A1145" s="69">
        <f t="shared" si="37"/>
        <v>45748</v>
      </c>
      <c r="B1145" t="s">
        <v>887</v>
      </c>
      <c r="C1145" t="s">
        <v>268</v>
      </c>
      <c r="E1145" t="s">
        <v>727</v>
      </c>
      <c r="F1145" t="s">
        <v>728</v>
      </c>
      <c r="G1145" t="s">
        <v>731</v>
      </c>
      <c r="H1145">
        <v>304</v>
      </c>
      <c r="I1145" s="68" t="str">
        <f>VLOOKUP(E1145,Refs!$P$2:$R$29,3,FALSE)</f>
        <v>Y58</v>
      </c>
      <c r="J1145" s="68" t="str">
        <f>VLOOKUP(E1145,Refs!$P$2:$S$29,4,FALSE)</f>
        <v>South West</v>
      </c>
      <c r="K1145" s="28">
        <f t="shared" si="38"/>
        <v>304</v>
      </c>
    </row>
    <row r="1146" spans="1:11" x14ac:dyDescent="0.35">
      <c r="A1146" s="69">
        <f t="shared" si="37"/>
        <v>45748</v>
      </c>
      <c r="B1146" t="s">
        <v>887</v>
      </c>
      <c r="C1146" t="s">
        <v>268</v>
      </c>
      <c r="E1146" t="s">
        <v>805</v>
      </c>
      <c r="F1146" t="s">
        <v>806</v>
      </c>
      <c r="G1146" t="s">
        <v>10</v>
      </c>
      <c r="H1146">
        <v>45218</v>
      </c>
      <c r="I1146" s="68" t="str">
        <f>VLOOKUP(E1146,Refs!$P$2:$R$29,3,FALSE)</f>
        <v>Y61</v>
      </c>
      <c r="J1146" s="68" t="str">
        <f>VLOOKUP(E1146,Refs!$P$2:$S$29,4,FALSE)</f>
        <v>East of England</v>
      </c>
      <c r="K1146" s="28">
        <f t="shared" si="38"/>
        <v>45218</v>
      </c>
    </row>
    <row r="1147" spans="1:11" x14ac:dyDescent="0.35">
      <c r="A1147" s="69">
        <f t="shared" si="37"/>
        <v>45748</v>
      </c>
      <c r="B1147" t="s">
        <v>887</v>
      </c>
      <c r="C1147" t="s">
        <v>268</v>
      </c>
      <c r="E1147" t="s">
        <v>805</v>
      </c>
      <c r="F1147" t="s">
        <v>806</v>
      </c>
      <c r="G1147" t="s">
        <v>70</v>
      </c>
      <c r="H1147">
        <v>45202</v>
      </c>
      <c r="I1147" s="68" t="str">
        <f>VLOOKUP(E1147,Refs!$P$2:$R$29,3,FALSE)</f>
        <v>Y61</v>
      </c>
      <c r="J1147" s="68" t="str">
        <f>VLOOKUP(E1147,Refs!$P$2:$S$29,4,FALSE)</f>
        <v>East of England</v>
      </c>
      <c r="K1147" s="28">
        <f t="shared" si="38"/>
        <v>45202</v>
      </c>
    </row>
    <row r="1148" spans="1:11" x14ac:dyDescent="0.35">
      <c r="A1148" s="69">
        <f t="shared" si="37"/>
        <v>45748</v>
      </c>
      <c r="B1148" t="s">
        <v>887</v>
      </c>
      <c r="C1148" t="s">
        <v>268</v>
      </c>
      <c r="E1148" t="s">
        <v>805</v>
      </c>
      <c r="F1148" t="s">
        <v>806</v>
      </c>
      <c r="G1148" t="s">
        <v>20</v>
      </c>
      <c r="H1148">
        <v>40853</v>
      </c>
      <c r="I1148" s="68" t="str">
        <f>VLOOKUP(E1148,Refs!$P$2:$R$29,3,FALSE)</f>
        <v>Y61</v>
      </c>
      <c r="J1148" s="68" t="str">
        <f>VLOOKUP(E1148,Refs!$P$2:$S$29,4,FALSE)</f>
        <v>East of England</v>
      </c>
      <c r="K1148" s="28">
        <f t="shared" si="38"/>
        <v>40853</v>
      </c>
    </row>
    <row r="1149" spans="1:11" x14ac:dyDescent="0.35">
      <c r="A1149" s="69">
        <f t="shared" si="37"/>
        <v>45748</v>
      </c>
      <c r="B1149" t="s">
        <v>887</v>
      </c>
      <c r="C1149" t="s">
        <v>268</v>
      </c>
      <c r="E1149" t="s">
        <v>805</v>
      </c>
      <c r="F1149" t="s">
        <v>806</v>
      </c>
      <c r="G1149" t="s">
        <v>23</v>
      </c>
      <c r="H1149">
        <v>33868</v>
      </c>
      <c r="I1149" s="68" t="str">
        <f>VLOOKUP(E1149,Refs!$P$2:$R$29,3,FALSE)</f>
        <v>Y61</v>
      </c>
      <c r="J1149" s="68" t="str">
        <f>VLOOKUP(E1149,Refs!$P$2:$S$29,4,FALSE)</f>
        <v>East of England</v>
      </c>
      <c r="K1149" s="28">
        <f t="shared" si="38"/>
        <v>33868</v>
      </c>
    </row>
    <row r="1150" spans="1:11" x14ac:dyDescent="0.35">
      <c r="A1150" s="69">
        <f t="shared" si="37"/>
        <v>45748</v>
      </c>
      <c r="B1150" t="s">
        <v>887</v>
      </c>
      <c r="C1150" t="s">
        <v>268</v>
      </c>
      <c r="E1150" t="s">
        <v>805</v>
      </c>
      <c r="F1150" t="s">
        <v>806</v>
      </c>
      <c r="G1150" t="s">
        <v>19</v>
      </c>
      <c r="H1150">
        <v>1238</v>
      </c>
      <c r="I1150" s="68" t="str">
        <f>VLOOKUP(E1150,Refs!$P$2:$R$29,3,FALSE)</f>
        <v>Y61</v>
      </c>
      <c r="J1150" s="68" t="str">
        <f>VLOOKUP(E1150,Refs!$P$2:$S$29,4,FALSE)</f>
        <v>East of England</v>
      </c>
      <c r="K1150" s="28">
        <f t="shared" si="38"/>
        <v>1238</v>
      </c>
    </row>
    <row r="1151" spans="1:11" x14ac:dyDescent="0.35">
      <c r="A1151" s="69">
        <f t="shared" si="37"/>
        <v>45748</v>
      </c>
      <c r="B1151" t="s">
        <v>887</v>
      </c>
      <c r="C1151" t="s">
        <v>268</v>
      </c>
      <c r="E1151" t="s">
        <v>805</v>
      </c>
      <c r="F1151" t="s">
        <v>806</v>
      </c>
      <c r="G1151" t="s">
        <v>21</v>
      </c>
      <c r="H1151">
        <v>2018905</v>
      </c>
      <c r="I1151" s="68" t="str">
        <f>VLOOKUP(E1151,Refs!$P$2:$R$29,3,FALSE)</f>
        <v>Y61</v>
      </c>
      <c r="J1151" s="68" t="str">
        <f>VLOOKUP(E1151,Refs!$P$2:$S$29,4,FALSE)</f>
        <v>East of England</v>
      </c>
      <c r="K1151" s="28">
        <f t="shared" si="38"/>
        <v>2018905</v>
      </c>
    </row>
    <row r="1152" spans="1:11" x14ac:dyDescent="0.35">
      <c r="A1152" s="69">
        <f t="shared" si="37"/>
        <v>45748</v>
      </c>
      <c r="B1152" t="s">
        <v>887</v>
      </c>
      <c r="C1152" t="s">
        <v>268</v>
      </c>
      <c r="E1152" t="s">
        <v>805</v>
      </c>
      <c r="F1152" t="s">
        <v>806</v>
      </c>
      <c r="G1152" t="s">
        <v>71</v>
      </c>
      <c r="H1152">
        <v>442</v>
      </c>
      <c r="I1152" s="68" t="str">
        <f>VLOOKUP(E1152,Refs!$P$2:$R$29,3,FALSE)</f>
        <v>Y61</v>
      </c>
      <c r="J1152" s="68" t="str">
        <f>VLOOKUP(E1152,Refs!$P$2:$S$29,4,FALSE)</f>
        <v>East of England</v>
      </c>
      <c r="K1152" s="28">
        <f t="shared" si="38"/>
        <v>442</v>
      </c>
    </row>
    <row r="1153" spans="1:11" x14ac:dyDescent="0.35">
      <c r="A1153" s="69">
        <f t="shared" si="37"/>
        <v>45748</v>
      </c>
      <c r="B1153" t="s">
        <v>887</v>
      </c>
      <c r="C1153" t="s">
        <v>268</v>
      </c>
      <c r="E1153" t="s">
        <v>805</v>
      </c>
      <c r="F1153" t="s">
        <v>806</v>
      </c>
      <c r="G1153" t="s">
        <v>72</v>
      </c>
      <c r="H1153">
        <v>634</v>
      </c>
      <c r="I1153" s="68" t="str">
        <f>VLOOKUP(E1153,Refs!$P$2:$R$29,3,FALSE)</f>
        <v>Y61</v>
      </c>
      <c r="J1153" s="68" t="str">
        <f>VLOOKUP(E1153,Refs!$P$2:$S$29,4,FALSE)</f>
        <v>East of England</v>
      </c>
      <c r="K1153" s="28">
        <f t="shared" si="38"/>
        <v>634</v>
      </c>
    </row>
    <row r="1154" spans="1:11" x14ac:dyDescent="0.35">
      <c r="A1154" s="69">
        <f t="shared" si="37"/>
        <v>45748</v>
      </c>
      <c r="B1154" t="s">
        <v>887</v>
      </c>
      <c r="C1154" t="s">
        <v>268</v>
      </c>
      <c r="E1154" t="s">
        <v>805</v>
      </c>
      <c r="F1154" t="s">
        <v>806</v>
      </c>
      <c r="G1154" t="s">
        <v>73</v>
      </c>
      <c r="H1154">
        <v>173854</v>
      </c>
      <c r="I1154" s="68" t="str">
        <f>VLOOKUP(E1154,Refs!$P$2:$R$29,3,FALSE)</f>
        <v>Y61</v>
      </c>
      <c r="J1154" s="68" t="str">
        <f>VLOOKUP(E1154,Refs!$P$2:$S$29,4,FALSE)</f>
        <v>East of England</v>
      </c>
      <c r="K1154" s="28">
        <f t="shared" si="38"/>
        <v>173854</v>
      </c>
    </row>
    <row r="1155" spans="1:11" x14ac:dyDescent="0.35">
      <c r="A1155" s="69">
        <f t="shared" ref="A1155:A1218" si="39">DATEVALUE(RIGHT(B1155,8))</f>
        <v>45748</v>
      </c>
      <c r="B1155" t="s">
        <v>887</v>
      </c>
      <c r="C1155" t="s">
        <v>268</v>
      </c>
      <c r="E1155" t="s">
        <v>805</v>
      </c>
      <c r="F1155" t="s">
        <v>806</v>
      </c>
      <c r="G1155" t="s">
        <v>74</v>
      </c>
      <c r="H1155">
        <v>17792</v>
      </c>
      <c r="I1155" s="68" t="str">
        <f>VLOOKUP(E1155,Refs!$P$2:$R$29,3,FALSE)</f>
        <v>Y61</v>
      </c>
      <c r="J1155" s="68" t="str">
        <f>VLOOKUP(E1155,Refs!$P$2:$S$29,4,FALSE)</f>
        <v>East of England</v>
      </c>
      <c r="K1155" s="28">
        <f t="shared" si="38"/>
        <v>17792</v>
      </c>
    </row>
    <row r="1156" spans="1:11" x14ac:dyDescent="0.35">
      <c r="A1156" s="69">
        <f t="shared" si="39"/>
        <v>45748</v>
      </c>
      <c r="B1156" t="s">
        <v>887</v>
      </c>
      <c r="C1156" t="s">
        <v>268</v>
      </c>
      <c r="E1156" t="s">
        <v>805</v>
      </c>
      <c r="F1156" t="s">
        <v>806</v>
      </c>
      <c r="G1156" t="s">
        <v>75</v>
      </c>
      <c r="H1156">
        <v>253889839</v>
      </c>
      <c r="I1156" s="68" t="str">
        <f>VLOOKUP(E1156,Refs!$P$2:$R$29,3,FALSE)</f>
        <v>Y61</v>
      </c>
      <c r="J1156" s="68" t="str">
        <f>VLOOKUP(E1156,Refs!$P$2:$S$29,4,FALSE)</f>
        <v>East of England</v>
      </c>
      <c r="K1156" s="28">
        <f t="shared" si="38"/>
        <v>253889839</v>
      </c>
    </row>
    <row r="1157" spans="1:11" x14ac:dyDescent="0.35">
      <c r="A1157" s="69">
        <f t="shared" si="39"/>
        <v>45748</v>
      </c>
      <c r="B1157" t="s">
        <v>887</v>
      </c>
      <c r="C1157" t="s">
        <v>268</v>
      </c>
      <c r="E1157" t="s">
        <v>805</v>
      </c>
      <c r="F1157" t="s">
        <v>806</v>
      </c>
      <c r="G1157" t="s">
        <v>26</v>
      </c>
      <c r="H1157">
        <v>36155</v>
      </c>
      <c r="I1157" s="68" t="str">
        <f>VLOOKUP(E1157,Refs!$P$2:$R$29,3,FALSE)</f>
        <v>Y61</v>
      </c>
      <c r="J1157" s="68" t="str">
        <f>VLOOKUP(E1157,Refs!$P$2:$S$29,4,FALSE)</f>
        <v>East of England</v>
      </c>
      <c r="K1157" s="28">
        <f t="shared" si="38"/>
        <v>36155</v>
      </c>
    </row>
    <row r="1158" spans="1:11" x14ac:dyDescent="0.35">
      <c r="A1158" s="69">
        <f t="shared" si="39"/>
        <v>45748</v>
      </c>
      <c r="B1158" t="s">
        <v>887</v>
      </c>
      <c r="C1158" t="s">
        <v>268</v>
      </c>
      <c r="E1158" t="s">
        <v>805</v>
      </c>
      <c r="F1158" t="s">
        <v>806</v>
      </c>
      <c r="G1158" t="s">
        <v>76</v>
      </c>
      <c r="H1158">
        <v>392</v>
      </c>
      <c r="I1158" s="68" t="str">
        <f>VLOOKUP(E1158,Refs!$P$2:$R$29,3,FALSE)</f>
        <v>Y61</v>
      </c>
      <c r="J1158" s="68" t="str">
        <f>VLOOKUP(E1158,Refs!$P$2:$S$29,4,FALSE)</f>
        <v>East of England</v>
      </c>
      <c r="K1158" s="28">
        <f t="shared" si="38"/>
        <v>392</v>
      </c>
    </row>
    <row r="1159" spans="1:11" x14ac:dyDescent="0.35">
      <c r="A1159" s="69">
        <f t="shared" si="39"/>
        <v>45748</v>
      </c>
      <c r="B1159" t="s">
        <v>887</v>
      </c>
      <c r="C1159" t="s">
        <v>268</v>
      </c>
      <c r="E1159" t="s">
        <v>805</v>
      </c>
      <c r="F1159" t="s">
        <v>806</v>
      </c>
      <c r="G1159" t="s">
        <v>77</v>
      </c>
      <c r="H1159">
        <v>16794</v>
      </c>
      <c r="I1159" s="68" t="str">
        <f>VLOOKUP(E1159,Refs!$P$2:$R$29,3,FALSE)</f>
        <v>Y61</v>
      </c>
      <c r="J1159" s="68" t="str">
        <f>VLOOKUP(E1159,Refs!$P$2:$S$29,4,FALSE)</f>
        <v>East of England</v>
      </c>
      <c r="K1159" s="28">
        <f t="shared" ref="K1159:K1222" si="40">IF(OR(H1159="NULL",H1159=0,H1159=""),"",H1159)</f>
        <v>16794</v>
      </c>
    </row>
    <row r="1160" spans="1:11" x14ac:dyDescent="0.35">
      <c r="A1160" s="69">
        <f t="shared" si="39"/>
        <v>45748</v>
      </c>
      <c r="B1160" t="s">
        <v>887</v>
      </c>
      <c r="C1160" t="s">
        <v>268</v>
      </c>
      <c r="E1160" t="s">
        <v>805</v>
      </c>
      <c r="F1160" t="s">
        <v>806</v>
      </c>
      <c r="G1160" t="s">
        <v>78</v>
      </c>
      <c r="H1160">
        <v>9188</v>
      </c>
      <c r="I1160" s="68" t="str">
        <f>VLOOKUP(E1160,Refs!$P$2:$R$29,3,FALSE)</f>
        <v>Y61</v>
      </c>
      <c r="J1160" s="68" t="str">
        <f>VLOOKUP(E1160,Refs!$P$2:$S$29,4,FALSE)</f>
        <v>East of England</v>
      </c>
      <c r="K1160" s="28">
        <f t="shared" si="40"/>
        <v>9188</v>
      </c>
    </row>
    <row r="1161" spans="1:11" x14ac:dyDescent="0.35">
      <c r="A1161" s="69">
        <f t="shared" si="39"/>
        <v>45748</v>
      </c>
      <c r="B1161" t="s">
        <v>887</v>
      </c>
      <c r="C1161" t="s">
        <v>268</v>
      </c>
      <c r="E1161" t="s">
        <v>805</v>
      </c>
      <c r="F1161" t="s">
        <v>806</v>
      </c>
      <c r="G1161" t="s">
        <v>79</v>
      </c>
      <c r="H1161">
        <v>9781</v>
      </c>
      <c r="I1161" s="68" t="str">
        <f>VLOOKUP(E1161,Refs!$P$2:$R$29,3,FALSE)</f>
        <v>Y61</v>
      </c>
      <c r="J1161" s="68" t="str">
        <f>VLOOKUP(E1161,Refs!$P$2:$S$29,4,FALSE)</f>
        <v>East of England</v>
      </c>
      <c r="K1161" s="28">
        <f t="shared" si="40"/>
        <v>9781</v>
      </c>
    </row>
    <row r="1162" spans="1:11" x14ac:dyDescent="0.35">
      <c r="A1162" s="69">
        <f t="shared" si="39"/>
        <v>45748</v>
      </c>
      <c r="B1162" t="s">
        <v>887</v>
      </c>
      <c r="C1162" t="s">
        <v>268</v>
      </c>
      <c r="E1162" t="s">
        <v>805</v>
      </c>
      <c r="F1162" t="s">
        <v>806</v>
      </c>
      <c r="G1162" t="s">
        <v>80</v>
      </c>
      <c r="H1162">
        <v>0</v>
      </c>
      <c r="I1162" s="68" t="str">
        <f>VLOOKUP(E1162,Refs!$P$2:$R$29,3,FALSE)</f>
        <v>Y61</v>
      </c>
      <c r="J1162" s="68" t="str">
        <f>VLOOKUP(E1162,Refs!$P$2:$S$29,4,FALSE)</f>
        <v>East of England</v>
      </c>
      <c r="K1162" s="28" t="str">
        <f t="shared" si="40"/>
        <v/>
      </c>
    </row>
    <row r="1163" spans="1:11" x14ac:dyDescent="0.35">
      <c r="A1163" s="69">
        <f t="shared" si="39"/>
        <v>45748</v>
      </c>
      <c r="B1163" t="s">
        <v>887</v>
      </c>
      <c r="C1163" t="s">
        <v>268</v>
      </c>
      <c r="E1163" t="s">
        <v>805</v>
      </c>
      <c r="F1163" t="s">
        <v>806</v>
      </c>
      <c r="G1163" t="s">
        <v>25</v>
      </c>
      <c r="H1163">
        <v>18969</v>
      </c>
      <c r="I1163" s="68" t="str">
        <f>VLOOKUP(E1163,Refs!$P$2:$R$29,3,FALSE)</f>
        <v>Y61</v>
      </c>
      <c r="J1163" s="68" t="str">
        <f>VLOOKUP(E1163,Refs!$P$2:$S$29,4,FALSE)</f>
        <v>East of England</v>
      </c>
      <c r="K1163" s="28">
        <f t="shared" si="40"/>
        <v>18969</v>
      </c>
    </row>
    <row r="1164" spans="1:11" x14ac:dyDescent="0.35">
      <c r="A1164" s="69">
        <f t="shared" si="39"/>
        <v>45748</v>
      </c>
      <c r="B1164" t="s">
        <v>887</v>
      </c>
      <c r="C1164" t="s">
        <v>268</v>
      </c>
      <c r="E1164" t="s">
        <v>805</v>
      </c>
      <c r="F1164" t="s">
        <v>806</v>
      </c>
      <c r="G1164" t="s">
        <v>81</v>
      </c>
      <c r="H1164">
        <v>0</v>
      </c>
      <c r="I1164" s="68" t="str">
        <f>VLOOKUP(E1164,Refs!$P$2:$R$29,3,FALSE)</f>
        <v>Y61</v>
      </c>
      <c r="J1164" s="68" t="str">
        <f>VLOOKUP(E1164,Refs!$P$2:$S$29,4,FALSE)</f>
        <v>East of England</v>
      </c>
      <c r="K1164" s="28" t="str">
        <f t="shared" si="40"/>
        <v/>
      </c>
    </row>
    <row r="1165" spans="1:11" x14ac:dyDescent="0.35">
      <c r="A1165" s="69">
        <f t="shared" si="39"/>
        <v>45748</v>
      </c>
      <c r="B1165" t="s">
        <v>887</v>
      </c>
      <c r="C1165" t="s">
        <v>268</v>
      </c>
      <c r="E1165" t="s">
        <v>805</v>
      </c>
      <c r="F1165" t="s">
        <v>806</v>
      </c>
      <c r="G1165" t="s">
        <v>82</v>
      </c>
      <c r="H1165">
        <v>9169</v>
      </c>
      <c r="I1165" s="68" t="str">
        <f>VLOOKUP(E1165,Refs!$P$2:$R$29,3,FALSE)</f>
        <v>Y61</v>
      </c>
      <c r="J1165" s="68" t="str">
        <f>VLOOKUP(E1165,Refs!$P$2:$S$29,4,FALSE)</f>
        <v>East of England</v>
      </c>
      <c r="K1165" s="28">
        <f t="shared" si="40"/>
        <v>9169</v>
      </c>
    </row>
    <row r="1166" spans="1:11" x14ac:dyDescent="0.35">
      <c r="A1166" s="69">
        <f t="shared" si="39"/>
        <v>45748</v>
      </c>
      <c r="B1166" t="s">
        <v>887</v>
      </c>
      <c r="C1166" t="s">
        <v>268</v>
      </c>
      <c r="E1166" t="s">
        <v>805</v>
      </c>
      <c r="F1166" t="s">
        <v>806</v>
      </c>
      <c r="G1166" t="s">
        <v>83</v>
      </c>
      <c r="H1166">
        <v>1273</v>
      </c>
      <c r="I1166" s="68" t="str">
        <f>VLOOKUP(E1166,Refs!$P$2:$R$29,3,FALSE)</f>
        <v>Y61</v>
      </c>
      <c r="J1166" s="68" t="str">
        <f>VLOOKUP(E1166,Refs!$P$2:$S$29,4,FALSE)</f>
        <v>East of England</v>
      </c>
      <c r="K1166" s="28">
        <f t="shared" si="40"/>
        <v>1273</v>
      </c>
    </row>
    <row r="1167" spans="1:11" x14ac:dyDescent="0.35">
      <c r="A1167" s="69">
        <f t="shared" si="39"/>
        <v>45748</v>
      </c>
      <c r="B1167" t="s">
        <v>887</v>
      </c>
      <c r="C1167" t="s">
        <v>268</v>
      </c>
      <c r="E1167" t="s">
        <v>805</v>
      </c>
      <c r="F1167" t="s">
        <v>806</v>
      </c>
      <c r="G1167" t="s">
        <v>84</v>
      </c>
      <c r="H1167">
        <v>26530</v>
      </c>
      <c r="I1167" s="68" t="str">
        <f>VLOOKUP(E1167,Refs!$P$2:$R$29,3,FALSE)</f>
        <v>Y61</v>
      </c>
      <c r="J1167" s="68" t="str">
        <f>VLOOKUP(E1167,Refs!$P$2:$S$29,4,FALSE)</f>
        <v>East of England</v>
      </c>
      <c r="K1167" s="28">
        <f t="shared" si="40"/>
        <v>26530</v>
      </c>
    </row>
    <row r="1168" spans="1:11" x14ac:dyDescent="0.35">
      <c r="A1168" s="69">
        <f t="shared" si="39"/>
        <v>45748</v>
      </c>
      <c r="B1168" t="s">
        <v>887</v>
      </c>
      <c r="C1168" t="s">
        <v>268</v>
      </c>
      <c r="E1168" t="s">
        <v>805</v>
      </c>
      <c r="F1168" t="s">
        <v>806</v>
      </c>
      <c r="G1168" t="s">
        <v>85</v>
      </c>
      <c r="H1168">
        <v>52364</v>
      </c>
      <c r="I1168" s="68" t="str">
        <f>VLOOKUP(E1168,Refs!$P$2:$R$29,3,FALSE)</f>
        <v>Y61</v>
      </c>
      <c r="J1168" s="68" t="str">
        <f>VLOOKUP(E1168,Refs!$P$2:$S$29,4,FALSE)</f>
        <v>East of England</v>
      </c>
      <c r="K1168" s="28">
        <f t="shared" si="40"/>
        <v>52364</v>
      </c>
    </row>
    <row r="1169" spans="1:11" x14ac:dyDescent="0.35">
      <c r="A1169" s="69">
        <f t="shared" si="39"/>
        <v>45748</v>
      </c>
      <c r="B1169" t="s">
        <v>887</v>
      </c>
      <c r="C1169" t="s">
        <v>268</v>
      </c>
      <c r="E1169" t="s">
        <v>805</v>
      </c>
      <c r="F1169" t="s">
        <v>806</v>
      </c>
      <c r="G1169" t="s">
        <v>86</v>
      </c>
      <c r="H1169">
        <v>7290</v>
      </c>
      <c r="I1169" s="68" t="str">
        <f>VLOOKUP(E1169,Refs!$P$2:$R$29,3,FALSE)</f>
        <v>Y61</v>
      </c>
      <c r="J1169" s="68" t="str">
        <f>VLOOKUP(E1169,Refs!$P$2:$S$29,4,FALSE)</f>
        <v>East of England</v>
      </c>
      <c r="K1169" s="28">
        <f t="shared" si="40"/>
        <v>7290</v>
      </c>
    </row>
    <row r="1170" spans="1:11" x14ac:dyDescent="0.35">
      <c r="A1170" s="69">
        <f t="shared" si="39"/>
        <v>45748</v>
      </c>
      <c r="B1170" t="s">
        <v>887</v>
      </c>
      <c r="C1170" t="s">
        <v>268</v>
      </c>
      <c r="E1170" t="s">
        <v>805</v>
      </c>
      <c r="F1170" t="s">
        <v>806</v>
      </c>
      <c r="G1170" t="s">
        <v>87</v>
      </c>
      <c r="H1170">
        <v>3702</v>
      </c>
      <c r="I1170" s="68" t="str">
        <f>VLOOKUP(E1170,Refs!$P$2:$R$29,3,FALSE)</f>
        <v>Y61</v>
      </c>
      <c r="J1170" s="68" t="str">
        <f>VLOOKUP(E1170,Refs!$P$2:$S$29,4,FALSE)</f>
        <v>East of England</v>
      </c>
      <c r="K1170" s="28">
        <f t="shared" si="40"/>
        <v>3702</v>
      </c>
    </row>
    <row r="1171" spans="1:11" x14ac:dyDescent="0.35">
      <c r="A1171" s="69">
        <f t="shared" si="39"/>
        <v>45748</v>
      </c>
      <c r="B1171" t="s">
        <v>887</v>
      </c>
      <c r="C1171" t="s">
        <v>268</v>
      </c>
      <c r="E1171" t="s">
        <v>805</v>
      </c>
      <c r="F1171" t="s">
        <v>806</v>
      </c>
      <c r="G1171" t="s">
        <v>88</v>
      </c>
      <c r="H1171">
        <v>40006</v>
      </c>
      <c r="I1171" s="68" t="str">
        <f>VLOOKUP(E1171,Refs!$P$2:$R$29,3,FALSE)</f>
        <v>Y61</v>
      </c>
      <c r="J1171" s="68" t="str">
        <f>VLOOKUP(E1171,Refs!$P$2:$S$29,4,FALSE)</f>
        <v>East of England</v>
      </c>
      <c r="K1171" s="28">
        <f t="shared" si="40"/>
        <v>40006</v>
      </c>
    </row>
    <row r="1172" spans="1:11" x14ac:dyDescent="0.35">
      <c r="A1172" s="69">
        <f t="shared" si="39"/>
        <v>45748</v>
      </c>
      <c r="B1172" t="s">
        <v>887</v>
      </c>
      <c r="C1172" t="s">
        <v>268</v>
      </c>
      <c r="E1172" t="s">
        <v>805</v>
      </c>
      <c r="F1172" t="s">
        <v>806</v>
      </c>
      <c r="G1172" t="s">
        <v>89</v>
      </c>
      <c r="H1172">
        <v>52295</v>
      </c>
      <c r="I1172" s="68" t="str">
        <f>VLOOKUP(E1172,Refs!$P$2:$R$29,3,FALSE)</f>
        <v>Y61</v>
      </c>
      <c r="J1172" s="68" t="str">
        <f>VLOOKUP(E1172,Refs!$P$2:$S$29,4,FALSE)</f>
        <v>East of England</v>
      </c>
      <c r="K1172" s="28">
        <f t="shared" si="40"/>
        <v>52295</v>
      </c>
    </row>
    <row r="1173" spans="1:11" x14ac:dyDescent="0.35">
      <c r="A1173" s="69">
        <f t="shared" si="39"/>
        <v>45748</v>
      </c>
      <c r="B1173" t="s">
        <v>887</v>
      </c>
      <c r="C1173" t="s">
        <v>268</v>
      </c>
      <c r="E1173" t="s">
        <v>805</v>
      </c>
      <c r="F1173" t="s">
        <v>806</v>
      </c>
      <c r="G1173" t="s">
        <v>90</v>
      </c>
      <c r="H1173">
        <v>36155</v>
      </c>
      <c r="I1173" s="68" t="str">
        <f>VLOOKUP(E1173,Refs!$P$2:$R$29,3,FALSE)</f>
        <v>Y61</v>
      </c>
      <c r="J1173" s="68" t="str">
        <f>VLOOKUP(E1173,Refs!$P$2:$S$29,4,FALSE)</f>
        <v>East of England</v>
      </c>
      <c r="K1173" s="28">
        <f t="shared" si="40"/>
        <v>36155</v>
      </c>
    </row>
    <row r="1174" spans="1:11" x14ac:dyDescent="0.35">
      <c r="A1174" s="69">
        <f t="shared" si="39"/>
        <v>45748</v>
      </c>
      <c r="B1174" t="s">
        <v>887</v>
      </c>
      <c r="C1174" t="s">
        <v>268</v>
      </c>
      <c r="E1174" t="s">
        <v>805</v>
      </c>
      <c r="F1174" t="s">
        <v>806</v>
      </c>
      <c r="G1174" t="s">
        <v>27</v>
      </c>
      <c r="H1174">
        <v>4229</v>
      </c>
      <c r="I1174" s="68" t="str">
        <f>VLOOKUP(E1174,Refs!$P$2:$R$29,3,FALSE)</f>
        <v>Y61</v>
      </c>
      <c r="J1174" s="68" t="str">
        <f>VLOOKUP(E1174,Refs!$P$2:$S$29,4,FALSE)</f>
        <v>East of England</v>
      </c>
      <c r="K1174" s="28">
        <f t="shared" si="40"/>
        <v>4229</v>
      </c>
    </row>
    <row r="1175" spans="1:11" x14ac:dyDescent="0.35">
      <c r="A1175" s="69">
        <f t="shared" si="39"/>
        <v>45748</v>
      </c>
      <c r="B1175" t="s">
        <v>887</v>
      </c>
      <c r="C1175" t="s">
        <v>268</v>
      </c>
      <c r="E1175" t="s">
        <v>805</v>
      </c>
      <c r="F1175" t="s">
        <v>806</v>
      </c>
      <c r="G1175" t="s">
        <v>29</v>
      </c>
      <c r="H1175">
        <v>3206</v>
      </c>
      <c r="I1175" s="68" t="str">
        <f>VLOOKUP(E1175,Refs!$P$2:$R$29,3,FALSE)</f>
        <v>Y61</v>
      </c>
      <c r="J1175" s="68" t="str">
        <f>VLOOKUP(E1175,Refs!$P$2:$S$29,4,FALSE)</f>
        <v>East of England</v>
      </c>
      <c r="K1175" s="28">
        <f t="shared" si="40"/>
        <v>3206</v>
      </c>
    </row>
    <row r="1176" spans="1:11" x14ac:dyDescent="0.35">
      <c r="A1176" s="69">
        <f t="shared" si="39"/>
        <v>45748</v>
      </c>
      <c r="B1176" t="s">
        <v>887</v>
      </c>
      <c r="C1176" t="s">
        <v>268</v>
      </c>
      <c r="E1176" t="s">
        <v>805</v>
      </c>
      <c r="F1176" t="s">
        <v>806</v>
      </c>
      <c r="G1176" t="s">
        <v>91</v>
      </c>
      <c r="H1176">
        <v>116</v>
      </c>
      <c r="I1176" s="68" t="str">
        <f>VLOOKUP(E1176,Refs!$P$2:$R$29,3,FALSE)</f>
        <v>Y61</v>
      </c>
      <c r="J1176" s="68" t="str">
        <f>VLOOKUP(E1176,Refs!$P$2:$S$29,4,FALSE)</f>
        <v>East of England</v>
      </c>
      <c r="K1176" s="28">
        <f t="shared" si="40"/>
        <v>116</v>
      </c>
    </row>
    <row r="1177" spans="1:11" x14ac:dyDescent="0.35">
      <c r="A1177" s="69">
        <f t="shared" si="39"/>
        <v>45748</v>
      </c>
      <c r="B1177" t="s">
        <v>887</v>
      </c>
      <c r="C1177" t="s">
        <v>268</v>
      </c>
      <c r="E1177" t="s">
        <v>805</v>
      </c>
      <c r="F1177" t="s">
        <v>806</v>
      </c>
      <c r="G1177" t="s">
        <v>92</v>
      </c>
      <c r="H1177">
        <v>6</v>
      </c>
      <c r="I1177" s="68" t="str">
        <f>VLOOKUP(E1177,Refs!$P$2:$R$29,3,FALSE)</f>
        <v>Y61</v>
      </c>
      <c r="J1177" s="68" t="str">
        <f>VLOOKUP(E1177,Refs!$P$2:$S$29,4,FALSE)</f>
        <v>East of England</v>
      </c>
      <c r="K1177" s="28">
        <f t="shared" si="40"/>
        <v>6</v>
      </c>
    </row>
    <row r="1178" spans="1:11" x14ac:dyDescent="0.35">
      <c r="A1178" s="69">
        <f t="shared" si="39"/>
        <v>45748</v>
      </c>
      <c r="B1178" t="s">
        <v>887</v>
      </c>
      <c r="C1178" t="s">
        <v>268</v>
      </c>
      <c r="E1178" t="s">
        <v>805</v>
      </c>
      <c r="F1178" t="s">
        <v>806</v>
      </c>
      <c r="G1178" t="s">
        <v>93</v>
      </c>
      <c r="H1178">
        <v>1449</v>
      </c>
      <c r="I1178" s="68" t="str">
        <f>VLOOKUP(E1178,Refs!$P$2:$R$29,3,FALSE)</f>
        <v>Y61</v>
      </c>
      <c r="J1178" s="68" t="str">
        <f>VLOOKUP(E1178,Refs!$P$2:$S$29,4,FALSE)</f>
        <v>East of England</v>
      </c>
      <c r="K1178" s="28">
        <f t="shared" si="40"/>
        <v>1449</v>
      </c>
    </row>
    <row r="1179" spans="1:11" x14ac:dyDescent="0.35">
      <c r="A1179" s="69">
        <f t="shared" si="39"/>
        <v>45748</v>
      </c>
      <c r="B1179" t="s">
        <v>887</v>
      </c>
      <c r="C1179" t="s">
        <v>268</v>
      </c>
      <c r="E1179" t="s">
        <v>805</v>
      </c>
      <c r="F1179" t="s">
        <v>806</v>
      </c>
      <c r="G1179" t="s">
        <v>94</v>
      </c>
      <c r="H1179">
        <v>205</v>
      </c>
      <c r="I1179" s="68" t="str">
        <f>VLOOKUP(E1179,Refs!$P$2:$R$29,3,FALSE)</f>
        <v>Y61</v>
      </c>
      <c r="J1179" s="68" t="str">
        <f>VLOOKUP(E1179,Refs!$P$2:$S$29,4,FALSE)</f>
        <v>East of England</v>
      </c>
      <c r="K1179" s="28">
        <f t="shared" si="40"/>
        <v>205</v>
      </c>
    </row>
    <row r="1180" spans="1:11" x14ac:dyDescent="0.35">
      <c r="A1180" s="69">
        <f t="shared" si="39"/>
        <v>45748</v>
      </c>
      <c r="B1180" t="s">
        <v>887</v>
      </c>
      <c r="C1180" t="s">
        <v>268</v>
      </c>
      <c r="E1180" t="s">
        <v>805</v>
      </c>
      <c r="F1180" t="s">
        <v>806</v>
      </c>
      <c r="G1180" t="s">
        <v>95</v>
      </c>
      <c r="H1180">
        <v>1427</v>
      </c>
      <c r="I1180" s="68" t="str">
        <f>VLOOKUP(E1180,Refs!$P$2:$R$29,3,FALSE)</f>
        <v>Y61</v>
      </c>
      <c r="J1180" s="68" t="str">
        <f>VLOOKUP(E1180,Refs!$P$2:$S$29,4,FALSE)</f>
        <v>East of England</v>
      </c>
      <c r="K1180" s="28">
        <f t="shared" si="40"/>
        <v>1427</v>
      </c>
    </row>
    <row r="1181" spans="1:11" x14ac:dyDescent="0.35">
      <c r="A1181" s="69">
        <f t="shared" si="39"/>
        <v>45748</v>
      </c>
      <c r="B1181" t="s">
        <v>887</v>
      </c>
      <c r="C1181" t="s">
        <v>268</v>
      </c>
      <c r="E1181" t="s">
        <v>805</v>
      </c>
      <c r="F1181" t="s">
        <v>806</v>
      </c>
      <c r="G1181" t="s">
        <v>96</v>
      </c>
      <c r="H1181">
        <v>35</v>
      </c>
      <c r="I1181" s="68" t="str">
        <f>VLOOKUP(E1181,Refs!$P$2:$R$29,3,FALSE)</f>
        <v>Y61</v>
      </c>
      <c r="J1181" s="68" t="str">
        <f>VLOOKUP(E1181,Refs!$P$2:$S$29,4,FALSE)</f>
        <v>East of England</v>
      </c>
      <c r="K1181" s="28">
        <f t="shared" si="40"/>
        <v>35</v>
      </c>
    </row>
    <row r="1182" spans="1:11" x14ac:dyDescent="0.35">
      <c r="A1182" s="69">
        <f t="shared" si="39"/>
        <v>45748</v>
      </c>
      <c r="B1182" t="s">
        <v>887</v>
      </c>
      <c r="C1182" t="s">
        <v>268</v>
      </c>
      <c r="E1182" t="s">
        <v>805</v>
      </c>
      <c r="F1182" t="s">
        <v>806</v>
      </c>
      <c r="G1182" t="s">
        <v>97</v>
      </c>
      <c r="H1182">
        <v>5216</v>
      </c>
      <c r="I1182" s="68" t="str">
        <f>VLOOKUP(E1182,Refs!$P$2:$R$29,3,FALSE)</f>
        <v>Y61</v>
      </c>
      <c r="J1182" s="68" t="str">
        <f>VLOOKUP(E1182,Refs!$P$2:$S$29,4,FALSE)</f>
        <v>East of England</v>
      </c>
      <c r="K1182" s="28">
        <f t="shared" si="40"/>
        <v>5216</v>
      </c>
    </row>
    <row r="1183" spans="1:11" x14ac:dyDescent="0.35">
      <c r="A1183" s="69">
        <f t="shared" si="39"/>
        <v>45748</v>
      </c>
      <c r="B1183" t="s">
        <v>887</v>
      </c>
      <c r="C1183" t="s">
        <v>268</v>
      </c>
      <c r="E1183" t="s">
        <v>805</v>
      </c>
      <c r="F1183" t="s">
        <v>806</v>
      </c>
      <c r="G1183" t="s">
        <v>31</v>
      </c>
      <c r="H1183">
        <v>4501</v>
      </c>
      <c r="I1183" s="68" t="str">
        <f>VLOOKUP(E1183,Refs!$P$2:$R$29,3,FALSE)</f>
        <v>Y61</v>
      </c>
      <c r="J1183" s="68" t="str">
        <f>VLOOKUP(E1183,Refs!$P$2:$S$29,4,FALSE)</f>
        <v>East of England</v>
      </c>
      <c r="K1183" s="28">
        <f t="shared" si="40"/>
        <v>4501</v>
      </c>
    </row>
    <row r="1184" spans="1:11" x14ac:dyDescent="0.35">
      <c r="A1184" s="69">
        <f t="shared" si="39"/>
        <v>45748</v>
      </c>
      <c r="B1184" t="s">
        <v>887</v>
      </c>
      <c r="C1184" t="s">
        <v>268</v>
      </c>
      <c r="E1184" t="s">
        <v>805</v>
      </c>
      <c r="F1184" t="s">
        <v>806</v>
      </c>
      <c r="G1184" t="s">
        <v>98</v>
      </c>
      <c r="H1184">
        <v>3191</v>
      </c>
      <c r="I1184" s="68" t="str">
        <f>VLOOKUP(E1184,Refs!$P$2:$R$29,3,FALSE)</f>
        <v>Y61</v>
      </c>
      <c r="J1184" s="68" t="str">
        <f>VLOOKUP(E1184,Refs!$P$2:$S$29,4,FALSE)</f>
        <v>East of England</v>
      </c>
      <c r="K1184" s="28">
        <f t="shared" si="40"/>
        <v>3191</v>
      </c>
    </row>
    <row r="1185" spans="1:11" x14ac:dyDescent="0.35">
      <c r="A1185" s="69">
        <f t="shared" si="39"/>
        <v>45748</v>
      </c>
      <c r="B1185" t="s">
        <v>887</v>
      </c>
      <c r="C1185" t="s">
        <v>268</v>
      </c>
      <c r="E1185" t="s">
        <v>805</v>
      </c>
      <c r="F1185" t="s">
        <v>806</v>
      </c>
      <c r="G1185" t="s">
        <v>99</v>
      </c>
      <c r="H1185">
        <v>3580</v>
      </c>
      <c r="I1185" s="68" t="str">
        <f>VLOOKUP(E1185,Refs!$P$2:$R$29,3,FALSE)</f>
        <v>Y61</v>
      </c>
      <c r="J1185" s="68" t="str">
        <f>VLOOKUP(E1185,Refs!$P$2:$S$29,4,FALSE)</f>
        <v>East of England</v>
      </c>
      <c r="K1185" s="28">
        <f t="shared" si="40"/>
        <v>3580</v>
      </c>
    </row>
    <row r="1186" spans="1:11" x14ac:dyDescent="0.35">
      <c r="A1186" s="69">
        <f t="shared" si="39"/>
        <v>45748</v>
      </c>
      <c r="B1186" t="s">
        <v>887</v>
      </c>
      <c r="C1186" t="s">
        <v>268</v>
      </c>
      <c r="E1186" t="s">
        <v>805</v>
      </c>
      <c r="F1186" t="s">
        <v>806</v>
      </c>
      <c r="G1186" t="s">
        <v>100</v>
      </c>
      <c r="H1186">
        <v>2028</v>
      </c>
      <c r="I1186" s="68" t="str">
        <f>VLOOKUP(E1186,Refs!$P$2:$R$29,3,FALSE)</f>
        <v>Y61</v>
      </c>
      <c r="J1186" s="68" t="str">
        <f>VLOOKUP(E1186,Refs!$P$2:$S$29,4,FALSE)</f>
        <v>East of England</v>
      </c>
      <c r="K1186" s="28">
        <f t="shared" si="40"/>
        <v>2028</v>
      </c>
    </row>
    <row r="1187" spans="1:11" x14ac:dyDescent="0.35">
      <c r="A1187" s="69">
        <f t="shared" si="39"/>
        <v>45748</v>
      </c>
      <c r="B1187" t="s">
        <v>887</v>
      </c>
      <c r="C1187" t="s">
        <v>268</v>
      </c>
      <c r="E1187" t="s">
        <v>805</v>
      </c>
      <c r="F1187" t="s">
        <v>806</v>
      </c>
      <c r="G1187" t="s">
        <v>101</v>
      </c>
      <c r="H1187">
        <v>279</v>
      </c>
      <c r="I1187" s="68" t="str">
        <f>VLOOKUP(E1187,Refs!$P$2:$R$29,3,FALSE)</f>
        <v>Y61</v>
      </c>
      <c r="J1187" s="68" t="str">
        <f>VLOOKUP(E1187,Refs!$P$2:$S$29,4,FALSE)</f>
        <v>East of England</v>
      </c>
      <c r="K1187" s="28">
        <f t="shared" si="40"/>
        <v>279</v>
      </c>
    </row>
    <row r="1188" spans="1:11" x14ac:dyDescent="0.35">
      <c r="A1188" s="69">
        <f t="shared" si="39"/>
        <v>45748</v>
      </c>
      <c r="B1188" t="s">
        <v>887</v>
      </c>
      <c r="C1188" t="s">
        <v>268</v>
      </c>
      <c r="E1188" t="s">
        <v>805</v>
      </c>
      <c r="F1188" t="s">
        <v>806</v>
      </c>
      <c r="G1188" t="s">
        <v>102</v>
      </c>
      <c r="H1188">
        <v>306</v>
      </c>
      <c r="I1188" s="68" t="str">
        <f>VLOOKUP(E1188,Refs!$P$2:$R$29,3,FALSE)</f>
        <v>Y61</v>
      </c>
      <c r="J1188" s="68" t="str">
        <f>VLOOKUP(E1188,Refs!$P$2:$S$29,4,FALSE)</f>
        <v>East of England</v>
      </c>
      <c r="K1188" s="28">
        <f t="shared" si="40"/>
        <v>306</v>
      </c>
    </row>
    <row r="1189" spans="1:11" x14ac:dyDescent="0.35">
      <c r="A1189" s="69">
        <f t="shared" si="39"/>
        <v>45748</v>
      </c>
      <c r="B1189" t="s">
        <v>887</v>
      </c>
      <c r="C1189" t="s">
        <v>268</v>
      </c>
      <c r="E1189" t="s">
        <v>805</v>
      </c>
      <c r="F1189" t="s">
        <v>806</v>
      </c>
      <c r="G1189" t="s">
        <v>103</v>
      </c>
      <c r="H1189">
        <v>81</v>
      </c>
      <c r="I1189" s="68" t="str">
        <f>VLOOKUP(E1189,Refs!$P$2:$R$29,3,FALSE)</f>
        <v>Y61</v>
      </c>
      <c r="J1189" s="68" t="str">
        <f>VLOOKUP(E1189,Refs!$P$2:$S$29,4,FALSE)</f>
        <v>East of England</v>
      </c>
      <c r="K1189" s="28">
        <f t="shared" si="40"/>
        <v>81</v>
      </c>
    </row>
    <row r="1190" spans="1:11" x14ac:dyDescent="0.35">
      <c r="A1190" s="69">
        <f t="shared" si="39"/>
        <v>45748</v>
      </c>
      <c r="B1190" t="s">
        <v>887</v>
      </c>
      <c r="C1190" t="s">
        <v>268</v>
      </c>
      <c r="E1190" t="s">
        <v>805</v>
      </c>
      <c r="F1190" t="s">
        <v>806</v>
      </c>
      <c r="G1190" t="s">
        <v>104</v>
      </c>
      <c r="H1190">
        <v>1837</v>
      </c>
      <c r="I1190" s="68" t="str">
        <f>VLOOKUP(E1190,Refs!$P$2:$R$29,3,FALSE)</f>
        <v>Y61</v>
      </c>
      <c r="J1190" s="68" t="str">
        <f>VLOOKUP(E1190,Refs!$P$2:$S$29,4,FALSE)</f>
        <v>East of England</v>
      </c>
      <c r="K1190" s="28">
        <f t="shared" si="40"/>
        <v>1837</v>
      </c>
    </row>
    <row r="1191" spans="1:11" x14ac:dyDescent="0.35">
      <c r="A1191" s="69">
        <f t="shared" si="39"/>
        <v>45748</v>
      </c>
      <c r="B1191" t="s">
        <v>887</v>
      </c>
      <c r="C1191" t="s">
        <v>268</v>
      </c>
      <c r="E1191" t="s">
        <v>805</v>
      </c>
      <c r="F1191" t="s">
        <v>806</v>
      </c>
      <c r="G1191" t="s">
        <v>105</v>
      </c>
      <c r="H1191">
        <v>19157746</v>
      </c>
      <c r="I1191" s="68" t="str">
        <f>VLOOKUP(E1191,Refs!$P$2:$R$29,3,FALSE)</f>
        <v>Y61</v>
      </c>
      <c r="J1191" s="68" t="str">
        <f>VLOOKUP(E1191,Refs!$P$2:$S$29,4,FALSE)</f>
        <v>East of England</v>
      </c>
      <c r="K1191" s="28">
        <f t="shared" si="40"/>
        <v>19157746</v>
      </c>
    </row>
    <row r="1192" spans="1:11" x14ac:dyDescent="0.35">
      <c r="A1192" s="69">
        <f t="shared" si="39"/>
        <v>45748</v>
      </c>
      <c r="B1192" t="s">
        <v>887</v>
      </c>
      <c r="C1192" t="s">
        <v>268</v>
      </c>
      <c r="E1192" t="s">
        <v>805</v>
      </c>
      <c r="F1192" t="s">
        <v>806</v>
      </c>
      <c r="G1192" t="s">
        <v>106</v>
      </c>
      <c r="H1192">
        <v>3993</v>
      </c>
      <c r="I1192" s="68" t="str">
        <f>VLOOKUP(E1192,Refs!$P$2:$R$29,3,FALSE)</f>
        <v>Y61</v>
      </c>
      <c r="J1192" s="68" t="str">
        <f>VLOOKUP(E1192,Refs!$P$2:$S$29,4,FALSE)</f>
        <v>East of England</v>
      </c>
      <c r="K1192" s="28">
        <f t="shared" si="40"/>
        <v>3993</v>
      </c>
    </row>
    <row r="1193" spans="1:11" x14ac:dyDescent="0.35">
      <c r="A1193" s="69">
        <f t="shared" si="39"/>
        <v>45748</v>
      </c>
      <c r="B1193" t="s">
        <v>887</v>
      </c>
      <c r="C1193" t="s">
        <v>268</v>
      </c>
      <c r="E1193" t="s">
        <v>805</v>
      </c>
      <c r="F1193" t="s">
        <v>806</v>
      </c>
      <c r="G1193" t="s">
        <v>107</v>
      </c>
      <c r="H1193">
        <v>2222</v>
      </c>
      <c r="I1193" s="68" t="str">
        <f>VLOOKUP(E1193,Refs!$P$2:$R$29,3,FALSE)</f>
        <v>Y61</v>
      </c>
      <c r="J1193" s="68" t="str">
        <f>VLOOKUP(E1193,Refs!$P$2:$S$29,4,FALSE)</f>
        <v>East of England</v>
      </c>
      <c r="K1193" s="28">
        <f t="shared" si="40"/>
        <v>2222</v>
      </c>
    </row>
    <row r="1194" spans="1:11" x14ac:dyDescent="0.35">
      <c r="A1194" s="69">
        <f t="shared" si="39"/>
        <v>45748</v>
      </c>
      <c r="B1194" t="s">
        <v>887</v>
      </c>
      <c r="C1194" t="s">
        <v>268</v>
      </c>
      <c r="E1194" t="s">
        <v>805</v>
      </c>
      <c r="F1194" t="s">
        <v>806</v>
      </c>
      <c r="G1194" t="s">
        <v>108</v>
      </c>
      <c r="H1194">
        <v>129</v>
      </c>
      <c r="I1194" s="68" t="str">
        <f>VLOOKUP(E1194,Refs!$P$2:$R$29,3,FALSE)</f>
        <v>Y61</v>
      </c>
      <c r="J1194" s="68" t="str">
        <f>VLOOKUP(E1194,Refs!$P$2:$S$29,4,FALSE)</f>
        <v>East of England</v>
      </c>
      <c r="K1194" s="28">
        <f t="shared" si="40"/>
        <v>129</v>
      </c>
    </row>
    <row r="1195" spans="1:11" x14ac:dyDescent="0.35">
      <c r="A1195" s="69">
        <f t="shared" si="39"/>
        <v>45748</v>
      </c>
      <c r="B1195" t="s">
        <v>887</v>
      </c>
      <c r="C1195" t="s">
        <v>268</v>
      </c>
      <c r="E1195" t="s">
        <v>805</v>
      </c>
      <c r="F1195" t="s">
        <v>806</v>
      </c>
      <c r="G1195" t="s">
        <v>109</v>
      </c>
      <c r="H1195">
        <v>1727</v>
      </c>
      <c r="I1195" s="68" t="str">
        <f>VLOOKUP(E1195,Refs!$P$2:$R$29,3,FALSE)</f>
        <v>Y61</v>
      </c>
      <c r="J1195" s="68" t="str">
        <f>VLOOKUP(E1195,Refs!$P$2:$S$29,4,FALSE)</f>
        <v>East of England</v>
      </c>
      <c r="K1195" s="28">
        <f t="shared" si="40"/>
        <v>1727</v>
      </c>
    </row>
    <row r="1196" spans="1:11" x14ac:dyDescent="0.35">
      <c r="A1196" s="69">
        <f t="shared" si="39"/>
        <v>45748</v>
      </c>
      <c r="B1196" t="s">
        <v>887</v>
      </c>
      <c r="C1196" t="s">
        <v>268</v>
      </c>
      <c r="E1196" t="s">
        <v>805</v>
      </c>
      <c r="F1196" t="s">
        <v>806</v>
      </c>
      <c r="G1196" t="s">
        <v>110</v>
      </c>
      <c r="H1196">
        <v>29471355</v>
      </c>
      <c r="I1196" s="68" t="str">
        <f>VLOOKUP(E1196,Refs!$P$2:$R$29,3,FALSE)</f>
        <v>Y61</v>
      </c>
      <c r="J1196" s="68" t="str">
        <f>VLOOKUP(E1196,Refs!$P$2:$S$29,4,FALSE)</f>
        <v>East of England</v>
      </c>
      <c r="K1196" s="28">
        <f t="shared" si="40"/>
        <v>29471355</v>
      </c>
    </row>
    <row r="1197" spans="1:11" x14ac:dyDescent="0.35">
      <c r="A1197" s="69">
        <f t="shared" si="39"/>
        <v>45748</v>
      </c>
      <c r="B1197" t="s">
        <v>887</v>
      </c>
      <c r="C1197" t="s">
        <v>268</v>
      </c>
      <c r="E1197" t="s">
        <v>805</v>
      </c>
      <c r="F1197" t="s">
        <v>806</v>
      </c>
      <c r="G1197" t="s">
        <v>111</v>
      </c>
      <c r="H1197">
        <v>845</v>
      </c>
      <c r="I1197" s="68" t="str">
        <f>VLOOKUP(E1197,Refs!$P$2:$R$29,3,FALSE)</f>
        <v>Y61</v>
      </c>
      <c r="J1197" s="68" t="str">
        <f>VLOOKUP(E1197,Refs!$P$2:$S$29,4,FALSE)</f>
        <v>East of England</v>
      </c>
      <c r="K1197" s="28">
        <f t="shared" si="40"/>
        <v>845</v>
      </c>
    </row>
    <row r="1198" spans="1:11" x14ac:dyDescent="0.35">
      <c r="A1198" s="69">
        <f t="shared" si="39"/>
        <v>45748</v>
      </c>
      <c r="B1198" t="s">
        <v>887</v>
      </c>
      <c r="C1198" t="s">
        <v>268</v>
      </c>
      <c r="E1198" t="s">
        <v>805</v>
      </c>
      <c r="F1198" t="s">
        <v>806</v>
      </c>
      <c r="G1198" t="s">
        <v>814</v>
      </c>
      <c r="H1198">
        <v>14892</v>
      </c>
      <c r="I1198" s="68" t="str">
        <f>VLOOKUP(E1198,Refs!$P$2:$R$29,3,FALSE)</f>
        <v>Y61</v>
      </c>
      <c r="J1198" s="68" t="str">
        <f>VLOOKUP(E1198,Refs!$P$2:$S$29,4,FALSE)</f>
        <v>East of England</v>
      </c>
      <c r="K1198" s="28">
        <f t="shared" si="40"/>
        <v>14892</v>
      </c>
    </row>
    <row r="1199" spans="1:11" x14ac:dyDescent="0.35">
      <c r="A1199" s="69">
        <f t="shared" si="39"/>
        <v>45748</v>
      </c>
      <c r="B1199" t="s">
        <v>887</v>
      </c>
      <c r="C1199" t="s">
        <v>268</v>
      </c>
      <c r="E1199" t="s">
        <v>805</v>
      </c>
      <c r="F1199" t="s">
        <v>806</v>
      </c>
      <c r="G1199" t="s">
        <v>815</v>
      </c>
      <c r="H1199">
        <v>2299</v>
      </c>
      <c r="I1199" s="68" t="str">
        <f>VLOOKUP(E1199,Refs!$P$2:$R$29,3,FALSE)</f>
        <v>Y61</v>
      </c>
      <c r="J1199" s="68" t="str">
        <f>VLOOKUP(E1199,Refs!$P$2:$S$29,4,FALSE)</f>
        <v>East of England</v>
      </c>
      <c r="K1199" s="28">
        <f t="shared" si="40"/>
        <v>2299</v>
      </c>
    </row>
    <row r="1200" spans="1:11" x14ac:dyDescent="0.35">
      <c r="A1200" s="69">
        <f t="shared" si="39"/>
        <v>45748</v>
      </c>
      <c r="B1200" t="s">
        <v>887</v>
      </c>
      <c r="C1200" t="s">
        <v>268</v>
      </c>
      <c r="E1200" t="s">
        <v>805</v>
      </c>
      <c r="F1200" t="s">
        <v>806</v>
      </c>
      <c r="G1200" t="s">
        <v>112</v>
      </c>
      <c r="H1200">
        <v>29898</v>
      </c>
      <c r="I1200" s="68" t="str">
        <f>VLOOKUP(E1200,Refs!$P$2:$R$29,3,FALSE)</f>
        <v>Y61</v>
      </c>
      <c r="J1200" s="68" t="str">
        <f>VLOOKUP(E1200,Refs!$P$2:$S$29,4,FALSE)</f>
        <v>East of England</v>
      </c>
      <c r="K1200" s="28">
        <f t="shared" si="40"/>
        <v>29898</v>
      </c>
    </row>
    <row r="1201" spans="1:11" x14ac:dyDescent="0.35">
      <c r="A1201" s="69">
        <f t="shared" si="39"/>
        <v>45748</v>
      </c>
      <c r="B1201" t="s">
        <v>887</v>
      </c>
      <c r="C1201" t="s">
        <v>268</v>
      </c>
      <c r="E1201" t="s">
        <v>805</v>
      </c>
      <c r="F1201" t="s">
        <v>806</v>
      </c>
      <c r="G1201" t="s">
        <v>113</v>
      </c>
      <c r="H1201">
        <v>2</v>
      </c>
      <c r="I1201" s="68" t="str">
        <f>VLOOKUP(E1201,Refs!$P$2:$R$29,3,FALSE)</f>
        <v>Y61</v>
      </c>
      <c r="J1201" s="68" t="str">
        <f>VLOOKUP(E1201,Refs!$P$2:$S$29,4,FALSE)</f>
        <v>East of England</v>
      </c>
      <c r="K1201" s="28">
        <f t="shared" si="40"/>
        <v>2</v>
      </c>
    </row>
    <row r="1202" spans="1:11" x14ac:dyDescent="0.35">
      <c r="A1202" s="69">
        <f t="shared" si="39"/>
        <v>45748</v>
      </c>
      <c r="B1202" t="s">
        <v>887</v>
      </c>
      <c r="C1202" t="s">
        <v>268</v>
      </c>
      <c r="E1202" t="s">
        <v>805</v>
      </c>
      <c r="F1202" t="s">
        <v>806</v>
      </c>
      <c r="G1202" t="s">
        <v>114</v>
      </c>
      <c r="H1202">
        <v>22500</v>
      </c>
      <c r="I1202" s="68" t="str">
        <f>VLOOKUP(E1202,Refs!$P$2:$R$29,3,FALSE)</f>
        <v>Y61</v>
      </c>
      <c r="J1202" s="68" t="str">
        <f>VLOOKUP(E1202,Refs!$P$2:$S$29,4,FALSE)</f>
        <v>East of England</v>
      </c>
      <c r="K1202" s="28">
        <f t="shared" si="40"/>
        <v>22500</v>
      </c>
    </row>
    <row r="1203" spans="1:11" x14ac:dyDescent="0.35">
      <c r="A1203" s="69">
        <f t="shared" si="39"/>
        <v>45748</v>
      </c>
      <c r="B1203" t="s">
        <v>887</v>
      </c>
      <c r="C1203" t="s">
        <v>268</v>
      </c>
      <c r="E1203" t="s">
        <v>805</v>
      </c>
      <c r="F1203" t="s">
        <v>806</v>
      </c>
      <c r="G1203" t="s">
        <v>115</v>
      </c>
      <c r="H1203">
        <v>7310</v>
      </c>
      <c r="I1203" s="68" t="str">
        <f>VLOOKUP(E1203,Refs!$P$2:$R$29,3,FALSE)</f>
        <v>Y61</v>
      </c>
      <c r="J1203" s="68" t="str">
        <f>VLOOKUP(E1203,Refs!$P$2:$S$29,4,FALSE)</f>
        <v>East of England</v>
      </c>
      <c r="K1203" s="28">
        <f t="shared" si="40"/>
        <v>7310</v>
      </c>
    </row>
    <row r="1204" spans="1:11" x14ac:dyDescent="0.35">
      <c r="A1204" s="69">
        <f t="shared" si="39"/>
        <v>45748</v>
      </c>
      <c r="B1204" t="s">
        <v>887</v>
      </c>
      <c r="C1204" t="s">
        <v>268</v>
      </c>
      <c r="E1204" t="s">
        <v>805</v>
      </c>
      <c r="F1204" t="s">
        <v>806</v>
      </c>
      <c r="G1204" t="s">
        <v>116</v>
      </c>
      <c r="H1204">
        <v>4669</v>
      </c>
      <c r="I1204" s="68" t="str">
        <f>VLOOKUP(E1204,Refs!$P$2:$R$29,3,FALSE)</f>
        <v>Y61</v>
      </c>
      <c r="J1204" s="68" t="str">
        <f>VLOOKUP(E1204,Refs!$P$2:$S$29,4,FALSE)</f>
        <v>East of England</v>
      </c>
      <c r="K1204" s="28">
        <f t="shared" si="40"/>
        <v>4669</v>
      </c>
    </row>
    <row r="1205" spans="1:11" x14ac:dyDescent="0.35">
      <c r="A1205" s="69">
        <f t="shared" si="39"/>
        <v>45748</v>
      </c>
      <c r="B1205" t="s">
        <v>887</v>
      </c>
      <c r="C1205" t="s">
        <v>268</v>
      </c>
      <c r="E1205" t="s">
        <v>805</v>
      </c>
      <c r="F1205" t="s">
        <v>806</v>
      </c>
      <c r="G1205" t="s">
        <v>117</v>
      </c>
      <c r="H1205">
        <v>2344</v>
      </c>
      <c r="I1205" s="68" t="str">
        <f>VLOOKUP(E1205,Refs!$P$2:$R$29,3,FALSE)</f>
        <v>Y61</v>
      </c>
      <c r="J1205" s="68" t="str">
        <f>VLOOKUP(E1205,Refs!$P$2:$S$29,4,FALSE)</f>
        <v>East of England</v>
      </c>
      <c r="K1205" s="28">
        <f t="shared" si="40"/>
        <v>2344</v>
      </c>
    </row>
    <row r="1206" spans="1:11" x14ac:dyDescent="0.35">
      <c r="A1206" s="69">
        <f t="shared" si="39"/>
        <v>45748</v>
      </c>
      <c r="B1206" t="s">
        <v>887</v>
      </c>
      <c r="C1206" t="s">
        <v>268</v>
      </c>
      <c r="E1206" t="s">
        <v>805</v>
      </c>
      <c r="F1206" t="s">
        <v>806</v>
      </c>
      <c r="G1206" t="s">
        <v>118</v>
      </c>
      <c r="H1206">
        <v>4401</v>
      </c>
      <c r="I1206" s="68" t="str">
        <f>VLOOKUP(E1206,Refs!$P$2:$R$29,3,FALSE)</f>
        <v>Y61</v>
      </c>
      <c r="J1206" s="68" t="str">
        <f>VLOOKUP(E1206,Refs!$P$2:$S$29,4,FALSE)</f>
        <v>East of England</v>
      </c>
      <c r="K1206" s="28">
        <f t="shared" si="40"/>
        <v>4401</v>
      </c>
    </row>
    <row r="1207" spans="1:11" x14ac:dyDescent="0.35">
      <c r="A1207" s="69">
        <f t="shared" si="39"/>
        <v>45748</v>
      </c>
      <c r="B1207" t="s">
        <v>887</v>
      </c>
      <c r="C1207" t="s">
        <v>268</v>
      </c>
      <c r="E1207" t="s">
        <v>805</v>
      </c>
      <c r="F1207" t="s">
        <v>806</v>
      </c>
      <c r="G1207" t="s">
        <v>119</v>
      </c>
      <c r="H1207">
        <v>3763</v>
      </c>
      <c r="I1207" s="68" t="str">
        <f>VLOOKUP(E1207,Refs!$P$2:$R$29,3,FALSE)</f>
        <v>Y61</v>
      </c>
      <c r="J1207" s="68" t="str">
        <f>VLOOKUP(E1207,Refs!$P$2:$S$29,4,FALSE)</f>
        <v>East of England</v>
      </c>
      <c r="K1207" s="28">
        <f t="shared" si="40"/>
        <v>3763</v>
      </c>
    </row>
    <row r="1208" spans="1:11" x14ac:dyDescent="0.35">
      <c r="A1208" s="69">
        <f t="shared" si="39"/>
        <v>45748</v>
      </c>
      <c r="B1208" t="s">
        <v>887</v>
      </c>
      <c r="C1208" t="s">
        <v>268</v>
      </c>
      <c r="E1208" t="s">
        <v>805</v>
      </c>
      <c r="F1208" t="s">
        <v>806</v>
      </c>
      <c r="G1208" t="s">
        <v>120</v>
      </c>
      <c r="H1208">
        <v>2257</v>
      </c>
      <c r="I1208" s="68" t="str">
        <f>VLOOKUP(E1208,Refs!$P$2:$R$29,3,FALSE)</f>
        <v>Y61</v>
      </c>
      <c r="J1208" s="68" t="str">
        <f>VLOOKUP(E1208,Refs!$P$2:$S$29,4,FALSE)</f>
        <v>East of England</v>
      </c>
      <c r="K1208" s="28">
        <f t="shared" si="40"/>
        <v>2257</v>
      </c>
    </row>
    <row r="1209" spans="1:11" x14ac:dyDescent="0.35">
      <c r="A1209" s="69">
        <f t="shared" si="39"/>
        <v>45748</v>
      </c>
      <c r="B1209" t="s">
        <v>887</v>
      </c>
      <c r="C1209" t="s">
        <v>268</v>
      </c>
      <c r="E1209" t="s">
        <v>805</v>
      </c>
      <c r="F1209" t="s">
        <v>806</v>
      </c>
      <c r="G1209" t="s">
        <v>121</v>
      </c>
      <c r="H1209">
        <v>966</v>
      </c>
      <c r="I1209" s="68" t="str">
        <f>VLOOKUP(E1209,Refs!$P$2:$R$29,3,FALSE)</f>
        <v>Y61</v>
      </c>
      <c r="J1209" s="68" t="str">
        <f>VLOOKUP(E1209,Refs!$P$2:$S$29,4,FALSE)</f>
        <v>East of England</v>
      </c>
      <c r="K1209" s="28">
        <f t="shared" si="40"/>
        <v>966</v>
      </c>
    </row>
    <row r="1210" spans="1:11" x14ac:dyDescent="0.35">
      <c r="A1210" s="69">
        <f t="shared" si="39"/>
        <v>45748</v>
      </c>
      <c r="B1210" t="s">
        <v>887</v>
      </c>
      <c r="C1210" t="s">
        <v>268</v>
      </c>
      <c r="E1210" t="s">
        <v>805</v>
      </c>
      <c r="F1210" t="s">
        <v>806</v>
      </c>
      <c r="G1210" t="s">
        <v>122</v>
      </c>
      <c r="H1210">
        <v>2279</v>
      </c>
      <c r="I1210" s="68" t="str">
        <f>VLOOKUP(E1210,Refs!$P$2:$R$29,3,FALSE)</f>
        <v>Y61</v>
      </c>
      <c r="J1210" s="68" t="str">
        <f>VLOOKUP(E1210,Refs!$P$2:$S$29,4,FALSE)</f>
        <v>East of England</v>
      </c>
      <c r="K1210" s="28">
        <f t="shared" si="40"/>
        <v>2279</v>
      </c>
    </row>
    <row r="1211" spans="1:11" x14ac:dyDescent="0.35">
      <c r="A1211" s="69">
        <f t="shared" si="39"/>
        <v>45748</v>
      </c>
      <c r="B1211" t="s">
        <v>887</v>
      </c>
      <c r="C1211" t="s">
        <v>268</v>
      </c>
      <c r="E1211" t="s">
        <v>805</v>
      </c>
      <c r="F1211" t="s">
        <v>806</v>
      </c>
      <c r="G1211" t="s">
        <v>123</v>
      </c>
      <c r="H1211">
        <v>21</v>
      </c>
      <c r="I1211" s="68" t="str">
        <f>VLOOKUP(E1211,Refs!$P$2:$R$29,3,FALSE)</f>
        <v>Y61</v>
      </c>
      <c r="J1211" s="68" t="str">
        <f>VLOOKUP(E1211,Refs!$P$2:$S$29,4,FALSE)</f>
        <v>East of England</v>
      </c>
      <c r="K1211" s="28">
        <f t="shared" si="40"/>
        <v>21</v>
      </c>
    </row>
    <row r="1212" spans="1:11" x14ac:dyDescent="0.35">
      <c r="A1212" s="69">
        <f t="shared" si="39"/>
        <v>45748</v>
      </c>
      <c r="B1212" t="s">
        <v>887</v>
      </c>
      <c r="C1212" t="s">
        <v>268</v>
      </c>
      <c r="E1212" t="s">
        <v>805</v>
      </c>
      <c r="F1212" t="s">
        <v>806</v>
      </c>
      <c r="G1212" t="s">
        <v>124</v>
      </c>
      <c r="H1212">
        <v>3</v>
      </c>
      <c r="I1212" s="68" t="str">
        <f>VLOOKUP(E1212,Refs!$P$2:$R$29,3,FALSE)</f>
        <v>Y61</v>
      </c>
      <c r="J1212" s="68" t="str">
        <f>VLOOKUP(E1212,Refs!$P$2:$S$29,4,FALSE)</f>
        <v>East of England</v>
      </c>
      <c r="K1212" s="28">
        <f t="shared" si="40"/>
        <v>3</v>
      </c>
    </row>
    <row r="1213" spans="1:11" x14ac:dyDescent="0.35">
      <c r="A1213" s="69">
        <f t="shared" si="39"/>
        <v>45748</v>
      </c>
      <c r="B1213" t="s">
        <v>887</v>
      </c>
      <c r="C1213" t="s">
        <v>268</v>
      </c>
      <c r="E1213" t="s">
        <v>805</v>
      </c>
      <c r="F1213" t="s">
        <v>806</v>
      </c>
      <c r="G1213" t="s">
        <v>125</v>
      </c>
      <c r="H1213">
        <v>0</v>
      </c>
      <c r="I1213" s="68" t="str">
        <f>VLOOKUP(E1213,Refs!$P$2:$R$29,3,FALSE)</f>
        <v>Y61</v>
      </c>
      <c r="J1213" s="68" t="str">
        <f>VLOOKUP(E1213,Refs!$P$2:$S$29,4,FALSE)</f>
        <v>East of England</v>
      </c>
      <c r="K1213" s="28" t="str">
        <f t="shared" si="40"/>
        <v/>
      </c>
    </row>
    <row r="1214" spans="1:11" x14ac:dyDescent="0.35">
      <c r="A1214" s="69">
        <f t="shared" si="39"/>
        <v>45748</v>
      </c>
      <c r="B1214" t="s">
        <v>887</v>
      </c>
      <c r="C1214" t="s">
        <v>268</v>
      </c>
      <c r="E1214" t="s">
        <v>805</v>
      </c>
      <c r="F1214" t="s">
        <v>806</v>
      </c>
      <c r="G1214" t="s">
        <v>126</v>
      </c>
      <c r="H1214">
        <v>0</v>
      </c>
      <c r="I1214" s="68" t="str">
        <f>VLOOKUP(E1214,Refs!$P$2:$R$29,3,FALSE)</f>
        <v>Y61</v>
      </c>
      <c r="J1214" s="68" t="str">
        <f>VLOOKUP(E1214,Refs!$P$2:$S$29,4,FALSE)</f>
        <v>East of England</v>
      </c>
      <c r="K1214" s="28" t="str">
        <f t="shared" si="40"/>
        <v/>
      </c>
    </row>
    <row r="1215" spans="1:11" x14ac:dyDescent="0.35">
      <c r="A1215" s="69">
        <f t="shared" si="39"/>
        <v>45748</v>
      </c>
      <c r="B1215" t="s">
        <v>887</v>
      </c>
      <c r="C1215" t="s">
        <v>268</v>
      </c>
      <c r="E1215" t="s">
        <v>805</v>
      </c>
      <c r="F1215" t="s">
        <v>806</v>
      </c>
      <c r="G1215" t="s">
        <v>127</v>
      </c>
      <c r="H1215">
        <v>0</v>
      </c>
      <c r="I1215" s="68" t="str">
        <f>VLOOKUP(E1215,Refs!$P$2:$R$29,3,FALSE)</f>
        <v>Y61</v>
      </c>
      <c r="J1215" s="68" t="str">
        <f>VLOOKUP(E1215,Refs!$P$2:$S$29,4,FALSE)</f>
        <v>East of England</v>
      </c>
      <c r="K1215" s="28" t="str">
        <f t="shared" si="40"/>
        <v/>
      </c>
    </row>
    <row r="1216" spans="1:11" x14ac:dyDescent="0.35">
      <c r="A1216" s="69">
        <f t="shared" si="39"/>
        <v>45748</v>
      </c>
      <c r="B1216" t="s">
        <v>887</v>
      </c>
      <c r="C1216" t="s">
        <v>268</v>
      </c>
      <c r="E1216" t="s">
        <v>805</v>
      </c>
      <c r="F1216" t="s">
        <v>806</v>
      </c>
      <c r="G1216" t="s">
        <v>128</v>
      </c>
      <c r="H1216">
        <v>216</v>
      </c>
      <c r="I1216" s="68" t="str">
        <f>VLOOKUP(E1216,Refs!$P$2:$R$29,3,FALSE)</f>
        <v>Y61</v>
      </c>
      <c r="J1216" s="68" t="str">
        <f>VLOOKUP(E1216,Refs!$P$2:$S$29,4,FALSE)</f>
        <v>East of England</v>
      </c>
      <c r="K1216" s="28">
        <f t="shared" si="40"/>
        <v>216</v>
      </c>
    </row>
    <row r="1217" spans="1:11" x14ac:dyDescent="0.35">
      <c r="A1217" s="69">
        <f t="shared" si="39"/>
        <v>45748</v>
      </c>
      <c r="B1217" t="s">
        <v>887</v>
      </c>
      <c r="C1217" t="s">
        <v>268</v>
      </c>
      <c r="E1217" t="s">
        <v>805</v>
      </c>
      <c r="F1217" t="s">
        <v>806</v>
      </c>
      <c r="G1217" t="s">
        <v>129</v>
      </c>
      <c r="H1217">
        <v>571</v>
      </c>
      <c r="I1217" s="68" t="str">
        <f>VLOOKUP(E1217,Refs!$P$2:$R$29,3,FALSE)</f>
        <v>Y61</v>
      </c>
      <c r="J1217" s="68" t="str">
        <f>VLOOKUP(E1217,Refs!$P$2:$S$29,4,FALSE)</f>
        <v>East of England</v>
      </c>
      <c r="K1217" s="28">
        <f t="shared" si="40"/>
        <v>571</v>
      </c>
    </row>
    <row r="1218" spans="1:11" x14ac:dyDescent="0.35">
      <c r="A1218" s="69">
        <f t="shared" si="39"/>
        <v>45748</v>
      </c>
      <c r="B1218" t="s">
        <v>887</v>
      </c>
      <c r="C1218" t="s">
        <v>268</v>
      </c>
      <c r="E1218" t="s">
        <v>805</v>
      </c>
      <c r="F1218" t="s">
        <v>806</v>
      </c>
      <c r="G1218" t="s">
        <v>130</v>
      </c>
      <c r="H1218">
        <v>955</v>
      </c>
      <c r="I1218" s="68" t="str">
        <f>VLOOKUP(E1218,Refs!$P$2:$R$29,3,FALSE)</f>
        <v>Y61</v>
      </c>
      <c r="J1218" s="68" t="str">
        <f>VLOOKUP(E1218,Refs!$P$2:$S$29,4,FALSE)</f>
        <v>East of England</v>
      </c>
      <c r="K1218" s="28">
        <f t="shared" si="40"/>
        <v>955</v>
      </c>
    </row>
    <row r="1219" spans="1:11" x14ac:dyDescent="0.35">
      <c r="A1219" s="69">
        <f t="shared" ref="A1219:A1282" si="41">DATEVALUE(RIGHT(B1219,8))</f>
        <v>45748</v>
      </c>
      <c r="B1219" t="s">
        <v>887</v>
      </c>
      <c r="C1219" t="s">
        <v>268</v>
      </c>
      <c r="E1219" t="s">
        <v>805</v>
      </c>
      <c r="F1219" t="s">
        <v>806</v>
      </c>
      <c r="G1219" t="s">
        <v>131</v>
      </c>
      <c r="H1219">
        <v>862</v>
      </c>
      <c r="I1219" s="68" t="str">
        <f>VLOOKUP(E1219,Refs!$P$2:$R$29,3,FALSE)</f>
        <v>Y61</v>
      </c>
      <c r="J1219" s="68" t="str">
        <f>VLOOKUP(E1219,Refs!$P$2:$S$29,4,FALSE)</f>
        <v>East of England</v>
      </c>
      <c r="K1219" s="28">
        <f t="shared" si="40"/>
        <v>862</v>
      </c>
    </row>
    <row r="1220" spans="1:11" x14ac:dyDescent="0.35">
      <c r="A1220" s="69">
        <f t="shared" si="41"/>
        <v>45748</v>
      </c>
      <c r="B1220" t="s">
        <v>887</v>
      </c>
      <c r="C1220" t="s">
        <v>268</v>
      </c>
      <c r="E1220" t="s">
        <v>805</v>
      </c>
      <c r="F1220" t="s">
        <v>806</v>
      </c>
      <c r="G1220" t="s">
        <v>132</v>
      </c>
      <c r="H1220">
        <v>2950</v>
      </c>
      <c r="I1220" s="68" t="str">
        <f>VLOOKUP(E1220,Refs!$P$2:$R$29,3,FALSE)</f>
        <v>Y61</v>
      </c>
      <c r="J1220" s="68" t="str">
        <f>VLOOKUP(E1220,Refs!$P$2:$S$29,4,FALSE)</f>
        <v>East of England</v>
      </c>
      <c r="K1220" s="28">
        <f t="shared" si="40"/>
        <v>2950</v>
      </c>
    </row>
    <row r="1221" spans="1:11" x14ac:dyDescent="0.35">
      <c r="A1221" s="69">
        <f t="shared" si="41"/>
        <v>45748</v>
      </c>
      <c r="B1221" t="s">
        <v>887</v>
      </c>
      <c r="C1221" t="s">
        <v>268</v>
      </c>
      <c r="E1221" t="s">
        <v>805</v>
      </c>
      <c r="F1221" t="s">
        <v>806</v>
      </c>
      <c r="G1221" t="s">
        <v>133</v>
      </c>
      <c r="H1221">
        <v>2567</v>
      </c>
      <c r="I1221" s="68" t="str">
        <f>VLOOKUP(E1221,Refs!$P$2:$R$29,3,FALSE)</f>
        <v>Y61</v>
      </c>
      <c r="J1221" s="68" t="str">
        <f>VLOOKUP(E1221,Refs!$P$2:$S$29,4,FALSE)</f>
        <v>East of England</v>
      </c>
      <c r="K1221" s="28">
        <f t="shared" si="40"/>
        <v>2567</v>
      </c>
    </row>
    <row r="1222" spans="1:11" x14ac:dyDescent="0.35">
      <c r="A1222" s="69">
        <f t="shared" si="41"/>
        <v>45748</v>
      </c>
      <c r="B1222" t="s">
        <v>887</v>
      </c>
      <c r="C1222" t="s">
        <v>268</v>
      </c>
      <c r="E1222" t="s">
        <v>805</v>
      </c>
      <c r="F1222" t="s">
        <v>806</v>
      </c>
      <c r="G1222" t="s">
        <v>134</v>
      </c>
      <c r="H1222">
        <v>1691</v>
      </c>
      <c r="I1222" s="68" t="str">
        <f>VLOOKUP(E1222,Refs!$P$2:$R$29,3,FALSE)</f>
        <v>Y61</v>
      </c>
      <c r="J1222" s="68" t="str">
        <f>VLOOKUP(E1222,Refs!$P$2:$S$29,4,FALSE)</f>
        <v>East of England</v>
      </c>
      <c r="K1222" s="28">
        <f t="shared" si="40"/>
        <v>1691</v>
      </c>
    </row>
    <row r="1223" spans="1:11" x14ac:dyDescent="0.35">
      <c r="A1223" s="69">
        <f t="shared" si="41"/>
        <v>45748</v>
      </c>
      <c r="B1223" t="s">
        <v>887</v>
      </c>
      <c r="C1223" t="s">
        <v>268</v>
      </c>
      <c r="E1223" t="s">
        <v>805</v>
      </c>
      <c r="F1223" t="s">
        <v>806</v>
      </c>
      <c r="G1223" t="s">
        <v>135</v>
      </c>
      <c r="H1223">
        <v>1686</v>
      </c>
      <c r="I1223" s="68" t="str">
        <f>VLOOKUP(E1223,Refs!$P$2:$R$29,3,FALSE)</f>
        <v>Y61</v>
      </c>
      <c r="J1223" s="68" t="str">
        <f>VLOOKUP(E1223,Refs!$P$2:$S$29,4,FALSE)</f>
        <v>East of England</v>
      </c>
      <c r="K1223" s="28">
        <f t="shared" ref="K1223:K1286" si="42">IF(OR(H1223="NULL",H1223=0,H1223=""),"",H1223)</f>
        <v>1686</v>
      </c>
    </row>
    <row r="1224" spans="1:11" x14ac:dyDescent="0.35">
      <c r="A1224" s="69">
        <f t="shared" si="41"/>
        <v>45748</v>
      </c>
      <c r="B1224" t="s">
        <v>887</v>
      </c>
      <c r="C1224" t="s">
        <v>268</v>
      </c>
      <c r="E1224" t="s">
        <v>805</v>
      </c>
      <c r="F1224" t="s">
        <v>806</v>
      </c>
      <c r="G1224" t="s">
        <v>136</v>
      </c>
      <c r="H1224">
        <v>279</v>
      </c>
      <c r="I1224" s="68" t="str">
        <f>VLOOKUP(E1224,Refs!$P$2:$R$29,3,FALSE)</f>
        <v>Y61</v>
      </c>
      <c r="J1224" s="68" t="str">
        <f>VLOOKUP(E1224,Refs!$P$2:$S$29,4,FALSE)</f>
        <v>East of England</v>
      </c>
      <c r="K1224" s="28">
        <f t="shared" si="42"/>
        <v>279</v>
      </c>
    </row>
    <row r="1225" spans="1:11" x14ac:dyDescent="0.35">
      <c r="A1225" s="69">
        <f t="shared" si="41"/>
        <v>45748</v>
      </c>
      <c r="B1225" t="s">
        <v>887</v>
      </c>
      <c r="C1225" t="s">
        <v>268</v>
      </c>
      <c r="E1225" t="s">
        <v>805</v>
      </c>
      <c r="F1225" t="s">
        <v>806</v>
      </c>
      <c r="G1225" t="s">
        <v>137</v>
      </c>
      <c r="H1225">
        <v>253</v>
      </c>
      <c r="I1225" s="68" t="str">
        <f>VLOOKUP(E1225,Refs!$P$2:$R$29,3,FALSE)</f>
        <v>Y61</v>
      </c>
      <c r="J1225" s="68" t="str">
        <f>VLOOKUP(E1225,Refs!$P$2:$S$29,4,FALSE)</f>
        <v>East of England</v>
      </c>
      <c r="K1225" s="28">
        <f t="shared" si="42"/>
        <v>253</v>
      </c>
    </row>
    <row r="1226" spans="1:11" x14ac:dyDescent="0.35">
      <c r="A1226" s="69">
        <f t="shared" si="41"/>
        <v>45748</v>
      </c>
      <c r="B1226" t="s">
        <v>887</v>
      </c>
      <c r="C1226" t="s">
        <v>268</v>
      </c>
      <c r="E1226" t="s">
        <v>805</v>
      </c>
      <c r="F1226" t="s">
        <v>806</v>
      </c>
      <c r="G1226" t="s">
        <v>138</v>
      </c>
      <c r="H1226">
        <v>15</v>
      </c>
      <c r="I1226" s="68" t="str">
        <f>VLOOKUP(E1226,Refs!$P$2:$R$29,3,FALSE)</f>
        <v>Y61</v>
      </c>
      <c r="J1226" s="68" t="str">
        <f>VLOOKUP(E1226,Refs!$P$2:$S$29,4,FALSE)</f>
        <v>East of England</v>
      </c>
      <c r="K1226" s="28">
        <f t="shared" si="42"/>
        <v>15</v>
      </c>
    </row>
    <row r="1227" spans="1:11" x14ac:dyDescent="0.35">
      <c r="A1227" s="69">
        <f t="shared" si="41"/>
        <v>45748</v>
      </c>
      <c r="B1227" t="s">
        <v>887</v>
      </c>
      <c r="C1227" t="s">
        <v>268</v>
      </c>
      <c r="E1227" t="s">
        <v>805</v>
      </c>
      <c r="F1227" t="s">
        <v>806</v>
      </c>
      <c r="G1227" t="s">
        <v>139</v>
      </c>
      <c r="H1227">
        <v>15</v>
      </c>
      <c r="I1227" s="68" t="str">
        <f>VLOOKUP(E1227,Refs!$P$2:$R$29,3,FALSE)</f>
        <v>Y61</v>
      </c>
      <c r="J1227" s="68" t="str">
        <f>VLOOKUP(E1227,Refs!$P$2:$S$29,4,FALSE)</f>
        <v>East of England</v>
      </c>
      <c r="K1227" s="28">
        <f t="shared" si="42"/>
        <v>15</v>
      </c>
    </row>
    <row r="1228" spans="1:11" x14ac:dyDescent="0.35">
      <c r="A1228" s="69">
        <f t="shared" si="41"/>
        <v>45748</v>
      </c>
      <c r="B1228" t="s">
        <v>887</v>
      </c>
      <c r="C1228" t="s">
        <v>268</v>
      </c>
      <c r="E1228" t="s">
        <v>805</v>
      </c>
      <c r="F1228" t="s">
        <v>806</v>
      </c>
      <c r="G1228" t="s">
        <v>140</v>
      </c>
      <c r="H1228">
        <v>240</v>
      </c>
      <c r="I1228" s="68" t="str">
        <f>VLOOKUP(E1228,Refs!$P$2:$R$29,3,FALSE)</f>
        <v>Y61</v>
      </c>
      <c r="J1228" s="68" t="str">
        <f>VLOOKUP(E1228,Refs!$P$2:$S$29,4,FALSE)</f>
        <v>East of England</v>
      </c>
      <c r="K1228" s="28">
        <f t="shared" si="42"/>
        <v>240</v>
      </c>
    </row>
    <row r="1229" spans="1:11" x14ac:dyDescent="0.35">
      <c r="A1229" s="69">
        <f t="shared" si="41"/>
        <v>45748</v>
      </c>
      <c r="B1229" t="s">
        <v>887</v>
      </c>
      <c r="C1229" t="s">
        <v>268</v>
      </c>
      <c r="E1229" t="s">
        <v>805</v>
      </c>
      <c r="F1229" t="s">
        <v>806</v>
      </c>
      <c r="G1229" t="s">
        <v>141</v>
      </c>
      <c r="H1229">
        <v>240</v>
      </c>
      <c r="I1229" s="68" t="str">
        <f>VLOOKUP(E1229,Refs!$P$2:$R$29,3,FALSE)</f>
        <v>Y61</v>
      </c>
      <c r="J1229" s="68" t="str">
        <f>VLOOKUP(E1229,Refs!$P$2:$S$29,4,FALSE)</f>
        <v>East of England</v>
      </c>
      <c r="K1229" s="28">
        <f t="shared" si="42"/>
        <v>240</v>
      </c>
    </row>
    <row r="1230" spans="1:11" x14ac:dyDescent="0.35">
      <c r="A1230" s="69">
        <f t="shared" si="41"/>
        <v>45748</v>
      </c>
      <c r="B1230" t="s">
        <v>887</v>
      </c>
      <c r="C1230" t="s">
        <v>268</v>
      </c>
      <c r="E1230" t="s">
        <v>805</v>
      </c>
      <c r="F1230" t="s">
        <v>806</v>
      </c>
      <c r="G1230" t="s">
        <v>730</v>
      </c>
      <c r="H1230">
        <v>398</v>
      </c>
      <c r="I1230" s="68" t="str">
        <f>VLOOKUP(E1230,Refs!$P$2:$R$29,3,FALSE)</f>
        <v>Y61</v>
      </c>
      <c r="J1230" s="68" t="str">
        <f>VLOOKUP(E1230,Refs!$P$2:$S$29,4,FALSE)</f>
        <v>East of England</v>
      </c>
      <c r="K1230" s="28">
        <f t="shared" si="42"/>
        <v>398</v>
      </c>
    </row>
    <row r="1231" spans="1:11" x14ac:dyDescent="0.35">
      <c r="A1231" s="69">
        <f t="shared" si="41"/>
        <v>45748</v>
      </c>
      <c r="B1231" t="s">
        <v>887</v>
      </c>
      <c r="C1231" t="s">
        <v>268</v>
      </c>
      <c r="E1231" t="s">
        <v>805</v>
      </c>
      <c r="F1231" t="s">
        <v>806</v>
      </c>
      <c r="G1231" t="s">
        <v>729</v>
      </c>
      <c r="H1231">
        <v>67</v>
      </c>
      <c r="I1231" s="68" t="str">
        <f>VLOOKUP(E1231,Refs!$P$2:$R$29,3,FALSE)</f>
        <v>Y61</v>
      </c>
      <c r="J1231" s="68" t="str">
        <f>VLOOKUP(E1231,Refs!$P$2:$S$29,4,FALSE)</f>
        <v>East of England</v>
      </c>
      <c r="K1231" s="28">
        <f t="shared" si="42"/>
        <v>67</v>
      </c>
    </row>
    <row r="1232" spans="1:11" x14ac:dyDescent="0.35">
      <c r="A1232" s="69">
        <f t="shared" si="41"/>
        <v>45748</v>
      </c>
      <c r="B1232" t="s">
        <v>887</v>
      </c>
      <c r="C1232" t="s">
        <v>268</v>
      </c>
      <c r="E1232" t="s">
        <v>805</v>
      </c>
      <c r="F1232" t="s">
        <v>806</v>
      </c>
      <c r="G1232" t="s">
        <v>732</v>
      </c>
      <c r="H1232">
        <v>1299</v>
      </c>
      <c r="I1232" s="68" t="str">
        <f>VLOOKUP(E1232,Refs!$P$2:$R$29,3,FALSE)</f>
        <v>Y61</v>
      </c>
      <c r="J1232" s="68" t="str">
        <f>VLOOKUP(E1232,Refs!$P$2:$S$29,4,FALSE)</f>
        <v>East of England</v>
      </c>
      <c r="K1232" s="28">
        <f t="shared" si="42"/>
        <v>1299</v>
      </c>
    </row>
    <row r="1233" spans="1:11" x14ac:dyDescent="0.35">
      <c r="A1233" s="69">
        <f t="shared" si="41"/>
        <v>45748</v>
      </c>
      <c r="B1233" t="s">
        <v>887</v>
      </c>
      <c r="C1233" t="s">
        <v>268</v>
      </c>
      <c r="E1233" t="s">
        <v>805</v>
      </c>
      <c r="F1233" t="s">
        <v>806</v>
      </c>
      <c r="G1233" t="s">
        <v>731</v>
      </c>
      <c r="H1233">
        <v>706</v>
      </c>
      <c r="I1233" s="68" t="str">
        <f>VLOOKUP(E1233,Refs!$P$2:$R$29,3,FALSE)</f>
        <v>Y61</v>
      </c>
      <c r="J1233" s="68" t="str">
        <f>VLOOKUP(E1233,Refs!$P$2:$S$29,4,FALSE)</f>
        <v>East of England</v>
      </c>
      <c r="K1233" s="28">
        <f t="shared" si="42"/>
        <v>706</v>
      </c>
    </row>
    <row r="1234" spans="1:11" x14ac:dyDescent="0.35">
      <c r="A1234" s="69">
        <f t="shared" si="41"/>
        <v>45748</v>
      </c>
      <c r="B1234" t="s">
        <v>887</v>
      </c>
      <c r="C1234" t="s">
        <v>292</v>
      </c>
      <c r="D1234" t="s">
        <v>895</v>
      </c>
      <c r="E1234" t="s">
        <v>327</v>
      </c>
      <c r="F1234" t="s">
        <v>328</v>
      </c>
      <c r="G1234" t="s">
        <v>10</v>
      </c>
      <c r="H1234">
        <v>98084</v>
      </c>
      <c r="I1234" s="68" t="str">
        <f>VLOOKUP(E1234,Refs!$P$2:$R$29,3,FALSE)</f>
        <v>Y59</v>
      </c>
      <c r="J1234" s="68" t="str">
        <f>VLOOKUP(E1234,Refs!$P$2:$S$29,4,FALSE)</f>
        <v>South East</v>
      </c>
      <c r="K1234" s="28">
        <f t="shared" si="42"/>
        <v>98084</v>
      </c>
    </row>
    <row r="1235" spans="1:11" x14ac:dyDescent="0.35">
      <c r="A1235" s="69">
        <f t="shared" si="41"/>
        <v>45748</v>
      </c>
      <c r="B1235" t="s">
        <v>887</v>
      </c>
      <c r="C1235" t="s">
        <v>292</v>
      </c>
      <c r="D1235" t="s">
        <v>895</v>
      </c>
      <c r="E1235" t="s">
        <v>327</v>
      </c>
      <c r="F1235" t="s">
        <v>328</v>
      </c>
      <c r="G1235" t="s">
        <v>70</v>
      </c>
      <c r="H1235">
        <v>0</v>
      </c>
      <c r="I1235" s="68" t="str">
        <f>VLOOKUP(E1235,Refs!$P$2:$R$29,3,FALSE)</f>
        <v>Y59</v>
      </c>
      <c r="J1235" s="68" t="str">
        <f>VLOOKUP(E1235,Refs!$P$2:$S$29,4,FALSE)</f>
        <v>South East</v>
      </c>
      <c r="K1235" s="28" t="str">
        <f t="shared" si="42"/>
        <v/>
      </c>
    </row>
    <row r="1236" spans="1:11" x14ac:dyDescent="0.35">
      <c r="A1236" s="69">
        <f t="shared" si="41"/>
        <v>45748</v>
      </c>
      <c r="B1236" t="s">
        <v>887</v>
      </c>
      <c r="C1236" t="s">
        <v>292</v>
      </c>
      <c r="D1236" t="s">
        <v>895</v>
      </c>
      <c r="E1236" t="s">
        <v>327</v>
      </c>
      <c r="F1236" t="s">
        <v>328</v>
      </c>
      <c r="G1236" t="s">
        <v>20</v>
      </c>
      <c r="H1236">
        <v>85048</v>
      </c>
      <c r="I1236" s="68" t="str">
        <f>VLOOKUP(E1236,Refs!$P$2:$R$29,3,FALSE)</f>
        <v>Y59</v>
      </c>
      <c r="J1236" s="68" t="str">
        <f>VLOOKUP(E1236,Refs!$P$2:$S$29,4,FALSE)</f>
        <v>South East</v>
      </c>
      <c r="K1236" s="28">
        <f t="shared" si="42"/>
        <v>85048</v>
      </c>
    </row>
    <row r="1237" spans="1:11" x14ac:dyDescent="0.35">
      <c r="A1237" s="69">
        <f t="shared" si="41"/>
        <v>45748</v>
      </c>
      <c r="B1237" t="s">
        <v>887</v>
      </c>
      <c r="C1237" t="s">
        <v>292</v>
      </c>
      <c r="D1237" t="s">
        <v>895</v>
      </c>
      <c r="E1237" t="s">
        <v>327</v>
      </c>
      <c r="F1237" t="s">
        <v>328</v>
      </c>
      <c r="G1237" t="s">
        <v>23</v>
      </c>
      <c r="H1237">
        <v>62736</v>
      </c>
      <c r="I1237" s="68" t="str">
        <f>VLOOKUP(E1237,Refs!$P$2:$R$29,3,FALSE)</f>
        <v>Y59</v>
      </c>
      <c r="J1237" s="68" t="str">
        <f>VLOOKUP(E1237,Refs!$P$2:$S$29,4,FALSE)</f>
        <v>South East</v>
      </c>
      <c r="K1237" s="28">
        <f t="shared" si="42"/>
        <v>62736</v>
      </c>
    </row>
    <row r="1238" spans="1:11" x14ac:dyDescent="0.35">
      <c r="A1238" s="69">
        <f t="shared" si="41"/>
        <v>45748</v>
      </c>
      <c r="B1238" t="s">
        <v>887</v>
      </c>
      <c r="C1238" t="s">
        <v>292</v>
      </c>
      <c r="D1238" t="s">
        <v>895</v>
      </c>
      <c r="E1238" t="s">
        <v>327</v>
      </c>
      <c r="F1238" t="s">
        <v>328</v>
      </c>
      <c r="G1238" t="s">
        <v>19</v>
      </c>
      <c r="H1238">
        <v>4124</v>
      </c>
      <c r="I1238" s="68" t="str">
        <f>VLOOKUP(E1238,Refs!$P$2:$R$29,3,FALSE)</f>
        <v>Y59</v>
      </c>
      <c r="J1238" s="68" t="str">
        <f>VLOOKUP(E1238,Refs!$P$2:$S$29,4,FALSE)</f>
        <v>South East</v>
      </c>
      <c r="K1238" s="28">
        <f t="shared" si="42"/>
        <v>4124</v>
      </c>
    </row>
    <row r="1239" spans="1:11" x14ac:dyDescent="0.35">
      <c r="A1239" s="69">
        <f t="shared" si="41"/>
        <v>45748</v>
      </c>
      <c r="B1239" t="s">
        <v>887</v>
      </c>
      <c r="C1239" t="s">
        <v>292</v>
      </c>
      <c r="D1239" t="s">
        <v>895</v>
      </c>
      <c r="E1239" t="s">
        <v>327</v>
      </c>
      <c r="F1239" t="s">
        <v>328</v>
      </c>
      <c r="G1239" t="s">
        <v>21</v>
      </c>
      <c r="H1239">
        <v>5624204</v>
      </c>
      <c r="I1239" s="68" t="str">
        <f>VLOOKUP(E1239,Refs!$P$2:$R$29,3,FALSE)</f>
        <v>Y59</v>
      </c>
      <c r="J1239" s="68" t="str">
        <f>VLOOKUP(E1239,Refs!$P$2:$S$29,4,FALSE)</f>
        <v>South East</v>
      </c>
      <c r="K1239" s="28">
        <f t="shared" si="42"/>
        <v>5624204</v>
      </c>
    </row>
    <row r="1240" spans="1:11" x14ac:dyDescent="0.35">
      <c r="A1240" s="69">
        <f t="shared" si="41"/>
        <v>45748</v>
      </c>
      <c r="B1240" t="s">
        <v>887</v>
      </c>
      <c r="C1240" t="s">
        <v>292</v>
      </c>
      <c r="D1240" t="s">
        <v>895</v>
      </c>
      <c r="E1240" t="s">
        <v>327</v>
      </c>
      <c r="F1240" t="s">
        <v>328</v>
      </c>
      <c r="G1240" t="s">
        <v>71</v>
      </c>
      <c r="H1240">
        <v>341</v>
      </c>
      <c r="I1240" s="68" t="str">
        <f>VLOOKUP(E1240,Refs!$P$2:$R$29,3,FALSE)</f>
        <v>Y59</v>
      </c>
      <c r="J1240" s="68" t="str">
        <f>VLOOKUP(E1240,Refs!$P$2:$S$29,4,FALSE)</f>
        <v>South East</v>
      </c>
      <c r="K1240" s="28">
        <f t="shared" si="42"/>
        <v>341</v>
      </c>
    </row>
    <row r="1241" spans="1:11" x14ac:dyDescent="0.35">
      <c r="A1241" s="69">
        <f t="shared" si="41"/>
        <v>45748</v>
      </c>
      <c r="B1241" t="s">
        <v>887</v>
      </c>
      <c r="C1241" t="s">
        <v>292</v>
      </c>
      <c r="D1241" t="s">
        <v>895</v>
      </c>
      <c r="E1241" t="s">
        <v>327</v>
      </c>
      <c r="F1241" t="s">
        <v>328</v>
      </c>
      <c r="G1241" t="s">
        <v>72</v>
      </c>
      <c r="H1241">
        <v>641</v>
      </c>
      <c r="I1241" s="68" t="str">
        <f>VLOOKUP(E1241,Refs!$P$2:$R$29,3,FALSE)</f>
        <v>Y59</v>
      </c>
      <c r="J1241" s="68" t="str">
        <f>VLOOKUP(E1241,Refs!$P$2:$S$29,4,FALSE)</f>
        <v>South East</v>
      </c>
      <c r="K1241" s="28">
        <f t="shared" si="42"/>
        <v>641</v>
      </c>
    </row>
    <row r="1242" spans="1:11" x14ac:dyDescent="0.35">
      <c r="A1242" s="69">
        <f t="shared" si="41"/>
        <v>45748</v>
      </c>
      <c r="B1242" t="s">
        <v>887</v>
      </c>
      <c r="C1242" t="s">
        <v>292</v>
      </c>
      <c r="D1242" t="s">
        <v>895</v>
      </c>
      <c r="E1242" t="s">
        <v>327</v>
      </c>
      <c r="F1242" t="s">
        <v>328</v>
      </c>
      <c r="G1242" t="s">
        <v>73</v>
      </c>
      <c r="H1242">
        <v>602711</v>
      </c>
      <c r="I1242" s="68" t="str">
        <f>VLOOKUP(E1242,Refs!$P$2:$R$29,3,FALSE)</f>
        <v>Y59</v>
      </c>
      <c r="J1242" s="68" t="str">
        <f>VLOOKUP(E1242,Refs!$P$2:$S$29,4,FALSE)</f>
        <v>South East</v>
      </c>
      <c r="K1242" s="28">
        <f t="shared" si="42"/>
        <v>602711</v>
      </c>
    </row>
    <row r="1243" spans="1:11" x14ac:dyDescent="0.35">
      <c r="A1243" s="69">
        <f t="shared" si="41"/>
        <v>45748</v>
      </c>
      <c r="B1243" t="s">
        <v>887</v>
      </c>
      <c r="C1243" t="s">
        <v>292</v>
      </c>
      <c r="D1243" t="s">
        <v>895</v>
      </c>
      <c r="E1243" t="s">
        <v>327</v>
      </c>
      <c r="F1243" t="s">
        <v>328</v>
      </c>
      <c r="G1243" t="s">
        <v>74</v>
      </c>
      <c r="H1243">
        <v>36546</v>
      </c>
      <c r="I1243" s="68" t="str">
        <f>VLOOKUP(E1243,Refs!$P$2:$R$29,3,FALSE)</f>
        <v>Y59</v>
      </c>
      <c r="J1243" s="68" t="str">
        <f>VLOOKUP(E1243,Refs!$P$2:$S$29,4,FALSE)</f>
        <v>South East</v>
      </c>
      <c r="K1243" s="28">
        <f t="shared" si="42"/>
        <v>36546</v>
      </c>
    </row>
    <row r="1244" spans="1:11" x14ac:dyDescent="0.35">
      <c r="A1244" s="69">
        <f t="shared" si="41"/>
        <v>45748</v>
      </c>
      <c r="B1244" t="s">
        <v>887</v>
      </c>
      <c r="C1244" t="s">
        <v>292</v>
      </c>
      <c r="D1244" t="s">
        <v>895</v>
      </c>
      <c r="E1244" t="s">
        <v>327</v>
      </c>
      <c r="F1244" t="s">
        <v>328</v>
      </c>
      <c r="G1244" t="s">
        <v>75</v>
      </c>
      <c r="H1244">
        <v>124619876</v>
      </c>
      <c r="I1244" s="68" t="str">
        <f>VLOOKUP(E1244,Refs!$P$2:$R$29,3,FALSE)</f>
        <v>Y59</v>
      </c>
      <c r="J1244" s="68" t="str">
        <f>VLOOKUP(E1244,Refs!$P$2:$S$29,4,FALSE)</f>
        <v>South East</v>
      </c>
      <c r="K1244" s="28">
        <f t="shared" si="42"/>
        <v>124619876</v>
      </c>
    </row>
    <row r="1245" spans="1:11" x14ac:dyDescent="0.35">
      <c r="A1245" s="69">
        <f t="shared" si="41"/>
        <v>45748</v>
      </c>
      <c r="B1245" t="s">
        <v>887</v>
      </c>
      <c r="C1245" t="s">
        <v>292</v>
      </c>
      <c r="D1245" t="s">
        <v>895</v>
      </c>
      <c r="E1245" t="s">
        <v>327</v>
      </c>
      <c r="F1245" t="s">
        <v>328</v>
      </c>
      <c r="G1245" t="s">
        <v>26</v>
      </c>
      <c r="H1245">
        <v>81669</v>
      </c>
      <c r="I1245" s="68" t="str">
        <f>VLOOKUP(E1245,Refs!$P$2:$R$29,3,FALSE)</f>
        <v>Y59</v>
      </c>
      <c r="J1245" s="68" t="str">
        <f>VLOOKUP(E1245,Refs!$P$2:$S$29,4,FALSE)</f>
        <v>South East</v>
      </c>
      <c r="K1245" s="28">
        <f t="shared" si="42"/>
        <v>81669</v>
      </c>
    </row>
    <row r="1246" spans="1:11" x14ac:dyDescent="0.35">
      <c r="A1246" s="69">
        <f t="shared" si="41"/>
        <v>45748</v>
      </c>
      <c r="B1246" t="s">
        <v>887</v>
      </c>
      <c r="C1246" t="s">
        <v>292</v>
      </c>
      <c r="D1246" t="s">
        <v>895</v>
      </c>
      <c r="E1246" t="s">
        <v>327</v>
      </c>
      <c r="F1246" t="s">
        <v>328</v>
      </c>
      <c r="G1246" t="s">
        <v>76</v>
      </c>
      <c r="H1246">
        <v>1615</v>
      </c>
      <c r="I1246" s="68" t="str">
        <f>VLOOKUP(E1246,Refs!$P$2:$R$29,3,FALSE)</f>
        <v>Y59</v>
      </c>
      <c r="J1246" s="68" t="str">
        <f>VLOOKUP(E1246,Refs!$P$2:$S$29,4,FALSE)</f>
        <v>South East</v>
      </c>
      <c r="K1246" s="28">
        <f t="shared" si="42"/>
        <v>1615</v>
      </c>
    </row>
    <row r="1247" spans="1:11" x14ac:dyDescent="0.35">
      <c r="A1247" s="69">
        <f t="shared" si="41"/>
        <v>45748</v>
      </c>
      <c r="B1247" t="s">
        <v>887</v>
      </c>
      <c r="C1247" t="s">
        <v>292</v>
      </c>
      <c r="D1247" t="s">
        <v>895</v>
      </c>
      <c r="E1247" t="s">
        <v>327</v>
      </c>
      <c r="F1247" t="s">
        <v>328</v>
      </c>
      <c r="G1247" t="s">
        <v>77</v>
      </c>
      <c r="H1247">
        <v>44508</v>
      </c>
      <c r="I1247" s="68" t="str">
        <f>VLOOKUP(E1247,Refs!$P$2:$R$29,3,FALSE)</f>
        <v>Y59</v>
      </c>
      <c r="J1247" s="68" t="str">
        <f>VLOOKUP(E1247,Refs!$P$2:$S$29,4,FALSE)</f>
        <v>South East</v>
      </c>
      <c r="K1247" s="28">
        <f t="shared" si="42"/>
        <v>44508</v>
      </c>
    </row>
    <row r="1248" spans="1:11" x14ac:dyDescent="0.35">
      <c r="A1248" s="69">
        <f t="shared" si="41"/>
        <v>45748</v>
      </c>
      <c r="B1248" t="s">
        <v>887</v>
      </c>
      <c r="C1248" t="s">
        <v>292</v>
      </c>
      <c r="D1248" t="s">
        <v>895</v>
      </c>
      <c r="E1248" t="s">
        <v>327</v>
      </c>
      <c r="F1248" t="s">
        <v>328</v>
      </c>
      <c r="G1248" t="s">
        <v>78</v>
      </c>
      <c r="H1248">
        <v>10379</v>
      </c>
      <c r="I1248" s="68" t="str">
        <f>VLOOKUP(E1248,Refs!$P$2:$R$29,3,FALSE)</f>
        <v>Y59</v>
      </c>
      <c r="J1248" s="68" t="str">
        <f>VLOOKUP(E1248,Refs!$P$2:$S$29,4,FALSE)</f>
        <v>South East</v>
      </c>
      <c r="K1248" s="28">
        <f t="shared" si="42"/>
        <v>10379</v>
      </c>
    </row>
    <row r="1249" spans="1:11" x14ac:dyDescent="0.35">
      <c r="A1249" s="69">
        <f t="shared" si="41"/>
        <v>45748</v>
      </c>
      <c r="B1249" t="s">
        <v>887</v>
      </c>
      <c r="C1249" t="s">
        <v>292</v>
      </c>
      <c r="D1249" t="s">
        <v>895</v>
      </c>
      <c r="E1249" t="s">
        <v>327</v>
      </c>
      <c r="F1249" t="s">
        <v>328</v>
      </c>
      <c r="G1249" t="s">
        <v>79</v>
      </c>
      <c r="H1249">
        <v>25167</v>
      </c>
      <c r="I1249" s="68" t="str">
        <f>VLOOKUP(E1249,Refs!$P$2:$R$29,3,FALSE)</f>
        <v>Y59</v>
      </c>
      <c r="J1249" s="68" t="str">
        <f>VLOOKUP(E1249,Refs!$P$2:$S$29,4,FALSE)</f>
        <v>South East</v>
      </c>
      <c r="K1249" s="28">
        <f t="shared" si="42"/>
        <v>25167</v>
      </c>
    </row>
    <row r="1250" spans="1:11" x14ac:dyDescent="0.35">
      <c r="A1250" s="69">
        <f t="shared" si="41"/>
        <v>45748</v>
      </c>
      <c r="B1250" t="s">
        <v>887</v>
      </c>
      <c r="C1250" t="s">
        <v>292</v>
      </c>
      <c r="D1250" t="s">
        <v>895</v>
      </c>
      <c r="E1250" t="s">
        <v>327</v>
      </c>
      <c r="F1250" t="s">
        <v>328</v>
      </c>
      <c r="G1250" t="s">
        <v>80</v>
      </c>
      <c r="H1250">
        <v>0</v>
      </c>
      <c r="I1250" s="68" t="str">
        <f>VLOOKUP(E1250,Refs!$P$2:$R$29,3,FALSE)</f>
        <v>Y59</v>
      </c>
      <c r="J1250" s="68" t="str">
        <f>VLOOKUP(E1250,Refs!$P$2:$S$29,4,FALSE)</f>
        <v>South East</v>
      </c>
      <c r="K1250" s="28" t="str">
        <f t="shared" si="42"/>
        <v/>
      </c>
    </row>
    <row r="1251" spans="1:11" x14ac:dyDescent="0.35">
      <c r="A1251" s="69">
        <f t="shared" si="41"/>
        <v>45748</v>
      </c>
      <c r="B1251" t="s">
        <v>887</v>
      </c>
      <c r="C1251" t="s">
        <v>292</v>
      </c>
      <c r="D1251" t="s">
        <v>895</v>
      </c>
      <c r="E1251" t="s">
        <v>327</v>
      </c>
      <c r="F1251" t="s">
        <v>328</v>
      </c>
      <c r="G1251" t="s">
        <v>25</v>
      </c>
      <c r="H1251">
        <v>36546</v>
      </c>
      <c r="I1251" s="68" t="str">
        <f>VLOOKUP(E1251,Refs!$P$2:$R$29,3,FALSE)</f>
        <v>Y59</v>
      </c>
      <c r="J1251" s="68" t="str">
        <f>VLOOKUP(E1251,Refs!$P$2:$S$29,4,FALSE)</f>
        <v>South East</v>
      </c>
      <c r="K1251" s="28">
        <f t="shared" si="42"/>
        <v>36546</v>
      </c>
    </row>
    <row r="1252" spans="1:11" x14ac:dyDescent="0.35">
      <c r="A1252" s="69">
        <f t="shared" si="41"/>
        <v>45748</v>
      </c>
      <c r="B1252" t="s">
        <v>887</v>
      </c>
      <c r="C1252" t="s">
        <v>292</v>
      </c>
      <c r="D1252" t="s">
        <v>895</v>
      </c>
      <c r="E1252" t="s">
        <v>327</v>
      </c>
      <c r="F1252" t="s">
        <v>328</v>
      </c>
      <c r="G1252" t="s">
        <v>81</v>
      </c>
      <c r="H1252">
        <v>0</v>
      </c>
      <c r="I1252" s="68" t="str">
        <f>VLOOKUP(E1252,Refs!$P$2:$R$29,3,FALSE)</f>
        <v>Y59</v>
      </c>
      <c r="J1252" s="68" t="str">
        <f>VLOOKUP(E1252,Refs!$P$2:$S$29,4,FALSE)</f>
        <v>South East</v>
      </c>
      <c r="K1252" s="28" t="str">
        <f t="shared" si="42"/>
        <v/>
      </c>
    </row>
    <row r="1253" spans="1:11" x14ac:dyDescent="0.35">
      <c r="A1253" s="69">
        <f t="shared" si="41"/>
        <v>45748</v>
      </c>
      <c r="B1253" t="s">
        <v>887</v>
      </c>
      <c r="C1253" t="s">
        <v>292</v>
      </c>
      <c r="D1253" t="s">
        <v>895</v>
      </c>
      <c r="E1253" t="s">
        <v>327</v>
      </c>
      <c r="F1253" t="s">
        <v>328</v>
      </c>
      <c r="G1253" t="s">
        <v>82</v>
      </c>
      <c r="H1253">
        <v>12696</v>
      </c>
      <c r="I1253" s="68" t="str">
        <f>VLOOKUP(E1253,Refs!$P$2:$R$29,3,FALSE)</f>
        <v>Y59</v>
      </c>
      <c r="J1253" s="68" t="str">
        <f>VLOOKUP(E1253,Refs!$P$2:$S$29,4,FALSE)</f>
        <v>South East</v>
      </c>
      <c r="K1253" s="28">
        <f t="shared" si="42"/>
        <v>12696</v>
      </c>
    </row>
    <row r="1254" spans="1:11" x14ac:dyDescent="0.35">
      <c r="A1254" s="69">
        <f t="shared" si="41"/>
        <v>45748</v>
      </c>
      <c r="B1254" t="s">
        <v>887</v>
      </c>
      <c r="C1254" t="s">
        <v>292</v>
      </c>
      <c r="D1254" t="s">
        <v>895</v>
      </c>
      <c r="E1254" t="s">
        <v>327</v>
      </c>
      <c r="F1254" t="s">
        <v>328</v>
      </c>
      <c r="G1254" t="s">
        <v>83</v>
      </c>
      <c r="H1254">
        <v>5761</v>
      </c>
      <c r="I1254" s="68" t="str">
        <f>VLOOKUP(E1254,Refs!$P$2:$R$29,3,FALSE)</f>
        <v>Y59</v>
      </c>
      <c r="J1254" s="68" t="str">
        <f>VLOOKUP(E1254,Refs!$P$2:$S$29,4,FALSE)</f>
        <v>South East</v>
      </c>
      <c r="K1254" s="28">
        <f t="shared" si="42"/>
        <v>5761</v>
      </c>
    </row>
    <row r="1255" spans="1:11" x14ac:dyDescent="0.35">
      <c r="A1255" s="69">
        <f t="shared" si="41"/>
        <v>45748</v>
      </c>
      <c r="B1255" t="s">
        <v>887</v>
      </c>
      <c r="C1255" t="s">
        <v>292</v>
      </c>
      <c r="D1255" t="s">
        <v>895</v>
      </c>
      <c r="E1255" t="s">
        <v>327</v>
      </c>
      <c r="F1255" t="s">
        <v>328</v>
      </c>
      <c r="G1255" t="s">
        <v>84</v>
      </c>
      <c r="H1255">
        <v>8011</v>
      </c>
      <c r="I1255" s="68" t="str">
        <f>VLOOKUP(E1255,Refs!$P$2:$R$29,3,FALSE)</f>
        <v>Y59</v>
      </c>
      <c r="J1255" s="68" t="str">
        <f>VLOOKUP(E1255,Refs!$P$2:$S$29,4,FALSE)</f>
        <v>South East</v>
      </c>
      <c r="K1255" s="28">
        <f t="shared" si="42"/>
        <v>8011</v>
      </c>
    </row>
    <row r="1256" spans="1:11" x14ac:dyDescent="0.35">
      <c r="A1256" s="69">
        <f t="shared" si="41"/>
        <v>45748</v>
      </c>
      <c r="B1256" t="s">
        <v>887</v>
      </c>
      <c r="C1256" t="s">
        <v>292</v>
      </c>
      <c r="D1256" t="s">
        <v>895</v>
      </c>
      <c r="E1256" t="s">
        <v>327</v>
      </c>
      <c r="F1256" t="s">
        <v>328</v>
      </c>
      <c r="G1256" t="s">
        <v>85</v>
      </c>
      <c r="H1256">
        <v>0</v>
      </c>
      <c r="I1256" s="68" t="str">
        <f>VLOOKUP(E1256,Refs!$P$2:$R$29,3,FALSE)</f>
        <v>Y59</v>
      </c>
      <c r="J1256" s="68" t="str">
        <f>VLOOKUP(E1256,Refs!$P$2:$S$29,4,FALSE)</f>
        <v>South East</v>
      </c>
      <c r="K1256" s="28" t="str">
        <f t="shared" si="42"/>
        <v/>
      </c>
    </row>
    <row r="1257" spans="1:11" x14ac:dyDescent="0.35">
      <c r="A1257" s="69">
        <f t="shared" si="41"/>
        <v>45748</v>
      </c>
      <c r="B1257" t="s">
        <v>887</v>
      </c>
      <c r="C1257" t="s">
        <v>292</v>
      </c>
      <c r="D1257" t="s">
        <v>895</v>
      </c>
      <c r="E1257" t="s">
        <v>327</v>
      </c>
      <c r="F1257" t="s">
        <v>328</v>
      </c>
      <c r="G1257" t="s">
        <v>86</v>
      </c>
      <c r="H1257">
        <v>3686</v>
      </c>
      <c r="I1257" s="68" t="str">
        <f>VLOOKUP(E1257,Refs!$P$2:$R$29,3,FALSE)</f>
        <v>Y59</v>
      </c>
      <c r="J1257" s="68" t="str">
        <f>VLOOKUP(E1257,Refs!$P$2:$S$29,4,FALSE)</f>
        <v>South East</v>
      </c>
      <c r="K1257" s="28">
        <f t="shared" si="42"/>
        <v>3686</v>
      </c>
    </row>
    <row r="1258" spans="1:11" x14ac:dyDescent="0.35">
      <c r="A1258" s="69">
        <f t="shared" si="41"/>
        <v>45748</v>
      </c>
      <c r="B1258" t="s">
        <v>887</v>
      </c>
      <c r="C1258" t="s">
        <v>292</v>
      </c>
      <c r="D1258" t="s">
        <v>895</v>
      </c>
      <c r="E1258" t="s">
        <v>327</v>
      </c>
      <c r="F1258" t="s">
        <v>328</v>
      </c>
      <c r="G1258" t="s">
        <v>87</v>
      </c>
      <c r="H1258">
        <v>1722</v>
      </c>
      <c r="I1258" s="68" t="str">
        <f>VLOOKUP(E1258,Refs!$P$2:$R$29,3,FALSE)</f>
        <v>Y59</v>
      </c>
      <c r="J1258" s="68" t="str">
        <f>VLOOKUP(E1258,Refs!$P$2:$S$29,4,FALSE)</f>
        <v>South East</v>
      </c>
      <c r="K1258" s="28">
        <f t="shared" si="42"/>
        <v>1722</v>
      </c>
    </row>
    <row r="1259" spans="1:11" x14ac:dyDescent="0.35">
      <c r="A1259" s="69">
        <f t="shared" si="41"/>
        <v>45748</v>
      </c>
      <c r="B1259" t="s">
        <v>887</v>
      </c>
      <c r="C1259" t="s">
        <v>292</v>
      </c>
      <c r="D1259" t="s">
        <v>895</v>
      </c>
      <c r="E1259" t="s">
        <v>327</v>
      </c>
      <c r="F1259" t="s">
        <v>328</v>
      </c>
      <c r="G1259" t="s">
        <v>88</v>
      </c>
      <c r="H1259">
        <v>9634</v>
      </c>
      <c r="I1259" s="68" t="str">
        <f>VLOOKUP(E1259,Refs!$P$2:$R$29,3,FALSE)</f>
        <v>Y59</v>
      </c>
      <c r="J1259" s="68" t="str">
        <f>VLOOKUP(E1259,Refs!$P$2:$S$29,4,FALSE)</f>
        <v>South East</v>
      </c>
      <c r="K1259" s="28">
        <f t="shared" si="42"/>
        <v>9634</v>
      </c>
    </row>
    <row r="1260" spans="1:11" x14ac:dyDescent="0.35">
      <c r="A1260" s="69">
        <f t="shared" si="41"/>
        <v>45748</v>
      </c>
      <c r="B1260" t="s">
        <v>887</v>
      </c>
      <c r="C1260" t="s">
        <v>292</v>
      </c>
      <c r="D1260" t="s">
        <v>895</v>
      </c>
      <c r="E1260" t="s">
        <v>327</v>
      </c>
      <c r="F1260" t="s">
        <v>328</v>
      </c>
      <c r="G1260" t="s">
        <v>89</v>
      </c>
      <c r="H1260">
        <v>0</v>
      </c>
      <c r="I1260" s="68" t="str">
        <f>VLOOKUP(E1260,Refs!$P$2:$R$29,3,FALSE)</f>
        <v>Y59</v>
      </c>
      <c r="J1260" s="68" t="str">
        <f>VLOOKUP(E1260,Refs!$P$2:$S$29,4,FALSE)</f>
        <v>South East</v>
      </c>
      <c r="K1260" s="28" t="str">
        <f t="shared" si="42"/>
        <v/>
      </c>
    </row>
    <row r="1261" spans="1:11" x14ac:dyDescent="0.35">
      <c r="A1261" s="69">
        <f t="shared" si="41"/>
        <v>45748</v>
      </c>
      <c r="B1261" t="s">
        <v>887</v>
      </c>
      <c r="C1261" t="s">
        <v>292</v>
      </c>
      <c r="D1261" t="s">
        <v>895</v>
      </c>
      <c r="E1261" t="s">
        <v>327</v>
      </c>
      <c r="F1261" t="s">
        <v>328</v>
      </c>
      <c r="G1261" t="s">
        <v>90</v>
      </c>
      <c r="H1261">
        <v>81475</v>
      </c>
      <c r="I1261" s="68" t="str">
        <f>VLOOKUP(E1261,Refs!$P$2:$R$29,3,FALSE)</f>
        <v>Y59</v>
      </c>
      <c r="J1261" s="68" t="str">
        <f>VLOOKUP(E1261,Refs!$P$2:$S$29,4,FALSE)</f>
        <v>South East</v>
      </c>
      <c r="K1261" s="28">
        <f t="shared" si="42"/>
        <v>81475</v>
      </c>
    </row>
    <row r="1262" spans="1:11" x14ac:dyDescent="0.35">
      <c r="A1262" s="69">
        <f t="shared" si="41"/>
        <v>45748</v>
      </c>
      <c r="B1262" t="s">
        <v>887</v>
      </c>
      <c r="C1262" t="s">
        <v>292</v>
      </c>
      <c r="D1262" t="s">
        <v>895</v>
      </c>
      <c r="E1262" t="s">
        <v>327</v>
      </c>
      <c r="F1262" t="s">
        <v>328</v>
      </c>
      <c r="G1262" t="s">
        <v>27</v>
      </c>
      <c r="H1262">
        <v>4863</v>
      </c>
      <c r="I1262" s="68" t="str">
        <f>VLOOKUP(E1262,Refs!$P$2:$R$29,3,FALSE)</f>
        <v>Y59</v>
      </c>
      <c r="J1262" s="68" t="str">
        <f>VLOOKUP(E1262,Refs!$P$2:$S$29,4,FALSE)</f>
        <v>South East</v>
      </c>
      <c r="K1262" s="28">
        <f t="shared" si="42"/>
        <v>4863</v>
      </c>
    </row>
    <row r="1263" spans="1:11" x14ac:dyDescent="0.35">
      <c r="A1263" s="69">
        <f t="shared" si="41"/>
        <v>45748</v>
      </c>
      <c r="B1263" t="s">
        <v>887</v>
      </c>
      <c r="C1263" t="s">
        <v>292</v>
      </c>
      <c r="D1263" t="s">
        <v>895</v>
      </c>
      <c r="E1263" t="s">
        <v>327</v>
      </c>
      <c r="F1263" t="s">
        <v>328</v>
      </c>
      <c r="G1263" t="s">
        <v>29</v>
      </c>
      <c r="H1263">
        <v>10544</v>
      </c>
      <c r="I1263" s="68" t="str">
        <f>VLOOKUP(E1263,Refs!$P$2:$R$29,3,FALSE)</f>
        <v>Y59</v>
      </c>
      <c r="J1263" s="68" t="str">
        <f>VLOOKUP(E1263,Refs!$P$2:$S$29,4,FALSE)</f>
        <v>South East</v>
      </c>
      <c r="K1263" s="28">
        <f t="shared" si="42"/>
        <v>10544</v>
      </c>
    </row>
    <row r="1264" spans="1:11" x14ac:dyDescent="0.35">
      <c r="A1264" s="69">
        <f t="shared" si="41"/>
        <v>45748</v>
      </c>
      <c r="B1264" t="s">
        <v>887</v>
      </c>
      <c r="C1264" t="s">
        <v>292</v>
      </c>
      <c r="D1264" t="s">
        <v>895</v>
      </c>
      <c r="E1264" t="s">
        <v>327</v>
      </c>
      <c r="F1264" t="s">
        <v>328</v>
      </c>
      <c r="G1264" t="s">
        <v>91</v>
      </c>
      <c r="H1264">
        <v>4772</v>
      </c>
      <c r="I1264" s="68" t="str">
        <f>VLOOKUP(E1264,Refs!$P$2:$R$29,3,FALSE)</f>
        <v>Y59</v>
      </c>
      <c r="J1264" s="68" t="str">
        <f>VLOOKUP(E1264,Refs!$P$2:$S$29,4,FALSE)</f>
        <v>South East</v>
      </c>
      <c r="K1264" s="28">
        <f t="shared" si="42"/>
        <v>4772</v>
      </c>
    </row>
    <row r="1265" spans="1:11" x14ac:dyDescent="0.35">
      <c r="A1265" s="69">
        <f t="shared" si="41"/>
        <v>45748</v>
      </c>
      <c r="B1265" t="s">
        <v>887</v>
      </c>
      <c r="C1265" t="s">
        <v>292</v>
      </c>
      <c r="D1265" t="s">
        <v>895</v>
      </c>
      <c r="E1265" t="s">
        <v>327</v>
      </c>
      <c r="F1265" t="s">
        <v>328</v>
      </c>
      <c r="G1265" t="s">
        <v>92</v>
      </c>
      <c r="H1265">
        <v>11</v>
      </c>
      <c r="I1265" s="68" t="str">
        <f>VLOOKUP(E1265,Refs!$P$2:$R$29,3,FALSE)</f>
        <v>Y59</v>
      </c>
      <c r="J1265" s="68" t="str">
        <f>VLOOKUP(E1265,Refs!$P$2:$S$29,4,FALSE)</f>
        <v>South East</v>
      </c>
      <c r="K1265" s="28">
        <f t="shared" si="42"/>
        <v>11</v>
      </c>
    </row>
    <row r="1266" spans="1:11" x14ac:dyDescent="0.35">
      <c r="A1266" s="69">
        <f t="shared" si="41"/>
        <v>45748</v>
      </c>
      <c r="B1266" t="s">
        <v>887</v>
      </c>
      <c r="C1266" t="s">
        <v>292</v>
      </c>
      <c r="D1266" t="s">
        <v>895</v>
      </c>
      <c r="E1266" t="s">
        <v>327</v>
      </c>
      <c r="F1266" t="s">
        <v>328</v>
      </c>
      <c r="G1266" t="s">
        <v>93</v>
      </c>
      <c r="H1266">
        <v>3834</v>
      </c>
      <c r="I1266" s="68" t="str">
        <f>VLOOKUP(E1266,Refs!$P$2:$R$29,3,FALSE)</f>
        <v>Y59</v>
      </c>
      <c r="J1266" s="68" t="str">
        <f>VLOOKUP(E1266,Refs!$P$2:$S$29,4,FALSE)</f>
        <v>South East</v>
      </c>
      <c r="K1266" s="28">
        <f t="shared" si="42"/>
        <v>3834</v>
      </c>
    </row>
    <row r="1267" spans="1:11" x14ac:dyDescent="0.35">
      <c r="A1267" s="69">
        <f t="shared" si="41"/>
        <v>45748</v>
      </c>
      <c r="B1267" t="s">
        <v>887</v>
      </c>
      <c r="C1267" t="s">
        <v>292</v>
      </c>
      <c r="D1267" t="s">
        <v>895</v>
      </c>
      <c r="E1267" t="s">
        <v>327</v>
      </c>
      <c r="F1267" t="s">
        <v>328</v>
      </c>
      <c r="G1267" t="s">
        <v>94</v>
      </c>
      <c r="H1267">
        <v>474</v>
      </c>
      <c r="I1267" s="68" t="str">
        <f>VLOOKUP(E1267,Refs!$P$2:$R$29,3,FALSE)</f>
        <v>Y59</v>
      </c>
      <c r="J1267" s="68" t="str">
        <f>VLOOKUP(E1267,Refs!$P$2:$S$29,4,FALSE)</f>
        <v>South East</v>
      </c>
      <c r="K1267" s="28">
        <f t="shared" si="42"/>
        <v>474</v>
      </c>
    </row>
    <row r="1268" spans="1:11" x14ac:dyDescent="0.35">
      <c r="A1268" s="69">
        <f t="shared" si="41"/>
        <v>45748</v>
      </c>
      <c r="B1268" t="s">
        <v>887</v>
      </c>
      <c r="C1268" t="s">
        <v>292</v>
      </c>
      <c r="D1268" t="s">
        <v>895</v>
      </c>
      <c r="E1268" t="s">
        <v>327</v>
      </c>
      <c r="F1268" t="s">
        <v>328</v>
      </c>
      <c r="G1268" t="s">
        <v>95</v>
      </c>
      <c r="H1268">
        <v>4243</v>
      </c>
      <c r="I1268" s="68" t="str">
        <f>VLOOKUP(E1268,Refs!$P$2:$R$29,3,FALSE)</f>
        <v>Y59</v>
      </c>
      <c r="J1268" s="68" t="str">
        <f>VLOOKUP(E1268,Refs!$P$2:$S$29,4,FALSE)</f>
        <v>South East</v>
      </c>
      <c r="K1268" s="28">
        <f t="shared" si="42"/>
        <v>4243</v>
      </c>
    </row>
    <row r="1269" spans="1:11" x14ac:dyDescent="0.35">
      <c r="A1269" s="69">
        <f t="shared" si="41"/>
        <v>45748</v>
      </c>
      <c r="B1269" t="s">
        <v>887</v>
      </c>
      <c r="C1269" t="s">
        <v>292</v>
      </c>
      <c r="D1269" t="s">
        <v>895</v>
      </c>
      <c r="E1269" t="s">
        <v>327</v>
      </c>
      <c r="F1269" t="s">
        <v>328</v>
      </c>
      <c r="G1269" t="s">
        <v>96</v>
      </c>
      <c r="H1269">
        <v>1073</v>
      </c>
      <c r="I1269" s="68" t="str">
        <f>VLOOKUP(E1269,Refs!$P$2:$R$29,3,FALSE)</f>
        <v>Y59</v>
      </c>
      <c r="J1269" s="68" t="str">
        <f>VLOOKUP(E1269,Refs!$P$2:$S$29,4,FALSE)</f>
        <v>South East</v>
      </c>
      <c r="K1269" s="28">
        <f t="shared" si="42"/>
        <v>1073</v>
      </c>
    </row>
    <row r="1270" spans="1:11" x14ac:dyDescent="0.35">
      <c r="A1270" s="69">
        <f t="shared" si="41"/>
        <v>45748</v>
      </c>
      <c r="B1270" t="s">
        <v>887</v>
      </c>
      <c r="C1270" t="s">
        <v>292</v>
      </c>
      <c r="D1270" t="s">
        <v>895</v>
      </c>
      <c r="E1270" t="s">
        <v>327</v>
      </c>
      <c r="F1270" t="s">
        <v>328</v>
      </c>
      <c r="G1270" t="s">
        <v>97</v>
      </c>
      <c r="H1270">
        <v>6203</v>
      </c>
      <c r="I1270" s="68" t="str">
        <f>VLOOKUP(E1270,Refs!$P$2:$R$29,3,FALSE)</f>
        <v>Y59</v>
      </c>
      <c r="J1270" s="68" t="str">
        <f>VLOOKUP(E1270,Refs!$P$2:$S$29,4,FALSE)</f>
        <v>South East</v>
      </c>
      <c r="K1270" s="28">
        <f t="shared" si="42"/>
        <v>6203</v>
      </c>
    </row>
    <row r="1271" spans="1:11" x14ac:dyDescent="0.35">
      <c r="A1271" s="69">
        <f t="shared" si="41"/>
        <v>45748</v>
      </c>
      <c r="B1271" t="s">
        <v>887</v>
      </c>
      <c r="C1271" t="s">
        <v>292</v>
      </c>
      <c r="D1271" t="s">
        <v>895</v>
      </c>
      <c r="E1271" t="s">
        <v>327</v>
      </c>
      <c r="F1271" t="s">
        <v>328</v>
      </c>
      <c r="G1271" t="s">
        <v>31</v>
      </c>
      <c r="H1271">
        <v>1440</v>
      </c>
      <c r="I1271" s="68" t="str">
        <f>VLOOKUP(E1271,Refs!$P$2:$R$29,3,FALSE)</f>
        <v>Y59</v>
      </c>
      <c r="J1271" s="68" t="str">
        <f>VLOOKUP(E1271,Refs!$P$2:$S$29,4,FALSE)</f>
        <v>South East</v>
      </c>
      <c r="K1271" s="28">
        <f t="shared" si="42"/>
        <v>1440</v>
      </c>
    </row>
    <row r="1272" spans="1:11" x14ac:dyDescent="0.35">
      <c r="A1272" s="69">
        <f t="shared" si="41"/>
        <v>45748</v>
      </c>
      <c r="B1272" t="s">
        <v>887</v>
      </c>
      <c r="C1272" t="s">
        <v>292</v>
      </c>
      <c r="D1272" t="s">
        <v>895</v>
      </c>
      <c r="E1272" t="s">
        <v>327</v>
      </c>
      <c r="F1272" t="s">
        <v>328</v>
      </c>
      <c r="G1272" t="s">
        <v>98</v>
      </c>
      <c r="H1272">
        <v>6332</v>
      </c>
      <c r="I1272" s="68" t="str">
        <f>VLOOKUP(E1272,Refs!$P$2:$R$29,3,FALSE)</f>
        <v>Y59</v>
      </c>
      <c r="J1272" s="68" t="str">
        <f>VLOOKUP(E1272,Refs!$P$2:$S$29,4,FALSE)</f>
        <v>South East</v>
      </c>
      <c r="K1272" s="28">
        <f t="shared" si="42"/>
        <v>6332</v>
      </c>
    </row>
    <row r="1273" spans="1:11" x14ac:dyDescent="0.35">
      <c r="A1273" s="69">
        <f t="shared" si="41"/>
        <v>45748</v>
      </c>
      <c r="B1273" t="s">
        <v>887</v>
      </c>
      <c r="C1273" t="s">
        <v>292</v>
      </c>
      <c r="D1273" t="s">
        <v>895</v>
      </c>
      <c r="E1273" t="s">
        <v>327</v>
      </c>
      <c r="F1273" t="s">
        <v>328</v>
      </c>
      <c r="G1273" t="s">
        <v>99</v>
      </c>
      <c r="H1273">
        <v>7598</v>
      </c>
      <c r="I1273" s="68" t="str">
        <f>VLOOKUP(E1273,Refs!$P$2:$R$29,3,FALSE)</f>
        <v>Y59</v>
      </c>
      <c r="J1273" s="68" t="str">
        <f>VLOOKUP(E1273,Refs!$P$2:$S$29,4,FALSE)</f>
        <v>South East</v>
      </c>
      <c r="K1273" s="28">
        <f t="shared" si="42"/>
        <v>7598</v>
      </c>
    </row>
    <row r="1274" spans="1:11" x14ac:dyDescent="0.35">
      <c r="A1274" s="69">
        <f t="shared" si="41"/>
        <v>45748</v>
      </c>
      <c r="B1274" t="s">
        <v>887</v>
      </c>
      <c r="C1274" t="s">
        <v>292</v>
      </c>
      <c r="D1274" t="s">
        <v>895</v>
      </c>
      <c r="E1274" t="s">
        <v>327</v>
      </c>
      <c r="F1274" t="s">
        <v>328</v>
      </c>
      <c r="G1274" t="s">
        <v>100</v>
      </c>
      <c r="H1274">
        <v>3495</v>
      </c>
      <c r="I1274" s="68" t="str">
        <f>VLOOKUP(E1274,Refs!$P$2:$R$29,3,FALSE)</f>
        <v>Y59</v>
      </c>
      <c r="J1274" s="68" t="str">
        <f>VLOOKUP(E1274,Refs!$P$2:$S$29,4,FALSE)</f>
        <v>South East</v>
      </c>
      <c r="K1274" s="28">
        <f t="shared" si="42"/>
        <v>3495</v>
      </c>
    </row>
    <row r="1275" spans="1:11" x14ac:dyDescent="0.35">
      <c r="A1275" s="69">
        <f t="shared" si="41"/>
        <v>45748</v>
      </c>
      <c r="B1275" t="s">
        <v>887</v>
      </c>
      <c r="C1275" t="s">
        <v>292</v>
      </c>
      <c r="D1275" t="s">
        <v>895</v>
      </c>
      <c r="E1275" t="s">
        <v>327</v>
      </c>
      <c r="F1275" t="s">
        <v>328</v>
      </c>
      <c r="G1275" t="s">
        <v>101</v>
      </c>
      <c r="H1275">
        <v>0</v>
      </c>
      <c r="I1275" s="68" t="str">
        <f>VLOOKUP(E1275,Refs!$P$2:$R$29,3,FALSE)</f>
        <v>Y59</v>
      </c>
      <c r="J1275" s="68" t="str">
        <f>VLOOKUP(E1275,Refs!$P$2:$S$29,4,FALSE)</f>
        <v>South East</v>
      </c>
      <c r="K1275" s="28" t="str">
        <f t="shared" si="42"/>
        <v/>
      </c>
    </row>
    <row r="1276" spans="1:11" x14ac:dyDescent="0.35">
      <c r="A1276" s="69">
        <f t="shared" si="41"/>
        <v>45748</v>
      </c>
      <c r="B1276" t="s">
        <v>887</v>
      </c>
      <c r="C1276" t="s">
        <v>292</v>
      </c>
      <c r="D1276" t="s">
        <v>895</v>
      </c>
      <c r="E1276" t="s">
        <v>327</v>
      </c>
      <c r="F1276" t="s">
        <v>328</v>
      </c>
      <c r="G1276" t="s">
        <v>102</v>
      </c>
      <c r="H1276">
        <v>0</v>
      </c>
      <c r="I1276" s="68" t="str">
        <f>VLOOKUP(E1276,Refs!$P$2:$R$29,3,FALSE)</f>
        <v>Y59</v>
      </c>
      <c r="J1276" s="68" t="str">
        <f>VLOOKUP(E1276,Refs!$P$2:$S$29,4,FALSE)</f>
        <v>South East</v>
      </c>
      <c r="K1276" s="28" t="str">
        <f t="shared" si="42"/>
        <v/>
      </c>
    </row>
    <row r="1277" spans="1:11" x14ac:dyDescent="0.35">
      <c r="A1277" s="69">
        <f t="shared" si="41"/>
        <v>45748</v>
      </c>
      <c r="B1277" t="s">
        <v>887</v>
      </c>
      <c r="C1277" t="s">
        <v>292</v>
      </c>
      <c r="D1277" t="s">
        <v>895</v>
      </c>
      <c r="E1277" t="s">
        <v>327</v>
      </c>
      <c r="F1277" t="s">
        <v>328</v>
      </c>
      <c r="G1277" t="s">
        <v>103</v>
      </c>
      <c r="H1277">
        <v>331</v>
      </c>
      <c r="I1277" s="68" t="str">
        <f>VLOOKUP(E1277,Refs!$P$2:$R$29,3,FALSE)</f>
        <v>Y59</v>
      </c>
      <c r="J1277" s="68" t="str">
        <f>VLOOKUP(E1277,Refs!$P$2:$S$29,4,FALSE)</f>
        <v>South East</v>
      </c>
      <c r="K1277" s="28">
        <f t="shared" si="42"/>
        <v>331</v>
      </c>
    </row>
    <row r="1278" spans="1:11" x14ac:dyDescent="0.35">
      <c r="A1278" s="69">
        <f t="shared" si="41"/>
        <v>45748</v>
      </c>
      <c r="B1278" t="s">
        <v>887</v>
      </c>
      <c r="C1278" t="s">
        <v>292</v>
      </c>
      <c r="D1278" t="s">
        <v>895</v>
      </c>
      <c r="E1278" t="s">
        <v>327</v>
      </c>
      <c r="F1278" t="s">
        <v>328</v>
      </c>
      <c r="G1278" t="s">
        <v>104</v>
      </c>
      <c r="H1278">
        <v>2316</v>
      </c>
      <c r="I1278" s="68" t="str">
        <f>VLOOKUP(E1278,Refs!$P$2:$R$29,3,FALSE)</f>
        <v>Y59</v>
      </c>
      <c r="J1278" s="68" t="str">
        <f>VLOOKUP(E1278,Refs!$P$2:$S$29,4,FALSE)</f>
        <v>South East</v>
      </c>
      <c r="K1278" s="28">
        <f t="shared" si="42"/>
        <v>2316</v>
      </c>
    </row>
    <row r="1279" spans="1:11" x14ac:dyDescent="0.35">
      <c r="A1279" s="69">
        <f t="shared" si="41"/>
        <v>45748</v>
      </c>
      <c r="B1279" t="s">
        <v>887</v>
      </c>
      <c r="C1279" t="s">
        <v>292</v>
      </c>
      <c r="D1279" t="s">
        <v>895</v>
      </c>
      <c r="E1279" t="s">
        <v>327</v>
      </c>
      <c r="F1279" t="s">
        <v>328</v>
      </c>
      <c r="G1279" t="s">
        <v>105</v>
      </c>
      <c r="H1279">
        <v>0</v>
      </c>
      <c r="I1279" s="68" t="str">
        <f>VLOOKUP(E1279,Refs!$P$2:$R$29,3,FALSE)</f>
        <v>Y59</v>
      </c>
      <c r="J1279" s="68" t="str">
        <f>VLOOKUP(E1279,Refs!$P$2:$S$29,4,FALSE)</f>
        <v>South East</v>
      </c>
      <c r="K1279" s="28" t="str">
        <f t="shared" si="42"/>
        <v/>
      </c>
    </row>
    <row r="1280" spans="1:11" x14ac:dyDescent="0.35">
      <c r="A1280" s="69">
        <f t="shared" si="41"/>
        <v>45748</v>
      </c>
      <c r="B1280" t="s">
        <v>887</v>
      </c>
      <c r="C1280" t="s">
        <v>292</v>
      </c>
      <c r="D1280" t="s">
        <v>895</v>
      </c>
      <c r="E1280" t="s">
        <v>327</v>
      </c>
      <c r="F1280" t="s">
        <v>328</v>
      </c>
      <c r="G1280" t="s">
        <v>106</v>
      </c>
      <c r="H1280">
        <v>10544</v>
      </c>
      <c r="I1280" s="68" t="str">
        <f>VLOOKUP(E1280,Refs!$P$2:$R$29,3,FALSE)</f>
        <v>Y59</v>
      </c>
      <c r="J1280" s="68" t="str">
        <f>VLOOKUP(E1280,Refs!$P$2:$S$29,4,FALSE)</f>
        <v>South East</v>
      </c>
      <c r="K1280" s="28">
        <f t="shared" si="42"/>
        <v>10544</v>
      </c>
    </row>
    <row r="1281" spans="1:11" x14ac:dyDescent="0.35">
      <c r="A1281" s="69">
        <f t="shared" si="41"/>
        <v>45748</v>
      </c>
      <c r="B1281" t="s">
        <v>887</v>
      </c>
      <c r="C1281" t="s">
        <v>292</v>
      </c>
      <c r="D1281" t="s">
        <v>895</v>
      </c>
      <c r="E1281" t="s">
        <v>327</v>
      </c>
      <c r="F1281" t="s">
        <v>328</v>
      </c>
      <c r="G1281" t="s">
        <v>107</v>
      </c>
      <c r="H1281">
        <v>4640</v>
      </c>
      <c r="I1281" s="68" t="str">
        <f>VLOOKUP(E1281,Refs!$P$2:$R$29,3,FALSE)</f>
        <v>Y59</v>
      </c>
      <c r="J1281" s="68" t="str">
        <f>VLOOKUP(E1281,Refs!$P$2:$S$29,4,FALSE)</f>
        <v>South East</v>
      </c>
      <c r="K1281" s="28">
        <f t="shared" si="42"/>
        <v>4640</v>
      </c>
    </row>
    <row r="1282" spans="1:11" x14ac:dyDescent="0.35">
      <c r="A1282" s="69">
        <f t="shared" si="41"/>
        <v>45748</v>
      </c>
      <c r="B1282" t="s">
        <v>887</v>
      </c>
      <c r="C1282" t="s">
        <v>292</v>
      </c>
      <c r="D1282" t="s">
        <v>895</v>
      </c>
      <c r="E1282" t="s">
        <v>327</v>
      </c>
      <c r="F1282" t="s">
        <v>328</v>
      </c>
      <c r="G1282" t="s">
        <v>108</v>
      </c>
      <c r="H1282">
        <v>386</v>
      </c>
      <c r="I1282" s="68" t="str">
        <f>VLOOKUP(E1282,Refs!$P$2:$R$29,3,FALSE)</f>
        <v>Y59</v>
      </c>
      <c r="J1282" s="68" t="str">
        <f>VLOOKUP(E1282,Refs!$P$2:$S$29,4,FALSE)</f>
        <v>South East</v>
      </c>
      <c r="K1282" s="28">
        <f t="shared" si="42"/>
        <v>386</v>
      </c>
    </row>
    <row r="1283" spans="1:11" x14ac:dyDescent="0.35">
      <c r="A1283" s="69">
        <f t="shared" ref="A1283:A1346" si="43">DATEVALUE(RIGHT(B1283,8))</f>
        <v>45748</v>
      </c>
      <c r="B1283" t="s">
        <v>887</v>
      </c>
      <c r="C1283" t="s">
        <v>292</v>
      </c>
      <c r="D1283" t="s">
        <v>895</v>
      </c>
      <c r="E1283" t="s">
        <v>327</v>
      </c>
      <c r="F1283" t="s">
        <v>328</v>
      </c>
      <c r="G1283" t="s">
        <v>109</v>
      </c>
      <c r="H1283">
        <v>2504</v>
      </c>
      <c r="I1283" s="68" t="str">
        <f>VLOOKUP(E1283,Refs!$P$2:$R$29,3,FALSE)</f>
        <v>Y59</v>
      </c>
      <c r="J1283" s="68" t="str">
        <f>VLOOKUP(E1283,Refs!$P$2:$S$29,4,FALSE)</f>
        <v>South East</v>
      </c>
      <c r="K1283" s="28">
        <f t="shared" si="42"/>
        <v>2504</v>
      </c>
    </row>
    <row r="1284" spans="1:11" x14ac:dyDescent="0.35">
      <c r="A1284" s="69">
        <f t="shared" si="43"/>
        <v>45748</v>
      </c>
      <c r="B1284" t="s">
        <v>887</v>
      </c>
      <c r="C1284" t="s">
        <v>292</v>
      </c>
      <c r="D1284" t="s">
        <v>895</v>
      </c>
      <c r="E1284" t="s">
        <v>327</v>
      </c>
      <c r="F1284" t="s">
        <v>328</v>
      </c>
      <c r="G1284" t="s">
        <v>110</v>
      </c>
      <c r="H1284">
        <v>0</v>
      </c>
      <c r="I1284" s="68" t="str">
        <f>VLOOKUP(E1284,Refs!$P$2:$R$29,3,FALSE)</f>
        <v>Y59</v>
      </c>
      <c r="J1284" s="68" t="str">
        <f>VLOOKUP(E1284,Refs!$P$2:$S$29,4,FALSE)</f>
        <v>South East</v>
      </c>
      <c r="K1284" s="28" t="str">
        <f t="shared" si="42"/>
        <v/>
      </c>
    </row>
    <row r="1285" spans="1:11" x14ac:dyDescent="0.35">
      <c r="A1285" s="69">
        <f t="shared" si="43"/>
        <v>45748</v>
      </c>
      <c r="B1285" t="s">
        <v>887</v>
      </c>
      <c r="C1285" t="s">
        <v>292</v>
      </c>
      <c r="D1285" t="s">
        <v>895</v>
      </c>
      <c r="E1285" t="s">
        <v>327</v>
      </c>
      <c r="F1285" t="s">
        <v>328</v>
      </c>
      <c r="G1285" t="s">
        <v>111</v>
      </c>
      <c r="H1285">
        <v>5904</v>
      </c>
      <c r="I1285" s="68" t="str">
        <f>VLOOKUP(E1285,Refs!$P$2:$R$29,3,FALSE)</f>
        <v>Y59</v>
      </c>
      <c r="J1285" s="68" t="str">
        <f>VLOOKUP(E1285,Refs!$P$2:$S$29,4,FALSE)</f>
        <v>South East</v>
      </c>
      <c r="K1285" s="28">
        <f t="shared" si="42"/>
        <v>5904</v>
      </c>
    </row>
    <row r="1286" spans="1:11" x14ac:dyDescent="0.35">
      <c r="A1286" s="69">
        <f t="shared" si="43"/>
        <v>45748</v>
      </c>
      <c r="B1286" t="s">
        <v>887</v>
      </c>
      <c r="C1286" t="s">
        <v>292</v>
      </c>
      <c r="D1286" t="s">
        <v>895</v>
      </c>
      <c r="E1286" t="s">
        <v>327</v>
      </c>
      <c r="F1286" t="s">
        <v>328</v>
      </c>
      <c r="G1286" t="s">
        <v>814</v>
      </c>
      <c r="H1286">
        <v>43898</v>
      </c>
      <c r="I1286" s="68" t="str">
        <f>VLOOKUP(E1286,Refs!$P$2:$R$29,3,FALSE)</f>
        <v>Y59</v>
      </c>
      <c r="J1286" s="68" t="str">
        <f>VLOOKUP(E1286,Refs!$P$2:$S$29,4,FALSE)</f>
        <v>South East</v>
      </c>
      <c r="K1286" s="28">
        <f t="shared" si="42"/>
        <v>43898</v>
      </c>
    </row>
    <row r="1287" spans="1:11" x14ac:dyDescent="0.35">
      <c r="A1287" s="69">
        <f t="shared" si="43"/>
        <v>45748</v>
      </c>
      <c r="B1287" t="s">
        <v>887</v>
      </c>
      <c r="C1287" t="s">
        <v>292</v>
      </c>
      <c r="D1287" t="s">
        <v>895</v>
      </c>
      <c r="E1287" t="s">
        <v>327</v>
      </c>
      <c r="F1287" t="s">
        <v>328</v>
      </c>
      <c r="G1287" t="s">
        <v>815</v>
      </c>
      <c r="H1287">
        <v>0</v>
      </c>
      <c r="I1287" s="68" t="str">
        <f>VLOOKUP(E1287,Refs!$P$2:$R$29,3,FALSE)</f>
        <v>Y59</v>
      </c>
      <c r="J1287" s="68" t="str">
        <f>VLOOKUP(E1287,Refs!$P$2:$S$29,4,FALSE)</f>
        <v>South East</v>
      </c>
      <c r="K1287" s="28" t="str">
        <f t="shared" ref="K1287:K1350" si="44">IF(OR(H1287="NULL",H1287=0,H1287=""),"",H1287)</f>
        <v/>
      </c>
    </row>
    <row r="1288" spans="1:11" x14ac:dyDescent="0.35">
      <c r="A1288" s="69">
        <f t="shared" si="43"/>
        <v>45748</v>
      </c>
      <c r="B1288" t="s">
        <v>887</v>
      </c>
      <c r="C1288" t="s">
        <v>292</v>
      </c>
      <c r="D1288" t="s">
        <v>895</v>
      </c>
      <c r="E1288" t="s">
        <v>327</v>
      </c>
      <c r="F1288" t="s">
        <v>328</v>
      </c>
      <c r="G1288" t="s">
        <v>112</v>
      </c>
      <c r="H1288">
        <v>70317</v>
      </c>
      <c r="I1288" s="68" t="str">
        <f>VLOOKUP(E1288,Refs!$P$2:$R$29,3,FALSE)</f>
        <v>Y59</v>
      </c>
      <c r="J1288" s="68" t="str">
        <f>VLOOKUP(E1288,Refs!$P$2:$S$29,4,FALSE)</f>
        <v>South East</v>
      </c>
      <c r="K1288" s="28">
        <f t="shared" si="44"/>
        <v>70317</v>
      </c>
    </row>
    <row r="1289" spans="1:11" x14ac:dyDescent="0.35">
      <c r="A1289" s="69">
        <f t="shared" si="43"/>
        <v>45748</v>
      </c>
      <c r="B1289" t="s">
        <v>887</v>
      </c>
      <c r="C1289" t="s">
        <v>292</v>
      </c>
      <c r="D1289" t="s">
        <v>895</v>
      </c>
      <c r="E1289" t="s">
        <v>327</v>
      </c>
      <c r="F1289" t="s">
        <v>328</v>
      </c>
      <c r="G1289" t="s">
        <v>113</v>
      </c>
      <c r="H1289">
        <v>0</v>
      </c>
      <c r="I1289" s="68" t="str">
        <f>VLOOKUP(E1289,Refs!$P$2:$R$29,3,FALSE)</f>
        <v>Y59</v>
      </c>
      <c r="J1289" s="68" t="str">
        <f>VLOOKUP(E1289,Refs!$P$2:$S$29,4,FALSE)</f>
        <v>South East</v>
      </c>
      <c r="K1289" s="28" t="str">
        <f t="shared" si="44"/>
        <v/>
      </c>
    </row>
    <row r="1290" spans="1:11" x14ac:dyDescent="0.35">
      <c r="A1290" s="69">
        <f t="shared" si="43"/>
        <v>45748</v>
      </c>
      <c r="B1290" t="s">
        <v>887</v>
      </c>
      <c r="C1290" t="s">
        <v>292</v>
      </c>
      <c r="D1290" t="s">
        <v>895</v>
      </c>
      <c r="E1290" t="s">
        <v>327</v>
      </c>
      <c r="F1290" t="s">
        <v>328</v>
      </c>
      <c r="G1290" t="s">
        <v>114</v>
      </c>
      <c r="H1290">
        <v>50493</v>
      </c>
      <c r="I1290" s="68" t="str">
        <f>VLOOKUP(E1290,Refs!$P$2:$R$29,3,FALSE)</f>
        <v>Y59</v>
      </c>
      <c r="J1290" s="68" t="str">
        <f>VLOOKUP(E1290,Refs!$P$2:$S$29,4,FALSE)</f>
        <v>South East</v>
      </c>
      <c r="K1290" s="28">
        <f t="shared" si="44"/>
        <v>50493</v>
      </c>
    </row>
    <row r="1291" spans="1:11" x14ac:dyDescent="0.35">
      <c r="A1291" s="69">
        <f t="shared" si="43"/>
        <v>45748</v>
      </c>
      <c r="B1291" t="s">
        <v>887</v>
      </c>
      <c r="C1291" t="s">
        <v>292</v>
      </c>
      <c r="D1291" t="s">
        <v>895</v>
      </c>
      <c r="E1291" t="s">
        <v>327</v>
      </c>
      <c r="F1291" t="s">
        <v>328</v>
      </c>
      <c r="G1291" t="s">
        <v>115</v>
      </c>
      <c r="H1291">
        <v>22103</v>
      </c>
      <c r="I1291" s="68" t="str">
        <f>VLOOKUP(E1291,Refs!$P$2:$R$29,3,FALSE)</f>
        <v>Y59</v>
      </c>
      <c r="J1291" s="68" t="str">
        <f>VLOOKUP(E1291,Refs!$P$2:$S$29,4,FALSE)</f>
        <v>South East</v>
      </c>
      <c r="K1291" s="28">
        <f t="shared" si="44"/>
        <v>22103</v>
      </c>
    </row>
    <row r="1292" spans="1:11" x14ac:dyDescent="0.35">
      <c r="A1292" s="69">
        <f t="shared" si="43"/>
        <v>45748</v>
      </c>
      <c r="B1292" t="s">
        <v>887</v>
      </c>
      <c r="C1292" t="s">
        <v>292</v>
      </c>
      <c r="D1292" t="s">
        <v>895</v>
      </c>
      <c r="E1292" t="s">
        <v>327</v>
      </c>
      <c r="F1292" t="s">
        <v>328</v>
      </c>
      <c r="G1292" t="s">
        <v>116</v>
      </c>
      <c r="H1292">
        <v>14432</v>
      </c>
      <c r="I1292" s="68" t="str">
        <f>VLOOKUP(E1292,Refs!$P$2:$R$29,3,FALSE)</f>
        <v>Y59</v>
      </c>
      <c r="J1292" s="68" t="str">
        <f>VLOOKUP(E1292,Refs!$P$2:$S$29,4,FALSE)</f>
        <v>South East</v>
      </c>
      <c r="K1292" s="28">
        <f t="shared" si="44"/>
        <v>14432</v>
      </c>
    </row>
    <row r="1293" spans="1:11" x14ac:dyDescent="0.35">
      <c r="A1293" s="69">
        <f t="shared" si="43"/>
        <v>45748</v>
      </c>
      <c r="B1293" t="s">
        <v>887</v>
      </c>
      <c r="C1293" t="s">
        <v>292</v>
      </c>
      <c r="D1293" t="s">
        <v>895</v>
      </c>
      <c r="E1293" t="s">
        <v>327</v>
      </c>
      <c r="F1293" t="s">
        <v>328</v>
      </c>
      <c r="G1293" t="s">
        <v>117</v>
      </c>
      <c r="H1293">
        <v>8964</v>
      </c>
      <c r="I1293" s="68" t="str">
        <f>VLOOKUP(E1293,Refs!$P$2:$R$29,3,FALSE)</f>
        <v>Y59</v>
      </c>
      <c r="J1293" s="68" t="str">
        <f>VLOOKUP(E1293,Refs!$P$2:$S$29,4,FALSE)</f>
        <v>South East</v>
      </c>
      <c r="K1293" s="28">
        <f t="shared" si="44"/>
        <v>8964</v>
      </c>
    </row>
    <row r="1294" spans="1:11" x14ac:dyDescent="0.35">
      <c r="A1294" s="69">
        <f t="shared" si="43"/>
        <v>45748</v>
      </c>
      <c r="B1294" t="s">
        <v>887</v>
      </c>
      <c r="C1294" t="s">
        <v>292</v>
      </c>
      <c r="D1294" t="s">
        <v>895</v>
      </c>
      <c r="E1294" t="s">
        <v>327</v>
      </c>
      <c r="F1294" t="s">
        <v>328</v>
      </c>
      <c r="G1294" t="s">
        <v>118</v>
      </c>
      <c r="H1294">
        <v>6703</v>
      </c>
      <c r="I1294" s="68" t="str">
        <f>VLOOKUP(E1294,Refs!$P$2:$R$29,3,FALSE)</f>
        <v>Y59</v>
      </c>
      <c r="J1294" s="68" t="str">
        <f>VLOOKUP(E1294,Refs!$P$2:$S$29,4,FALSE)</f>
        <v>South East</v>
      </c>
      <c r="K1294" s="28">
        <f t="shared" si="44"/>
        <v>6703</v>
      </c>
    </row>
    <row r="1295" spans="1:11" x14ac:dyDescent="0.35">
      <c r="A1295" s="69">
        <f t="shared" si="43"/>
        <v>45748</v>
      </c>
      <c r="B1295" t="s">
        <v>887</v>
      </c>
      <c r="C1295" t="s">
        <v>292</v>
      </c>
      <c r="D1295" t="s">
        <v>895</v>
      </c>
      <c r="E1295" t="s">
        <v>327</v>
      </c>
      <c r="F1295" t="s">
        <v>328</v>
      </c>
      <c r="G1295" t="s">
        <v>119</v>
      </c>
      <c r="H1295">
        <v>2142</v>
      </c>
      <c r="I1295" s="68" t="str">
        <f>VLOOKUP(E1295,Refs!$P$2:$R$29,3,FALSE)</f>
        <v>Y59</v>
      </c>
      <c r="J1295" s="68" t="str">
        <f>VLOOKUP(E1295,Refs!$P$2:$S$29,4,FALSE)</f>
        <v>South East</v>
      </c>
      <c r="K1295" s="28">
        <f t="shared" si="44"/>
        <v>2142</v>
      </c>
    </row>
    <row r="1296" spans="1:11" x14ac:dyDescent="0.35">
      <c r="A1296" s="69">
        <f t="shared" si="43"/>
        <v>45748</v>
      </c>
      <c r="B1296" t="s">
        <v>887</v>
      </c>
      <c r="C1296" t="s">
        <v>292</v>
      </c>
      <c r="D1296" t="s">
        <v>895</v>
      </c>
      <c r="E1296" t="s">
        <v>327</v>
      </c>
      <c r="F1296" t="s">
        <v>328</v>
      </c>
      <c r="G1296" t="s">
        <v>120</v>
      </c>
      <c r="H1296">
        <v>12534</v>
      </c>
      <c r="I1296" s="68" t="str">
        <f>VLOOKUP(E1296,Refs!$P$2:$R$29,3,FALSE)</f>
        <v>Y59</v>
      </c>
      <c r="J1296" s="68" t="str">
        <f>VLOOKUP(E1296,Refs!$P$2:$S$29,4,FALSE)</f>
        <v>South East</v>
      </c>
      <c r="K1296" s="28">
        <f t="shared" si="44"/>
        <v>12534</v>
      </c>
    </row>
    <row r="1297" spans="1:11" x14ac:dyDescent="0.35">
      <c r="A1297" s="69">
        <f t="shared" si="43"/>
        <v>45748</v>
      </c>
      <c r="B1297" t="s">
        <v>887</v>
      </c>
      <c r="C1297" t="s">
        <v>292</v>
      </c>
      <c r="D1297" t="s">
        <v>895</v>
      </c>
      <c r="E1297" t="s">
        <v>327</v>
      </c>
      <c r="F1297" t="s">
        <v>328</v>
      </c>
      <c r="G1297" t="s">
        <v>121</v>
      </c>
      <c r="H1297">
        <v>6535</v>
      </c>
      <c r="I1297" s="68" t="str">
        <f>VLOOKUP(E1297,Refs!$P$2:$R$29,3,FALSE)</f>
        <v>Y59</v>
      </c>
      <c r="J1297" s="68" t="str">
        <f>VLOOKUP(E1297,Refs!$P$2:$S$29,4,FALSE)</f>
        <v>South East</v>
      </c>
      <c r="K1297" s="28">
        <f t="shared" si="44"/>
        <v>6535</v>
      </c>
    </row>
    <row r="1298" spans="1:11" x14ac:dyDescent="0.35">
      <c r="A1298" s="69">
        <f t="shared" si="43"/>
        <v>45748</v>
      </c>
      <c r="B1298" t="s">
        <v>887</v>
      </c>
      <c r="C1298" t="s">
        <v>292</v>
      </c>
      <c r="D1298" t="s">
        <v>895</v>
      </c>
      <c r="E1298" t="s">
        <v>327</v>
      </c>
      <c r="F1298" t="s">
        <v>328</v>
      </c>
      <c r="G1298" t="s">
        <v>122</v>
      </c>
      <c r="H1298">
        <v>4772</v>
      </c>
      <c r="I1298" s="68" t="str">
        <f>VLOOKUP(E1298,Refs!$P$2:$R$29,3,FALSE)</f>
        <v>Y59</v>
      </c>
      <c r="J1298" s="68" t="str">
        <f>VLOOKUP(E1298,Refs!$P$2:$S$29,4,FALSE)</f>
        <v>South East</v>
      </c>
      <c r="K1298" s="28">
        <f t="shared" si="44"/>
        <v>4772</v>
      </c>
    </row>
    <row r="1299" spans="1:11" x14ac:dyDescent="0.35">
      <c r="A1299" s="69">
        <f t="shared" si="43"/>
        <v>45748</v>
      </c>
      <c r="B1299" t="s">
        <v>887</v>
      </c>
      <c r="C1299" t="s">
        <v>292</v>
      </c>
      <c r="D1299" t="s">
        <v>895</v>
      </c>
      <c r="E1299" t="s">
        <v>327</v>
      </c>
      <c r="F1299" t="s">
        <v>328</v>
      </c>
      <c r="G1299" t="s">
        <v>123</v>
      </c>
      <c r="H1299">
        <v>4145</v>
      </c>
      <c r="I1299" s="68" t="str">
        <f>VLOOKUP(E1299,Refs!$P$2:$R$29,3,FALSE)</f>
        <v>Y59</v>
      </c>
      <c r="J1299" s="68" t="str">
        <f>VLOOKUP(E1299,Refs!$P$2:$S$29,4,FALSE)</f>
        <v>South East</v>
      </c>
      <c r="K1299" s="28">
        <f t="shared" si="44"/>
        <v>4145</v>
      </c>
    </row>
    <row r="1300" spans="1:11" x14ac:dyDescent="0.35">
      <c r="A1300" s="69">
        <f t="shared" si="43"/>
        <v>45748</v>
      </c>
      <c r="B1300" t="s">
        <v>887</v>
      </c>
      <c r="C1300" t="s">
        <v>292</v>
      </c>
      <c r="D1300" t="s">
        <v>895</v>
      </c>
      <c r="E1300" t="s">
        <v>327</v>
      </c>
      <c r="F1300" t="s">
        <v>328</v>
      </c>
      <c r="G1300" t="s">
        <v>124</v>
      </c>
      <c r="H1300">
        <v>1</v>
      </c>
      <c r="I1300" s="68" t="str">
        <f>VLOOKUP(E1300,Refs!$P$2:$R$29,3,FALSE)</f>
        <v>Y59</v>
      </c>
      <c r="J1300" s="68" t="str">
        <f>VLOOKUP(E1300,Refs!$P$2:$S$29,4,FALSE)</f>
        <v>South East</v>
      </c>
      <c r="K1300" s="28">
        <f t="shared" si="44"/>
        <v>1</v>
      </c>
    </row>
    <row r="1301" spans="1:11" x14ac:dyDescent="0.35">
      <c r="A1301" s="69">
        <f t="shared" si="43"/>
        <v>45748</v>
      </c>
      <c r="B1301" t="s">
        <v>887</v>
      </c>
      <c r="C1301" t="s">
        <v>292</v>
      </c>
      <c r="D1301" t="s">
        <v>895</v>
      </c>
      <c r="E1301" t="s">
        <v>327</v>
      </c>
      <c r="F1301" t="s">
        <v>328</v>
      </c>
      <c r="G1301" t="s">
        <v>125</v>
      </c>
      <c r="H1301">
        <v>0</v>
      </c>
      <c r="I1301" s="68" t="str">
        <f>VLOOKUP(E1301,Refs!$P$2:$R$29,3,FALSE)</f>
        <v>Y59</v>
      </c>
      <c r="J1301" s="68" t="str">
        <f>VLOOKUP(E1301,Refs!$P$2:$S$29,4,FALSE)</f>
        <v>South East</v>
      </c>
      <c r="K1301" s="28" t="str">
        <f t="shared" si="44"/>
        <v/>
      </c>
    </row>
    <row r="1302" spans="1:11" x14ac:dyDescent="0.35">
      <c r="A1302" s="69">
        <f t="shared" si="43"/>
        <v>45748</v>
      </c>
      <c r="B1302" t="s">
        <v>887</v>
      </c>
      <c r="C1302" t="s">
        <v>292</v>
      </c>
      <c r="D1302" t="s">
        <v>895</v>
      </c>
      <c r="E1302" t="s">
        <v>327</v>
      </c>
      <c r="F1302" t="s">
        <v>328</v>
      </c>
      <c r="G1302" t="s">
        <v>126</v>
      </c>
      <c r="H1302">
        <v>0</v>
      </c>
      <c r="I1302" s="68" t="str">
        <f>VLOOKUP(E1302,Refs!$P$2:$R$29,3,FALSE)</f>
        <v>Y59</v>
      </c>
      <c r="J1302" s="68" t="str">
        <f>VLOOKUP(E1302,Refs!$P$2:$S$29,4,FALSE)</f>
        <v>South East</v>
      </c>
      <c r="K1302" s="28" t="str">
        <f t="shared" si="44"/>
        <v/>
      </c>
    </row>
    <row r="1303" spans="1:11" x14ac:dyDescent="0.35">
      <c r="A1303" s="69">
        <f t="shared" si="43"/>
        <v>45748</v>
      </c>
      <c r="B1303" t="s">
        <v>887</v>
      </c>
      <c r="C1303" t="s">
        <v>292</v>
      </c>
      <c r="D1303" t="s">
        <v>895</v>
      </c>
      <c r="E1303" t="s">
        <v>327</v>
      </c>
      <c r="F1303" t="s">
        <v>328</v>
      </c>
      <c r="G1303" t="s">
        <v>127</v>
      </c>
      <c r="H1303">
        <v>0</v>
      </c>
      <c r="I1303" s="68" t="str">
        <f>VLOOKUP(E1303,Refs!$P$2:$R$29,3,FALSE)</f>
        <v>Y59</v>
      </c>
      <c r="J1303" s="68" t="str">
        <f>VLOOKUP(E1303,Refs!$P$2:$S$29,4,FALSE)</f>
        <v>South East</v>
      </c>
      <c r="K1303" s="28" t="str">
        <f t="shared" si="44"/>
        <v/>
      </c>
    </row>
    <row r="1304" spans="1:11" x14ac:dyDescent="0.35">
      <c r="A1304" s="69">
        <f t="shared" si="43"/>
        <v>45748</v>
      </c>
      <c r="B1304" t="s">
        <v>887</v>
      </c>
      <c r="C1304" t="s">
        <v>292</v>
      </c>
      <c r="D1304" t="s">
        <v>895</v>
      </c>
      <c r="E1304" t="s">
        <v>327</v>
      </c>
      <c r="F1304" t="s">
        <v>328</v>
      </c>
      <c r="G1304" t="s">
        <v>128</v>
      </c>
      <c r="H1304">
        <v>317</v>
      </c>
      <c r="I1304" s="68" t="str">
        <f>VLOOKUP(E1304,Refs!$P$2:$R$29,3,FALSE)</f>
        <v>Y59</v>
      </c>
      <c r="J1304" s="68" t="str">
        <f>VLOOKUP(E1304,Refs!$P$2:$S$29,4,FALSE)</f>
        <v>South East</v>
      </c>
      <c r="K1304" s="28">
        <f t="shared" si="44"/>
        <v>317</v>
      </c>
    </row>
    <row r="1305" spans="1:11" x14ac:dyDescent="0.35">
      <c r="A1305" s="69">
        <f t="shared" si="43"/>
        <v>45748</v>
      </c>
      <c r="B1305" t="s">
        <v>887</v>
      </c>
      <c r="C1305" t="s">
        <v>292</v>
      </c>
      <c r="D1305" t="s">
        <v>895</v>
      </c>
      <c r="E1305" t="s">
        <v>327</v>
      </c>
      <c r="F1305" t="s">
        <v>328</v>
      </c>
      <c r="G1305" t="s">
        <v>129</v>
      </c>
      <c r="H1305">
        <v>4243</v>
      </c>
      <c r="I1305" s="68" t="str">
        <f>VLOOKUP(E1305,Refs!$P$2:$R$29,3,FALSE)</f>
        <v>Y59</v>
      </c>
      <c r="J1305" s="68" t="str">
        <f>VLOOKUP(E1305,Refs!$P$2:$S$29,4,FALSE)</f>
        <v>South East</v>
      </c>
      <c r="K1305" s="28">
        <f t="shared" si="44"/>
        <v>4243</v>
      </c>
    </row>
    <row r="1306" spans="1:11" x14ac:dyDescent="0.35">
      <c r="A1306" s="69">
        <f t="shared" si="43"/>
        <v>45748</v>
      </c>
      <c r="B1306" t="s">
        <v>887</v>
      </c>
      <c r="C1306" t="s">
        <v>292</v>
      </c>
      <c r="D1306" t="s">
        <v>895</v>
      </c>
      <c r="E1306" t="s">
        <v>327</v>
      </c>
      <c r="F1306" t="s">
        <v>328</v>
      </c>
      <c r="G1306" t="s">
        <v>130</v>
      </c>
      <c r="H1306">
        <v>0</v>
      </c>
      <c r="I1306" s="68" t="str">
        <f>VLOOKUP(E1306,Refs!$P$2:$R$29,3,FALSE)</f>
        <v>Y59</v>
      </c>
      <c r="J1306" s="68" t="str">
        <f>VLOOKUP(E1306,Refs!$P$2:$S$29,4,FALSE)</f>
        <v>South East</v>
      </c>
      <c r="K1306" s="28" t="str">
        <f t="shared" si="44"/>
        <v/>
      </c>
    </row>
    <row r="1307" spans="1:11" x14ac:dyDescent="0.35">
      <c r="A1307" s="69">
        <f t="shared" si="43"/>
        <v>45748</v>
      </c>
      <c r="B1307" t="s">
        <v>887</v>
      </c>
      <c r="C1307" t="s">
        <v>292</v>
      </c>
      <c r="D1307" t="s">
        <v>895</v>
      </c>
      <c r="E1307" t="s">
        <v>327</v>
      </c>
      <c r="F1307" t="s">
        <v>328</v>
      </c>
      <c r="G1307" t="s">
        <v>131</v>
      </c>
      <c r="H1307">
        <v>0</v>
      </c>
      <c r="I1307" s="68" t="str">
        <f>VLOOKUP(E1307,Refs!$P$2:$R$29,3,FALSE)</f>
        <v>Y59</v>
      </c>
      <c r="J1307" s="68" t="str">
        <f>VLOOKUP(E1307,Refs!$P$2:$S$29,4,FALSE)</f>
        <v>South East</v>
      </c>
      <c r="K1307" s="28" t="str">
        <f t="shared" si="44"/>
        <v/>
      </c>
    </row>
    <row r="1308" spans="1:11" x14ac:dyDescent="0.35">
      <c r="A1308" s="69">
        <f t="shared" si="43"/>
        <v>45748</v>
      </c>
      <c r="B1308" t="s">
        <v>887</v>
      </c>
      <c r="C1308" t="s">
        <v>292</v>
      </c>
      <c r="D1308" t="s">
        <v>895</v>
      </c>
      <c r="E1308" t="s">
        <v>327</v>
      </c>
      <c r="F1308" t="s">
        <v>328</v>
      </c>
      <c r="G1308" t="s">
        <v>132</v>
      </c>
      <c r="H1308">
        <v>0</v>
      </c>
      <c r="I1308" s="68" t="str">
        <f>VLOOKUP(E1308,Refs!$P$2:$R$29,3,FALSE)</f>
        <v>Y59</v>
      </c>
      <c r="J1308" s="68" t="str">
        <f>VLOOKUP(E1308,Refs!$P$2:$S$29,4,FALSE)</f>
        <v>South East</v>
      </c>
      <c r="K1308" s="28" t="str">
        <f t="shared" si="44"/>
        <v/>
      </c>
    </row>
    <row r="1309" spans="1:11" x14ac:dyDescent="0.35">
      <c r="A1309" s="69">
        <f t="shared" si="43"/>
        <v>45748</v>
      </c>
      <c r="B1309" t="s">
        <v>887</v>
      </c>
      <c r="C1309" t="s">
        <v>292</v>
      </c>
      <c r="D1309" t="s">
        <v>895</v>
      </c>
      <c r="E1309" t="s">
        <v>327</v>
      </c>
      <c r="F1309" t="s">
        <v>328</v>
      </c>
      <c r="G1309" t="s">
        <v>133</v>
      </c>
      <c r="H1309">
        <v>0</v>
      </c>
      <c r="I1309" s="68" t="str">
        <f>VLOOKUP(E1309,Refs!$P$2:$R$29,3,FALSE)</f>
        <v>Y59</v>
      </c>
      <c r="J1309" s="68" t="str">
        <f>VLOOKUP(E1309,Refs!$P$2:$S$29,4,FALSE)</f>
        <v>South East</v>
      </c>
      <c r="K1309" s="28" t="str">
        <f t="shared" si="44"/>
        <v/>
      </c>
    </row>
    <row r="1310" spans="1:11" x14ac:dyDescent="0.35">
      <c r="A1310" s="69">
        <f t="shared" si="43"/>
        <v>45748</v>
      </c>
      <c r="B1310" t="s">
        <v>887</v>
      </c>
      <c r="C1310" t="s">
        <v>292</v>
      </c>
      <c r="D1310" t="s">
        <v>895</v>
      </c>
      <c r="E1310" t="s">
        <v>327</v>
      </c>
      <c r="F1310" t="s">
        <v>328</v>
      </c>
      <c r="G1310" t="s">
        <v>134</v>
      </c>
      <c r="H1310">
        <v>2675</v>
      </c>
      <c r="I1310" s="68" t="str">
        <f>VLOOKUP(E1310,Refs!$P$2:$R$29,3,FALSE)</f>
        <v>Y59</v>
      </c>
      <c r="J1310" s="68" t="str">
        <f>VLOOKUP(E1310,Refs!$P$2:$S$29,4,FALSE)</f>
        <v>South East</v>
      </c>
      <c r="K1310" s="28">
        <f t="shared" si="44"/>
        <v>2675</v>
      </c>
    </row>
    <row r="1311" spans="1:11" x14ac:dyDescent="0.35">
      <c r="A1311" s="69">
        <f t="shared" si="43"/>
        <v>45748</v>
      </c>
      <c r="B1311" t="s">
        <v>887</v>
      </c>
      <c r="C1311" t="s">
        <v>292</v>
      </c>
      <c r="D1311" t="s">
        <v>895</v>
      </c>
      <c r="E1311" t="s">
        <v>327</v>
      </c>
      <c r="F1311" t="s">
        <v>328</v>
      </c>
      <c r="G1311" t="s">
        <v>135</v>
      </c>
      <c r="H1311">
        <v>0</v>
      </c>
      <c r="I1311" s="68" t="str">
        <f>VLOOKUP(E1311,Refs!$P$2:$R$29,3,FALSE)</f>
        <v>Y59</v>
      </c>
      <c r="J1311" s="68" t="str">
        <f>VLOOKUP(E1311,Refs!$P$2:$S$29,4,FALSE)</f>
        <v>South East</v>
      </c>
      <c r="K1311" s="28" t="str">
        <f t="shared" si="44"/>
        <v/>
      </c>
    </row>
    <row r="1312" spans="1:11" x14ac:dyDescent="0.35">
      <c r="A1312" s="69">
        <f t="shared" si="43"/>
        <v>45748</v>
      </c>
      <c r="B1312" t="s">
        <v>887</v>
      </c>
      <c r="C1312" t="s">
        <v>292</v>
      </c>
      <c r="D1312" t="s">
        <v>895</v>
      </c>
      <c r="E1312" t="s">
        <v>327</v>
      </c>
      <c r="F1312" t="s">
        <v>328</v>
      </c>
      <c r="G1312" t="s">
        <v>136</v>
      </c>
      <c r="H1312">
        <v>0</v>
      </c>
      <c r="I1312" s="68" t="str">
        <f>VLOOKUP(E1312,Refs!$P$2:$R$29,3,FALSE)</f>
        <v>Y59</v>
      </c>
      <c r="J1312" s="68" t="str">
        <f>VLOOKUP(E1312,Refs!$P$2:$S$29,4,FALSE)</f>
        <v>South East</v>
      </c>
      <c r="K1312" s="28" t="str">
        <f t="shared" si="44"/>
        <v/>
      </c>
    </row>
    <row r="1313" spans="1:11" x14ac:dyDescent="0.35">
      <c r="A1313" s="69">
        <f t="shared" si="43"/>
        <v>45748</v>
      </c>
      <c r="B1313" t="s">
        <v>887</v>
      </c>
      <c r="C1313" t="s">
        <v>292</v>
      </c>
      <c r="D1313" t="s">
        <v>895</v>
      </c>
      <c r="E1313" t="s">
        <v>327</v>
      </c>
      <c r="F1313" t="s">
        <v>328</v>
      </c>
      <c r="G1313" t="s">
        <v>137</v>
      </c>
      <c r="H1313">
        <v>0</v>
      </c>
      <c r="I1313" s="68" t="str">
        <f>VLOOKUP(E1313,Refs!$P$2:$R$29,3,FALSE)</f>
        <v>Y59</v>
      </c>
      <c r="J1313" s="68" t="str">
        <f>VLOOKUP(E1313,Refs!$P$2:$S$29,4,FALSE)</f>
        <v>South East</v>
      </c>
      <c r="K1313" s="28" t="str">
        <f t="shared" si="44"/>
        <v/>
      </c>
    </row>
    <row r="1314" spans="1:11" x14ac:dyDescent="0.35">
      <c r="A1314" s="69">
        <f t="shared" si="43"/>
        <v>45748</v>
      </c>
      <c r="B1314" t="s">
        <v>887</v>
      </c>
      <c r="C1314" t="s">
        <v>292</v>
      </c>
      <c r="D1314" t="s">
        <v>895</v>
      </c>
      <c r="E1314" t="s">
        <v>327</v>
      </c>
      <c r="F1314" t="s">
        <v>328</v>
      </c>
      <c r="G1314" t="s">
        <v>138</v>
      </c>
      <c r="H1314">
        <v>0</v>
      </c>
      <c r="I1314" s="68" t="str">
        <f>VLOOKUP(E1314,Refs!$P$2:$R$29,3,FALSE)</f>
        <v>Y59</v>
      </c>
      <c r="J1314" s="68" t="str">
        <f>VLOOKUP(E1314,Refs!$P$2:$S$29,4,FALSE)</f>
        <v>South East</v>
      </c>
      <c r="K1314" s="28" t="str">
        <f t="shared" si="44"/>
        <v/>
      </c>
    </row>
    <row r="1315" spans="1:11" x14ac:dyDescent="0.35">
      <c r="A1315" s="69">
        <f t="shared" si="43"/>
        <v>45748</v>
      </c>
      <c r="B1315" t="s">
        <v>887</v>
      </c>
      <c r="C1315" t="s">
        <v>292</v>
      </c>
      <c r="D1315" t="s">
        <v>895</v>
      </c>
      <c r="E1315" t="s">
        <v>327</v>
      </c>
      <c r="F1315" t="s">
        <v>328</v>
      </c>
      <c r="G1315" t="s">
        <v>139</v>
      </c>
      <c r="H1315">
        <v>0</v>
      </c>
      <c r="I1315" s="68" t="str">
        <f>VLOOKUP(E1315,Refs!$P$2:$R$29,3,FALSE)</f>
        <v>Y59</v>
      </c>
      <c r="J1315" s="68" t="str">
        <f>VLOOKUP(E1315,Refs!$P$2:$S$29,4,FALSE)</f>
        <v>South East</v>
      </c>
      <c r="K1315" s="28" t="str">
        <f t="shared" si="44"/>
        <v/>
      </c>
    </row>
    <row r="1316" spans="1:11" x14ac:dyDescent="0.35">
      <c r="A1316" s="69">
        <f t="shared" si="43"/>
        <v>45748</v>
      </c>
      <c r="B1316" t="s">
        <v>887</v>
      </c>
      <c r="C1316" t="s">
        <v>292</v>
      </c>
      <c r="D1316" t="s">
        <v>895</v>
      </c>
      <c r="E1316" t="s">
        <v>327</v>
      </c>
      <c r="F1316" t="s">
        <v>328</v>
      </c>
      <c r="G1316" t="s">
        <v>140</v>
      </c>
      <c r="H1316">
        <v>0</v>
      </c>
      <c r="I1316" s="68" t="str">
        <f>VLOOKUP(E1316,Refs!$P$2:$R$29,3,FALSE)</f>
        <v>Y59</v>
      </c>
      <c r="J1316" s="68" t="str">
        <f>VLOOKUP(E1316,Refs!$P$2:$S$29,4,FALSE)</f>
        <v>South East</v>
      </c>
      <c r="K1316" s="28" t="str">
        <f t="shared" si="44"/>
        <v/>
      </c>
    </row>
    <row r="1317" spans="1:11" x14ac:dyDescent="0.35">
      <c r="A1317" s="69">
        <f t="shared" si="43"/>
        <v>45748</v>
      </c>
      <c r="B1317" t="s">
        <v>887</v>
      </c>
      <c r="C1317" t="s">
        <v>292</v>
      </c>
      <c r="D1317" t="s">
        <v>895</v>
      </c>
      <c r="E1317" t="s">
        <v>327</v>
      </c>
      <c r="F1317" t="s">
        <v>328</v>
      </c>
      <c r="G1317" t="s">
        <v>141</v>
      </c>
      <c r="H1317">
        <v>0</v>
      </c>
      <c r="I1317" s="68" t="str">
        <f>VLOOKUP(E1317,Refs!$P$2:$R$29,3,FALSE)</f>
        <v>Y59</v>
      </c>
      <c r="J1317" s="68" t="str">
        <f>VLOOKUP(E1317,Refs!$P$2:$S$29,4,FALSE)</f>
        <v>South East</v>
      </c>
      <c r="K1317" s="28" t="str">
        <f t="shared" si="44"/>
        <v/>
      </c>
    </row>
    <row r="1318" spans="1:11" x14ac:dyDescent="0.35">
      <c r="A1318" s="69">
        <f t="shared" si="43"/>
        <v>45748</v>
      </c>
      <c r="B1318" t="s">
        <v>887</v>
      </c>
      <c r="C1318" t="s">
        <v>292</v>
      </c>
      <c r="D1318" t="s">
        <v>895</v>
      </c>
      <c r="E1318" t="s">
        <v>327</v>
      </c>
      <c r="F1318" t="s">
        <v>328</v>
      </c>
      <c r="G1318" t="s">
        <v>730</v>
      </c>
      <c r="H1318">
        <v>0</v>
      </c>
      <c r="I1318" s="68" t="str">
        <f>VLOOKUP(E1318,Refs!$P$2:$R$29,3,FALSE)</f>
        <v>Y59</v>
      </c>
      <c r="J1318" s="68" t="str">
        <f>VLOOKUP(E1318,Refs!$P$2:$S$29,4,FALSE)</f>
        <v>South East</v>
      </c>
      <c r="K1318" s="28" t="str">
        <f t="shared" si="44"/>
        <v/>
      </c>
    </row>
    <row r="1319" spans="1:11" x14ac:dyDescent="0.35">
      <c r="A1319" s="69">
        <f t="shared" si="43"/>
        <v>45748</v>
      </c>
      <c r="B1319" t="s">
        <v>887</v>
      </c>
      <c r="C1319" t="s">
        <v>292</v>
      </c>
      <c r="D1319" t="s">
        <v>895</v>
      </c>
      <c r="E1319" t="s">
        <v>327</v>
      </c>
      <c r="F1319" t="s">
        <v>328</v>
      </c>
      <c r="G1319" t="s">
        <v>729</v>
      </c>
      <c r="H1319">
        <v>0</v>
      </c>
      <c r="I1319" s="68" t="str">
        <f>VLOOKUP(E1319,Refs!$P$2:$R$29,3,FALSE)</f>
        <v>Y59</v>
      </c>
      <c r="J1319" s="68" t="str">
        <f>VLOOKUP(E1319,Refs!$P$2:$S$29,4,FALSE)</f>
        <v>South East</v>
      </c>
      <c r="K1319" s="28" t="str">
        <f t="shared" si="44"/>
        <v/>
      </c>
    </row>
    <row r="1320" spans="1:11" x14ac:dyDescent="0.35">
      <c r="A1320" s="69">
        <f t="shared" si="43"/>
        <v>45748</v>
      </c>
      <c r="B1320" t="s">
        <v>887</v>
      </c>
      <c r="C1320" t="s">
        <v>292</v>
      </c>
      <c r="D1320" t="s">
        <v>895</v>
      </c>
      <c r="E1320" t="s">
        <v>327</v>
      </c>
      <c r="F1320" t="s">
        <v>328</v>
      </c>
      <c r="G1320" t="s">
        <v>732</v>
      </c>
      <c r="H1320">
        <v>0</v>
      </c>
      <c r="I1320" s="68" t="str">
        <f>VLOOKUP(E1320,Refs!$P$2:$R$29,3,FALSE)</f>
        <v>Y59</v>
      </c>
      <c r="J1320" s="68" t="str">
        <f>VLOOKUP(E1320,Refs!$P$2:$S$29,4,FALSE)</f>
        <v>South East</v>
      </c>
      <c r="K1320" s="28" t="str">
        <f t="shared" si="44"/>
        <v/>
      </c>
    </row>
    <row r="1321" spans="1:11" x14ac:dyDescent="0.35">
      <c r="A1321" s="69">
        <f t="shared" si="43"/>
        <v>45748</v>
      </c>
      <c r="B1321" t="s">
        <v>887</v>
      </c>
      <c r="C1321" t="s">
        <v>292</v>
      </c>
      <c r="D1321" t="s">
        <v>895</v>
      </c>
      <c r="E1321" t="s">
        <v>327</v>
      </c>
      <c r="F1321" t="s">
        <v>328</v>
      </c>
      <c r="G1321" t="s">
        <v>731</v>
      </c>
      <c r="H1321">
        <v>0</v>
      </c>
      <c r="I1321" s="68" t="str">
        <f>VLOOKUP(E1321,Refs!$P$2:$R$29,3,FALSE)</f>
        <v>Y59</v>
      </c>
      <c r="J1321" s="68" t="str">
        <f>VLOOKUP(E1321,Refs!$P$2:$S$29,4,FALSE)</f>
        <v>South East</v>
      </c>
      <c r="K1321" s="28" t="str">
        <f t="shared" si="44"/>
        <v/>
      </c>
    </row>
    <row r="1322" spans="1:11" x14ac:dyDescent="0.35">
      <c r="A1322" s="69">
        <f t="shared" si="43"/>
        <v>45748</v>
      </c>
      <c r="B1322" t="s">
        <v>887</v>
      </c>
      <c r="C1322" t="s">
        <v>280</v>
      </c>
      <c r="E1322" t="s">
        <v>302</v>
      </c>
      <c r="F1322" t="s">
        <v>303</v>
      </c>
      <c r="G1322" t="s">
        <v>10</v>
      </c>
      <c r="H1322">
        <v>178281</v>
      </c>
      <c r="I1322" s="68" t="str">
        <f>VLOOKUP(E1322,Refs!$P$2:$R$29,3,FALSE)</f>
        <v>Y62</v>
      </c>
      <c r="J1322" s="68" t="str">
        <f>VLOOKUP(E1322,Refs!$P$2:$S$29,4,FALSE)</f>
        <v>North West</v>
      </c>
      <c r="K1322" s="28">
        <f t="shared" si="44"/>
        <v>178281</v>
      </c>
    </row>
    <row r="1323" spans="1:11" x14ac:dyDescent="0.35">
      <c r="A1323" s="69">
        <f t="shared" si="43"/>
        <v>45748</v>
      </c>
      <c r="B1323" t="s">
        <v>887</v>
      </c>
      <c r="C1323" t="s">
        <v>280</v>
      </c>
      <c r="E1323" t="s">
        <v>302</v>
      </c>
      <c r="F1323" t="s">
        <v>303</v>
      </c>
      <c r="G1323" t="s">
        <v>70</v>
      </c>
      <c r="H1323">
        <v>178281</v>
      </c>
      <c r="I1323" s="68" t="str">
        <f>VLOOKUP(E1323,Refs!$P$2:$R$29,3,FALSE)</f>
        <v>Y62</v>
      </c>
      <c r="J1323" s="68" t="str">
        <f>VLOOKUP(E1323,Refs!$P$2:$S$29,4,FALSE)</f>
        <v>North West</v>
      </c>
      <c r="K1323" s="28">
        <f t="shared" si="44"/>
        <v>178281</v>
      </c>
    </row>
    <row r="1324" spans="1:11" x14ac:dyDescent="0.35">
      <c r="A1324" s="69">
        <f t="shared" si="43"/>
        <v>45748</v>
      </c>
      <c r="B1324" t="s">
        <v>887</v>
      </c>
      <c r="C1324" t="s">
        <v>280</v>
      </c>
      <c r="E1324" t="s">
        <v>302</v>
      </c>
      <c r="F1324" t="s">
        <v>303</v>
      </c>
      <c r="G1324" t="s">
        <v>20</v>
      </c>
      <c r="H1324">
        <v>170542</v>
      </c>
      <c r="I1324" s="68" t="str">
        <f>VLOOKUP(E1324,Refs!$P$2:$R$29,3,FALSE)</f>
        <v>Y62</v>
      </c>
      <c r="J1324" s="68" t="str">
        <f>VLOOKUP(E1324,Refs!$P$2:$S$29,4,FALSE)</f>
        <v>North West</v>
      </c>
      <c r="K1324" s="28">
        <f t="shared" si="44"/>
        <v>170542</v>
      </c>
    </row>
    <row r="1325" spans="1:11" x14ac:dyDescent="0.35">
      <c r="A1325" s="69">
        <f t="shared" si="43"/>
        <v>45748</v>
      </c>
      <c r="B1325" t="s">
        <v>887</v>
      </c>
      <c r="C1325" t="s">
        <v>280</v>
      </c>
      <c r="E1325" t="s">
        <v>302</v>
      </c>
      <c r="F1325" t="s">
        <v>303</v>
      </c>
      <c r="G1325" t="s">
        <v>23</v>
      </c>
      <c r="H1325">
        <v>124578</v>
      </c>
      <c r="I1325" s="68" t="str">
        <f>VLOOKUP(E1325,Refs!$P$2:$R$29,3,FALSE)</f>
        <v>Y62</v>
      </c>
      <c r="J1325" s="68" t="str">
        <f>VLOOKUP(E1325,Refs!$P$2:$S$29,4,FALSE)</f>
        <v>North West</v>
      </c>
      <c r="K1325" s="28">
        <f t="shared" si="44"/>
        <v>124578</v>
      </c>
    </row>
    <row r="1326" spans="1:11" x14ac:dyDescent="0.35">
      <c r="A1326" s="69">
        <f t="shared" si="43"/>
        <v>45748</v>
      </c>
      <c r="B1326" t="s">
        <v>887</v>
      </c>
      <c r="C1326" t="s">
        <v>280</v>
      </c>
      <c r="E1326" t="s">
        <v>302</v>
      </c>
      <c r="F1326" t="s">
        <v>303</v>
      </c>
      <c r="G1326" t="s">
        <v>19</v>
      </c>
      <c r="H1326">
        <v>7739</v>
      </c>
      <c r="I1326" s="68" t="str">
        <f>VLOOKUP(E1326,Refs!$P$2:$R$29,3,FALSE)</f>
        <v>Y62</v>
      </c>
      <c r="J1326" s="68" t="str">
        <f>VLOOKUP(E1326,Refs!$P$2:$S$29,4,FALSE)</f>
        <v>North West</v>
      </c>
      <c r="K1326" s="28">
        <f t="shared" si="44"/>
        <v>7739</v>
      </c>
    </row>
    <row r="1327" spans="1:11" x14ac:dyDescent="0.35">
      <c r="A1327" s="69">
        <f t="shared" si="43"/>
        <v>45748</v>
      </c>
      <c r="B1327" t="s">
        <v>887</v>
      </c>
      <c r="C1327" t="s">
        <v>280</v>
      </c>
      <c r="E1327" t="s">
        <v>302</v>
      </c>
      <c r="F1327" t="s">
        <v>303</v>
      </c>
      <c r="G1327" t="s">
        <v>21</v>
      </c>
      <c r="H1327">
        <v>11968873</v>
      </c>
      <c r="I1327" s="68" t="str">
        <f>VLOOKUP(E1327,Refs!$P$2:$R$29,3,FALSE)</f>
        <v>Y62</v>
      </c>
      <c r="J1327" s="68" t="str">
        <f>VLOOKUP(E1327,Refs!$P$2:$S$29,4,FALSE)</f>
        <v>North West</v>
      </c>
      <c r="K1327" s="28">
        <f t="shared" si="44"/>
        <v>11968873</v>
      </c>
    </row>
    <row r="1328" spans="1:11" x14ac:dyDescent="0.35">
      <c r="A1328" s="69">
        <f t="shared" si="43"/>
        <v>45748</v>
      </c>
      <c r="B1328" t="s">
        <v>887</v>
      </c>
      <c r="C1328" t="s">
        <v>280</v>
      </c>
      <c r="E1328" t="s">
        <v>302</v>
      </c>
      <c r="F1328" t="s">
        <v>303</v>
      </c>
      <c r="G1328" t="s">
        <v>71</v>
      </c>
      <c r="H1328">
        <v>378</v>
      </c>
      <c r="I1328" s="68" t="str">
        <f>VLOOKUP(E1328,Refs!$P$2:$R$29,3,FALSE)</f>
        <v>Y62</v>
      </c>
      <c r="J1328" s="68" t="str">
        <f>VLOOKUP(E1328,Refs!$P$2:$S$29,4,FALSE)</f>
        <v>North West</v>
      </c>
      <c r="K1328" s="28">
        <f t="shared" si="44"/>
        <v>378</v>
      </c>
    </row>
    <row r="1329" spans="1:11" x14ac:dyDescent="0.35">
      <c r="A1329" s="69">
        <f t="shared" si="43"/>
        <v>45748</v>
      </c>
      <c r="B1329" t="s">
        <v>887</v>
      </c>
      <c r="C1329" t="s">
        <v>280</v>
      </c>
      <c r="E1329" t="s">
        <v>302</v>
      </c>
      <c r="F1329" t="s">
        <v>303</v>
      </c>
      <c r="G1329" t="s">
        <v>72</v>
      </c>
      <c r="H1329">
        <v>798</v>
      </c>
      <c r="I1329" s="68" t="str">
        <f>VLOOKUP(E1329,Refs!$P$2:$R$29,3,FALSE)</f>
        <v>Y62</v>
      </c>
      <c r="J1329" s="68" t="str">
        <f>VLOOKUP(E1329,Refs!$P$2:$S$29,4,FALSE)</f>
        <v>North West</v>
      </c>
      <c r="K1329" s="28">
        <f t="shared" si="44"/>
        <v>798</v>
      </c>
    </row>
    <row r="1330" spans="1:11" x14ac:dyDescent="0.35">
      <c r="A1330" s="69">
        <f t="shared" si="43"/>
        <v>45748</v>
      </c>
      <c r="B1330" t="s">
        <v>887</v>
      </c>
      <c r="C1330" t="s">
        <v>280</v>
      </c>
      <c r="E1330" t="s">
        <v>302</v>
      </c>
      <c r="F1330" t="s">
        <v>303</v>
      </c>
      <c r="G1330" t="s">
        <v>73</v>
      </c>
      <c r="H1330">
        <v>1278824</v>
      </c>
      <c r="I1330" s="68" t="str">
        <f>VLOOKUP(E1330,Refs!$P$2:$R$29,3,FALSE)</f>
        <v>Y62</v>
      </c>
      <c r="J1330" s="68" t="str">
        <f>VLOOKUP(E1330,Refs!$P$2:$S$29,4,FALSE)</f>
        <v>North West</v>
      </c>
      <c r="K1330" s="28">
        <f t="shared" si="44"/>
        <v>1278824</v>
      </c>
    </row>
    <row r="1331" spans="1:11" x14ac:dyDescent="0.35">
      <c r="A1331" s="69">
        <f t="shared" si="43"/>
        <v>45748</v>
      </c>
      <c r="B1331" t="s">
        <v>887</v>
      </c>
      <c r="C1331" t="s">
        <v>280</v>
      </c>
      <c r="E1331" t="s">
        <v>302</v>
      </c>
      <c r="F1331" t="s">
        <v>303</v>
      </c>
      <c r="G1331" t="s">
        <v>74</v>
      </c>
      <c r="H1331">
        <v>17154</v>
      </c>
      <c r="I1331" s="68" t="str">
        <f>VLOOKUP(E1331,Refs!$P$2:$R$29,3,FALSE)</f>
        <v>Y62</v>
      </c>
      <c r="J1331" s="68" t="str">
        <f>VLOOKUP(E1331,Refs!$P$2:$S$29,4,FALSE)</f>
        <v>North West</v>
      </c>
      <c r="K1331" s="28">
        <f t="shared" si="44"/>
        <v>17154</v>
      </c>
    </row>
    <row r="1332" spans="1:11" x14ac:dyDescent="0.35">
      <c r="A1332" s="69">
        <f t="shared" si="43"/>
        <v>45748</v>
      </c>
      <c r="B1332" t="s">
        <v>887</v>
      </c>
      <c r="C1332" t="s">
        <v>280</v>
      </c>
      <c r="E1332" t="s">
        <v>302</v>
      </c>
      <c r="F1332" t="s">
        <v>303</v>
      </c>
      <c r="G1332" t="s">
        <v>75</v>
      </c>
      <c r="H1332">
        <v>50714688</v>
      </c>
      <c r="I1332" s="68" t="str">
        <f>VLOOKUP(E1332,Refs!$P$2:$R$29,3,FALSE)</f>
        <v>Y62</v>
      </c>
      <c r="J1332" s="68" t="str">
        <f>VLOOKUP(E1332,Refs!$P$2:$S$29,4,FALSE)</f>
        <v>North West</v>
      </c>
      <c r="K1332" s="28">
        <f t="shared" si="44"/>
        <v>50714688</v>
      </c>
    </row>
    <row r="1333" spans="1:11" x14ac:dyDescent="0.35">
      <c r="A1333" s="69">
        <f t="shared" si="43"/>
        <v>45748</v>
      </c>
      <c r="B1333" t="s">
        <v>887</v>
      </c>
      <c r="C1333" t="s">
        <v>280</v>
      </c>
      <c r="E1333" t="s">
        <v>302</v>
      </c>
      <c r="F1333" t="s">
        <v>303</v>
      </c>
      <c r="G1333" t="s">
        <v>26</v>
      </c>
      <c r="H1333">
        <v>165825</v>
      </c>
      <c r="I1333" s="68" t="str">
        <f>VLOOKUP(E1333,Refs!$P$2:$R$29,3,FALSE)</f>
        <v>Y62</v>
      </c>
      <c r="J1333" s="68" t="str">
        <f>VLOOKUP(E1333,Refs!$P$2:$S$29,4,FALSE)</f>
        <v>North West</v>
      </c>
      <c r="K1333" s="28">
        <f t="shared" si="44"/>
        <v>165825</v>
      </c>
    </row>
    <row r="1334" spans="1:11" x14ac:dyDescent="0.35">
      <c r="A1334" s="69">
        <f t="shared" si="43"/>
        <v>45748</v>
      </c>
      <c r="B1334" t="s">
        <v>887</v>
      </c>
      <c r="C1334" t="s">
        <v>280</v>
      </c>
      <c r="E1334" t="s">
        <v>302</v>
      </c>
      <c r="F1334" t="s">
        <v>303</v>
      </c>
      <c r="G1334" t="s">
        <v>76</v>
      </c>
      <c r="H1334">
        <v>26475</v>
      </c>
      <c r="I1334" s="68" t="str">
        <f>VLOOKUP(E1334,Refs!$P$2:$R$29,3,FALSE)</f>
        <v>Y62</v>
      </c>
      <c r="J1334" s="68" t="str">
        <f>VLOOKUP(E1334,Refs!$P$2:$S$29,4,FALSE)</f>
        <v>North West</v>
      </c>
      <c r="K1334" s="28">
        <f t="shared" si="44"/>
        <v>26475</v>
      </c>
    </row>
    <row r="1335" spans="1:11" x14ac:dyDescent="0.35">
      <c r="A1335" s="69">
        <f t="shared" si="43"/>
        <v>45748</v>
      </c>
      <c r="B1335" t="s">
        <v>887</v>
      </c>
      <c r="C1335" t="s">
        <v>280</v>
      </c>
      <c r="E1335" t="s">
        <v>302</v>
      </c>
      <c r="F1335" t="s">
        <v>303</v>
      </c>
      <c r="G1335" t="s">
        <v>77</v>
      </c>
      <c r="H1335">
        <v>121995</v>
      </c>
      <c r="I1335" s="68" t="str">
        <f>VLOOKUP(E1335,Refs!$P$2:$R$29,3,FALSE)</f>
        <v>Y62</v>
      </c>
      <c r="J1335" s="68" t="str">
        <f>VLOOKUP(E1335,Refs!$P$2:$S$29,4,FALSE)</f>
        <v>North West</v>
      </c>
      <c r="K1335" s="28">
        <f t="shared" si="44"/>
        <v>121995</v>
      </c>
    </row>
    <row r="1336" spans="1:11" x14ac:dyDescent="0.35">
      <c r="A1336" s="69">
        <f t="shared" si="43"/>
        <v>45748</v>
      </c>
      <c r="B1336" t="s">
        <v>887</v>
      </c>
      <c r="C1336" t="s">
        <v>280</v>
      </c>
      <c r="E1336" t="s">
        <v>302</v>
      </c>
      <c r="F1336" t="s">
        <v>303</v>
      </c>
      <c r="G1336" t="s">
        <v>78</v>
      </c>
      <c r="H1336">
        <v>13105</v>
      </c>
      <c r="I1336" s="68" t="str">
        <f>VLOOKUP(E1336,Refs!$P$2:$R$29,3,FALSE)</f>
        <v>Y62</v>
      </c>
      <c r="J1336" s="68" t="str">
        <f>VLOOKUP(E1336,Refs!$P$2:$S$29,4,FALSE)</f>
        <v>North West</v>
      </c>
      <c r="K1336" s="28">
        <f t="shared" si="44"/>
        <v>13105</v>
      </c>
    </row>
    <row r="1337" spans="1:11" x14ac:dyDescent="0.35">
      <c r="A1337" s="69">
        <f t="shared" si="43"/>
        <v>45748</v>
      </c>
      <c r="B1337" t="s">
        <v>887</v>
      </c>
      <c r="C1337" t="s">
        <v>280</v>
      </c>
      <c r="E1337" t="s">
        <v>302</v>
      </c>
      <c r="F1337" t="s">
        <v>303</v>
      </c>
      <c r="G1337" t="s">
        <v>79</v>
      </c>
      <c r="H1337">
        <v>4250</v>
      </c>
      <c r="I1337" s="68" t="str">
        <f>VLOOKUP(E1337,Refs!$P$2:$R$29,3,FALSE)</f>
        <v>Y62</v>
      </c>
      <c r="J1337" s="68" t="str">
        <f>VLOOKUP(E1337,Refs!$P$2:$S$29,4,FALSE)</f>
        <v>North West</v>
      </c>
      <c r="K1337" s="28">
        <f t="shared" si="44"/>
        <v>4250</v>
      </c>
    </row>
    <row r="1338" spans="1:11" x14ac:dyDescent="0.35">
      <c r="A1338" s="69">
        <f t="shared" si="43"/>
        <v>45748</v>
      </c>
      <c r="B1338" t="s">
        <v>887</v>
      </c>
      <c r="C1338" t="s">
        <v>280</v>
      </c>
      <c r="E1338" t="s">
        <v>302</v>
      </c>
      <c r="F1338" t="s">
        <v>303</v>
      </c>
      <c r="G1338" t="s">
        <v>80</v>
      </c>
      <c r="H1338">
        <v>0</v>
      </c>
      <c r="I1338" s="68" t="str">
        <f>VLOOKUP(E1338,Refs!$P$2:$R$29,3,FALSE)</f>
        <v>Y62</v>
      </c>
      <c r="J1338" s="68" t="str">
        <f>VLOOKUP(E1338,Refs!$P$2:$S$29,4,FALSE)</f>
        <v>North West</v>
      </c>
      <c r="K1338" s="28" t="str">
        <f t="shared" si="44"/>
        <v/>
      </c>
    </row>
    <row r="1339" spans="1:11" x14ac:dyDescent="0.35">
      <c r="A1339" s="69">
        <f t="shared" si="43"/>
        <v>45748</v>
      </c>
      <c r="B1339" t="s">
        <v>887</v>
      </c>
      <c r="C1339" t="s">
        <v>280</v>
      </c>
      <c r="E1339" t="s">
        <v>302</v>
      </c>
      <c r="F1339" t="s">
        <v>303</v>
      </c>
      <c r="G1339" t="s">
        <v>25</v>
      </c>
      <c r="H1339">
        <v>67305</v>
      </c>
      <c r="I1339" s="68" t="str">
        <f>VLOOKUP(E1339,Refs!$P$2:$R$29,3,FALSE)</f>
        <v>Y62</v>
      </c>
      <c r="J1339" s="68" t="str">
        <f>VLOOKUP(E1339,Refs!$P$2:$S$29,4,FALSE)</f>
        <v>North West</v>
      </c>
      <c r="K1339" s="28">
        <f t="shared" si="44"/>
        <v>67305</v>
      </c>
    </row>
    <row r="1340" spans="1:11" x14ac:dyDescent="0.35">
      <c r="A1340" s="69">
        <f t="shared" si="43"/>
        <v>45748</v>
      </c>
      <c r="B1340" t="s">
        <v>887</v>
      </c>
      <c r="C1340" t="s">
        <v>280</v>
      </c>
      <c r="E1340" t="s">
        <v>302</v>
      </c>
      <c r="F1340" t="s">
        <v>303</v>
      </c>
      <c r="G1340" t="s">
        <v>81</v>
      </c>
      <c r="H1340">
        <v>282</v>
      </c>
      <c r="I1340" s="68" t="str">
        <f>VLOOKUP(E1340,Refs!$P$2:$R$29,3,FALSE)</f>
        <v>Y62</v>
      </c>
      <c r="J1340" s="68" t="str">
        <f>VLOOKUP(E1340,Refs!$P$2:$S$29,4,FALSE)</f>
        <v>North West</v>
      </c>
      <c r="K1340" s="28">
        <f t="shared" si="44"/>
        <v>282</v>
      </c>
    </row>
    <row r="1341" spans="1:11" x14ac:dyDescent="0.35">
      <c r="A1341" s="69">
        <f t="shared" si="43"/>
        <v>45748</v>
      </c>
      <c r="B1341" t="s">
        <v>887</v>
      </c>
      <c r="C1341" t="s">
        <v>280</v>
      </c>
      <c r="E1341" t="s">
        <v>302</v>
      </c>
      <c r="F1341" t="s">
        <v>303</v>
      </c>
      <c r="G1341" t="s">
        <v>82</v>
      </c>
      <c r="H1341">
        <v>13581</v>
      </c>
      <c r="I1341" s="68" t="str">
        <f>VLOOKUP(E1341,Refs!$P$2:$R$29,3,FALSE)</f>
        <v>Y62</v>
      </c>
      <c r="J1341" s="68" t="str">
        <f>VLOOKUP(E1341,Refs!$P$2:$S$29,4,FALSE)</f>
        <v>North West</v>
      </c>
      <c r="K1341" s="28">
        <f t="shared" si="44"/>
        <v>13581</v>
      </c>
    </row>
    <row r="1342" spans="1:11" x14ac:dyDescent="0.35">
      <c r="A1342" s="69">
        <f t="shared" si="43"/>
        <v>45748</v>
      </c>
      <c r="B1342" t="s">
        <v>887</v>
      </c>
      <c r="C1342" t="s">
        <v>280</v>
      </c>
      <c r="E1342" t="s">
        <v>302</v>
      </c>
      <c r="F1342" t="s">
        <v>303</v>
      </c>
      <c r="G1342" t="s">
        <v>83</v>
      </c>
      <c r="H1342">
        <v>7981</v>
      </c>
      <c r="I1342" s="68" t="str">
        <f>VLOOKUP(E1342,Refs!$P$2:$R$29,3,FALSE)</f>
        <v>Y62</v>
      </c>
      <c r="J1342" s="68" t="str">
        <f>VLOOKUP(E1342,Refs!$P$2:$S$29,4,FALSE)</f>
        <v>North West</v>
      </c>
      <c r="K1342" s="28">
        <f t="shared" si="44"/>
        <v>7981</v>
      </c>
    </row>
    <row r="1343" spans="1:11" x14ac:dyDescent="0.35">
      <c r="A1343" s="69">
        <f t="shared" si="43"/>
        <v>45748</v>
      </c>
      <c r="B1343" t="s">
        <v>887</v>
      </c>
      <c r="C1343" t="s">
        <v>280</v>
      </c>
      <c r="E1343" t="s">
        <v>302</v>
      </c>
      <c r="F1343" t="s">
        <v>303</v>
      </c>
      <c r="G1343" t="s">
        <v>84</v>
      </c>
      <c r="H1343">
        <v>1968</v>
      </c>
      <c r="I1343" s="68" t="str">
        <f>VLOOKUP(E1343,Refs!$P$2:$R$29,3,FALSE)</f>
        <v>Y62</v>
      </c>
      <c r="J1343" s="68" t="str">
        <f>VLOOKUP(E1343,Refs!$P$2:$S$29,4,FALSE)</f>
        <v>North West</v>
      </c>
      <c r="K1343" s="28">
        <f t="shared" si="44"/>
        <v>1968</v>
      </c>
    </row>
    <row r="1344" spans="1:11" x14ac:dyDescent="0.35">
      <c r="A1344" s="69">
        <f t="shared" si="43"/>
        <v>45748</v>
      </c>
      <c r="B1344" t="s">
        <v>887</v>
      </c>
      <c r="C1344" t="s">
        <v>280</v>
      </c>
      <c r="E1344" t="s">
        <v>302</v>
      </c>
      <c r="F1344" t="s">
        <v>303</v>
      </c>
      <c r="G1344" t="s">
        <v>85</v>
      </c>
      <c r="H1344">
        <v>7569</v>
      </c>
      <c r="I1344" s="68" t="str">
        <f>VLOOKUP(E1344,Refs!$P$2:$R$29,3,FALSE)</f>
        <v>Y62</v>
      </c>
      <c r="J1344" s="68" t="str">
        <f>VLOOKUP(E1344,Refs!$P$2:$S$29,4,FALSE)</f>
        <v>North West</v>
      </c>
      <c r="K1344" s="28">
        <f t="shared" si="44"/>
        <v>7569</v>
      </c>
    </row>
    <row r="1345" spans="1:11" x14ac:dyDescent="0.35">
      <c r="A1345" s="69">
        <f t="shared" si="43"/>
        <v>45748</v>
      </c>
      <c r="B1345" t="s">
        <v>887</v>
      </c>
      <c r="C1345" t="s">
        <v>280</v>
      </c>
      <c r="E1345" t="s">
        <v>302</v>
      </c>
      <c r="F1345" t="s">
        <v>303</v>
      </c>
      <c r="G1345" t="s">
        <v>86</v>
      </c>
      <c r="H1345">
        <v>903</v>
      </c>
      <c r="I1345" s="68" t="str">
        <f>VLOOKUP(E1345,Refs!$P$2:$R$29,3,FALSE)</f>
        <v>Y62</v>
      </c>
      <c r="J1345" s="68" t="str">
        <f>VLOOKUP(E1345,Refs!$P$2:$S$29,4,FALSE)</f>
        <v>North West</v>
      </c>
      <c r="K1345" s="28">
        <f t="shared" si="44"/>
        <v>903</v>
      </c>
    </row>
    <row r="1346" spans="1:11" x14ac:dyDescent="0.35">
      <c r="A1346" s="69">
        <f t="shared" si="43"/>
        <v>45748</v>
      </c>
      <c r="B1346" t="s">
        <v>887</v>
      </c>
      <c r="C1346" t="s">
        <v>280</v>
      </c>
      <c r="E1346" t="s">
        <v>302</v>
      </c>
      <c r="F1346" t="s">
        <v>303</v>
      </c>
      <c r="G1346" t="s">
        <v>87</v>
      </c>
      <c r="H1346">
        <v>413</v>
      </c>
      <c r="I1346" s="68" t="str">
        <f>VLOOKUP(E1346,Refs!$P$2:$R$29,3,FALSE)</f>
        <v>Y62</v>
      </c>
      <c r="J1346" s="68" t="str">
        <f>VLOOKUP(E1346,Refs!$P$2:$S$29,4,FALSE)</f>
        <v>North West</v>
      </c>
      <c r="K1346" s="28">
        <f t="shared" si="44"/>
        <v>413</v>
      </c>
    </row>
    <row r="1347" spans="1:11" x14ac:dyDescent="0.35">
      <c r="A1347" s="69">
        <f t="shared" ref="A1347:A1410" si="45">DATEVALUE(RIGHT(B1347,8))</f>
        <v>45748</v>
      </c>
      <c r="B1347" t="s">
        <v>887</v>
      </c>
      <c r="C1347" t="s">
        <v>280</v>
      </c>
      <c r="E1347" t="s">
        <v>302</v>
      </c>
      <c r="F1347" t="s">
        <v>303</v>
      </c>
      <c r="G1347" t="s">
        <v>88</v>
      </c>
      <c r="H1347" t="s">
        <v>892</v>
      </c>
      <c r="I1347" s="68" t="str">
        <f>VLOOKUP(E1347,Refs!$P$2:$R$29,3,FALSE)</f>
        <v>Y62</v>
      </c>
      <c r="J1347" s="68" t="str">
        <f>VLOOKUP(E1347,Refs!$P$2:$S$29,4,FALSE)</f>
        <v>North West</v>
      </c>
      <c r="K1347" s="28" t="str">
        <f t="shared" si="44"/>
        <v>-</v>
      </c>
    </row>
    <row r="1348" spans="1:11" x14ac:dyDescent="0.35">
      <c r="A1348" s="69">
        <f t="shared" si="45"/>
        <v>45748</v>
      </c>
      <c r="B1348" t="s">
        <v>887</v>
      </c>
      <c r="C1348" t="s">
        <v>280</v>
      </c>
      <c r="E1348" t="s">
        <v>302</v>
      </c>
      <c r="F1348" t="s">
        <v>303</v>
      </c>
      <c r="G1348" t="s">
        <v>89</v>
      </c>
      <c r="H1348" t="s">
        <v>892</v>
      </c>
      <c r="I1348" s="68" t="str">
        <f>VLOOKUP(E1348,Refs!$P$2:$R$29,3,FALSE)</f>
        <v>Y62</v>
      </c>
      <c r="J1348" s="68" t="str">
        <f>VLOOKUP(E1348,Refs!$P$2:$S$29,4,FALSE)</f>
        <v>North West</v>
      </c>
      <c r="K1348" s="28" t="str">
        <f t="shared" si="44"/>
        <v>-</v>
      </c>
    </row>
    <row r="1349" spans="1:11" x14ac:dyDescent="0.35">
      <c r="A1349" s="69">
        <f t="shared" si="45"/>
        <v>45748</v>
      </c>
      <c r="B1349" t="s">
        <v>887</v>
      </c>
      <c r="C1349" t="s">
        <v>280</v>
      </c>
      <c r="E1349" t="s">
        <v>302</v>
      </c>
      <c r="F1349" t="s">
        <v>303</v>
      </c>
      <c r="G1349" t="s">
        <v>90</v>
      </c>
      <c r="H1349">
        <v>178582</v>
      </c>
      <c r="I1349" s="68" t="str">
        <f>VLOOKUP(E1349,Refs!$P$2:$R$29,3,FALSE)</f>
        <v>Y62</v>
      </c>
      <c r="J1349" s="68" t="str">
        <f>VLOOKUP(E1349,Refs!$P$2:$S$29,4,FALSE)</f>
        <v>North West</v>
      </c>
      <c r="K1349" s="28">
        <f t="shared" si="44"/>
        <v>178582</v>
      </c>
    </row>
    <row r="1350" spans="1:11" x14ac:dyDescent="0.35">
      <c r="A1350" s="69">
        <f t="shared" si="45"/>
        <v>45748</v>
      </c>
      <c r="B1350" t="s">
        <v>887</v>
      </c>
      <c r="C1350" t="s">
        <v>280</v>
      </c>
      <c r="E1350" t="s">
        <v>302</v>
      </c>
      <c r="F1350" t="s">
        <v>303</v>
      </c>
      <c r="G1350" t="s">
        <v>27</v>
      </c>
      <c r="H1350">
        <v>18900</v>
      </c>
      <c r="I1350" s="68" t="str">
        <f>VLOOKUP(E1350,Refs!$P$2:$R$29,3,FALSE)</f>
        <v>Y62</v>
      </c>
      <c r="J1350" s="68" t="str">
        <f>VLOOKUP(E1350,Refs!$P$2:$S$29,4,FALSE)</f>
        <v>North West</v>
      </c>
      <c r="K1350" s="28">
        <f t="shared" si="44"/>
        <v>18900</v>
      </c>
    </row>
    <row r="1351" spans="1:11" x14ac:dyDescent="0.35">
      <c r="A1351" s="69">
        <f t="shared" si="45"/>
        <v>45748</v>
      </c>
      <c r="B1351" t="s">
        <v>887</v>
      </c>
      <c r="C1351" t="s">
        <v>280</v>
      </c>
      <c r="E1351" t="s">
        <v>302</v>
      </c>
      <c r="F1351" t="s">
        <v>303</v>
      </c>
      <c r="G1351" t="s">
        <v>29</v>
      </c>
      <c r="H1351">
        <v>26022</v>
      </c>
      <c r="I1351" s="68" t="str">
        <f>VLOOKUP(E1351,Refs!$P$2:$R$29,3,FALSE)</f>
        <v>Y62</v>
      </c>
      <c r="J1351" s="68" t="str">
        <f>VLOOKUP(E1351,Refs!$P$2:$S$29,4,FALSE)</f>
        <v>North West</v>
      </c>
      <c r="K1351" s="28">
        <f t="shared" ref="K1351:K1414" si="46">IF(OR(H1351="NULL",H1351=0,H1351=""),"",H1351)</f>
        <v>26022</v>
      </c>
    </row>
    <row r="1352" spans="1:11" x14ac:dyDescent="0.35">
      <c r="A1352" s="69">
        <f t="shared" si="45"/>
        <v>45748</v>
      </c>
      <c r="B1352" t="s">
        <v>887</v>
      </c>
      <c r="C1352" t="s">
        <v>280</v>
      </c>
      <c r="E1352" t="s">
        <v>302</v>
      </c>
      <c r="F1352" t="s">
        <v>303</v>
      </c>
      <c r="G1352" t="s">
        <v>91</v>
      </c>
      <c r="H1352">
        <v>9462</v>
      </c>
      <c r="I1352" s="68" t="str">
        <f>VLOOKUP(E1352,Refs!$P$2:$R$29,3,FALSE)</f>
        <v>Y62</v>
      </c>
      <c r="J1352" s="68" t="str">
        <f>VLOOKUP(E1352,Refs!$P$2:$S$29,4,FALSE)</f>
        <v>North West</v>
      </c>
      <c r="K1352" s="28">
        <f t="shared" si="46"/>
        <v>9462</v>
      </c>
    </row>
    <row r="1353" spans="1:11" x14ac:dyDescent="0.35">
      <c r="A1353" s="69">
        <f t="shared" si="45"/>
        <v>45748</v>
      </c>
      <c r="B1353" t="s">
        <v>887</v>
      </c>
      <c r="C1353" t="s">
        <v>280</v>
      </c>
      <c r="E1353" t="s">
        <v>302</v>
      </c>
      <c r="F1353" t="s">
        <v>303</v>
      </c>
      <c r="G1353" t="s">
        <v>92</v>
      </c>
      <c r="H1353">
        <v>147</v>
      </c>
      <c r="I1353" s="68" t="str">
        <f>VLOOKUP(E1353,Refs!$P$2:$R$29,3,FALSE)</f>
        <v>Y62</v>
      </c>
      <c r="J1353" s="68" t="str">
        <f>VLOOKUP(E1353,Refs!$P$2:$S$29,4,FALSE)</f>
        <v>North West</v>
      </c>
      <c r="K1353" s="28">
        <f t="shared" si="46"/>
        <v>147</v>
      </c>
    </row>
    <row r="1354" spans="1:11" x14ac:dyDescent="0.35">
      <c r="A1354" s="69">
        <f t="shared" si="45"/>
        <v>45748</v>
      </c>
      <c r="B1354" t="s">
        <v>887</v>
      </c>
      <c r="C1354" t="s">
        <v>280</v>
      </c>
      <c r="E1354" t="s">
        <v>302</v>
      </c>
      <c r="F1354" t="s">
        <v>303</v>
      </c>
      <c r="G1354" t="s">
        <v>93</v>
      </c>
      <c r="H1354">
        <v>2934</v>
      </c>
      <c r="I1354" s="68" t="str">
        <f>VLOOKUP(E1354,Refs!$P$2:$R$29,3,FALSE)</f>
        <v>Y62</v>
      </c>
      <c r="J1354" s="68" t="str">
        <f>VLOOKUP(E1354,Refs!$P$2:$S$29,4,FALSE)</f>
        <v>North West</v>
      </c>
      <c r="K1354" s="28">
        <f t="shared" si="46"/>
        <v>2934</v>
      </c>
    </row>
    <row r="1355" spans="1:11" x14ac:dyDescent="0.35">
      <c r="A1355" s="69">
        <f t="shared" si="45"/>
        <v>45748</v>
      </c>
      <c r="B1355" t="s">
        <v>887</v>
      </c>
      <c r="C1355" t="s">
        <v>280</v>
      </c>
      <c r="E1355" t="s">
        <v>302</v>
      </c>
      <c r="F1355" t="s">
        <v>303</v>
      </c>
      <c r="G1355" t="s">
        <v>94</v>
      </c>
      <c r="H1355">
        <v>688</v>
      </c>
      <c r="I1355" s="68" t="str">
        <f>VLOOKUP(E1355,Refs!$P$2:$R$29,3,FALSE)</f>
        <v>Y62</v>
      </c>
      <c r="J1355" s="68" t="str">
        <f>VLOOKUP(E1355,Refs!$P$2:$S$29,4,FALSE)</f>
        <v>North West</v>
      </c>
      <c r="K1355" s="28">
        <f t="shared" si="46"/>
        <v>688</v>
      </c>
    </row>
    <row r="1356" spans="1:11" x14ac:dyDescent="0.35">
      <c r="A1356" s="69">
        <f t="shared" si="45"/>
        <v>45748</v>
      </c>
      <c r="B1356" t="s">
        <v>887</v>
      </c>
      <c r="C1356" t="s">
        <v>280</v>
      </c>
      <c r="E1356" t="s">
        <v>302</v>
      </c>
      <c r="F1356" t="s">
        <v>303</v>
      </c>
      <c r="G1356" t="s">
        <v>95</v>
      </c>
      <c r="H1356">
        <v>12321</v>
      </c>
      <c r="I1356" s="68" t="str">
        <f>VLOOKUP(E1356,Refs!$P$2:$R$29,3,FALSE)</f>
        <v>Y62</v>
      </c>
      <c r="J1356" s="68" t="str">
        <f>VLOOKUP(E1356,Refs!$P$2:$S$29,4,FALSE)</f>
        <v>North West</v>
      </c>
      <c r="K1356" s="28">
        <f t="shared" si="46"/>
        <v>12321</v>
      </c>
    </row>
    <row r="1357" spans="1:11" x14ac:dyDescent="0.35">
      <c r="A1357" s="69">
        <f t="shared" si="45"/>
        <v>45748</v>
      </c>
      <c r="B1357" t="s">
        <v>887</v>
      </c>
      <c r="C1357" t="s">
        <v>280</v>
      </c>
      <c r="E1357" t="s">
        <v>302</v>
      </c>
      <c r="F1357" t="s">
        <v>303</v>
      </c>
      <c r="G1357" t="s">
        <v>96</v>
      </c>
      <c r="H1357">
        <v>2065</v>
      </c>
      <c r="I1357" s="68" t="str">
        <f>VLOOKUP(E1357,Refs!$P$2:$R$29,3,FALSE)</f>
        <v>Y62</v>
      </c>
      <c r="J1357" s="68" t="str">
        <f>VLOOKUP(E1357,Refs!$P$2:$S$29,4,FALSE)</f>
        <v>North West</v>
      </c>
      <c r="K1357" s="28">
        <f t="shared" si="46"/>
        <v>2065</v>
      </c>
    </row>
    <row r="1358" spans="1:11" x14ac:dyDescent="0.35">
      <c r="A1358" s="69">
        <f t="shared" si="45"/>
        <v>45748</v>
      </c>
      <c r="B1358" t="s">
        <v>887</v>
      </c>
      <c r="C1358" t="s">
        <v>280</v>
      </c>
      <c r="E1358" t="s">
        <v>302</v>
      </c>
      <c r="F1358" t="s">
        <v>303</v>
      </c>
      <c r="G1358" t="s">
        <v>97</v>
      </c>
      <c r="H1358">
        <v>11403</v>
      </c>
      <c r="I1358" s="68" t="str">
        <f>VLOOKUP(E1358,Refs!$P$2:$R$29,3,FALSE)</f>
        <v>Y62</v>
      </c>
      <c r="J1358" s="68" t="str">
        <f>VLOOKUP(E1358,Refs!$P$2:$S$29,4,FALSE)</f>
        <v>North West</v>
      </c>
      <c r="K1358" s="28">
        <f t="shared" si="46"/>
        <v>11403</v>
      </c>
    </row>
    <row r="1359" spans="1:11" x14ac:dyDescent="0.35">
      <c r="A1359" s="69">
        <f t="shared" si="45"/>
        <v>45748</v>
      </c>
      <c r="B1359" t="s">
        <v>887</v>
      </c>
      <c r="C1359" t="s">
        <v>280</v>
      </c>
      <c r="E1359" t="s">
        <v>302</v>
      </c>
      <c r="F1359" t="s">
        <v>303</v>
      </c>
      <c r="G1359" t="s">
        <v>31</v>
      </c>
      <c r="H1359">
        <v>2304</v>
      </c>
      <c r="I1359" s="68" t="str">
        <f>VLOOKUP(E1359,Refs!$P$2:$R$29,3,FALSE)</f>
        <v>Y62</v>
      </c>
      <c r="J1359" s="68" t="str">
        <f>VLOOKUP(E1359,Refs!$P$2:$S$29,4,FALSE)</f>
        <v>North West</v>
      </c>
      <c r="K1359" s="28">
        <f t="shared" si="46"/>
        <v>2304</v>
      </c>
    </row>
    <row r="1360" spans="1:11" x14ac:dyDescent="0.35">
      <c r="A1360" s="69">
        <f t="shared" si="45"/>
        <v>45748</v>
      </c>
      <c r="B1360" t="s">
        <v>887</v>
      </c>
      <c r="C1360" t="s">
        <v>280</v>
      </c>
      <c r="E1360" t="s">
        <v>302</v>
      </c>
      <c r="F1360" t="s">
        <v>303</v>
      </c>
      <c r="G1360" t="s">
        <v>98</v>
      </c>
      <c r="H1360">
        <v>38312</v>
      </c>
      <c r="I1360" s="68" t="str">
        <f>VLOOKUP(E1360,Refs!$P$2:$R$29,3,FALSE)</f>
        <v>Y62</v>
      </c>
      <c r="J1360" s="68" t="str">
        <f>VLOOKUP(E1360,Refs!$P$2:$S$29,4,FALSE)</f>
        <v>North West</v>
      </c>
      <c r="K1360" s="28">
        <f t="shared" si="46"/>
        <v>38312</v>
      </c>
    </row>
    <row r="1361" spans="1:11" x14ac:dyDescent="0.35">
      <c r="A1361" s="69">
        <f t="shared" si="45"/>
        <v>45748</v>
      </c>
      <c r="B1361" t="s">
        <v>887</v>
      </c>
      <c r="C1361" t="s">
        <v>280</v>
      </c>
      <c r="E1361" t="s">
        <v>302</v>
      </c>
      <c r="F1361" t="s">
        <v>303</v>
      </c>
      <c r="G1361" t="s">
        <v>99</v>
      </c>
      <c r="H1361">
        <v>6137</v>
      </c>
      <c r="I1361" s="68" t="str">
        <f>VLOOKUP(E1361,Refs!$P$2:$R$29,3,FALSE)</f>
        <v>Y62</v>
      </c>
      <c r="J1361" s="68" t="str">
        <f>VLOOKUP(E1361,Refs!$P$2:$S$29,4,FALSE)</f>
        <v>North West</v>
      </c>
      <c r="K1361" s="28">
        <f t="shared" si="46"/>
        <v>6137</v>
      </c>
    </row>
    <row r="1362" spans="1:11" x14ac:dyDescent="0.35">
      <c r="A1362" s="69">
        <f t="shared" si="45"/>
        <v>45748</v>
      </c>
      <c r="B1362" t="s">
        <v>887</v>
      </c>
      <c r="C1362" t="s">
        <v>280</v>
      </c>
      <c r="E1362" t="s">
        <v>302</v>
      </c>
      <c r="F1362" t="s">
        <v>303</v>
      </c>
      <c r="G1362" t="s">
        <v>100</v>
      </c>
      <c r="H1362">
        <v>4572</v>
      </c>
      <c r="I1362" s="68" t="str">
        <f>VLOOKUP(E1362,Refs!$P$2:$R$29,3,FALSE)</f>
        <v>Y62</v>
      </c>
      <c r="J1362" s="68" t="str">
        <f>VLOOKUP(E1362,Refs!$P$2:$S$29,4,FALSE)</f>
        <v>North West</v>
      </c>
      <c r="K1362" s="28">
        <f t="shared" si="46"/>
        <v>4572</v>
      </c>
    </row>
    <row r="1363" spans="1:11" x14ac:dyDescent="0.35">
      <c r="A1363" s="69">
        <f t="shared" si="45"/>
        <v>45748</v>
      </c>
      <c r="B1363" t="s">
        <v>887</v>
      </c>
      <c r="C1363" t="s">
        <v>280</v>
      </c>
      <c r="E1363" t="s">
        <v>302</v>
      </c>
      <c r="F1363" t="s">
        <v>303</v>
      </c>
      <c r="G1363" t="s">
        <v>101</v>
      </c>
      <c r="H1363">
        <v>3294</v>
      </c>
      <c r="I1363" s="68" t="str">
        <f>VLOOKUP(E1363,Refs!$P$2:$R$29,3,FALSE)</f>
        <v>Y62</v>
      </c>
      <c r="J1363" s="68" t="str">
        <f>VLOOKUP(E1363,Refs!$P$2:$S$29,4,FALSE)</f>
        <v>North West</v>
      </c>
      <c r="K1363" s="28">
        <f t="shared" si="46"/>
        <v>3294</v>
      </c>
    </row>
    <row r="1364" spans="1:11" x14ac:dyDescent="0.35">
      <c r="A1364" s="69">
        <f t="shared" si="45"/>
        <v>45748</v>
      </c>
      <c r="B1364" t="s">
        <v>887</v>
      </c>
      <c r="C1364" t="s">
        <v>280</v>
      </c>
      <c r="E1364" t="s">
        <v>302</v>
      </c>
      <c r="F1364" t="s">
        <v>303</v>
      </c>
      <c r="G1364" t="s">
        <v>102</v>
      </c>
      <c r="H1364">
        <v>1079</v>
      </c>
      <c r="I1364" s="68" t="str">
        <f>VLOOKUP(E1364,Refs!$P$2:$R$29,3,FALSE)</f>
        <v>Y62</v>
      </c>
      <c r="J1364" s="68" t="str">
        <f>VLOOKUP(E1364,Refs!$P$2:$S$29,4,FALSE)</f>
        <v>North West</v>
      </c>
      <c r="K1364" s="28">
        <f t="shared" si="46"/>
        <v>1079</v>
      </c>
    </row>
    <row r="1365" spans="1:11" x14ac:dyDescent="0.35">
      <c r="A1365" s="69">
        <f t="shared" si="45"/>
        <v>45748</v>
      </c>
      <c r="B1365" t="s">
        <v>887</v>
      </c>
      <c r="C1365" t="s">
        <v>280</v>
      </c>
      <c r="E1365" t="s">
        <v>302</v>
      </c>
      <c r="F1365" t="s">
        <v>303</v>
      </c>
      <c r="G1365" t="s">
        <v>103</v>
      </c>
      <c r="H1365">
        <v>145</v>
      </c>
      <c r="I1365" s="68" t="str">
        <f>VLOOKUP(E1365,Refs!$P$2:$R$29,3,FALSE)</f>
        <v>Y62</v>
      </c>
      <c r="J1365" s="68" t="str">
        <f>VLOOKUP(E1365,Refs!$P$2:$S$29,4,FALSE)</f>
        <v>North West</v>
      </c>
      <c r="K1365" s="28">
        <f t="shared" si="46"/>
        <v>145</v>
      </c>
    </row>
    <row r="1366" spans="1:11" x14ac:dyDescent="0.35">
      <c r="A1366" s="69">
        <f t="shared" si="45"/>
        <v>45748</v>
      </c>
      <c r="B1366" t="s">
        <v>887</v>
      </c>
      <c r="C1366" t="s">
        <v>280</v>
      </c>
      <c r="E1366" t="s">
        <v>302</v>
      </c>
      <c r="F1366" t="s">
        <v>303</v>
      </c>
      <c r="G1366" t="s">
        <v>104</v>
      </c>
      <c r="H1366">
        <v>254</v>
      </c>
      <c r="I1366" s="68" t="str">
        <f>VLOOKUP(E1366,Refs!$P$2:$R$29,3,FALSE)</f>
        <v>Y62</v>
      </c>
      <c r="J1366" s="68" t="str">
        <f>VLOOKUP(E1366,Refs!$P$2:$S$29,4,FALSE)</f>
        <v>North West</v>
      </c>
      <c r="K1366" s="28">
        <f t="shared" si="46"/>
        <v>254</v>
      </c>
    </row>
    <row r="1367" spans="1:11" x14ac:dyDescent="0.35">
      <c r="A1367" s="69">
        <f t="shared" si="45"/>
        <v>45748</v>
      </c>
      <c r="B1367" t="s">
        <v>887</v>
      </c>
      <c r="C1367" t="s">
        <v>280</v>
      </c>
      <c r="E1367" t="s">
        <v>302</v>
      </c>
      <c r="F1367" t="s">
        <v>303</v>
      </c>
      <c r="G1367" t="s">
        <v>105</v>
      </c>
      <c r="H1367">
        <v>0</v>
      </c>
      <c r="I1367" s="68" t="str">
        <f>VLOOKUP(E1367,Refs!$P$2:$R$29,3,FALSE)</f>
        <v>Y62</v>
      </c>
      <c r="J1367" s="68" t="str">
        <f>VLOOKUP(E1367,Refs!$P$2:$S$29,4,FALSE)</f>
        <v>North West</v>
      </c>
      <c r="K1367" s="28" t="str">
        <f t="shared" si="46"/>
        <v/>
      </c>
    </row>
    <row r="1368" spans="1:11" x14ac:dyDescent="0.35">
      <c r="A1368" s="69">
        <f t="shared" si="45"/>
        <v>45748</v>
      </c>
      <c r="B1368" t="s">
        <v>887</v>
      </c>
      <c r="C1368" t="s">
        <v>280</v>
      </c>
      <c r="E1368" t="s">
        <v>302</v>
      </c>
      <c r="F1368" t="s">
        <v>303</v>
      </c>
      <c r="G1368" t="s">
        <v>106</v>
      </c>
      <c r="H1368">
        <v>20529</v>
      </c>
      <c r="I1368" s="68" t="str">
        <f>VLOOKUP(E1368,Refs!$P$2:$R$29,3,FALSE)</f>
        <v>Y62</v>
      </c>
      <c r="J1368" s="68" t="str">
        <f>VLOOKUP(E1368,Refs!$P$2:$S$29,4,FALSE)</f>
        <v>North West</v>
      </c>
      <c r="K1368" s="28">
        <f t="shared" si="46"/>
        <v>20529</v>
      </c>
    </row>
    <row r="1369" spans="1:11" x14ac:dyDescent="0.35">
      <c r="A1369" s="69">
        <f t="shared" si="45"/>
        <v>45748</v>
      </c>
      <c r="B1369" t="s">
        <v>887</v>
      </c>
      <c r="C1369" t="s">
        <v>280</v>
      </c>
      <c r="E1369" t="s">
        <v>302</v>
      </c>
      <c r="F1369" t="s">
        <v>303</v>
      </c>
      <c r="G1369" t="s">
        <v>107</v>
      </c>
      <c r="H1369">
        <v>6326</v>
      </c>
      <c r="I1369" s="68" t="str">
        <f>VLOOKUP(E1369,Refs!$P$2:$R$29,3,FALSE)</f>
        <v>Y62</v>
      </c>
      <c r="J1369" s="68" t="str">
        <f>VLOOKUP(E1369,Refs!$P$2:$S$29,4,FALSE)</f>
        <v>North West</v>
      </c>
      <c r="K1369" s="28">
        <f t="shared" si="46"/>
        <v>6326</v>
      </c>
    </row>
    <row r="1370" spans="1:11" x14ac:dyDescent="0.35">
      <c r="A1370" s="69">
        <f t="shared" si="45"/>
        <v>45748</v>
      </c>
      <c r="B1370" t="s">
        <v>887</v>
      </c>
      <c r="C1370" t="s">
        <v>280</v>
      </c>
      <c r="E1370" t="s">
        <v>302</v>
      </c>
      <c r="F1370" t="s">
        <v>303</v>
      </c>
      <c r="G1370" t="s">
        <v>108</v>
      </c>
      <c r="H1370">
        <v>56</v>
      </c>
      <c r="I1370" s="68" t="str">
        <f>VLOOKUP(E1370,Refs!$P$2:$R$29,3,FALSE)</f>
        <v>Y62</v>
      </c>
      <c r="J1370" s="68" t="str">
        <f>VLOOKUP(E1370,Refs!$P$2:$S$29,4,FALSE)</f>
        <v>North West</v>
      </c>
      <c r="K1370" s="28">
        <f t="shared" si="46"/>
        <v>56</v>
      </c>
    </row>
    <row r="1371" spans="1:11" x14ac:dyDescent="0.35">
      <c r="A1371" s="69">
        <f t="shared" si="45"/>
        <v>45748</v>
      </c>
      <c r="B1371" t="s">
        <v>887</v>
      </c>
      <c r="C1371" t="s">
        <v>280</v>
      </c>
      <c r="E1371" t="s">
        <v>302</v>
      </c>
      <c r="F1371" t="s">
        <v>303</v>
      </c>
      <c r="G1371" t="s">
        <v>109</v>
      </c>
      <c r="H1371">
        <v>1613</v>
      </c>
      <c r="I1371" s="68" t="str">
        <f>VLOOKUP(E1371,Refs!$P$2:$R$29,3,FALSE)</f>
        <v>Y62</v>
      </c>
      <c r="J1371" s="68" t="str">
        <f>VLOOKUP(E1371,Refs!$P$2:$S$29,4,FALSE)</f>
        <v>North West</v>
      </c>
      <c r="K1371" s="28">
        <f t="shared" si="46"/>
        <v>1613</v>
      </c>
    </row>
    <row r="1372" spans="1:11" x14ac:dyDescent="0.35">
      <c r="A1372" s="69">
        <f t="shared" si="45"/>
        <v>45748</v>
      </c>
      <c r="B1372" t="s">
        <v>887</v>
      </c>
      <c r="C1372" t="s">
        <v>280</v>
      </c>
      <c r="E1372" t="s">
        <v>302</v>
      </c>
      <c r="F1372" t="s">
        <v>303</v>
      </c>
      <c r="G1372" t="s">
        <v>110</v>
      </c>
      <c r="H1372">
        <v>1306740</v>
      </c>
      <c r="I1372" s="68" t="str">
        <f>VLOOKUP(E1372,Refs!$P$2:$R$29,3,FALSE)</f>
        <v>Y62</v>
      </c>
      <c r="J1372" s="68" t="str">
        <f>VLOOKUP(E1372,Refs!$P$2:$S$29,4,FALSE)</f>
        <v>North West</v>
      </c>
      <c r="K1372" s="28">
        <f t="shared" si="46"/>
        <v>1306740</v>
      </c>
    </row>
    <row r="1373" spans="1:11" x14ac:dyDescent="0.35">
      <c r="A1373" s="69">
        <f t="shared" si="45"/>
        <v>45748</v>
      </c>
      <c r="B1373" t="s">
        <v>887</v>
      </c>
      <c r="C1373" t="s">
        <v>280</v>
      </c>
      <c r="E1373" t="s">
        <v>302</v>
      </c>
      <c r="F1373" t="s">
        <v>303</v>
      </c>
      <c r="G1373" t="s">
        <v>111</v>
      </c>
      <c r="H1373">
        <v>12586</v>
      </c>
      <c r="I1373" s="68" t="str">
        <f>VLOOKUP(E1373,Refs!$P$2:$R$29,3,FALSE)</f>
        <v>Y62</v>
      </c>
      <c r="J1373" s="68" t="str">
        <f>VLOOKUP(E1373,Refs!$P$2:$S$29,4,FALSE)</f>
        <v>North West</v>
      </c>
      <c r="K1373" s="28">
        <f t="shared" si="46"/>
        <v>12586</v>
      </c>
    </row>
    <row r="1374" spans="1:11" x14ac:dyDescent="0.35">
      <c r="A1374" s="69">
        <f t="shared" si="45"/>
        <v>45748</v>
      </c>
      <c r="B1374" t="s">
        <v>887</v>
      </c>
      <c r="C1374" t="s">
        <v>280</v>
      </c>
      <c r="E1374" t="s">
        <v>302</v>
      </c>
      <c r="F1374" t="s">
        <v>303</v>
      </c>
      <c r="G1374" t="s">
        <v>814</v>
      </c>
      <c r="H1374">
        <v>75667</v>
      </c>
      <c r="I1374" s="68" t="str">
        <f>VLOOKUP(E1374,Refs!$P$2:$R$29,3,FALSE)</f>
        <v>Y62</v>
      </c>
      <c r="J1374" s="68" t="str">
        <f>VLOOKUP(E1374,Refs!$P$2:$S$29,4,FALSE)</f>
        <v>North West</v>
      </c>
      <c r="K1374" s="28">
        <f t="shared" si="46"/>
        <v>75667</v>
      </c>
    </row>
    <row r="1375" spans="1:11" x14ac:dyDescent="0.35">
      <c r="A1375" s="69">
        <f t="shared" si="45"/>
        <v>45748</v>
      </c>
      <c r="B1375" t="s">
        <v>887</v>
      </c>
      <c r="C1375" t="s">
        <v>280</v>
      </c>
      <c r="E1375" t="s">
        <v>302</v>
      </c>
      <c r="F1375" t="s">
        <v>303</v>
      </c>
      <c r="G1375" t="s">
        <v>815</v>
      </c>
      <c r="H1375">
        <v>6915</v>
      </c>
      <c r="I1375" s="68" t="str">
        <f>VLOOKUP(E1375,Refs!$P$2:$R$29,3,FALSE)</f>
        <v>Y62</v>
      </c>
      <c r="J1375" s="68" t="str">
        <f>VLOOKUP(E1375,Refs!$P$2:$S$29,4,FALSE)</f>
        <v>North West</v>
      </c>
      <c r="K1375" s="28">
        <f t="shared" si="46"/>
        <v>6915</v>
      </c>
    </row>
    <row r="1376" spans="1:11" x14ac:dyDescent="0.35">
      <c r="A1376" s="69">
        <f t="shared" si="45"/>
        <v>45748</v>
      </c>
      <c r="B1376" t="s">
        <v>887</v>
      </c>
      <c r="C1376" t="s">
        <v>280</v>
      </c>
      <c r="E1376" t="s">
        <v>302</v>
      </c>
      <c r="F1376" t="s">
        <v>303</v>
      </c>
      <c r="G1376" t="s">
        <v>112</v>
      </c>
      <c r="H1376">
        <v>111548</v>
      </c>
      <c r="I1376" s="68" t="str">
        <f>VLOOKUP(E1376,Refs!$P$2:$R$29,3,FALSE)</f>
        <v>Y62</v>
      </c>
      <c r="J1376" s="68" t="str">
        <f>VLOOKUP(E1376,Refs!$P$2:$S$29,4,FALSE)</f>
        <v>North West</v>
      </c>
      <c r="K1376" s="28">
        <f t="shared" si="46"/>
        <v>111548</v>
      </c>
    </row>
    <row r="1377" spans="1:11" x14ac:dyDescent="0.35">
      <c r="A1377" s="69">
        <f t="shared" si="45"/>
        <v>45748</v>
      </c>
      <c r="B1377" t="s">
        <v>887</v>
      </c>
      <c r="C1377" t="s">
        <v>280</v>
      </c>
      <c r="E1377" t="s">
        <v>302</v>
      </c>
      <c r="F1377" t="s">
        <v>303</v>
      </c>
      <c r="G1377" t="s">
        <v>113</v>
      </c>
      <c r="H1377">
        <v>24</v>
      </c>
      <c r="I1377" s="68" t="str">
        <f>VLOOKUP(E1377,Refs!$P$2:$R$29,3,FALSE)</f>
        <v>Y62</v>
      </c>
      <c r="J1377" s="68" t="str">
        <f>VLOOKUP(E1377,Refs!$P$2:$S$29,4,FALSE)</f>
        <v>North West</v>
      </c>
      <c r="K1377" s="28">
        <f t="shared" si="46"/>
        <v>24</v>
      </c>
    </row>
    <row r="1378" spans="1:11" x14ac:dyDescent="0.35">
      <c r="A1378" s="69">
        <f t="shared" si="45"/>
        <v>45748</v>
      </c>
      <c r="B1378" t="s">
        <v>887</v>
      </c>
      <c r="C1378" t="s">
        <v>280</v>
      </c>
      <c r="E1378" t="s">
        <v>302</v>
      </c>
      <c r="F1378" t="s">
        <v>303</v>
      </c>
      <c r="G1378" t="s">
        <v>114</v>
      </c>
      <c r="H1378">
        <v>84664</v>
      </c>
      <c r="I1378" s="68" t="str">
        <f>VLOOKUP(E1378,Refs!$P$2:$R$29,3,FALSE)</f>
        <v>Y62</v>
      </c>
      <c r="J1378" s="68" t="str">
        <f>VLOOKUP(E1378,Refs!$P$2:$S$29,4,FALSE)</f>
        <v>North West</v>
      </c>
      <c r="K1378" s="28">
        <f t="shared" si="46"/>
        <v>84664</v>
      </c>
    </row>
    <row r="1379" spans="1:11" x14ac:dyDescent="0.35">
      <c r="A1379" s="69">
        <f t="shared" si="45"/>
        <v>45748</v>
      </c>
      <c r="B1379" t="s">
        <v>887</v>
      </c>
      <c r="C1379" t="s">
        <v>280</v>
      </c>
      <c r="E1379" t="s">
        <v>302</v>
      </c>
      <c r="F1379" t="s">
        <v>303</v>
      </c>
      <c r="G1379" t="s">
        <v>115</v>
      </c>
      <c r="H1379">
        <v>28090</v>
      </c>
      <c r="I1379" s="68" t="str">
        <f>VLOOKUP(E1379,Refs!$P$2:$R$29,3,FALSE)</f>
        <v>Y62</v>
      </c>
      <c r="J1379" s="68" t="str">
        <f>VLOOKUP(E1379,Refs!$P$2:$S$29,4,FALSE)</f>
        <v>North West</v>
      </c>
      <c r="K1379" s="28">
        <f t="shared" si="46"/>
        <v>28090</v>
      </c>
    </row>
    <row r="1380" spans="1:11" x14ac:dyDescent="0.35">
      <c r="A1380" s="69">
        <f t="shared" si="45"/>
        <v>45748</v>
      </c>
      <c r="B1380" t="s">
        <v>887</v>
      </c>
      <c r="C1380" t="s">
        <v>280</v>
      </c>
      <c r="E1380" t="s">
        <v>302</v>
      </c>
      <c r="F1380" t="s">
        <v>303</v>
      </c>
      <c r="G1380" t="s">
        <v>116</v>
      </c>
      <c r="H1380">
        <v>13101</v>
      </c>
      <c r="I1380" s="68" t="str">
        <f>VLOOKUP(E1380,Refs!$P$2:$R$29,3,FALSE)</f>
        <v>Y62</v>
      </c>
      <c r="J1380" s="68" t="str">
        <f>VLOOKUP(E1380,Refs!$P$2:$S$29,4,FALSE)</f>
        <v>North West</v>
      </c>
      <c r="K1380" s="28">
        <f t="shared" si="46"/>
        <v>13101</v>
      </c>
    </row>
    <row r="1381" spans="1:11" x14ac:dyDescent="0.35">
      <c r="A1381" s="69">
        <f t="shared" si="45"/>
        <v>45748</v>
      </c>
      <c r="B1381" t="s">
        <v>887</v>
      </c>
      <c r="C1381" t="s">
        <v>280</v>
      </c>
      <c r="E1381" t="s">
        <v>302</v>
      </c>
      <c r="F1381" t="s">
        <v>303</v>
      </c>
      <c r="G1381" t="s">
        <v>117</v>
      </c>
      <c r="H1381">
        <v>9244</v>
      </c>
      <c r="I1381" s="68" t="str">
        <f>VLOOKUP(E1381,Refs!$P$2:$R$29,3,FALSE)</f>
        <v>Y62</v>
      </c>
      <c r="J1381" s="68" t="str">
        <f>VLOOKUP(E1381,Refs!$P$2:$S$29,4,FALSE)</f>
        <v>North West</v>
      </c>
      <c r="K1381" s="28">
        <f t="shared" si="46"/>
        <v>9244</v>
      </c>
    </row>
    <row r="1382" spans="1:11" x14ac:dyDescent="0.35">
      <c r="A1382" s="69">
        <f t="shared" si="45"/>
        <v>45748</v>
      </c>
      <c r="B1382" t="s">
        <v>887</v>
      </c>
      <c r="C1382" t="s">
        <v>280</v>
      </c>
      <c r="E1382" t="s">
        <v>302</v>
      </c>
      <c r="F1382" t="s">
        <v>303</v>
      </c>
      <c r="G1382" t="s">
        <v>118</v>
      </c>
      <c r="H1382">
        <v>21125</v>
      </c>
      <c r="I1382" s="68" t="str">
        <f>VLOOKUP(E1382,Refs!$P$2:$R$29,3,FALSE)</f>
        <v>Y62</v>
      </c>
      <c r="J1382" s="68" t="str">
        <f>VLOOKUP(E1382,Refs!$P$2:$S$29,4,FALSE)</f>
        <v>North West</v>
      </c>
      <c r="K1382" s="28">
        <f t="shared" si="46"/>
        <v>21125</v>
      </c>
    </row>
    <row r="1383" spans="1:11" x14ac:dyDescent="0.35">
      <c r="A1383" s="69">
        <f t="shared" si="45"/>
        <v>45748</v>
      </c>
      <c r="B1383" t="s">
        <v>887</v>
      </c>
      <c r="C1383" t="s">
        <v>280</v>
      </c>
      <c r="E1383" t="s">
        <v>302</v>
      </c>
      <c r="F1383" t="s">
        <v>303</v>
      </c>
      <c r="G1383" t="s">
        <v>119</v>
      </c>
      <c r="H1383">
        <v>6318</v>
      </c>
      <c r="I1383" s="68" t="str">
        <f>VLOOKUP(E1383,Refs!$P$2:$R$29,3,FALSE)</f>
        <v>Y62</v>
      </c>
      <c r="J1383" s="68" t="str">
        <f>VLOOKUP(E1383,Refs!$P$2:$S$29,4,FALSE)</f>
        <v>North West</v>
      </c>
      <c r="K1383" s="28">
        <f t="shared" si="46"/>
        <v>6318</v>
      </c>
    </row>
    <row r="1384" spans="1:11" x14ac:dyDescent="0.35">
      <c r="A1384" s="69">
        <f t="shared" si="45"/>
        <v>45748</v>
      </c>
      <c r="B1384" t="s">
        <v>887</v>
      </c>
      <c r="C1384" t="s">
        <v>280</v>
      </c>
      <c r="E1384" t="s">
        <v>302</v>
      </c>
      <c r="F1384" t="s">
        <v>303</v>
      </c>
      <c r="G1384" t="s">
        <v>120</v>
      </c>
      <c r="H1384">
        <v>5750</v>
      </c>
      <c r="I1384" s="68" t="str">
        <f>VLOOKUP(E1384,Refs!$P$2:$R$29,3,FALSE)</f>
        <v>Y62</v>
      </c>
      <c r="J1384" s="68" t="str">
        <f>VLOOKUP(E1384,Refs!$P$2:$S$29,4,FALSE)</f>
        <v>North West</v>
      </c>
      <c r="K1384" s="28">
        <f t="shared" si="46"/>
        <v>5750</v>
      </c>
    </row>
    <row r="1385" spans="1:11" x14ac:dyDescent="0.35">
      <c r="A1385" s="69">
        <f t="shared" si="45"/>
        <v>45748</v>
      </c>
      <c r="B1385" t="s">
        <v>887</v>
      </c>
      <c r="C1385" t="s">
        <v>280</v>
      </c>
      <c r="E1385" t="s">
        <v>302</v>
      </c>
      <c r="F1385" t="s">
        <v>303</v>
      </c>
      <c r="G1385" t="s">
        <v>121</v>
      </c>
      <c r="H1385">
        <v>2575</v>
      </c>
      <c r="I1385" s="68" t="str">
        <f>VLOOKUP(E1385,Refs!$P$2:$R$29,3,FALSE)</f>
        <v>Y62</v>
      </c>
      <c r="J1385" s="68" t="str">
        <f>VLOOKUP(E1385,Refs!$P$2:$S$29,4,FALSE)</f>
        <v>North West</v>
      </c>
      <c r="K1385" s="28">
        <f t="shared" si="46"/>
        <v>2575</v>
      </c>
    </row>
    <row r="1386" spans="1:11" x14ac:dyDescent="0.35">
      <c r="A1386" s="69">
        <f t="shared" si="45"/>
        <v>45748</v>
      </c>
      <c r="B1386" t="s">
        <v>887</v>
      </c>
      <c r="C1386" t="s">
        <v>280</v>
      </c>
      <c r="E1386" t="s">
        <v>302</v>
      </c>
      <c r="F1386" t="s">
        <v>303</v>
      </c>
      <c r="G1386" t="s">
        <v>122</v>
      </c>
      <c r="H1386">
        <v>9441</v>
      </c>
      <c r="I1386" s="68" t="str">
        <f>VLOOKUP(E1386,Refs!$P$2:$R$29,3,FALSE)</f>
        <v>Y62</v>
      </c>
      <c r="J1386" s="68" t="str">
        <f>VLOOKUP(E1386,Refs!$P$2:$S$29,4,FALSE)</f>
        <v>North West</v>
      </c>
      <c r="K1386" s="28">
        <f t="shared" si="46"/>
        <v>9441</v>
      </c>
    </row>
    <row r="1387" spans="1:11" x14ac:dyDescent="0.35">
      <c r="A1387" s="69">
        <f t="shared" si="45"/>
        <v>45748</v>
      </c>
      <c r="B1387" t="s">
        <v>887</v>
      </c>
      <c r="C1387" t="s">
        <v>280</v>
      </c>
      <c r="E1387" t="s">
        <v>302</v>
      </c>
      <c r="F1387" t="s">
        <v>303</v>
      </c>
      <c r="G1387" t="s">
        <v>123</v>
      </c>
      <c r="H1387">
        <v>6287</v>
      </c>
      <c r="I1387" s="68" t="str">
        <f>VLOOKUP(E1387,Refs!$P$2:$R$29,3,FALSE)</f>
        <v>Y62</v>
      </c>
      <c r="J1387" s="68" t="str">
        <f>VLOOKUP(E1387,Refs!$P$2:$S$29,4,FALSE)</f>
        <v>North West</v>
      </c>
      <c r="K1387" s="28">
        <f t="shared" si="46"/>
        <v>6287</v>
      </c>
    </row>
    <row r="1388" spans="1:11" x14ac:dyDescent="0.35">
      <c r="A1388" s="69">
        <f t="shared" si="45"/>
        <v>45748</v>
      </c>
      <c r="B1388" t="s">
        <v>887</v>
      </c>
      <c r="C1388" t="s">
        <v>280</v>
      </c>
      <c r="E1388" t="s">
        <v>302</v>
      </c>
      <c r="F1388" t="s">
        <v>303</v>
      </c>
      <c r="G1388" t="s">
        <v>124</v>
      </c>
      <c r="H1388">
        <v>130</v>
      </c>
      <c r="I1388" s="68" t="str">
        <f>VLOOKUP(E1388,Refs!$P$2:$R$29,3,FALSE)</f>
        <v>Y62</v>
      </c>
      <c r="J1388" s="68" t="str">
        <f>VLOOKUP(E1388,Refs!$P$2:$S$29,4,FALSE)</f>
        <v>North West</v>
      </c>
      <c r="K1388" s="28">
        <f t="shared" si="46"/>
        <v>130</v>
      </c>
    </row>
    <row r="1389" spans="1:11" x14ac:dyDescent="0.35">
      <c r="A1389" s="69">
        <f t="shared" si="45"/>
        <v>45748</v>
      </c>
      <c r="B1389" t="s">
        <v>887</v>
      </c>
      <c r="C1389" t="s">
        <v>280</v>
      </c>
      <c r="E1389" t="s">
        <v>302</v>
      </c>
      <c r="F1389" t="s">
        <v>303</v>
      </c>
      <c r="G1389" t="s">
        <v>125</v>
      </c>
      <c r="H1389">
        <v>58</v>
      </c>
      <c r="I1389" s="68" t="str">
        <f>VLOOKUP(E1389,Refs!$P$2:$R$29,3,FALSE)</f>
        <v>Y62</v>
      </c>
      <c r="J1389" s="68" t="str">
        <f>VLOOKUP(E1389,Refs!$P$2:$S$29,4,FALSE)</f>
        <v>North West</v>
      </c>
      <c r="K1389" s="28">
        <f t="shared" si="46"/>
        <v>58</v>
      </c>
    </row>
    <row r="1390" spans="1:11" x14ac:dyDescent="0.35">
      <c r="A1390" s="69">
        <f t="shared" si="45"/>
        <v>45748</v>
      </c>
      <c r="B1390" t="s">
        <v>887</v>
      </c>
      <c r="C1390" t="s">
        <v>280</v>
      </c>
      <c r="E1390" t="s">
        <v>302</v>
      </c>
      <c r="F1390" t="s">
        <v>303</v>
      </c>
      <c r="G1390" t="s">
        <v>126</v>
      </c>
      <c r="H1390">
        <v>5234</v>
      </c>
      <c r="I1390" s="68" t="str">
        <f>VLOOKUP(E1390,Refs!$P$2:$R$29,3,FALSE)</f>
        <v>Y62</v>
      </c>
      <c r="J1390" s="68" t="str">
        <f>VLOOKUP(E1390,Refs!$P$2:$S$29,4,FALSE)</f>
        <v>North West</v>
      </c>
      <c r="K1390" s="28">
        <f t="shared" si="46"/>
        <v>5234</v>
      </c>
    </row>
    <row r="1391" spans="1:11" x14ac:dyDescent="0.35">
      <c r="A1391" s="69">
        <f t="shared" si="45"/>
        <v>45748</v>
      </c>
      <c r="B1391" t="s">
        <v>887</v>
      </c>
      <c r="C1391" t="s">
        <v>280</v>
      </c>
      <c r="E1391" t="s">
        <v>302</v>
      </c>
      <c r="F1391" t="s">
        <v>303</v>
      </c>
      <c r="G1391" t="s">
        <v>127</v>
      </c>
      <c r="H1391">
        <v>0</v>
      </c>
      <c r="I1391" s="68" t="str">
        <f>VLOOKUP(E1391,Refs!$P$2:$R$29,3,FALSE)</f>
        <v>Y62</v>
      </c>
      <c r="J1391" s="68" t="str">
        <f>VLOOKUP(E1391,Refs!$P$2:$S$29,4,FALSE)</f>
        <v>North West</v>
      </c>
      <c r="K1391" s="28" t="str">
        <f t="shared" si="46"/>
        <v/>
      </c>
    </row>
    <row r="1392" spans="1:11" x14ac:dyDescent="0.35">
      <c r="A1392" s="69">
        <f t="shared" si="45"/>
        <v>45748</v>
      </c>
      <c r="B1392" t="s">
        <v>887</v>
      </c>
      <c r="C1392" t="s">
        <v>280</v>
      </c>
      <c r="E1392" t="s">
        <v>302</v>
      </c>
      <c r="F1392" t="s">
        <v>303</v>
      </c>
      <c r="G1392" t="s">
        <v>128</v>
      </c>
      <c r="H1392">
        <v>3001</v>
      </c>
      <c r="I1392" s="68" t="str">
        <f>VLOOKUP(E1392,Refs!$P$2:$R$29,3,FALSE)</f>
        <v>Y62</v>
      </c>
      <c r="J1392" s="68" t="str">
        <f>VLOOKUP(E1392,Refs!$P$2:$S$29,4,FALSE)</f>
        <v>North West</v>
      </c>
      <c r="K1392" s="28">
        <f t="shared" si="46"/>
        <v>3001</v>
      </c>
    </row>
    <row r="1393" spans="1:11" x14ac:dyDescent="0.35">
      <c r="A1393" s="69">
        <f t="shared" si="45"/>
        <v>45748</v>
      </c>
      <c r="B1393" t="s">
        <v>887</v>
      </c>
      <c r="C1393" t="s">
        <v>280</v>
      </c>
      <c r="E1393" t="s">
        <v>302</v>
      </c>
      <c r="F1393" t="s">
        <v>303</v>
      </c>
      <c r="G1393" t="s">
        <v>129</v>
      </c>
      <c r="H1393">
        <v>502</v>
      </c>
      <c r="I1393" s="68" t="str">
        <f>VLOOKUP(E1393,Refs!$P$2:$R$29,3,FALSE)</f>
        <v>Y62</v>
      </c>
      <c r="J1393" s="68" t="str">
        <f>VLOOKUP(E1393,Refs!$P$2:$S$29,4,FALSE)</f>
        <v>North West</v>
      </c>
      <c r="K1393" s="28">
        <f t="shared" si="46"/>
        <v>502</v>
      </c>
    </row>
    <row r="1394" spans="1:11" x14ac:dyDescent="0.35">
      <c r="A1394" s="69">
        <f t="shared" si="45"/>
        <v>45748</v>
      </c>
      <c r="B1394" t="s">
        <v>887</v>
      </c>
      <c r="C1394" t="s">
        <v>280</v>
      </c>
      <c r="E1394" t="s">
        <v>302</v>
      </c>
      <c r="F1394" t="s">
        <v>303</v>
      </c>
      <c r="G1394" t="s">
        <v>130</v>
      </c>
      <c r="H1394">
        <v>1545</v>
      </c>
      <c r="I1394" s="68" t="str">
        <f>VLOOKUP(E1394,Refs!$P$2:$R$29,3,FALSE)</f>
        <v>Y62</v>
      </c>
      <c r="J1394" s="68" t="str">
        <f>VLOOKUP(E1394,Refs!$P$2:$S$29,4,FALSE)</f>
        <v>North West</v>
      </c>
      <c r="K1394" s="28">
        <f t="shared" si="46"/>
        <v>1545</v>
      </c>
    </row>
    <row r="1395" spans="1:11" x14ac:dyDescent="0.35">
      <c r="A1395" s="69">
        <f t="shared" si="45"/>
        <v>45748</v>
      </c>
      <c r="B1395" t="s">
        <v>887</v>
      </c>
      <c r="C1395" t="s">
        <v>280</v>
      </c>
      <c r="E1395" t="s">
        <v>302</v>
      </c>
      <c r="F1395" t="s">
        <v>303</v>
      </c>
      <c r="G1395" t="s">
        <v>131</v>
      </c>
      <c r="H1395">
        <v>1026</v>
      </c>
      <c r="I1395" s="68" t="str">
        <f>VLOOKUP(E1395,Refs!$P$2:$R$29,3,FALSE)</f>
        <v>Y62</v>
      </c>
      <c r="J1395" s="68" t="str">
        <f>VLOOKUP(E1395,Refs!$P$2:$S$29,4,FALSE)</f>
        <v>North West</v>
      </c>
      <c r="K1395" s="28">
        <f t="shared" si="46"/>
        <v>1026</v>
      </c>
    </row>
    <row r="1396" spans="1:11" x14ac:dyDescent="0.35">
      <c r="A1396" s="69">
        <f t="shared" si="45"/>
        <v>45748</v>
      </c>
      <c r="B1396" t="s">
        <v>887</v>
      </c>
      <c r="C1396" t="s">
        <v>280</v>
      </c>
      <c r="E1396" t="s">
        <v>302</v>
      </c>
      <c r="F1396" t="s">
        <v>303</v>
      </c>
      <c r="G1396" t="s">
        <v>132</v>
      </c>
      <c r="H1396">
        <v>9286</v>
      </c>
      <c r="I1396" s="68" t="str">
        <f>VLOOKUP(E1396,Refs!$P$2:$R$29,3,FALSE)</f>
        <v>Y62</v>
      </c>
      <c r="J1396" s="68" t="str">
        <f>VLOOKUP(E1396,Refs!$P$2:$S$29,4,FALSE)</f>
        <v>North West</v>
      </c>
      <c r="K1396" s="28">
        <f t="shared" si="46"/>
        <v>9286</v>
      </c>
    </row>
    <row r="1397" spans="1:11" x14ac:dyDescent="0.35">
      <c r="A1397" s="69">
        <f t="shared" si="45"/>
        <v>45748</v>
      </c>
      <c r="B1397" t="s">
        <v>887</v>
      </c>
      <c r="C1397" t="s">
        <v>280</v>
      </c>
      <c r="E1397" t="s">
        <v>302</v>
      </c>
      <c r="F1397" t="s">
        <v>303</v>
      </c>
      <c r="G1397" t="s">
        <v>133</v>
      </c>
      <c r="H1397">
        <v>3929</v>
      </c>
      <c r="I1397" s="68" t="str">
        <f>VLOOKUP(E1397,Refs!$P$2:$R$29,3,FALSE)</f>
        <v>Y62</v>
      </c>
      <c r="J1397" s="68" t="str">
        <f>VLOOKUP(E1397,Refs!$P$2:$S$29,4,FALSE)</f>
        <v>North West</v>
      </c>
      <c r="K1397" s="28">
        <f t="shared" si="46"/>
        <v>3929</v>
      </c>
    </row>
    <row r="1398" spans="1:11" x14ac:dyDescent="0.35">
      <c r="A1398" s="69">
        <f t="shared" si="45"/>
        <v>45748</v>
      </c>
      <c r="B1398" t="s">
        <v>887</v>
      </c>
      <c r="C1398" t="s">
        <v>280</v>
      </c>
      <c r="E1398" t="s">
        <v>302</v>
      </c>
      <c r="F1398" t="s">
        <v>303</v>
      </c>
      <c r="G1398" t="s">
        <v>134</v>
      </c>
      <c r="H1398">
        <v>6883</v>
      </c>
      <c r="I1398" s="68" t="str">
        <f>VLOOKUP(E1398,Refs!$P$2:$R$29,3,FALSE)</f>
        <v>Y62</v>
      </c>
      <c r="J1398" s="68" t="str">
        <f>VLOOKUP(E1398,Refs!$P$2:$S$29,4,FALSE)</f>
        <v>North West</v>
      </c>
      <c r="K1398" s="28">
        <f t="shared" si="46"/>
        <v>6883</v>
      </c>
    </row>
    <row r="1399" spans="1:11" x14ac:dyDescent="0.35">
      <c r="A1399" s="69">
        <f t="shared" si="45"/>
        <v>45748</v>
      </c>
      <c r="B1399" t="s">
        <v>887</v>
      </c>
      <c r="C1399" t="s">
        <v>280</v>
      </c>
      <c r="E1399" t="s">
        <v>302</v>
      </c>
      <c r="F1399" t="s">
        <v>303</v>
      </c>
      <c r="G1399" t="s">
        <v>135</v>
      </c>
      <c r="H1399">
        <v>6461</v>
      </c>
      <c r="I1399" s="68" t="str">
        <f>VLOOKUP(E1399,Refs!$P$2:$R$29,3,FALSE)</f>
        <v>Y62</v>
      </c>
      <c r="J1399" s="68" t="str">
        <f>VLOOKUP(E1399,Refs!$P$2:$S$29,4,FALSE)</f>
        <v>North West</v>
      </c>
      <c r="K1399" s="28">
        <f t="shared" si="46"/>
        <v>6461</v>
      </c>
    </row>
    <row r="1400" spans="1:11" x14ac:dyDescent="0.35">
      <c r="A1400" s="69">
        <f t="shared" si="45"/>
        <v>45748</v>
      </c>
      <c r="B1400" t="s">
        <v>887</v>
      </c>
      <c r="C1400" t="s">
        <v>280</v>
      </c>
      <c r="E1400" t="s">
        <v>302</v>
      </c>
      <c r="F1400" t="s">
        <v>303</v>
      </c>
      <c r="G1400" t="s">
        <v>136</v>
      </c>
      <c r="H1400">
        <v>4654</v>
      </c>
      <c r="I1400" s="68" t="str">
        <f>VLOOKUP(E1400,Refs!$P$2:$R$29,3,FALSE)</f>
        <v>Y62</v>
      </c>
      <c r="J1400" s="68" t="str">
        <f>VLOOKUP(E1400,Refs!$P$2:$S$29,4,FALSE)</f>
        <v>North West</v>
      </c>
      <c r="K1400" s="28">
        <f t="shared" si="46"/>
        <v>4654</v>
      </c>
    </row>
    <row r="1401" spans="1:11" x14ac:dyDescent="0.35">
      <c r="A1401" s="69">
        <f t="shared" si="45"/>
        <v>45748</v>
      </c>
      <c r="B1401" t="s">
        <v>887</v>
      </c>
      <c r="C1401" t="s">
        <v>280</v>
      </c>
      <c r="E1401" t="s">
        <v>302</v>
      </c>
      <c r="F1401" t="s">
        <v>303</v>
      </c>
      <c r="G1401" t="s">
        <v>137</v>
      </c>
      <c r="H1401">
        <v>3906</v>
      </c>
      <c r="I1401" s="68" t="str">
        <f>VLOOKUP(E1401,Refs!$P$2:$R$29,3,FALSE)</f>
        <v>Y62</v>
      </c>
      <c r="J1401" s="68" t="str">
        <f>VLOOKUP(E1401,Refs!$P$2:$S$29,4,FALSE)</f>
        <v>North West</v>
      </c>
      <c r="K1401" s="28">
        <f t="shared" si="46"/>
        <v>3906</v>
      </c>
    </row>
    <row r="1402" spans="1:11" x14ac:dyDescent="0.35">
      <c r="A1402" s="69">
        <f t="shared" si="45"/>
        <v>45748</v>
      </c>
      <c r="B1402" t="s">
        <v>887</v>
      </c>
      <c r="C1402" t="s">
        <v>280</v>
      </c>
      <c r="E1402" t="s">
        <v>302</v>
      </c>
      <c r="F1402" t="s">
        <v>303</v>
      </c>
      <c r="G1402" t="s">
        <v>138</v>
      </c>
      <c r="H1402">
        <v>912</v>
      </c>
      <c r="I1402" s="68" t="str">
        <f>VLOOKUP(E1402,Refs!$P$2:$R$29,3,FALSE)</f>
        <v>Y62</v>
      </c>
      <c r="J1402" s="68" t="str">
        <f>VLOOKUP(E1402,Refs!$P$2:$S$29,4,FALSE)</f>
        <v>North West</v>
      </c>
      <c r="K1402" s="28">
        <f t="shared" si="46"/>
        <v>912</v>
      </c>
    </row>
    <row r="1403" spans="1:11" x14ac:dyDescent="0.35">
      <c r="A1403" s="69">
        <f t="shared" si="45"/>
        <v>45748</v>
      </c>
      <c r="B1403" t="s">
        <v>887</v>
      </c>
      <c r="C1403" t="s">
        <v>280</v>
      </c>
      <c r="E1403" t="s">
        <v>302</v>
      </c>
      <c r="F1403" t="s">
        <v>303</v>
      </c>
      <c r="G1403" t="s">
        <v>139</v>
      </c>
      <c r="H1403">
        <v>879</v>
      </c>
      <c r="I1403" s="68" t="str">
        <f>VLOOKUP(E1403,Refs!$P$2:$R$29,3,FALSE)</f>
        <v>Y62</v>
      </c>
      <c r="J1403" s="68" t="str">
        <f>VLOOKUP(E1403,Refs!$P$2:$S$29,4,FALSE)</f>
        <v>North West</v>
      </c>
      <c r="K1403" s="28">
        <f t="shared" si="46"/>
        <v>879</v>
      </c>
    </row>
    <row r="1404" spans="1:11" x14ac:dyDescent="0.35">
      <c r="A1404" s="69">
        <f t="shared" si="45"/>
        <v>45748</v>
      </c>
      <c r="B1404" t="s">
        <v>887</v>
      </c>
      <c r="C1404" t="s">
        <v>280</v>
      </c>
      <c r="E1404" t="s">
        <v>302</v>
      </c>
      <c r="F1404" t="s">
        <v>303</v>
      </c>
      <c r="G1404" t="s">
        <v>140</v>
      </c>
      <c r="H1404">
        <v>0</v>
      </c>
      <c r="I1404" s="68" t="str">
        <f>VLOOKUP(E1404,Refs!$P$2:$R$29,3,FALSE)</f>
        <v>Y62</v>
      </c>
      <c r="J1404" s="68" t="str">
        <f>VLOOKUP(E1404,Refs!$P$2:$S$29,4,FALSE)</f>
        <v>North West</v>
      </c>
      <c r="K1404" s="28" t="str">
        <f t="shared" si="46"/>
        <v/>
      </c>
    </row>
    <row r="1405" spans="1:11" x14ac:dyDescent="0.35">
      <c r="A1405" s="69">
        <f t="shared" si="45"/>
        <v>45748</v>
      </c>
      <c r="B1405" t="s">
        <v>887</v>
      </c>
      <c r="C1405" t="s">
        <v>280</v>
      </c>
      <c r="E1405" t="s">
        <v>302</v>
      </c>
      <c r="F1405" t="s">
        <v>303</v>
      </c>
      <c r="G1405" t="s">
        <v>141</v>
      </c>
      <c r="H1405">
        <v>0</v>
      </c>
      <c r="I1405" s="68" t="str">
        <f>VLOOKUP(E1405,Refs!$P$2:$R$29,3,FALSE)</f>
        <v>Y62</v>
      </c>
      <c r="J1405" s="68" t="str">
        <f>VLOOKUP(E1405,Refs!$P$2:$S$29,4,FALSE)</f>
        <v>North West</v>
      </c>
      <c r="K1405" s="28" t="str">
        <f t="shared" si="46"/>
        <v/>
      </c>
    </row>
    <row r="1406" spans="1:11" x14ac:dyDescent="0.35">
      <c r="A1406" s="69">
        <f t="shared" si="45"/>
        <v>45748</v>
      </c>
      <c r="B1406" t="s">
        <v>887</v>
      </c>
      <c r="C1406" t="s">
        <v>280</v>
      </c>
      <c r="E1406" t="s">
        <v>302</v>
      </c>
      <c r="F1406" t="s">
        <v>303</v>
      </c>
      <c r="G1406" t="s">
        <v>730</v>
      </c>
      <c r="H1406">
        <v>471</v>
      </c>
      <c r="I1406" s="68" t="str">
        <f>VLOOKUP(E1406,Refs!$P$2:$R$29,3,FALSE)</f>
        <v>Y62</v>
      </c>
      <c r="J1406" s="68" t="str">
        <f>VLOOKUP(E1406,Refs!$P$2:$S$29,4,FALSE)</f>
        <v>North West</v>
      </c>
      <c r="K1406" s="28">
        <f t="shared" si="46"/>
        <v>471</v>
      </c>
    </row>
    <row r="1407" spans="1:11" x14ac:dyDescent="0.35">
      <c r="A1407" s="69">
        <f t="shared" si="45"/>
        <v>45748</v>
      </c>
      <c r="B1407" t="s">
        <v>887</v>
      </c>
      <c r="C1407" t="s">
        <v>280</v>
      </c>
      <c r="E1407" t="s">
        <v>302</v>
      </c>
      <c r="F1407" t="s">
        <v>303</v>
      </c>
      <c r="G1407" t="s">
        <v>729</v>
      </c>
      <c r="H1407">
        <v>203</v>
      </c>
      <c r="I1407" s="68" t="str">
        <f>VLOOKUP(E1407,Refs!$P$2:$R$29,3,FALSE)</f>
        <v>Y62</v>
      </c>
      <c r="J1407" s="68" t="str">
        <f>VLOOKUP(E1407,Refs!$P$2:$S$29,4,FALSE)</f>
        <v>North West</v>
      </c>
      <c r="K1407" s="28">
        <f t="shared" si="46"/>
        <v>203</v>
      </c>
    </row>
    <row r="1408" spans="1:11" x14ac:dyDescent="0.35">
      <c r="A1408" s="69">
        <f t="shared" si="45"/>
        <v>45748</v>
      </c>
      <c r="B1408" t="s">
        <v>887</v>
      </c>
      <c r="C1408" t="s">
        <v>280</v>
      </c>
      <c r="E1408" t="s">
        <v>302</v>
      </c>
      <c r="F1408" t="s">
        <v>303</v>
      </c>
      <c r="G1408" t="s">
        <v>732</v>
      </c>
      <c r="H1408">
        <v>771</v>
      </c>
      <c r="I1408" s="68" t="str">
        <f>VLOOKUP(E1408,Refs!$P$2:$R$29,3,FALSE)</f>
        <v>Y62</v>
      </c>
      <c r="J1408" s="68" t="str">
        <f>VLOOKUP(E1408,Refs!$P$2:$S$29,4,FALSE)</f>
        <v>North West</v>
      </c>
      <c r="K1408" s="28">
        <f t="shared" si="46"/>
        <v>771</v>
      </c>
    </row>
    <row r="1409" spans="1:11" x14ac:dyDescent="0.35">
      <c r="A1409" s="69">
        <f t="shared" si="45"/>
        <v>45748</v>
      </c>
      <c r="B1409" t="s">
        <v>887</v>
      </c>
      <c r="C1409" t="s">
        <v>280</v>
      </c>
      <c r="E1409" t="s">
        <v>302</v>
      </c>
      <c r="F1409" t="s">
        <v>303</v>
      </c>
      <c r="G1409" t="s">
        <v>731</v>
      </c>
      <c r="H1409">
        <v>157</v>
      </c>
      <c r="I1409" s="68" t="str">
        <f>VLOOKUP(E1409,Refs!$P$2:$R$29,3,FALSE)</f>
        <v>Y62</v>
      </c>
      <c r="J1409" s="68" t="str">
        <f>VLOOKUP(E1409,Refs!$P$2:$S$29,4,FALSE)</f>
        <v>North West</v>
      </c>
      <c r="K1409" s="28">
        <f t="shared" si="46"/>
        <v>157</v>
      </c>
    </row>
    <row r="1410" spans="1:11" x14ac:dyDescent="0.35">
      <c r="A1410" s="69">
        <f t="shared" si="45"/>
        <v>45748</v>
      </c>
      <c r="B1410" t="s">
        <v>887</v>
      </c>
      <c r="C1410" t="s">
        <v>288</v>
      </c>
      <c r="D1410" t="s">
        <v>896</v>
      </c>
      <c r="E1410" t="s">
        <v>314</v>
      </c>
      <c r="F1410" t="s">
        <v>315</v>
      </c>
      <c r="G1410" t="s">
        <v>10</v>
      </c>
      <c r="H1410">
        <v>30819</v>
      </c>
      <c r="I1410" s="68" t="str">
        <f>VLOOKUP(E1410,Refs!$P$2:$R$29,3,FALSE)</f>
        <v>Y61</v>
      </c>
      <c r="J1410" s="68" t="str">
        <f>VLOOKUP(E1410,Refs!$P$2:$S$29,4,FALSE)</f>
        <v>East of England</v>
      </c>
      <c r="K1410" s="28">
        <f t="shared" si="46"/>
        <v>30819</v>
      </c>
    </row>
    <row r="1411" spans="1:11" x14ac:dyDescent="0.35">
      <c r="A1411" s="69">
        <f t="shared" ref="A1411:A1474" si="47">DATEVALUE(RIGHT(B1411,8))</f>
        <v>45748</v>
      </c>
      <c r="B1411" t="s">
        <v>887</v>
      </c>
      <c r="C1411" t="s">
        <v>288</v>
      </c>
      <c r="D1411" t="s">
        <v>896</v>
      </c>
      <c r="E1411" t="s">
        <v>314</v>
      </c>
      <c r="F1411" t="s">
        <v>315</v>
      </c>
      <c r="G1411" t="s">
        <v>70</v>
      </c>
      <c r="H1411">
        <v>30474</v>
      </c>
      <c r="I1411" s="68" t="str">
        <f>VLOOKUP(E1411,Refs!$P$2:$R$29,3,FALSE)</f>
        <v>Y61</v>
      </c>
      <c r="J1411" s="68" t="str">
        <f>VLOOKUP(E1411,Refs!$P$2:$S$29,4,FALSE)</f>
        <v>East of England</v>
      </c>
      <c r="K1411" s="28">
        <f t="shared" si="46"/>
        <v>30474</v>
      </c>
    </row>
    <row r="1412" spans="1:11" x14ac:dyDescent="0.35">
      <c r="A1412" s="69">
        <f t="shared" si="47"/>
        <v>45748</v>
      </c>
      <c r="B1412" t="s">
        <v>887</v>
      </c>
      <c r="C1412" t="s">
        <v>288</v>
      </c>
      <c r="D1412" t="s">
        <v>896</v>
      </c>
      <c r="E1412" t="s">
        <v>314</v>
      </c>
      <c r="F1412" t="s">
        <v>315</v>
      </c>
      <c r="G1412" t="s">
        <v>20</v>
      </c>
      <c r="H1412">
        <v>29307</v>
      </c>
      <c r="I1412" s="68" t="str">
        <f>VLOOKUP(E1412,Refs!$P$2:$R$29,3,FALSE)</f>
        <v>Y61</v>
      </c>
      <c r="J1412" s="68" t="str">
        <f>VLOOKUP(E1412,Refs!$P$2:$S$29,4,FALSE)</f>
        <v>East of England</v>
      </c>
      <c r="K1412" s="28">
        <f t="shared" si="46"/>
        <v>29307</v>
      </c>
    </row>
    <row r="1413" spans="1:11" x14ac:dyDescent="0.35">
      <c r="A1413" s="69">
        <f t="shared" si="47"/>
        <v>45748</v>
      </c>
      <c r="B1413" t="s">
        <v>887</v>
      </c>
      <c r="C1413" t="s">
        <v>288</v>
      </c>
      <c r="D1413" t="s">
        <v>896</v>
      </c>
      <c r="E1413" t="s">
        <v>314</v>
      </c>
      <c r="F1413" t="s">
        <v>315</v>
      </c>
      <c r="G1413" t="s">
        <v>23</v>
      </c>
      <c r="H1413">
        <v>27001</v>
      </c>
      <c r="I1413" s="68" t="str">
        <f>VLOOKUP(E1413,Refs!$P$2:$R$29,3,FALSE)</f>
        <v>Y61</v>
      </c>
      <c r="J1413" s="68" t="str">
        <f>VLOOKUP(E1413,Refs!$P$2:$S$29,4,FALSE)</f>
        <v>East of England</v>
      </c>
      <c r="K1413" s="28">
        <f t="shared" si="46"/>
        <v>27001</v>
      </c>
    </row>
    <row r="1414" spans="1:11" x14ac:dyDescent="0.35">
      <c r="A1414" s="69">
        <f t="shared" si="47"/>
        <v>45748</v>
      </c>
      <c r="B1414" t="s">
        <v>887</v>
      </c>
      <c r="C1414" t="s">
        <v>288</v>
      </c>
      <c r="D1414" t="s">
        <v>896</v>
      </c>
      <c r="E1414" t="s">
        <v>314</v>
      </c>
      <c r="F1414" t="s">
        <v>315</v>
      </c>
      <c r="G1414" t="s">
        <v>19</v>
      </c>
      <c r="H1414">
        <v>258</v>
      </c>
      <c r="I1414" s="68" t="str">
        <f>VLOOKUP(E1414,Refs!$P$2:$R$29,3,FALSE)</f>
        <v>Y61</v>
      </c>
      <c r="J1414" s="68" t="str">
        <f>VLOOKUP(E1414,Refs!$P$2:$S$29,4,FALSE)</f>
        <v>East of England</v>
      </c>
      <c r="K1414" s="28">
        <f t="shared" si="46"/>
        <v>258</v>
      </c>
    </row>
    <row r="1415" spans="1:11" x14ac:dyDescent="0.35">
      <c r="A1415" s="69">
        <f t="shared" si="47"/>
        <v>45748</v>
      </c>
      <c r="B1415" t="s">
        <v>887</v>
      </c>
      <c r="C1415" t="s">
        <v>288</v>
      </c>
      <c r="D1415" t="s">
        <v>896</v>
      </c>
      <c r="E1415" t="s">
        <v>314</v>
      </c>
      <c r="F1415" t="s">
        <v>315</v>
      </c>
      <c r="G1415" t="s">
        <v>21</v>
      </c>
      <c r="H1415">
        <v>505547</v>
      </c>
      <c r="I1415" s="68" t="str">
        <f>VLOOKUP(E1415,Refs!$P$2:$R$29,3,FALSE)</f>
        <v>Y61</v>
      </c>
      <c r="J1415" s="68" t="str">
        <f>VLOOKUP(E1415,Refs!$P$2:$S$29,4,FALSE)</f>
        <v>East of England</v>
      </c>
      <c r="K1415" s="28">
        <f t="shared" ref="K1415:K1478" si="48">IF(OR(H1415="NULL",H1415=0,H1415=""),"",H1415)</f>
        <v>505547</v>
      </c>
    </row>
    <row r="1416" spans="1:11" x14ac:dyDescent="0.35">
      <c r="A1416" s="69">
        <f t="shared" si="47"/>
        <v>45748</v>
      </c>
      <c r="B1416" t="s">
        <v>887</v>
      </c>
      <c r="C1416" t="s">
        <v>288</v>
      </c>
      <c r="D1416" t="s">
        <v>896</v>
      </c>
      <c r="E1416" t="s">
        <v>314</v>
      </c>
      <c r="F1416" t="s">
        <v>315</v>
      </c>
      <c r="G1416" t="s">
        <v>71</v>
      </c>
      <c r="H1416">
        <v>117</v>
      </c>
      <c r="I1416" s="68" t="str">
        <f>VLOOKUP(E1416,Refs!$P$2:$R$29,3,FALSE)</f>
        <v>Y61</v>
      </c>
      <c r="J1416" s="68" t="str">
        <f>VLOOKUP(E1416,Refs!$P$2:$S$29,4,FALSE)</f>
        <v>East of England</v>
      </c>
      <c r="K1416" s="28">
        <f t="shared" si="48"/>
        <v>117</v>
      </c>
    </row>
    <row r="1417" spans="1:11" x14ac:dyDescent="0.35">
      <c r="A1417" s="69">
        <f t="shared" si="47"/>
        <v>45748</v>
      </c>
      <c r="B1417" t="s">
        <v>887</v>
      </c>
      <c r="C1417" t="s">
        <v>288</v>
      </c>
      <c r="D1417" t="s">
        <v>896</v>
      </c>
      <c r="E1417" t="s">
        <v>314</v>
      </c>
      <c r="F1417" t="s">
        <v>315</v>
      </c>
      <c r="G1417" t="s">
        <v>72</v>
      </c>
      <c r="H1417">
        <v>382</v>
      </c>
      <c r="I1417" s="68" t="str">
        <f>VLOOKUP(E1417,Refs!$P$2:$R$29,3,FALSE)</f>
        <v>Y61</v>
      </c>
      <c r="J1417" s="68" t="str">
        <f>VLOOKUP(E1417,Refs!$P$2:$S$29,4,FALSE)</f>
        <v>East of England</v>
      </c>
      <c r="K1417" s="28">
        <f t="shared" si="48"/>
        <v>382</v>
      </c>
    </row>
    <row r="1418" spans="1:11" x14ac:dyDescent="0.35">
      <c r="A1418" s="69">
        <f t="shared" si="47"/>
        <v>45748</v>
      </c>
      <c r="B1418" t="s">
        <v>887</v>
      </c>
      <c r="C1418" t="s">
        <v>288</v>
      </c>
      <c r="D1418" t="s">
        <v>896</v>
      </c>
      <c r="E1418" t="s">
        <v>314</v>
      </c>
      <c r="F1418" t="s">
        <v>315</v>
      </c>
      <c r="G1418" t="s">
        <v>73</v>
      </c>
      <c r="H1418">
        <v>23405</v>
      </c>
      <c r="I1418" s="68" t="str">
        <f>VLOOKUP(E1418,Refs!$P$2:$R$29,3,FALSE)</f>
        <v>Y61</v>
      </c>
      <c r="J1418" s="68" t="str">
        <f>VLOOKUP(E1418,Refs!$P$2:$S$29,4,FALSE)</f>
        <v>East of England</v>
      </c>
      <c r="K1418" s="28">
        <f t="shared" si="48"/>
        <v>23405</v>
      </c>
    </row>
    <row r="1419" spans="1:11" x14ac:dyDescent="0.35">
      <c r="A1419" s="69">
        <f t="shared" si="47"/>
        <v>45748</v>
      </c>
      <c r="B1419" t="s">
        <v>887</v>
      </c>
      <c r="C1419" t="s">
        <v>288</v>
      </c>
      <c r="D1419" t="s">
        <v>896</v>
      </c>
      <c r="E1419" t="s">
        <v>314</v>
      </c>
      <c r="F1419" t="s">
        <v>315</v>
      </c>
      <c r="G1419" t="s">
        <v>74</v>
      </c>
      <c r="H1419">
        <v>9395</v>
      </c>
      <c r="I1419" s="68" t="str">
        <f>VLOOKUP(E1419,Refs!$P$2:$R$29,3,FALSE)</f>
        <v>Y61</v>
      </c>
      <c r="J1419" s="68" t="str">
        <f>VLOOKUP(E1419,Refs!$P$2:$S$29,4,FALSE)</f>
        <v>East of England</v>
      </c>
      <c r="K1419" s="28">
        <f t="shared" si="48"/>
        <v>9395</v>
      </c>
    </row>
    <row r="1420" spans="1:11" x14ac:dyDescent="0.35">
      <c r="A1420" s="69">
        <f t="shared" si="47"/>
        <v>45748</v>
      </c>
      <c r="B1420" t="s">
        <v>887</v>
      </c>
      <c r="C1420" t="s">
        <v>288</v>
      </c>
      <c r="D1420" t="s">
        <v>896</v>
      </c>
      <c r="E1420" t="s">
        <v>314</v>
      </c>
      <c r="F1420" t="s">
        <v>315</v>
      </c>
      <c r="G1420" t="s">
        <v>75</v>
      </c>
      <c r="H1420">
        <v>27500470</v>
      </c>
      <c r="I1420" s="68" t="str">
        <f>VLOOKUP(E1420,Refs!$P$2:$R$29,3,FALSE)</f>
        <v>Y61</v>
      </c>
      <c r="J1420" s="68" t="str">
        <f>VLOOKUP(E1420,Refs!$P$2:$S$29,4,FALSE)</f>
        <v>East of England</v>
      </c>
      <c r="K1420" s="28">
        <f t="shared" si="48"/>
        <v>27500470</v>
      </c>
    </row>
    <row r="1421" spans="1:11" x14ac:dyDescent="0.35">
      <c r="A1421" s="69">
        <f t="shared" si="47"/>
        <v>45748</v>
      </c>
      <c r="B1421" t="s">
        <v>887</v>
      </c>
      <c r="C1421" t="s">
        <v>288</v>
      </c>
      <c r="D1421" t="s">
        <v>896</v>
      </c>
      <c r="E1421" t="s">
        <v>314</v>
      </c>
      <c r="F1421" t="s">
        <v>315</v>
      </c>
      <c r="G1421" t="s">
        <v>26</v>
      </c>
      <c r="H1421">
        <v>26153</v>
      </c>
      <c r="I1421" s="68" t="str">
        <f>VLOOKUP(E1421,Refs!$P$2:$R$29,3,FALSE)</f>
        <v>Y61</v>
      </c>
      <c r="J1421" s="68" t="str">
        <f>VLOOKUP(E1421,Refs!$P$2:$S$29,4,FALSE)</f>
        <v>East of England</v>
      </c>
      <c r="K1421" s="28">
        <f t="shared" si="48"/>
        <v>26153</v>
      </c>
    </row>
    <row r="1422" spans="1:11" x14ac:dyDescent="0.35">
      <c r="A1422" s="69">
        <f t="shared" si="47"/>
        <v>45748</v>
      </c>
      <c r="B1422" t="s">
        <v>887</v>
      </c>
      <c r="C1422" t="s">
        <v>288</v>
      </c>
      <c r="D1422" t="s">
        <v>896</v>
      </c>
      <c r="E1422" t="s">
        <v>314</v>
      </c>
      <c r="F1422" t="s">
        <v>315</v>
      </c>
      <c r="G1422" t="s">
        <v>76</v>
      </c>
      <c r="H1422">
        <v>712</v>
      </c>
      <c r="I1422" s="68" t="str">
        <f>VLOOKUP(E1422,Refs!$P$2:$R$29,3,FALSE)</f>
        <v>Y61</v>
      </c>
      <c r="J1422" s="68" t="str">
        <f>VLOOKUP(E1422,Refs!$P$2:$S$29,4,FALSE)</f>
        <v>East of England</v>
      </c>
      <c r="K1422" s="28">
        <f t="shared" si="48"/>
        <v>712</v>
      </c>
    </row>
    <row r="1423" spans="1:11" x14ac:dyDescent="0.35">
      <c r="A1423" s="69">
        <f t="shared" si="47"/>
        <v>45748</v>
      </c>
      <c r="B1423" t="s">
        <v>887</v>
      </c>
      <c r="C1423" t="s">
        <v>288</v>
      </c>
      <c r="D1423" t="s">
        <v>896</v>
      </c>
      <c r="E1423" t="s">
        <v>314</v>
      </c>
      <c r="F1423" t="s">
        <v>315</v>
      </c>
      <c r="G1423" t="s">
        <v>77</v>
      </c>
      <c r="H1423">
        <v>11096</v>
      </c>
      <c r="I1423" s="68" t="str">
        <f>VLOOKUP(E1423,Refs!$P$2:$R$29,3,FALSE)</f>
        <v>Y61</v>
      </c>
      <c r="J1423" s="68" t="str">
        <f>VLOOKUP(E1423,Refs!$P$2:$S$29,4,FALSE)</f>
        <v>East of England</v>
      </c>
      <c r="K1423" s="28">
        <f t="shared" si="48"/>
        <v>11096</v>
      </c>
    </row>
    <row r="1424" spans="1:11" x14ac:dyDescent="0.35">
      <c r="A1424" s="69">
        <f t="shared" si="47"/>
        <v>45748</v>
      </c>
      <c r="B1424" t="s">
        <v>887</v>
      </c>
      <c r="C1424" t="s">
        <v>288</v>
      </c>
      <c r="D1424" t="s">
        <v>896</v>
      </c>
      <c r="E1424" t="s">
        <v>314</v>
      </c>
      <c r="F1424" t="s">
        <v>315</v>
      </c>
      <c r="G1424" t="s">
        <v>78</v>
      </c>
      <c r="H1424">
        <v>8389</v>
      </c>
      <c r="I1424" s="68" t="str">
        <f>VLOOKUP(E1424,Refs!$P$2:$R$29,3,FALSE)</f>
        <v>Y61</v>
      </c>
      <c r="J1424" s="68" t="str">
        <f>VLOOKUP(E1424,Refs!$P$2:$S$29,4,FALSE)</f>
        <v>East of England</v>
      </c>
      <c r="K1424" s="28">
        <f t="shared" si="48"/>
        <v>8389</v>
      </c>
    </row>
    <row r="1425" spans="1:11" x14ac:dyDescent="0.35">
      <c r="A1425" s="69">
        <f t="shared" si="47"/>
        <v>45748</v>
      </c>
      <c r="B1425" t="s">
        <v>887</v>
      </c>
      <c r="C1425" t="s">
        <v>288</v>
      </c>
      <c r="D1425" t="s">
        <v>896</v>
      </c>
      <c r="E1425" t="s">
        <v>314</v>
      </c>
      <c r="F1425" t="s">
        <v>315</v>
      </c>
      <c r="G1425" t="s">
        <v>79</v>
      </c>
      <c r="H1425">
        <v>5956</v>
      </c>
      <c r="I1425" s="68" t="str">
        <f>VLOOKUP(E1425,Refs!$P$2:$R$29,3,FALSE)</f>
        <v>Y61</v>
      </c>
      <c r="J1425" s="68" t="str">
        <f>VLOOKUP(E1425,Refs!$P$2:$S$29,4,FALSE)</f>
        <v>East of England</v>
      </c>
      <c r="K1425" s="28">
        <f t="shared" si="48"/>
        <v>5956</v>
      </c>
    </row>
    <row r="1426" spans="1:11" x14ac:dyDescent="0.35">
      <c r="A1426" s="69">
        <f t="shared" si="47"/>
        <v>45748</v>
      </c>
      <c r="B1426" t="s">
        <v>887</v>
      </c>
      <c r="C1426" t="s">
        <v>288</v>
      </c>
      <c r="D1426" t="s">
        <v>896</v>
      </c>
      <c r="E1426" t="s">
        <v>314</v>
      </c>
      <c r="F1426" t="s">
        <v>315</v>
      </c>
      <c r="G1426" t="s">
        <v>80</v>
      </c>
      <c r="H1426">
        <v>0</v>
      </c>
      <c r="I1426" s="68" t="str">
        <f>VLOOKUP(E1426,Refs!$P$2:$R$29,3,FALSE)</f>
        <v>Y61</v>
      </c>
      <c r="J1426" s="68" t="str">
        <f>VLOOKUP(E1426,Refs!$P$2:$S$29,4,FALSE)</f>
        <v>East of England</v>
      </c>
      <c r="K1426" s="28" t="str">
        <f t="shared" si="48"/>
        <v/>
      </c>
    </row>
    <row r="1427" spans="1:11" x14ac:dyDescent="0.35">
      <c r="A1427" s="69">
        <f t="shared" si="47"/>
        <v>45748</v>
      </c>
      <c r="B1427" t="s">
        <v>887</v>
      </c>
      <c r="C1427" t="s">
        <v>288</v>
      </c>
      <c r="D1427" t="s">
        <v>896</v>
      </c>
      <c r="E1427" t="s">
        <v>314</v>
      </c>
      <c r="F1427" t="s">
        <v>315</v>
      </c>
      <c r="G1427" t="s">
        <v>25</v>
      </c>
      <c r="H1427">
        <v>14345</v>
      </c>
      <c r="I1427" s="68" t="str">
        <f>VLOOKUP(E1427,Refs!$P$2:$R$29,3,FALSE)</f>
        <v>Y61</v>
      </c>
      <c r="J1427" s="68" t="str">
        <f>VLOOKUP(E1427,Refs!$P$2:$S$29,4,FALSE)</f>
        <v>East of England</v>
      </c>
      <c r="K1427" s="28">
        <f t="shared" si="48"/>
        <v>14345</v>
      </c>
    </row>
    <row r="1428" spans="1:11" x14ac:dyDescent="0.35">
      <c r="A1428" s="69">
        <f t="shared" si="47"/>
        <v>45748</v>
      </c>
      <c r="B1428" t="s">
        <v>887</v>
      </c>
      <c r="C1428" t="s">
        <v>288</v>
      </c>
      <c r="D1428" t="s">
        <v>896</v>
      </c>
      <c r="E1428" t="s">
        <v>314</v>
      </c>
      <c r="F1428" t="s">
        <v>315</v>
      </c>
      <c r="G1428" t="s">
        <v>81</v>
      </c>
      <c r="H1428">
        <v>194</v>
      </c>
      <c r="I1428" s="68" t="str">
        <f>VLOOKUP(E1428,Refs!$P$2:$R$29,3,FALSE)</f>
        <v>Y61</v>
      </c>
      <c r="J1428" s="68" t="str">
        <f>VLOOKUP(E1428,Refs!$P$2:$S$29,4,FALSE)</f>
        <v>East of England</v>
      </c>
      <c r="K1428" s="28">
        <f t="shared" si="48"/>
        <v>194</v>
      </c>
    </row>
    <row r="1429" spans="1:11" x14ac:dyDescent="0.35">
      <c r="A1429" s="69">
        <f t="shared" si="47"/>
        <v>45748</v>
      </c>
      <c r="B1429" t="s">
        <v>887</v>
      </c>
      <c r="C1429" t="s">
        <v>288</v>
      </c>
      <c r="D1429" t="s">
        <v>896</v>
      </c>
      <c r="E1429" t="s">
        <v>314</v>
      </c>
      <c r="F1429" t="s">
        <v>315</v>
      </c>
      <c r="G1429" t="s">
        <v>82</v>
      </c>
      <c r="H1429">
        <v>8063</v>
      </c>
      <c r="I1429" s="68" t="str">
        <f>VLOOKUP(E1429,Refs!$P$2:$R$29,3,FALSE)</f>
        <v>Y61</v>
      </c>
      <c r="J1429" s="68" t="str">
        <f>VLOOKUP(E1429,Refs!$P$2:$S$29,4,FALSE)</f>
        <v>East of England</v>
      </c>
      <c r="K1429" s="28">
        <f t="shared" si="48"/>
        <v>8063</v>
      </c>
    </row>
    <row r="1430" spans="1:11" x14ac:dyDescent="0.35">
      <c r="A1430" s="69">
        <f t="shared" si="47"/>
        <v>45748</v>
      </c>
      <c r="B1430" t="s">
        <v>887</v>
      </c>
      <c r="C1430" t="s">
        <v>288</v>
      </c>
      <c r="D1430" t="s">
        <v>896</v>
      </c>
      <c r="E1430" t="s">
        <v>314</v>
      </c>
      <c r="F1430" t="s">
        <v>315</v>
      </c>
      <c r="G1430" t="s">
        <v>83</v>
      </c>
      <c r="H1430">
        <v>4827</v>
      </c>
      <c r="I1430" s="68" t="str">
        <f>VLOOKUP(E1430,Refs!$P$2:$R$29,3,FALSE)</f>
        <v>Y61</v>
      </c>
      <c r="J1430" s="68" t="str">
        <f>VLOOKUP(E1430,Refs!$P$2:$S$29,4,FALSE)</f>
        <v>East of England</v>
      </c>
      <c r="K1430" s="28">
        <f t="shared" si="48"/>
        <v>4827</v>
      </c>
    </row>
    <row r="1431" spans="1:11" x14ac:dyDescent="0.35">
      <c r="A1431" s="69">
        <f t="shared" si="47"/>
        <v>45748</v>
      </c>
      <c r="B1431" t="s">
        <v>887</v>
      </c>
      <c r="C1431" t="s">
        <v>288</v>
      </c>
      <c r="D1431" t="s">
        <v>896</v>
      </c>
      <c r="E1431" t="s">
        <v>314</v>
      </c>
      <c r="F1431" t="s">
        <v>315</v>
      </c>
      <c r="G1431" t="s">
        <v>84</v>
      </c>
      <c r="H1431">
        <v>2212</v>
      </c>
      <c r="I1431" s="68" t="str">
        <f>VLOOKUP(E1431,Refs!$P$2:$R$29,3,FALSE)</f>
        <v>Y61</v>
      </c>
      <c r="J1431" s="68" t="str">
        <f>VLOOKUP(E1431,Refs!$P$2:$S$29,4,FALSE)</f>
        <v>East of England</v>
      </c>
      <c r="K1431" s="28">
        <f t="shared" si="48"/>
        <v>2212</v>
      </c>
    </row>
    <row r="1432" spans="1:11" x14ac:dyDescent="0.35">
      <c r="A1432" s="69">
        <f t="shared" si="47"/>
        <v>45748</v>
      </c>
      <c r="B1432" t="s">
        <v>887</v>
      </c>
      <c r="C1432" t="s">
        <v>288</v>
      </c>
      <c r="D1432" t="s">
        <v>896</v>
      </c>
      <c r="E1432" t="s">
        <v>314</v>
      </c>
      <c r="F1432" t="s">
        <v>315</v>
      </c>
      <c r="G1432" t="s">
        <v>85</v>
      </c>
      <c r="H1432">
        <v>10131</v>
      </c>
      <c r="I1432" s="68" t="str">
        <f>VLOOKUP(E1432,Refs!$P$2:$R$29,3,FALSE)</f>
        <v>Y61</v>
      </c>
      <c r="J1432" s="68" t="str">
        <f>VLOOKUP(E1432,Refs!$P$2:$S$29,4,FALSE)</f>
        <v>East of England</v>
      </c>
      <c r="K1432" s="28">
        <f t="shared" si="48"/>
        <v>10131</v>
      </c>
    </row>
    <row r="1433" spans="1:11" x14ac:dyDescent="0.35">
      <c r="A1433" s="69">
        <f t="shared" si="47"/>
        <v>45748</v>
      </c>
      <c r="B1433" t="s">
        <v>887</v>
      </c>
      <c r="C1433" t="s">
        <v>288</v>
      </c>
      <c r="D1433" t="s">
        <v>896</v>
      </c>
      <c r="E1433" t="s">
        <v>314</v>
      </c>
      <c r="F1433" t="s">
        <v>315</v>
      </c>
      <c r="G1433" t="s">
        <v>86</v>
      </c>
      <c r="H1433">
        <v>1106</v>
      </c>
      <c r="I1433" s="68" t="str">
        <f>VLOOKUP(E1433,Refs!$P$2:$R$29,3,FALSE)</f>
        <v>Y61</v>
      </c>
      <c r="J1433" s="68" t="str">
        <f>VLOOKUP(E1433,Refs!$P$2:$S$29,4,FALSE)</f>
        <v>East of England</v>
      </c>
      <c r="K1433" s="28">
        <f t="shared" si="48"/>
        <v>1106</v>
      </c>
    </row>
    <row r="1434" spans="1:11" x14ac:dyDescent="0.35">
      <c r="A1434" s="69">
        <f t="shared" si="47"/>
        <v>45748</v>
      </c>
      <c r="B1434" t="s">
        <v>887</v>
      </c>
      <c r="C1434" t="s">
        <v>288</v>
      </c>
      <c r="D1434" t="s">
        <v>896</v>
      </c>
      <c r="E1434" t="s">
        <v>314</v>
      </c>
      <c r="F1434" t="s">
        <v>315</v>
      </c>
      <c r="G1434" t="s">
        <v>87</v>
      </c>
      <c r="H1434">
        <v>485</v>
      </c>
      <c r="I1434" s="68" t="str">
        <f>VLOOKUP(E1434,Refs!$P$2:$R$29,3,FALSE)</f>
        <v>Y61</v>
      </c>
      <c r="J1434" s="68" t="str">
        <f>VLOOKUP(E1434,Refs!$P$2:$S$29,4,FALSE)</f>
        <v>East of England</v>
      </c>
      <c r="K1434" s="28">
        <f t="shared" si="48"/>
        <v>485</v>
      </c>
    </row>
    <row r="1435" spans="1:11" x14ac:dyDescent="0.35">
      <c r="A1435" s="69">
        <f t="shared" si="47"/>
        <v>45748</v>
      </c>
      <c r="B1435" t="s">
        <v>887</v>
      </c>
      <c r="C1435" t="s">
        <v>288</v>
      </c>
      <c r="D1435" t="s">
        <v>896</v>
      </c>
      <c r="E1435" t="s">
        <v>314</v>
      </c>
      <c r="F1435" t="s">
        <v>315</v>
      </c>
      <c r="G1435" t="s">
        <v>88</v>
      </c>
      <c r="H1435">
        <v>3949</v>
      </c>
      <c r="I1435" s="68" t="str">
        <f>VLOOKUP(E1435,Refs!$P$2:$R$29,3,FALSE)</f>
        <v>Y61</v>
      </c>
      <c r="J1435" s="68" t="str">
        <f>VLOOKUP(E1435,Refs!$P$2:$S$29,4,FALSE)</f>
        <v>East of England</v>
      </c>
      <c r="K1435" s="28">
        <f t="shared" si="48"/>
        <v>3949</v>
      </c>
    </row>
    <row r="1436" spans="1:11" x14ac:dyDescent="0.35">
      <c r="A1436" s="69">
        <f t="shared" si="47"/>
        <v>45748</v>
      </c>
      <c r="B1436" t="s">
        <v>887</v>
      </c>
      <c r="C1436" t="s">
        <v>288</v>
      </c>
      <c r="D1436" t="s">
        <v>896</v>
      </c>
      <c r="E1436" t="s">
        <v>314</v>
      </c>
      <c r="F1436" t="s">
        <v>315</v>
      </c>
      <c r="G1436" t="s">
        <v>89</v>
      </c>
      <c r="H1436">
        <v>20643</v>
      </c>
      <c r="I1436" s="68" t="str">
        <f>VLOOKUP(E1436,Refs!$P$2:$R$29,3,FALSE)</f>
        <v>Y61</v>
      </c>
      <c r="J1436" s="68" t="str">
        <f>VLOOKUP(E1436,Refs!$P$2:$S$29,4,FALSE)</f>
        <v>East of England</v>
      </c>
      <c r="K1436" s="28">
        <f t="shared" si="48"/>
        <v>20643</v>
      </c>
    </row>
    <row r="1437" spans="1:11" x14ac:dyDescent="0.35">
      <c r="A1437" s="69">
        <f t="shared" si="47"/>
        <v>45748</v>
      </c>
      <c r="B1437" t="s">
        <v>887</v>
      </c>
      <c r="C1437" t="s">
        <v>288</v>
      </c>
      <c r="D1437" t="s">
        <v>896</v>
      </c>
      <c r="E1437" t="s">
        <v>314</v>
      </c>
      <c r="F1437" t="s">
        <v>315</v>
      </c>
      <c r="G1437" t="s">
        <v>90</v>
      </c>
      <c r="H1437">
        <v>26128</v>
      </c>
      <c r="I1437" s="68" t="str">
        <f>VLOOKUP(E1437,Refs!$P$2:$R$29,3,FALSE)</f>
        <v>Y61</v>
      </c>
      <c r="J1437" s="68" t="str">
        <f>VLOOKUP(E1437,Refs!$P$2:$S$29,4,FALSE)</f>
        <v>East of England</v>
      </c>
      <c r="K1437" s="28">
        <f t="shared" si="48"/>
        <v>26128</v>
      </c>
    </row>
    <row r="1438" spans="1:11" x14ac:dyDescent="0.35">
      <c r="A1438" s="69">
        <f t="shared" si="47"/>
        <v>45748</v>
      </c>
      <c r="B1438" t="s">
        <v>887</v>
      </c>
      <c r="C1438" t="s">
        <v>288</v>
      </c>
      <c r="D1438" t="s">
        <v>896</v>
      </c>
      <c r="E1438" t="s">
        <v>314</v>
      </c>
      <c r="F1438" t="s">
        <v>315</v>
      </c>
      <c r="G1438" t="s">
        <v>27</v>
      </c>
      <c r="H1438">
        <v>3935</v>
      </c>
      <c r="I1438" s="68" t="str">
        <f>VLOOKUP(E1438,Refs!$P$2:$R$29,3,FALSE)</f>
        <v>Y61</v>
      </c>
      <c r="J1438" s="68" t="str">
        <f>VLOOKUP(E1438,Refs!$P$2:$S$29,4,FALSE)</f>
        <v>East of England</v>
      </c>
      <c r="K1438" s="28">
        <f t="shared" si="48"/>
        <v>3935</v>
      </c>
    </row>
    <row r="1439" spans="1:11" x14ac:dyDescent="0.35">
      <c r="A1439" s="69">
        <f t="shared" si="47"/>
        <v>45748</v>
      </c>
      <c r="B1439" t="s">
        <v>887</v>
      </c>
      <c r="C1439" t="s">
        <v>288</v>
      </c>
      <c r="D1439" t="s">
        <v>896</v>
      </c>
      <c r="E1439" t="s">
        <v>314</v>
      </c>
      <c r="F1439" t="s">
        <v>315</v>
      </c>
      <c r="G1439" t="s">
        <v>29</v>
      </c>
      <c r="H1439">
        <v>3729</v>
      </c>
      <c r="I1439" s="68" t="str">
        <f>VLOOKUP(E1439,Refs!$P$2:$R$29,3,FALSE)</f>
        <v>Y61</v>
      </c>
      <c r="J1439" s="68" t="str">
        <f>VLOOKUP(E1439,Refs!$P$2:$S$29,4,FALSE)</f>
        <v>East of England</v>
      </c>
      <c r="K1439" s="28">
        <f t="shared" si="48"/>
        <v>3729</v>
      </c>
    </row>
    <row r="1440" spans="1:11" x14ac:dyDescent="0.35">
      <c r="A1440" s="69">
        <f t="shared" si="47"/>
        <v>45748</v>
      </c>
      <c r="B1440" t="s">
        <v>887</v>
      </c>
      <c r="C1440" t="s">
        <v>288</v>
      </c>
      <c r="D1440" t="s">
        <v>896</v>
      </c>
      <c r="E1440" t="s">
        <v>314</v>
      </c>
      <c r="F1440" t="s">
        <v>315</v>
      </c>
      <c r="G1440" t="s">
        <v>91</v>
      </c>
      <c r="H1440">
        <v>2063</v>
      </c>
      <c r="I1440" s="68" t="str">
        <f>VLOOKUP(E1440,Refs!$P$2:$R$29,3,FALSE)</f>
        <v>Y61</v>
      </c>
      <c r="J1440" s="68" t="str">
        <f>VLOOKUP(E1440,Refs!$P$2:$S$29,4,FALSE)</f>
        <v>East of England</v>
      </c>
      <c r="K1440" s="28">
        <f t="shared" si="48"/>
        <v>2063</v>
      </c>
    </row>
    <row r="1441" spans="1:11" x14ac:dyDescent="0.35">
      <c r="A1441" s="69">
        <f t="shared" si="47"/>
        <v>45748</v>
      </c>
      <c r="B1441" t="s">
        <v>887</v>
      </c>
      <c r="C1441" t="s">
        <v>288</v>
      </c>
      <c r="D1441" t="s">
        <v>896</v>
      </c>
      <c r="E1441" t="s">
        <v>314</v>
      </c>
      <c r="F1441" t="s">
        <v>315</v>
      </c>
      <c r="G1441" t="s">
        <v>92</v>
      </c>
      <c r="H1441">
        <v>19</v>
      </c>
      <c r="I1441" s="68" t="str">
        <f>VLOOKUP(E1441,Refs!$P$2:$R$29,3,FALSE)</f>
        <v>Y61</v>
      </c>
      <c r="J1441" s="68" t="str">
        <f>VLOOKUP(E1441,Refs!$P$2:$S$29,4,FALSE)</f>
        <v>East of England</v>
      </c>
      <c r="K1441" s="28">
        <f t="shared" si="48"/>
        <v>19</v>
      </c>
    </row>
    <row r="1442" spans="1:11" x14ac:dyDescent="0.35">
      <c r="A1442" s="69">
        <f t="shared" si="47"/>
        <v>45748</v>
      </c>
      <c r="B1442" t="s">
        <v>887</v>
      </c>
      <c r="C1442" t="s">
        <v>288</v>
      </c>
      <c r="D1442" t="s">
        <v>896</v>
      </c>
      <c r="E1442" t="s">
        <v>314</v>
      </c>
      <c r="F1442" t="s">
        <v>315</v>
      </c>
      <c r="G1442" t="s">
        <v>93</v>
      </c>
      <c r="H1442">
        <v>2053</v>
      </c>
      <c r="I1442" s="68" t="str">
        <f>VLOOKUP(E1442,Refs!$P$2:$R$29,3,FALSE)</f>
        <v>Y61</v>
      </c>
      <c r="J1442" s="68" t="str">
        <f>VLOOKUP(E1442,Refs!$P$2:$S$29,4,FALSE)</f>
        <v>East of England</v>
      </c>
      <c r="K1442" s="28">
        <f t="shared" si="48"/>
        <v>2053</v>
      </c>
    </row>
    <row r="1443" spans="1:11" x14ac:dyDescent="0.35">
      <c r="A1443" s="69">
        <f t="shared" si="47"/>
        <v>45748</v>
      </c>
      <c r="B1443" t="s">
        <v>887</v>
      </c>
      <c r="C1443" t="s">
        <v>288</v>
      </c>
      <c r="D1443" t="s">
        <v>896</v>
      </c>
      <c r="E1443" t="s">
        <v>314</v>
      </c>
      <c r="F1443" t="s">
        <v>315</v>
      </c>
      <c r="G1443" t="s">
        <v>94</v>
      </c>
      <c r="H1443">
        <v>135</v>
      </c>
      <c r="I1443" s="68" t="str">
        <f>VLOOKUP(E1443,Refs!$P$2:$R$29,3,FALSE)</f>
        <v>Y61</v>
      </c>
      <c r="J1443" s="68" t="str">
        <f>VLOOKUP(E1443,Refs!$P$2:$S$29,4,FALSE)</f>
        <v>East of England</v>
      </c>
      <c r="K1443" s="28">
        <f t="shared" si="48"/>
        <v>135</v>
      </c>
    </row>
    <row r="1444" spans="1:11" x14ac:dyDescent="0.35">
      <c r="A1444" s="69">
        <f t="shared" si="47"/>
        <v>45748</v>
      </c>
      <c r="B1444" t="s">
        <v>887</v>
      </c>
      <c r="C1444" t="s">
        <v>288</v>
      </c>
      <c r="D1444" t="s">
        <v>896</v>
      </c>
      <c r="E1444" t="s">
        <v>314</v>
      </c>
      <c r="F1444" t="s">
        <v>315</v>
      </c>
      <c r="G1444" t="s">
        <v>95</v>
      </c>
      <c r="H1444">
        <v>1092</v>
      </c>
      <c r="I1444" s="68" t="str">
        <f>VLOOKUP(E1444,Refs!$P$2:$R$29,3,FALSE)</f>
        <v>Y61</v>
      </c>
      <c r="J1444" s="68" t="str">
        <f>VLOOKUP(E1444,Refs!$P$2:$S$29,4,FALSE)</f>
        <v>East of England</v>
      </c>
      <c r="K1444" s="28">
        <f t="shared" si="48"/>
        <v>1092</v>
      </c>
    </row>
    <row r="1445" spans="1:11" x14ac:dyDescent="0.35">
      <c r="A1445" s="69">
        <f t="shared" si="47"/>
        <v>45748</v>
      </c>
      <c r="B1445" t="s">
        <v>887</v>
      </c>
      <c r="C1445" t="s">
        <v>288</v>
      </c>
      <c r="D1445" t="s">
        <v>896</v>
      </c>
      <c r="E1445" t="s">
        <v>314</v>
      </c>
      <c r="F1445" t="s">
        <v>315</v>
      </c>
      <c r="G1445" t="s">
        <v>96</v>
      </c>
      <c r="H1445">
        <v>47</v>
      </c>
      <c r="I1445" s="68" t="str">
        <f>VLOOKUP(E1445,Refs!$P$2:$R$29,3,FALSE)</f>
        <v>Y61</v>
      </c>
      <c r="J1445" s="68" t="str">
        <f>VLOOKUP(E1445,Refs!$P$2:$S$29,4,FALSE)</f>
        <v>East of England</v>
      </c>
      <c r="K1445" s="28">
        <f t="shared" si="48"/>
        <v>47</v>
      </c>
    </row>
    <row r="1446" spans="1:11" x14ac:dyDescent="0.35">
      <c r="A1446" s="69">
        <f t="shared" si="47"/>
        <v>45748</v>
      </c>
      <c r="B1446" t="s">
        <v>887</v>
      </c>
      <c r="C1446" t="s">
        <v>288</v>
      </c>
      <c r="D1446" t="s">
        <v>896</v>
      </c>
      <c r="E1446" t="s">
        <v>314</v>
      </c>
      <c r="F1446" t="s">
        <v>315</v>
      </c>
      <c r="G1446" t="s">
        <v>97</v>
      </c>
      <c r="H1446">
        <v>1244</v>
      </c>
      <c r="I1446" s="68" t="str">
        <f>VLOOKUP(E1446,Refs!$P$2:$R$29,3,FALSE)</f>
        <v>Y61</v>
      </c>
      <c r="J1446" s="68" t="str">
        <f>VLOOKUP(E1446,Refs!$P$2:$S$29,4,FALSE)</f>
        <v>East of England</v>
      </c>
      <c r="K1446" s="28">
        <f t="shared" si="48"/>
        <v>1244</v>
      </c>
    </row>
    <row r="1447" spans="1:11" x14ac:dyDescent="0.35">
      <c r="A1447" s="69">
        <f t="shared" si="47"/>
        <v>45748</v>
      </c>
      <c r="B1447" t="s">
        <v>887</v>
      </c>
      <c r="C1447" t="s">
        <v>288</v>
      </c>
      <c r="D1447" t="s">
        <v>896</v>
      </c>
      <c r="E1447" t="s">
        <v>314</v>
      </c>
      <c r="F1447" t="s">
        <v>315</v>
      </c>
      <c r="G1447" t="s">
        <v>31</v>
      </c>
      <c r="H1447">
        <v>666</v>
      </c>
      <c r="I1447" s="68" t="str">
        <f>VLOOKUP(E1447,Refs!$P$2:$R$29,3,FALSE)</f>
        <v>Y61</v>
      </c>
      <c r="J1447" s="68" t="str">
        <f>VLOOKUP(E1447,Refs!$P$2:$S$29,4,FALSE)</f>
        <v>East of England</v>
      </c>
      <c r="K1447" s="28">
        <f t="shared" si="48"/>
        <v>666</v>
      </c>
    </row>
    <row r="1448" spans="1:11" x14ac:dyDescent="0.35">
      <c r="A1448" s="69">
        <f t="shared" si="47"/>
        <v>45748</v>
      </c>
      <c r="B1448" t="s">
        <v>887</v>
      </c>
      <c r="C1448" t="s">
        <v>288</v>
      </c>
      <c r="D1448" t="s">
        <v>896</v>
      </c>
      <c r="E1448" t="s">
        <v>314</v>
      </c>
      <c r="F1448" t="s">
        <v>315</v>
      </c>
      <c r="G1448" t="s">
        <v>98</v>
      </c>
      <c r="H1448">
        <v>2121</v>
      </c>
      <c r="I1448" s="68" t="str">
        <f>VLOOKUP(E1448,Refs!$P$2:$R$29,3,FALSE)</f>
        <v>Y61</v>
      </c>
      <c r="J1448" s="68" t="str">
        <f>VLOOKUP(E1448,Refs!$P$2:$S$29,4,FALSE)</f>
        <v>East of England</v>
      </c>
      <c r="K1448" s="28">
        <f t="shared" si="48"/>
        <v>2121</v>
      </c>
    </row>
    <row r="1449" spans="1:11" x14ac:dyDescent="0.35">
      <c r="A1449" s="69">
        <f t="shared" si="47"/>
        <v>45748</v>
      </c>
      <c r="B1449" t="s">
        <v>887</v>
      </c>
      <c r="C1449" t="s">
        <v>288</v>
      </c>
      <c r="D1449" t="s">
        <v>896</v>
      </c>
      <c r="E1449" t="s">
        <v>314</v>
      </c>
      <c r="F1449" t="s">
        <v>315</v>
      </c>
      <c r="G1449" t="s">
        <v>99</v>
      </c>
      <c r="H1449">
        <v>3205</v>
      </c>
      <c r="I1449" s="68" t="str">
        <f>VLOOKUP(E1449,Refs!$P$2:$R$29,3,FALSE)</f>
        <v>Y61</v>
      </c>
      <c r="J1449" s="68" t="str">
        <f>VLOOKUP(E1449,Refs!$P$2:$S$29,4,FALSE)</f>
        <v>East of England</v>
      </c>
      <c r="K1449" s="28">
        <f t="shared" si="48"/>
        <v>3205</v>
      </c>
    </row>
    <row r="1450" spans="1:11" x14ac:dyDescent="0.35">
      <c r="A1450" s="69">
        <f t="shared" si="47"/>
        <v>45748</v>
      </c>
      <c r="B1450" t="s">
        <v>887</v>
      </c>
      <c r="C1450" t="s">
        <v>288</v>
      </c>
      <c r="D1450" t="s">
        <v>896</v>
      </c>
      <c r="E1450" t="s">
        <v>314</v>
      </c>
      <c r="F1450" t="s">
        <v>315</v>
      </c>
      <c r="G1450" t="s">
        <v>100</v>
      </c>
      <c r="H1450">
        <v>3050</v>
      </c>
      <c r="I1450" s="68" t="str">
        <f>VLOOKUP(E1450,Refs!$P$2:$R$29,3,FALSE)</f>
        <v>Y61</v>
      </c>
      <c r="J1450" s="68" t="str">
        <f>VLOOKUP(E1450,Refs!$P$2:$S$29,4,FALSE)</f>
        <v>East of England</v>
      </c>
      <c r="K1450" s="28">
        <f t="shared" si="48"/>
        <v>3050</v>
      </c>
    </row>
    <row r="1451" spans="1:11" x14ac:dyDescent="0.35">
      <c r="A1451" s="69">
        <f t="shared" si="47"/>
        <v>45748</v>
      </c>
      <c r="B1451" t="s">
        <v>887</v>
      </c>
      <c r="C1451" t="s">
        <v>288</v>
      </c>
      <c r="D1451" t="s">
        <v>896</v>
      </c>
      <c r="E1451" t="s">
        <v>314</v>
      </c>
      <c r="F1451" t="s">
        <v>315</v>
      </c>
      <c r="G1451" t="s">
        <v>101</v>
      </c>
      <c r="H1451">
        <v>2301</v>
      </c>
      <c r="I1451" s="68" t="str">
        <f>VLOOKUP(E1451,Refs!$P$2:$R$29,3,FALSE)</f>
        <v>Y61</v>
      </c>
      <c r="J1451" s="68" t="str">
        <f>VLOOKUP(E1451,Refs!$P$2:$S$29,4,FALSE)</f>
        <v>East of England</v>
      </c>
      <c r="K1451" s="28">
        <f t="shared" si="48"/>
        <v>2301</v>
      </c>
    </row>
    <row r="1452" spans="1:11" x14ac:dyDescent="0.35">
      <c r="A1452" s="69">
        <f t="shared" si="47"/>
        <v>45748</v>
      </c>
      <c r="B1452" t="s">
        <v>887</v>
      </c>
      <c r="C1452" t="s">
        <v>288</v>
      </c>
      <c r="D1452" t="s">
        <v>896</v>
      </c>
      <c r="E1452" t="s">
        <v>314</v>
      </c>
      <c r="F1452" t="s">
        <v>315</v>
      </c>
      <c r="G1452" t="s">
        <v>102</v>
      </c>
      <c r="H1452">
        <v>555</v>
      </c>
      <c r="I1452" s="68" t="str">
        <f>VLOOKUP(E1452,Refs!$P$2:$R$29,3,FALSE)</f>
        <v>Y61</v>
      </c>
      <c r="J1452" s="68" t="str">
        <f>VLOOKUP(E1452,Refs!$P$2:$S$29,4,FALSE)</f>
        <v>East of England</v>
      </c>
      <c r="K1452" s="28">
        <f t="shared" si="48"/>
        <v>555</v>
      </c>
    </row>
    <row r="1453" spans="1:11" x14ac:dyDescent="0.35">
      <c r="A1453" s="69">
        <f t="shared" si="47"/>
        <v>45748</v>
      </c>
      <c r="B1453" t="s">
        <v>887</v>
      </c>
      <c r="C1453" t="s">
        <v>288</v>
      </c>
      <c r="D1453" t="s">
        <v>896</v>
      </c>
      <c r="E1453" t="s">
        <v>314</v>
      </c>
      <c r="F1453" t="s">
        <v>315</v>
      </c>
      <c r="G1453" t="s">
        <v>103</v>
      </c>
      <c r="H1453">
        <v>283</v>
      </c>
      <c r="I1453" s="68" t="str">
        <f>VLOOKUP(E1453,Refs!$P$2:$R$29,3,FALSE)</f>
        <v>Y61</v>
      </c>
      <c r="J1453" s="68" t="str">
        <f>VLOOKUP(E1453,Refs!$P$2:$S$29,4,FALSE)</f>
        <v>East of England</v>
      </c>
      <c r="K1453" s="28">
        <f t="shared" si="48"/>
        <v>283</v>
      </c>
    </row>
    <row r="1454" spans="1:11" x14ac:dyDescent="0.35">
      <c r="A1454" s="69">
        <f t="shared" si="47"/>
        <v>45748</v>
      </c>
      <c r="B1454" t="s">
        <v>887</v>
      </c>
      <c r="C1454" t="s">
        <v>288</v>
      </c>
      <c r="D1454" t="s">
        <v>896</v>
      </c>
      <c r="E1454" t="s">
        <v>314</v>
      </c>
      <c r="F1454" t="s">
        <v>315</v>
      </c>
      <c r="G1454" t="s">
        <v>104</v>
      </c>
      <c r="H1454">
        <v>2080</v>
      </c>
      <c r="I1454" s="68" t="str">
        <f>VLOOKUP(E1454,Refs!$P$2:$R$29,3,FALSE)</f>
        <v>Y61</v>
      </c>
      <c r="J1454" s="68" t="str">
        <f>VLOOKUP(E1454,Refs!$P$2:$S$29,4,FALSE)</f>
        <v>East of England</v>
      </c>
      <c r="K1454" s="28">
        <f t="shared" si="48"/>
        <v>2080</v>
      </c>
    </row>
    <row r="1455" spans="1:11" x14ac:dyDescent="0.35">
      <c r="A1455" s="69">
        <f t="shared" si="47"/>
        <v>45748</v>
      </c>
      <c r="B1455" t="s">
        <v>887</v>
      </c>
      <c r="C1455" t="s">
        <v>288</v>
      </c>
      <c r="D1455" t="s">
        <v>896</v>
      </c>
      <c r="E1455" t="s">
        <v>314</v>
      </c>
      <c r="F1455" t="s">
        <v>315</v>
      </c>
      <c r="G1455" t="s">
        <v>105</v>
      </c>
      <c r="H1455">
        <v>3666840</v>
      </c>
      <c r="I1455" s="68" t="str">
        <f>VLOOKUP(E1455,Refs!$P$2:$R$29,3,FALSE)</f>
        <v>Y61</v>
      </c>
      <c r="J1455" s="68" t="str">
        <f>VLOOKUP(E1455,Refs!$P$2:$S$29,4,FALSE)</f>
        <v>East of England</v>
      </c>
      <c r="K1455" s="28">
        <f t="shared" si="48"/>
        <v>3666840</v>
      </c>
    </row>
    <row r="1456" spans="1:11" x14ac:dyDescent="0.35">
      <c r="A1456" s="69">
        <f t="shared" si="47"/>
        <v>45748</v>
      </c>
      <c r="B1456" t="s">
        <v>887</v>
      </c>
      <c r="C1456" t="s">
        <v>288</v>
      </c>
      <c r="D1456" t="s">
        <v>896</v>
      </c>
      <c r="E1456" t="s">
        <v>314</v>
      </c>
      <c r="F1456" t="s">
        <v>315</v>
      </c>
      <c r="G1456" t="s">
        <v>106</v>
      </c>
      <c r="H1456">
        <v>2548</v>
      </c>
      <c r="I1456" s="68" t="str">
        <f>VLOOKUP(E1456,Refs!$P$2:$R$29,3,FALSE)</f>
        <v>Y61</v>
      </c>
      <c r="J1456" s="68" t="str">
        <f>VLOOKUP(E1456,Refs!$P$2:$S$29,4,FALSE)</f>
        <v>East of England</v>
      </c>
      <c r="K1456" s="28">
        <f t="shared" si="48"/>
        <v>2548</v>
      </c>
    </row>
    <row r="1457" spans="1:11" x14ac:dyDescent="0.35">
      <c r="A1457" s="69">
        <f t="shared" si="47"/>
        <v>45748</v>
      </c>
      <c r="B1457" t="s">
        <v>887</v>
      </c>
      <c r="C1457" t="s">
        <v>288</v>
      </c>
      <c r="D1457" t="s">
        <v>896</v>
      </c>
      <c r="E1457" t="s">
        <v>314</v>
      </c>
      <c r="F1457" t="s">
        <v>315</v>
      </c>
      <c r="G1457" t="s">
        <v>107</v>
      </c>
      <c r="H1457">
        <v>1596</v>
      </c>
      <c r="I1457" s="68" t="str">
        <f>VLOOKUP(E1457,Refs!$P$2:$R$29,3,FALSE)</f>
        <v>Y61</v>
      </c>
      <c r="J1457" s="68" t="str">
        <f>VLOOKUP(E1457,Refs!$P$2:$S$29,4,FALSE)</f>
        <v>East of England</v>
      </c>
      <c r="K1457" s="28">
        <f t="shared" si="48"/>
        <v>1596</v>
      </c>
    </row>
    <row r="1458" spans="1:11" x14ac:dyDescent="0.35">
      <c r="A1458" s="69">
        <f t="shared" si="47"/>
        <v>45748</v>
      </c>
      <c r="B1458" t="s">
        <v>887</v>
      </c>
      <c r="C1458" t="s">
        <v>288</v>
      </c>
      <c r="D1458" t="s">
        <v>896</v>
      </c>
      <c r="E1458" t="s">
        <v>314</v>
      </c>
      <c r="F1458" t="s">
        <v>315</v>
      </c>
      <c r="G1458" t="s">
        <v>108</v>
      </c>
      <c r="H1458">
        <v>237</v>
      </c>
      <c r="I1458" s="68" t="str">
        <f>VLOOKUP(E1458,Refs!$P$2:$R$29,3,FALSE)</f>
        <v>Y61</v>
      </c>
      <c r="J1458" s="68" t="str">
        <f>VLOOKUP(E1458,Refs!$P$2:$S$29,4,FALSE)</f>
        <v>East of England</v>
      </c>
      <c r="K1458" s="28">
        <f t="shared" si="48"/>
        <v>237</v>
      </c>
    </row>
    <row r="1459" spans="1:11" x14ac:dyDescent="0.35">
      <c r="A1459" s="69">
        <f t="shared" si="47"/>
        <v>45748</v>
      </c>
      <c r="B1459" t="s">
        <v>887</v>
      </c>
      <c r="C1459" t="s">
        <v>288</v>
      </c>
      <c r="D1459" t="s">
        <v>896</v>
      </c>
      <c r="E1459" t="s">
        <v>314</v>
      </c>
      <c r="F1459" t="s">
        <v>315</v>
      </c>
      <c r="G1459" t="s">
        <v>109</v>
      </c>
      <c r="H1459">
        <v>678</v>
      </c>
      <c r="I1459" s="68" t="str">
        <f>VLOOKUP(E1459,Refs!$P$2:$R$29,3,FALSE)</f>
        <v>Y61</v>
      </c>
      <c r="J1459" s="68" t="str">
        <f>VLOOKUP(E1459,Refs!$P$2:$S$29,4,FALSE)</f>
        <v>East of England</v>
      </c>
      <c r="K1459" s="28">
        <f t="shared" si="48"/>
        <v>678</v>
      </c>
    </row>
    <row r="1460" spans="1:11" x14ac:dyDescent="0.35">
      <c r="A1460" s="69">
        <f t="shared" si="47"/>
        <v>45748</v>
      </c>
      <c r="B1460" t="s">
        <v>887</v>
      </c>
      <c r="C1460" t="s">
        <v>288</v>
      </c>
      <c r="D1460" t="s">
        <v>896</v>
      </c>
      <c r="E1460" t="s">
        <v>314</v>
      </c>
      <c r="F1460" t="s">
        <v>315</v>
      </c>
      <c r="G1460" t="s">
        <v>110</v>
      </c>
      <c r="H1460">
        <v>2261440</v>
      </c>
      <c r="I1460" s="68" t="str">
        <f>VLOOKUP(E1460,Refs!$P$2:$R$29,3,FALSE)</f>
        <v>Y61</v>
      </c>
      <c r="J1460" s="68" t="str">
        <f>VLOOKUP(E1460,Refs!$P$2:$S$29,4,FALSE)</f>
        <v>East of England</v>
      </c>
      <c r="K1460" s="28">
        <f t="shared" si="48"/>
        <v>2261440</v>
      </c>
    </row>
    <row r="1461" spans="1:11" x14ac:dyDescent="0.35">
      <c r="A1461" s="69">
        <f t="shared" si="47"/>
        <v>45748</v>
      </c>
      <c r="B1461" t="s">
        <v>887</v>
      </c>
      <c r="C1461" t="s">
        <v>288</v>
      </c>
      <c r="D1461" t="s">
        <v>896</v>
      </c>
      <c r="E1461" t="s">
        <v>314</v>
      </c>
      <c r="F1461" t="s">
        <v>315</v>
      </c>
      <c r="G1461" t="s">
        <v>111</v>
      </c>
      <c r="H1461">
        <v>2035</v>
      </c>
      <c r="I1461" s="68" t="str">
        <f>VLOOKUP(E1461,Refs!$P$2:$R$29,3,FALSE)</f>
        <v>Y61</v>
      </c>
      <c r="J1461" s="68" t="str">
        <f>VLOOKUP(E1461,Refs!$P$2:$S$29,4,FALSE)</f>
        <v>East of England</v>
      </c>
      <c r="K1461" s="28">
        <f t="shared" si="48"/>
        <v>2035</v>
      </c>
    </row>
    <row r="1462" spans="1:11" x14ac:dyDescent="0.35">
      <c r="A1462" s="69">
        <f t="shared" si="47"/>
        <v>45748</v>
      </c>
      <c r="B1462" t="s">
        <v>887</v>
      </c>
      <c r="C1462" t="s">
        <v>288</v>
      </c>
      <c r="D1462" t="s">
        <v>896</v>
      </c>
      <c r="E1462" t="s">
        <v>314</v>
      </c>
      <c r="F1462" t="s">
        <v>315</v>
      </c>
      <c r="G1462" t="s">
        <v>814</v>
      </c>
      <c r="H1462">
        <v>11481</v>
      </c>
      <c r="I1462" s="68" t="str">
        <f>VLOOKUP(E1462,Refs!$P$2:$R$29,3,FALSE)</f>
        <v>Y61</v>
      </c>
      <c r="J1462" s="68" t="str">
        <f>VLOOKUP(E1462,Refs!$P$2:$S$29,4,FALSE)</f>
        <v>East of England</v>
      </c>
      <c r="K1462" s="28">
        <f t="shared" si="48"/>
        <v>11481</v>
      </c>
    </row>
    <row r="1463" spans="1:11" x14ac:dyDescent="0.35">
      <c r="A1463" s="69">
        <f t="shared" si="47"/>
        <v>45748</v>
      </c>
      <c r="B1463" t="s">
        <v>887</v>
      </c>
      <c r="C1463" t="s">
        <v>288</v>
      </c>
      <c r="D1463" t="s">
        <v>896</v>
      </c>
      <c r="E1463" t="s">
        <v>314</v>
      </c>
      <c r="F1463" t="s">
        <v>315</v>
      </c>
      <c r="G1463" t="s">
        <v>815</v>
      </c>
      <c r="H1463">
        <v>272</v>
      </c>
      <c r="I1463" s="68" t="str">
        <f>VLOOKUP(E1463,Refs!$P$2:$R$29,3,FALSE)</f>
        <v>Y61</v>
      </c>
      <c r="J1463" s="68" t="str">
        <f>VLOOKUP(E1463,Refs!$P$2:$S$29,4,FALSE)</f>
        <v>East of England</v>
      </c>
      <c r="K1463" s="28">
        <f t="shared" si="48"/>
        <v>272</v>
      </c>
    </row>
    <row r="1464" spans="1:11" x14ac:dyDescent="0.35">
      <c r="A1464" s="69">
        <f t="shared" si="47"/>
        <v>45748</v>
      </c>
      <c r="B1464" t="s">
        <v>887</v>
      </c>
      <c r="C1464" t="s">
        <v>288</v>
      </c>
      <c r="D1464" t="s">
        <v>896</v>
      </c>
      <c r="E1464" t="s">
        <v>314</v>
      </c>
      <c r="F1464" t="s">
        <v>315</v>
      </c>
      <c r="G1464" t="s">
        <v>112</v>
      </c>
      <c r="H1464">
        <v>20928</v>
      </c>
      <c r="I1464" s="68" t="str">
        <f>VLOOKUP(E1464,Refs!$P$2:$R$29,3,FALSE)</f>
        <v>Y61</v>
      </c>
      <c r="J1464" s="68" t="str">
        <f>VLOOKUP(E1464,Refs!$P$2:$S$29,4,FALSE)</f>
        <v>East of England</v>
      </c>
      <c r="K1464" s="28">
        <f t="shared" si="48"/>
        <v>20928</v>
      </c>
    </row>
    <row r="1465" spans="1:11" x14ac:dyDescent="0.35">
      <c r="A1465" s="69">
        <f t="shared" si="47"/>
        <v>45748</v>
      </c>
      <c r="B1465" t="s">
        <v>887</v>
      </c>
      <c r="C1465" t="s">
        <v>288</v>
      </c>
      <c r="D1465" t="s">
        <v>896</v>
      </c>
      <c r="E1465" t="s">
        <v>314</v>
      </c>
      <c r="F1465" t="s">
        <v>315</v>
      </c>
      <c r="G1465" t="s">
        <v>113</v>
      </c>
      <c r="H1465">
        <v>4</v>
      </c>
      <c r="I1465" s="68" t="str">
        <f>VLOOKUP(E1465,Refs!$P$2:$R$29,3,FALSE)</f>
        <v>Y61</v>
      </c>
      <c r="J1465" s="68" t="str">
        <f>VLOOKUP(E1465,Refs!$P$2:$S$29,4,FALSE)</f>
        <v>East of England</v>
      </c>
      <c r="K1465" s="28">
        <f t="shared" si="48"/>
        <v>4</v>
      </c>
    </row>
    <row r="1466" spans="1:11" x14ac:dyDescent="0.35">
      <c r="A1466" s="69">
        <f t="shared" si="47"/>
        <v>45748</v>
      </c>
      <c r="B1466" t="s">
        <v>887</v>
      </c>
      <c r="C1466" t="s">
        <v>288</v>
      </c>
      <c r="D1466" t="s">
        <v>896</v>
      </c>
      <c r="E1466" t="s">
        <v>314</v>
      </c>
      <c r="F1466" t="s">
        <v>315</v>
      </c>
      <c r="G1466" t="s">
        <v>114</v>
      </c>
      <c r="H1466">
        <v>16826</v>
      </c>
      <c r="I1466" s="68" t="str">
        <f>VLOOKUP(E1466,Refs!$P$2:$R$29,3,FALSE)</f>
        <v>Y61</v>
      </c>
      <c r="J1466" s="68" t="str">
        <f>VLOOKUP(E1466,Refs!$P$2:$S$29,4,FALSE)</f>
        <v>East of England</v>
      </c>
      <c r="K1466" s="28">
        <f t="shared" si="48"/>
        <v>16826</v>
      </c>
    </row>
    <row r="1467" spans="1:11" x14ac:dyDescent="0.35">
      <c r="A1467" s="69">
        <f t="shared" si="47"/>
        <v>45748</v>
      </c>
      <c r="B1467" t="s">
        <v>887</v>
      </c>
      <c r="C1467" t="s">
        <v>288</v>
      </c>
      <c r="D1467" t="s">
        <v>896</v>
      </c>
      <c r="E1467" t="s">
        <v>314</v>
      </c>
      <c r="F1467" t="s">
        <v>315</v>
      </c>
      <c r="G1467" t="s">
        <v>115</v>
      </c>
      <c r="H1467">
        <v>2639</v>
      </c>
      <c r="I1467" s="68" t="str">
        <f>VLOOKUP(E1467,Refs!$P$2:$R$29,3,FALSE)</f>
        <v>Y61</v>
      </c>
      <c r="J1467" s="68" t="str">
        <f>VLOOKUP(E1467,Refs!$P$2:$S$29,4,FALSE)</f>
        <v>East of England</v>
      </c>
      <c r="K1467" s="28">
        <f t="shared" si="48"/>
        <v>2639</v>
      </c>
    </row>
    <row r="1468" spans="1:11" x14ac:dyDescent="0.35">
      <c r="A1468" s="69">
        <f t="shared" si="47"/>
        <v>45748</v>
      </c>
      <c r="B1468" t="s">
        <v>887</v>
      </c>
      <c r="C1468" t="s">
        <v>288</v>
      </c>
      <c r="D1468" t="s">
        <v>896</v>
      </c>
      <c r="E1468" t="s">
        <v>314</v>
      </c>
      <c r="F1468" t="s">
        <v>315</v>
      </c>
      <c r="G1468" t="s">
        <v>116</v>
      </c>
      <c r="H1468">
        <v>3598</v>
      </c>
      <c r="I1468" s="68" t="str">
        <f>VLOOKUP(E1468,Refs!$P$2:$R$29,3,FALSE)</f>
        <v>Y61</v>
      </c>
      <c r="J1468" s="68" t="str">
        <f>VLOOKUP(E1468,Refs!$P$2:$S$29,4,FALSE)</f>
        <v>East of England</v>
      </c>
      <c r="K1468" s="28">
        <f t="shared" si="48"/>
        <v>3598</v>
      </c>
    </row>
    <row r="1469" spans="1:11" x14ac:dyDescent="0.35">
      <c r="A1469" s="69">
        <f t="shared" si="47"/>
        <v>45748</v>
      </c>
      <c r="B1469" t="s">
        <v>887</v>
      </c>
      <c r="C1469" t="s">
        <v>288</v>
      </c>
      <c r="D1469" t="s">
        <v>896</v>
      </c>
      <c r="E1469" t="s">
        <v>314</v>
      </c>
      <c r="F1469" t="s">
        <v>315</v>
      </c>
      <c r="G1469" t="s">
        <v>117</v>
      </c>
      <c r="H1469">
        <v>994</v>
      </c>
      <c r="I1469" s="68" t="str">
        <f>VLOOKUP(E1469,Refs!$P$2:$R$29,3,FALSE)</f>
        <v>Y61</v>
      </c>
      <c r="J1469" s="68" t="str">
        <f>VLOOKUP(E1469,Refs!$P$2:$S$29,4,FALSE)</f>
        <v>East of England</v>
      </c>
      <c r="K1469" s="28">
        <f t="shared" si="48"/>
        <v>994</v>
      </c>
    </row>
    <row r="1470" spans="1:11" x14ac:dyDescent="0.35">
      <c r="A1470" s="69">
        <f t="shared" si="47"/>
        <v>45748</v>
      </c>
      <c r="B1470" t="s">
        <v>887</v>
      </c>
      <c r="C1470" t="s">
        <v>288</v>
      </c>
      <c r="D1470" t="s">
        <v>896</v>
      </c>
      <c r="E1470" t="s">
        <v>314</v>
      </c>
      <c r="F1470" t="s">
        <v>315</v>
      </c>
      <c r="G1470" t="s">
        <v>118</v>
      </c>
      <c r="H1470">
        <v>8573</v>
      </c>
      <c r="I1470" s="68" t="str">
        <f>VLOOKUP(E1470,Refs!$P$2:$R$29,3,FALSE)</f>
        <v>Y61</v>
      </c>
      <c r="J1470" s="68" t="str">
        <f>VLOOKUP(E1470,Refs!$P$2:$S$29,4,FALSE)</f>
        <v>East of England</v>
      </c>
      <c r="K1470" s="28">
        <f t="shared" si="48"/>
        <v>8573</v>
      </c>
    </row>
    <row r="1471" spans="1:11" x14ac:dyDescent="0.35">
      <c r="A1471" s="69">
        <f t="shared" si="47"/>
        <v>45748</v>
      </c>
      <c r="B1471" t="s">
        <v>887</v>
      </c>
      <c r="C1471" t="s">
        <v>288</v>
      </c>
      <c r="D1471" t="s">
        <v>896</v>
      </c>
      <c r="E1471" t="s">
        <v>314</v>
      </c>
      <c r="F1471" t="s">
        <v>315</v>
      </c>
      <c r="G1471" t="s">
        <v>119</v>
      </c>
      <c r="H1471">
        <v>2</v>
      </c>
      <c r="I1471" s="68" t="str">
        <f>VLOOKUP(E1471,Refs!$P$2:$R$29,3,FALSE)</f>
        <v>Y61</v>
      </c>
      <c r="J1471" s="68" t="str">
        <f>VLOOKUP(E1471,Refs!$P$2:$S$29,4,FALSE)</f>
        <v>East of England</v>
      </c>
      <c r="K1471" s="28">
        <f t="shared" si="48"/>
        <v>2</v>
      </c>
    </row>
    <row r="1472" spans="1:11" x14ac:dyDescent="0.35">
      <c r="A1472" s="69">
        <f t="shared" si="47"/>
        <v>45748</v>
      </c>
      <c r="B1472" t="s">
        <v>887</v>
      </c>
      <c r="C1472" t="s">
        <v>288</v>
      </c>
      <c r="D1472" t="s">
        <v>896</v>
      </c>
      <c r="E1472" t="s">
        <v>314</v>
      </c>
      <c r="F1472" t="s">
        <v>315</v>
      </c>
      <c r="G1472" t="s">
        <v>120</v>
      </c>
      <c r="H1472">
        <v>1350</v>
      </c>
      <c r="I1472" s="68" t="str">
        <f>VLOOKUP(E1472,Refs!$P$2:$R$29,3,FALSE)</f>
        <v>Y61</v>
      </c>
      <c r="J1472" s="68" t="str">
        <f>VLOOKUP(E1472,Refs!$P$2:$S$29,4,FALSE)</f>
        <v>East of England</v>
      </c>
      <c r="K1472" s="28">
        <f t="shared" si="48"/>
        <v>1350</v>
      </c>
    </row>
    <row r="1473" spans="1:11" x14ac:dyDescent="0.35">
      <c r="A1473" s="69">
        <f t="shared" si="47"/>
        <v>45748</v>
      </c>
      <c r="B1473" t="s">
        <v>887</v>
      </c>
      <c r="C1473" t="s">
        <v>288</v>
      </c>
      <c r="D1473" t="s">
        <v>896</v>
      </c>
      <c r="E1473" t="s">
        <v>314</v>
      </c>
      <c r="F1473" t="s">
        <v>315</v>
      </c>
      <c r="G1473" t="s">
        <v>121</v>
      </c>
      <c r="H1473">
        <v>581</v>
      </c>
      <c r="I1473" s="68" t="str">
        <f>VLOOKUP(E1473,Refs!$P$2:$R$29,3,FALSE)</f>
        <v>Y61</v>
      </c>
      <c r="J1473" s="68" t="str">
        <f>VLOOKUP(E1473,Refs!$P$2:$S$29,4,FALSE)</f>
        <v>East of England</v>
      </c>
      <c r="K1473" s="28">
        <f t="shared" si="48"/>
        <v>581</v>
      </c>
    </row>
    <row r="1474" spans="1:11" x14ac:dyDescent="0.35">
      <c r="A1474" s="69">
        <f t="shared" si="47"/>
        <v>45748</v>
      </c>
      <c r="B1474" t="s">
        <v>887</v>
      </c>
      <c r="C1474" t="s">
        <v>288</v>
      </c>
      <c r="D1474" t="s">
        <v>896</v>
      </c>
      <c r="E1474" t="s">
        <v>314</v>
      </c>
      <c r="F1474" t="s">
        <v>315</v>
      </c>
      <c r="G1474" t="s">
        <v>122</v>
      </c>
      <c r="H1474">
        <v>2588</v>
      </c>
      <c r="I1474" s="68" t="str">
        <f>VLOOKUP(E1474,Refs!$P$2:$R$29,3,FALSE)</f>
        <v>Y61</v>
      </c>
      <c r="J1474" s="68" t="str">
        <f>VLOOKUP(E1474,Refs!$P$2:$S$29,4,FALSE)</f>
        <v>East of England</v>
      </c>
      <c r="K1474" s="28">
        <f t="shared" si="48"/>
        <v>2588</v>
      </c>
    </row>
    <row r="1475" spans="1:11" x14ac:dyDescent="0.35">
      <c r="A1475" s="69">
        <f t="shared" ref="A1475:A1538" si="49">DATEVALUE(RIGHT(B1475,8))</f>
        <v>45748</v>
      </c>
      <c r="B1475" t="s">
        <v>887</v>
      </c>
      <c r="C1475" t="s">
        <v>288</v>
      </c>
      <c r="D1475" t="s">
        <v>896</v>
      </c>
      <c r="E1475" t="s">
        <v>314</v>
      </c>
      <c r="F1475" t="s">
        <v>315</v>
      </c>
      <c r="G1475" t="s">
        <v>123</v>
      </c>
      <c r="H1475">
        <v>1039</v>
      </c>
      <c r="I1475" s="68" t="str">
        <f>VLOOKUP(E1475,Refs!$P$2:$R$29,3,FALSE)</f>
        <v>Y61</v>
      </c>
      <c r="J1475" s="68" t="str">
        <f>VLOOKUP(E1475,Refs!$P$2:$S$29,4,FALSE)</f>
        <v>East of England</v>
      </c>
      <c r="K1475" s="28">
        <f t="shared" si="48"/>
        <v>1039</v>
      </c>
    </row>
    <row r="1476" spans="1:11" x14ac:dyDescent="0.35">
      <c r="A1476" s="69">
        <f t="shared" si="49"/>
        <v>45748</v>
      </c>
      <c r="B1476" t="s">
        <v>887</v>
      </c>
      <c r="C1476" t="s">
        <v>288</v>
      </c>
      <c r="D1476" t="s">
        <v>896</v>
      </c>
      <c r="E1476" t="s">
        <v>314</v>
      </c>
      <c r="F1476" t="s">
        <v>315</v>
      </c>
      <c r="G1476" t="s">
        <v>124</v>
      </c>
      <c r="H1476">
        <v>49</v>
      </c>
      <c r="I1476" s="68" t="str">
        <f>VLOOKUP(E1476,Refs!$P$2:$R$29,3,FALSE)</f>
        <v>Y61</v>
      </c>
      <c r="J1476" s="68" t="str">
        <f>VLOOKUP(E1476,Refs!$P$2:$S$29,4,FALSE)</f>
        <v>East of England</v>
      </c>
      <c r="K1476" s="28">
        <f t="shared" si="48"/>
        <v>49</v>
      </c>
    </row>
    <row r="1477" spans="1:11" x14ac:dyDescent="0.35">
      <c r="A1477" s="69">
        <f t="shared" si="49"/>
        <v>45748</v>
      </c>
      <c r="B1477" t="s">
        <v>887</v>
      </c>
      <c r="C1477" t="s">
        <v>288</v>
      </c>
      <c r="D1477" t="s">
        <v>896</v>
      </c>
      <c r="E1477" t="s">
        <v>314</v>
      </c>
      <c r="F1477" t="s">
        <v>315</v>
      </c>
      <c r="G1477" t="s">
        <v>125</v>
      </c>
      <c r="H1477">
        <v>0</v>
      </c>
      <c r="I1477" s="68" t="str">
        <f>VLOOKUP(E1477,Refs!$P$2:$R$29,3,FALSE)</f>
        <v>Y61</v>
      </c>
      <c r="J1477" s="68" t="str">
        <f>VLOOKUP(E1477,Refs!$P$2:$S$29,4,FALSE)</f>
        <v>East of England</v>
      </c>
      <c r="K1477" s="28" t="str">
        <f t="shared" si="48"/>
        <v/>
      </c>
    </row>
    <row r="1478" spans="1:11" x14ac:dyDescent="0.35">
      <c r="A1478" s="69">
        <f t="shared" si="49"/>
        <v>45748</v>
      </c>
      <c r="B1478" t="s">
        <v>887</v>
      </c>
      <c r="C1478" t="s">
        <v>288</v>
      </c>
      <c r="D1478" t="s">
        <v>896</v>
      </c>
      <c r="E1478" t="s">
        <v>314</v>
      </c>
      <c r="F1478" t="s">
        <v>315</v>
      </c>
      <c r="G1478" t="s">
        <v>126</v>
      </c>
      <c r="H1478">
        <v>0</v>
      </c>
      <c r="I1478" s="68" t="str">
        <f>VLOOKUP(E1478,Refs!$P$2:$R$29,3,FALSE)</f>
        <v>Y61</v>
      </c>
      <c r="J1478" s="68" t="str">
        <f>VLOOKUP(E1478,Refs!$P$2:$S$29,4,FALSE)</f>
        <v>East of England</v>
      </c>
      <c r="K1478" s="28" t="str">
        <f t="shared" si="48"/>
        <v/>
      </c>
    </row>
    <row r="1479" spans="1:11" x14ac:dyDescent="0.35">
      <c r="A1479" s="69">
        <f t="shared" si="49"/>
        <v>45748</v>
      </c>
      <c r="B1479" t="s">
        <v>887</v>
      </c>
      <c r="C1479" t="s">
        <v>288</v>
      </c>
      <c r="D1479" t="s">
        <v>896</v>
      </c>
      <c r="E1479" t="s">
        <v>314</v>
      </c>
      <c r="F1479" t="s">
        <v>315</v>
      </c>
      <c r="G1479" t="s">
        <v>127</v>
      </c>
      <c r="H1479">
        <v>0</v>
      </c>
      <c r="I1479" s="68" t="str">
        <f>VLOOKUP(E1479,Refs!$P$2:$R$29,3,FALSE)</f>
        <v>Y61</v>
      </c>
      <c r="J1479" s="68" t="str">
        <f>VLOOKUP(E1479,Refs!$P$2:$S$29,4,FALSE)</f>
        <v>East of England</v>
      </c>
      <c r="K1479" s="28" t="str">
        <f t="shared" ref="K1479:K1542" si="50">IF(OR(H1479="NULL",H1479=0,H1479=""),"",H1479)</f>
        <v/>
      </c>
    </row>
    <row r="1480" spans="1:11" x14ac:dyDescent="0.35">
      <c r="A1480" s="69">
        <f t="shared" si="49"/>
        <v>45748</v>
      </c>
      <c r="B1480" t="s">
        <v>887</v>
      </c>
      <c r="C1480" t="s">
        <v>288</v>
      </c>
      <c r="D1480" t="s">
        <v>896</v>
      </c>
      <c r="E1480" t="s">
        <v>314</v>
      </c>
      <c r="F1480" t="s">
        <v>315</v>
      </c>
      <c r="G1480" t="s">
        <v>128</v>
      </c>
      <c r="H1480">
        <v>23</v>
      </c>
      <c r="I1480" s="68" t="str">
        <f>VLOOKUP(E1480,Refs!$P$2:$R$29,3,FALSE)</f>
        <v>Y61</v>
      </c>
      <c r="J1480" s="68" t="str">
        <f>VLOOKUP(E1480,Refs!$P$2:$S$29,4,FALSE)</f>
        <v>East of England</v>
      </c>
      <c r="K1480" s="28">
        <f t="shared" si="50"/>
        <v>23</v>
      </c>
    </row>
    <row r="1481" spans="1:11" x14ac:dyDescent="0.35">
      <c r="A1481" s="69">
        <f t="shared" si="49"/>
        <v>45748</v>
      </c>
      <c r="B1481" t="s">
        <v>887</v>
      </c>
      <c r="C1481" t="s">
        <v>288</v>
      </c>
      <c r="D1481" t="s">
        <v>896</v>
      </c>
      <c r="E1481" t="s">
        <v>314</v>
      </c>
      <c r="F1481" t="s">
        <v>315</v>
      </c>
      <c r="G1481" t="s">
        <v>129</v>
      </c>
      <c r="H1481">
        <v>77</v>
      </c>
      <c r="I1481" s="68" t="str">
        <f>VLOOKUP(E1481,Refs!$P$2:$R$29,3,FALSE)</f>
        <v>Y61</v>
      </c>
      <c r="J1481" s="68" t="str">
        <f>VLOOKUP(E1481,Refs!$P$2:$S$29,4,FALSE)</f>
        <v>East of England</v>
      </c>
      <c r="K1481" s="28">
        <f t="shared" si="50"/>
        <v>77</v>
      </c>
    </row>
    <row r="1482" spans="1:11" x14ac:dyDescent="0.35">
      <c r="A1482" s="69">
        <f t="shared" si="49"/>
        <v>45748</v>
      </c>
      <c r="B1482" t="s">
        <v>887</v>
      </c>
      <c r="C1482" t="s">
        <v>288</v>
      </c>
      <c r="D1482" t="s">
        <v>896</v>
      </c>
      <c r="E1482" t="s">
        <v>314</v>
      </c>
      <c r="F1482" t="s">
        <v>315</v>
      </c>
      <c r="G1482" t="s">
        <v>130</v>
      </c>
      <c r="H1482">
        <v>416</v>
      </c>
      <c r="I1482" s="68" t="str">
        <f>VLOOKUP(E1482,Refs!$P$2:$R$29,3,FALSE)</f>
        <v>Y61</v>
      </c>
      <c r="J1482" s="68" t="str">
        <f>VLOOKUP(E1482,Refs!$P$2:$S$29,4,FALSE)</f>
        <v>East of England</v>
      </c>
      <c r="K1482" s="28">
        <f t="shared" si="50"/>
        <v>416</v>
      </c>
    </row>
    <row r="1483" spans="1:11" x14ac:dyDescent="0.35">
      <c r="A1483" s="69">
        <f t="shared" si="49"/>
        <v>45748</v>
      </c>
      <c r="B1483" t="s">
        <v>887</v>
      </c>
      <c r="C1483" t="s">
        <v>288</v>
      </c>
      <c r="D1483" t="s">
        <v>896</v>
      </c>
      <c r="E1483" t="s">
        <v>314</v>
      </c>
      <c r="F1483" t="s">
        <v>315</v>
      </c>
      <c r="G1483" t="s">
        <v>131</v>
      </c>
      <c r="H1483">
        <v>345</v>
      </c>
      <c r="I1483" s="68" t="str">
        <f>VLOOKUP(E1483,Refs!$P$2:$R$29,3,FALSE)</f>
        <v>Y61</v>
      </c>
      <c r="J1483" s="68" t="str">
        <f>VLOOKUP(E1483,Refs!$P$2:$S$29,4,FALSE)</f>
        <v>East of England</v>
      </c>
      <c r="K1483" s="28">
        <f t="shared" si="50"/>
        <v>345</v>
      </c>
    </row>
    <row r="1484" spans="1:11" x14ac:dyDescent="0.35">
      <c r="A1484" s="69">
        <f t="shared" si="49"/>
        <v>45748</v>
      </c>
      <c r="B1484" t="s">
        <v>887</v>
      </c>
      <c r="C1484" t="s">
        <v>288</v>
      </c>
      <c r="D1484" t="s">
        <v>896</v>
      </c>
      <c r="E1484" t="s">
        <v>314</v>
      </c>
      <c r="F1484" t="s">
        <v>315</v>
      </c>
      <c r="G1484" t="s">
        <v>132</v>
      </c>
      <c r="H1484">
        <v>908</v>
      </c>
      <c r="I1484" s="68" t="str">
        <f>VLOOKUP(E1484,Refs!$P$2:$R$29,3,FALSE)</f>
        <v>Y61</v>
      </c>
      <c r="J1484" s="68" t="str">
        <f>VLOOKUP(E1484,Refs!$P$2:$S$29,4,FALSE)</f>
        <v>East of England</v>
      </c>
      <c r="K1484" s="28">
        <f t="shared" si="50"/>
        <v>908</v>
      </c>
    </row>
    <row r="1485" spans="1:11" x14ac:dyDescent="0.35">
      <c r="A1485" s="69">
        <f t="shared" si="49"/>
        <v>45748</v>
      </c>
      <c r="B1485" t="s">
        <v>887</v>
      </c>
      <c r="C1485" t="s">
        <v>288</v>
      </c>
      <c r="D1485" t="s">
        <v>896</v>
      </c>
      <c r="E1485" t="s">
        <v>314</v>
      </c>
      <c r="F1485" t="s">
        <v>315</v>
      </c>
      <c r="G1485" t="s">
        <v>133</v>
      </c>
      <c r="H1485">
        <v>756</v>
      </c>
      <c r="I1485" s="68" t="str">
        <f>VLOOKUP(E1485,Refs!$P$2:$R$29,3,FALSE)</f>
        <v>Y61</v>
      </c>
      <c r="J1485" s="68" t="str">
        <f>VLOOKUP(E1485,Refs!$P$2:$S$29,4,FALSE)</f>
        <v>East of England</v>
      </c>
      <c r="K1485" s="28">
        <f t="shared" si="50"/>
        <v>756</v>
      </c>
    </row>
    <row r="1486" spans="1:11" x14ac:dyDescent="0.35">
      <c r="A1486" s="69">
        <f t="shared" si="49"/>
        <v>45748</v>
      </c>
      <c r="B1486" t="s">
        <v>887</v>
      </c>
      <c r="C1486" t="s">
        <v>288</v>
      </c>
      <c r="D1486" t="s">
        <v>896</v>
      </c>
      <c r="E1486" t="s">
        <v>314</v>
      </c>
      <c r="F1486" t="s">
        <v>315</v>
      </c>
      <c r="G1486" t="s">
        <v>134</v>
      </c>
      <c r="H1486">
        <v>314</v>
      </c>
      <c r="I1486" s="68" t="str">
        <f>VLOOKUP(E1486,Refs!$P$2:$R$29,3,FALSE)</f>
        <v>Y61</v>
      </c>
      <c r="J1486" s="68" t="str">
        <f>VLOOKUP(E1486,Refs!$P$2:$S$29,4,FALSE)</f>
        <v>East of England</v>
      </c>
      <c r="K1486" s="28">
        <f t="shared" si="50"/>
        <v>314</v>
      </c>
    </row>
    <row r="1487" spans="1:11" x14ac:dyDescent="0.35">
      <c r="A1487" s="69">
        <f t="shared" si="49"/>
        <v>45748</v>
      </c>
      <c r="B1487" t="s">
        <v>887</v>
      </c>
      <c r="C1487" t="s">
        <v>288</v>
      </c>
      <c r="D1487" t="s">
        <v>896</v>
      </c>
      <c r="E1487" t="s">
        <v>314</v>
      </c>
      <c r="F1487" t="s">
        <v>315</v>
      </c>
      <c r="G1487" t="s">
        <v>135</v>
      </c>
      <c r="H1487">
        <v>303</v>
      </c>
      <c r="I1487" s="68" t="str">
        <f>VLOOKUP(E1487,Refs!$P$2:$R$29,3,FALSE)</f>
        <v>Y61</v>
      </c>
      <c r="J1487" s="68" t="str">
        <f>VLOOKUP(E1487,Refs!$P$2:$S$29,4,FALSE)</f>
        <v>East of England</v>
      </c>
      <c r="K1487" s="28">
        <f t="shared" si="50"/>
        <v>303</v>
      </c>
    </row>
    <row r="1488" spans="1:11" x14ac:dyDescent="0.35">
      <c r="A1488" s="69">
        <f t="shared" si="49"/>
        <v>45748</v>
      </c>
      <c r="B1488" t="s">
        <v>887</v>
      </c>
      <c r="C1488" t="s">
        <v>288</v>
      </c>
      <c r="D1488" t="s">
        <v>896</v>
      </c>
      <c r="E1488" t="s">
        <v>314</v>
      </c>
      <c r="F1488" t="s">
        <v>315</v>
      </c>
      <c r="G1488" t="s">
        <v>136</v>
      </c>
      <c r="H1488">
        <v>98</v>
      </c>
      <c r="I1488" s="68" t="str">
        <f>VLOOKUP(E1488,Refs!$P$2:$R$29,3,FALSE)</f>
        <v>Y61</v>
      </c>
      <c r="J1488" s="68" t="str">
        <f>VLOOKUP(E1488,Refs!$P$2:$S$29,4,FALSE)</f>
        <v>East of England</v>
      </c>
      <c r="K1488" s="28">
        <f t="shared" si="50"/>
        <v>98</v>
      </c>
    </row>
    <row r="1489" spans="1:11" x14ac:dyDescent="0.35">
      <c r="A1489" s="69">
        <f t="shared" si="49"/>
        <v>45748</v>
      </c>
      <c r="B1489" t="s">
        <v>887</v>
      </c>
      <c r="C1489" t="s">
        <v>288</v>
      </c>
      <c r="D1489" t="s">
        <v>896</v>
      </c>
      <c r="E1489" t="s">
        <v>314</v>
      </c>
      <c r="F1489" t="s">
        <v>315</v>
      </c>
      <c r="G1489" t="s">
        <v>137</v>
      </c>
      <c r="H1489">
        <v>82</v>
      </c>
      <c r="I1489" s="68" t="str">
        <f>VLOOKUP(E1489,Refs!$P$2:$R$29,3,FALSE)</f>
        <v>Y61</v>
      </c>
      <c r="J1489" s="68" t="str">
        <f>VLOOKUP(E1489,Refs!$P$2:$S$29,4,FALSE)</f>
        <v>East of England</v>
      </c>
      <c r="K1489" s="28">
        <f t="shared" si="50"/>
        <v>82</v>
      </c>
    </row>
    <row r="1490" spans="1:11" x14ac:dyDescent="0.35">
      <c r="A1490" s="69">
        <f t="shared" si="49"/>
        <v>45748</v>
      </c>
      <c r="B1490" t="s">
        <v>887</v>
      </c>
      <c r="C1490" t="s">
        <v>288</v>
      </c>
      <c r="D1490" t="s">
        <v>896</v>
      </c>
      <c r="E1490" t="s">
        <v>314</v>
      </c>
      <c r="F1490" t="s">
        <v>315</v>
      </c>
      <c r="G1490" t="s">
        <v>138</v>
      </c>
      <c r="H1490">
        <v>7</v>
      </c>
      <c r="I1490" s="68" t="str">
        <f>VLOOKUP(E1490,Refs!$P$2:$R$29,3,FALSE)</f>
        <v>Y61</v>
      </c>
      <c r="J1490" s="68" t="str">
        <f>VLOOKUP(E1490,Refs!$P$2:$S$29,4,FALSE)</f>
        <v>East of England</v>
      </c>
      <c r="K1490" s="28">
        <f t="shared" si="50"/>
        <v>7</v>
      </c>
    </row>
    <row r="1491" spans="1:11" x14ac:dyDescent="0.35">
      <c r="A1491" s="69">
        <f t="shared" si="49"/>
        <v>45748</v>
      </c>
      <c r="B1491" t="s">
        <v>887</v>
      </c>
      <c r="C1491" t="s">
        <v>288</v>
      </c>
      <c r="D1491" t="s">
        <v>896</v>
      </c>
      <c r="E1491" t="s">
        <v>314</v>
      </c>
      <c r="F1491" t="s">
        <v>315</v>
      </c>
      <c r="G1491" t="s">
        <v>139</v>
      </c>
      <c r="H1491">
        <v>3</v>
      </c>
      <c r="I1491" s="68" t="str">
        <f>VLOOKUP(E1491,Refs!$P$2:$R$29,3,FALSE)</f>
        <v>Y61</v>
      </c>
      <c r="J1491" s="68" t="str">
        <f>VLOOKUP(E1491,Refs!$P$2:$S$29,4,FALSE)</f>
        <v>East of England</v>
      </c>
      <c r="K1491" s="28">
        <f t="shared" si="50"/>
        <v>3</v>
      </c>
    </row>
    <row r="1492" spans="1:11" x14ac:dyDescent="0.35">
      <c r="A1492" s="69">
        <f t="shared" si="49"/>
        <v>45748</v>
      </c>
      <c r="B1492" t="s">
        <v>887</v>
      </c>
      <c r="C1492" t="s">
        <v>288</v>
      </c>
      <c r="D1492" t="s">
        <v>896</v>
      </c>
      <c r="E1492" t="s">
        <v>314</v>
      </c>
      <c r="F1492" t="s">
        <v>315</v>
      </c>
      <c r="G1492" t="s">
        <v>140</v>
      </c>
      <c r="H1492">
        <v>4</v>
      </c>
      <c r="I1492" s="68" t="str">
        <f>VLOOKUP(E1492,Refs!$P$2:$R$29,3,FALSE)</f>
        <v>Y61</v>
      </c>
      <c r="J1492" s="68" t="str">
        <f>VLOOKUP(E1492,Refs!$P$2:$S$29,4,FALSE)</f>
        <v>East of England</v>
      </c>
      <c r="K1492" s="28">
        <f t="shared" si="50"/>
        <v>4</v>
      </c>
    </row>
    <row r="1493" spans="1:11" x14ac:dyDescent="0.35">
      <c r="A1493" s="69">
        <f t="shared" si="49"/>
        <v>45748</v>
      </c>
      <c r="B1493" t="s">
        <v>887</v>
      </c>
      <c r="C1493" t="s">
        <v>288</v>
      </c>
      <c r="D1493" t="s">
        <v>896</v>
      </c>
      <c r="E1493" t="s">
        <v>314</v>
      </c>
      <c r="F1493" t="s">
        <v>315</v>
      </c>
      <c r="G1493" t="s">
        <v>141</v>
      </c>
      <c r="H1493">
        <v>4</v>
      </c>
      <c r="I1493" s="68" t="str">
        <f>VLOOKUP(E1493,Refs!$P$2:$R$29,3,FALSE)</f>
        <v>Y61</v>
      </c>
      <c r="J1493" s="68" t="str">
        <f>VLOOKUP(E1493,Refs!$P$2:$S$29,4,FALSE)</f>
        <v>East of England</v>
      </c>
      <c r="K1493" s="28">
        <f t="shared" si="50"/>
        <v>4</v>
      </c>
    </row>
    <row r="1494" spans="1:11" x14ac:dyDescent="0.35">
      <c r="A1494" s="69">
        <f t="shared" si="49"/>
        <v>45748</v>
      </c>
      <c r="B1494" t="s">
        <v>887</v>
      </c>
      <c r="C1494" t="s">
        <v>288</v>
      </c>
      <c r="D1494" t="s">
        <v>896</v>
      </c>
      <c r="E1494" t="s">
        <v>314</v>
      </c>
      <c r="F1494" t="s">
        <v>315</v>
      </c>
      <c r="G1494" t="s">
        <v>730</v>
      </c>
      <c r="H1494">
        <v>23</v>
      </c>
      <c r="I1494" s="68" t="str">
        <f>VLOOKUP(E1494,Refs!$P$2:$R$29,3,FALSE)</f>
        <v>Y61</v>
      </c>
      <c r="J1494" s="68" t="str">
        <f>VLOOKUP(E1494,Refs!$P$2:$S$29,4,FALSE)</f>
        <v>East of England</v>
      </c>
      <c r="K1494" s="28">
        <f t="shared" si="50"/>
        <v>23</v>
      </c>
    </row>
    <row r="1495" spans="1:11" x14ac:dyDescent="0.35">
      <c r="A1495" s="69">
        <f t="shared" si="49"/>
        <v>45748</v>
      </c>
      <c r="B1495" t="s">
        <v>887</v>
      </c>
      <c r="C1495" t="s">
        <v>288</v>
      </c>
      <c r="D1495" t="s">
        <v>896</v>
      </c>
      <c r="E1495" t="s">
        <v>314</v>
      </c>
      <c r="F1495" t="s">
        <v>315</v>
      </c>
      <c r="G1495" t="s">
        <v>729</v>
      </c>
      <c r="H1495">
        <v>17</v>
      </c>
      <c r="I1495" s="68" t="str">
        <f>VLOOKUP(E1495,Refs!$P$2:$R$29,3,FALSE)</f>
        <v>Y61</v>
      </c>
      <c r="J1495" s="68" t="str">
        <f>VLOOKUP(E1495,Refs!$P$2:$S$29,4,FALSE)</f>
        <v>East of England</v>
      </c>
      <c r="K1495" s="28">
        <f t="shared" si="50"/>
        <v>17</v>
      </c>
    </row>
    <row r="1496" spans="1:11" x14ac:dyDescent="0.35">
      <c r="A1496" s="69">
        <f t="shared" si="49"/>
        <v>45748</v>
      </c>
      <c r="B1496" t="s">
        <v>887</v>
      </c>
      <c r="C1496" t="s">
        <v>288</v>
      </c>
      <c r="D1496" t="s">
        <v>896</v>
      </c>
      <c r="E1496" t="s">
        <v>314</v>
      </c>
      <c r="F1496" t="s">
        <v>315</v>
      </c>
      <c r="G1496" t="s">
        <v>732</v>
      </c>
      <c r="H1496">
        <v>39</v>
      </c>
      <c r="I1496" s="68" t="str">
        <f>VLOOKUP(E1496,Refs!$P$2:$R$29,3,FALSE)</f>
        <v>Y61</v>
      </c>
      <c r="J1496" s="68" t="str">
        <f>VLOOKUP(E1496,Refs!$P$2:$S$29,4,FALSE)</f>
        <v>East of England</v>
      </c>
      <c r="K1496" s="28">
        <f t="shared" si="50"/>
        <v>39</v>
      </c>
    </row>
    <row r="1497" spans="1:11" x14ac:dyDescent="0.35">
      <c r="A1497" s="69">
        <f t="shared" si="49"/>
        <v>45748</v>
      </c>
      <c r="B1497" t="s">
        <v>887</v>
      </c>
      <c r="C1497" t="s">
        <v>288</v>
      </c>
      <c r="D1497" t="s">
        <v>896</v>
      </c>
      <c r="E1497" t="s">
        <v>314</v>
      </c>
      <c r="F1497" t="s">
        <v>315</v>
      </c>
      <c r="G1497" t="s">
        <v>731</v>
      </c>
      <c r="H1497">
        <v>27</v>
      </c>
      <c r="I1497" s="68" t="str">
        <f>VLOOKUP(E1497,Refs!$P$2:$R$29,3,FALSE)</f>
        <v>Y61</v>
      </c>
      <c r="J1497" s="68" t="str">
        <f>VLOOKUP(E1497,Refs!$P$2:$S$29,4,FALSE)</f>
        <v>East of England</v>
      </c>
      <c r="K1497" s="28">
        <f t="shared" si="50"/>
        <v>27</v>
      </c>
    </row>
    <row r="1498" spans="1:11" x14ac:dyDescent="0.35">
      <c r="A1498" s="69">
        <f t="shared" si="49"/>
        <v>45748</v>
      </c>
      <c r="B1498" t="s">
        <v>887</v>
      </c>
      <c r="C1498" t="s">
        <v>288</v>
      </c>
      <c r="D1498" t="s">
        <v>896</v>
      </c>
      <c r="E1498" t="s">
        <v>329</v>
      </c>
      <c r="F1498" t="s">
        <v>330</v>
      </c>
      <c r="G1498" t="s">
        <v>10</v>
      </c>
      <c r="H1498">
        <v>24277</v>
      </c>
      <c r="I1498" s="68" t="str">
        <f>VLOOKUP(E1498,Refs!$P$2:$R$29,3,FALSE)</f>
        <v>Y59</v>
      </c>
      <c r="J1498" s="68" t="str">
        <f>VLOOKUP(E1498,Refs!$P$2:$S$29,4,FALSE)</f>
        <v>South East</v>
      </c>
      <c r="K1498" s="28">
        <f t="shared" si="50"/>
        <v>24277</v>
      </c>
    </row>
    <row r="1499" spans="1:11" x14ac:dyDescent="0.35">
      <c r="A1499" s="69">
        <f t="shared" si="49"/>
        <v>45748</v>
      </c>
      <c r="B1499" t="s">
        <v>887</v>
      </c>
      <c r="C1499" t="s">
        <v>288</v>
      </c>
      <c r="D1499" t="s">
        <v>896</v>
      </c>
      <c r="E1499" t="s">
        <v>329</v>
      </c>
      <c r="F1499" t="s">
        <v>330</v>
      </c>
      <c r="G1499" t="s">
        <v>70</v>
      </c>
      <c r="H1499">
        <v>21962</v>
      </c>
      <c r="I1499" s="68" t="str">
        <f>VLOOKUP(E1499,Refs!$P$2:$R$29,3,FALSE)</f>
        <v>Y59</v>
      </c>
      <c r="J1499" s="68" t="str">
        <f>VLOOKUP(E1499,Refs!$P$2:$S$29,4,FALSE)</f>
        <v>South East</v>
      </c>
      <c r="K1499" s="28">
        <f t="shared" si="50"/>
        <v>21962</v>
      </c>
    </row>
    <row r="1500" spans="1:11" x14ac:dyDescent="0.35">
      <c r="A1500" s="69">
        <f t="shared" si="49"/>
        <v>45748</v>
      </c>
      <c r="B1500" t="s">
        <v>887</v>
      </c>
      <c r="C1500" t="s">
        <v>288</v>
      </c>
      <c r="D1500" t="s">
        <v>896</v>
      </c>
      <c r="E1500" t="s">
        <v>329</v>
      </c>
      <c r="F1500" t="s">
        <v>330</v>
      </c>
      <c r="G1500" t="s">
        <v>20</v>
      </c>
      <c r="H1500">
        <v>23176</v>
      </c>
      <c r="I1500" s="68" t="str">
        <f>VLOOKUP(E1500,Refs!$P$2:$R$29,3,FALSE)</f>
        <v>Y59</v>
      </c>
      <c r="J1500" s="68" t="str">
        <f>VLOOKUP(E1500,Refs!$P$2:$S$29,4,FALSE)</f>
        <v>South East</v>
      </c>
      <c r="K1500" s="28">
        <f t="shared" si="50"/>
        <v>23176</v>
      </c>
    </row>
    <row r="1501" spans="1:11" x14ac:dyDescent="0.35">
      <c r="A1501" s="69">
        <f t="shared" si="49"/>
        <v>45748</v>
      </c>
      <c r="B1501" t="s">
        <v>887</v>
      </c>
      <c r="C1501" t="s">
        <v>288</v>
      </c>
      <c r="D1501" t="s">
        <v>896</v>
      </c>
      <c r="E1501" t="s">
        <v>329</v>
      </c>
      <c r="F1501" t="s">
        <v>330</v>
      </c>
      <c r="G1501" t="s">
        <v>23</v>
      </c>
      <c r="H1501">
        <v>21347</v>
      </c>
      <c r="I1501" s="68" t="str">
        <f>VLOOKUP(E1501,Refs!$P$2:$R$29,3,FALSE)</f>
        <v>Y59</v>
      </c>
      <c r="J1501" s="68" t="str">
        <f>VLOOKUP(E1501,Refs!$P$2:$S$29,4,FALSE)</f>
        <v>South East</v>
      </c>
      <c r="K1501" s="28">
        <f t="shared" si="50"/>
        <v>21347</v>
      </c>
    </row>
    <row r="1502" spans="1:11" x14ac:dyDescent="0.35">
      <c r="A1502" s="69">
        <f t="shared" si="49"/>
        <v>45748</v>
      </c>
      <c r="B1502" t="s">
        <v>887</v>
      </c>
      <c r="C1502" t="s">
        <v>288</v>
      </c>
      <c r="D1502" t="s">
        <v>896</v>
      </c>
      <c r="E1502" t="s">
        <v>329</v>
      </c>
      <c r="F1502" t="s">
        <v>330</v>
      </c>
      <c r="G1502" t="s">
        <v>19</v>
      </c>
      <c r="H1502">
        <v>233</v>
      </c>
      <c r="I1502" s="68" t="str">
        <f>VLOOKUP(E1502,Refs!$P$2:$R$29,3,FALSE)</f>
        <v>Y59</v>
      </c>
      <c r="J1502" s="68" t="str">
        <f>VLOOKUP(E1502,Refs!$P$2:$S$29,4,FALSE)</f>
        <v>South East</v>
      </c>
      <c r="K1502" s="28">
        <f t="shared" si="50"/>
        <v>233</v>
      </c>
    </row>
    <row r="1503" spans="1:11" x14ac:dyDescent="0.35">
      <c r="A1503" s="69">
        <f t="shared" si="49"/>
        <v>45748</v>
      </c>
      <c r="B1503" t="s">
        <v>887</v>
      </c>
      <c r="C1503" t="s">
        <v>288</v>
      </c>
      <c r="D1503" t="s">
        <v>896</v>
      </c>
      <c r="E1503" t="s">
        <v>329</v>
      </c>
      <c r="F1503" t="s">
        <v>330</v>
      </c>
      <c r="G1503" t="s">
        <v>21</v>
      </c>
      <c r="H1503">
        <v>399129</v>
      </c>
      <c r="I1503" s="68" t="str">
        <f>VLOOKUP(E1503,Refs!$P$2:$R$29,3,FALSE)</f>
        <v>Y59</v>
      </c>
      <c r="J1503" s="68" t="str">
        <f>VLOOKUP(E1503,Refs!$P$2:$S$29,4,FALSE)</f>
        <v>South East</v>
      </c>
      <c r="K1503" s="28">
        <f t="shared" si="50"/>
        <v>399129</v>
      </c>
    </row>
    <row r="1504" spans="1:11" x14ac:dyDescent="0.35">
      <c r="A1504" s="69">
        <f t="shared" si="49"/>
        <v>45748</v>
      </c>
      <c r="B1504" t="s">
        <v>887</v>
      </c>
      <c r="C1504" t="s">
        <v>288</v>
      </c>
      <c r="D1504" t="s">
        <v>896</v>
      </c>
      <c r="E1504" t="s">
        <v>329</v>
      </c>
      <c r="F1504" t="s">
        <v>330</v>
      </c>
      <c r="G1504" t="s">
        <v>71</v>
      </c>
      <c r="H1504">
        <v>112</v>
      </c>
      <c r="I1504" s="68" t="str">
        <f>VLOOKUP(E1504,Refs!$P$2:$R$29,3,FALSE)</f>
        <v>Y59</v>
      </c>
      <c r="J1504" s="68" t="str">
        <f>VLOOKUP(E1504,Refs!$P$2:$S$29,4,FALSE)</f>
        <v>South East</v>
      </c>
      <c r="K1504" s="28">
        <f t="shared" si="50"/>
        <v>112</v>
      </c>
    </row>
    <row r="1505" spans="1:11" x14ac:dyDescent="0.35">
      <c r="A1505" s="69">
        <f t="shared" si="49"/>
        <v>45748</v>
      </c>
      <c r="B1505" t="s">
        <v>887</v>
      </c>
      <c r="C1505" t="s">
        <v>288</v>
      </c>
      <c r="D1505" t="s">
        <v>896</v>
      </c>
      <c r="E1505" t="s">
        <v>329</v>
      </c>
      <c r="F1505" t="s">
        <v>330</v>
      </c>
      <c r="G1505" t="s">
        <v>72</v>
      </c>
      <c r="H1505">
        <v>381</v>
      </c>
      <c r="I1505" s="68" t="str">
        <f>VLOOKUP(E1505,Refs!$P$2:$R$29,3,FALSE)</f>
        <v>Y59</v>
      </c>
      <c r="J1505" s="68" t="str">
        <f>VLOOKUP(E1505,Refs!$P$2:$S$29,4,FALSE)</f>
        <v>South East</v>
      </c>
      <c r="K1505" s="28">
        <f t="shared" si="50"/>
        <v>381</v>
      </c>
    </row>
    <row r="1506" spans="1:11" x14ac:dyDescent="0.35">
      <c r="A1506" s="69">
        <f t="shared" si="49"/>
        <v>45748</v>
      </c>
      <c r="B1506" t="s">
        <v>887</v>
      </c>
      <c r="C1506" t="s">
        <v>288</v>
      </c>
      <c r="D1506" t="s">
        <v>896</v>
      </c>
      <c r="E1506" t="s">
        <v>329</v>
      </c>
      <c r="F1506" t="s">
        <v>330</v>
      </c>
      <c r="G1506" t="s">
        <v>73</v>
      </c>
      <c r="H1506">
        <v>16076</v>
      </c>
      <c r="I1506" s="68" t="str">
        <f>VLOOKUP(E1506,Refs!$P$2:$R$29,3,FALSE)</f>
        <v>Y59</v>
      </c>
      <c r="J1506" s="68" t="str">
        <f>VLOOKUP(E1506,Refs!$P$2:$S$29,4,FALSE)</f>
        <v>South East</v>
      </c>
      <c r="K1506" s="28">
        <f t="shared" si="50"/>
        <v>16076</v>
      </c>
    </row>
    <row r="1507" spans="1:11" x14ac:dyDescent="0.35">
      <c r="A1507" s="69">
        <f t="shared" si="49"/>
        <v>45748</v>
      </c>
      <c r="B1507" t="s">
        <v>887</v>
      </c>
      <c r="C1507" t="s">
        <v>288</v>
      </c>
      <c r="D1507" t="s">
        <v>896</v>
      </c>
      <c r="E1507" t="s">
        <v>329</v>
      </c>
      <c r="F1507" t="s">
        <v>330</v>
      </c>
      <c r="G1507" t="s">
        <v>74</v>
      </c>
      <c r="H1507">
        <v>7186</v>
      </c>
      <c r="I1507" s="68" t="str">
        <f>VLOOKUP(E1507,Refs!$P$2:$R$29,3,FALSE)</f>
        <v>Y59</v>
      </c>
      <c r="J1507" s="68" t="str">
        <f>VLOOKUP(E1507,Refs!$P$2:$S$29,4,FALSE)</f>
        <v>South East</v>
      </c>
      <c r="K1507" s="28">
        <f t="shared" si="50"/>
        <v>7186</v>
      </c>
    </row>
    <row r="1508" spans="1:11" x14ac:dyDescent="0.35">
      <c r="A1508" s="69">
        <f t="shared" si="49"/>
        <v>45748</v>
      </c>
      <c r="B1508" t="s">
        <v>887</v>
      </c>
      <c r="C1508" t="s">
        <v>288</v>
      </c>
      <c r="D1508" t="s">
        <v>896</v>
      </c>
      <c r="E1508" t="s">
        <v>329</v>
      </c>
      <c r="F1508" t="s">
        <v>330</v>
      </c>
      <c r="G1508" t="s">
        <v>75</v>
      </c>
      <c r="H1508">
        <v>23931234</v>
      </c>
      <c r="I1508" s="68" t="str">
        <f>VLOOKUP(E1508,Refs!$P$2:$R$29,3,FALSE)</f>
        <v>Y59</v>
      </c>
      <c r="J1508" s="68" t="str">
        <f>VLOOKUP(E1508,Refs!$P$2:$S$29,4,FALSE)</f>
        <v>South East</v>
      </c>
      <c r="K1508" s="28">
        <f t="shared" si="50"/>
        <v>23931234</v>
      </c>
    </row>
    <row r="1509" spans="1:11" x14ac:dyDescent="0.35">
      <c r="A1509" s="69">
        <f t="shared" si="49"/>
        <v>45748</v>
      </c>
      <c r="B1509" t="s">
        <v>887</v>
      </c>
      <c r="C1509" t="s">
        <v>288</v>
      </c>
      <c r="D1509" t="s">
        <v>896</v>
      </c>
      <c r="E1509" t="s">
        <v>329</v>
      </c>
      <c r="F1509" t="s">
        <v>330</v>
      </c>
      <c r="G1509" t="s">
        <v>26</v>
      </c>
      <c r="H1509">
        <v>20639</v>
      </c>
      <c r="I1509" s="68" t="str">
        <f>VLOOKUP(E1509,Refs!$P$2:$R$29,3,FALSE)</f>
        <v>Y59</v>
      </c>
      <c r="J1509" s="68" t="str">
        <f>VLOOKUP(E1509,Refs!$P$2:$S$29,4,FALSE)</f>
        <v>South East</v>
      </c>
      <c r="K1509" s="28">
        <f t="shared" si="50"/>
        <v>20639</v>
      </c>
    </row>
    <row r="1510" spans="1:11" x14ac:dyDescent="0.35">
      <c r="A1510" s="69">
        <f t="shared" si="49"/>
        <v>45748</v>
      </c>
      <c r="B1510" t="s">
        <v>887</v>
      </c>
      <c r="C1510" t="s">
        <v>288</v>
      </c>
      <c r="D1510" t="s">
        <v>896</v>
      </c>
      <c r="E1510" t="s">
        <v>329</v>
      </c>
      <c r="F1510" t="s">
        <v>330</v>
      </c>
      <c r="G1510" t="s">
        <v>76</v>
      </c>
      <c r="H1510">
        <v>87</v>
      </c>
      <c r="I1510" s="68" t="str">
        <f>VLOOKUP(E1510,Refs!$P$2:$R$29,3,FALSE)</f>
        <v>Y59</v>
      </c>
      <c r="J1510" s="68" t="str">
        <f>VLOOKUP(E1510,Refs!$P$2:$S$29,4,FALSE)</f>
        <v>South East</v>
      </c>
      <c r="K1510" s="28">
        <f t="shared" si="50"/>
        <v>87</v>
      </c>
    </row>
    <row r="1511" spans="1:11" x14ac:dyDescent="0.35">
      <c r="A1511" s="69">
        <f t="shared" si="49"/>
        <v>45748</v>
      </c>
      <c r="B1511" t="s">
        <v>887</v>
      </c>
      <c r="C1511" t="s">
        <v>288</v>
      </c>
      <c r="D1511" t="s">
        <v>896</v>
      </c>
      <c r="E1511" t="s">
        <v>329</v>
      </c>
      <c r="F1511" t="s">
        <v>330</v>
      </c>
      <c r="G1511" t="s">
        <v>77</v>
      </c>
      <c r="H1511">
        <v>8591</v>
      </c>
      <c r="I1511" s="68" t="str">
        <f>VLOOKUP(E1511,Refs!$P$2:$R$29,3,FALSE)</f>
        <v>Y59</v>
      </c>
      <c r="J1511" s="68" t="str">
        <f>VLOOKUP(E1511,Refs!$P$2:$S$29,4,FALSE)</f>
        <v>South East</v>
      </c>
      <c r="K1511" s="28">
        <f t="shared" si="50"/>
        <v>8591</v>
      </c>
    </row>
    <row r="1512" spans="1:11" x14ac:dyDescent="0.35">
      <c r="A1512" s="69">
        <f t="shared" si="49"/>
        <v>45748</v>
      </c>
      <c r="B1512" t="s">
        <v>887</v>
      </c>
      <c r="C1512" t="s">
        <v>288</v>
      </c>
      <c r="D1512" t="s">
        <v>896</v>
      </c>
      <c r="E1512" t="s">
        <v>329</v>
      </c>
      <c r="F1512" t="s">
        <v>330</v>
      </c>
      <c r="G1512" t="s">
        <v>78</v>
      </c>
      <c r="H1512">
        <v>6164</v>
      </c>
      <c r="I1512" s="68" t="str">
        <f>VLOOKUP(E1512,Refs!$P$2:$R$29,3,FALSE)</f>
        <v>Y59</v>
      </c>
      <c r="J1512" s="68" t="str">
        <f>VLOOKUP(E1512,Refs!$P$2:$S$29,4,FALSE)</f>
        <v>South East</v>
      </c>
      <c r="K1512" s="28">
        <f t="shared" si="50"/>
        <v>6164</v>
      </c>
    </row>
    <row r="1513" spans="1:11" x14ac:dyDescent="0.35">
      <c r="A1513" s="69">
        <f t="shared" si="49"/>
        <v>45748</v>
      </c>
      <c r="B1513" t="s">
        <v>887</v>
      </c>
      <c r="C1513" t="s">
        <v>288</v>
      </c>
      <c r="D1513" t="s">
        <v>896</v>
      </c>
      <c r="E1513" t="s">
        <v>329</v>
      </c>
      <c r="F1513" t="s">
        <v>330</v>
      </c>
      <c r="G1513" t="s">
        <v>79</v>
      </c>
      <c r="H1513">
        <v>5797</v>
      </c>
      <c r="I1513" s="68" t="str">
        <f>VLOOKUP(E1513,Refs!$P$2:$R$29,3,FALSE)</f>
        <v>Y59</v>
      </c>
      <c r="J1513" s="68" t="str">
        <f>VLOOKUP(E1513,Refs!$P$2:$S$29,4,FALSE)</f>
        <v>South East</v>
      </c>
      <c r="K1513" s="28">
        <f t="shared" si="50"/>
        <v>5797</v>
      </c>
    </row>
    <row r="1514" spans="1:11" x14ac:dyDescent="0.35">
      <c r="A1514" s="69">
        <f t="shared" si="49"/>
        <v>45748</v>
      </c>
      <c r="B1514" t="s">
        <v>887</v>
      </c>
      <c r="C1514" t="s">
        <v>288</v>
      </c>
      <c r="D1514" t="s">
        <v>896</v>
      </c>
      <c r="E1514" t="s">
        <v>329</v>
      </c>
      <c r="F1514" t="s">
        <v>330</v>
      </c>
      <c r="G1514" t="s">
        <v>80</v>
      </c>
      <c r="H1514">
        <v>0</v>
      </c>
      <c r="I1514" s="68" t="str">
        <f>VLOOKUP(E1514,Refs!$P$2:$R$29,3,FALSE)</f>
        <v>Y59</v>
      </c>
      <c r="J1514" s="68" t="str">
        <f>VLOOKUP(E1514,Refs!$P$2:$S$29,4,FALSE)</f>
        <v>South East</v>
      </c>
      <c r="K1514" s="28" t="str">
        <f t="shared" si="50"/>
        <v/>
      </c>
    </row>
    <row r="1515" spans="1:11" x14ac:dyDescent="0.35">
      <c r="A1515" s="69">
        <f t="shared" si="49"/>
        <v>45748</v>
      </c>
      <c r="B1515" t="s">
        <v>887</v>
      </c>
      <c r="C1515" t="s">
        <v>288</v>
      </c>
      <c r="D1515" t="s">
        <v>896</v>
      </c>
      <c r="E1515" t="s">
        <v>329</v>
      </c>
      <c r="F1515" t="s">
        <v>330</v>
      </c>
      <c r="G1515" t="s">
        <v>25</v>
      </c>
      <c r="H1515">
        <v>11961</v>
      </c>
      <c r="I1515" s="68" t="str">
        <f>VLOOKUP(E1515,Refs!$P$2:$R$29,3,FALSE)</f>
        <v>Y59</v>
      </c>
      <c r="J1515" s="68" t="str">
        <f>VLOOKUP(E1515,Refs!$P$2:$S$29,4,FALSE)</f>
        <v>South East</v>
      </c>
      <c r="K1515" s="28">
        <f t="shared" si="50"/>
        <v>11961</v>
      </c>
    </row>
    <row r="1516" spans="1:11" x14ac:dyDescent="0.35">
      <c r="A1516" s="69">
        <f t="shared" si="49"/>
        <v>45748</v>
      </c>
      <c r="B1516" t="s">
        <v>887</v>
      </c>
      <c r="C1516" t="s">
        <v>288</v>
      </c>
      <c r="D1516" t="s">
        <v>896</v>
      </c>
      <c r="E1516" t="s">
        <v>329</v>
      </c>
      <c r="F1516" t="s">
        <v>330</v>
      </c>
      <c r="G1516" t="s">
        <v>81</v>
      </c>
      <c r="H1516">
        <v>58</v>
      </c>
      <c r="I1516" s="68" t="str">
        <f>VLOOKUP(E1516,Refs!$P$2:$R$29,3,FALSE)</f>
        <v>Y59</v>
      </c>
      <c r="J1516" s="68" t="str">
        <f>VLOOKUP(E1516,Refs!$P$2:$S$29,4,FALSE)</f>
        <v>South East</v>
      </c>
      <c r="K1516" s="28">
        <f t="shared" si="50"/>
        <v>58</v>
      </c>
    </row>
    <row r="1517" spans="1:11" x14ac:dyDescent="0.35">
      <c r="A1517" s="69">
        <f t="shared" si="49"/>
        <v>45748</v>
      </c>
      <c r="B1517" t="s">
        <v>887</v>
      </c>
      <c r="C1517" t="s">
        <v>288</v>
      </c>
      <c r="D1517" t="s">
        <v>896</v>
      </c>
      <c r="E1517" t="s">
        <v>329</v>
      </c>
      <c r="F1517" t="s">
        <v>330</v>
      </c>
      <c r="G1517" t="s">
        <v>82</v>
      </c>
      <c r="H1517">
        <v>5967</v>
      </c>
      <c r="I1517" s="68" t="str">
        <f>VLOOKUP(E1517,Refs!$P$2:$R$29,3,FALSE)</f>
        <v>Y59</v>
      </c>
      <c r="J1517" s="68" t="str">
        <f>VLOOKUP(E1517,Refs!$P$2:$S$29,4,FALSE)</f>
        <v>South East</v>
      </c>
      <c r="K1517" s="28">
        <f t="shared" si="50"/>
        <v>5967</v>
      </c>
    </row>
    <row r="1518" spans="1:11" x14ac:dyDescent="0.35">
      <c r="A1518" s="69">
        <f t="shared" si="49"/>
        <v>45748</v>
      </c>
      <c r="B1518" t="s">
        <v>887</v>
      </c>
      <c r="C1518" t="s">
        <v>288</v>
      </c>
      <c r="D1518" t="s">
        <v>896</v>
      </c>
      <c r="E1518" t="s">
        <v>329</v>
      </c>
      <c r="F1518" t="s">
        <v>330</v>
      </c>
      <c r="G1518" t="s">
        <v>83</v>
      </c>
      <c r="H1518">
        <v>3582</v>
      </c>
      <c r="I1518" s="68" t="str">
        <f>VLOOKUP(E1518,Refs!$P$2:$R$29,3,FALSE)</f>
        <v>Y59</v>
      </c>
      <c r="J1518" s="68" t="str">
        <f>VLOOKUP(E1518,Refs!$P$2:$S$29,4,FALSE)</f>
        <v>South East</v>
      </c>
      <c r="K1518" s="28">
        <f t="shared" si="50"/>
        <v>3582</v>
      </c>
    </row>
    <row r="1519" spans="1:11" x14ac:dyDescent="0.35">
      <c r="A1519" s="69">
        <f t="shared" si="49"/>
        <v>45748</v>
      </c>
      <c r="B1519" t="s">
        <v>887</v>
      </c>
      <c r="C1519" t="s">
        <v>288</v>
      </c>
      <c r="D1519" t="s">
        <v>896</v>
      </c>
      <c r="E1519" t="s">
        <v>329</v>
      </c>
      <c r="F1519" t="s">
        <v>330</v>
      </c>
      <c r="G1519" t="s">
        <v>84</v>
      </c>
      <c r="H1519">
        <v>2219</v>
      </c>
      <c r="I1519" s="68" t="str">
        <f>VLOOKUP(E1519,Refs!$P$2:$R$29,3,FALSE)</f>
        <v>Y59</v>
      </c>
      <c r="J1519" s="68" t="str">
        <f>VLOOKUP(E1519,Refs!$P$2:$S$29,4,FALSE)</f>
        <v>South East</v>
      </c>
      <c r="K1519" s="28">
        <f t="shared" si="50"/>
        <v>2219</v>
      </c>
    </row>
    <row r="1520" spans="1:11" x14ac:dyDescent="0.35">
      <c r="A1520" s="69">
        <f t="shared" si="49"/>
        <v>45748</v>
      </c>
      <c r="B1520" t="s">
        <v>887</v>
      </c>
      <c r="C1520" t="s">
        <v>288</v>
      </c>
      <c r="D1520" t="s">
        <v>896</v>
      </c>
      <c r="E1520" t="s">
        <v>329</v>
      </c>
      <c r="F1520" t="s">
        <v>330</v>
      </c>
      <c r="G1520" t="s">
        <v>85</v>
      </c>
      <c r="H1520">
        <v>9941</v>
      </c>
      <c r="I1520" s="68" t="str">
        <f>VLOOKUP(E1520,Refs!$P$2:$R$29,3,FALSE)</f>
        <v>Y59</v>
      </c>
      <c r="J1520" s="68" t="str">
        <f>VLOOKUP(E1520,Refs!$P$2:$S$29,4,FALSE)</f>
        <v>South East</v>
      </c>
      <c r="K1520" s="28">
        <f t="shared" si="50"/>
        <v>9941</v>
      </c>
    </row>
    <row r="1521" spans="1:11" x14ac:dyDescent="0.35">
      <c r="A1521" s="69">
        <f t="shared" si="49"/>
        <v>45748</v>
      </c>
      <c r="B1521" t="s">
        <v>887</v>
      </c>
      <c r="C1521" t="s">
        <v>288</v>
      </c>
      <c r="D1521" t="s">
        <v>896</v>
      </c>
      <c r="E1521" t="s">
        <v>329</v>
      </c>
      <c r="F1521" t="s">
        <v>330</v>
      </c>
      <c r="G1521" t="s">
        <v>86</v>
      </c>
      <c r="H1521">
        <v>1224</v>
      </c>
      <c r="I1521" s="68" t="str">
        <f>VLOOKUP(E1521,Refs!$P$2:$R$29,3,FALSE)</f>
        <v>Y59</v>
      </c>
      <c r="J1521" s="68" t="str">
        <f>VLOOKUP(E1521,Refs!$P$2:$S$29,4,FALSE)</f>
        <v>South East</v>
      </c>
      <c r="K1521" s="28">
        <f t="shared" si="50"/>
        <v>1224</v>
      </c>
    </row>
    <row r="1522" spans="1:11" x14ac:dyDescent="0.35">
      <c r="A1522" s="69">
        <f t="shared" si="49"/>
        <v>45748</v>
      </c>
      <c r="B1522" t="s">
        <v>887</v>
      </c>
      <c r="C1522" t="s">
        <v>288</v>
      </c>
      <c r="D1522" t="s">
        <v>896</v>
      </c>
      <c r="E1522" t="s">
        <v>329</v>
      </c>
      <c r="F1522" t="s">
        <v>330</v>
      </c>
      <c r="G1522" t="s">
        <v>87</v>
      </c>
      <c r="H1522">
        <v>470</v>
      </c>
      <c r="I1522" s="68" t="str">
        <f>VLOOKUP(E1522,Refs!$P$2:$R$29,3,FALSE)</f>
        <v>Y59</v>
      </c>
      <c r="J1522" s="68" t="str">
        <f>VLOOKUP(E1522,Refs!$P$2:$S$29,4,FALSE)</f>
        <v>South East</v>
      </c>
      <c r="K1522" s="28">
        <f t="shared" si="50"/>
        <v>470</v>
      </c>
    </row>
    <row r="1523" spans="1:11" x14ac:dyDescent="0.35">
      <c r="A1523" s="69">
        <f t="shared" si="49"/>
        <v>45748</v>
      </c>
      <c r="B1523" t="s">
        <v>887</v>
      </c>
      <c r="C1523" t="s">
        <v>288</v>
      </c>
      <c r="D1523" t="s">
        <v>896</v>
      </c>
      <c r="E1523" t="s">
        <v>329</v>
      </c>
      <c r="F1523" t="s">
        <v>330</v>
      </c>
      <c r="G1523" t="s">
        <v>88</v>
      </c>
      <c r="H1523">
        <v>4018</v>
      </c>
      <c r="I1523" s="68" t="str">
        <f>VLOOKUP(E1523,Refs!$P$2:$R$29,3,FALSE)</f>
        <v>Y59</v>
      </c>
      <c r="J1523" s="68" t="str">
        <f>VLOOKUP(E1523,Refs!$P$2:$S$29,4,FALSE)</f>
        <v>South East</v>
      </c>
      <c r="K1523" s="28">
        <f t="shared" si="50"/>
        <v>4018</v>
      </c>
    </row>
    <row r="1524" spans="1:11" x14ac:dyDescent="0.35">
      <c r="A1524" s="69">
        <f t="shared" si="49"/>
        <v>45748</v>
      </c>
      <c r="B1524" t="s">
        <v>887</v>
      </c>
      <c r="C1524" t="s">
        <v>288</v>
      </c>
      <c r="D1524" t="s">
        <v>896</v>
      </c>
      <c r="E1524" t="s">
        <v>329</v>
      </c>
      <c r="F1524" t="s">
        <v>330</v>
      </c>
      <c r="G1524" t="s">
        <v>89</v>
      </c>
      <c r="H1524">
        <v>21129</v>
      </c>
      <c r="I1524" s="68" t="str">
        <f>VLOOKUP(E1524,Refs!$P$2:$R$29,3,FALSE)</f>
        <v>Y59</v>
      </c>
      <c r="J1524" s="68" t="str">
        <f>VLOOKUP(E1524,Refs!$P$2:$S$29,4,FALSE)</f>
        <v>South East</v>
      </c>
      <c r="K1524" s="28">
        <f t="shared" si="50"/>
        <v>21129</v>
      </c>
    </row>
    <row r="1525" spans="1:11" x14ac:dyDescent="0.35">
      <c r="A1525" s="69">
        <f t="shared" si="49"/>
        <v>45748</v>
      </c>
      <c r="B1525" t="s">
        <v>887</v>
      </c>
      <c r="C1525" t="s">
        <v>288</v>
      </c>
      <c r="D1525" t="s">
        <v>896</v>
      </c>
      <c r="E1525" t="s">
        <v>329</v>
      </c>
      <c r="F1525" t="s">
        <v>330</v>
      </c>
      <c r="G1525" t="s">
        <v>90</v>
      </c>
      <c r="H1525">
        <v>20624</v>
      </c>
      <c r="I1525" s="68" t="str">
        <f>VLOOKUP(E1525,Refs!$P$2:$R$29,3,FALSE)</f>
        <v>Y59</v>
      </c>
      <c r="J1525" s="68" t="str">
        <f>VLOOKUP(E1525,Refs!$P$2:$S$29,4,FALSE)</f>
        <v>South East</v>
      </c>
      <c r="K1525" s="28">
        <f t="shared" si="50"/>
        <v>20624</v>
      </c>
    </row>
    <row r="1526" spans="1:11" x14ac:dyDescent="0.35">
      <c r="A1526" s="69">
        <f t="shared" si="49"/>
        <v>45748</v>
      </c>
      <c r="B1526" t="s">
        <v>887</v>
      </c>
      <c r="C1526" t="s">
        <v>288</v>
      </c>
      <c r="D1526" t="s">
        <v>896</v>
      </c>
      <c r="E1526" t="s">
        <v>329</v>
      </c>
      <c r="F1526" t="s">
        <v>330</v>
      </c>
      <c r="G1526" t="s">
        <v>27</v>
      </c>
      <c r="H1526">
        <v>2510</v>
      </c>
      <c r="I1526" s="68" t="str">
        <f>VLOOKUP(E1526,Refs!$P$2:$R$29,3,FALSE)</f>
        <v>Y59</v>
      </c>
      <c r="J1526" s="68" t="str">
        <f>VLOOKUP(E1526,Refs!$P$2:$S$29,4,FALSE)</f>
        <v>South East</v>
      </c>
      <c r="K1526" s="28">
        <f t="shared" si="50"/>
        <v>2510</v>
      </c>
    </row>
    <row r="1527" spans="1:11" x14ac:dyDescent="0.35">
      <c r="A1527" s="69">
        <f t="shared" si="49"/>
        <v>45748</v>
      </c>
      <c r="B1527" t="s">
        <v>887</v>
      </c>
      <c r="C1527" t="s">
        <v>288</v>
      </c>
      <c r="D1527" t="s">
        <v>896</v>
      </c>
      <c r="E1527" t="s">
        <v>329</v>
      </c>
      <c r="F1527" t="s">
        <v>330</v>
      </c>
      <c r="G1527" t="s">
        <v>29</v>
      </c>
      <c r="H1527">
        <v>3305</v>
      </c>
      <c r="I1527" s="68" t="str">
        <f>VLOOKUP(E1527,Refs!$P$2:$R$29,3,FALSE)</f>
        <v>Y59</v>
      </c>
      <c r="J1527" s="68" t="str">
        <f>VLOOKUP(E1527,Refs!$P$2:$S$29,4,FALSE)</f>
        <v>South East</v>
      </c>
      <c r="K1527" s="28">
        <f t="shared" si="50"/>
        <v>3305</v>
      </c>
    </row>
    <row r="1528" spans="1:11" x14ac:dyDescent="0.35">
      <c r="A1528" s="69">
        <f t="shared" si="49"/>
        <v>45748</v>
      </c>
      <c r="B1528" t="s">
        <v>887</v>
      </c>
      <c r="C1528" t="s">
        <v>288</v>
      </c>
      <c r="D1528" t="s">
        <v>896</v>
      </c>
      <c r="E1528" t="s">
        <v>329</v>
      </c>
      <c r="F1528" t="s">
        <v>330</v>
      </c>
      <c r="G1528" t="s">
        <v>91</v>
      </c>
      <c r="H1528">
        <v>1731</v>
      </c>
      <c r="I1528" s="68" t="str">
        <f>VLOOKUP(E1528,Refs!$P$2:$R$29,3,FALSE)</f>
        <v>Y59</v>
      </c>
      <c r="J1528" s="68" t="str">
        <f>VLOOKUP(E1528,Refs!$P$2:$S$29,4,FALSE)</f>
        <v>South East</v>
      </c>
      <c r="K1528" s="28">
        <f t="shared" si="50"/>
        <v>1731</v>
      </c>
    </row>
    <row r="1529" spans="1:11" x14ac:dyDescent="0.35">
      <c r="A1529" s="69">
        <f t="shared" si="49"/>
        <v>45748</v>
      </c>
      <c r="B1529" t="s">
        <v>887</v>
      </c>
      <c r="C1529" t="s">
        <v>288</v>
      </c>
      <c r="D1529" t="s">
        <v>896</v>
      </c>
      <c r="E1529" t="s">
        <v>329</v>
      </c>
      <c r="F1529" t="s">
        <v>330</v>
      </c>
      <c r="G1529" t="s">
        <v>92</v>
      </c>
      <c r="H1529">
        <v>10</v>
      </c>
      <c r="I1529" s="68" t="str">
        <f>VLOOKUP(E1529,Refs!$P$2:$R$29,3,FALSE)</f>
        <v>Y59</v>
      </c>
      <c r="J1529" s="68" t="str">
        <f>VLOOKUP(E1529,Refs!$P$2:$S$29,4,FALSE)</f>
        <v>South East</v>
      </c>
      <c r="K1529" s="28">
        <f t="shared" si="50"/>
        <v>10</v>
      </c>
    </row>
    <row r="1530" spans="1:11" x14ac:dyDescent="0.35">
      <c r="A1530" s="69">
        <f t="shared" si="49"/>
        <v>45748</v>
      </c>
      <c r="B1530" t="s">
        <v>887</v>
      </c>
      <c r="C1530" t="s">
        <v>288</v>
      </c>
      <c r="D1530" t="s">
        <v>896</v>
      </c>
      <c r="E1530" t="s">
        <v>329</v>
      </c>
      <c r="F1530" t="s">
        <v>330</v>
      </c>
      <c r="G1530" t="s">
        <v>93</v>
      </c>
      <c r="H1530">
        <v>1240</v>
      </c>
      <c r="I1530" s="68" t="str">
        <f>VLOOKUP(E1530,Refs!$P$2:$R$29,3,FALSE)</f>
        <v>Y59</v>
      </c>
      <c r="J1530" s="68" t="str">
        <f>VLOOKUP(E1530,Refs!$P$2:$S$29,4,FALSE)</f>
        <v>South East</v>
      </c>
      <c r="K1530" s="28">
        <f t="shared" si="50"/>
        <v>1240</v>
      </c>
    </row>
    <row r="1531" spans="1:11" x14ac:dyDescent="0.35">
      <c r="A1531" s="69">
        <f t="shared" si="49"/>
        <v>45748</v>
      </c>
      <c r="B1531" t="s">
        <v>887</v>
      </c>
      <c r="C1531" t="s">
        <v>288</v>
      </c>
      <c r="D1531" t="s">
        <v>896</v>
      </c>
      <c r="E1531" t="s">
        <v>329</v>
      </c>
      <c r="F1531" t="s">
        <v>330</v>
      </c>
      <c r="G1531" t="s">
        <v>94</v>
      </c>
      <c r="H1531">
        <v>83</v>
      </c>
      <c r="I1531" s="68" t="str">
        <f>VLOOKUP(E1531,Refs!$P$2:$R$29,3,FALSE)</f>
        <v>Y59</v>
      </c>
      <c r="J1531" s="68" t="str">
        <f>VLOOKUP(E1531,Refs!$P$2:$S$29,4,FALSE)</f>
        <v>South East</v>
      </c>
      <c r="K1531" s="28">
        <f t="shared" si="50"/>
        <v>83</v>
      </c>
    </row>
    <row r="1532" spans="1:11" x14ac:dyDescent="0.35">
      <c r="A1532" s="69">
        <f t="shared" si="49"/>
        <v>45748</v>
      </c>
      <c r="B1532" t="s">
        <v>887</v>
      </c>
      <c r="C1532" t="s">
        <v>288</v>
      </c>
      <c r="D1532" t="s">
        <v>896</v>
      </c>
      <c r="E1532" t="s">
        <v>329</v>
      </c>
      <c r="F1532" t="s">
        <v>330</v>
      </c>
      <c r="G1532" t="s">
        <v>95</v>
      </c>
      <c r="H1532">
        <v>669</v>
      </c>
      <c r="I1532" s="68" t="str">
        <f>VLOOKUP(E1532,Refs!$P$2:$R$29,3,FALSE)</f>
        <v>Y59</v>
      </c>
      <c r="J1532" s="68" t="str">
        <f>VLOOKUP(E1532,Refs!$P$2:$S$29,4,FALSE)</f>
        <v>South East</v>
      </c>
      <c r="K1532" s="28">
        <f t="shared" si="50"/>
        <v>669</v>
      </c>
    </row>
    <row r="1533" spans="1:11" x14ac:dyDescent="0.35">
      <c r="A1533" s="69">
        <f t="shared" si="49"/>
        <v>45748</v>
      </c>
      <c r="B1533" t="s">
        <v>887</v>
      </c>
      <c r="C1533" t="s">
        <v>288</v>
      </c>
      <c r="D1533" t="s">
        <v>896</v>
      </c>
      <c r="E1533" t="s">
        <v>329</v>
      </c>
      <c r="F1533" t="s">
        <v>330</v>
      </c>
      <c r="G1533" t="s">
        <v>96</v>
      </c>
      <c r="H1533">
        <v>36</v>
      </c>
      <c r="I1533" s="68" t="str">
        <f>VLOOKUP(E1533,Refs!$P$2:$R$29,3,FALSE)</f>
        <v>Y59</v>
      </c>
      <c r="J1533" s="68" t="str">
        <f>VLOOKUP(E1533,Refs!$P$2:$S$29,4,FALSE)</f>
        <v>South East</v>
      </c>
      <c r="K1533" s="28">
        <f t="shared" si="50"/>
        <v>36</v>
      </c>
    </row>
    <row r="1534" spans="1:11" x14ac:dyDescent="0.35">
      <c r="A1534" s="69">
        <f t="shared" si="49"/>
        <v>45748</v>
      </c>
      <c r="B1534" t="s">
        <v>887</v>
      </c>
      <c r="C1534" t="s">
        <v>288</v>
      </c>
      <c r="D1534" t="s">
        <v>896</v>
      </c>
      <c r="E1534" t="s">
        <v>329</v>
      </c>
      <c r="F1534" t="s">
        <v>330</v>
      </c>
      <c r="G1534" t="s">
        <v>97</v>
      </c>
      <c r="H1534">
        <v>1105</v>
      </c>
      <c r="I1534" s="68" t="str">
        <f>VLOOKUP(E1534,Refs!$P$2:$R$29,3,FALSE)</f>
        <v>Y59</v>
      </c>
      <c r="J1534" s="68" t="str">
        <f>VLOOKUP(E1534,Refs!$P$2:$S$29,4,FALSE)</f>
        <v>South East</v>
      </c>
      <c r="K1534" s="28">
        <f t="shared" si="50"/>
        <v>1105</v>
      </c>
    </row>
    <row r="1535" spans="1:11" x14ac:dyDescent="0.35">
      <c r="A1535" s="69">
        <f t="shared" si="49"/>
        <v>45748</v>
      </c>
      <c r="B1535" t="s">
        <v>887</v>
      </c>
      <c r="C1535" t="s">
        <v>288</v>
      </c>
      <c r="D1535" t="s">
        <v>896</v>
      </c>
      <c r="E1535" t="s">
        <v>329</v>
      </c>
      <c r="F1535" t="s">
        <v>330</v>
      </c>
      <c r="G1535" t="s">
        <v>31</v>
      </c>
      <c r="H1535">
        <v>601</v>
      </c>
      <c r="I1535" s="68" t="str">
        <f>VLOOKUP(E1535,Refs!$P$2:$R$29,3,FALSE)</f>
        <v>Y59</v>
      </c>
      <c r="J1535" s="68" t="str">
        <f>VLOOKUP(E1535,Refs!$P$2:$S$29,4,FALSE)</f>
        <v>South East</v>
      </c>
      <c r="K1535" s="28">
        <f t="shared" si="50"/>
        <v>601</v>
      </c>
    </row>
    <row r="1536" spans="1:11" x14ac:dyDescent="0.35">
      <c r="A1536" s="69">
        <f t="shared" si="49"/>
        <v>45748</v>
      </c>
      <c r="B1536" t="s">
        <v>887</v>
      </c>
      <c r="C1536" t="s">
        <v>288</v>
      </c>
      <c r="D1536" t="s">
        <v>896</v>
      </c>
      <c r="E1536" t="s">
        <v>329</v>
      </c>
      <c r="F1536" t="s">
        <v>330</v>
      </c>
      <c r="G1536" t="s">
        <v>98</v>
      </c>
      <c r="H1536">
        <v>1938</v>
      </c>
      <c r="I1536" s="68" t="str">
        <f>VLOOKUP(E1536,Refs!$P$2:$R$29,3,FALSE)</f>
        <v>Y59</v>
      </c>
      <c r="J1536" s="68" t="str">
        <f>VLOOKUP(E1536,Refs!$P$2:$S$29,4,FALSE)</f>
        <v>South East</v>
      </c>
      <c r="K1536" s="28">
        <f t="shared" si="50"/>
        <v>1938</v>
      </c>
    </row>
    <row r="1537" spans="1:11" x14ac:dyDescent="0.35">
      <c r="A1537" s="69">
        <f t="shared" si="49"/>
        <v>45748</v>
      </c>
      <c r="B1537" t="s">
        <v>887</v>
      </c>
      <c r="C1537" t="s">
        <v>288</v>
      </c>
      <c r="D1537" t="s">
        <v>896</v>
      </c>
      <c r="E1537" t="s">
        <v>329</v>
      </c>
      <c r="F1537" t="s">
        <v>330</v>
      </c>
      <c r="G1537" t="s">
        <v>99</v>
      </c>
      <c r="H1537">
        <v>2300</v>
      </c>
      <c r="I1537" s="68" t="str">
        <f>VLOOKUP(E1537,Refs!$P$2:$R$29,3,FALSE)</f>
        <v>Y59</v>
      </c>
      <c r="J1537" s="68" t="str">
        <f>VLOOKUP(E1537,Refs!$P$2:$S$29,4,FALSE)</f>
        <v>South East</v>
      </c>
      <c r="K1537" s="28">
        <f t="shared" si="50"/>
        <v>2300</v>
      </c>
    </row>
    <row r="1538" spans="1:11" x14ac:dyDescent="0.35">
      <c r="A1538" s="69">
        <f t="shared" si="49"/>
        <v>45748</v>
      </c>
      <c r="B1538" t="s">
        <v>887</v>
      </c>
      <c r="C1538" t="s">
        <v>288</v>
      </c>
      <c r="D1538" t="s">
        <v>896</v>
      </c>
      <c r="E1538" t="s">
        <v>329</v>
      </c>
      <c r="F1538" t="s">
        <v>330</v>
      </c>
      <c r="G1538" t="s">
        <v>100</v>
      </c>
      <c r="H1538">
        <v>2181</v>
      </c>
      <c r="I1538" s="68" t="str">
        <f>VLOOKUP(E1538,Refs!$P$2:$R$29,3,FALSE)</f>
        <v>Y59</v>
      </c>
      <c r="J1538" s="68" t="str">
        <f>VLOOKUP(E1538,Refs!$P$2:$S$29,4,FALSE)</f>
        <v>South East</v>
      </c>
      <c r="K1538" s="28">
        <f t="shared" si="50"/>
        <v>2181</v>
      </c>
    </row>
    <row r="1539" spans="1:11" x14ac:dyDescent="0.35">
      <c r="A1539" s="69">
        <f t="shared" ref="A1539:A1602" si="51">DATEVALUE(RIGHT(B1539,8))</f>
        <v>45748</v>
      </c>
      <c r="B1539" t="s">
        <v>887</v>
      </c>
      <c r="C1539" t="s">
        <v>288</v>
      </c>
      <c r="D1539" t="s">
        <v>896</v>
      </c>
      <c r="E1539" t="s">
        <v>329</v>
      </c>
      <c r="F1539" t="s">
        <v>330</v>
      </c>
      <c r="G1539" t="s">
        <v>101</v>
      </c>
      <c r="H1539">
        <v>1607</v>
      </c>
      <c r="I1539" s="68" t="str">
        <f>VLOOKUP(E1539,Refs!$P$2:$R$29,3,FALSE)</f>
        <v>Y59</v>
      </c>
      <c r="J1539" s="68" t="str">
        <f>VLOOKUP(E1539,Refs!$P$2:$S$29,4,FALSE)</f>
        <v>South East</v>
      </c>
      <c r="K1539" s="28">
        <f t="shared" si="50"/>
        <v>1607</v>
      </c>
    </row>
    <row r="1540" spans="1:11" x14ac:dyDescent="0.35">
      <c r="A1540" s="69">
        <f t="shared" si="51"/>
        <v>45748</v>
      </c>
      <c r="B1540" t="s">
        <v>887</v>
      </c>
      <c r="C1540" t="s">
        <v>288</v>
      </c>
      <c r="D1540" t="s">
        <v>896</v>
      </c>
      <c r="E1540" t="s">
        <v>329</v>
      </c>
      <c r="F1540" t="s">
        <v>330</v>
      </c>
      <c r="G1540" t="s">
        <v>102</v>
      </c>
      <c r="H1540">
        <v>423</v>
      </c>
      <c r="I1540" s="68" t="str">
        <f>VLOOKUP(E1540,Refs!$P$2:$R$29,3,FALSE)</f>
        <v>Y59</v>
      </c>
      <c r="J1540" s="68" t="str">
        <f>VLOOKUP(E1540,Refs!$P$2:$S$29,4,FALSE)</f>
        <v>South East</v>
      </c>
      <c r="K1540" s="28">
        <f t="shared" si="50"/>
        <v>423</v>
      </c>
    </row>
    <row r="1541" spans="1:11" x14ac:dyDescent="0.35">
      <c r="A1541" s="69">
        <f t="shared" si="51"/>
        <v>45748</v>
      </c>
      <c r="B1541" t="s">
        <v>887</v>
      </c>
      <c r="C1541" t="s">
        <v>288</v>
      </c>
      <c r="D1541" t="s">
        <v>896</v>
      </c>
      <c r="E1541" t="s">
        <v>329</v>
      </c>
      <c r="F1541" t="s">
        <v>330</v>
      </c>
      <c r="G1541" t="s">
        <v>103</v>
      </c>
      <c r="H1541">
        <v>165</v>
      </c>
      <c r="I1541" s="68" t="str">
        <f>VLOOKUP(E1541,Refs!$P$2:$R$29,3,FALSE)</f>
        <v>Y59</v>
      </c>
      <c r="J1541" s="68" t="str">
        <f>VLOOKUP(E1541,Refs!$P$2:$S$29,4,FALSE)</f>
        <v>South East</v>
      </c>
      <c r="K1541" s="28">
        <f t="shared" si="50"/>
        <v>165</v>
      </c>
    </row>
    <row r="1542" spans="1:11" x14ac:dyDescent="0.35">
      <c r="A1542" s="69">
        <f t="shared" si="51"/>
        <v>45748</v>
      </c>
      <c r="B1542" t="s">
        <v>887</v>
      </c>
      <c r="C1542" t="s">
        <v>288</v>
      </c>
      <c r="D1542" t="s">
        <v>896</v>
      </c>
      <c r="E1542" t="s">
        <v>329</v>
      </c>
      <c r="F1542" t="s">
        <v>330</v>
      </c>
      <c r="G1542" t="s">
        <v>104</v>
      </c>
      <c r="H1542">
        <v>1621</v>
      </c>
      <c r="I1542" s="68" t="str">
        <f>VLOOKUP(E1542,Refs!$P$2:$R$29,3,FALSE)</f>
        <v>Y59</v>
      </c>
      <c r="J1542" s="68" t="str">
        <f>VLOOKUP(E1542,Refs!$P$2:$S$29,4,FALSE)</f>
        <v>South East</v>
      </c>
      <c r="K1542" s="28">
        <f t="shared" si="50"/>
        <v>1621</v>
      </c>
    </row>
    <row r="1543" spans="1:11" x14ac:dyDescent="0.35">
      <c r="A1543" s="69">
        <f t="shared" si="51"/>
        <v>45748</v>
      </c>
      <c r="B1543" t="s">
        <v>887</v>
      </c>
      <c r="C1543" t="s">
        <v>288</v>
      </c>
      <c r="D1543" t="s">
        <v>896</v>
      </c>
      <c r="E1543" t="s">
        <v>329</v>
      </c>
      <c r="F1543" t="s">
        <v>330</v>
      </c>
      <c r="G1543" t="s">
        <v>105</v>
      </c>
      <c r="H1543">
        <v>2721487</v>
      </c>
      <c r="I1543" s="68" t="str">
        <f>VLOOKUP(E1543,Refs!$P$2:$R$29,3,FALSE)</f>
        <v>Y59</v>
      </c>
      <c r="J1543" s="68" t="str">
        <f>VLOOKUP(E1543,Refs!$P$2:$S$29,4,FALSE)</f>
        <v>South East</v>
      </c>
      <c r="K1543" s="28">
        <f t="shared" ref="K1543:K1606" si="52">IF(OR(H1543="NULL",H1543=0,H1543=""),"",H1543)</f>
        <v>2721487</v>
      </c>
    </row>
    <row r="1544" spans="1:11" x14ac:dyDescent="0.35">
      <c r="A1544" s="69">
        <f t="shared" si="51"/>
        <v>45748</v>
      </c>
      <c r="B1544" t="s">
        <v>887</v>
      </c>
      <c r="C1544" t="s">
        <v>288</v>
      </c>
      <c r="D1544" t="s">
        <v>896</v>
      </c>
      <c r="E1544" t="s">
        <v>329</v>
      </c>
      <c r="F1544" t="s">
        <v>330</v>
      </c>
      <c r="G1544" t="s">
        <v>106</v>
      </c>
      <c r="H1544">
        <v>2309</v>
      </c>
      <c r="I1544" s="68" t="str">
        <f>VLOOKUP(E1544,Refs!$P$2:$R$29,3,FALSE)</f>
        <v>Y59</v>
      </c>
      <c r="J1544" s="68" t="str">
        <f>VLOOKUP(E1544,Refs!$P$2:$S$29,4,FALSE)</f>
        <v>South East</v>
      </c>
      <c r="K1544" s="28">
        <f t="shared" si="52"/>
        <v>2309</v>
      </c>
    </row>
    <row r="1545" spans="1:11" x14ac:dyDescent="0.35">
      <c r="A1545" s="69">
        <f t="shared" si="51"/>
        <v>45748</v>
      </c>
      <c r="B1545" t="s">
        <v>887</v>
      </c>
      <c r="C1545" t="s">
        <v>288</v>
      </c>
      <c r="D1545" t="s">
        <v>896</v>
      </c>
      <c r="E1545" t="s">
        <v>329</v>
      </c>
      <c r="F1545" t="s">
        <v>330</v>
      </c>
      <c r="G1545" t="s">
        <v>107</v>
      </c>
      <c r="H1545">
        <v>1403</v>
      </c>
      <c r="I1545" s="68" t="str">
        <f>VLOOKUP(E1545,Refs!$P$2:$R$29,3,FALSE)</f>
        <v>Y59</v>
      </c>
      <c r="J1545" s="68" t="str">
        <f>VLOOKUP(E1545,Refs!$P$2:$S$29,4,FALSE)</f>
        <v>South East</v>
      </c>
      <c r="K1545" s="28">
        <f t="shared" si="52"/>
        <v>1403</v>
      </c>
    </row>
    <row r="1546" spans="1:11" x14ac:dyDescent="0.35">
      <c r="A1546" s="69">
        <f t="shared" si="51"/>
        <v>45748</v>
      </c>
      <c r="B1546" t="s">
        <v>887</v>
      </c>
      <c r="C1546" t="s">
        <v>288</v>
      </c>
      <c r="D1546" t="s">
        <v>896</v>
      </c>
      <c r="E1546" t="s">
        <v>329</v>
      </c>
      <c r="F1546" t="s">
        <v>330</v>
      </c>
      <c r="G1546" t="s">
        <v>108</v>
      </c>
      <c r="H1546">
        <v>165</v>
      </c>
      <c r="I1546" s="68" t="str">
        <f>VLOOKUP(E1546,Refs!$P$2:$R$29,3,FALSE)</f>
        <v>Y59</v>
      </c>
      <c r="J1546" s="68" t="str">
        <f>VLOOKUP(E1546,Refs!$P$2:$S$29,4,FALSE)</f>
        <v>South East</v>
      </c>
      <c r="K1546" s="28">
        <f t="shared" si="52"/>
        <v>165</v>
      </c>
    </row>
    <row r="1547" spans="1:11" x14ac:dyDescent="0.35">
      <c r="A1547" s="69">
        <f t="shared" si="51"/>
        <v>45748</v>
      </c>
      <c r="B1547" t="s">
        <v>887</v>
      </c>
      <c r="C1547" t="s">
        <v>288</v>
      </c>
      <c r="D1547" t="s">
        <v>896</v>
      </c>
      <c r="E1547" t="s">
        <v>329</v>
      </c>
      <c r="F1547" t="s">
        <v>330</v>
      </c>
      <c r="G1547" t="s">
        <v>109</v>
      </c>
      <c r="H1547">
        <v>589</v>
      </c>
      <c r="I1547" s="68" t="str">
        <f>VLOOKUP(E1547,Refs!$P$2:$R$29,3,FALSE)</f>
        <v>Y59</v>
      </c>
      <c r="J1547" s="68" t="str">
        <f>VLOOKUP(E1547,Refs!$P$2:$S$29,4,FALSE)</f>
        <v>South East</v>
      </c>
      <c r="K1547" s="28">
        <f t="shared" si="52"/>
        <v>589</v>
      </c>
    </row>
    <row r="1548" spans="1:11" x14ac:dyDescent="0.35">
      <c r="A1548" s="69">
        <f t="shared" si="51"/>
        <v>45748</v>
      </c>
      <c r="B1548" t="s">
        <v>887</v>
      </c>
      <c r="C1548" t="s">
        <v>288</v>
      </c>
      <c r="D1548" t="s">
        <v>896</v>
      </c>
      <c r="E1548" t="s">
        <v>329</v>
      </c>
      <c r="F1548" t="s">
        <v>330</v>
      </c>
      <c r="G1548" t="s">
        <v>110</v>
      </c>
      <c r="H1548">
        <v>1834388</v>
      </c>
      <c r="I1548" s="68" t="str">
        <f>VLOOKUP(E1548,Refs!$P$2:$R$29,3,FALSE)</f>
        <v>Y59</v>
      </c>
      <c r="J1548" s="68" t="str">
        <f>VLOOKUP(E1548,Refs!$P$2:$S$29,4,FALSE)</f>
        <v>South East</v>
      </c>
      <c r="K1548" s="28">
        <f t="shared" si="52"/>
        <v>1834388</v>
      </c>
    </row>
    <row r="1549" spans="1:11" x14ac:dyDescent="0.35">
      <c r="A1549" s="69">
        <f t="shared" si="51"/>
        <v>45748</v>
      </c>
      <c r="B1549" t="s">
        <v>887</v>
      </c>
      <c r="C1549" t="s">
        <v>288</v>
      </c>
      <c r="D1549" t="s">
        <v>896</v>
      </c>
      <c r="E1549" t="s">
        <v>329</v>
      </c>
      <c r="F1549" t="s">
        <v>330</v>
      </c>
      <c r="G1549" t="s">
        <v>111</v>
      </c>
      <c r="H1549">
        <v>1947</v>
      </c>
      <c r="I1549" s="68" t="str">
        <f>VLOOKUP(E1549,Refs!$P$2:$R$29,3,FALSE)</f>
        <v>Y59</v>
      </c>
      <c r="J1549" s="68" t="str">
        <f>VLOOKUP(E1549,Refs!$P$2:$S$29,4,FALSE)</f>
        <v>South East</v>
      </c>
      <c r="K1549" s="28">
        <f t="shared" si="52"/>
        <v>1947</v>
      </c>
    </row>
    <row r="1550" spans="1:11" x14ac:dyDescent="0.35">
      <c r="A1550" s="69">
        <f t="shared" si="51"/>
        <v>45748</v>
      </c>
      <c r="B1550" t="s">
        <v>887</v>
      </c>
      <c r="C1550" t="s">
        <v>288</v>
      </c>
      <c r="D1550" t="s">
        <v>896</v>
      </c>
      <c r="E1550" t="s">
        <v>329</v>
      </c>
      <c r="F1550" t="s">
        <v>330</v>
      </c>
      <c r="G1550" t="s">
        <v>814</v>
      </c>
      <c r="H1550">
        <v>9577</v>
      </c>
      <c r="I1550" s="68" t="str">
        <f>VLOOKUP(E1550,Refs!$P$2:$R$29,3,FALSE)</f>
        <v>Y59</v>
      </c>
      <c r="J1550" s="68" t="str">
        <f>VLOOKUP(E1550,Refs!$P$2:$S$29,4,FALSE)</f>
        <v>South East</v>
      </c>
      <c r="K1550" s="28">
        <f t="shared" si="52"/>
        <v>9577</v>
      </c>
    </row>
    <row r="1551" spans="1:11" x14ac:dyDescent="0.35">
      <c r="A1551" s="69">
        <f t="shared" si="51"/>
        <v>45748</v>
      </c>
      <c r="B1551" t="s">
        <v>887</v>
      </c>
      <c r="C1551" t="s">
        <v>288</v>
      </c>
      <c r="D1551" t="s">
        <v>896</v>
      </c>
      <c r="E1551" t="s">
        <v>329</v>
      </c>
      <c r="F1551" t="s">
        <v>330</v>
      </c>
      <c r="G1551" t="s">
        <v>815</v>
      </c>
      <c r="H1551">
        <v>151</v>
      </c>
      <c r="I1551" s="68" t="str">
        <f>VLOOKUP(E1551,Refs!$P$2:$R$29,3,FALSE)</f>
        <v>Y59</v>
      </c>
      <c r="J1551" s="68" t="str">
        <f>VLOOKUP(E1551,Refs!$P$2:$S$29,4,FALSE)</f>
        <v>South East</v>
      </c>
      <c r="K1551" s="28">
        <f t="shared" si="52"/>
        <v>151</v>
      </c>
    </row>
    <row r="1552" spans="1:11" x14ac:dyDescent="0.35">
      <c r="A1552" s="69">
        <f t="shared" si="51"/>
        <v>45748</v>
      </c>
      <c r="B1552" t="s">
        <v>887</v>
      </c>
      <c r="C1552" t="s">
        <v>288</v>
      </c>
      <c r="D1552" t="s">
        <v>896</v>
      </c>
      <c r="E1552" t="s">
        <v>329</v>
      </c>
      <c r="F1552" t="s">
        <v>330</v>
      </c>
      <c r="G1552" t="s">
        <v>112</v>
      </c>
      <c r="H1552">
        <v>16801</v>
      </c>
      <c r="I1552" s="68" t="str">
        <f>VLOOKUP(E1552,Refs!$P$2:$R$29,3,FALSE)</f>
        <v>Y59</v>
      </c>
      <c r="J1552" s="68" t="str">
        <f>VLOOKUP(E1552,Refs!$P$2:$S$29,4,FALSE)</f>
        <v>South East</v>
      </c>
      <c r="K1552" s="28">
        <f t="shared" si="52"/>
        <v>16801</v>
      </c>
    </row>
    <row r="1553" spans="1:11" x14ac:dyDescent="0.35">
      <c r="A1553" s="69">
        <f t="shared" si="51"/>
        <v>45748</v>
      </c>
      <c r="B1553" t="s">
        <v>887</v>
      </c>
      <c r="C1553" t="s">
        <v>288</v>
      </c>
      <c r="D1553" t="s">
        <v>896</v>
      </c>
      <c r="E1553" t="s">
        <v>329</v>
      </c>
      <c r="F1553" t="s">
        <v>330</v>
      </c>
      <c r="G1553" t="s">
        <v>113</v>
      </c>
      <c r="H1553">
        <v>26</v>
      </c>
      <c r="I1553" s="68" t="str">
        <f>VLOOKUP(E1553,Refs!$P$2:$R$29,3,FALSE)</f>
        <v>Y59</v>
      </c>
      <c r="J1553" s="68" t="str">
        <f>VLOOKUP(E1553,Refs!$P$2:$S$29,4,FALSE)</f>
        <v>South East</v>
      </c>
      <c r="K1553" s="28">
        <f t="shared" si="52"/>
        <v>26</v>
      </c>
    </row>
    <row r="1554" spans="1:11" x14ac:dyDescent="0.35">
      <c r="A1554" s="69">
        <f t="shared" si="51"/>
        <v>45748</v>
      </c>
      <c r="B1554" t="s">
        <v>887</v>
      </c>
      <c r="C1554" t="s">
        <v>288</v>
      </c>
      <c r="D1554" t="s">
        <v>896</v>
      </c>
      <c r="E1554" t="s">
        <v>329</v>
      </c>
      <c r="F1554" t="s">
        <v>330</v>
      </c>
      <c r="G1554" t="s">
        <v>114</v>
      </c>
      <c r="H1554">
        <v>12649</v>
      </c>
      <c r="I1554" s="68" t="str">
        <f>VLOOKUP(E1554,Refs!$P$2:$R$29,3,FALSE)</f>
        <v>Y59</v>
      </c>
      <c r="J1554" s="68" t="str">
        <f>VLOOKUP(E1554,Refs!$P$2:$S$29,4,FALSE)</f>
        <v>South East</v>
      </c>
      <c r="K1554" s="28">
        <f t="shared" si="52"/>
        <v>12649</v>
      </c>
    </row>
    <row r="1555" spans="1:11" x14ac:dyDescent="0.35">
      <c r="A1555" s="69">
        <f t="shared" si="51"/>
        <v>45748</v>
      </c>
      <c r="B1555" t="s">
        <v>887</v>
      </c>
      <c r="C1555" t="s">
        <v>288</v>
      </c>
      <c r="D1555" t="s">
        <v>896</v>
      </c>
      <c r="E1555" t="s">
        <v>329</v>
      </c>
      <c r="F1555" t="s">
        <v>330</v>
      </c>
      <c r="G1555" t="s">
        <v>115</v>
      </c>
      <c r="H1555">
        <v>4414</v>
      </c>
      <c r="I1555" s="68" t="str">
        <f>VLOOKUP(E1555,Refs!$P$2:$R$29,3,FALSE)</f>
        <v>Y59</v>
      </c>
      <c r="J1555" s="68" t="str">
        <f>VLOOKUP(E1555,Refs!$P$2:$S$29,4,FALSE)</f>
        <v>South East</v>
      </c>
      <c r="K1555" s="28">
        <f t="shared" si="52"/>
        <v>4414</v>
      </c>
    </row>
    <row r="1556" spans="1:11" x14ac:dyDescent="0.35">
      <c r="A1556" s="69">
        <f t="shared" si="51"/>
        <v>45748</v>
      </c>
      <c r="B1556" t="s">
        <v>887</v>
      </c>
      <c r="C1556" t="s">
        <v>288</v>
      </c>
      <c r="D1556" t="s">
        <v>896</v>
      </c>
      <c r="E1556" t="s">
        <v>329</v>
      </c>
      <c r="F1556" t="s">
        <v>330</v>
      </c>
      <c r="G1556" t="s">
        <v>116</v>
      </c>
      <c r="H1556">
        <v>3413</v>
      </c>
      <c r="I1556" s="68" t="str">
        <f>VLOOKUP(E1556,Refs!$P$2:$R$29,3,FALSE)</f>
        <v>Y59</v>
      </c>
      <c r="J1556" s="68" t="str">
        <f>VLOOKUP(E1556,Refs!$P$2:$S$29,4,FALSE)</f>
        <v>South East</v>
      </c>
      <c r="K1556" s="28">
        <f t="shared" si="52"/>
        <v>3413</v>
      </c>
    </row>
    <row r="1557" spans="1:11" x14ac:dyDescent="0.35">
      <c r="A1557" s="69">
        <f t="shared" si="51"/>
        <v>45748</v>
      </c>
      <c r="B1557" t="s">
        <v>887</v>
      </c>
      <c r="C1557" t="s">
        <v>288</v>
      </c>
      <c r="D1557" t="s">
        <v>896</v>
      </c>
      <c r="E1557" t="s">
        <v>329</v>
      </c>
      <c r="F1557" t="s">
        <v>330</v>
      </c>
      <c r="G1557" t="s">
        <v>117</v>
      </c>
      <c r="H1557">
        <v>1518</v>
      </c>
      <c r="I1557" s="68" t="str">
        <f>VLOOKUP(E1557,Refs!$P$2:$R$29,3,FALSE)</f>
        <v>Y59</v>
      </c>
      <c r="J1557" s="68" t="str">
        <f>VLOOKUP(E1557,Refs!$P$2:$S$29,4,FALSE)</f>
        <v>South East</v>
      </c>
      <c r="K1557" s="28">
        <f t="shared" si="52"/>
        <v>1518</v>
      </c>
    </row>
    <row r="1558" spans="1:11" x14ac:dyDescent="0.35">
      <c r="A1558" s="69">
        <f t="shared" si="51"/>
        <v>45748</v>
      </c>
      <c r="B1558" t="s">
        <v>887</v>
      </c>
      <c r="C1558" t="s">
        <v>288</v>
      </c>
      <c r="D1558" t="s">
        <v>896</v>
      </c>
      <c r="E1558" t="s">
        <v>329</v>
      </c>
      <c r="F1558" t="s">
        <v>330</v>
      </c>
      <c r="G1558" t="s">
        <v>118</v>
      </c>
      <c r="H1558">
        <v>6593</v>
      </c>
      <c r="I1558" s="68" t="str">
        <f>VLOOKUP(E1558,Refs!$P$2:$R$29,3,FALSE)</f>
        <v>Y59</v>
      </c>
      <c r="J1558" s="68" t="str">
        <f>VLOOKUP(E1558,Refs!$P$2:$S$29,4,FALSE)</f>
        <v>South East</v>
      </c>
      <c r="K1558" s="28">
        <f t="shared" si="52"/>
        <v>6593</v>
      </c>
    </row>
    <row r="1559" spans="1:11" x14ac:dyDescent="0.35">
      <c r="A1559" s="69">
        <f t="shared" si="51"/>
        <v>45748</v>
      </c>
      <c r="B1559" t="s">
        <v>887</v>
      </c>
      <c r="C1559" t="s">
        <v>288</v>
      </c>
      <c r="D1559" t="s">
        <v>896</v>
      </c>
      <c r="E1559" t="s">
        <v>329</v>
      </c>
      <c r="F1559" t="s">
        <v>330</v>
      </c>
      <c r="G1559" t="s">
        <v>119</v>
      </c>
      <c r="H1559">
        <v>672</v>
      </c>
      <c r="I1559" s="68" t="str">
        <f>VLOOKUP(E1559,Refs!$P$2:$R$29,3,FALSE)</f>
        <v>Y59</v>
      </c>
      <c r="J1559" s="68" t="str">
        <f>VLOOKUP(E1559,Refs!$P$2:$S$29,4,FALSE)</f>
        <v>South East</v>
      </c>
      <c r="K1559" s="28">
        <f t="shared" si="52"/>
        <v>672</v>
      </c>
    </row>
    <row r="1560" spans="1:11" x14ac:dyDescent="0.35">
      <c r="A1560" s="69">
        <f t="shared" si="51"/>
        <v>45748</v>
      </c>
      <c r="B1560" t="s">
        <v>887</v>
      </c>
      <c r="C1560" t="s">
        <v>288</v>
      </c>
      <c r="D1560" t="s">
        <v>896</v>
      </c>
      <c r="E1560" t="s">
        <v>329</v>
      </c>
      <c r="F1560" t="s">
        <v>330</v>
      </c>
      <c r="G1560" t="s">
        <v>120</v>
      </c>
      <c r="H1560">
        <v>1376</v>
      </c>
      <c r="I1560" s="68" t="str">
        <f>VLOOKUP(E1560,Refs!$P$2:$R$29,3,FALSE)</f>
        <v>Y59</v>
      </c>
      <c r="J1560" s="68" t="str">
        <f>VLOOKUP(E1560,Refs!$P$2:$S$29,4,FALSE)</f>
        <v>South East</v>
      </c>
      <c r="K1560" s="28">
        <f t="shared" si="52"/>
        <v>1376</v>
      </c>
    </row>
    <row r="1561" spans="1:11" x14ac:dyDescent="0.35">
      <c r="A1561" s="69">
        <f t="shared" si="51"/>
        <v>45748</v>
      </c>
      <c r="B1561" t="s">
        <v>887</v>
      </c>
      <c r="C1561" t="s">
        <v>288</v>
      </c>
      <c r="D1561" t="s">
        <v>896</v>
      </c>
      <c r="E1561" t="s">
        <v>329</v>
      </c>
      <c r="F1561" t="s">
        <v>330</v>
      </c>
      <c r="G1561" t="s">
        <v>121</v>
      </c>
      <c r="H1561">
        <v>845</v>
      </c>
      <c r="I1561" s="68" t="str">
        <f>VLOOKUP(E1561,Refs!$P$2:$R$29,3,FALSE)</f>
        <v>Y59</v>
      </c>
      <c r="J1561" s="68" t="str">
        <f>VLOOKUP(E1561,Refs!$P$2:$S$29,4,FALSE)</f>
        <v>South East</v>
      </c>
      <c r="K1561" s="28">
        <f t="shared" si="52"/>
        <v>845</v>
      </c>
    </row>
    <row r="1562" spans="1:11" x14ac:dyDescent="0.35">
      <c r="A1562" s="69">
        <f t="shared" si="51"/>
        <v>45748</v>
      </c>
      <c r="B1562" t="s">
        <v>887</v>
      </c>
      <c r="C1562" t="s">
        <v>288</v>
      </c>
      <c r="D1562" t="s">
        <v>896</v>
      </c>
      <c r="E1562" t="s">
        <v>329</v>
      </c>
      <c r="F1562" t="s">
        <v>330</v>
      </c>
      <c r="G1562" t="s">
        <v>122</v>
      </c>
      <c r="H1562">
        <v>2167</v>
      </c>
      <c r="I1562" s="68" t="str">
        <f>VLOOKUP(E1562,Refs!$P$2:$R$29,3,FALSE)</f>
        <v>Y59</v>
      </c>
      <c r="J1562" s="68" t="str">
        <f>VLOOKUP(E1562,Refs!$P$2:$S$29,4,FALSE)</f>
        <v>South East</v>
      </c>
      <c r="K1562" s="28">
        <f t="shared" si="52"/>
        <v>2167</v>
      </c>
    </row>
    <row r="1563" spans="1:11" x14ac:dyDescent="0.35">
      <c r="A1563" s="69">
        <f t="shared" si="51"/>
        <v>45748</v>
      </c>
      <c r="B1563" t="s">
        <v>887</v>
      </c>
      <c r="C1563" t="s">
        <v>288</v>
      </c>
      <c r="D1563" t="s">
        <v>896</v>
      </c>
      <c r="E1563" t="s">
        <v>329</v>
      </c>
      <c r="F1563" t="s">
        <v>330</v>
      </c>
      <c r="G1563" t="s">
        <v>123</v>
      </c>
      <c r="H1563">
        <v>926</v>
      </c>
      <c r="I1563" s="68" t="str">
        <f>VLOOKUP(E1563,Refs!$P$2:$R$29,3,FALSE)</f>
        <v>Y59</v>
      </c>
      <c r="J1563" s="68" t="str">
        <f>VLOOKUP(E1563,Refs!$P$2:$S$29,4,FALSE)</f>
        <v>South East</v>
      </c>
      <c r="K1563" s="28">
        <f t="shared" si="52"/>
        <v>926</v>
      </c>
    </row>
    <row r="1564" spans="1:11" x14ac:dyDescent="0.35">
      <c r="A1564" s="69">
        <f t="shared" si="51"/>
        <v>45748</v>
      </c>
      <c r="B1564" t="s">
        <v>887</v>
      </c>
      <c r="C1564" t="s">
        <v>288</v>
      </c>
      <c r="D1564" t="s">
        <v>896</v>
      </c>
      <c r="E1564" t="s">
        <v>329</v>
      </c>
      <c r="F1564" t="s">
        <v>330</v>
      </c>
      <c r="G1564" t="s">
        <v>124</v>
      </c>
      <c r="H1564">
        <v>17</v>
      </c>
      <c r="I1564" s="68" t="str">
        <f>VLOOKUP(E1564,Refs!$P$2:$R$29,3,FALSE)</f>
        <v>Y59</v>
      </c>
      <c r="J1564" s="68" t="str">
        <f>VLOOKUP(E1564,Refs!$P$2:$S$29,4,FALSE)</f>
        <v>South East</v>
      </c>
      <c r="K1564" s="28">
        <f t="shared" si="52"/>
        <v>17</v>
      </c>
    </row>
    <row r="1565" spans="1:11" x14ac:dyDescent="0.35">
      <c r="A1565" s="69">
        <f t="shared" si="51"/>
        <v>45748</v>
      </c>
      <c r="B1565" t="s">
        <v>887</v>
      </c>
      <c r="C1565" t="s">
        <v>288</v>
      </c>
      <c r="D1565" t="s">
        <v>896</v>
      </c>
      <c r="E1565" t="s">
        <v>329</v>
      </c>
      <c r="F1565" t="s">
        <v>330</v>
      </c>
      <c r="G1565" t="s">
        <v>125</v>
      </c>
      <c r="H1565">
        <v>0</v>
      </c>
      <c r="I1565" s="68" t="str">
        <f>VLOOKUP(E1565,Refs!$P$2:$R$29,3,FALSE)</f>
        <v>Y59</v>
      </c>
      <c r="J1565" s="68" t="str">
        <f>VLOOKUP(E1565,Refs!$P$2:$S$29,4,FALSE)</f>
        <v>South East</v>
      </c>
      <c r="K1565" s="28" t="str">
        <f t="shared" si="52"/>
        <v/>
      </c>
    </row>
    <row r="1566" spans="1:11" x14ac:dyDescent="0.35">
      <c r="A1566" s="69">
        <f t="shared" si="51"/>
        <v>45748</v>
      </c>
      <c r="B1566" t="s">
        <v>887</v>
      </c>
      <c r="C1566" t="s">
        <v>288</v>
      </c>
      <c r="D1566" t="s">
        <v>896</v>
      </c>
      <c r="E1566" t="s">
        <v>329</v>
      </c>
      <c r="F1566" t="s">
        <v>330</v>
      </c>
      <c r="G1566" t="s">
        <v>126</v>
      </c>
      <c r="H1566">
        <v>0</v>
      </c>
      <c r="I1566" s="68" t="str">
        <f>VLOOKUP(E1566,Refs!$P$2:$R$29,3,FALSE)</f>
        <v>Y59</v>
      </c>
      <c r="J1566" s="68" t="str">
        <f>VLOOKUP(E1566,Refs!$P$2:$S$29,4,FALSE)</f>
        <v>South East</v>
      </c>
      <c r="K1566" s="28" t="str">
        <f t="shared" si="52"/>
        <v/>
      </c>
    </row>
    <row r="1567" spans="1:11" x14ac:dyDescent="0.35">
      <c r="A1567" s="69">
        <f t="shared" si="51"/>
        <v>45748</v>
      </c>
      <c r="B1567" t="s">
        <v>887</v>
      </c>
      <c r="C1567" t="s">
        <v>288</v>
      </c>
      <c r="D1567" t="s">
        <v>896</v>
      </c>
      <c r="E1567" t="s">
        <v>329</v>
      </c>
      <c r="F1567" t="s">
        <v>330</v>
      </c>
      <c r="G1567" t="s">
        <v>127</v>
      </c>
      <c r="H1567">
        <v>0</v>
      </c>
      <c r="I1567" s="68" t="str">
        <f>VLOOKUP(E1567,Refs!$P$2:$R$29,3,FALSE)</f>
        <v>Y59</v>
      </c>
      <c r="J1567" s="68" t="str">
        <f>VLOOKUP(E1567,Refs!$P$2:$S$29,4,FALSE)</f>
        <v>South East</v>
      </c>
      <c r="K1567" s="28" t="str">
        <f t="shared" si="52"/>
        <v/>
      </c>
    </row>
    <row r="1568" spans="1:11" x14ac:dyDescent="0.35">
      <c r="A1568" s="69">
        <f t="shared" si="51"/>
        <v>45748</v>
      </c>
      <c r="B1568" t="s">
        <v>887</v>
      </c>
      <c r="C1568" t="s">
        <v>288</v>
      </c>
      <c r="D1568" t="s">
        <v>896</v>
      </c>
      <c r="E1568" t="s">
        <v>329</v>
      </c>
      <c r="F1568" t="s">
        <v>330</v>
      </c>
      <c r="G1568" t="s">
        <v>128</v>
      </c>
      <c r="H1568">
        <v>453</v>
      </c>
      <c r="I1568" s="68" t="str">
        <f>VLOOKUP(E1568,Refs!$P$2:$R$29,3,FALSE)</f>
        <v>Y59</v>
      </c>
      <c r="J1568" s="68" t="str">
        <f>VLOOKUP(E1568,Refs!$P$2:$S$29,4,FALSE)</f>
        <v>South East</v>
      </c>
      <c r="K1568" s="28">
        <f t="shared" si="52"/>
        <v>453</v>
      </c>
    </row>
    <row r="1569" spans="1:11" x14ac:dyDescent="0.35">
      <c r="A1569" s="69">
        <f t="shared" si="51"/>
        <v>45748</v>
      </c>
      <c r="B1569" t="s">
        <v>887</v>
      </c>
      <c r="C1569" t="s">
        <v>288</v>
      </c>
      <c r="D1569" t="s">
        <v>896</v>
      </c>
      <c r="E1569" t="s">
        <v>329</v>
      </c>
      <c r="F1569" t="s">
        <v>330</v>
      </c>
      <c r="G1569" t="s">
        <v>129</v>
      </c>
      <c r="H1569">
        <v>49</v>
      </c>
      <c r="I1569" s="68" t="str">
        <f>VLOOKUP(E1569,Refs!$P$2:$R$29,3,FALSE)</f>
        <v>Y59</v>
      </c>
      <c r="J1569" s="68" t="str">
        <f>VLOOKUP(E1569,Refs!$P$2:$S$29,4,FALSE)</f>
        <v>South East</v>
      </c>
      <c r="K1569" s="28">
        <f t="shared" si="52"/>
        <v>49</v>
      </c>
    </row>
    <row r="1570" spans="1:11" x14ac:dyDescent="0.35">
      <c r="A1570" s="69">
        <f t="shared" si="51"/>
        <v>45748</v>
      </c>
      <c r="B1570" t="s">
        <v>887</v>
      </c>
      <c r="C1570" t="s">
        <v>288</v>
      </c>
      <c r="D1570" t="s">
        <v>896</v>
      </c>
      <c r="E1570" t="s">
        <v>329</v>
      </c>
      <c r="F1570" t="s">
        <v>330</v>
      </c>
      <c r="G1570" t="s">
        <v>130</v>
      </c>
      <c r="H1570">
        <v>604</v>
      </c>
      <c r="I1570" s="68" t="str">
        <f>VLOOKUP(E1570,Refs!$P$2:$R$29,3,FALSE)</f>
        <v>Y59</v>
      </c>
      <c r="J1570" s="68" t="str">
        <f>VLOOKUP(E1570,Refs!$P$2:$S$29,4,FALSE)</f>
        <v>South East</v>
      </c>
      <c r="K1570" s="28">
        <f t="shared" si="52"/>
        <v>604</v>
      </c>
    </row>
    <row r="1571" spans="1:11" x14ac:dyDescent="0.35">
      <c r="A1571" s="69">
        <f t="shared" si="51"/>
        <v>45748</v>
      </c>
      <c r="B1571" t="s">
        <v>887</v>
      </c>
      <c r="C1571" t="s">
        <v>288</v>
      </c>
      <c r="D1571" t="s">
        <v>896</v>
      </c>
      <c r="E1571" t="s">
        <v>329</v>
      </c>
      <c r="F1571" t="s">
        <v>330</v>
      </c>
      <c r="G1571" t="s">
        <v>131</v>
      </c>
      <c r="H1571">
        <v>441</v>
      </c>
      <c r="I1571" s="68" t="str">
        <f>VLOOKUP(E1571,Refs!$P$2:$R$29,3,FALSE)</f>
        <v>Y59</v>
      </c>
      <c r="J1571" s="68" t="str">
        <f>VLOOKUP(E1571,Refs!$P$2:$S$29,4,FALSE)</f>
        <v>South East</v>
      </c>
      <c r="K1571" s="28">
        <f t="shared" si="52"/>
        <v>441</v>
      </c>
    </row>
    <row r="1572" spans="1:11" x14ac:dyDescent="0.35">
      <c r="A1572" s="69">
        <f t="shared" si="51"/>
        <v>45748</v>
      </c>
      <c r="B1572" t="s">
        <v>887</v>
      </c>
      <c r="C1572" t="s">
        <v>288</v>
      </c>
      <c r="D1572" t="s">
        <v>896</v>
      </c>
      <c r="E1572" t="s">
        <v>329</v>
      </c>
      <c r="F1572" t="s">
        <v>330</v>
      </c>
      <c r="G1572" t="s">
        <v>132</v>
      </c>
      <c r="H1572">
        <v>1861</v>
      </c>
      <c r="I1572" s="68" t="str">
        <f>VLOOKUP(E1572,Refs!$P$2:$R$29,3,FALSE)</f>
        <v>Y59</v>
      </c>
      <c r="J1572" s="68" t="str">
        <f>VLOOKUP(E1572,Refs!$P$2:$S$29,4,FALSE)</f>
        <v>South East</v>
      </c>
      <c r="K1572" s="28">
        <f t="shared" si="52"/>
        <v>1861</v>
      </c>
    </row>
    <row r="1573" spans="1:11" x14ac:dyDescent="0.35">
      <c r="A1573" s="69">
        <f t="shared" si="51"/>
        <v>45748</v>
      </c>
      <c r="B1573" t="s">
        <v>887</v>
      </c>
      <c r="C1573" t="s">
        <v>288</v>
      </c>
      <c r="D1573" t="s">
        <v>896</v>
      </c>
      <c r="E1573" t="s">
        <v>329</v>
      </c>
      <c r="F1573" t="s">
        <v>330</v>
      </c>
      <c r="G1573" t="s">
        <v>133</v>
      </c>
      <c r="H1573">
        <v>1538</v>
      </c>
      <c r="I1573" s="68" t="str">
        <f>VLOOKUP(E1573,Refs!$P$2:$R$29,3,FALSE)</f>
        <v>Y59</v>
      </c>
      <c r="J1573" s="68" t="str">
        <f>VLOOKUP(E1573,Refs!$P$2:$S$29,4,FALSE)</f>
        <v>South East</v>
      </c>
      <c r="K1573" s="28">
        <f t="shared" si="52"/>
        <v>1538</v>
      </c>
    </row>
    <row r="1574" spans="1:11" x14ac:dyDescent="0.35">
      <c r="A1574" s="69">
        <f t="shared" si="51"/>
        <v>45748</v>
      </c>
      <c r="B1574" t="s">
        <v>887</v>
      </c>
      <c r="C1574" t="s">
        <v>288</v>
      </c>
      <c r="D1574" t="s">
        <v>896</v>
      </c>
      <c r="E1574" t="s">
        <v>329</v>
      </c>
      <c r="F1574" t="s">
        <v>330</v>
      </c>
      <c r="G1574" t="s">
        <v>134</v>
      </c>
      <c r="H1574">
        <v>618</v>
      </c>
      <c r="I1574" s="68" t="str">
        <f>VLOOKUP(E1574,Refs!$P$2:$R$29,3,FALSE)</f>
        <v>Y59</v>
      </c>
      <c r="J1574" s="68" t="str">
        <f>VLOOKUP(E1574,Refs!$P$2:$S$29,4,FALSE)</f>
        <v>South East</v>
      </c>
      <c r="K1574" s="28">
        <f t="shared" si="52"/>
        <v>618</v>
      </c>
    </row>
    <row r="1575" spans="1:11" x14ac:dyDescent="0.35">
      <c r="A1575" s="69">
        <f t="shared" si="51"/>
        <v>45748</v>
      </c>
      <c r="B1575" t="s">
        <v>887</v>
      </c>
      <c r="C1575" t="s">
        <v>288</v>
      </c>
      <c r="D1575" t="s">
        <v>896</v>
      </c>
      <c r="E1575" t="s">
        <v>329</v>
      </c>
      <c r="F1575" t="s">
        <v>330</v>
      </c>
      <c r="G1575" t="s">
        <v>135</v>
      </c>
      <c r="H1575">
        <v>543</v>
      </c>
      <c r="I1575" s="68" t="str">
        <f>VLOOKUP(E1575,Refs!$P$2:$R$29,3,FALSE)</f>
        <v>Y59</v>
      </c>
      <c r="J1575" s="68" t="str">
        <f>VLOOKUP(E1575,Refs!$P$2:$S$29,4,FALSE)</f>
        <v>South East</v>
      </c>
      <c r="K1575" s="28">
        <f t="shared" si="52"/>
        <v>543</v>
      </c>
    </row>
    <row r="1576" spans="1:11" x14ac:dyDescent="0.35">
      <c r="A1576" s="69">
        <f t="shared" si="51"/>
        <v>45748</v>
      </c>
      <c r="B1576" t="s">
        <v>887</v>
      </c>
      <c r="C1576" t="s">
        <v>288</v>
      </c>
      <c r="D1576" t="s">
        <v>896</v>
      </c>
      <c r="E1576" t="s">
        <v>329</v>
      </c>
      <c r="F1576" t="s">
        <v>330</v>
      </c>
      <c r="G1576" t="s">
        <v>136</v>
      </c>
      <c r="H1576">
        <v>171</v>
      </c>
      <c r="I1576" s="68" t="str">
        <f>VLOOKUP(E1576,Refs!$P$2:$R$29,3,FALSE)</f>
        <v>Y59</v>
      </c>
      <c r="J1576" s="68" t="str">
        <f>VLOOKUP(E1576,Refs!$P$2:$S$29,4,FALSE)</f>
        <v>South East</v>
      </c>
      <c r="K1576" s="28">
        <f t="shared" si="52"/>
        <v>171</v>
      </c>
    </row>
    <row r="1577" spans="1:11" x14ac:dyDescent="0.35">
      <c r="A1577" s="69">
        <f t="shared" si="51"/>
        <v>45748</v>
      </c>
      <c r="B1577" t="s">
        <v>887</v>
      </c>
      <c r="C1577" t="s">
        <v>288</v>
      </c>
      <c r="D1577" t="s">
        <v>896</v>
      </c>
      <c r="E1577" t="s">
        <v>329</v>
      </c>
      <c r="F1577" t="s">
        <v>330</v>
      </c>
      <c r="G1577" t="s">
        <v>137</v>
      </c>
      <c r="H1577">
        <v>140</v>
      </c>
      <c r="I1577" s="68" t="str">
        <f>VLOOKUP(E1577,Refs!$P$2:$R$29,3,FALSE)</f>
        <v>Y59</v>
      </c>
      <c r="J1577" s="68" t="str">
        <f>VLOOKUP(E1577,Refs!$P$2:$S$29,4,FALSE)</f>
        <v>South East</v>
      </c>
      <c r="K1577" s="28">
        <f t="shared" si="52"/>
        <v>140</v>
      </c>
    </row>
    <row r="1578" spans="1:11" x14ac:dyDescent="0.35">
      <c r="A1578" s="69">
        <f t="shared" si="51"/>
        <v>45748</v>
      </c>
      <c r="B1578" t="s">
        <v>887</v>
      </c>
      <c r="C1578" t="s">
        <v>288</v>
      </c>
      <c r="D1578" t="s">
        <v>896</v>
      </c>
      <c r="E1578" t="s">
        <v>329</v>
      </c>
      <c r="F1578" t="s">
        <v>330</v>
      </c>
      <c r="G1578" t="s">
        <v>138</v>
      </c>
      <c r="H1578">
        <v>4</v>
      </c>
      <c r="I1578" s="68" t="str">
        <f>VLOOKUP(E1578,Refs!$P$2:$R$29,3,FALSE)</f>
        <v>Y59</v>
      </c>
      <c r="J1578" s="68" t="str">
        <f>VLOOKUP(E1578,Refs!$P$2:$S$29,4,FALSE)</f>
        <v>South East</v>
      </c>
      <c r="K1578" s="28">
        <f t="shared" si="52"/>
        <v>4</v>
      </c>
    </row>
    <row r="1579" spans="1:11" x14ac:dyDescent="0.35">
      <c r="A1579" s="69">
        <f t="shared" si="51"/>
        <v>45748</v>
      </c>
      <c r="B1579" t="s">
        <v>887</v>
      </c>
      <c r="C1579" t="s">
        <v>288</v>
      </c>
      <c r="D1579" t="s">
        <v>896</v>
      </c>
      <c r="E1579" t="s">
        <v>329</v>
      </c>
      <c r="F1579" t="s">
        <v>330</v>
      </c>
      <c r="G1579" t="s">
        <v>139</v>
      </c>
      <c r="H1579">
        <v>2</v>
      </c>
      <c r="I1579" s="68" t="str">
        <f>VLOOKUP(E1579,Refs!$P$2:$R$29,3,FALSE)</f>
        <v>Y59</v>
      </c>
      <c r="J1579" s="68" t="str">
        <f>VLOOKUP(E1579,Refs!$P$2:$S$29,4,FALSE)</f>
        <v>South East</v>
      </c>
      <c r="K1579" s="28">
        <f t="shared" si="52"/>
        <v>2</v>
      </c>
    </row>
    <row r="1580" spans="1:11" x14ac:dyDescent="0.35">
      <c r="A1580" s="69">
        <f t="shared" si="51"/>
        <v>45748</v>
      </c>
      <c r="B1580" t="s">
        <v>887</v>
      </c>
      <c r="C1580" t="s">
        <v>288</v>
      </c>
      <c r="D1580" t="s">
        <v>896</v>
      </c>
      <c r="E1580" t="s">
        <v>329</v>
      </c>
      <c r="F1580" t="s">
        <v>330</v>
      </c>
      <c r="G1580" t="s">
        <v>140</v>
      </c>
      <c r="H1580">
        <v>6</v>
      </c>
      <c r="I1580" s="68" t="str">
        <f>VLOOKUP(E1580,Refs!$P$2:$R$29,3,FALSE)</f>
        <v>Y59</v>
      </c>
      <c r="J1580" s="68" t="str">
        <f>VLOOKUP(E1580,Refs!$P$2:$S$29,4,FALSE)</f>
        <v>South East</v>
      </c>
      <c r="K1580" s="28">
        <f t="shared" si="52"/>
        <v>6</v>
      </c>
    </row>
    <row r="1581" spans="1:11" x14ac:dyDescent="0.35">
      <c r="A1581" s="69">
        <f t="shared" si="51"/>
        <v>45748</v>
      </c>
      <c r="B1581" t="s">
        <v>887</v>
      </c>
      <c r="C1581" t="s">
        <v>288</v>
      </c>
      <c r="D1581" t="s">
        <v>896</v>
      </c>
      <c r="E1581" t="s">
        <v>329</v>
      </c>
      <c r="F1581" t="s">
        <v>330</v>
      </c>
      <c r="G1581" t="s">
        <v>141</v>
      </c>
      <c r="H1581">
        <v>6</v>
      </c>
      <c r="I1581" s="68" t="str">
        <f>VLOOKUP(E1581,Refs!$P$2:$R$29,3,FALSE)</f>
        <v>Y59</v>
      </c>
      <c r="J1581" s="68" t="str">
        <f>VLOOKUP(E1581,Refs!$P$2:$S$29,4,FALSE)</f>
        <v>South East</v>
      </c>
      <c r="K1581" s="28">
        <f t="shared" si="52"/>
        <v>6</v>
      </c>
    </row>
    <row r="1582" spans="1:11" x14ac:dyDescent="0.35">
      <c r="A1582" s="69">
        <f t="shared" si="51"/>
        <v>45748</v>
      </c>
      <c r="B1582" t="s">
        <v>887</v>
      </c>
      <c r="C1582" t="s">
        <v>288</v>
      </c>
      <c r="D1582" t="s">
        <v>896</v>
      </c>
      <c r="E1582" t="s">
        <v>329</v>
      </c>
      <c r="F1582" t="s">
        <v>330</v>
      </c>
      <c r="G1582" t="s">
        <v>730</v>
      </c>
      <c r="H1582">
        <v>47</v>
      </c>
      <c r="I1582" s="68" t="str">
        <f>VLOOKUP(E1582,Refs!$P$2:$R$29,3,FALSE)</f>
        <v>Y59</v>
      </c>
      <c r="J1582" s="68" t="str">
        <f>VLOOKUP(E1582,Refs!$P$2:$S$29,4,FALSE)</f>
        <v>South East</v>
      </c>
      <c r="K1582" s="28">
        <f t="shared" si="52"/>
        <v>47</v>
      </c>
    </row>
    <row r="1583" spans="1:11" x14ac:dyDescent="0.35">
      <c r="A1583" s="69">
        <f t="shared" si="51"/>
        <v>45748</v>
      </c>
      <c r="B1583" t="s">
        <v>887</v>
      </c>
      <c r="C1583" t="s">
        <v>288</v>
      </c>
      <c r="D1583" t="s">
        <v>896</v>
      </c>
      <c r="E1583" t="s">
        <v>329</v>
      </c>
      <c r="F1583" t="s">
        <v>330</v>
      </c>
      <c r="G1583" t="s">
        <v>729</v>
      </c>
      <c r="H1583">
        <v>32</v>
      </c>
      <c r="I1583" s="68" t="str">
        <f>VLOOKUP(E1583,Refs!$P$2:$R$29,3,FALSE)</f>
        <v>Y59</v>
      </c>
      <c r="J1583" s="68" t="str">
        <f>VLOOKUP(E1583,Refs!$P$2:$S$29,4,FALSE)</f>
        <v>South East</v>
      </c>
      <c r="K1583" s="28">
        <f t="shared" si="52"/>
        <v>32</v>
      </c>
    </row>
    <row r="1584" spans="1:11" x14ac:dyDescent="0.35">
      <c r="A1584" s="69">
        <f t="shared" si="51"/>
        <v>45748</v>
      </c>
      <c r="B1584" t="s">
        <v>887</v>
      </c>
      <c r="C1584" t="s">
        <v>288</v>
      </c>
      <c r="D1584" t="s">
        <v>896</v>
      </c>
      <c r="E1584" t="s">
        <v>329</v>
      </c>
      <c r="F1584" t="s">
        <v>330</v>
      </c>
      <c r="G1584" t="s">
        <v>732</v>
      </c>
      <c r="H1584">
        <v>103</v>
      </c>
      <c r="I1584" s="68" t="str">
        <f>VLOOKUP(E1584,Refs!$P$2:$R$29,3,FALSE)</f>
        <v>Y59</v>
      </c>
      <c r="J1584" s="68" t="str">
        <f>VLOOKUP(E1584,Refs!$P$2:$S$29,4,FALSE)</f>
        <v>South East</v>
      </c>
      <c r="K1584" s="28">
        <f t="shared" si="52"/>
        <v>103</v>
      </c>
    </row>
    <row r="1585" spans="1:11" x14ac:dyDescent="0.35">
      <c r="A1585" s="69">
        <f t="shared" si="51"/>
        <v>45748</v>
      </c>
      <c r="B1585" t="s">
        <v>887</v>
      </c>
      <c r="C1585" t="s">
        <v>288</v>
      </c>
      <c r="D1585" t="s">
        <v>896</v>
      </c>
      <c r="E1585" t="s">
        <v>329</v>
      </c>
      <c r="F1585" t="s">
        <v>330</v>
      </c>
      <c r="G1585" t="s">
        <v>731</v>
      </c>
      <c r="H1585">
        <v>70</v>
      </c>
      <c r="I1585" s="68" t="str">
        <f>VLOOKUP(E1585,Refs!$P$2:$R$29,3,FALSE)</f>
        <v>Y59</v>
      </c>
      <c r="J1585" s="68" t="str">
        <f>VLOOKUP(E1585,Refs!$P$2:$S$29,4,FALSE)</f>
        <v>South East</v>
      </c>
      <c r="K1585" s="28">
        <f t="shared" si="52"/>
        <v>70</v>
      </c>
    </row>
    <row r="1586" spans="1:11" x14ac:dyDescent="0.35">
      <c r="A1586" s="69">
        <f t="shared" si="51"/>
        <v>45748</v>
      </c>
      <c r="B1586" t="s">
        <v>887</v>
      </c>
      <c r="C1586" t="s">
        <v>288</v>
      </c>
      <c r="D1586" t="s">
        <v>896</v>
      </c>
      <c r="E1586" t="s">
        <v>338</v>
      </c>
      <c r="F1586" t="s">
        <v>322</v>
      </c>
      <c r="G1586" t="s">
        <v>10</v>
      </c>
      <c r="H1586">
        <v>37883</v>
      </c>
      <c r="I1586" s="68" t="str">
        <f>VLOOKUP(E1586,Refs!$P$2:$R$29,3,FALSE)</f>
        <v>Y56</v>
      </c>
      <c r="J1586" s="68" t="str">
        <f>VLOOKUP(E1586,Refs!$P$2:$S$29,4,FALSE)</f>
        <v>London</v>
      </c>
      <c r="K1586" s="28">
        <f t="shared" si="52"/>
        <v>37883</v>
      </c>
    </row>
    <row r="1587" spans="1:11" x14ac:dyDescent="0.35">
      <c r="A1587" s="69">
        <f t="shared" si="51"/>
        <v>45748</v>
      </c>
      <c r="B1587" t="s">
        <v>887</v>
      </c>
      <c r="C1587" t="s">
        <v>288</v>
      </c>
      <c r="D1587" t="s">
        <v>896</v>
      </c>
      <c r="E1587" t="s">
        <v>338</v>
      </c>
      <c r="F1587" t="s">
        <v>322</v>
      </c>
      <c r="G1587" t="s">
        <v>70</v>
      </c>
      <c r="H1587">
        <v>30724</v>
      </c>
      <c r="I1587" s="68" t="str">
        <f>VLOOKUP(E1587,Refs!$P$2:$R$29,3,FALSE)</f>
        <v>Y56</v>
      </c>
      <c r="J1587" s="68" t="str">
        <f>VLOOKUP(E1587,Refs!$P$2:$S$29,4,FALSE)</f>
        <v>London</v>
      </c>
      <c r="K1587" s="28">
        <f t="shared" si="52"/>
        <v>30724</v>
      </c>
    </row>
    <row r="1588" spans="1:11" x14ac:dyDescent="0.35">
      <c r="A1588" s="69">
        <f t="shared" si="51"/>
        <v>45748</v>
      </c>
      <c r="B1588" t="s">
        <v>887</v>
      </c>
      <c r="C1588" t="s">
        <v>288</v>
      </c>
      <c r="D1588" t="s">
        <v>896</v>
      </c>
      <c r="E1588" t="s">
        <v>338</v>
      </c>
      <c r="F1588" t="s">
        <v>322</v>
      </c>
      <c r="G1588" t="s">
        <v>20</v>
      </c>
      <c r="H1588">
        <v>36718</v>
      </c>
      <c r="I1588" s="68" t="str">
        <f>VLOOKUP(E1588,Refs!$P$2:$R$29,3,FALSE)</f>
        <v>Y56</v>
      </c>
      <c r="J1588" s="68" t="str">
        <f>VLOOKUP(E1588,Refs!$P$2:$S$29,4,FALSE)</f>
        <v>London</v>
      </c>
      <c r="K1588" s="28">
        <f t="shared" si="52"/>
        <v>36718</v>
      </c>
    </row>
    <row r="1589" spans="1:11" x14ac:dyDescent="0.35">
      <c r="A1589" s="69">
        <f t="shared" si="51"/>
        <v>45748</v>
      </c>
      <c r="B1589" t="s">
        <v>887</v>
      </c>
      <c r="C1589" t="s">
        <v>288</v>
      </c>
      <c r="D1589" t="s">
        <v>896</v>
      </c>
      <c r="E1589" t="s">
        <v>338</v>
      </c>
      <c r="F1589" t="s">
        <v>322</v>
      </c>
      <c r="G1589" t="s">
        <v>23</v>
      </c>
      <c r="H1589">
        <v>32957</v>
      </c>
      <c r="I1589" s="68" t="str">
        <f>VLOOKUP(E1589,Refs!$P$2:$R$29,3,FALSE)</f>
        <v>Y56</v>
      </c>
      <c r="J1589" s="68" t="str">
        <f>VLOOKUP(E1589,Refs!$P$2:$S$29,4,FALSE)</f>
        <v>London</v>
      </c>
      <c r="K1589" s="28">
        <f t="shared" si="52"/>
        <v>32957</v>
      </c>
    </row>
    <row r="1590" spans="1:11" x14ac:dyDescent="0.35">
      <c r="A1590" s="69">
        <f t="shared" si="51"/>
        <v>45748</v>
      </c>
      <c r="B1590" t="s">
        <v>887</v>
      </c>
      <c r="C1590" t="s">
        <v>288</v>
      </c>
      <c r="D1590" t="s">
        <v>896</v>
      </c>
      <c r="E1590" t="s">
        <v>338</v>
      </c>
      <c r="F1590" t="s">
        <v>322</v>
      </c>
      <c r="G1590" t="s">
        <v>19</v>
      </c>
      <c r="H1590">
        <v>453</v>
      </c>
      <c r="I1590" s="68" t="str">
        <f>VLOOKUP(E1590,Refs!$P$2:$R$29,3,FALSE)</f>
        <v>Y56</v>
      </c>
      <c r="J1590" s="68" t="str">
        <f>VLOOKUP(E1590,Refs!$P$2:$S$29,4,FALSE)</f>
        <v>London</v>
      </c>
      <c r="K1590" s="28">
        <f t="shared" si="52"/>
        <v>453</v>
      </c>
    </row>
    <row r="1591" spans="1:11" x14ac:dyDescent="0.35">
      <c r="A1591" s="69">
        <f t="shared" si="51"/>
        <v>45748</v>
      </c>
      <c r="B1591" t="s">
        <v>887</v>
      </c>
      <c r="C1591" t="s">
        <v>288</v>
      </c>
      <c r="D1591" t="s">
        <v>896</v>
      </c>
      <c r="E1591" t="s">
        <v>338</v>
      </c>
      <c r="F1591" t="s">
        <v>322</v>
      </c>
      <c r="G1591" t="s">
        <v>21</v>
      </c>
      <c r="H1591">
        <v>4980956</v>
      </c>
      <c r="I1591" s="68" t="str">
        <f>VLOOKUP(E1591,Refs!$P$2:$R$29,3,FALSE)</f>
        <v>Y56</v>
      </c>
      <c r="J1591" s="68" t="str">
        <f>VLOOKUP(E1591,Refs!$P$2:$S$29,4,FALSE)</f>
        <v>London</v>
      </c>
      <c r="K1591" s="28">
        <f t="shared" si="52"/>
        <v>4980956</v>
      </c>
    </row>
    <row r="1592" spans="1:11" x14ac:dyDescent="0.35">
      <c r="A1592" s="69">
        <f t="shared" si="51"/>
        <v>45748</v>
      </c>
      <c r="B1592" t="s">
        <v>887</v>
      </c>
      <c r="C1592" t="s">
        <v>288</v>
      </c>
      <c r="D1592" t="s">
        <v>896</v>
      </c>
      <c r="E1592" t="s">
        <v>338</v>
      </c>
      <c r="F1592" t="s">
        <v>322</v>
      </c>
      <c r="G1592" t="s">
        <v>71</v>
      </c>
      <c r="H1592">
        <v>114</v>
      </c>
      <c r="I1592" s="68" t="str">
        <f>VLOOKUP(E1592,Refs!$P$2:$R$29,3,FALSE)</f>
        <v>Y56</v>
      </c>
      <c r="J1592" s="68" t="str">
        <f>VLOOKUP(E1592,Refs!$P$2:$S$29,4,FALSE)</f>
        <v>London</v>
      </c>
      <c r="K1592" s="28">
        <f t="shared" si="52"/>
        <v>114</v>
      </c>
    </row>
    <row r="1593" spans="1:11" x14ac:dyDescent="0.35">
      <c r="A1593" s="69">
        <f t="shared" si="51"/>
        <v>45748</v>
      </c>
      <c r="B1593" t="s">
        <v>887</v>
      </c>
      <c r="C1593" t="s">
        <v>288</v>
      </c>
      <c r="D1593" t="s">
        <v>896</v>
      </c>
      <c r="E1593" t="s">
        <v>338</v>
      </c>
      <c r="F1593" t="s">
        <v>322</v>
      </c>
      <c r="G1593" t="s">
        <v>72</v>
      </c>
      <c r="H1593">
        <v>366</v>
      </c>
      <c r="I1593" s="68" t="str">
        <f>VLOOKUP(E1593,Refs!$P$2:$R$29,3,FALSE)</f>
        <v>Y56</v>
      </c>
      <c r="J1593" s="68" t="str">
        <f>VLOOKUP(E1593,Refs!$P$2:$S$29,4,FALSE)</f>
        <v>London</v>
      </c>
      <c r="K1593" s="28">
        <f t="shared" si="52"/>
        <v>366</v>
      </c>
    </row>
    <row r="1594" spans="1:11" x14ac:dyDescent="0.35">
      <c r="A1594" s="69">
        <f t="shared" si="51"/>
        <v>45748</v>
      </c>
      <c r="B1594" t="s">
        <v>887</v>
      </c>
      <c r="C1594" t="s">
        <v>288</v>
      </c>
      <c r="D1594" t="s">
        <v>896</v>
      </c>
      <c r="E1594" t="s">
        <v>338</v>
      </c>
      <c r="F1594" t="s">
        <v>322</v>
      </c>
      <c r="G1594" t="s">
        <v>73</v>
      </c>
      <c r="H1594">
        <v>63022</v>
      </c>
      <c r="I1594" s="68" t="str">
        <f>VLOOKUP(E1594,Refs!$P$2:$R$29,3,FALSE)</f>
        <v>Y56</v>
      </c>
      <c r="J1594" s="68" t="str">
        <f>VLOOKUP(E1594,Refs!$P$2:$S$29,4,FALSE)</f>
        <v>London</v>
      </c>
      <c r="K1594" s="28">
        <f t="shared" si="52"/>
        <v>63022</v>
      </c>
    </row>
    <row r="1595" spans="1:11" x14ac:dyDescent="0.35">
      <c r="A1595" s="69">
        <f t="shared" si="51"/>
        <v>45748</v>
      </c>
      <c r="B1595" t="s">
        <v>887</v>
      </c>
      <c r="C1595" t="s">
        <v>288</v>
      </c>
      <c r="D1595" t="s">
        <v>896</v>
      </c>
      <c r="E1595" t="s">
        <v>338</v>
      </c>
      <c r="F1595" t="s">
        <v>322</v>
      </c>
      <c r="G1595" t="s">
        <v>74</v>
      </c>
      <c r="H1595">
        <v>5768</v>
      </c>
      <c r="I1595" s="68" t="str">
        <f>VLOOKUP(E1595,Refs!$P$2:$R$29,3,FALSE)</f>
        <v>Y56</v>
      </c>
      <c r="J1595" s="68" t="str">
        <f>VLOOKUP(E1595,Refs!$P$2:$S$29,4,FALSE)</f>
        <v>London</v>
      </c>
      <c r="K1595" s="28">
        <f t="shared" si="52"/>
        <v>5768</v>
      </c>
    </row>
    <row r="1596" spans="1:11" x14ac:dyDescent="0.35">
      <c r="A1596" s="69">
        <f t="shared" si="51"/>
        <v>45748</v>
      </c>
      <c r="B1596" t="s">
        <v>887</v>
      </c>
      <c r="C1596" t="s">
        <v>288</v>
      </c>
      <c r="D1596" t="s">
        <v>896</v>
      </c>
      <c r="E1596" t="s">
        <v>338</v>
      </c>
      <c r="F1596" t="s">
        <v>322</v>
      </c>
      <c r="G1596" t="s">
        <v>75</v>
      </c>
      <c r="H1596">
        <v>24295706</v>
      </c>
      <c r="I1596" s="68" t="str">
        <f>VLOOKUP(E1596,Refs!$P$2:$R$29,3,FALSE)</f>
        <v>Y56</v>
      </c>
      <c r="J1596" s="68" t="str">
        <f>VLOOKUP(E1596,Refs!$P$2:$S$29,4,FALSE)</f>
        <v>London</v>
      </c>
      <c r="K1596" s="28">
        <f t="shared" si="52"/>
        <v>24295706</v>
      </c>
    </row>
    <row r="1597" spans="1:11" x14ac:dyDescent="0.35">
      <c r="A1597" s="69">
        <f t="shared" si="51"/>
        <v>45748</v>
      </c>
      <c r="B1597" t="s">
        <v>887</v>
      </c>
      <c r="C1597" t="s">
        <v>288</v>
      </c>
      <c r="D1597" t="s">
        <v>896</v>
      </c>
      <c r="E1597" t="s">
        <v>338</v>
      </c>
      <c r="F1597" t="s">
        <v>322</v>
      </c>
      <c r="G1597" t="s">
        <v>26</v>
      </c>
      <c r="H1597">
        <v>37179</v>
      </c>
      <c r="I1597" s="68" t="str">
        <f>VLOOKUP(E1597,Refs!$P$2:$R$29,3,FALSE)</f>
        <v>Y56</v>
      </c>
      <c r="J1597" s="68" t="str">
        <f>VLOOKUP(E1597,Refs!$P$2:$S$29,4,FALSE)</f>
        <v>London</v>
      </c>
      <c r="K1597" s="28">
        <f t="shared" si="52"/>
        <v>37179</v>
      </c>
    </row>
    <row r="1598" spans="1:11" x14ac:dyDescent="0.35">
      <c r="A1598" s="69">
        <f t="shared" si="51"/>
        <v>45748</v>
      </c>
      <c r="B1598" t="s">
        <v>887</v>
      </c>
      <c r="C1598" t="s">
        <v>288</v>
      </c>
      <c r="D1598" t="s">
        <v>896</v>
      </c>
      <c r="E1598" t="s">
        <v>338</v>
      </c>
      <c r="F1598" t="s">
        <v>322</v>
      </c>
      <c r="G1598" t="s">
        <v>76</v>
      </c>
      <c r="H1598">
        <v>72</v>
      </c>
      <c r="I1598" s="68" t="str">
        <f>VLOOKUP(E1598,Refs!$P$2:$R$29,3,FALSE)</f>
        <v>Y56</v>
      </c>
      <c r="J1598" s="68" t="str">
        <f>VLOOKUP(E1598,Refs!$P$2:$S$29,4,FALSE)</f>
        <v>London</v>
      </c>
      <c r="K1598" s="28">
        <f t="shared" si="52"/>
        <v>72</v>
      </c>
    </row>
    <row r="1599" spans="1:11" x14ac:dyDescent="0.35">
      <c r="A1599" s="69">
        <f t="shared" si="51"/>
        <v>45748</v>
      </c>
      <c r="B1599" t="s">
        <v>887</v>
      </c>
      <c r="C1599" t="s">
        <v>288</v>
      </c>
      <c r="D1599" t="s">
        <v>896</v>
      </c>
      <c r="E1599" t="s">
        <v>338</v>
      </c>
      <c r="F1599" t="s">
        <v>322</v>
      </c>
      <c r="G1599" t="s">
        <v>77</v>
      </c>
      <c r="H1599">
        <v>18567</v>
      </c>
      <c r="I1599" s="68" t="str">
        <f>VLOOKUP(E1599,Refs!$P$2:$R$29,3,FALSE)</f>
        <v>Y56</v>
      </c>
      <c r="J1599" s="68" t="str">
        <f>VLOOKUP(E1599,Refs!$P$2:$S$29,4,FALSE)</f>
        <v>London</v>
      </c>
      <c r="K1599" s="28">
        <f t="shared" si="52"/>
        <v>18567</v>
      </c>
    </row>
    <row r="1600" spans="1:11" x14ac:dyDescent="0.35">
      <c r="A1600" s="69">
        <f t="shared" si="51"/>
        <v>45748</v>
      </c>
      <c r="B1600" t="s">
        <v>887</v>
      </c>
      <c r="C1600" t="s">
        <v>288</v>
      </c>
      <c r="D1600" t="s">
        <v>896</v>
      </c>
      <c r="E1600" t="s">
        <v>338</v>
      </c>
      <c r="F1600" t="s">
        <v>322</v>
      </c>
      <c r="G1600" t="s">
        <v>78</v>
      </c>
      <c r="H1600">
        <v>10213</v>
      </c>
      <c r="I1600" s="68" t="str">
        <f>VLOOKUP(E1600,Refs!$P$2:$R$29,3,FALSE)</f>
        <v>Y56</v>
      </c>
      <c r="J1600" s="68" t="str">
        <f>VLOOKUP(E1600,Refs!$P$2:$S$29,4,FALSE)</f>
        <v>London</v>
      </c>
      <c r="K1600" s="28">
        <f t="shared" si="52"/>
        <v>10213</v>
      </c>
    </row>
    <row r="1601" spans="1:11" x14ac:dyDescent="0.35">
      <c r="A1601" s="69">
        <f t="shared" si="51"/>
        <v>45748</v>
      </c>
      <c r="B1601" t="s">
        <v>887</v>
      </c>
      <c r="C1601" t="s">
        <v>288</v>
      </c>
      <c r="D1601" t="s">
        <v>896</v>
      </c>
      <c r="E1601" t="s">
        <v>338</v>
      </c>
      <c r="F1601" t="s">
        <v>322</v>
      </c>
      <c r="G1601" t="s">
        <v>79</v>
      </c>
      <c r="H1601">
        <v>8327</v>
      </c>
      <c r="I1601" s="68" t="str">
        <f>VLOOKUP(E1601,Refs!$P$2:$R$29,3,FALSE)</f>
        <v>Y56</v>
      </c>
      <c r="J1601" s="68" t="str">
        <f>VLOOKUP(E1601,Refs!$P$2:$S$29,4,FALSE)</f>
        <v>London</v>
      </c>
      <c r="K1601" s="28">
        <f t="shared" si="52"/>
        <v>8327</v>
      </c>
    </row>
    <row r="1602" spans="1:11" x14ac:dyDescent="0.35">
      <c r="A1602" s="69">
        <f t="shared" si="51"/>
        <v>45748</v>
      </c>
      <c r="B1602" t="s">
        <v>887</v>
      </c>
      <c r="C1602" t="s">
        <v>288</v>
      </c>
      <c r="D1602" t="s">
        <v>896</v>
      </c>
      <c r="E1602" t="s">
        <v>338</v>
      </c>
      <c r="F1602" t="s">
        <v>322</v>
      </c>
      <c r="G1602" t="s">
        <v>80</v>
      </c>
      <c r="H1602">
        <v>0</v>
      </c>
      <c r="I1602" s="68" t="str">
        <f>VLOOKUP(E1602,Refs!$P$2:$R$29,3,FALSE)</f>
        <v>Y56</v>
      </c>
      <c r="J1602" s="68" t="str">
        <f>VLOOKUP(E1602,Refs!$P$2:$S$29,4,FALSE)</f>
        <v>London</v>
      </c>
      <c r="K1602" s="28" t="str">
        <f t="shared" si="52"/>
        <v/>
      </c>
    </row>
    <row r="1603" spans="1:11" x14ac:dyDescent="0.35">
      <c r="A1603" s="69">
        <f t="shared" ref="A1603:A1666" si="53">DATEVALUE(RIGHT(B1603,8))</f>
        <v>45748</v>
      </c>
      <c r="B1603" t="s">
        <v>887</v>
      </c>
      <c r="C1603" t="s">
        <v>288</v>
      </c>
      <c r="D1603" t="s">
        <v>896</v>
      </c>
      <c r="E1603" t="s">
        <v>338</v>
      </c>
      <c r="F1603" t="s">
        <v>322</v>
      </c>
      <c r="G1603" t="s">
        <v>25</v>
      </c>
      <c r="H1603">
        <v>18540</v>
      </c>
      <c r="I1603" s="68" t="str">
        <f>VLOOKUP(E1603,Refs!$P$2:$R$29,3,FALSE)</f>
        <v>Y56</v>
      </c>
      <c r="J1603" s="68" t="str">
        <f>VLOOKUP(E1603,Refs!$P$2:$S$29,4,FALSE)</f>
        <v>London</v>
      </c>
      <c r="K1603" s="28">
        <f t="shared" si="52"/>
        <v>18540</v>
      </c>
    </row>
    <row r="1604" spans="1:11" x14ac:dyDescent="0.35">
      <c r="A1604" s="69">
        <f t="shared" si="53"/>
        <v>45748</v>
      </c>
      <c r="B1604" t="s">
        <v>887</v>
      </c>
      <c r="C1604" t="s">
        <v>288</v>
      </c>
      <c r="D1604" t="s">
        <v>896</v>
      </c>
      <c r="E1604" t="s">
        <v>338</v>
      </c>
      <c r="F1604" t="s">
        <v>322</v>
      </c>
      <c r="G1604" t="s">
        <v>81</v>
      </c>
      <c r="H1604">
        <v>120</v>
      </c>
      <c r="I1604" s="68" t="str">
        <f>VLOOKUP(E1604,Refs!$P$2:$R$29,3,FALSE)</f>
        <v>Y56</v>
      </c>
      <c r="J1604" s="68" t="str">
        <f>VLOOKUP(E1604,Refs!$P$2:$S$29,4,FALSE)</f>
        <v>London</v>
      </c>
      <c r="K1604" s="28">
        <f t="shared" si="52"/>
        <v>120</v>
      </c>
    </row>
    <row r="1605" spans="1:11" x14ac:dyDescent="0.35">
      <c r="A1605" s="69">
        <f t="shared" si="53"/>
        <v>45748</v>
      </c>
      <c r="B1605" t="s">
        <v>887</v>
      </c>
      <c r="C1605" t="s">
        <v>288</v>
      </c>
      <c r="D1605" t="s">
        <v>896</v>
      </c>
      <c r="E1605" t="s">
        <v>338</v>
      </c>
      <c r="F1605" t="s">
        <v>322</v>
      </c>
      <c r="G1605" t="s">
        <v>82</v>
      </c>
      <c r="H1605">
        <v>11073</v>
      </c>
      <c r="I1605" s="68" t="str">
        <f>VLOOKUP(E1605,Refs!$P$2:$R$29,3,FALSE)</f>
        <v>Y56</v>
      </c>
      <c r="J1605" s="68" t="str">
        <f>VLOOKUP(E1605,Refs!$P$2:$S$29,4,FALSE)</f>
        <v>London</v>
      </c>
      <c r="K1605" s="28">
        <f t="shared" si="52"/>
        <v>11073</v>
      </c>
    </row>
    <row r="1606" spans="1:11" x14ac:dyDescent="0.35">
      <c r="A1606" s="69">
        <f t="shared" si="53"/>
        <v>45748</v>
      </c>
      <c r="B1606" t="s">
        <v>887</v>
      </c>
      <c r="C1606" t="s">
        <v>288</v>
      </c>
      <c r="D1606" t="s">
        <v>896</v>
      </c>
      <c r="E1606" t="s">
        <v>338</v>
      </c>
      <c r="F1606" t="s">
        <v>322</v>
      </c>
      <c r="G1606" t="s">
        <v>83</v>
      </c>
      <c r="H1606">
        <v>4300</v>
      </c>
      <c r="I1606" s="68" t="str">
        <f>VLOOKUP(E1606,Refs!$P$2:$R$29,3,FALSE)</f>
        <v>Y56</v>
      </c>
      <c r="J1606" s="68" t="str">
        <f>VLOOKUP(E1606,Refs!$P$2:$S$29,4,FALSE)</f>
        <v>London</v>
      </c>
      <c r="K1606" s="28">
        <f t="shared" si="52"/>
        <v>4300</v>
      </c>
    </row>
    <row r="1607" spans="1:11" x14ac:dyDescent="0.35">
      <c r="A1607" s="69">
        <f t="shared" si="53"/>
        <v>45748</v>
      </c>
      <c r="B1607" t="s">
        <v>887</v>
      </c>
      <c r="C1607" t="s">
        <v>288</v>
      </c>
      <c r="D1607" t="s">
        <v>896</v>
      </c>
      <c r="E1607" t="s">
        <v>338</v>
      </c>
      <c r="F1607" t="s">
        <v>322</v>
      </c>
      <c r="G1607" t="s">
        <v>84</v>
      </c>
      <c r="H1607">
        <v>2907</v>
      </c>
      <c r="I1607" s="68" t="str">
        <f>VLOOKUP(E1607,Refs!$P$2:$R$29,3,FALSE)</f>
        <v>Y56</v>
      </c>
      <c r="J1607" s="68" t="str">
        <f>VLOOKUP(E1607,Refs!$P$2:$S$29,4,FALSE)</f>
        <v>London</v>
      </c>
      <c r="K1607" s="28">
        <f t="shared" ref="K1607:K1670" si="54">IF(OR(H1607="NULL",H1607=0,H1607=""),"",H1607)</f>
        <v>2907</v>
      </c>
    </row>
    <row r="1608" spans="1:11" x14ac:dyDescent="0.35">
      <c r="A1608" s="69">
        <f t="shared" si="53"/>
        <v>45748</v>
      </c>
      <c r="B1608" t="s">
        <v>887</v>
      </c>
      <c r="C1608" t="s">
        <v>288</v>
      </c>
      <c r="D1608" t="s">
        <v>896</v>
      </c>
      <c r="E1608" t="s">
        <v>338</v>
      </c>
      <c r="F1608" t="s">
        <v>322</v>
      </c>
      <c r="G1608" t="s">
        <v>85</v>
      </c>
      <c r="H1608">
        <v>13397</v>
      </c>
      <c r="I1608" s="68" t="str">
        <f>VLOOKUP(E1608,Refs!$P$2:$R$29,3,FALSE)</f>
        <v>Y56</v>
      </c>
      <c r="J1608" s="68" t="str">
        <f>VLOOKUP(E1608,Refs!$P$2:$S$29,4,FALSE)</f>
        <v>London</v>
      </c>
      <c r="K1608" s="28">
        <f t="shared" si="54"/>
        <v>13397</v>
      </c>
    </row>
    <row r="1609" spans="1:11" x14ac:dyDescent="0.35">
      <c r="A1609" s="69">
        <f t="shared" si="53"/>
        <v>45748</v>
      </c>
      <c r="B1609" t="s">
        <v>887</v>
      </c>
      <c r="C1609" t="s">
        <v>288</v>
      </c>
      <c r="D1609" t="s">
        <v>896</v>
      </c>
      <c r="E1609" t="s">
        <v>338</v>
      </c>
      <c r="F1609" t="s">
        <v>322</v>
      </c>
      <c r="G1609" t="s">
        <v>86</v>
      </c>
      <c r="H1609">
        <v>1634</v>
      </c>
      <c r="I1609" s="68" t="str">
        <f>VLOOKUP(E1609,Refs!$P$2:$R$29,3,FALSE)</f>
        <v>Y56</v>
      </c>
      <c r="J1609" s="68" t="str">
        <f>VLOOKUP(E1609,Refs!$P$2:$S$29,4,FALSE)</f>
        <v>London</v>
      </c>
      <c r="K1609" s="28">
        <f t="shared" si="54"/>
        <v>1634</v>
      </c>
    </row>
    <row r="1610" spans="1:11" x14ac:dyDescent="0.35">
      <c r="A1610" s="69">
        <f t="shared" si="53"/>
        <v>45748</v>
      </c>
      <c r="B1610" t="s">
        <v>887</v>
      </c>
      <c r="C1610" t="s">
        <v>288</v>
      </c>
      <c r="D1610" t="s">
        <v>896</v>
      </c>
      <c r="E1610" t="s">
        <v>338</v>
      </c>
      <c r="F1610" t="s">
        <v>322</v>
      </c>
      <c r="G1610" t="s">
        <v>87</v>
      </c>
      <c r="H1610">
        <v>883</v>
      </c>
      <c r="I1610" s="68" t="str">
        <f>VLOOKUP(E1610,Refs!$P$2:$R$29,3,FALSE)</f>
        <v>Y56</v>
      </c>
      <c r="J1610" s="68" t="str">
        <f>VLOOKUP(E1610,Refs!$P$2:$S$29,4,FALSE)</f>
        <v>London</v>
      </c>
      <c r="K1610" s="28">
        <f t="shared" si="54"/>
        <v>883</v>
      </c>
    </row>
    <row r="1611" spans="1:11" x14ac:dyDescent="0.35">
      <c r="A1611" s="69">
        <f t="shared" si="53"/>
        <v>45748</v>
      </c>
      <c r="B1611" t="s">
        <v>887</v>
      </c>
      <c r="C1611" t="s">
        <v>288</v>
      </c>
      <c r="D1611" t="s">
        <v>896</v>
      </c>
      <c r="E1611" t="s">
        <v>338</v>
      </c>
      <c r="F1611" t="s">
        <v>322</v>
      </c>
      <c r="G1611" t="s">
        <v>88</v>
      </c>
      <c r="H1611">
        <v>7032</v>
      </c>
      <c r="I1611" s="68" t="str">
        <f>VLOOKUP(E1611,Refs!$P$2:$R$29,3,FALSE)</f>
        <v>Y56</v>
      </c>
      <c r="J1611" s="68" t="str">
        <f>VLOOKUP(E1611,Refs!$P$2:$S$29,4,FALSE)</f>
        <v>London</v>
      </c>
      <c r="K1611" s="28">
        <f t="shared" si="54"/>
        <v>7032</v>
      </c>
    </row>
    <row r="1612" spans="1:11" x14ac:dyDescent="0.35">
      <c r="A1612" s="69">
        <f t="shared" si="53"/>
        <v>45748</v>
      </c>
      <c r="B1612" t="s">
        <v>887</v>
      </c>
      <c r="C1612" t="s">
        <v>288</v>
      </c>
      <c r="D1612" t="s">
        <v>896</v>
      </c>
      <c r="E1612" t="s">
        <v>338</v>
      </c>
      <c r="F1612" t="s">
        <v>322</v>
      </c>
      <c r="G1612" t="s">
        <v>89</v>
      </c>
      <c r="H1612">
        <v>29127</v>
      </c>
      <c r="I1612" s="68" t="str">
        <f>VLOOKUP(E1612,Refs!$P$2:$R$29,3,FALSE)</f>
        <v>Y56</v>
      </c>
      <c r="J1612" s="68" t="str">
        <f>VLOOKUP(E1612,Refs!$P$2:$S$29,4,FALSE)</f>
        <v>London</v>
      </c>
      <c r="K1612" s="28">
        <f t="shared" si="54"/>
        <v>29127</v>
      </c>
    </row>
    <row r="1613" spans="1:11" x14ac:dyDescent="0.35">
      <c r="A1613" s="69">
        <f t="shared" si="53"/>
        <v>45748</v>
      </c>
      <c r="B1613" t="s">
        <v>887</v>
      </c>
      <c r="C1613" t="s">
        <v>288</v>
      </c>
      <c r="D1613" t="s">
        <v>896</v>
      </c>
      <c r="E1613" t="s">
        <v>338</v>
      </c>
      <c r="F1613" t="s">
        <v>322</v>
      </c>
      <c r="G1613" t="s">
        <v>90</v>
      </c>
      <c r="H1613">
        <v>37120</v>
      </c>
      <c r="I1613" s="68" t="str">
        <f>VLOOKUP(E1613,Refs!$P$2:$R$29,3,FALSE)</f>
        <v>Y56</v>
      </c>
      <c r="J1613" s="68" t="str">
        <f>VLOOKUP(E1613,Refs!$P$2:$S$29,4,FALSE)</f>
        <v>London</v>
      </c>
      <c r="K1613" s="28">
        <f t="shared" si="54"/>
        <v>37120</v>
      </c>
    </row>
    <row r="1614" spans="1:11" x14ac:dyDescent="0.35">
      <c r="A1614" s="69">
        <f t="shared" si="53"/>
        <v>45748</v>
      </c>
      <c r="B1614" t="s">
        <v>887</v>
      </c>
      <c r="C1614" t="s">
        <v>288</v>
      </c>
      <c r="D1614" t="s">
        <v>896</v>
      </c>
      <c r="E1614" t="s">
        <v>338</v>
      </c>
      <c r="F1614" t="s">
        <v>322</v>
      </c>
      <c r="G1614" t="s">
        <v>27</v>
      </c>
      <c r="H1614">
        <v>3590</v>
      </c>
      <c r="I1614" s="68" t="str">
        <f>VLOOKUP(E1614,Refs!$P$2:$R$29,3,FALSE)</f>
        <v>Y56</v>
      </c>
      <c r="J1614" s="68" t="str">
        <f>VLOOKUP(E1614,Refs!$P$2:$S$29,4,FALSE)</f>
        <v>London</v>
      </c>
      <c r="K1614" s="28">
        <f t="shared" si="54"/>
        <v>3590</v>
      </c>
    </row>
    <row r="1615" spans="1:11" x14ac:dyDescent="0.35">
      <c r="A1615" s="69">
        <f t="shared" si="53"/>
        <v>45748</v>
      </c>
      <c r="B1615" t="s">
        <v>887</v>
      </c>
      <c r="C1615" t="s">
        <v>288</v>
      </c>
      <c r="D1615" t="s">
        <v>896</v>
      </c>
      <c r="E1615" t="s">
        <v>338</v>
      </c>
      <c r="F1615" t="s">
        <v>322</v>
      </c>
      <c r="G1615" t="s">
        <v>29</v>
      </c>
      <c r="H1615">
        <v>5011</v>
      </c>
      <c r="I1615" s="68" t="str">
        <f>VLOOKUP(E1615,Refs!$P$2:$R$29,3,FALSE)</f>
        <v>Y56</v>
      </c>
      <c r="J1615" s="68" t="str">
        <f>VLOOKUP(E1615,Refs!$P$2:$S$29,4,FALSE)</f>
        <v>London</v>
      </c>
      <c r="K1615" s="28">
        <f t="shared" si="54"/>
        <v>5011</v>
      </c>
    </row>
    <row r="1616" spans="1:11" x14ac:dyDescent="0.35">
      <c r="A1616" s="69">
        <f t="shared" si="53"/>
        <v>45748</v>
      </c>
      <c r="B1616" t="s">
        <v>887</v>
      </c>
      <c r="C1616" t="s">
        <v>288</v>
      </c>
      <c r="D1616" t="s">
        <v>896</v>
      </c>
      <c r="E1616" t="s">
        <v>338</v>
      </c>
      <c r="F1616" t="s">
        <v>322</v>
      </c>
      <c r="G1616" t="s">
        <v>91</v>
      </c>
      <c r="H1616">
        <v>1707</v>
      </c>
      <c r="I1616" s="68" t="str">
        <f>VLOOKUP(E1616,Refs!$P$2:$R$29,3,FALSE)</f>
        <v>Y56</v>
      </c>
      <c r="J1616" s="68" t="str">
        <f>VLOOKUP(E1616,Refs!$P$2:$S$29,4,FALSE)</f>
        <v>London</v>
      </c>
      <c r="K1616" s="28">
        <f t="shared" si="54"/>
        <v>1707</v>
      </c>
    </row>
    <row r="1617" spans="1:11" x14ac:dyDescent="0.35">
      <c r="A1617" s="69">
        <f t="shared" si="53"/>
        <v>45748</v>
      </c>
      <c r="B1617" t="s">
        <v>887</v>
      </c>
      <c r="C1617" t="s">
        <v>288</v>
      </c>
      <c r="D1617" t="s">
        <v>896</v>
      </c>
      <c r="E1617" t="s">
        <v>338</v>
      </c>
      <c r="F1617" t="s">
        <v>322</v>
      </c>
      <c r="G1617" t="s">
        <v>92</v>
      </c>
      <c r="H1617">
        <v>46</v>
      </c>
      <c r="I1617" s="68" t="str">
        <f>VLOOKUP(E1617,Refs!$P$2:$R$29,3,FALSE)</f>
        <v>Y56</v>
      </c>
      <c r="J1617" s="68" t="str">
        <f>VLOOKUP(E1617,Refs!$P$2:$S$29,4,FALSE)</f>
        <v>London</v>
      </c>
      <c r="K1617" s="28">
        <f t="shared" si="54"/>
        <v>46</v>
      </c>
    </row>
    <row r="1618" spans="1:11" x14ac:dyDescent="0.35">
      <c r="A1618" s="69">
        <f t="shared" si="53"/>
        <v>45748</v>
      </c>
      <c r="B1618" t="s">
        <v>887</v>
      </c>
      <c r="C1618" t="s">
        <v>288</v>
      </c>
      <c r="D1618" t="s">
        <v>896</v>
      </c>
      <c r="E1618" t="s">
        <v>338</v>
      </c>
      <c r="F1618" t="s">
        <v>322</v>
      </c>
      <c r="G1618" t="s">
        <v>93</v>
      </c>
      <c r="H1618">
        <v>1560</v>
      </c>
      <c r="I1618" s="68" t="str">
        <f>VLOOKUP(E1618,Refs!$P$2:$R$29,3,FALSE)</f>
        <v>Y56</v>
      </c>
      <c r="J1618" s="68" t="str">
        <f>VLOOKUP(E1618,Refs!$P$2:$S$29,4,FALSE)</f>
        <v>London</v>
      </c>
      <c r="K1618" s="28">
        <f t="shared" si="54"/>
        <v>1560</v>
      </c>
    </row>
    <row r="1619" spans="1:11" x14ac:dyDescent="0.35">
      <c r="A1619" s="69">
        <f t="shared" si="53"/>
        <v>45748</v>
      </c>
      <c r="B1619" t="s">
        <v>887</v>
      </c>
      <c r="C1619" t="s">
        <v>288</v>
      </c>
      <c r="D1619" t="s">
        <v>896</v>
      </c>
      <c r="E1619" t="s">
        <v>338</v>
      </c>
      <c r="F1619" t="s">
        <v>322</v>
      </c>
      <c r="G1619" t="s">
        <v>94</v>
      </c>
      <c r="H1619">
        <v>195</v>
      </c>
      <c r="I1619" s="68" t="str">
        <f>VLOOKUP(E1619,Refs!$P$2:$R$29,3,FALSE)</f>
        <v>Y56</v>
      </c>
      <c r="J1619" s="68" t="str">
        <f>VLOOKUP(E1619,Refs!$P$2:$S$29,4,FALSE)</f>
        <v>London</v>
      </c>
      <c r="K1619" s="28">
        <f t="shared" si="54"/>
        <v>195</v>
      </c>
    </row>
    <row r="1620" spans="1:11" x14ac:dyDescent="0.35">
      <c r="A1620" s="69">
        <f t="shared" si="53"/>
        <v>45748</v>
      </c>
      <c r="B1620" t="s">
        <v>887</v>
      </c>
      <c r="C1620" t="s">
        <v>288</v>
      </c>
      <c r="D1620" t="s">
        <v>896</v>
      </c>
      <c r="E1620" t="s">
        <v>338</v>
      </c>
      <c r="F1620" t="s">
        <v>322</v>
      </c>
      <c r="G1620" t="s">
        <v>95</v>
      </c>
      <c r="H1620">
        <v>1006</v>
      </c>
      <c r="I1620" s="68" t="str">
        <f>VLOOKUP(E1620,Refs!$P$2:$R$29,3,FALSE)</f>
        <v>Y56</v>
      </c>
      <c r="J1620" s="68" t="str">
        <f>VLOOKUP(E1620,Refs!$P$2:$S$29,4,FALSE)</f>
        <v>London</v>
      </c>
      <c r="K1620" s="28">
        <f t="shared" si="54"/>
        <v>1006</v>
      </c>
    </row>
    <row r="1621" spans="1:11" x14ac:dyDescent="0.35">
      <c r="A1621" s="69">
        <f t="shared" si="53"/>
        <v>45748</v>
      </c>
      <c r="B1621" t="s">
        <v>887</v>
      </c>
      <c r="C1621" t="s">
        <v>288</v>
      </c>
      <c r="D1621" t="s">
        <v>896</v>
      </c>
      <c r="E1621" t="s">
        <v>338</v>
      </c>
      <c r="F1621" t="s">
        <v>322</v>
      </c>
      <c r="G1621" t="s">
        <v>96</v>
      </c>
      <c r="H1621">
        <v>59</v>
      </c>
      <c r="I1621" s="68" t="str">
        <f>VLOOKUP(E1621,Refs!$P$2:$R$29,3,FALSE)</f>
        <v>Y56</v>
      </c>
      <c r="J1621" s="68" t="str">
        <f>VLOOKUP(E1621,Refs!$P$2:$S$29,4,FALSE)</f>
        <v>London</v>
      </c>
      <c r="K1621" s="28">
        <f t="shared" si="54"/>
        <v>59</v>
      </c>
    </row>
    <row r="1622" spans="1:11" x14ac:dyDescent="0.35">
      <c r="A1622" s="69">
        <f t="shared" si="53"/>
        <v>45748</v>
      </c>
      <c r="B1622" t="s">
        <v>887</v>
      </c>
      <c r="C1622" t="s">
        <v>288</v>
      </c>
      <c r="D1622" t="s">
        <v>896</v>
      </c>
      <c r="E1622" t="s">
        <v>338</v>
      </c>
      <c r="F1622" t="s">
        <v>322</v>
      </c>
      <c r="G1622" t="s">
        <v>97</v>
      </c>
      <c r="H1622">
        <v>2721</v>
      </c>
      <c r="I1622" s="68" t="str">
        <f>VLOOKUP(E1622,Refs!$P$2:$R$29,3,FALSE)</f>
        <v>Y56</v>
      </c>
      <c r="J1622" s="68" t="str">
        <f>VLOOKUP(E1622,Refs!$P$2:$S$29,4,FALSE)</f>
        <v>London</v>
      </c>
      <c r="K1622" s="28">
        <f t="shared" si="54"/>
        <v>2721</v>
      </c>
    </row>
    <row r="1623" spans="1:11" x14ac:dyDescent="0.35">
      <c r="A1623" s="69">
        <f t="shared" si="53"/>
        <v>45748</v>
      </c>
      <c r="B1623" t="s">
        <v>887</v>
      </c>
      <c r="C1623" t="s">
        <v>288</v>
      </c>
      <c r="D1623" t="s">
        <v>896</v>
      </c>
      <c r="E1623" t="s">
        <v>338</v>
      </c>
      <c r="F1623" t="s">
        <v>322</v>
      </c>
      <c r="G1623" t="s">
        <v>31</v>
      </c>
      <c r="H1623">
        <v>1964</v>
      </c>
      <c r="I1623" s="68" t="str">
        <f>VLOOKUP(E1623,Refs!$P$2:$R$29,3,FALSE)</f>
        <v>Y56</v>
      </c>
      <c r="J1623" s="68" t="str">
        <f>VLOOKUP(E1623,Refs!$P$2:$S$29,4,FALSE)</f>
        <v>London</v>
      </c>
      <c r="K1623" s="28">
        <f t="shared" si="54"/>
        <v>1964</v>
      </c>
    </row>
    <row r="1624" spans="1:11" x14ac:dyDescent="0.35">
      <c r="A1624" s="69">
        <f t="shared" si="53"/>
        <v>45748</v>
      </c>
      <c r="B1624" t="s">
        <v>887</v>
      </c>
      <c r="C1624" t="s">
        <v>288</v>
      </c>
      <c r="D1624" t="s">
        <v>896</v>
      </c>
      <c r="E1624" t="s">
        <v>338</v>
      </c>
      <c r="F1624" t="s">
        <v>322</v>
      </c>
      <c r="G1624" t="s">
        <v>98</v>
      </c>
      <c r="H1624">
        <v>7933</v>
      </c>
      <c r="I1624" s="68" t="str">
        <f>VLOOKUP(E1624,Refs!$P$2:$R$29,3,FALSE)</f>
        <v>Y56</v>
      </c>
      <c r="J1624" s="68" t="str">
        <f>VLOOKUP(E1624,Refs!$P$2:$S$29,4,FALSE)</f>
        <v>London</v>
      </c>
      <c r="K1624" s="28">
        <f t="shared" si="54"/>
        <v>7933</v>
      </c>
    </row>
    <row r="1625" spans="1:11" x14ac:dyDescent="0.35">
      <c r="A1625" s="69">
        <f t="shared" si="53"/>
        <v>45748</v>
      </c>
      <c r="B1625" t="s">
        <v>887</v>
      </c>
      <c r="C1625" t="s">
        <v>288</v>
      </c>
      <c r="D1625" t="s">
        <v>896</v>
      </c>
      <c r="E1625" t="s">
        <v>338</v>
      </c>
      <c r="F1625" t="s">
        <v>322</v>
      </c>
      <c r="G1625" t="s">
        <v>99</v>
      </c>
      <c r="H1625">
        <v>3755</v>
      </c>
      <c r="I1625" s="68" t="str">
        <f>VLOOKUP(E1625,Refs!$P$2:$R$29,3,FALSE)</f>
        <v>Y56</v>
      </c>
      <c r="J1625" s="68" t="str">
        <f>VLOOKUP(E1625,Refs!$P$2:$S$29,4,FALSE)</f>
        <v>London</v>
      </c>
      <c r="K1625" s="28">
        <f t="shared" si="54"/>
        <v>3755</v>
      </c>
    </row>
    <row r="1626" spans="1:11" x14ac:dyDescent="0.35">
      <c r="A1626" s="69">
        <f t="shared" si="53"/>
        <v>45748</v>
      </c>
      <c r="B1626" t="s">
        <v>887</v>
      </c>
      <c r="C1626" t="s">
        <v>288</v>
      </c>
      <c r="D1626" t="s">
        <v>896</v>
      </c>
      <c r="E1626" t="s">
        <v>338</v>
      </c>
      <c r="F1626" t="s">
        <v>322</v>
      </c>
      <c r="G1626" t="s">
        <v>100</v>
      </c>
      <c r="H1626">
        <v>276</v>
      </c>
      <c r="I1626" s="68" t="str">
        <f>VLOOKUP(E1626,Refs!$P$2:$R$29,3,FALSE)</f>
        <v>Y56</v>
      </c>
      <c r="J1626" s="68" t="str">
        <f>VLOOKUP(E1626,Refs!$P$2:$S$29,4,FALSE)</f>
        <v>London</v>
      </c>
      <c r="K1626" s="28">
        <f t="shared" si="54"/>
        <v>276</v>
      </c>
    </row>
    <row r="1627" spans="1:11" x14ac:dyDescent="0.35">
      <c r="A1627" s="69">
        <f t="shared" si="53"/>
        <v>45748</v>
      </c>
      <c r="B1627" t="s">
        <v>887</v>
      </c>
      <c r="C1627" t="s">
        <v>288</v>
      </c>
      <c r="D1627" t="s">
        <v>896</v>
      </c>
      <c r="E1627" t="s">
        <v>338</v>
      </c>
      <c r="F1627" t="s">
        <v>322</v>
      </c>
      <c r="G1627" t="s">
        <v>101</v>
      </c>
      <c r="H1627">
        <v>218</v>
      </c>
      <c r="I1627" s="68" t="str">
        <f>VLOOKUP(E1627,Refs!$P$2:$R$29,3,FALSE)</f>
        <v>Y56</v>
      </c>
      <c r="J1627" s="68" t="str">
        <f>VLOOKUP(E1627,Refs!$P$2:$S$29,4,FALSE)</f>
        <v>London</v>
      </c>
      <c r="K1627" s="28">
        <f t="shared" si="54"/>
        <v>218</v>
      </c>
    </row>
    <row r="1628" spans="1:11" x14ac:dyDescent="0.35">
      <c r="A1628" s="69">
        <f t="shared" si="53"/>
        <v>45748</v>
      </c>
      <c r="B1628" t="s">
        <v>887</v>
      </c>
      <c r="C1628" t="s">
        <v>288</v>
      </c>
      <c r="D1628" t="s">
        <v>896</v>
      </c>
      <c r="E1628" t="s">
        <v>338</v>
      </c>
      <c r="F1628" t="s">
        <v>322</v>
      </c>
      <c r="G1628" t="s">
        <v>102</v>
      </c>
      <c r="H1628">
        <v>27</v>
      </c>
      <c r="I1628" s="68" t="str">
        <f>VLOOKUP(E1628,Refs!$P$2:$R$29,3,FALSE)</f>
        <v>Y56</v>
      </c>
      <c r="J1628" s="68" t="str">
        <f>VLOOKUP(E1628,Refs!$P$2:$S$29,4,FALSE)</f>
        <v>London</v>
      </c>
      <c r="K1628" s="28">
        <f t="shared" si="54"/>
        <v>27</v>
      </c>
    </row>
    <row r="1629" spans="1:11" x14ac:dyDescent="0.35">
      <c r="A1629" s="69">
        <f t="shared" si="53"/>
        <v>45748</v>
      </c>
      <c r="B1629" t="s">
        <v>887</v>
      </c>
      <c r="C1629" t="s">
        <v>288</v>
      </c>
      <c r="D1629" t="s">
        <v>896</v>
      </c>
      <c r="E1629" t="s">
        <v>338</v>
      </c>
      <c r="F1629" t="s">
        <v>322</v>
      </c>
      <c r="G1629" t="s">
        <v>103</v>
      </c>
      <c r="H1629">
        <v>18</v>
      </c>
      <c r="I1629" s="68" t="str">
        <f>VLOOKUP(E1629,Refs!$P$2:$R$29,3,FALSE)</f>
        <v>Y56</v>
      </c>
      <c r="J1629" s="68" t="str">
        <f>VLOOKUP(E1629,Refs!$P$2:$S$29,4,FALSE)</f>
        <v>London</v>
      </c>
      <c r="K1629" s="28">
        <f t="shared" si="54"/>
        <v>18</v>
      </c>
    </row>
    <row r="1630" spans="1:11" x14ac:dyDescent="0.35">
      <c r="A1630" s="69">
        <f t="shared" si="53"/>
        <v>45748</v>
      </c>
      <c r="B1630" t="s">
        <v>887</v>
      </c>
      <c r="C1630" t="s">
        <v>288</v>
      </c>
      <c r="D1630" t="s">
        <v>896</v>
      </c>
      <c r="E1630" t="s">
        <v>338</v>
      </c>
      <c r="F1630" t="s">
        <v>322</v>
      </c>
      <c r="G1630" t="s">
        <v>104</v>
      </c>
      <c r="H1630">
        <v>231</v>
      </c>
      <c r="I1630" s="68" t="str">
        <f>VLOOKUP(E1630,Refs!$P$2:$R$29,3,FALSE)</f>
        <v>Y56</v>
      </c>
      <c r="J1630" s="68" t="str">
        <f>VLOOKUP(E1630,Refs!$P$2:$S$29,4,FALSE)</f>
        <v>London</v>
      </c>
      <c r="K1630" s="28">
        <f t="shared" si="54"/>
        <v>231</v>
      </c>
    </row>
    <row r="1631" spans="1:11" x14ac:dyDescent="0.35">
      <c r="A1631" s="69">
        <f t="shared" si="53"/>
        <v>45748</v>
      </c>
      <c r="B1631" t="s">
        <v>887</v>
      </c>
      <c r="C1631" t="s">
        <v>288</v>
      </c>
      <c r="D1631" t="s">
        <v>896</v>
      </c>
      <c r="E1631" t="s">
        <v>338</v>
      </c>
      <c r="F1631" t="s">
        <v>322</v>
      </c>
      <c r="G1631" t="s">
        <v>105</v>
      </c>
      <c r="H1631">
        <v>394195</v>
      </c>
      <c r="I1631" s="68" t="str">
        <f>VLOOKUP(E1631,Refs!$P$2:$R$29,3,FALSE)</f>
        <v>Y56</v>
      </c>
      <c r="J1631" s="68" t="str">
        <f>VLOOKUP(E1631,Refs!$P$2:$S$29,4,FALSE)</f>
        <v>London</v>
      </c>
      <c r="K1631" s="28">
        <f t="shared" si="54"/>
        <v>394195</v>
      </c>
    </row>
    <row r="1632" spans="1:11" x14ac:dyDescent="0.35">
      <c r="A1632" s="69">
        <f t="shared" si="53"/>
        <v>45748</v>
      </c>
      <c r="B1632" t="s">
        <v>887</v>
      </c>
      <c r="C1632" t="s">
        <v>288</v>
      </c>
      <c r="D1632" t="s">
        <v>896</v>
      </c>
      <c r="E1632" t="s">
        <v>338</v>
      </c>
      <c r="F1632" t="s">
        <v>322</v>
      </c>
      <c r="G1632" t="s">
        <v>106</v>
      </c>
      <c r="H1632">
        <v>3613</v>
      </c>
      <c r="I1632" s="68" t="str">
        <f>VLOOKUP(E1632,Refs!$P$2:$R$29,3,FALSE)</f>
        <v>Y56</v>
      </c>
      <c r="J1632" s="68" t="str">
        <f>VLOOKUP(E1632,Refs!$P$2:$S$29,4,FALSE)</f>
        <v>London</v>
      </c>
      <c r="K1632" s="28">
        <f t="shared" si="54"/>
        <v>3613</v>
      </c>
    </row>
    <row r="1633" spans="1:11" x14ac:dyDescent="0.35">
      <c r="A1633" s="69">
        <f t="shared" si="53"/>
        <v>45748</v>
      </c>
      <c r="B1633" t="s">
        <v>887</v>
      </c>
      <c r="C1633" t="s">
        <v>288</v>
      </c>
      <c r="D1633" t="s">
        <v>896</v>
      </c>
      <c r="E1633" t="s">
        <v>338</v>
      </c>
      <c r="F1633" t="s">
        <v>322</v>
      </c>
      <c r="G1633" t="s">
        <v>107</v>
      </c>
      <c r="H1633">
        <v>2172</v>
      </c>
      <c r="I1633" s="68" t="str">
        <f>VLOOKUP(E1633,Refs!$P$2:$R$29,3,FALSE)</f>
        <v>Y56</v>
      </c>
      <c r="J1633" s="68" t="str">
        <f>VLOOKUP(E1633,Refs!$P$2:$S$29,4,FALSE)</f>
        <v>London</v>
      </c>
      <c r="K1633" s="28">
        <f t="shared" si="54"/>
        <v>2172</v>
      </c>
    </row>
    <row r="1634" spans="1:11" x14ac:dyDescent="0.35">
      <c r="A1634" s="69">
        <f t="shared" si="53"/>
        <v>45748</v>
      </c>
      <c r="B1634" t="s">
        <v>887</v>
      </c>
      <c r="C1634" t="s">
        <v>288</v>
      </c>
      <c r="D1634" t="s">
        <v>896</v>
      </c>
      <c r="E1634" t="s">
        <v>338</v>
      </c>
      <c r="F1634" t="s">
        <v>322</v>
      </c>
      <c r="G1634" t="s">
        <v>108</v>
      </c>
      <c r="H1634">
        <v>152</v>
      </c>
      <c r="I1634" s="68" t="str">
        <f>VLOOKUP(E1634,Refs!$P$2:$R$29,3,FALSE)</f>
        <v>Y56</v>
      </c>
      <c r="J1634" s="68" t="str">
        <f>VLOOKUP(E1634,Refs!$P$2:$S$29,4,FALSE)</f>
        <v>London</v>
      </c>
      <c r="K1634" s="28">
        <f t="shared" si="54"/>
        <v>152</v>
      </c>
    </row>
    <row r="1635" spans="1:11" x14ac:dyDescent="0.35">
      <c r="A1635" s="69">
        <f t="shared" si="53"/>
        <v>45748</v>
      </c>
      <c r="B1635" t="s">
        <v>887</v>
      </c>
      <c r="C1635" t="s">
        <v>288</v>
      </c>
      <c r="D1635" t="s">
        <v>896</v>
      </c>
      <c r="E1635" t="s">
        <v>338</v>
      </c>
      <c r="F1635" t="s">
        <v>322</v>
      </c>
      <c r="G1635" t="s">
        <v>109</v>
      </c>
      <c r="H1635">
        <v>886</v>
      </c>
      <c r="I1635" s="68" t="str">
        <f>VLOOKUP(E1635,Refs!$P$2:$R$29,3,FALSE)</f>
        <v>Y56</v>
      </c>
      <c r="J1635" s="68" t="str">
        <f>VLOOKUP(E1635,Refs!$P$2:$S$29,4,FALSE)</f>
        <v>London</v>
      </c>
      <c r="K1635" s="28">
        <f t="shared" si="54"/>
        <v>886</v>
      </c>
    </row>
    <row r="1636" spans="1:11" x14ac:dyDescent="0.35">
      <c r="A1636" s="69">
        <f t="shared" si="53"/>
        <v>45748</v>
      </c>
      <c r="B1636" t="s">
        <v>887</v>
      </c>
      <c r="C1636" t="s">
        <v>288</v>
      </c>
      <c r="D1636" t="s">
        <v>896</v>
      </c>
      <c r="E1636" t="s">
        <v>338</v>
      </c>
      <c r="F1636" t="s">
        <v>322</v>
      </c>
      <c r="G1636" t="s">
        <v>110</v>
      </c>
      <c r="H1636">
        <v>2846857</v>
      </c>
      <c r="I1636" s="68" t="str">
        <f>VLOOKUP(E1636,Refs!$P$2:$R$29,3,FALSE)</f>
        <v>Y56</v>
      </c>
      <c r="J1636" s="68" t="str">
        <f>VLOOKUP(E1636,Refs!$P$2:$S$29,4,FALSE)</f>
        <v>London</v>
      </c>
      <c r="K1636" s="28">
        <f t="shared" si="54"/>
        <v>2846857</v>
      </c>
    </row>
    <row r="1637" spans="1:11" x14ac:dyDescent="0.35">
      <c r="A1637" s="69">
        <f t="shared" si="53"/>
        <v>45748</v>
      </c>
      <c r="B1637" t="s">
        <v>887</v>
      </c>
      <c r="C1637" t="s">
        <v>288</v>
      </c>
      <c r="D1637" t="s">
        <v>896</v>
      </c>
      <c r="E1637" t="s">
        <v>338</v>
      </c>
      <c r="F1637" t="s">
        <v>322</v>
      </c>
      <c r="G1637" t="s">
        <v>111</v>
      </c>
      <c r="H1637">
        <v>4038</v>
      </c>
      <c r="I1637" s="68" t="str">
        <f>VLOOKUP(E1637,Refs!$P$2:$R$29,3,FALSE)</f>
        <v>Y56</v>
      </c>
      <c r="J1637" s="68" t="str">
        <f>VLOOKUP(E1637,Refs!$P$2:$S$29,4,FALSE)</f>
        <v>London</v>
      </c>
      <c r="K1637" s="28">
        <f t="shared" si="54"/>
        <v>4038</v>
      </c>
    </row>
    <row r="1638" spans="1:11" x14ac:dyDescent="0.35">
      <c r="A1638" s="69">
        <f t="shared" si="53"/>
        <v>45748</v>
      </c>
      <c r="B1638" t="s">
        <v>887</v>
      </c>
      <c r="C1638" t="s">
        <v>288</v>
      </c>
      <c r="D1638" t="s">
        <v>896</v>
      </c>
      <c r="E1638" t="s">
        <v>338</v>
      </c>
      <c r="F1638" t="s">
        <v>322</v>
      </c>
      <c r="G1638" t="s">
        <v>814</v>
      </c>
      <c r="H1638">
        <v>14762</v>
      </c>
      <c r="I1638" s="68" t="str">
        <f>VLOOKUP(E1638,Refs!$P$2:$R$29,3,FALSE)</f>
        <v>Y56</v>
      </c>
      <c r="J1638" s="68" t="str">
        <f>VLOOKUP(E1638,Refs!$P$2:$S$29,4,FALSE)</f>
        <v>London</v>
      </c>
      <c r="K1638" s="28">
        <f t="shared" si="54"/>
        <v>14762</v>
      </c>
    </row>
    <row r="1639" spans="1:11" x14ac:dyDescent="0.35">
      <c r="A1639" s="69">
        <f t="shared" si="53"/>
        <v>45748</v>
      </c>
      <c r="B1639" t="s">
        <v>887</v>
      </c>
      <c r="C1639" t="s">
        <v>288</v>
      </c>
      <c r="D1639" t="s">
        <v>896</v>
      </c>
      <c r="E1639" t="s">
        <v>338</v>
      </c>
      <c r="F1639" t="s">
        <v>322</v>
      </c>
      <c r="G1639" t="s">
        <v>815</v>
      </c>
      <c r="H1639">
        <v>237</v>
      </c>
      <c r="I1639" s="68" t="str">
        <f>VLOOKUP(E1639,Refs!$P$2:$R$29,3,FALSE)</f>
        <v>Y56</v>
      </c>
      <c r="J1639" s="68" t="str">
        <f>VLOOKUP(E1639,Refs!$P$2:$S$29,4,FALSE)</f>
        <v>London</v>
      </c>
      <c r="K1639" s="28">
        <f t="shared" si="54"/>
        <v>237</v>
      </c>
    </row>
    <row r="1640" spans="1:11" x14ac:dyDescent="0.35">
      <c r="A1640" s="69">
        <f t="shared" si="53"/>
        <v>45748</v>
      </c>
      <c r="B1640" t="s">
        <v>887</v>
      </c>
      <c r="C1640" t="s">
        <v>288</v>
      </c>
      <c r="D1640" t="s">
        <v>896</v>
      </c>
      <c r="E1640" t="s">
        <v>338</v>
      </c>
      <c r="F1640" t="s">
        <v>322</v>
      </c>
      <c r="G1640" t="s">
        <v>112</v>
      </c>
      <c r="H1640">
        <v>25776</v>
      </c>
      <c r="I1640" s="68" t="str">
        <f>VLOOKUP(E1640,Refs!$P$2:$R$29,3,FALSE)</f>
        <v>Y56</v>
      </c>
      <c r="J1640" s="68" t="str">
        <f>VLOOKUP(E1640,Refs!$P$2:$S$29,4,FALSE)</f>
        <v>London</v>
      </c>
      <c r="K1640" s="28">
        <f t="shared" si="54"/>
        <v>25776</v>
      </c>
    </row>
    <row r="1641" spans="1:11" x14ac:dyDescent="0.35">
      <c r="A1641" s="69">
        <f t="shared" si="53"/>
        <v>45748</v>
      </c>
      <c r="B1641" t="s">
        <v>887</v>
      </c>
      <c r="C1641" t="s">
        <v>288</v>
      </c>
      <c r="D1641" t="s">
        <v>896</v>
      </c>
      <c r="E1641" t="s">
        <v>338</v>
      </c>
      <c r="F1641" t="s">
        <v>322</v>
      </c>
      <c r="G1641" t="s">
        <v>113</v>
      </c>
      <c r="H1641">
        <v>1</v>
      </c>
      <c r="I1641" s="68" t="str">
        <f>VLOOKUP(E1641,Refs!$P$2:$R$29,3,FALSE)</f>
        <v>Y56</v>
      </c>
      <c r="J1641" s="68" t="str">
        <f>VLOOKUP(E1641,Refs!$P$2:$S$29,4,FALSE)</f>
        <v>London</v>
      </c>
      <c r="K1641" s="28">
        <f t="shared" si="54"/>
        <v>1</v>
      </c>
    </row>
    <row r="1642" spans="1:11" x14ac:dyDescent="0.35">
      <c r="A1642" s="69">
        <f t="shared" si="53"/>
        <v>45748</v>
      </c>
      <c r="B1642" t="s">
        <v>887</v>
      </c>
      <c r="C1642" t="s">
        <v>288</v>
      </c>
      <c r="D1642" t="s">
        <v>896</v>
      </c>
      <c r="E1642" t="s">
        <v>338</v>
      </c>
      <c r="F1642" t="s">
        <v>322</v>
      </c>
      <c r="G1642" t="s">
        <v>114</v>
      </c>
      <c r="H1642">
        <v>11173</v>
      </c>
      <c r="I1642" s="68" t="str">
        <f>VLOOKUP(E1642,Refs!$P$2:$R$29,3,FALSE)</f>
        <v>Y56</v>
      </c>
      <c r="J1642" s="68" t="str">
        <f>VLOOKUP(E1642,Refs!$P$2:$S$29,4,FALSE)</f>
        <v>London</v>
      </c>
      <c r="K1642" s="28">
        <f t="shared" si="54"/>
        <v>11173</v>
      </c>
    </row>
    <row r="1643" spans="1:11" x14ac:dyDescent="0.35">
      <c r="A1643" s="69">
        <f t="shared" si="53"/>
        <v>45748</v>
      </c>
      <c r="B1643" t="s">
        <v>887</v>
      </c>
      <c r="C1643" t="s">
        <v>288</v>
      </c>
      <c r="D1643" t="s">
        <v>896</v>
      </c>
      <c r="E1643" t="s">
        <v>338</v>
      </c>
      <c r="F1643" t="s">
        <v>322</v>
      </c>
      <c r="G1643" t="s">
        <v>115</v>
      </c>
      <c r="H1643">
        <v>5791</v>
      </c>
      <c r="I1643" s="68" t="str">
        <f>VLOOKUP(E1643,Refs!$P$2:$R$29,3,FALSE)</f>
        <v>Y56</v>
      </c>
      <c r="J1643" s="68" t="str">
        <f>VLOOKUP(E1643,Refs!$P$2:$S$29,4,FALSE)</f>
        <v>London</v>
      </c>
      <c r="K1643" s="28">
        <f t="shared" si="54"/>
        <v>5791</v>
      </c>
    </row>
    <row r="1644" spans="1:11" x14ac:dyDescent="0.35">
      <c r="A1644" s="69">
        <f t="shared" si="53"/>
        <v>45748</v>
      </c>
      <c r="B1644" t="s">
        <v>887</v>
      </c>
      <c r="C1644" t="s">
        <v>288</v>
      </c>
      <c r="D1644" t="s">
        <v>896</v>
      </c>
      <c r="E1644" t="s">
        <v>338</v>
      </c>
      <c r="F1644" t="s">
        <v>322</v>
      </c>
      <c r="G1644" t="s">
        <v>116</v>
      </c>
      <c r="H1644">
        <v>6849</v>
      </c>
      <c r="I1644" s="68" t="str">
        <f>VLOOKUP(E1644,Refs!$P$2:$R$29,3,FALSE)</f>
        <v>Y56</v>
      </c>
      <c r="J1644" s="68" t="str">
        <f>VLOOKUP(E1644,Refs!$P$2:$S$29,4,FALSE)</f>
        <v>London</v>
      </c>
      <c r="K1644" s="28">
        <f t="shared" si="54"/>
        <v>6849</v>
      </c>
    </row>
    <row r="1645" spans="1:11" x14ac:dyDescent="0.35">
      <c r="A1645" s="69">
        <f t="shared" si="53"/>
        <v>45748</v>
      </c>
      <c r="B1645" t="s">
        <v>887</v>
      </c>
      <c r="C1645" t="s">
        <v>288</v>
      </c>
      <c r="D1645" t="s">
        <v>896</v>
      </c>
      <c r="E1645" t="s">
        <v>338</v>
      </c>
      <c r="F1645" t="s">
        <v>322</v>
      </c>
      <c r="G1645" t="s">
        <v>117</v>
      </c>
      <c r="H1645">
        <v>3482</v>
      </c>
      <c r="I1645" s="68" t="str">
        <f>VLOOKUP(E1645,Refs!$P$2:$R$29,3,FALSE)</f>
        <v>Y56</v>
      </c>
      <c r="J1645" s="68" t="str">
        <f>VLOOKUP(E1645,Refs!$P$2:$S$29,4,FALSE)</f>
        <v>London</v>
      </c>
      <c r="K1645" s="28">
        <f t="shared" si="54"/>
        <v>3482</v>
      </c>
    </row>
    <row r="1646" spans="1:11" x14ac:dyDescent="0.35">
      <c r="A1646" s="69">
        <f t="shared" si="53"/>
        <v>45748</v>
      </c>
      <c r="B1646" t="s">
        <v>887</v>
      </c>
      <c r="C1646" t="s">
        <v>288</v>
      </c>
      <c r="D1646" t="s">
        <v>896</v>
      </c>
      <c r="E1646" t="s">
        <v>338</v>
      </c>
      <c r="F1646" t="s">
        <v>322</v>
      </c>
      <c r="G1646" t="s">
        <v>118</v>
      </c>
      <c r="H1646">
        <v>7022</v>
      </c>
      <c r="I1646" s="68" t="str">
        <f>VLOOKUP(E1646,Refs!$P$2:$R$29,3,FALSE)</f>
        <v>Y56</v>
      </c>
      <c r="J1646" s="68" t="str">
        <f>VLOOKUP(E1646,Refs!$P$2:$S$29,4,FALSE)</f>
        <v>London</v>
      </c>
      <c r="K1646" s="28">
        <f t="shared" si="54"/>
        <v>7022</v>
      </c>
    </row>
    <row r="1647" spans="1:11" x14ac:dyDescent="0.35">
      <c r="A1647" s="69">
        <f t="shared" si="53"/>
        <v>45748</v>
      </c>
      <c r="B1647" t="s">
        <v>887</v>
      </c>
      <c r="C1647" t="s">
        <v>288</v>
      </c>
      <c r="D1647" t="s">
        <v>896</v>
      </c>
      <c r="E1647" t="s">
        <v>338</v>
      </c>
      <c r="F1647" t="s">
        <v>322</v>
      </c>
      <c r="G1647" t="s">
        <v>119</v>
      </c>
      <c r="H1647">
        <v>1614</v>
      </c>
      <c r="I1647" s="68" t="str">
        <f>VLOOKUP(E1647,Refs!$P$2:$R$29,3,FALSE)</f>
        <v>Y56</v>
      </c>
      <c r="J1647" s="68" t="str">
        <f>VLOOKUP(E1647,Refs!$P$2:$S$29,4,FALSE)</f>
        <v>London</v>
      </c>
      <c r="K1647" s="28">
        <f t="shared" si="54"/>
        <v>1614</v>
      </c>
    </row>
    <row r="1648" spans="1:11" x14ac:dyDescent="0.35">
      <c r="A1648" s="69">
        <f t="shared" si="53"/>
        <v>45748</v>
      </c>
      <c r="B1648" t="s">
        <v>887</v>
      </c>
      <c r="C1648" t="s">
        <v>288</v>
      </c>
      <c r="D1648" t="s">
        <v>896</v>
      </c>
      <c r="E1648" t="s">
        <v>338</v>
      </c>
      <c r="F1648" t="s">
        <v>322</v>
      </c>
      <c r="G1648" t="s">
        <v>120</v>
      </c>
      <c r="H1648">
        <v>2834</v>
      </c>
      <c r="I1648" s="68" t="str">
        <f>VLOOKUP(E1648,Refs!$P$2:$R$29,3,FALSE)</f>
        <v>Y56</v>
      </c>
      <c r="J1648" s="68" t="str">
        <f>VLOOKUP(E1648,Refs!$P$2:$S$29,4,FALSE)</f>
        <v>London</v>
      </c>
      <c r="K1648" s="28">
        <f t="shared" si="54"/>
        <v>2834</v>
      </c>
    </row>
    <row r="1649" spans="1:11" x14ac:dyDescent="0.35">
      <c r="A1649" s="69">
        <f t="shared" si="53"/>
        <v>45748</v>
      </c>
      <c r="B1649" t="s">
        <v>887</v>
      </c>
      <c r="C1649" t="s">
        <v>288</v>
      </c>
      <c r="D1649" t="s">
        <v>896</v>
      </c>
      <c r="E1649" t="s">
        <v>338</v>
      </c>
      <c r="F1649" t="s">
        <v>322</v>
      </c>
      <c r="G1649" t="s">
        <v>121</v>
      </c>
      <c r="H1649">
        <v>323</v>
      </c>
      <c r="I1649" s="68" t="str">
        <f>VLOOKUP(E1649,Refs!$P$2:$R$29,3,FALSE)</f>
        <v>Y56</v>
      </c>
      <c r="J1649" s="68" t="str">
        <f>VLOOKUP(E1649,Refs!$P$2:$S$29,4,FALSE)</f>
        <v>London</v>
      </c>
      <c r="K1649" s="28">
        <f t="shared" si="54"/>
        <v>323</v>
      </c>
    </row>
    <row r="1650" spans="1:11" x14ac:dyDescent="0.35">
      <c r="A1650" s="69">
        <f t="shared" si="53"/>
        <v>45748</v>
      </c>
      <c r="B1650" t="s">
        <v>887</v>
      </c>
      <c r="C1650" t="s">
        <v>288</v>
      </c>
      <c r="D1650" t="s">
        <v>896</v>
      </c>
      <c r="E1650" t="s">
        <v>338</v>
      </c>
      <c r="F1650" t="s">
        <v>322</v>
      </c>
      <c r="G1650" t="s">
        <v>122</v>
      </c>
      <c r="H1650">
        <v>2711</v>
      </c>
      <c r="I1650" s="68" t="str">
        <f>VLOOKUP(E1650,Refs!$P$2:$R$29,3,FALSE)</f>
        <v>Y56</v>
      </c>
      <c r="J1650" s="68" t="str">
        <f>VLOOKUP(E1650,Refs!$P$2:$S$29,4,FALSE)</f>
        <v>London</v>
      </c>
      <c r="K1650" s="28">
        <f t="shared" si="54"/>
        <v>2711</v>
      </c>
    </row>
    <row r="1651" spans="1:11" x14ac:dyDescent="0.35">
      <c r="A1651" s="69">
        <f t="shared" si="53"/>
        <v>45748</v>
      </c>
      <c r="B1651" t="s">
        <v>887</v>
      </c>
      <c r="C1651" t="s">
        <v>288</v>
      </c>
      <c r="D1651" t="s">
        <v>896</v>
      </c>
      <c r="E1651" t="s">
        <v>338</v>
      </c>
      <c r="F1651" t="s">
        <v>322</v>
      </c>
      <c r="G1651" t="s">
        <v>123</v>
      </c>
      <c r="H1651">
        <v>300</v>
      </c>
      <c r="I1651" s="68" t="str">
        <f>VLOOKUP(E1651,Refs!$P$2:$R$29,3,FALSE)</f>
        <v>Y56</v>
      </c>
      <c r="J1651" s="68" t="str">
        <f>VLOOKUP(E1651,Refs!$P$2:$S$29,4,FALSE)</f>
        <v>London</v>
      </c>
      <c r="K1651" s="28">
        <f t="shared" si="54"/>
        <v>300</v>
      </c>
    </row>
    <row r="1652" spans="1:11" x14ac:dyDescent="0.35">
      <c r="A1652" s="69">
        <f t="shared" si="53"/>
        <v>45748</v>
      </c>
      <c r="B1652" t="s">
        <v>887</v>
      </c>
      <c r="C1652" t="s">
        <v>288</v>
      </c>
      <c r="D1652" t="s">
        <v>896</v>
      </c>
      <c r="E1652" t="s">
        <v>338</v>
      </c>
      <c r="F1652" t="s">
        <v>322</v>
      </c>
      <c r="G1652" t="s">
        <v>124</v>
      </c>
      <c r="H1652">
        <v>50</v>
      </c>
      <c r="I1652" s="68" t="str">
        <f>VLOOKUP(E1652,Refs!$P$2:$R$29,3,FALSE)</f>
        <v>Y56</v>
      </c>
      <c r="J1652" s="68" t="str">
        <f>VLOOKUP(E1652,Refs!$P$2:$S$29,4,FALSE)</f>
        <v>London</v>
      </c>
      <c r="K1652" s="28">
        <f t="shared" si="54"/>
        <v>50</v>
      </c>
    </row>
    <row r="1653" spans="1:11" x14ac:dyDescent="0.35">
      <c r="A1653" s="69">
        <f t="shared" si="53"/>
        <v>45748</v>
      </c>
      <c r="B1653" t="s">
        <v>887</v>
      </c>
      <c r="C1653" t="s">
        <v>288</v>
      </c>
      <c r="D1653" t="s">
        <v>896</v>
      </c>
      <c r="E1653" t="s">
        <v>338</v>
      </c>
      <c r="F1653" t="s">
        <v>322</v>
      </c>
      <c r="G1653" t="s">
        <v>125</v>
      </c>
      <c r="H1653">
        <v>7</v>
      </c>
      <c r="I1653" s="68" t="str">
        <f>VLOOKUP(E1653,Refs!$P$2:$R$29,3,FALSE)</f>
        <v>Y56</v>
      </c>
      <c r="J1653" s="68" t="str">
        <f>VLOOKUP(E1653,Refs!$P$2:$S$29,4,FALSE)</f>
        <v>London</v>
      </c>
      <c r="K1653" s="28">
        <f t="shared" si="54"/>
        <v>7</v>
      </c>
    </row>
    <row r="1654" spans="1:11" x14ac:dyDescent="0.35">
      <c r="A1654" s="69">
        <f t="shared" si="53"/>
        <v>45748</v>
      </c>
      <c r="B1654" t="s">
        <v>887</v>
      </c>
      <c r="C1654" t="s">
        <v>288</v>
      </c>
      <c r="D1654" t="s">
        <v>896</v>
      </c>
      <c r="E1654" t="s">
        <v>338</v>
      </c>
      <c r="F1654" t="s">
        <v>322</v>
      </c>
      <c r="G1654" t="s">
        <v>126</v>
      </c>
      <c r="H1654">
        <v>0</v>
      </c>
      <c r="I1654" s="68" t="str">
        <f>VLOOKUP(E1654,Refs!$P$2:$R$29,3,FALSE)</f>
        <v>Y56</v>
      </c>
      <c r="J1654" s="68" t="str">
        <f>VLOOKUP(E1654,Refs!$P$2:$S$29,4,FALSE)</f>
        <v>London</v>
      </c>
      <c r="K1654" s="28" t="str">
        <f t="shared" si="54"/>
        <v/>
      </c>
    </row>
    <row r="1655" spans="1:11" x14ac:dyDescent="0.35">
      <c r="A1655" s="69">
        <f t="shared" si="53"/>
        <v>45748</v>
      </c>
      <c r="B1655" t="s">
        <v>887</v>
      </c>
      <c r="C1655" t="s">
        <v>288</v>
      </c>
      <c r="D1655" t="s">
        <v>896</v>
      </c>
      <c r="E1655" t="s">
        <v>338</v>
      </c>
      <c r="F1655" t="s">
        <v>322</v>
      </c>
      <c r="G1655" t="s">
        <v>127</v>
      </c>
      <c r="H1655">
        <v>0</v>
      </c>
      <c r="I1655" s="68" t="str">
        <f>VLOOKUP(E1655,Refs!$P$2:$R$29,3,FALSE)</f>
        <v>Y56</v>
      </c>
      <c r="J1655" s="68" t="str">
        <f>VLOOKUP(E1655,Refs!$P$2:$S$29,4,FALSE)</f>
        <v>London</v>
      </c>
      <c r="K1655" s="28" t="str">
        <f t="shared" si="54"/>
        <v/>
      </c>
    </row>
    <row r="1656" spans="1:11" x14ac:dyDescent="0.35">
      <c r="A1656" s="69">
        <f t="shared" si="53"/>
        <v>45748</v>
      </c>
      <c r="B1656" t="s">
        <v>887</v>
      </c>
      <c r="C1656" t="s">
        <v>288</v>
      </c>
      <c r="D1656" t="s">
        <v>896</v>
      </c>
      <c r="E1656" t="s">
        <v>338</v>
      </c>
      <c r="F1656" t="s">
        <v>322</v>
      </c>
      <c r="G1656" t="s">
        <v>128</v>
      </c>
      <c r="H1656">
        <v>65</v>
      </c>
      <c r="I1656" s="68" t="str">
        <f>VLOOKUP(E1656,Refs!$P$2:$R$29,3,FALSE)</f>
        <v>Y56</v>
      </c>
      <c r="J1656" s="68" t="str">
        <f>VLOOKUP(E1656,Refs!$P$2:$S$29,4,FALSE)</f>
        <v>London</v>
      </c>
      <c r="K1656" s="28">
        <f t="shared" si="54"/>
        <v>65</v>
      </c>
    </row>
    <row r="1657" spans="1:11" x14ac:dyDescent="0.35">
      <c r="A1657" s="69">
        <f t="shared" si="53"/>
        <v>45748</v>
      </c>
      <c r="B1657" t="s">
        <v>887</v>
      </c>
      <c r="C1657" t="s">
        <v>288</v>
      </c>
      <c r="D1657" t="s">
        <v>896</v>
      </c>
      <c r="E1657" t="s">
        <v>338</v>
      </c>
      <c r="F1657" t="s">
        <v>322</v>
      </c>
      <c r="G1657" t="s">
        <v>129</v>
      </c>
      <c r="H1657">
        <v>46</v>
      </c>
      <c r="I1657" s="68" t="str">
        <f>VLOOKUP(E1657,Refs!$P$2:$R$29,3,FALSE)</f>
        <v>Y56</v>
      </c>
      <c r="J1657" s="68" t="str">
        <f>VLOOKUP(E1657,Refs!$P$2:$S$29,4,FALSE)</f>
        <v>London</v>
      </c>
      <c r="K1657" s="28">
        <f t="shared" si="54"/>
        <v>46</v>
      </c>
    </row>
    <row r="1658" spans="1:11" x14ac:dyDescent="0.35">
      <c r="A1658" s="69">
        <f t="shared" si="53"/>
        <v>45748</v>
      </c>
      <c r="B1658" t="s">
        <v>887</v>
      </c>
      <c r="C1658" t="s">
        <v>288</v>
      </c>
      <c r="D1658" t="s">
        <v>896</v>
      </c>
      <c r="E1658" t="s">
        <v>338</v>
      </c>
      <c r="F1658" t="s">
        <v>322</v>
      </c>
      <c r="G1658" t="s">
        <v>130</v>
      </c>
      <c r="H1658">
        <v>520</v>
      </c>
      <c r="I1658" s="68" t="str">
        <f>VLOOKUP(E1658,Refs!$P$2:$R$29,3,FALSE)</f>
        <v>Y56</v>
      </c>
      <c r="J1658" s="68" t="str">
        <f>VLOOKUP(E1658,Refs!$P$2:$S$29,4,FALSE)</f>
        <v>London</v>
      </c>
      <c r="K1658" s="28">
        <f t="shared" si="54"/>
        <v>520</v>
      </c>
    </row>
    <row r="1659" spans="1:11" x14ac:dyDescent="0.35">
      <c r="A1659" s="69">
        <f t="shared" si="53"/>
        <v>45748</v>
      </c>
      <c r="B1659" t="s">
        <v>887</v>
      </c>
      <c r="C1659" t="s">
        <v>288</v>
      </c>
      <c r="D1659" t="s">
        <v>896</v>
      </c>
      <c r="E1659" t="s">
        <v>338</v>
      </c>
      <c r="F1659" t="s">
        <v>322</v>
      </c>
      <c r="G1659" t="s">
        <v>131</v>
      </c>
      <c r="H1659">
        <v>393</v>
      </c>
      <c r="I1659" s="68" t="str">
        <f>VLOOKUP(E1659,Refs!$P$2:$R$29,3,FALSE)</f>
        <v>Y56</v>
      </c>
      <c r="J1659" s="68" t="str">
        <f>VLOOKUP(E1659,Refs!$P$2:$S$29,4,FALSE)</f>
        <v>London</v>
      </c>
      <c r="K1659" s="28">
        <f t="shared" si="54"/>
        <v>393</v>
      </c>
    </row>
    <row r="1660" spans="1:11" x14ac:dyDescent="0.35">
      <c r="A1660" s="69">
        <f t="shared" si="53"/>
        <v>45748</v>
      </c>
      <c r="B1660" t="s">
        <v>887</v>
      </c>
      <c r="C1660" t="s">
        <v>288</v>
      </c>
      <c r="D1660" t="s">
        <v>896</v>
      </c>
      <c r="E1660" t="s">
        <v>338</v>
      </c>
      <c r="F1660" t="s">
        <v>322</v>
      </c>
      <c r="G1660" t="s">
        <v>132</v>
      </c>
      <c r="H1660">
        <v>2403</v>
      </c>
      <c r="I1660" s="68" t="str">
        <f>VLOOKUP(E1660,Refs!$P$2:$R$29,3,FALSE)</f>
        <v>Y56</v>
      </c>
      <c r="J1660" s="68" t="str">
        <f>VLOOKUP(E1660,Refs!$P$2:$S$29,4,FALSE)</f>
        <v>London</v>
      </c>
      <c r="K1660" s="28">
        <f t="shared" si="54"/>
        <v>2403</v>
      </c>
    </row>
    <row r="1661" spans="1:11" x14ac:dyDescent="0.35">
      <c r="A1661" s="69">
        <f t="shared" si="53"/>
        <v>45748</v>
      </c>
      <c r="B1661" t="s">
        <v>887</v>
      </c>
      <c r="C1661" t="s">
        <v>288</v>
      </c>
      <c r="D1661" t="s">
        <v>896</v>
      </c>
      <c r="E1661" t="s">
        <v>338</v>
      </c>
      <c r="F1661" t="s">
        <v>322</v>
      </c>
      <c r="G1661" t="s">
        <v>133</v>
      </c>
      <c r="H1661">
        <v>2192</v>
      </c>
      <c r="I1661" s="68" t="str">
        <f>VLOOKUP(E1661,Refs!$P$2:$R$29,3,FALSE)</f>
        <v>Y56</v>
      </c>
      <c r="J1661" s="68" t="str">
        <f>VLOOKUP(E1661,Refs!$P$2:$S$29,4,FALSE)</f>
        <v>London</v>
      </c>
      <c r="K1661" s="28">
        <f t="shared" si="54"/>
        <v>2192</v>
      </c>
    </row>
    <row r="1662" spans="1:11" x14ac:dyDescent="0.35">
      <c r="A1662" s="69">
        <f t="shared" si="53"/>
        <v>45748</v>
      </c>
      <c r="B1662" t="s">
        <v>887</v>
      </c>
      <c r="C1662" t="s">
        <v>288</v>
      </c>
      <c r="D1662" t="s">
        <v>896</v>
      </c>
      <c r="E1662" t="s">
        <v>338</v>
      </c>
      <c r="F1662" t="s">
        <v>322</v>
      </c>
      <c r="G1662" t="s">
        <v>134</v>
      </c>
      <c r="H1662">
        <v>1282</v>
      </c>
      <c r="I1662" s="68" t="str">
        <f>VLOOKUP(E1662,Refs!$P$2:$R$29,3,FALSE)</f>
        <v>Y56</v>
      </c>
      <c r="J1662" s="68" t="str">
        <f>VLOOKUP(E1662,Refs!$P$2:$S$29,4,FALSE)</f>
        <v>London</v>
      </c>
      <c r="K1662" s="28">
        <f t="shared" si="54"/>
        <v>1282</v>
      </c>
    </row>
    <row r="1663" spans="1:11" x14ac:dyDescent="0.35">
      <c r="A1663" s="69">
        <f t="shared" si="53"/>
        <v>45748</v>
      </c>
      <c r="B1663" t="s">
        <v>887</v>
      </c>
      <c r="C1663" t="s">
        <v>288</v>
      </c>
      <c r="D1663" t="s">
        <v>896</v>
      </c>
      <c r="E1663" t="s">
        <v>338</v>
      </c>
      <c r="F1663" t="s">
        <v>322</v>
      </c>
      <c r="G1663" t="s">
        <v>135</v>
      </c>
      <c r="H1663">
        <v>1251</v>
      </c>
      <c r="I1663" s="68" t="str">
        <f>VLOOKUP(E1663,Refs!$P$2:$R$29,3,FALSE)</f>
        <v>Y56</v>
      </c>
      <c r="J1663" s="68" t="str">
        <f>VLOOKUP(E1663,Refs!$P$2:$S$29,4,FALSE)</f>
        <v>London</v>
      </c>
      <c r="K1663" s="28">
        <f t="shared" si="54"/>
        <v>1251</v>
      </c>
    </row>
    <row r="1664" spans="1:11" x14ac:dyDescent="0.35">
      <c r="A1664" s="69">
        <f t="shared" si="53"/>
        <v>45748</v>
      </c>
      <c r="B1664" t="s">
        <v>887</v>
      </c>
      <c r="C1664" t="s">
        <v>288</v>
      </c>
      <c r="D1664" t="s">
        <v>896</v>
      </c>
      <c r="E1664" t="s">
        <v>338</v>
      </c>
      <c r="F1664" t="s">
        <v>322</v>
      </c>
      <c r="G1664" t="s">
        <v>136</v>
      </c>
      <c r="H1664">
        <v>309</v>
      </c>
      <c r="I1664" s="68" t="str">
        <f>VLOOKUP(E1664,Refs!$P$2:$R$29,3,FALSE)</f>
        <v>Y56</v>
      </c>
      <c r="J1664" s="68" t="str">
        <f>VLOOKUP(E1664,Refs!$P$2:$S$29,4,FALSE)</f>
        <v>London</v>
      </c>
      <c r="K1664" s="28">
        <f t="shared" si="54"/>
        <v>309</v>
      </c>
    </row>
    <row r="1665" spans="1:11" x14ac:dyDescent="0.35">
      <c r="A1665" s="69">
        <f t="shared" si="53"/>
        <v>45748</v>
      </c>
      <c r="B1665" t="s">
        <v>887</v>
      </c>
      <c r="C1665" t="s">
        <v>288</v>
      </c>
      <c r="D1665" t="s">
        <v>896</v>
      </c>
      <c r="E1665" t="s">
        <v>338</v>
      </c>
      <c r="F1665" t="s">
        <v>322</v>
      </c>
      <c r="G1665" t="s">
        <v>137</v>
      </c>
      <c r="H1665">
        <v>236</v>
      </c>
      <c r="I1665" s="68" t="str">
        <f>VLOOKUP(E1665,Refs!$P$2:$R$29,3,FALSE)</f>
        <v>Y56</v>
      </c>
      <c r="J1665" s="68" t="str">
        <f>VLOOKUP(E1665,Refs!$P$2:$S$29,4,FALSE)</f>
        <v>London</v>
      </c>
      <c r="K1665" s="28">
        <f t="shared" si="54"/>
        <v>236</v>
      </c>
    </row>
    <row r="1666" spans="1:11" x14ac:dyDescent="0.35">
      <c r="A1666" s="69">
        <f t="shared" si="53"/>
        <v>45748</v>
      </c>
      <c r="B1666" t="s">
        <v>887</v>
      </c>
      <c r="C1666" t="s">
        <v>288</v>
      </c>
      <c r="D1666" t="s">
        <v>896</v>
      </c>
      <c r="E1666" t="s">
        <v>338</v>
      </c>
      <c r="F1666" t="s">
        <v>322</v>
      </c>
      <c r="G1666" t="s">
        <v>138</v>
      </c>
      <c r="H1666">
        <v>3</v>
      </c>
      <c r="I1666" s="68" t="str">
        <f>VLOOKUP(E1666,Refs!$P$2:$R$29,3,FALSE)</f>
        <v>Y56</v>
      </c>
      <c r="J1666" s="68" t="str">
        <f>VLOOKUP(E1666,Refs!$P$2:$S$29,4,FALSE)</f>
        <v>London</v>
      </c>
      <c r="K1666" s="28">
        <f t="shared" si="54"/>
        <v>3</v>
      </c>
    </row>
    <row r="1667" spans="1:11" x14ac:dyDescent="0.35">
      <c r="A1667" s="69">
        <f t="shared" ref="A1667:A1730" si="55">DATEVALUE(RIGHT(B1667,8))</f>
        <v>45748</v>
      </c>
      <c r="B1667" t="s">
        <v>887</v>
      </c>
      <c r="C1667" t="s">
        <v>288</v>
      </c>
      <c r="D1667" t="s">
        <v>896</v>
      </c>
      <c r="E1667" t="s">
        <v>338</v>
      </c>
      <c r="F1667" t="s">
        <v>322</v>
      </c>
      <c r="G1667" t="s">
        <v>139</v>
      </c>
      <c r="H1667">
        <v>2</v>
      </c>
      <c r="I1667" s="68" t="str">
        <f>VLOOKUP(E1667,Refs!$P$2:$R$29,3,FALSE)</f>
        <v>Y56</v>
      </c>
      <c r="J1667" s="68" t="str">
        <f>VLOOKUP(E1667,Refs!$P$2:$S$29,4,FALSE)</f>
        <v>London</v>
      </c>
      <c r="K1667" s="28">
        <f t="shared" si="54"/>
        <v>2</v>
      </c>
    </row>
    <row r="1668" spans="1:11" x14ac:dyDescent="0.35">
      <c r="A1668" s="69">
        <f t="shared" si="55"/>
        <v>45748</v>
      </c>
      <c r="B1668" t="s">
        <v>887</v>
      </c>
      <c r="C1668" t="s">
        <v>288</v>
      </c>
      <c r="D1668" t="s">
        <v>896</v>
      </c>
      <c r="E1668" t="s">
        <v>338</v>
      </c>
      <c r="F1668" t="s">
        <v>322</v>
      </c>
      <c r="G1668" t="s">
        <v>140</v>
      </c>
      <c r="H1668">
        <v>11</v>
      </c>
      <c r="I1668" s="68" t="str">
        <f>VLOOKUP(E1668,Refs!$P$2:$R$29,3,FALSE)</f>
        <v>Y56</v>
      </c>
      <c r="J1668" s="68" t="str">
        <f>VLOOKUP(E1668,Refs!$P$2:$S$29,4,FALSE)</f>
        <v>London</v>
      </c>
      <c r="K1668" s="28">
        <f t="shared" si="54"/>
        <v>11</v>
      </c>
    </row>
    <row r="1669" spans="1:11" x14ac:dyDescent="0.35">
      <c r="A1669" s="69">
        <f t="shared" si="55"/>
        <v>45748</v>
      </c>
      <c r="B1669" t="s">
        <v>887</v>
      </c>
      <c r="C1669" t="s">
        <v>288</v>
      </c>
      <c r="D1669" t="s">
        <v>896</v>
      </c>
      <c r="E1669" t="s">
        <v>338</v>
      </c>
      <c r="F1669" t="s">
        <v>322</v>
      </c>
      <c r="G1669" t="s">
        <v>141</v>
      </c>
      <c r="H1669">
        <v>11</v>
      </c>
      <c r="I1669" s="68" t="str">
        <f>VLOOKUP(E1669,Refs!$P$2:$R$29,3,FALSE)</f>
        <v>Y56</v>
      </c>
      <c r="J1669" s="68" t="str">
        <f>VLOOKUP(E1669,Refs!$P$2:$S$29,4,FALSE)</f>
        <v>London</v>
      </c>
      <c r="K1669" s="28">
        <f t="shared" si="54"/>
        <v>11</v>
      </c>
    </row>
    <row r="1670" spans="1:11" x14ac:dyDescent="0.35">
      <c r="A1670" s="69">
        <f t="shared" si="55"/>
        <v>45748</v>
      </c>
      <c r="B1670" t="s">
        <v>887</v>
      </c>
      <c r="C1670" t="s">
        <v>288</v>
      </c>
      <c r="D1670" t="s">
        <v>896</v>
      </c>
      <c r="E1670" t="s">
        <v>338</v>
      </c>
      <c r="F1670" t="s">
        <v>322</v>
      </c>
      <c r="G1670" t="s">
        <v>730</v>
      </c>
      <c r="H1670">
        <v>119</v>
      </c>
      <c r="I1670" s="68" t="str">
        <f>VLOOKUP(E1670,Refs!$P$2:$R$29,3,FALSE)</f>
        <v>Y56</v>
      </c>
      <c r="J1670" s="68" t="str">
        <f>VLOOKUP(E1670,Refs!$P$2:$S$29,4,FALSE)</f>
        <v>London</v>
      </c>
      <c r="K1670" s="28">
        <f t="shared" si="54"/>
        <v>119</v>
      </c>
    </row>
    <row r="1671" spans="1:11" x14ac:dyDescent="0.35">
      <c r="A1671" s="69">
        <f t="shared" si="55"/>
        <v>45748</v>
      </c>
      <c r="B1671" t="s">
        <v>887</v>
      </c>
      <c r="C1671" t="s">
        <v>288</v>
      </c>
      <c r="D1671" t="s">
        <v>896</v>
      </c>
      <c r="E1671" t="s">
        <v>338</v>
      </c>
      <c r="F1671" t="s">
        <v>322</v>
      </c>
      <c r="G1671" t="s">
        <v>729</v>
      </c>
      <c r="H1671">
        <v>84</v>
      </c>
      <c r="I1671" s="68" t="str">
        <f>VLOOKUP(E1671,Refs!$P$2:$R$29,3,FALSE)</f>
        <v>Y56</v>
      </c>
      <c r="J1671" s="68" t="str">
        <f>VLOOKUP(E1671,Refs!$P$2:$S$29,4,FALSE)</f>
        <v>London</v>
      </c>
      <c r="K1671" s="28">
        <f t="shared" ref="K1671:K1734" si="56">IF(OR(H1671="NULL",H1671=0,H1671=""),"",H1671)</f>
        <v>84</v>
      </c>
    </row>
    <row r="1672" spans="1:11" x14ac:dyDescent="0.35">
      <c r="A1672" s="69">
        <f t="shared" si="55"/>
        <v>45748</v>
      </c>
      <c r="B1672" t="s">
        <v>887</v>
      </c>
      <c r="C1672" t="s">
        <v>288</v>
      </c>
      <c r="D1672" t="s">
        <v>896</v>
      </c>
      <c r="E1672" t="s">
        <v>338</v>
      </c>
      <c r="F1672" t="s">
        <v>322</v>
      </c>
      <c r="G1672" t="s">
        <v>732</v>
      </c>
      <c r="H1672">
        <v>134</v>
      </c>
      <c r="I1672" s="68" t="str">
        <f>VLOOKUP(E1672,Refs!$P$2:$R$29,3,FALSE)</f>
        <v>Y56</v>
      </c>
      <c r="J1672" s="68" t="str">
        <f>VLOOKUP(E1672,Refs!$P$2:$S$29,4,FALSE)</f>
        <v>London</v>
      </c>
      <c r="K1672" s="28">
        <f t="shared" si="56"/>
        <v>134</v>
      </c>
    </row>
    <row r="1673" spans="1:11" x14ac:dyDescent="0.35">
      <c r="A1673" s="69">
        <f t="shared" si="55"/>
        <v>45748</v>
      </c>
      <c r="B1673" t="s">
        <v>887</v>
      </c>
      <c r="C1673" t="s">
        <v>288</v>
      </c>
      <c r="D1673" t="s">
        <v>896</v>
      </c>
      <c r="E1673" t="s">
        <v>338</v>
      </c>
      <c r="F1673" t="s">
        <v>322</v>
      </c>
      <c r="G1673" t="s">
        <v>731</v>
      </c>
      <c r="H1673">
        <v>83</v>
      </c>
      <c r="I1673" s="68" t="str">
        <f>VLOOKUP(E1673,Refs!$P$2:$R$29,3,FALSE)</f>
        <v>Y56</v>
      </c>
      <c r="J1673" s="68" t="str">
        <f>VLOOKUP(E1673,Refs!$P$2:$S$29,4,FALSE)</f>
        <v>London</v>
      </c>
      <c r="K1673" s="28">
        <f t="shared" si="56"/>
        <v>83</v>
      </c>
    </row>
    <row r="1674" spans="1:11" x14ac:dyDescent="0.35">
      <c r="A1674" s="69">
        <f t="shared" si="55"/>
        <v>45748</v>
      </c>
      <c r="B1674" t="s">
        <v>887</v>
      </c>
      <c r="C1674" t="s">
        <v>288</v>
      </c>
      <c r="D1674" t="s">
        <v>896</v>
      </c>
      <c r="E1674" t="s">
        <v>714</v>
      </c>
      <c r="F1674" t="s">
        <v>713</v>
      </c>
      <c r="G1674" t="s">
        <v>10</v>
      </c>
      <c r="H1674">
        <v>36558</v>
      </c>
      <c r="I1674" s="68" t="str">
        <f>VLOOKUP(E1674,Refs!$P$2:$R$29,3,FALSE)</f>
        <v>Y58</v>
      </c>
      <c r="J1674" s="68" t="str">
        <f>VLOOKUP(E1674,Refs!$P$2:$S$29,4,FALSE)</f>
        <v>South West</v>
      </c>
      <c r="K1674" s="28">
        <f t="shared" si="56"/>
        <v>36558</v>
      </c>
    </row>
    <row r="1675" spans="1:11" x14ac:dyDescent="0.35">
      <c r="A1675" s="69">
        <f t="shared" si="55"/>
        <v>45748</v>
      </c>
      <c r="B1675" t="s">
        <v>887</v>
      </c>
      <c r="C1675" t="s">
        <v>288</v>
      </c>
      <c r="D1675" t="s">
        <v>896</v>
      </c>
      <c r="E1675" t="s">
        <v>714</v>
      </c>
      <c r="F1675" t="s">
        <v>713</v>
      </c>
      <c r="G1675" t="s">
        <v>70</v>
      </c>
      <c r="H1675">
        <v>36558</v>
      </c>
      <c r="I1675" s="68" t="str">
        <f>VLOOKUP(E1675,Refs!$P$2:$R$29,3,FALSE)</f>
        <v>Y58</v>
      </c>
      <c r="J1675" s="68" t="str">
        <f>VLOOKUP(E1675,Refs!$P$2:$S$29,4,FALSE)</f>
        <v>South West</v>
      </c>
      <c r="K1675" s="28">
        <f t="shared" si="56"/>
        <v>36558</v>
      </c>
    </row>
    <row r="1676" spans="1:11" x14ac:dyDescent="0.35">
      <c r="A1676" s="69">
        <f t="shared" si="55"/>
        <v>45748</v>
      </c>
      <c r="B1676" t="s">
        <v>887</v>
      </c>
      <c r="C1676" t="s">
        <v>288</v>
      </c>
      <c r="D1676" t="s">
        <v>896</v>
      </c>
      <c r="E1676" t="s">
        <v>714</v>
      </c>
      <c r="F1676" t="s">
        <v>713</v>
      </c>
      <c r="G1676" t="s">
        <v>20</v>
      </c>
      <c r="H1676">
        <v>34348</v>
      </c>
      <c r="I1676" s="68" t="str">
        <f>VLOOKUP(E1676,Refs!$P$2:$R$29,3,FALSE)</f>
        <v>Y58</v>
      </c>
      <c r="J1676" s="68" t="str">
        <f>VLOOKUP(E1676,Refs!$P$2:$S$29,4,FALSE)</f>
        <v>South West</v>
      </c>
      <c r="K1676" s="28">
        <f t="shared" si="56"/>
        <v>34348</v>
      </c>
    </row>
    <row r="1677" spans="1:11" x14ac:dyDescent="0.35">
      <c r="A1677" s="69">
        <f t="shared" si="55"/>
        <v>45748</v>
      </c>
      <c r="B1677" t="s">
        <v>887</v>
      </c>
      <c r="C1677" t="s">
        <v>288</v>
      </c>
      <c r="D1677" t="s">
        <v>896</v>
      </c>
      <c r="E1677" t="s">
        <v>714</v>
      </c>
      <c r="F1677" t="s">
        <v>713</v>
      </c>
      <c r="G1677" t="s">
        <v>23</v>
      </c>
      <c r="H1677">
        <v>31660</v>
      </c>
      <c r="I1677" s="68" t="str">
        <f>VLOOKUP(E1677,Refs!$P$2:$R$29,3,FALSE)</f>
        <v>Y58</v>
      </c>
      <c r="J1677" s="68" t="str">
        <f>VLOOKUP(E1677,Refs!$P$2:$S$29,4,FALSE)</f>
        <v>South West</v>
      </c>
      <c r="K1677" s="28">
        <f t="shared" si="56"/>
        <v>31660</v>
      </c>
    </row>
    <row r="1678" spans="1:11" x14ac:dyDescent="0.35">
      <c r="A1678" s="69">
        <f t="shared" si="55"/>
        <v>45748</v>
      </c>
      <c r="B1678" t="s">
        <v>887</v>
      </c>
      <c r="C1678" t="s">
        <v>288</v>
      </c>
      <c r="D1678" t="s">
        <v>896</v>
      </c>
      <c r="E1678" t="s">
        <v>714</v>
      </c>
      <c r="F1678" t="s">
        <v>713</v>
      </c>
      <c r="G1678" t="s">
        <v>19</v>
      </c>
      <c r="H1678">
        <v>272</v>
      </c>
      <c r="I1678" s="68" t="str">
        <f>VLOOKUP(E1678,Refs!$P$2:$R$29,3,FALSE)</f>
        <v>Y58</v>
      </c>
      <c r="J1678" s="68" t="str">
        <f>VLOOKUP(E1678,Refs!$P$2:$S$29,4,FALSE)</f>
        <v>South West</v>
      </c>
      <c r="K1678" s="28">
        <f t="shared" si="56"/>
        <v>272</v>
      </c>
    </row>
    <row r="1679" spans="1:11" x14ac:dyDescent="0.35">
      <c r="A1679" s="69">
        <f t="shared" si="55"/>
        <v>45748</v>
      </c>
      <c r="B1679" t="s">
        <v>887</v>
      </c>
      <c r="C1679" t="s">
        <v>288</v>
      </c>
      <c r="D1679" t="s">
        <v>896</v>
      </c>
      <c r="E1679" t="s">
        <v>714</v>
      </c>
      <c r="F1679" t="s">
        <v>713</v>
      </c>
      <c r="G1679" t="s">
        <v>21</v>
      </c>
      <c r="H1679">
        <v>607148</v>
      </c>
      <c r="I1679" s="68" t="str">
        <f>VLOOKUP(E1679,Refs!$P$2:$R$29,3,FALSE)</f>
        <v>Y58</v>
      </c>
      <c r="J1679" s="68" t="str">
        <f>VLOOKUP(E1679,Refs!$P$2:$S$29,4,FALSE)</f>
        <v>South West</v>
      </c>
      <c r="K1679" s="28">
        <f t="shared" si="56"/>
        <v>607148</v>
      </c>
    </row>
    <row r="1680" spans="1:11" x14ac:dyDescent="0.35">
      <c r="A1680" s="69">
        <f t="shared" si="55"/>
        <v>45748</v>
      </c>
      <c r="B1680" t="s">
        <v>887</v>
      </c>
      <c r="C1680" t="s">
        <v>288</v>
      </c>
      <c r="D1680" t="s">
        <v>896</v>
      </c>
      <c r="E1680" t="s">
        <v>714</v>
      </c>
      <c r="F1680" t="s">
        <v>713</v>
      </c>
      <c r="G1680" t="s">
        <v>71</v>
      </c>
      <c r="H1680">
        <v>116</v>
      </c>
      <c r="I1680" s="68" t="str">
        <f>VLOOKUP(E1680,Refs!$P$2:$R$29,3,FALSE)</f>
        <v>Y58</v>
      </c>
      <c r="J1680" s="68" t="str">
        <f>VLOOKUP(E1680,Refs!$P$2:$S$29,4,FALSE)</f>
        <v>South West</v>
      </c>
      <c r="K1680" s="28">
        <f t="shared" si="56"/>
        <v>116</v>
      </c>
    </row>
    <row r="1681" spans="1:11" x14ac:dyDescent="0.35">
      <c r="A1681" s="69">
        <f t="shared" si="55"/>
        <v>45748</v>
      </c>
      <c r="B1681" t="s">
        <v>887</v>
      </c>
      <c r="C1681" t="s">
        <v>288</v>
      </c>
      <c r="D1681" t="s">
        <v>896</v>
      </c>
      <c r="E1681" t="s">
        <v>714</v>
      </c>
      <c r="F1681" t="s">
        <v>713</v>
      </c>
      <c r="G1681" t="s">
        <v>72</v>
      </c>
      <c r="H1681">
        <v>392</v>
      </c>
      <c r="I1681" s="68" t="str">
        <f>VLOOKUP(E1681,Refs!$P$2:$R$29,3,FALSE)</f>
        <v>Y58</v>
      </c>
      <c r="J1681" s="68" t="str">
        <f>VLOOKUP(E1681,Refs!$P$2:$S$29,4,FALSE)</f>
        <v>South West</v>
      </c>
      <c r="K1681" s="28">
        <f t="shared" si="56"/>
        <v>392</v>
      </c>
    </row>
    <row r="1682" spans="1:11" x14ac:dyDescent="0.35">
      <c r="A1682" s="69">
        <f t="shared" si="55"/>
        <v>45748</v>
      </c>
      <c r="B1682" t="s">
        <v>887</v>
      </c>
      <c r="C1682" t="s">
        <v>288</v>
      </c>
      <c r="D1682" t="s">
        <v>896</v>
      </c>
      <c r="E1682" t="s">
        <v>714</v>
      </c>
      <c r="F1682" t="s">
        <v>713</v>
      </c>
      <c r="G1682" t="s">
        <v>73</v>
      </c>
      <c r="H1682">
        <v>26713</v>
      </c>
      <c r="I1682" s="68" t="str">
        <f>VLOOKUP(E1682,Refs!$P$2:$R$29,3,FALSE)</f>
        <v>Y58</v>
      </c>
      <c r="J1682" s="68" t="str">
        <f>VLOOKUP(E1682,Refs!$P$2:$S$29,4,FALSE)</f>
        <v>South West</v>
      </c>
      <c r="K1682" s="28">
        <f t="shared" si="56"/>
        <v>26713</v>
      </c>
    </row>
    <row r="1683" spans="1:11" x14ac:dyDescent="0.35">
      <c r="A1683" s="69">
        <f t="shared" si="55"/>
        <v>45748</v>
      </c>
      <c r="B1683" t="s">
        <v>887</v>
      </c>
      <c r="C1683" t="s">
        <v>288</v>
      </c>
      <c r="D1683" t="s">
        <v>896</v>
      </c>
      <c r="E1683" t="s">
        <v>714</v>
      </c>
      <c r="F1683" t="s">
        <v>713</v>
      </c>
      <c r="G1683" t="s">
        <v>74</v>
      </c>
      <c r="H1683">
        <v>10889</v>
      </c>
      <c r="I1683" s="68" t="str">
        <f>VLOOKUP(E1683,Refs!$P$2:$R$29,3,FALSE)</f>
        <v>Y58</v>
      </c>
      <c r="J1683" s="68" t="str">
        <f>VLOOKUP(E1683,Refs!$P$2:$S$29,4,FALSE)</f>
        <v>South West</v>
      </c>
      <c r="K1683" s="28">
        <f t="shared" si="56"/>
        <v>10889</v>
      </c>
    </row>
    <row r="1684" spans="1:11" x14ac:dyDescent="0.35">
      <c r="A1684" s="69">
        <f t="shared" si="55"/>
        <v>45748</v>
      </c>
      <c r="B1684" t="s">
        <v>887</v>
      </c>
      <c r="C1684" t="s">
        <v>288</v>
      </c>
      <c r="D1684" t="s">
        <v>896</v>
      </c>
      <c r="E1684" t="s">
        <v>714</v>
      </c>
      <c r="F1684" t="s">
        <v>713</v>
      </c>
      <c r="G1684" t="s">
        <v>75</v>
      </c>
      <c r="H1684">
        <v>32333070</v>
      </c>
      <c r="I1684" s="68" t="str">
        <f>VLOOKUP(E1684,Refs!$P$2:$R$29,3,FALSE)</f>
        <v>Y58</v>
      </c>
      <c r="J1684" s="68" t="str">
        <f>VLOOKUP(E1684,Refs!$P$2:$S$29,4,FALSE)</f>
        <v>South West</v>
      </c>
      <c r="K1684" s="28">
        <f t="shared" si="56"/>
        <v>32333070</v>
      </c>
    </row>
    <row r="1685" spans="1:11" x14ac:dyDescent="0.35">
      <c r="A1685" s="69">
        <f t="shared" si="55"/>
        <v>45748</v>
      </c>
      <c r="B1685" t="s">
        <v>887</v>
      </c>
      <c r="C1685" t="s">
        <v>288</v>
      </c>
      <c r="D1685" t="s">
        <v>896</v>
      </c>
      <c r="E1685" t="s">
        <v>714</v>
      </c>
      <c r="F1685" t="s">
        <v>713</v>
      </c>
      <c r="G1685" t="s">
        <v>26</v>
      </c>
      <c r="H1685">
        <v>31260</v>
      </c>
      <c r="I1685" s="68" t="str">
        <f>VLOOKUP(E1685,Refs!$P$2:$R$29,3,FALSE)</f>
        <v>Y58</v>
      </c>
      <c r="J1685" s="68" t="str">
        <f>VLOOKUP(E1685,Refs!$P$2:$S$29,4,FALSE)</f>
        <v>South West</v>
      </c>
      <c r="K1685" s="28">
        <f t="shared" si="56"/>
        <v>31260</v>
      </c>
    </row>
    <row r="1686" spans="1:11" x14ac:dyDescent="0.35">
      <c r="A1686" s="69">
        <f t="shared" si="55"/>
        <v>45748</v>
      </c>
      <c r="B1686" t="s">
        <v>887</v>
      </c>
      <c r="C1686" t="s">
        <v>288</v>
      </c>
      <c r="D1686" t="s">
        <v>896</v>
      </c>
      <c r="E1686" t="s">
        <v>714</v>
      </c>
      <c r="F1686" t="s">
        <v>713</v>
      </c>
      <c r="G1686" t="s">
        <v>76</v>
      </c>
      <c r="H1686">
        <v>449</v>
      </c>
      <c r="I1686" s="68" t="str">
        <f>VLOOKUP(E1686,Refs!$P$2:$R$29,3,FALSE)</f>
        <v>Y58</v>
      </c>
      <c r="J1686" s="68" t="str">
        <f>VLOOKUP(E1686,Refs!$P$2:$S$29,4,FALSE)</f>
        <v>South West</v>
      </c>
      <c r="K1686" s="28">
        <f t="shared" si="56"/>
        <v>449</v>
      </c>
    </row>
    <row r="1687" spans="1:11" x14ac:dyDescent="0.35">
      <c r="A1687" s="69">
        <f t="shared" si="55"/>
        <v>45748</v>
      </c>
      <c r="B1687" t="s">
        <v>887</v>
      </c>
      <c r="C1687" t="s">
        <v>288</v>
      </c>
      <c r="D1687" t="s">
        <v>896</v>
      </c>
      <c r="E1687" t="s">
        <v>714</v>
      </c>
      <c r="F1687" t="s">
        <v>713</v>
      </c>
      <c r="G1687" t="s">
        <v>77</v>
      </c>
      <c r="H1687">
        <v>12057</v>
      </c>
      <c r="I1687" s="68" t="str">
        <f>VLOOKUP(E1687,Refs!$P$2:$R$29,3,FALSE)</f>
        <v>Y58</v>
      </c>
      <c r="J1687" s="68" t="str">
        <f>VLOOKUP(E1687,Refs!$P$2:$S$29,4,FALSE)</f>
        <v>South West</v>
      </c>
      <c r="K1687" s="28">
        <f t="shared" si="56"/>
        <v>12057</v>
      </c>
    </row>
    <row r="1688" spans="1:11" x14ac:dyDescent="0.35">
      <c r="A1688" s="69">
        <f t="shared" si="55"/>
        <v>45748</v>
      </c>
      <c r="B1688" t="s">
        <v>887</v>
      </c>
      <c r="C1688" t="s">
        <v>288</v>
      </c>
      <c r="D1688" t="s">
        <v>896</v>
      </c>
      <c r="E1688" t="s">
        <v>714</v>
      </c>
      <c r="F1688" t="s">
        <v>713</v>
      </c>
      <c r="G1688" t="s">
        <v>78</v>
      </c>
      <c r="H1688">
        <v>9842</v>
      </c>
      <c r="I1688" s="68" t="str">
        <f>VLOOKUP(E1688,Refs!$P$2:$R$29,3,FALSE)</f>
        <v>Y58</v>
      </c>
      <c r="J1688" s="68" t="str">
        <f>VLOOKUP(E1688,Refs!$P$2:$S$29,4,FALSE)</f>
        <v>South West</v>
      </c>
      <c r="K1688" s="28">
        <f t="shared" si="56"/>
        <v>9842</v>
      </c>
    </row>
    <row r="1689" spans="1:11" x14ac:dyDescent="0.35">
      <c r="A1689" s="69">
        <f t="shared" si="55"/>
        <v>45748</v>
      </c>
      <c r="B1689" t="s">
        <v>887</v>
      </c>
      <c r="C1689" t="s">
        <v>288</v>
      </c>
      <c r="D1689" t="s">
        <v>896</v>
      </c>
      <c r="E1689" t="s">
        <v>714</v>
      </c>
      <c r="F1689" t="s">
        <v>713</v>
      </c>
      <c r="G1689" t="s">
        <v>79</v>
      </c>
      <c r="H1689">
        <v>8912</v>
      </c>
      <c r="I1689" s="68" t="str">
        <f>VLOOKUP(E1689,Refs!$P$2:$R$29,3,FALSE)</f>
        <v>Y58</v>
      </c>
      <c r="J1689" s="68" t="str">
        <f>VLOOKUP(E1689,Refs!$P$2:$S$29,4,FALSE)</f>
        <v>South West</v>
      </c>
      <c r="K1689" s="28">
        <f t="shared" si="56"/>
        <v>8912</v>
      </c>
    </row>
    <row r="1690" spans="1:11" x14ac:dyDescent="0.35">
      <c r="A1690" s="69">
        <f t="shared" si="55"/>
        <v>45748</v>
      </c>
      <c r="B1690" t="s">
        <v>887</v>
      </c>
      <c r="C1690" t="s">
        <v>288</v>
      </c>
      <c r="D1690" t="s">
        <v>896</v>
      </c>
      <c r="E1690" t="s">
        <v>714</v>
      </c>
      <c r="F1690" t="s">
        <v>713</v>
      </c>
      <c r="G1690" t="s">
        <v>80</v>
      </c>
      <c r="H1690">
        <v>0</v>
      </c>
      <c r="I1690" s="68" t="str">
        <f>VLOOKUP(E1690,Refs!$P$2:$R$29,3,FALSE)</f>
        <v>Y58</v>
      </c>
      <c r="J1690" s="68" t="str">
        <f>VLOOKUP(E1690,Refs!$P$2:$S$29,4,FALSE)</f>
        <v>South West</v>
      </c>
      <c r="K1690" s="28" t="str">
        <f t="shared" si="56"/>
        <v/>
      </c>
    </row>
    <row r="1691" spans="1:11" x14ac:dyDescent="0.35">
      <c r="A1691" s="69">
        <f t="shared" si="55"/>
        <v>45748</v>
      </c>
      <c r="B1691" t="s">
        <v>887</v>
      </c>
      <c r="C1691" t="s">
        <v>288</v>
      </c>
      <c r="D1691" t="s">
        <v>896</v>
      </c>
      <c r="E1691" t="s">
        <v>714</v>
      </c>
      <c r="F1691" t="s">
        <v>713</v>
      </c>
      <c r="G1691" t="s">
        <v>25</v>
      </c>
      <c r="H1691">
        <v>18754</v>
      </c>
      <c r="I1691" s="68" t="str">
        <f>VLOOKUP(E1691,Refs!$P$2:$R$29,3,FALSE)</f>
        <v>Y58</v>
      </c>
      <c r="J1691" s="68" t="str">
        <f>VLOOKUP(E1691,Refs!$P$2:$S$29,4,FALSE)</f>
        <v>South West</v>
      </c>
      <c r="K1691" s="28">
        <f t="shared" si="56"/>
        <v>18754</v>
      </c>
    </row>
    <row r="1692" spans="1:11" x14ac:dyDescent="0.35">
      <c r="A1692" s="69">
        <f t="shared" si="55"/>
        <v>45748</v>
      </c>
      <c r="B1692" t="s">
        <v>887</v>
      </c>
      <c r="C1692" t="s">
        <v>288</v>
      </c>
      <c r="D1692" t="s">
        <v>896</v>
      </c>
      <c r="E1692" t="s">
        <v>714</v>
      </c>
      <c r="F1692" t="s">
        <v>713</v>
      </c>
      <c r="G1692" t="s">
        <v>81</v>
      </c>
      <c r="H1692">
        <v>213</v>
      </c>
      <c r="I1692" s="68" t="str">
        <f>VLOOKUP(E1692,Refs!$P$2:$R$29,3,FALSE)</f>
        <v>Y58</v>
      </c>
      <c r="J1692" s="68" t="str">
        <f>VLOOKUP(E1692,Refs!$P$2:$S$29,4,FALSE)</f>
        <v>South West</v>
      </c>
      <c r="K1692" s="28">
        <f t="shared" si="56"/>
        <v>213</v>
      </c>
    </row>
    <row r="1693" spans="1:11" x14ac:dyDescent="0.35">
      <c r="A1693" s="69">
        <f t="shared" si="55"/>
        <v>45748</v>
      </c>
      <c r="B1693" t="s">
        <v>887</v>
      </c>
      <c r="C1693" t="s">
        <v>288</v>
      </c>
      <c r="D1693" t="s">
        <v>896</v>
      </c>
      <c r="E1693" t="s">
        <v>714</v>
      </c>
      <c r="F1693" t="s">
        <v>713</v>
      </c>
      <c r="G1693" t="s">
        <v>82</v>
      </c>
      <c r="H1693">
        <v>9616</v>
      </c>
      <c r="I1693" s="68" t="str">
        <f>VLOOKUP(E1693,Refs!$P$2:$R$29,3,FALSE)</f>
        <v>Y58</v>
      </c>
      <c r="J1693" s="68" t="str">
        <f>VLOOKUP(E1693,Refs!$P$2:$S$29,4,FALSE)</f>
        <v>South West</v>
      </c>
      <c r="K1693" s="28">
        <f t="shared" si="56"/>
        <v>9616</v>
      </c>
    </row>
    <row r="1694" spans="1:11" x14ac:dyDescent="0.35">
      <c r="A1694" s="69">
        <f t="shared" si="55"/>
        <v>45748</v>
      </c>
      <c r="B1694" t="s">
        <v>887</v>
      </c>
      <c r="C1694" t="s">
        <v>288</v>
      </c>
      <c r="D1694" t="s">
        <v>896</v>
      </c>
      <c r="E1694" t="s">
        <v>714</v>
      </c>
      <c r="F1694" t="s">
        <v>713</v>
      </c>
      <c r="G1694" t="s">
        <v>83</v>
      </c>
      <c r="H1694">
        <v>5867</v>
      </c>
      <c r="I1694" s="68" t="str">
        <f>VLOOKUP(E1694,Refs!$P$2:$R$29,3,FALSE)</f>
        <v>Y58</v>
      </c>
      <c r="J1694" s="68" t="str">
        <f>VLOOKUP(E1694,Refs!$P$2:$S$29,4,FALSE)</f>
        <v>South West</v>
      </c>
      <c r="K1694" s="28">
        <f t="shared" si="56"/>
        <v>5867</v>
      </c>
    </row>
    <row r="1695" spans="1:11" x14ac:dyDescent="0.35">
      <c r="A1695" s="69">
        <f t="shared" si="55"/>
        <v>45748</v>
      </c>
      <c r="B1695" t="s">
        <v>887</v>
      </c>
      <c r="C1695" t="s">
        <v>288</v>
      </c>
      <c r="D1695" t="s">
        <v>896</v>
      </c>
      <c r="E1695" t="s">
        <v>714</v>
      </c>
      <c r="F1695" t="s">
        <v>713</v>
      </c>
      <c r="G1695" t="s">
        <v>84</v>
      </c>
      <c r="H1695">
        <v>2265</v>
      </c>
      <c r="I1695" s="68" t="str">
        <f>VLOOKUP(E1695,Refs!$P$2:$R$29,3,FALSE)</f>
        <v>Y58</v>
      </c>
      <c r="J1695" s="68" t="str">
        <f>VLOOKUP(E1695,Refs!$P$2:$S$29,4,FALSE)</f>
        <v>South West</v>
      </c>
      <c r="K1695" s="28">
        <f t="shared" si="56"/>
        <v>2265</v>
      </c>
    </row>
    <row r="1696" spans="1:11" x14ac:dyDescent="0.35">
      <c r="A1696" s="69">
        <f t="shared" si="55"/>
        <v>45748</v>
      </c>
      <c r="B1696" t="s">
        <v>887</v>
      </c>
      <c r="C1696" t="s">
        <v>288</v>
      </c>
      <c r="D1696" t="s">
        <v>896</v>
      </c>
      <c r="E1696" t="s">
        <v>714</v>
      </c>
      <c r="F1696" t="s">
        <v>713</v>
      </c>
      <c r="G1696" t="s">
        <v>85</v>
      </c>
      <c r="H1696">
        <v>10917</v>
      </c>
      <c r="I1696" s="68" t="str">
        <f>VLOOKUP(E1696,Refs!$P$2:$R$29,3,FALSE)</f>
        <v>Y58</v>
      </c>
      <c r="J1696" s="68" t="str">
        <f>VLOOKUP(E1696,Refs!$P$2:$S$29,4,FALSE)</f>
        <v>South West</v>
      </c>
      <c r="K1696" s="28">
        <f t="shared" si="56"/>
        <v>10917</v>
      </c>
    </row>
    <row r="1697" spans="1:11" x14ac:dyDescent="0.35">
      <c r="A1697" s="69">
        <f t="shared" si="55"/>
        <v>45748</v>
      </c>
      <c r="B1697" t="s">
        <v>887</v>
      </c>
      <c r="C1697" t="s">
        <v>288</v>
      </c>
      <c r="D1697" t="s">
        <v>896</v>
      </c>
      <c r="E1697" t="s">
        <v>714</v>
      </c>
      <c r="F1697" t="s">
        <v>713</v>
      </c>
      <c r="G1697" t="s">
        <v>86</v>
      </c>
      <c r="H1697">
        <v>2089</v>
      </c>
      <c r="I1697" s="68" t="str">
        <f>VLOOKUP(E1697,Refs!$P$2:$R$29,3,FALSE)</f>
        <v>Y58</v>
      </c>
      <c r="J1697" s="68" t="str">
        <f>VLOOKUP(E1697,Refs!$P$2:$S$29,4,FALSE)</f>
        <v>South West</v>
      </c>
      <c r="K1697" s="28">
        <f t="shared" si="56"/>
        <v>2089</v>
      </c>
    </row>
    <row r="1698" spans="1:11" x14ac:dyDescent="0.35">
      <c r="A1698" s="69">
        <f t="shared" si="55"/>
        <v>45748</v>
      </c>
      <c r="B1698" t="s">
        <v>887</v>
      </c>
      <c r="C1698" t="s">
        <v>288</v>
      </c>
      <c r="D1698" t="s">
        <v>896</v>
      </c>
      <c r="E1698" t="s">
        <v>714</v>
      </c>
      <c r="F1698" t="s">
        <v>713</v>
      </c>
      <c r="G1698" t="s">
        <v>87</v>
      </c>
      <c r="H1698">
        <v>779</v>
      </c>
      <c r="I1698" s="68" t="str">
        <f>VLOOKUP(E1698,Refs!$P$2:$R$29,3,FALSE)</f>
        <v>Y58</v>
      </c>
      <c r="J1698" s="68" t="str">
        <f>VLOOKUP(E1698,Refs!$P$2:$S$29,4,FALSE)</f>
        <v>South West</v>
      </c>
      <c r="K1698" s="28">
        <f t="shared" si="56"/>
        <v>779</v>
      </c>
    </row>
    <row r="1699" spans="1:11" x14ac:dyDescent="0.35">
      <c r="A1699" s="69">
        <f t="shared" si="55"/>
        <v>45748</v>
      </c>
      <c r="B1699" t="s">
        <v>887</v>
      </c>
      <c r="C1699" t="s">
        <v>288</v>
      </c>
      <c r="D1699" t="s">
        <v>896</v>
      </c>
      <c r="E1699" t="s">
        <v>714</v>
      </c>
      <c r="F1699" t="s">
        <v>713</v>
      </c>
      <c r="G1699" t="s">
        <v>88</v>
      </c>
      <c r="H1699">
        <v>3550</v>
      </c>
      <c r="I1699" s="68" t="str">
        <f>VLOOKUP(E1699,Refs!$P$2:$R$29,3,FALSE)</f>
        <v>Y58</v>
      </c>
      <c r="J1699" s="68" t="str">
        <f>VLOOKUP(E1699,Refs!$P$2:$S$29,4,FALSE)</f>
        <v>South West</v>
      </c>
      <c r="K1699" s="28">
        <f t="shared" si="56"/>
        <v>3550</v>
      </c>
    </row>
    <row r="1700" spans="1:11" x14ac:dyDescent="0.35">
      <c r="A1700" s="69">
        <f t="shared" si="55"/>
        <v>45748</v>
      </c>
      <c r="B1700" t="s">
        <v>887</v>
      </c>
      <c r="C1700" t="s">
        <v>288</v>
      </c>
      <c r="D1700" t="s">
        <v>896</v>
      </c>
      <c r="E1700" t="s">
        <v>714</v>
      </c>
      <c r="F1700" t="s">
        <v>713</v>
      </c>
      <c r="G1700" t="s">
        <v>89</v>
      </c>
      <c r="H1700">
        <v>17983</v>
      </c>
      <c r="I1700" s="68" t="str">
        <f>VLOOKUP(E1700,Refs!$P$2:$R$29,3,FALSE)</f>
        <v>Y58</v>
      </c>
      <c r="J1700" s="68" t="str">
        <f>VLOOKUP(E1700,Refs!$P$2:$S$29,4,FALSE)</f>
        <v>South West</v>
      </c>
      <c r="K1700" s="28">
        <f t="shared" si="56"/>
        <v>17983</v>
      </c>
    </row>
    <row r="1701" spans="1:11" x14ac:dyDescent="0.35">
      <c r="A1701" s="69">
        <f t="shared" si="55"/>
        <v>45748</v>
      </c>
      <c r="B1701" t="s">
        <v>887</v>
      </c>
      <c r="C1701" t="s">
        <v>288</v>
      </c>
      <c r="D1701" t="s">
        <v>896</v>
      </c>
      <c r="E1701" t="s">
        <v>714</v>
      </c>
      <c r="F1701" t="s">
        <v>713</v>
      </c>
      <c r="G1701" t="s">
        <v>90</v>
      </c>
      <c r="H1701">
        <v>31208</v>
      </c>
      <c r="I1701" s="68" t="str">
        <f>VLOOKUP(E1701,Refs!$P$2:$R$29,3,FALSE)</f>
        <v>Y58</v>
      </c>
      <c r="J1701" s="68" t="str">
        <f>VLOOKUP(E1701,Refs!$P$2:$S$29,4,FALSE)</f>
        <v>South West</v>
      </c>
      <c r="K1701" s="28">
        <f t="shared" si="56"/>
        <v>31208</v>
      </c>
    </row>
    <row r="1702" spans="1:11" x14ac:dyDescent="0.35">
      <c r="A1702" s="69">
        <f t="shared" si="55"/>
        <v>45748</v>
      </c>
      <c r="B1702" t="s">
        <v>887</v>
      </c>
      <c r="C1702" t="s">
        <v>288</v>
      </c>
      <c r="D1702" t="s">
        <v>896</v>
      </c>
      <c r="E1702" t="s">
        <v>714</v>
      </c>
      <c r="F1702" t="s">
        <v>713</v>
      </c>
      <c r="G1702" t="s">
        <v>27</v>
      </c>
      <c r="H1702">
        <v>5249</v>
      </c>
      <c r="I1702" s="68" t="str">
        <f>VLOOKUP(E1702,Refs!$P$2:$R$29,3,FALSE)</f>
        <v>Y58</v>
      </c>
      <c r="J1702" s="68" t="str">
        <f>VLOOKUP(E1702,Refs!$P$2:$S$29,4,FALSE)</f>
        <v>South West</v>
      </c>
      <c r="K1702" s="28">
        <f t="shared" si="56"/>
        <v>5249</v>
      </c>
    </row>
    <row r="1703" spans="1:11" x14ac:dyDescent="0.35">
      <c r="A1703" s="69">
        <f t="shared" si="55"/>
        <v>45748</v>
      </c>
      <c r="B1703" t="s">
        <v>887</v>
      </c>
      <c r="C1703" t="s">
        <v>288</v>
      </c>
      <c r="D1703" t="s">
        <v>896</v>
      </c>
      <c r="E1703" t="s">
        <v>714</v>
      </c>
      <c r="F1703" t="s">
        <v>713</v>
      </c>
      <c r="G1703" t="s">
        <v>29</v>
      </c>
      <c r="H1703">
        <v>4046</v>
      </c>
      <c r="I1703" s="68" t="str">
        <f>VLOOKUP(E1703,Refs!$P$2:$R$29,3,FALSE)</f>
        <v>Y58</v>
      </c>
      <c r="J1703" s="68" t="str">
        <f>VLOOKUP(E1703,Refs!$P$2:$S$29,4,FALSE)</f>
        <v>South West</v>
      </c>
      <c r="K1703" s="28">
        <f t="shared" si="56"/>
        <v>4046</v>
      </c>
    </row>
    <row r="1704" spans="1:11" x14ac:dyDescent="0.35">
      <c r="A1704" s="69">
        <f t="shared" si="55"/>
        <v>45748</v>
      </c>
      <c r="B1704" t="s">
        <v>887</v>
      </c>
      <c r="C1704" t="s">
        <v>288</v>
      </c>
      <c r="D1704" t="s">
        <v>896</v>
      </c>
      <c r="E1704" t="s">
        <v>714</v>
      </c>
      <c r="F1704" t="s">
        <v>713</v>
      </c>
      <c r="G1704" t="s">
        <v>91</v>
      </c>
      <c r="H1704">
        <v>2960</v>
      </c>
      <c r="I1704" s="68" t="str">
        <f>VLOOKUP(E1704,Refs!$P$2:$R$29,3,FALSE)</f>
        <v>Y58</v>
      </c>
      <c r="J1704" s="68" t="str">
        <f>VLOOKUP(E1704,Refs!$P$2:$S$29,4,FALSE)</f>
        <v>South West</v>
      </c>
      <c r="K1704" s="28">
        <f t="shared" si="56"/>
        <v>2960</v>
      </c>
    </row>
    <row r="1705" spans="1:11" x14ac:dyDescent="0.35">
      <c r="A1705" s="69">
        <f t="shared" si="55"/>
        <v>45748</v>
      </c>
      <c r="B1705" t="s">
        <v>887</v>
      </c>
      <c r="C1705" t="s">
        <v>288</v>
      </c>
      <c r="D1705" t="s">
        <v>896</v>
      </c>
      <c r="E1705" t="s">
        <v>714</v>
      </c>
      <c r="F1705" t="s">
        <v>713</v>
      </c>
      <c r="G1705" t="s">
        <v>92</v>
      </c>
      <c r="H1705">
        <v>13</v>
      </c>
      <c r="I1705" s="68" t="str">
        <f>VLOOKUP(E1705,Refs!$P$2:$R$29,3,FALSE)</f>
        <v>Y58</v>
      </c>
      <c r="J1705" s="68" t="str">
        <f>VLOOKUP(E1705,Refs!$P$2:$S$29,4,FALSE)</f>
        <v>South West</v>
      </c>
      <c r="K1705" s="28">
        <f t="shared" si="56"/>
        <v>13</v>
      </c>
    </row>
    <row r="1706" spans="1:11" x14ac:dyDescent="0.35">
      <c r="A1706" s="69">
        <f t="shared" si="55"/>
        <v>45748</v>
      </c>
      <c r="B1706" t="s">
        <v>887</v>
      </c>
      <c r="C1706" t="s">
        <v>288</v>
      </c>
      <c r="D1706" t="s">
        <v>896</v>
      </c>
      <c r="E1706" t="s">
        <v>714</v>
      </c>
      <c r="F1706" t="s">
        <v>713</v>
      </c>
      <c r="G1706" t="s">
        <v>93</v>
      </c>
      <c r="H1706">
        <v>722</v>
      </c>
      <c r="I1706" s="68" t="str">
        <f>VLOOKUP(E1706,Refs!$P$2:$R$29,3,FALSE)</f>
        <v>Y58</v>
      </c>
      <c r="J1706" s="68" t="str">
        <f>VLOOKUP(E1706,Refs!$P$2:$S$29,4,FALSE)</f>
        <v>South West</v>
      </c>
      <c r="K1706" s="28">
        <f t="shared" si="56"/>
        <v>722</v>
      </c>
    </row>
    <row r="1707" spans="1:11" x14ac:dyDescent="0.35">
      <c r="A1707" s="69">
        <f t="shared" si="55"/>
        <v>45748</v>
      </c>
      <c r="B1707" t="s">
        <v>887</v>
      </c>
      <c r="C1707" t="s">
        <v>288</v>
      </c>
      <c r="D1707" t="s">
        <v>896</v>
      </c>
      <c r="E1707" t="s">
        <v>714</v>
      </c>
      <c r="F1707" t="s">
        <v>713</v>
      </c>
      <c r="G1707" t="s">
        <v>94</v>
      </c>
      <c r="H1707">
        <v>141</v>
      </c>
      <c r="I1707" s="68" t="str">
        <f>VLOOKUP(E1707,Refs!$P$2:$R$29,3,FALSE)</f>
        <v>Y58</v>
      </c>
      <c r="J1707" s="68" t="str">
        <f>VLOOKUP(E1707,Refs!$P$2:$S$29,4,FALSE)</f>
        <v>South West</v>
      </c>
      <c r="K1707" s="28">
        <f t="shared" si="56"/>
        <v>141</v>
      </c>
    </row>
    <row r="1708" spans="1:11" x14ac:dyDescent="0.35">
      <c r="A1708" s="69">
        <f t="shared" si="55"/>
        <v>45748</v>
      </c>
      <c r="B1708" t="s">
        <v>887</v>
      </c>
      <c r="C1708" t="s">
        <v>288</v>
      </c>
      <c r="D1708" t="s">
        <v>896</v>
      </c>
      <c r="E1708" t="s">
        <v>714</v>
      </c>
      <c r="F1708" t="s">
        <v>713</v>
      </c>
      <c r="G1708" t="s">
        <v>95</v>
      </c>
      <c r="H1708">
        <v>1167</v>
      </c>
      <c r="I1708" s="68" t="str">
        <f>VLOOKUP(E1708,Refs!$P$2:$R$29,3,FALSE)</f>
        <v>Y58</v>
      </c>
      <c r="J1708" s="68" t="str">
        <f>VLOOKUP(E1708,Refs!$P$2:$S$29,4,FALSE)</f>
        <v>South West</v>
      </c>
      <c r="K1708" s="28">
        <f t="shared" si="56"/>
        <v>1167</v>
      </c>
    </row>
    <row r="1709" spans="1:11" x14ac:dyDescent="0.35">
      <c r="A1709" s="69">
        <f t="shared" si="55"/>
        <v>45748</v>
      </c>
      <c r="B1709" t="s">
        <v>887</v>
      </c>
      <c r="C1709" t="s">
        <v>288</v>
      </c>
      <c r="D1709" t="s">
        <v>896</v>
      </c>
      <c r="E1709" t="s">
        <v>714</v>
      </c>
      <c r="F1709" t="s">
        <v>713</v>
      </c>
      <c r="G1709" t="s">
        <v>96</v>
      </c>
      <c r="H1709">
        <v>54</v>
      </c>
      <c r="I1709" s="68" t="str">
        <f>VLOOKUP(E1709,Refs!$P$2:$R$29,3,FALSE)</f>
        <v>Y58</v>
      </c>
      <c r="J1709" s="68" t="str">
        <f>VLOOKUP(E1709,Refs!$P$2:$S$29,4,FALSE)</f>
        <v>South West</v>
      </c>
      <c r="K1709" s="28">
        <f t="shared" si="56"/>
        <v>54</v>
      </c>
    </row>
    <row r="1710" spans="1:11" x14ac:dyDescent="0.35">
      <c r="A1710" s="69">
        <f t="shared" si="55"/>
        <v>45748</v>
      </c>
      <c r="B1710" t="s">
        <v>887</v>
      </c>
      <c r="C1710" t="s">
        <v>288</v>
      </c>
      <c r="D1710" t="s">
        <v>896</v>
      </c>
      <c r="E1710" t="s">
        <v>714</v>
      </c>
      <c r="F1710" t="s">
        <v>713</v>
      </c>
      <c r="G1710" t="s">
        <v>97</v>
      </c>
      <c r="H1710">
        <v>1402</v>
      </c>
      <c r="I1710" s="68" t="str">
        <f>VLOOKUP(E1710,Refs!$P$2:$R$29,3,FALSE)</f>
        <v>Y58</v>
      </c>
      <c r="J1710" s="68" t="str">
        <f>VLOOKUP(E1710,Refs!$P$2:$S$29,4,FALSE)</f>
        <v>South West</v>
      </c>
      <c r="K1710" s="28">
        <f t="shared" si="56"/>
        <v>1402</v>
      </c>
    </row>
    <row r="1711" spans="1:11" x14ac:dyDescent="0.35">
      <c r="A1711" s="69">
        <f t="shared" si="55"/>
        <v>45748</v>
      </c>
      <c r="B1711" t="s">
        <v>887</v>
      </c>
      <c r="C1711" t="s">
        <v>288</v>
      </c>
      <c r="D1711" t="s">
        <v>896</v>
      </c>
      <c r="E1711" t="s">
        <v>714</v>
      </c>
      <c r="F1711" t="s">
        <v>713</v>
      </c>
      <c r="G1711" t="s">
        <v>31</v>
      </c>
      <c r="H1711">
        <v>771</v>
      </c>
      <c r="I1711" s="68" t="str">
        <f>VLOOKUP(E1711,Refs!$P$2:$R$29,3,FALSE)</f>
        <v>Y58</v>
      </c>
      <c r="J1711" s="68" t="str">
        <f>VLOOKUP(E1711,Refs!$P$2:$S$29,4,FALSE)</f>
        <v>South West</v>
      </c>
      <c r="K1711" s="28">
        <f t="shared" si="56"/>
        <v>771</v>
      </c>
    </row>
    <row r="1712" spans="1:11" x14ac:dyDescent="0.35">
      <c r="A1712" s="69">
        <f t="shared" si="55"/>
        <v>45748</v>
      </c>
      <c r="B1712" t="s">
        <v>887</v>
      </c>
      <c r="C1712" t="s">
        <v>288</v>
      </c>
      <c r="D1712" t="s">
        <v>896</v>
      </c>
      <c r="E1712" t="s">
        <v>714</v>
      </c>
      <c r="F1712" t="s">
        <v>713</v>
      </c>
      <c r="G1712" t="s">
        <v>98</v>
      </c>
      <c r="H1712">
        <v>3285</v>
      </c>
      <c r="I1712" s="68" t="str">
        <f>VLOOKUP(E1712,Refs!$P$2:$R$29,3,FALSE)</f>
        <v>Y58</v>
      </c>
      <c r="J1712" s="68" t="str">
        <f>VLOOKUP(E1712,Refs!$P$2:$S$29,4,FALSE)</f>
        <v>South West</v>
      </c>
      <c r="K1712" s="28">
        <f t="shared" si="56"/>
        <v>3285</v>
      </c>
    </row>
    <row r="1713" spans="1:11" x14ac:dyDescent="0.35">
      <c r="A1713" s="69">
        <f t="shared" si="55"/>
        <v>45748</v>
      </c>
      <c r="B1713" t="s">
        <v>887</v>
      </c>
      <c r="C1713" t="s">
        <v>288</v>
      </c>
      <c r="D1713" t="s">
        <v>896</v>
      </c>
      <c r="E1713" t="s">
        <v>714</v>
      </c>
      <c r="F1713" t="s">
        <v>713</v>
      </c>
      <c r="G1713" t="s">
        <v>99</v>
      </c>
      <c r="H1713">
        <v>3867</v>
      </c>
      <c r="I1713" s="68" t="str">
        <f>VLOOKUP(E1713,Refs!$P$2:$R$29,3,FALSE)</f>
        <v>Y58</v>
      </c>
      <c r="J1713" s="68" t="str">
        <f>VLOOKUP(E1713,Refs!$P$2:$S$29,4,FALSE)</f>
        <v>South West</v>
      </c>
      <c r="K1713" s="28">
        <f t="shared" si="56"/>
        <v>3867</v>
      </c>
    </row>
    <row r="1714" spans="1:11" x14ac:dyDescent="0.35">
      <c r="A1714" s="69">
        <f t="shared" si="55"/>
        <v>45748</v>
      </c>
      <c r="B1714" t="s">
        <v>887</v>
      </c>
      <c r="C1714" t="s">
        <v>288</v>
      </c>
      <c r="D1714" t="s">
        <v>896</v>
      </c>
      <c r="E1714" t="s">
        <v>714</v>
      </c>
      <c r="F1714" t="s">
        <v>713</v>
      </c>
      <c r="G1714" t="s">
        <v>100</v>
      </c>
      <c r="H1714">
        <v>3489</v>
      </c>
      <c r="I1714" s="68" t="str">
        <f>VLOOKUP(E1714,Refs!$P$2:$R$29,3,FALSE)</f>
        <v>Y58</v>
      </c>
      <c r="J1714" s="68" t="str">
        <f>VLOOKUP(E1714,Refs!$P$2:$S$29,4,FALSE)</f>
        <v>South West</v>
      </c>
      <c r="K1714" s="28">
        <f t="shared" si="56"/>
        <v>3489</v>
      </c>
    </row>
    <row r="1715" spans="1:11" x14ac:dyDescent="0.35">
      <c r="A1715" s="69">
        <f t="shared" si="55"/>
        <v>45748</v>
      </c>
      <c r="B1715" t="s">
        <v>887</v>
      </c>
      <c r="C1715" t="s">
        <v>288</v>
      </c>
      <c r="D1715" t="s">
        <v>896</v>
      </c>
      <c r="E1715" t="s">
        <v>714</v>
      </c>
      <c r="F1715" t="s">
        <v>713</v>
      </c>
      <c r="G1715" t="s">
        <v>101</v>
      </c>
      <c r="H1715">
        <v>2663</v>
      </c>
      <c r="I1715" s="68" t="str">
        <f>VLOOKUP(E1715,Refs!$P$2:$R$29,3,FALSE)</f>
        <v>Y58</v>
      </c>
      <c r="J1715" s="68" t="str">
        <f>VLOOKUP(E1715,Refs!$P$2:$S$29,4,FALSE)</f>
        <v>South West</v>
      </c>
      <c r="K1715" s="28">
        <f t="shared" si="56"/>
        <v>2663</v>
      </c>
    </row>
    <row r="1716" spans="1:11" x14ac:dyDescent="0.35">
      <c r="A1716" s="69">
        <f t="shared" si="55"/>
        <v>45748</v>
      </c>
      <c r="B1716" t="s">
        <v>887</v>
      </c>
      <c r="C1716" t="s">
        <v>288</v>
      </c>
      <c r="D1716" t="s">
        <v>896</v>
      </c>
      <c r="E1716" t="s">
        <v>714</v>
      </c>
      <c r="F1716" t="s">
        <v>713</v>
      </c>
      <c r="G1716" t="s">
        <v>102</v>
      </c>
      <c r="H1716">
        <v>616</v>
      </c>
      <c r="I1716" s="68" t="str">
        <f>VLOOKUP(E1716,Refs!$P$2:$R$29,3,FALSE)</f>
        <v>Y58</v>
      </c>
      <c r="J1716" s="68" t="str">
        <f>VLOOKUP(E1716,Refs!$P$2:$S$29,4,FALSE)</f>
        <v>South West</v>
      </c>
      <c r="K1716" s="28">
        <f t="shared" si="56"/>
        <v>616</v>
      </c>
    </row>
    <row r="1717" spans="1:11" x14ac:dyDescent="0.35">
      <c r="A1717" s="69">
        <f t="shared" si="55"/>
        <v>45748</v>
      </c>
      <c r="B1717" t="s">
        <v>887</v>
      </c>
      <c r="C1717" t="s">
        <v>288</v>
      </c>
      <c r="D1717" t="s">
        <v>896</v>
      </c>
      <c r="E1717" t="s">
        <v>714</v>
      </c>
      <c r="F1717" t="s">
        <v>713</v>
      </c>
      <c r="G1717" t="s">
        <v>103</v>
      </c>
      <c r="H1717">
        <v>388</v>
      </c>
      <c r="I1717" s="68" t="str">
        <f>VLOOKUP(E1717,Refs!$P$2:$R$29,3,FALSE)</f>
        <v>Y58</v>
      </c>
      <c r="J1717" s="68" t="str">
        <f>VLOOKUP(E1717,Refs!$P$2:$S$29,4,FALSE)</f>
        <v>South West</v>
      </c>
      <c r="K1717" s="28">
        <f t="shared" si="56"/>
        <v>388</v>
      </c>
    </row>
    <row r="1718" spans="1:11" x14ac:dyDescent="0.35">
      <c r="A1718" s="69">
        <f t="shared" si="55"/>
        <v>45748</v>
      </c>
      <c r="B1718" t="s">
        <v>887</v>
      </c>
      <c r="C1718" t="s">
        <v>288</v>
      </c>
      <c r="D1718" t="s">
        <v>896</v>
      </c>
      <c r="E1718" t="s">
        <v>714</v>
      </c>
      <c r="F1718" t="s">
        <v>713</v>
      </c>
      <c r="G1718" t="s">
        <v>104</v>
      </c>
      <c r="H1718">
        <v>2201</v>
      </c>
      <c r="I1718" s="68" t="str">
        <f>VLOOKUP(E1718,Refs!$P$2:$R$29,3,FALSE)</f>
        <v>Y58</v>
      </c>
      <c r="J1718" s="68" t="str">
        <f>VLOOKUP(E1718,Refs!$P$2:$S$29,4,FALSE)</f>
        <v>South West</v>
      </c>
      <c r="K1718" s="28">
        <f t="shared" si="56"/>
        <v>2201</v>
      </c>
    </row>
    <row r="1719" spans="1:11" x14ac:dyDescent="0.35">
      <c r="A1719" s="69">
        <f t="shared" si="55"/>
        <v>45748</v>
      </c>
      <c r="B1719" t="s">
        <v>887</v>
      </c>
      <c r="C1719" t="s">
        <v>288</v>
      </c>
      <c r="D1719" t="s">
        <v>896</v>
      </c>
      <c r="E1719" t="s">
        <v>714</v>
      </c>
      <c r="F1719" t="s">
        <v>713</v>
      </c>
      <c r="G1719" t="s">
        <v>105</v>
      </c>
      <c r="H1719">
        <v>3983069</v>
      </c>
      <c r="I1719" s="68" t="str">
        <f>VLOOKUP(E1719,Refs!$P$2:$R$29,3,FALSE)</f>
        <v>Y58</v>
      </c>
      <c r="J1719" s="68" t="str">
        <f>VLOOKUP(E1719,Refs!$P$2:$S$29,4,FALSE)</f>
        <v>South West</v>
      </c>
      <c r="K1719" s="28">
        <f t="shared" si="56"/>
        <v>3983069</v>
      </c>
    </row>
    <row r="1720" spans="1:11" x14ac:dyDescent="0.35">
      <c r="A1720" s="69">
        <f t="shared" si="55"/>
        <v>45748</v>
      </c>
      <c r="B1720" t="s">
        <v>887</v>
      </c>
      <c r="C1720" t="s">
        <v>288</v>
      </c>
      <c r="D1720" t="s">
        <v>896</v>
      </c>
      <c r="E1720" t="s">
        <v>714</v>
      </c>
      <c r="F1720" t="s">
        <v>713</v>
      </c>
      <c r="G1720" t="s">
        <v>106</v>
      </c>
      <c r="H1720">
        <v>3189</v>
      </c>
      <c r="I1720" s="68" t="str">
        <f>VLOOKUP(E1720,Refs!$P$2:$R$29,3,FALSE)</f>
        <v>Y58</v>
      </c>
      <c r="J1720" s="68" t="str">
        <f>VLOOKUP(E1720,Refs!$P$2:$S$29,4,FALSE)</f>
        <v>South West</v>
      </c>
      <c r="K1720" s="28">
        <f t="shared" si="56"/>
        <v>3189</v>
      </c>
    </row>
    <row r="1721" spans="1:11" x14ac:dyDescent="0.35">
      <c r="A1721" s="69">
        <f t="shared" si="55"/>
        <v>45748</v>
      </c>
      <c r="B1721" t="s">
        <v>887</v>
      </c>
      <c r="C1721" t="s">
        <v>288</v>
      </c>
      <c r="D1721" t="s">
        <v>896</v>
      </c>
      <c r="E1721" t="s">
        <v>714</v>
      </c>
      <c r="F1721" t="s">
        <v>713</v>
      </c>
      <c r="G1721" t="s">
        <v>107</v>
      </c>
      <c r="H1721">
        <v>2231</v>
      </c>
      <c r="I1721" s="68" t="str">
        <f>VLOOKUP(E1721,Refs!$P$2:$R$29,3,FALSE)</f>
        <v>Y58</v>
      </c>
      <c r="J1721" s="68" t="str">
        <f>VLOOKUP(E1721,Refs!$P$2:$S$29,4,FALSE)</f>
        <v>South West</v>
      </c>
      <c r="K1721" s="28">
        <f t="shared" si="56"/>
        <v>2231</v>
      </c>
    </row>
    <row r="1722" spans="1:11" x14ac:dyDescent="0.35">
      <c r="A1722" s="69">
        <f t="shared" si="55"/>
        <v>45748</v>
      </c>
      <c r="B1722" t="s">
        <v>887</v>
      </c>
      <c r="C1722" t="s">
        <v>288</v>
      </c>
      <c r="D1722" t="s">
        <v>896</v>
      </c>
      <c r="E1722" t="s">
        <v>714</v>
      </c>
      <c r="F1722" t="s">
        <v>713</v>
      </c>
      <c r="G1722" t="s">
        <v>108</v>
      </c>
      <c r="H1722">
        <v>326</v>
      </c>
      <c r="I1722" s="68" t="str">
        <f>VLOOKUP(E1722,Refs!$P$2:$R$29,3,FALSE)</f>
        <v>Y58</v>
      </c>
      <c r="J1722" s="68" t="str">
        <f>VLOOKUP(E1722,Refs!$P$2:$S$29,4,FALSE)</f>
        <v>South West</v>
      </c>
      <c r="K1722" s="28">
        <f t="shared" si="56"/>
        <v>326</v>
      </c>
    </row>
    <row r="1723" spans="1:11" x14ac:dyDescent="0.35">
      <c r="A1723" s="69">
        <f t="shared" si="55"/>
        <v>45748</v>
      </c>
      <c r="B1723" t="s">
        <v>887</v>
      </c>
      <c r="C1723" t="s">
        <v>288</v>
      </c>
      <c r="D1723" t="s">
        <v>896</v>
      </c>
      <c r="E1723" t="s">
        <v>714</v>
      </c>
      <c r="F1723" t="s">
        <v>713</v>
      </c>
      <c r="G1723" t="s">
        <v>109</v>
      </c>
      <c r="H1723">
        <v>897</v>
      </c>
      <c r="I1723" s="68" t="str">
        <f>VLOOKUP(E1723,Refs!$P$2:$R$29,3,FALSE)</f>
        <v>Y58</v>
      </c>
      <c r="J1723" s="68" t="str">
        <f>VLOOKUP(E1723,Refs!$P$2:$S$29,4,FALSE)</f>
        <v>South West</v>
      </c>
      <c r="K1723" s="28">
        <f t="shared" si="56"/>
        <v>897</v>
      </c>
    </row>
    <row r="1724" spans="1:11" x14ac:dyDescent="0.35">
      <c r="A1724" s="69">
        <f t="shared" si="55"/>
        <v>45748</v>
      </c>
      <c r="B1724" t="s">
        <v>887</v>
      </c>
      <c r="C1724" t="s">
        <v>288</v>
      </c>
      <c r="D1724" t="s">
        <v>896</v>
      </c>
      <c r="E1724" t="s">
        <v>714</v>
      </c>
      <c r="F1724" t="s">
        <v>713</v>
      </c>
      <c r="G1724" t="s">
        <v>110</v>
      </c>
      <c r="H1724">
        <v>2844025</v>
      </c>
      <c r="I1724" s="68" t="str">
        <f>VLOOKUP(E1724,Refs!$P$2:$R$29,3,FALSE)</f>
        <v>Y58</v>
      </c>
      <c r="J1724" s="68" t="str">
        <f>VLOOKUP(E1724,Refs!$P$2:$S$29,4,FALSE)</f>
        <v>South West</v>
      </c>
      <c r="K1724" s="28">
        <f t="shared" si="56"/>
        <v>2844025</v>
      </c>
    </row>
    <row r="1725" spans="1:11" x14ac:dyDescent="0.35">
      <c r="A1725" s="69">
        <f t="shared" si="55"/>
        <v>45748</v>
      </c>
      <c r="B1725" t="s">
        <v>887</v>
      </c>
      <c r="C1725" t="s">
        <v>288</v>
      </c>
      <c r="D1725" t="s">
        <v>896</v>
      </c>
      <c r="E1725" t="s">
        <v>714</v>
      </c>
      <c r="F1725" t="s">
        <v>713</v>
      </c>
      <c r="G1725" t="s">
        <v>111</v>
      </c>
      <c r="H1725">
        <v>1736</v>
      </c>
      <c r="I1725" s="68" t="str">
        <f>VLOOKUP(E1725,Refs!$P$2:$R$29,3,FALSE)</f>
        <v>Y58</v>
      </c>
      <c r="J1725" s="68" t="str">
        <f>VLOOKUP(E1725,Refs!$P$2:$S$29,4,FALSE)</f>
        <v>South West</v>
      </c>
      <c r="K1725" s="28">
        <f t="shared" si="56"/>
        <v>1736</v>
      </c>
    </row>
    <row r="1726" spans="1:11" x14ac:dyDescent="0.35">
      <c r="A1726" s="69">
        <f t="shared" si="55"/>
        <v>45748</v>
      </c>
      <c r="B1726" t="s">
        <v>887</v>
      </c>
      <c r="C1726" t="s">
        <v>288</v>
      </c>
      <c r="D1726" t="s">
        <v>896</v>
      </c>
      <c r="E1726" t="s">
        <v>714</v>
      </c>
      <c r="F1726" t="s">
        <v>713</v>
      </c>
      <c r="G1726" t="s">
        <v>814</v>
      </c>
      <c r="H1726">
        <v>14895</v>
      </c>
      <c r="I1726" s="68" t="str">
        <f>VLOOKUP(E1726,Refs!$P$2:$R$29,3,FALSE)</f>
        <v>Y58</v>
      </c>
      <c r="J1726" s="68" t="str">
        <f>VLOOKUP(E1726,Refs!$P$2:$S$29,4,FALSE)</f>
        <v>South West</v>
      </c>
      <c r="K1726" s="28">
        <f t="shared" si="56"/>
        <v>14895</v>
      </c>
    </row>
    <row r="1727" spans="1:11" x14ac:dyDescent="0.35">
      <c r="A1727" s="69">
        <f t="shared" si="55"/>
        <v>45748</v>
      </c>
      <c r="B1727" t="s">
        <v>887</v>
      </c>
      <c r="C1727" t="s">
        <v>288</v>
      </c>
      <c r="D1727" t="s">
        <v>896</v>
      </c>
      <c r="E1727" t="s">
        <v>714</v>
      </c>
      <c r="F1727" t="s">
        <v>713</v>
      </c>
      <c r="G1727" t="s">
        <v>815</v>
      </c>
      <c r="H1727">
        <v>234</v>
      </c>
      <c r="I1727" s="68" t="str">
        <f>VLOOKUP(E1727,Refs!$P$2:$R$29,3,FALSE)</f>
        <v>Y58</v>
      </c>
      <c r="J1727" s="68" t="str">
        <f>VLOOKUP(E1727,Refs!$P$2:$S$29,4,FALSE)</f>
        <v>South West</v>
      </c>
      <c r="K1727" s="28">
        <f t="shared" si="56"/>
        <v>234</v>
      </c>
    </row>
    <row r="1728" spans="1:11" x14ac:dyDescent="0.35">
      <c r="A1728" s="69">
        <f t="shared" si="55"/>
        <v>45748</v>
      </c>
      <c r="B1728" t="s">
        <v>887</v>
      </c>
      <c r="C1728" t="s">
        <v>288</v>
      </c>
      <c r="D1728" t="s">
        <v>896</v>
      </c>
      <c r="E1728" t="s">
        <v>714</v>
      </c>
      <c r="F1728" t="s">
        <v>713</v>
      </c>
      <c r="G1728" t="s">
        <v>112</v>
      </c>
      <c r="H1728">
        <v>24081</v>
      </c>
      <c r="I1728" s="68" t="str">
        <f>VLOOKUP(E1728,Refs!$P$2:$R$29,3,FALSE)</f>
        <v>Y58</v>
      </c>
      <c r="J1728" s="68" t="str">
        <f>VLOOKUP(E1728,Refs!$P$2:$S$29,4,FALSE)</f>
        <v>South West</v>
      </c>
      <c r="K1728" s="28">
        <f t="shared" si="56"/>
        <v>24081</v>
      </c>
    </row>
    <row r="1729" spans="1:11" x14ac:dyDescent="0.35">
      <c r="A1729" s="69">
        <f t="shared" si="55"/>
        <v>45748</v>
      </c>
      <c r="B1729" t="s">
        <v>887</v>
      </c>
      <c r="C1729" t="s">
        <v>288</v>
      </c>
      <c r="D1729" t="s">
        <v>896</v>
      </c>
      <c r="E1729" t="s">
        <v>714</v>
      </c>
      <c r="F1729" t="s">
        <v>713</v>
      </c>
      <c r="G1729" t="s">
        <v>113</v>
      </c>
      <c r="H1729">
        <v>20</v>
      </c>
      <c r="I1729" s="68" t="str">
        <f>VLOOKUP(E1729,Refs!$P$2:$R$29,3,FALSE)</f>
        <v>Y58</v>
      </c>
      <c r="J1729" s="68" t="str">
        <f>VLOOKUP(E1729,Refs!$P$2:$S$29,4,FALSE)</f>
        <v>South West</v>
      </c>
      <c r="K1729" s="28">
        <f t="shared" si="56"/>
        <v>20</v>
      </c>
    </row>
    <row r="1730" spans="1:11" x14ac:dyDescent="0.35">
      <c r="A1730" s="69">
        <f t="shared" si="55"/>
        <v>45748</v>
      </c>
      <c r="B1730" t="s">
        <v>887</v>
      </c>
      <c r="C1730" t="s">
        <v>288</v>
      </c>
      <c r="D1730" t="s">
        <v>896</v>
      </c>
      <c r="E1730" t="s">
        <v>714</v>
      </c>
      <c r="F1730" t="s">
        <v>713</v>
      </c>
      <c r="G1730" t="s">
        <v>114</v>
      </c>
      <c r="H1730">
        <v>19251</v>
      </c>
      <c r="I1730" s="68" t="str">
        <f>VLOOKUP(E1730,Refs!$P$2:$R$29,3,FALSE)</f>
        <v>Y58</v>
      </c>
      <c r="J1730" s="68" t="str">
        <f>VLOOKUP(E1730,Refs!$P$2:$S$29,4,FALSE)</f>
        <v>South West</v>
      </c>
      <c r="K1730" s="28">
        <f t="shared" si="56"/>
        <v>19251</v>
      </c>
    </row>
    <row r="1731" spans="1:11" x14ac:dyDescent="0.35">
      <c r="A1731" s="69">
        <f t="shared" ref="A1731:A1794" si="57">DATEVALUE(RIGHT(B1731,8))</f>
        <v>45748</v>
      </c>
      <c r="B1731" t="s">
        <v>887</v>
      </c>
      <c r="C1731" t="s">
        <v>288</v>
      </c>
      <c r="D1731" t="s">
        <v>896</v>
      </c>
      <c r="E1731" t="s">
        <v>714</v>
      </c>
      <c r="F1731" t="s">
        <v>713</v>
      </c>
      <c r="G1731" t="s">
        <v>115</v>
      </c>
      <c r="H1731">
        <v>6163</v>
      </c>
      <c r="I1731" s="68" t="str">
        <f>VLOOKUP(E1731,Refs!$P$2:$R$29,3,FALSE)</f>
        <v>Y58</v>
      </c>
      <c r="J1731" s="68" t="str">
        <f>VLOOKUP(E1731,Refs!$P$2:$S$29,4,FALSE)</f>
        <v>South West</v>
      </c>
      <c r="K1731" s="28">
        <f t="shared" si="56"/>
        <v>6163</v>
      </c>
    </row>
    <row r="1732" spans="1:11" x14ac:dyDescent="0.35">
      <c r="A1732" s="69">
        <f t="shared" si="57"/>
        <v>45748</v>
      </c>
      <c r="B1732" t="s">
        <v>887</v>
      </c>
      <c r="C1732" t="s">
        <v>288</v>
      </c>
      <c r="D1732" t="s">
        <v>896</v>
      </c>
      <c r="E1732" t="s">
        <v>714</v>
      </c>
      <c r="F1732" t="s">
        <v>713</v>
      </c>
      <c r="G1732" t="s">
        <v>116</v>
      </c>
      <c r="H1732">
        <v>4265</v>
      </c>
      <c r="I1732" s="68" t="str">
        <f>VLOOKUP(E1732,Refs!$P$2:$R$29,3,FALSE)</f>
        <v>Y58</v>
      </c>
      <c r="J1732" s="68" t="str">
        <f>VLOOKUP(E1732,Refs!$P$2:$S$29,4,FALSE)</f>
        <v>South West</v>
      </c>
      <c r="K1732" s="28">
        <f t="shared" si="56"/>
        <v>4265</v>
      </c>
    </row>
    <row r="1733" spans="1:11" x14ac:dyDescent="0.35">
      <c r="A1733" s="69">
        <f t="shared" si="57"/>
        <v>45748</v>
      </c>
      <c r="B1733" t="s">
        <v>887</v>
      </c>
      <c r="C1733" t="s">
        <v>288</v>
      </c>
      <c r="D1733" t="s">
        <v>896</v>
      </c>
      <c r="E1733" t="s">
        <v>714</v>
      </c>
      <c r="F1733" t="s">
        <v>713</v>
      </c>
      <c r="G1733" t="s">
        <v>117</v>
      </c>
      <c r="H1733">
        <v>2017</v>
      </c>
      <c r="I1733" s="68" t="str">
        <f>VLOOKUP(E1733,Refs!$P$2:$R$29,3,FALSE)</f>
        <v>Y58</v>
      </c>
      <c r="J1733" s="68" t="str">
        <f>VLOOKUP(E1733,Refs!$P$2:$S$29,4,FALSE)</f>
        <v>South West</v>
      </c>
      <c r="K1733" s="28">
        <f t="shared" si="56"/>
        <v>2017</v>
      </c>
    </row>
    <row r="1734" spans="1:11" x14ac:dyDescent="0.35">
      <c r="A1734" s="69">
        <f t="shared" si="57"/>
        <v>45748</v>
      </c>
      <c r="B1734" t="s">
        <v>887</v>
      </c>
      <c r="C1734" t="s">
        <v>288</v>
      </c>
      <c r="D1734" t="s">
        <v>896</v>
      </c>
      <c r="E1734" t="s">
        <v>714</v>
      </c>
      <c r="F1734" t="s">
        <v>713</v>
      </c>
      <c r="G1734" t="s">
        <v>118</v>
      </c>
      <c r="H1734">
        <v>11362</v>
      </c>
      <c r="I1734" s="68" t="str">
        <f>VLOOKUP(E1734,Refs!$P$2:$R$29,3,FALSE)</f>
        <v>Y58</v>
      </c>
      <c r="J1734" s="68" t="str">
        <f>VLOOKUP(E1734,Refs!$P$2:$S$29,4,FALSE)</f>
        <v>South West</v>
      </c>
      <c r="K1734" s="28">
        <f t="shared" si="56"/>
        <v>11362</v>
      </c>
    </row>
    <row r="1735" spans="1:11" x14ac:dyDescent="0.35">
      <c r="A1735" s="69">
        <f t="shared" si="57"/>
        <v>45748</v>
      </c>
      <c r="B1735" t="s">
        <v>887</v>
      </c>
      <c r="C1735" t="s">
        <v>288</v>
      </c>
      <c r="D1735" t="s">
        <v>896</v>
      </c>
      <c r="E1735" t="s">
        <v>714</v>
      </c>
      <c r="F1735" t="s">
        <v>713</v>
      </c>
      <c r="G1735" t="s">
        <v>119</v>
      </c>
      <c r="H1735">
        <v>2599</v>
      </c>
      <c r="I1735" s="68" t="str">
        <f>VLOOKUP(E1735,Refs!$P$2:$R$29,3,FALSE)</f>
        <v>Y58</v>
      </c>
      <c r="J1735" s="68" t="str">
        <f>VLOOKUP(E1735,Refs!$P$2:$S$29,4,FALSE)</f>
        <v>South West</v>
      </c>
      <c r="K1735" s="28">
        <f t="shared" ref="K1735:K1798" si="58">IF(OR(H1735="NULL",H1735=0,H1735=""),"",H1735)</f>
        <v>2599</v>
      </c>
    </row>
    <row r="1736" spans="1:11" x14ac:dyDescent="0.35">
      <c r="A1736" s="69">
        <f t="shared" si="57"/>
        <v>45748</v>
      </c>
      <c r="B1736" t="s">
        <v>887</v>
      </c>
      <c r="C1736" t="s">
        <v>288</v>
      </c>
      <c r="D1736" t="s">
        <v>896</v>
      </c>
      <c r="E1736" t="s">
        <v>714</v>
      </c>
      <c r="F1736" t="s">
        <v>713</v>
      </c>
      <c r="G1736" t="s">
        <v>120</v>
      </c>
      <c r="H1736">
        <v>800</v>
      </c>
      <c r="I1736" s="68" t="str">
        <f>VLOOKUP(E1736,Refs!$P$2:$R$29,3,FALSE)</f>
        <v>Y58</v>
      </c>
      <c r="J1736" s="68" t="str">
        <f>VLOOKUP(E1736,Refs!$P$2:$S$29,4,FALSE)</f>
        <v>South West</v>
      </c>
      <c r="K1736" s="28">
        <f t="shared" si="58"/>
        <v>800</v>
      </c>
    </row>
    <row r="1737" spans="1:11" x14ac:dyDescent="0.35">
      <c r="A1737" s="69">
        <f t="shared" si="57"/>
        <v>45748</v>
      </c>
      <c r="B1737" t="s">
        <v>887</v>
      </c>
      <c r="C1737" t="s">
        <v>288</v>
      </c>
      <c r="D1737" t="s">
        <v>896</v>
      </c>
      <c r="E1737" t="s">
        <v>714</v>
      </c>
      <c r="F1737" t="s">
        <v>713</v>
      </c>
      <c r="G1737" t="s">
        <v>121</v>
      </c>
      <c r="H1737">
        <v>568</v>
      </c>
      <c r="I1737" s="68" t="str">
        <f>VLOOKUP(E1737,Refs!$P$2:$R$29,3,FALSE)</f>
        <v>Y58</v>
      </c>
      <c r="J1737" s="68" t="str">
        <f>VLOOKUP(E1737,Refs!$P$2:$S$29,4,FALSE)</f>
        <v>South West</v>
      </c>
      <c r="K1737" s="28">
        <f t="shared" si="58"/>
        <v>568</v>
      </c>
    </row>
    <row r="1738" spans="1:11" x14ac:dyDescent="0.35">
      <c r="A1738" s="69">
        <f t="shared" si="57"/>
        <v>45748</v>
      </c>
      <c r="B1738" t="s">
        <v>887</v>
      </c>
      <c r="C1738" t="s">
        <v>288</v>
      </c>
      <c r="D1738" t="s">
        <v>896</v>
      </c>
      <c r="E1738" t="s">
        <v>714</v>
      </c>
      <c r="F1738" t="s">
        <v>713</v>
      </c>
      <c r="G1738" t="s">
        <v>122</v>
      </c>
      <c r="H1738">
        <v>3503</v>
      </c>
      <c r="I1738" s="68" t="str">
        <f>VLOOKUP(E1738,Refs!$P$2:$R$29,3,FALSE)</f>
        <v>Y58</v>
      </c>
      <c r="J1738" s="68" t="str">
        <f>VLOOKUP(E1738,Refs!$P$2:$S$29,4,FALSE)</f>
        <v>South West</v>
      </c>
      <c r="K1738" s="28">
        <f t="shared" si="58"/>
        <v>3503</v>
      </c>
    </row>
    <row r="1739" spans="1:11" x14ac:dyDescent="0.35">
      <c r="A1739" s="69">
        <f t="shared" si="57"/>
        <v>45748</v>
      </c>
      <c r="B1739" t="s">
        <v>887</v>
      </c>
      <c r="C1739" t="s">
        <v>288</v>
      </c>
      <c r="D1739" t="s">
        <v>896</v>
      </c>
      <c r="E1739" t="s">
        <v>714</v>
      </c>
      <c r="F1739" t="s">
        <v>713</v>
      </c>
      <c r="G1739" t="s">
        <v>123</v>
      </c>
      <c r="H1739">
        <v>941</v>
      </c>
      <c r="I1739" s="68" t="str">
        <f>VLOOKUP(E1739,Refs!$P$2:$R$29,3,FALSE)</f>
        <v>Y58</v>
      </c>
      <c r="J1739" s="68" t="str">
        <f>VLOOKUP(E1739,Refs!$P$2:$S$29,4,FALSE)</f>
        <v>South West</v>
      </c>
      <c r="K1739" s="28">
        <f t="shared" si="58"/>
        <v>941</v>
      </c>
    </row>
    <row r="1740" spans="1:11" x14ac:dyDescent="0.35">
      <c r="A1740" s="69">
        <f t="shared" si="57"/>
        <v>45748</v>
      </c>
      <c r="B1740" t="s">
        <v>887</v>
      </c>
      <c r="C1740" t="s">
        <v>288</v>
      </c>
      <c r="D1740" t="s">
        <v>896</v>
      </c>
      <c r="E1740" t="s">
        <v>714</v>
      </c>
      <c r="F1740" t="s">
        <v>713</v>
      </c>
      <c r="G1740" t="s">
        <v>124</v>
      </c>
      <c r="H1740">
        <v>41</v>
      </c>
      <c r="I1740" s="68" t="str">
        <f>VLOOKUP(E1740,Refs!$P$2:$R$29,3,FALSE)</f>
        <v>Y58</v>
      </c>
      <c r="J1740" s="68" t="str">
        <f>VLOOKUP(E1740,Refs!$P$2:$S$29,4,FALSE)</f>
        <v>South West</v>
      </c>
      <c r="K1740" s="28">
        <f t="shared" si="58"/>
        <v>41</v>
      </c>
    </row>
    <row r="1741" spans="1:11" x14ac:dyDescent="0.35">
      <c r="A1741" s="69">
        <f t="shared" si="57"/>
        <v>45748</v>
      </c>
      <c r="B1741" t="s">
        <v>887</v>
      </c>
      <c r="C1741" t="s">
        <v>288</v>
      </c>
      <c r="D1741" t="s">
        <v>896</v>
      </c>
      <c r="E1741" t="s">
        <v>714</v>
      </c>
      <c r="F1741" t="s">
        <v>713</v>
      </c>
      <c r="G1741" t="s">
        <v>125</v>
      </c>
      <c r="H1741">
        <v>0</v>
      </c>
      <c r="I1741" s="68" t="str">
        <f>VLOOKUP(E1741,Refs!$P$2:$R$29,3,FALSE)</f>
        <v>Y58</v>
      </c>
      <c r="J1741" s="68" t="str">
        <f>VLOOKUP(E1741,Refs!$P$2:$S$29,4,FALSE)</f>
        <v>South West</v>
      </c>
      <c r="K1741" s="28" t="str">
        <f t="shared" si="58"/>
        <v/>
      </c>
    </row>
    <row r="1742" spans="1:11" x14ac:dyDescent="0.35">
      <c r="A1742" s="69">
        <f t="shared" si="57"/>
        <v>45748</v>
      </c>
      <c r="B1742" t="s">
        <v>887</v>
      </c>
      <c r="C1742" t="s">
        <v>288</v>
      </c>
      <c r="D1742" t="s">
        <v>896</v>
      </c>
      <c r="E1742" t="s">
        <v>714</v>
      </c>
      <c r="F1742" t="s">
        <v>713</v>
      </c>
      <c r="G1742" t="s">
        <v>126</v>
      </c>
      <c r="H1742">
        <v>0</v>
      </c>
      <c r="I1742" s="68" t="str">
        <f>VLOOKUP(E1742,Refs!$P$2:$R$29,3,FALSE)</f>
        <v>Y58</v>
      </c>
      <c r="J1742" s="68" t="str">
        <f>VLOOKUP(E1742,Refs!$P$2:$S$29,4,FALSE)</f>
        <v>South West</v>
      </c>
      <c r="K1742" s="28" t="str">
        <f t="shared" si="58"/>
        <v/>
      </c>
    </row>
    <row r="1743" spans="1:11" x14ac:dyDescent="0.35">
      <c r="A1743" s="69">
        <f t="shared" si="57"/>
        <v>45748</v>
      </c>
      <c r="B1743" t="s">
        <v>887</v>
      </c>
      <c r="C1743" t="s">
        <v>288</v>
      </c>
      <c r="D1743" t="s">
        <v>896</v>
      </c>
      <c r="E1743" t="s">
        <v>714</v>
      </c>
      <c r="F1743" t="s">
        <v>713</v>
      </c>
      <c r="G1743" t="s">
        <v>127</v>
      </c>
      <c r="H1743">
        <v>0</v>
      </c>
      <c r="I1743" s="68" t="str">
        <f>VLOOKUP(E1743,Refs!$P$2:$R$29,3,FALSE)</f>
        <v>Y58</v>
      </c>
      <c r="J1743" s="68" t="str">
        <f>VLOOKUP(E1743,Refs!$P$2:$S$29,4,FALSE)</f>
        <v>South West</v>
      </c>
      <c r="K1743" s="28" t="str">
        <f t="shared" si="58"/>
        <v/>
      </c>
    </row>
    <row r="1744" spans="1:11" x14ac:dyDescent="0.35">
      <c r="A1744" s="69">
        <f t="shared" si="57"/>
        <v>45748</v>
      </c>
      <c r="B1744" t="s">
        <v>887</v>
      </c>
      <c r="C1744" t="s">
        <v>288</v>
      </c>
      <c r="D1744" t="s">
        <v>896</v>
      </c>
      <c r="E1744" t="s">
        <v>714</v>
      </c>
      <c r="F1744" t="s">
        <v>713</v>
      </c>
      <c r="G1744" t="s">
        <v>128</v>
      </c>
      <c r="H1744">
        <v>38</v>
      </c>
      <c r="I1744" s="68" t="str">
        <f>VLOOKUP(E1744,Refs!$P$2:$R$29,3,FALSE)</f>
        <v>Y58</v>
      </c>
      <c r="J1744" s="68" t="str">
        <f>VLOOKUP(E1744,Refs!$P$2:$S$29,4,FALSE)</f>
        <v>South West</v>
      </c>
      <c r="K1744" s="28">
        <f t="shared" si="58"/>
        <v>38</v>
      </c>
    </row>
    <row r="1745" spans="1:11" x14ac:dyDescent="0.35">
      <c r="A1745" s="69">
        <f t="shared" si="57"/>
        <v>45748</v>
      </c>
      <c r="B1745" t="s">
        <v>887</v>
      </c>
      <c r="C1745" t="s">
        <v>288</v>
      </c>
      <c r="D1745" t="s">
        <v>896</v>
      </c>
      <c r="E1745" t="s">
        <v>714</v>
      </c>
      <c r="F1745" t="s">
        <v>713</v>
      </c>
      <c r="G1745" t="s">
        <v>129</v>
      </c>
      <c r="H1745">
        <v>52</v>
      </c>
      <c r="I1745" s="68" t="str">
        <f>VLOOKUP(E1745,Refs!$P$2:$R$29,3,FALSE)</f>
        <v>Y58</v>
      </c>
      <c r="J1745" s="68" t="str">
        <f>VLOOKUP(E1745,Refs!$P$2:$S$29,4,FALSE)</f>
        <v>South West</v>
      </c>
      <c r="K1745" s="28">
        <f t="shared" si="58"/>
        <v>52</v>
      </c>
    </row>
    <row r="1746" spans="1:11" x14ac:dyDescent="0.35">
      <c r="A1746" s="69">
        <f t="shared" si="57"/>
        <v>45748</v>
      </c>
      <c r="B1746" t="s">
        <v>887</v>
      </c>
      <c r="C1746" t="s">
        <v>288</v>
      </c>
      <c r="D1746" t="s">
        <v>896</v>
      </c>
      <c r="E1746" t="s">
        <v>714</v>
      </c>
      <c r="F1746" t="s">
        <v>713</v>
      </c>
      <c r="G1746" t="s">
        <v>130</v>
      </c>
      <c r="H1746">
        <v>981</v>
      </c>
      <c r="I1746" s="68" t="str">
        <f>VLOOKUP(E1746,Refs!$P$2:$R$29,3,FALSE)</f>
        <v>Y58</v>
      </c>
      <c r="J1746" s="68" t="str">
        <f>VLOOKUP(E1746,Refs!$P$2:$S$29,4,FALSE)</f>
        <v>South West</v>
      </c>
      <c r="K1746" s="28">
        <f t="shared" si="58"/>
        <v>981</v>
      </c>
    </row>
    <row r="1747" spans="1:11" x14ac:dyDescent="0.35">
      <c r="A1747" s="69">
        <f t="shared" si="57"/>
        <v>45748</v>
      </c>
      <c r="B1747" t="s">
        <v>887</v>
      </c>
      <c r="C1747" t="s">
        <v>288</v>
      </c>
      <c r="D1747" t="s">
        <v>896</v>
      </c>
      <c r="E1747" t="s">
        <v>714</v>
      </c>
      <c r="F1747" t="s">
        <v>713</v>
      </c>
      <c r="G1747" t="s">
        <v>131</v>
      </c>
      <c r="H1747">
        <v>689</v>
      </c>
      <c r="I1747" s="68" t="str">
        <f>VLOOKUP(E1747,Refs!$P$2:$R$29,3,FALSE)</f>
        <v>Y58</v>
      </c>
      <c r="J1747" s="68" t="str">
        <f>VLOOKUP(E1747,Refs!$P$2:$S$29,4,FALSE)</f>
        <v>South West</v>
      </c>
      <c r="K1747" s="28">
        <f t="shared" si="58"/>
        <v>689</v>
      </c>
    </row>
    <row r="1748" spans="1:11" x14ac:dyDescent="0.35">
      <c r="A1748" s="69">
        <f t="shared" si="57"/>
        <v>45748</v>
      </c>
      <c r="B1748" t="s">
        <v>887</v>
      </c>
      <c r="C1748" t="s">
        <v>288</v>
      </c>
      <c r="D1748" t="s">
        <v>896</v>
      </c>
      <c r="E1748" t="s">
        <v>714</v>
      </c>
      <c r="F1748" t="s">
        <v>713</v>
      </c>
      <c r="G1748" t="s">
        <v>132</v>
      </c>
      <c r="H1748">
        <v>3007</v>
      </c>
      <c r="I1748" s="68" t="str">
        <f>VLOOKUP(E1748,Refs!$P$2:$R$29,3,FALSE)</f>
        <v>Y58</v>
      </c>
      <c r="J1748" s="68" t="str">
        <f>VLOOKUP(E1748,Refs!$P$2:$S$29,4,FALSE)</f>
        <v>South West</v>
      </c>
      <c r="K1748" s="28">
        <f t="shared" si="58"/>
        <v>3007</v>
      </c>
    </row>
    <row r="1749" spans="1:11" x14ac:dyDescent="0.35">
      <c r="A1749" s="69">
        <f t="shared" si="57"/>
        <v>45748</v>
      </c>
      <c r="B1749" t="s">
        <v>887</v>
      </c>
      <c r="C1749" t="s">
        <v>288</v>
      </c>
      <c r="D1749" t="s">
        <v>896</v>
      </c>
      <c r="E1749" t="s">
        <v>714</v>
      </c>
      <c r="F1749" t="s">
        <v>713</v>
      </c>
      <c r="G1749" t="s">
        <v>133</v>
      </c>
      <c r="H1749">
        <v>2798</v>
      </c>
      <c r="I1749" s="68" t="str">
        <f>VLOOKUP(E1749,Refs!$P$2:$R$29,3,FALSE)</f>
        <v>Y58</v>
      </c>
      <c r="J1749" s="68" t="str">
        <f>VLOOKUP(E1749,Refs!$P$2:$S$29,4,FALSE)</f>
        <v>South West</v>
      </c>
      <c r="K1749" s="28">
        <f t="shared" si="58"/>
        <v>2798</v>
      </c>
    </row>
    <row r="1750" spans="1:11" x14ac:dyDescent="0.35">
      <c r="A1750" s="69">
        <f t="shared" si="57"/>
        <v>45748</v>
      </c>
      <c r="B1750" t="s">
        <v>887</v>
      </c>
      <c r="C1750" t="s">
        <v>288</v>
      </c>
      <c r="D1750" t="s">
        <v>896</v>
      </c>
      <c r="E1750" t="s">
        <v>714</v>
      </c>
      <c r="F1750" t="s">
        <v>713</v>
      </c>
      <c r="G1750" t="s">
        <v>134</v>
      </c>
      <c r="H1750">
        <v>918</v>
      </c>
      <c r="I1750" s="68" t="str">
        <f>VLOOKUP(E1750,Refs!$P$2:$R$29,3,FALSE)</f>
        <v>Y58</v>
      </c>
      <c r="J1750" s="68" t="str">
        <f>VLOOKUP(E1750,Refs!$P$2:$S$29,4,FALSE)</f>
        <v>South West</v>
      </c>
      <c r="K1750" s="28">
        <f t="shared" si="58"/>
        <v>918</v>
      </c>
    </row>
    <row r="1751" spans="1:11" x14ac:dyDescent="0.35">
      <c r="A1751" s="69">
        <f t="shared" si="57"/>
        <v>45748</v>
      </c>
      <c r="B1751" t="s">
        <v>887</v>
      </c>
      <c r="C1751" t="s">
        <v>288</v>
      </c>
      <c r="D1751" t="s">
        <v>896</v>
      </c>
      <c r="E1751" t="s">
        <v>714</v>
      </c>
      <c r="F1751" t="s">
        <v>713</v>
      </c>
      <c r="G1751" t="s">
        <v>135</v>
      </c>
      <c r="H1751">
        <v>882</v>
      </c>
      <c r="I1751" s="68" t="str">
        <f>VLOOKUP(E1751,Refs!$P$2:$R$29,3,FALSE)</f>
        <v>Y58</v>
      </c>
      <c r="J1751" s="68" t="str">
        <f>VLOOKUP(E1751,Refs!$P$2:$S$29,4,FALSE)</f>
        <v>South West</v>
      </c>
      <c r="K1751" s="28">
        <f t="shared" si="58"/>
        <v>882</v>
      </c>
    </row>
    <row r="1752" spans="1:11" x14ac:dyDescent="0.35">
      <c r="A1752" s="69">
        <f t="shared" si="57"/>
        <v>45748</v>
      </c>
      <c r="B1752" t="s">
        <v>887</v>
      </c>
      <c r="C1752" t="s">
        <v>288</v>
      </c>
      <c r="D1752" t="s">
        <v>896</v>
      </c>
      <c r="E1752" t="s">
        <v>714</v>
      </c>
      <c r="F1752" t="s">
        <v>713</v>
      </c>
      <c r="G1752" t="s">
        <v>136</v>
      </c>
      <c r="H1752">
        <v>210</v>
      </c>
      <c r="I1752" s="68" t="str">
        <f>VLOOKUP(E1752,Refs!$P$2:$R$29,3,FALSE)</f>
        <v>Y58</v>
      </c>
      <c r="J1752" s="68" t="str">
        <f>VLOOKUP(E1752,Refs!$P$2:$S$29,4,FALSE)</f>
        <v>South West</v>
      </c>
      <c r="K1752" s="28">
        <f t="shared" si="58"/>
        <v>210</v>
      </c>
    </row>
    <row r="1753" spans="1:11" x14ac:dyDescent="0.35">
      <c r="A1753" s="69">
        <f t="shared" si="57"/>
        <v>45748</v>
      </c>
      <c r="B1753" t="s">
        <v>887</v>
      </c>
      <c r="C1753" t="s">
        <v>288</v>
      </c>
      <c r="D1753" t="s">
        <v>896</v>
      </c>
      <c r="E1753" t="s">
        <v>714</v>
      </c>
      <c r="F1753" t="s">
        <v>713</v>
      </c>
      <c r="G1753" t="s">
        <v>137</v>
      </c>
      <c r="H1753">
        <v>172</v>
      </c>
      <c r="I1753" s="68" t="str">
        <f>VLOOKUP(E1753,Refs!$P$2:$R$29,3,FALSE)</f>
        <v>Y58</v>
      </c>
      <c r="J1753" s="68" t="str">
        <f>VLOOKUP(E1753,Refs!$P$2:$S$29,4,FALSE)</f>
        <v>South West</v>
      </c>
      <c r="K1753" s="28">
        <f t="shared" si="58"/>
        <v>172</v>
      </c>
    </row>
    <row r="1754" spans="1:11" x14ac:dyDescent="0.35">
      <c r="A1754" s="69">
        <f t="shared" si="57"/>
        <v>45748</v>
      </c>
      <c r="B1754" t="s">
        <v>887</v>
      </c>
      <c r="C1754" t="s">
        <v>288</v>
      </c>
      <c r="D1754" t="s">
        <v>896</v>
      </c>
      <c r="E1754" t="s">
        <v>714</v>
      </c>
      <c r="F1754" t="s">
        <v>713</v>
      </c>
      <c r="G1754" t="s">
        <v>138</v>
      </c>
      <c r="H1754">
        <v>11</v>
      </c>
      <c r="I1754" s="68" t="str">
        <f>VLOOKUP(E1754,Refs!$P$2:$R$29,3,FALSE)</f>
        <v>Y58</v>
      </c>
      <c r="J1754" s="68" t="str">
        <f>VLOOKUP(E1754,Refs!$P$2:$S$29,4,FALSE)</f>
        <v>South West</v>
      </c>
      <c r="K1754" s="28">
        <f t="shared" si="58"/>
        <v>11</v>
      </c>
    </row>
    <row r="1755" spans="1:11" x14ac:dyDescent="0.35">
      <c r="A1755" s="69">
        <f t="shared" si="57"/>
        <v>45748</v>
      </c>
      <c r="B1755" t="s">
        <v>887</v>
      </c>
      <c r="C1755" t="s">
        <v>288</v>
      </c>
      <c r="D1755" t="s">
        <v>896</v>
      </c>
      <c r="E1755" t="s">
        <v>714</v>
      </c>
      <c r="F1755" t="s">
        <v>713</v>
      </c>
      <c r="G1755" t="s">
        <v>139</v>
      </c>
      <c r="H1755">
        <v>8</v>
      </c>
      <c r="I1755" s="68" t="str">
        <f>VLOOKUP(E1755,Refs!$P$2:$R$29,3,FALSE)</f>
        <v>Y58</v>
      </c>
      <c r="J1755" s="68" t="str">
        <f>VLOOKUP(E1755,Refs!$P$2:$S$29,4,FALSE)</f>
        <v>South West</v>
      </c>
      <c r="K1755" s="28">
        <f t="shared" si="58"/>
        <v>8</v>
      </c>
    </row>
    <row r="1756" spans="1:11" x14ac:dyDescent="0.35">
      <c r="A1756" s="69">
        <f t="shared" si="57"/>
        <v>45748</v>
      </c>
      <c r="B1756" t="s">
        <v>887</v>
      </c>
      <c r="C1756" t="s">
        <v>288</v>
      </c>
      <c r="D1756" t="s">
        <v>896</v>
      </c>
      <c r="E1756" t="s">
        <v>714</v>
      </c>
      <c r="F1756" t="s">
        <v>713</v>
      </c>
      <c r="G1756" t="s">
        <v>140</v>
      </c>
      <c r="H1756">
        <v>19</v>
      </c>
      <c r="I1756" s="68" t="str">
        <f>VLOOKUP(E1756,Refs!$P$2:$R$29,3,FALSE)</f>
        <v>Y58</v>
      </c>
      <c r="J1756" s="68" t="str">
        <f>VLOOKUP(E1756,Refs!$P$2:$S$29,4,FALSE)</f>
        <v>South West</v>
      </c>
      <c r="K1756" s="28">
        <f t="shared" si="58"/>
        <v>19</v>
      </c>
    </row>
    <row r="1757" spans="1:11" x14ac:dyDescent="0.35">
      <c r="A1757" s="69">
        <f t="shared" si="57"/>
        <v>45748</v>
      </c>
      <c r="B1757" t="s">
        <v>887</v>
      </c>
      <c r="C1757" t="s">
        <v>288</v>
      </c>
      <c r="D1757" t="s">
        <v>896</v>
      </c>
      <c r="E1757" t="s">
        <v>714</v>
      </c>
      <c r="F1757" t="s">
        <v>713</v>
      </c>
      <c r="G1757" t="s">
        <v>141</v>
      </c>
      <c r="H1757">
        <v>19</v>
      </c>
      <c r="I1757" s="68" t="str">
        <f>VLOOKUP(E1757,Refs!$P$2:$R$29,3,FALSE)</f>
        <v>Y58</v>
      </c>
      <c r="J1757" s="68" t="str">
        <f>VLOOKUP(E1757,Refs!$P$2:$S$29,4,FALSE)</f>
        <v>South West</v>
      </c>
      <c r="K1757" s="28">
        <f t="shared" si="58"/>
        <v>19</v>
      </c>
    </row>
    <row r="1758" spans="1:11" x14ac:dyDescent="0.35">
      <c r="A1758" s="69">
        <f t="shared" si="57"/>
        <v>45748</v>
      </c>
      <c r="B1758" t="s">
        <v>887</v>
      </c>
      <c r="C1758" t="s">
        <v>288</v>
      </c>
      <c r="D1758" t="s">
        <v>896</v>
      </c>
      <c r="E1758" t="s">
        <v>714</v>
      </c>
      <c r="F1758" t="s">
        <v>713</v>
      </c>
      <c r="G1758" t="s">
        <v>730</v>
      </c>
      <c r="H1758">
        <v>98</v>
      </c>
      <c r="I1758" s="68" t="str">
        <f>VLOOKUP(E1758,Refs!$P$2:$R$29,3,FALSE)</f>
        <v>Y58</v>
      </c>
      <c r="J1758" s="68" t="str">
        <f>VLOOKUP(E1758,Refs!$P$2:$S$29,4,FALSE)</f>
        <v>South West</v>
      </c>
      <c r="K1758" s="28">
        <f t="shared" si="58"/>
        <v>98</v>
      </c>
    </row>
    <row r="1759" spans="1:11" x14ac:dyDescent="0.35">
      <c r="A1759" s="69">
        <f t="shared" si="57"/>
        <v>45748</v>
      </c>
      <c r="B1759" t="s">
        <v>887</v>
      </c>
      <c r="C1759" t="s">
        <v>288</v>
      </c>
      <c r="D1759" t="s">
        <v>896</v>
      </c>
      <c r="E1759" t="s">
        <v>714</v>
      </c>
      <c r="F1759" t="s">
        <v>713</v>
      </c>
      <c r="G1759" t="s">
        <v>729</v>
      </c>
      <c r="H1759">
        <v>70</v>
      </c>
      <c r="I1759" s="68" t="str">
        <f>VLOOKUP(E1759,Refs!$P$2:$R$29,3,FALSE)</f>
        <v>Y58</v>
      </c>
      <c r="J1759" s="68" t="str">
        <f>VLOOKUP(E1759,Refs!$P$2:$S$29,4,FALSE)</f>
        <v>South West</v>
      </c>
      <c r="K1759" s="28">
        <f t="shared" si="58"/>
        <v>70</v>
      </c>
    </row>
    <row r="1760" spans="1:11" x14ac:dyDescent="0.35">
      <c r="A1760" s="69">
        <f t="shared" si="57"/>
        <v>45748</v>
      </c>
      <c r="B1760" t="s">
        <v>887</v>
      </c>
      <c r="C1760" t="s">
        <v>288</v>
      </c>
      <c r="D1760" t="s">
        <v>896</v>
      </c>
      <c r="E1760" t="s">
        <v>714</v>
      </c>
      <c r="F1760" t="s">
        <v>713</v>
      </c>
      <c r="G1760" t="s">
        <v>732</v>
      </c>
      <c r="H1760">
        <v>166</v>
      </c>
      <c r="I1760" s="68" t="str">
        <f>VLOOKUP(E1760,Refs!$P$2:$R$29,3,FALSE)</f>
        <v>Y58</v>
      </c>
      <c r="J1760" s="68" t="str">
        <f>VLOOKUP(E1760,Refs!$P$2:$S$29,4,FALSE)</f>
        <v>South West</v>
      </c>
      <c r="K1760" s="28">
        <f t="shared" si="58"/>
        <v>166</v>
      </c>
    </row>
    <row r="1761" spans="1:11" x14ac:dyDescent="0.35">
      <c r="A1761" s="69">
        <f t="shared" si="57"/>
        <v>45748</v>
      </c>
      <c r="B1761" t="s">
        <v>887</v>
      </c>
      <c r="C1761" t="s">
        <v>288</v>
      </c>
      <c r="D1761" t="s">
        <v>896</v>
      </c>
      <c r="E1761" t="s">
        <v>714</v>
      </c>
      <c r="F1761" t="s">
        <v>713</v>
      </c>
      <c r="G1761" t="s">
        <v>731</v>
      </c>
      <c r="H1761">
        <v>102</v>
      </c>
      <c r="I1761" s="68" t="str">
        <f>VLOOKUP(E1761,Refs!$P$2:$R$29,3,FALSE)</f>
        <v>Y58</v>
      </c>
      <c r="J1761" s="68" t="str">
        <f>VLOOKUP(E1761,Refs!$P$2:$S$29,4,FALSE)</f>
        <v>South West</v>
      </c>
      <c r="K1761" s="28">
        <f t="shared" si="58"/>
        <v>102</v>
      </c>
    </row>
    <row r="1762" spans="1:11" x14ac:dyDescent="0.35">
      <c r="A1762" s="69">
        <f t="shared" si="57"/>
        <v>45748</v>
      </c>
      <c r="B1762" t="s">
        <v>887</v>
      </c>
      <c r="C1762" t="s">
        <v>274</v>
      </c>
      <c r="D1762" t="s">
        <v>897</v>
      </c>
      <c r="E1762" t="s">
        <v>316</v>
      </c>
      <c r="F1762" t="s">
        <v>317</v>
      </c>
      <c r="G1762" t="s">
        <v>10</v>
      </c>
      <c r="H1762">
        <v>66329</v>
      </c>
      <c r="I1762" s="68" t="str">
        <f>VLOOKUP(E1762,Refs!$P$2:$R$29,3,FALSE)</f>
        <v>Y56</v>
      </c>
      <c r="J1762" s="68" t="str">
        <f>VLOOKUP(E1762,Refs!$P$2:$S$29,4,FALSE)</f>
        <v>London</v>
      </c>
      <c r="K1762" s="28">
        <f t="shared" si="58"/>
        <v>66329</v>
      </c>
    </row>
    <row r="1763" spans="1:11" x14ac:dyDescent="0.35">
      <c r="A1763" s="69">
        <f t="shared" si="57"/>
        <v>45748</v>
      </c>
      <c r="B1763" t="s">
        <v>887</v>
      </c>
      <c r="C1763" t="s">
        <v>274</v>
      </c>
      <c r="D1763" t="s">
        <v>897</v>
      </c>
      <c r="E1763" t="s">
        <v>316</v>
      </c>
      <c r="F1763" t="s">
        <v>317</v>
      </c>
      <c r="G1763" t="s">
        <v>70</v>
      </c>
      <c r="H1763">
        <v>10577</v>
      </c>
      <c r="I1763" s="68" t="str">
        <f>VLOOKUP(E1763,Refs!$P$2:$R$29,3,FALSE)</f>
        <v>Y56</v>
      </c>
      <c r="J1763" s="68" t="str">
        <f>VLOOKUP(E1763,Refs!$P$2:$S$29,4,FALSE)</f>
        <v>London</v>
      </c>
      <c r="K1763" s="28">
        <f t="shared" si="58"/>
        <v>10577</v>
      </c>
    </row>
    <row r="1764" spans="1:11" x14ac:dyDescent="0.35">
      <c r="A1764" s="69">
        <f t="shared" si="57"/>
        <v>45748</v>
      </c>
      <c r="B1764" t="s">
        <v>887</v>
      </c>
      <c r="C1764" t="s">
        <v>274</v>
      </c>
      <c r="D1764" t="s">
        <v>897</v>
      </c>
      <c r="E1764" t="s">
        <v>316</v>
      </c>
      <c r="F1764" t="s">
        <v>317</v>
      </c>
      <c r="G1764" t="s">
        <v>20</v>
      </c>
      <c r="H1764">
        <v>63666</v>
      </c>
      <c r="I1764" s="68" t="str">
        <f>VLOOKUP(E1764,Refs!$P$2:$R$29,3,FALSE)</f>
        <v>Y56</v>
      </c>
      <c r="J1764" s="68" t="str">
        <f>VLOOKUP(E1764,Refs!$P$2:$S$29,4,FALSE)</f>
        <v>London</v>
      </c>
      <c r="K1764" s="28">
        <f t="shared" si="58"/>
        <v>63666</v>
      </c>
    </row>
    <row r="1765" spans="1:11" x14ac:dyDescent="0.35">
      <c r="A1765" s="69">
        <f t="shared" si="57"/>
        <v>45748</v>
      </c>
      <c r="B1765" t="s">
        <v>887</v>
      </c>
      <c r="C1765" t="s">
        <v>274</v>
      </c>
      <c r="D1765" t="s">
        <v>897</v>
      </c>
      <c r="E1765" t="s">
        <v>316</v>
      </c>
      <c r="F1765" t="s">
        <v>317</v>
      </c>
      <c r="G1765" t="s">
        <v>23</v>
      </c>
      <c r="H1765">
        <v>61533</v>
      </c>
      <c r="I1765" s="68" t="str">
        <f>VLOOKUP(E1765,Refs!$P$2:$R$29,3,FALSE)</f>
        <v>Y56</v>
      </c>
      <c r="J1765" s="68" t="str">
        <f>VLOOKUP(E1765,Refs!$P$2:$S$29,4,FALSE)</f>
        <v>London</v>
      </c>
      <c r="K1765" s="28">
        <f t="shared" si="58"/>
        <v>61533</v>
      </c>
    </row>
    <row r="1766" spans="1:11" x14ac:dyDescent="0.35">
      <c r="A1766" s="69">
        <f t="shared" si="57"/>
        <v>45748</v>
      </c>
      <c r="B1766" t="s">
        <v>887</v>
      </c>
      <c r="C1766" t="s">
        <v>274</v>
      </c>
      <c r="D1766" t="s">
        <v>897</v>
      </c>
      <c r="E1766" t="s">
        <v>316</v>
      </c>
      <c r="F1766" t="s">
        <v>317</v>
      </c>
      <c r="G1766" t="s">
        <v>19</v>
      </c>
      <c r="H1766">
        <v>1246</v>
      </c>
      <c r="I1766" s="68" t="str">
        <f>VLOOKUP(E1766,Refs!$P$2:$R$29,3,FALSE)</f>
        <v>Y56</v>
      </c>
      <c r="J1766" s="68" t="str">
        <f>VLOOKUP(E1766,Refs!$P$2:$S$29,4,FALSE)</f>
        <v>London</v>
      </c>
      <c r="K1766" s="28">
        <f t="shared" si="58"/>
        <v>1246</v>
      </c>
    </row>
    <row r="1767" spans="1:11" x14ac:dyDescent="0.35">
      <c r="A1767" s="69">
        <f t="shared" si="57"/>
        <v>45748</v>
      </c>
      <c r="B1767" t="s">
        <v>887</v>
      </c>
      <c r="C1767" t="s">
        <v>274</v>
      </c>
      <c r="D1767" t="s">
        <v>897</v>
      </c>
      <c r="E1767" t="s">
        <v>316</v>
      </c>
      <c r="F1767" t="s">
        <v>317</v>
      </c>
      <c r="G1767" t="s">
        <v>21</v>
      </c>
      <c r="H1767">
        <v>751464</v>
      </c>
      <c r="I1767" s="68" t="str">
        <f>VLOOKUP(E1767,Refs!$P$2:$R$29,3,FALSE)</f>
        <v>Y56</v>
      </c>
      <c r="J1767" s="68" t="str">
        <f>VLOOKUP(E1767,Refs!$P$2:$S$29,4,FALSE)</f>
        <v>London</v>
      </c>
      <c r="K1767" s="28">
        <f t="shared" si="58"/>
        <v>751464</v>
      </c>
    </row>
    <row r="1768" spans="1:11" x14ac:dyDescent="0.35">
      <c r="A1768" s="69">
        <f t="shared" si="57"/>
        <v>45748</v>
      </c>
      <c r="B1768" t="s">
        <v>887</v>
      </c>
      <c r="C1768" t="s">
        <v>274</v>
      </c>
      <c r="D1768" t="s">
        <v>897</v>
      </c>
      <c r="E1768" t="s">
        <v>316</v>
      </c>
      <c r="F1768" t="s">
        <v>317</v>
      </c>
      <c r="G1768" t="s">
        <v>71</v>
      </c>
      <c r="H1768">
        <v>26</v>
      </c>
      <c r="I1768" s="68" t="str">
        <f>VLOOKUP(E1768,Refs!$P$2:$R$29,3,FALSE)</f>
        <v>Y56</v>
      </c>
      <c r="J1768" s="68" t="str">
        <f>VLOOKUP(E1768,Refs!$P$2:$S$29,4,FALSE)</f>
        <v>London</v>
      </c>
      <c r="K1768" s="28">
        <f t="shared" si="58"/>
        <v>26</v>
      </c>
    </row>
    <row r="1769" spans="1:11" x14ac:dyDescent="0.35">
      <c r="A1769" s="69">
        <f t="shared" si="57"/>
        <v>45748</v>
      </c>
      <c r="B1769" t="s">
        <v>887</v>
      </c>
      <c r="C1769" t="s">
        <v>274</v>
      </c>
      <c r="D1769" t="s">
        <v>897</v>
      </c>
      <c r="E1769" t="s">
        <v>316</v>
      </c>
      <c r="F1769" t="s">
        <v>317</v>
      </c>
      <c r="G1769" t="s">
        <v>72</v>
      </c>
      <c r="H1769">
        <v>195</v>
      </c>
      <c r="I1769" s="68" t="str">
        <f>VLOOKUP(E1769,Refs!$P$2:$R$29,3,FALSE)</f>
        <v>Y56</v>
      </c>
      <c r="J1769" s="68" t="str">
        <f>VLOOKUP(E1769,Refs!$P$2:$S$29,4,FALSE)</f>
        <v>London</v>
      </c>
      <c r="K1769" s="28">
        <f t="shared" si="58"/>
        <v>195</v>
      </c>
    </row>
    <row r="1770" spans="1:11" x14ac:dyDescent="0.35">
      <c r="A1770" s="69">
        <f t="shared" si="57"/>
        <v>45748</v>
      </c>
      <c r="B1770" t="s">
        <v>887</v>
      </c>
      <c r="C1770" t="s">
        <v>274</v>
      </c>
      <c r="D1770" t="s">
        <v>897</v>
      </c>
      <c r="E1770" t="s">
        <v>316</v>
      </c>
      <c r="F1770" t="s">
        <v>317</v>
      </c>
      <c r="G1770" t="s">
        <v>73</v>
      </c>
      <c r="H1770">
        <v>72709</v>
      </c>
      <c r="I1770" s="68" t="str">
        <f>VLOOKUP(E1770,Refs!$P$2:$R$29,3,FALSE)</f>
        <v>Y56</v>
      </c>
      <c r="J1770" s="68" t="str">
        <f>VLOOKUP(E1770,Refs!$P$2:$S$29,4,FALSE)</f>
        <v>London</v>
      </c>
      <c r="K1770" s="28">
        <f t="shared" si="58"/>
        <v>72709</v>
      </c>
    </row>
    <row r="1771" spans="1:11" x14ac:dyDescent="0.35">
      <c r="A1771" s="69">
        <f t="shared" si="57"/>
        <v>45748</v>
      </c>
      <c r="B1771" t="s">
        <v>887</v>
      </c>
      <c r="C1771" t="s">
        <v>274</v>
      </c>
      <c r="D1771" t="s">
        <v>897</v>
      </c>
      <c r="E1771" t="s">
        <v>316</v>
      </c>
      <c r="F1771" t="s">
        <v>317</v>
      </c>
      <c r="G1771" t="s">
        <v>74</v>
      </c>
      <c r="H1771">
        <v>13262</v>
      </c>
      <c r="I1771" s="68" t="str">
        <f>VLOOKUP(E1771,Refs!$P$2:$R$29,3,FALSE)</f>
        <v>Y56</v>
      </c>
      <c r="J1771" s="68" t="str">
        <f>VLOOKUP(E1771,Refs!$P$2:$S$29,4,FALSE)</f>
        <v>London</v>
      </c>
      <c r="K1771" s="28">
        <f t="shared" si="58"/>
        <v>13262</v>
      </c>
    </row>
    <row r="1772" spans="1:11" x14ac:dyDescent="0.35">
      <c r="A1772" s="69">
        <f t="shared" si="57"/>
        <v>45748</v>
      </c>
      <c r="B1772" t="s">
        <v>887</v>
      </c>
      <c r="C1772" t="s">
        <v>274</v>
      </c>
      <c r="D1772" t="s">
        <v>897</v>
      </c>
      <c r="E1772" t="s">
        <v>316</v>
      </c>
      <c r="F1772" t="s">
        <v>317</v>
      </c>
      <c r="G1772" t="s">
        <v>75</v>
      </c>
      <c r="H1772">
        <v>92585385</v>
      </c>
      <c r="I1772" s="68" t="str">
        <f>VLOOKUP(E1772,Refs!$P$2:$R$29,3,FALSE)</f>
        <v>Y56</v>
      </c>
      <c r="J1772" s="68" t="str">
        <f>VLOOKUP(E1772,Refs!$P$2:$S$29,4,FALSE)</f>
        <v>London</v>
      </c>
      <c r="K1772" s="28">
        <f t="shared" si="58"/>
        <v>92585385</v>
      </c>
    </row>
    <row r="1773" spans="1:11" x14ac:dyDescent="0.35">
      <c r="A1773" s="69">
        <f t="shared" si="57"/>
        <v>45748</v>
      </c>
      <c r="B1773" t="s">
        <v>887</v>
      </c>
      <c r="C1773" t="s">
        <v>274</v>
      </c>
      <c r="D1773" t="s">
        <v>897</v>
      </c>
      <c r="E1773" t="s">
        <v>316</v>
      </c>
      <c r="F1773" t="s">
        <v>317</v>
      </c>
      <c r="G1773" t="s">
        <v>26</v>
      </c>
      <c r="H1773">
        <v>62945</v>
      </c>
      <c r="I1773" s="68" t="str">
        <f>VLOOKUP(E1773,Refs!$P$2:$R$29,3,FALSE)</f>
        <v>Y56</v>
      </c>
      <c r="J1773" s="68" t="str">
        <f>VLOOKUP(E1773,Refs!$P$2:$S$29,4,FALSE)</f>
        <v>London</v>
      </c>
      <c r="K1773" s="28">
        <f t="shared" si="58"/>
        <v>62945</v>
      </c>
    </row>
    <row r="1774" spans="1:11" x14ac:dyDescent="0.35">
      <c r="A1774" s="69">
        <f t="shared" si="57"/>
        <v>45748</v>
      </c>
      <c r="B1774" t="s">
        <v>887</v>
      </c>
      <c r="C1774" t="s">
        <v>274</v>
      </c>
      <c r="D1774" t="s">
        <v>897</v>
      </c>
      <c r="E1774" t="s">
        <v>316</v>
      </c>
      <c r="F1774" t="s">
        <v>317</v>
      </c>
      <c r="G1774" t="s">
        <v>76</v>
      </c>
      <c r="H1774">
        <v>3641</v>
      </c>
      <c r="I1774" s="68" t="str">
        <f>VLOOKUP(E1774,Refs!$P$2:$R$29,3,FALSE)</f>
        <v>Y56</v>
      </c>
      <c r="J1774" s="68" t="str">
        <f>VLOOKUP(E1774,Refs!$P$2:$S$29,4,FALSE)</f>
        <v>London</v>
      </c>
      <c r="K1774" s="28">
        <f t="shared" si="58"/>
        <v>3641</v>
      </c>
    </row>
    <row r="1775" spans="1:11" x14ac:dyDescent="0.35">
      <c r="A1775" s="69">
        <f t="shared" si="57"/>
        <v>45748</v>
      </c>
      <c r="B1775" t="s">
        <v>887</v>
      </c>
      <c r="C1775" t="s">
        <v>274</v>
      </c>
      <c r="D1775" t="s">
        <v>897</v>
      </c>
      <c r="E1775" t="s">
        <v>316</v>
      </c>
      <c r="F1775" t="s">
        <v>317</v>
      </c>
      <c r="G1775" t="s">
        <v>77</v>
      </c>
      <c r="H1775">
        <v>34307</v>
      </c>
      <c r="I1775" s="68" t="str">
        <f>VLOOKUP(E1775,Refs!$P$2:$R$29,3,FALSE)</f>
        <v>Y56</v>
      </c>
      <c r="J1775" s="68" t="str">
        <f>VLOOKUP(E1775,Refs!$P$2:$S$29,4,FALSE)</f>
        <v>London</v>
      </c>
      <c r="K1775" s="28">
        <f t="shared" si="58"/>
        <v>34307</v>
      </c>
    </row>
    <row r="1776" spans="1:11" x14ac:dyDescent="0.35">
      <c r="A1776" s="69">
        <f t="shared" si="57"/>
        <v>45748</v>
      </c>
      <c r="B1776" t="s">
        <v>887</v>
      </c>
      <c r="C1776" t="s">
        <v>274</v>
      </c>
      <c r="D1776" t="s">
        <v>897</v>
      </c>
      <c r="E1776" t="s">
        <v>316</v>
      </c>
      <c r="F1776" t="s">
        <v>317</v>
      </c>
      <c r="G1776" t="s">
        <v>78</v>
      </c>
      <c r="H1776">
        <v>10637</v>
      </c>
      <c r="I1776" s="68" t="str">
        <f>VLOOKUP(E1776,Refs!$P$2:$R$29,3,FALSE)</f>
        <v>Y56</v>
      </c>
      <c r="J1776" s="68" t="str">
        <f>VLOOKUP(E1776,Refs!$P$2:$S$29,4,FALSE)</f>
        <v>London</v>
      </c>
      <c r="K1776" s="28">
        <f t="shared" si="58"/>
        <v>10637</v>
      </c>
    </row>
    <row r="1777" spans="1:11" x14ac:dyDescent="0.35">
      <c r="A1777" s="69">
        <f t="shared" si="57"/>
        <v>45748</v>
      </c>
      <c r="B1777" t="s">
        <v>887</v>
      </c>
      <c r="C1777" t="s">
        <v>274</v>
      </c>
      <c r="D1777" t="s">
        <v>897</v>
      </c>
      <c r="E1777" t="s">
        <v>316</v>
      </c>
      <c r="F1777" t="s">
        <v>317</v>
      </c>
      <c r="G1777" t="s">
        <v>79</v>
      </c>
      <c r="H1777">
        <v>12310</v>
      </c>
      <c r="I1777" s="68" t="str">
        <f>VLOOKUP(E1777,Refs!$P$2:$R$29,3,FALSE)</f>
        <v>Y56</v>
      </c>
      <c r="J1777" s="68" t="str">
        <f>VLOOKUP(E1777,Refs!$P$2:$S$29,4,FALSE)</f>
        <v>London</v>
      </c>
      <c r="K1777" s="28">
        <f t="shared" si="58"/>
        <v>12310</v>
      </c>
    </row>
    <row r="1778" spans="1:11" x14ac:dyDescent="0.35">
      <c r="A1778" s="69">
        <f t="shared" si="57"/>
        <v>45748</v>
      </c>
      <c r="B1778" t="s">
        <v>887</v>
      </c>
      <c r="C1778" t="s">
        <v>274</v>
      </c>
      <c r="D1778" t="s">
        <v>897</v>
      </c>
      <c r="E1778" t="s">
        <v>316</v>
      </c>
      <c r="F1778" t="s">
        <v>317</v>
      </c>
      <c r="G1778" t="s">
        <v>80</v>
      </c>
      <c r="H1778">
        <v>2050</v>
      </c>
      <c r="I1778" s="68" t="str">
        <f>VLOOKUP(E1778,Refs!$P$2:$R$29,3,FALSE)</f>
        <v>Y56</v>
      </c>
      <c r="J1778" s="68" t="str">
        <f>VLOOKUP(E1778,Refs!$P$2:$S$29,4,FALSE)</f>
        <v>London</v>
      </c>
      <c r="K1778" s="28">
        <f t="shared" si="58"/>
        <v>2050</v>
      </c>
    </row>
    <row r="1779" spans="1:11" x14ac:dyDescent="0.35">
      <c r="A1779" s="69">
        <f t="shared" si="57"/>
        <v>45748</v>
      </c>
      <c r="B1779" t="s">
        <v>887</v>
      </c>
      <c r="C1779" t="s">
        <v>274</v>
      </c>
      <c r="D1779" t="s">
        <v>897</v>
      </c>
      <c r="E1779" t="s">
        <v>316</v>
      </c>
      <c r="F1779" t="s">
        <v>317</v>
      </c>
      <c r="G1779" t="s">
        <v>25</v>
      </c>
      <c r="H1779">
        <v>22961</v>
      </c>
      <c r="I1779" s="68" t="str">
        <f>VLOOKUP(E1779,Refs!$P$2:$R$29,3,FALSE)</f>
        <v>Y56</v>
      </c>
      <c r="J1779" s="68" t="str">
        <f>VLOOKUP(E1779,Refs!$P$2:$S$29,4,FALSE)</f>
        <v>London</v>
      </c>
      <c r="K1779" s="28">
        <f t="shared" si="58"/>
        <v>22961</v>
      </c>
    </row>
    <row r="1780" spans="1:11" x14ac:dyDescent="0.35">
      <c r="A1780" s="69">
        <f t="shared" si="57"/>
        <v>45748</v>
      </c>
      <c r="B1780" t="s">
        <v>887</v>
      </c>
      <c r="C1780" t="s">
        <v>274</v>
      </c>
      <c r="D1780" t="s">
        <v>897</v>
      </c>
      <c r="E1780" t="s">
        <v>316</v>
      </c>
      <c r="F1780" t="s">
        <v>317</v>
      </c>
      <c r="G1780" t="s">
        <v>81</v>
      </c>
      <c r="H1780">
        <v>19</v>
      </c>
      <c r="I1780" s="68" t="str">
        <f>VLOOKUP(E1780,Refs!$P$2:$R$29,3,FALSE)</f>
        <v>Y56</v>
      </c>
      <c r="J1780" s="68" t="str">
        <f>VLOOKUP(E1780,Refs!$P$2:$S$29,4,FALSE)</f>
        <v>London</v>
      </c>
      <c r="K1780" s="28">
        <f t="shared" si="58"/>
        <v>19</v>
      </c>
    </row>
    <row r="1781" spans="1:11" x14ac:dyDescent="0.35">
      <c r="A1781" s="69">
        <f t="shared" si="57"/>
        <v>45748</v>
      </c>
      <c r="B1781" t="s">
        <v>887</v>
      </c>
      <c r="C1781" t="s">
        <v>274</v>
      </c>
      <c r="D1781" t="s">
        <v>897</v>
      </c>
      <c r="E1781" t="s">
        <v>316</v>
      </c>
      <c r="F1781" t="s">
        <v>317</v>
      </c>
      <c r="G1781" t="s">
        <v>82</v>
      </c>
      <c r="H1781">
        <v>10141</v>
      </c>
      <c r="I1781" s="68" t="str">
        <f>VLOOKUP(E1781,Refs!$P$2:$R$29,3,FALSE)</f>
        <v>Y56</v>
      </c>
      <c r="J1781" s="68" t="str">
        <f>VLOOKUP(E1781,Refs!$P$2:$S$29,4,FALSE)</f>
        <v>London</v>
      </c>
      <c r="K1781" s="28">
        <f t="shared" si="58"/>
        <v>10141</v>
      </c>
    </row>
    <row r="1782" spans="1:11" x14ac:dyDescent="0.35">
      <c r="A1782" s="69">
        <f t="shared" si="57"/>
        <v>45748</v>
      </c>
      <c r="B1782" t="s">
        <v>887</v>
      </c>
      <c r="C1782" t="s">
        <v>274</v>
      </c>
      <c r="D1782" t="s">
        <v>897</v>
      </c>
      <c r="E1782" t="s">
        <v>316</v>
      </c>
      <c r="F1782" t="s">
        <v>317</v>
      </c>
      <c r="G1782" t="s">
        <v>83</v>
      </c>
      <c r="H1782">
        <v>2437</v>
      </c>
      <c r="I1782" s="68" t="str">
        <f>VLOOKUP(E1782,Refs!$P$2:$R$29,3,FALSE)</f>
        <v>Y56</v>
      </c>
      <c r="J1782" s="68" t="str">
        <f>VLOOKUP(E1782,Refs!$P$2:$S$29,4,FALSE)</f>
        <v>London</v>
      </c>
      <c r="K1782" s="28">
        <f t="shared" si="58"/>
        <v>2437</v>
      </c>
    </row>
    <row r="1783" spans="1:11" x14ac:dyDescent="0.35">
      <c r="A1783" s="69">
        <f t="shared" si="57"/>
        <v>45748</v>
      </c>
      <c r="B1783" t="s">
        <v>887</v>
      </c>
      <c r="C1783" t="s">
        <v>274</v>
      </c>
      <c r="D1783" t="s">
        <v>897</v>
      </c>
      <c r="E1783" t="s">
        <v>316</v>
      </c>
      <c r="F1783" t="s">
        <v>317</v>
      </c>
      <c r="G1783" t="s">
        <v>84</v>
      </c>
      <c r="H1783">
        <v>6421</v>
      </c>
      <c r="I1783" s="68" t="str">
        <f>VLOOKUP(E1783,Refs!$P$2:$R$29,3,FALSE)</f>
        <v>Y56</v>
      </c>
      <c r="J1783" s="68" t="str">
        <f>VLOOKUP(E1783,Refs!$P$2:$S$29,4,FALSE)</f>
        <v>London</v>
      </c>
      <c r="K1783" s="28">
        <f t="shared" si="58"/>
        <v>6421</v>
      </c>
    </row>
    <row r="1784" spans="1:11" x14ac:dyDescent="0.35">
      <c r="A1784" s="69">
        <f t="shared" si="57"/>
        <v>45748</v>
      </c>
      <c r="B1784" t="s">
        <v>887</v>
      </c>
      <c r="C1784" t="s">
        <v>274</v>
      </c>
      <c r="D1784" t="s">
        <v>897</v>
      </c>
      <c r="E1784" t="s">
        <v>316</v>
      </c>
      <c r="F1784" t="s">
        <v>317</v>
      </c>
      <c r="G1784" t="s">
        <v>85</v>
      </c>
      <c r="H1784">
        <v>22264</v>
      </c>
      <c r="I1784" s="68" t="str">
        <f>VLOOKUP(E1784,Refs!$P$2:$R$29,3,FALSE)</f>
        <v>Y56</v>
      </c>
      <c r="J1784" s="68" t="str">
        <f>VLOOKUP(E1784,Refs!$P$2:$S$29,4,FALSE)</f>
        <v>London</v>
      </c>
      <c r="K1784" s="28">
        <f t="shared" si="58"/>
        <v>22264</v>
      </c>
    </row>
    <row r="1785" spans="1:11" x14ac:dyDescent="0.35">
      <c r="A1785" s="69">
        <f t="shared" si="57"/>
        <v>45748</v>
      </c>
      <c r="B1785" t="s">
        <v>887</v>
      </c>
      <c r="C1785" t="s">
        <v>274</v>
      </c>
      <c r="D1785" t="s">
        <v>897</v>
      </c>
      <c r="E1785" t="s">
        <v>316</v>
      </c>
      <c r="F1785" t="s">
        <v>317</v>
      </c>
      <c r="G1785" t="s">
        <v>86</v>
      </c>
      <c r="H1785">
        <v>2661</v>
      </c>
      <c r="I1785" s="68" t="str">
        <f>VLOOKUP(E1785,Refs!$P$2:$R$29,3,FALSE)</f>
        <v>Y56</v>
      </c>
      <c r="J1785" s="68" t="str">
        <f>VLOOKUP(E1785,Refs!$P$2:$S$29,4,FALSE)</f>
        <v>London</v>
      </c>
      <c r="K1785" s="28">
        <f t="shared" si="58"/>
        <v>2661</v>
      </c>
    </row>
    <row r="1786" spans="1:11" x14ac:dyDescent="0.35">
      <c r="A1786" s="69">
        <f t="shared" si="57"/>
        <v>45748</v>
      </c>
      <c r="B1786" t="s">
        <v>887</v>
      </c>
      <c r="C1786" t="s">
        <v>274</v>
      </c>
      <c r="D1786" t="s">
        <v>897</v>
      </c>
      <c r="E1786" t="s">
        <v>316</v>
      </c>
      <c r="F1786" t="s">
        <v>317</v>
      </c>
      <c r="G1786" t="s">
        <v>87</v>
      </c>
      <c r="H1786">
        <v>1348</v>
      </c>
      <c r="I1786" s="68" t="str">
        <f>VLOOKUP(E1786,Refs!$P$2:$R$29,3,FALSE)</f>
        <v>Y56</v>
      </c>
      <c r="J1786" s="68" t="str">
        <f>VLOOKUP(E1786,Refs!$P$2:$S$29,4,FALSE)</f>
        <v>London</v>
      </c>
      <c r="K1786" s="28">
        <f t="shared" si="58"/>
        <v>1348</v>
      </c>
    </row>
    <row r="1787" spans="1:11" x14ac:dyDescent="0.35">
      <c r="A1787" s="69">
        <f t="shared" si="57"/>
        <v>45748</v>
      </c>
      <c r="B1787" t="s">
        <v>887</v>
      </c>
      <c r="C1787" t="s">
        <v>274</v>
      </c>
      <c r="D1787" t="s">
        <v>897</v>
      </c>
      <c r="E1787" t="s">
        <v>316</v>
      </c>
      <c r="F1787" t="s">
        <v>317</v>
      </c>
      <c r="G1787" t="s">
        <v>88</v>
      </c>
      <c r="H1787">
        <v>10069</v>
      </c>
      <c r="I1787" s="68" t="str">
        <f>VLOOKUP(E1787,Refs!$P$2:$R$29,3,FALSE)</f>
        <v>Y56</v>
      </c>
      <c r="J1787" s="68" t="str">
        <f>VLOOKUP(E1787,Refs!$P$2:$S$29,4,FALSE)</f>
        <v>London</v>
      </c>
      <c r="K1787" s="28">
        <f t="shared" si="58"/>
        <v>10069</v>
      </c>
    </row>
    <row r="1788" spans="1:11" x14ac:dyDescent="0.35">
      <c r="A1788" s="69">
        <f t="shared" si="57"/>
        <v>45748</v>
      </c>
      <c r="B1788" t="s">
        <v>887</v>
      </c>
      <c r="C1788" t="s">
        <v>274</v>
      </c>
      <c r="D1788" t="s">
        <v>897</v>
      </c>
      <c r="E1788" t="s">
        <v>316</v>
      </c>
      <c r="F1788" t="s">
        <v>317</v>
      </c>
      <c r="G1788" t="s">
        <v>89</v>
      </c>
      <c r="H1788">
        <v>35940</v>
      </c>
      <c r="I1788" s="68" t="str">
        <f>VLOOKUP(E1788,Refs!$P$2:$R$29,3,FALSE)</f>
        <v>Y56</v>
      </c>
      <c r="J1788" s="68" t="str">
        <f>VLOOKUP(E1788,Refs!$P$2:$S$29,4,FALSE)</f>
        <v>London</v>
      </c>
      <c r="K1788" s="28">
        <f t="shared" si="58"/>
        <v>35940</v>
      </c>
    </row>
    <row r="1789" spans="1:11" x14ac:dyDescent="0.35">
      <c r="A1789" s="69">
        <f t="shared" si="57"/>
        <v>45748</v>
      </c>
      <c r="B1789" t="s">
        <v>887</v>
      </c>
      <c r="C1789" t="s">
        <v>274</v>
      </c>
      <c r="D1789" t="s">
        <v>897</v>
      </c>
      <c r="E1789" t="s">
        <v>316</v>
      </c>
      <c r="F1789" t="s">
        <v>317</v>
      </c>
      <c r="G1789" t="s">
        <v>90</v>
      </c>
      <c r="H1789">
        <v>61888</v>
      </c>
      <c r="I1789" s="68" t="str">
        <f>VLOOKUP(E1789,Refs!$P$2:$R$29,3,FALSE)</f>
        <v>Y56</v>
      </c>
      <c r="J1789" s="68" t="str">
        <f>VLOOKUP(E1789,Refs!$P$2:$S$29,4,FALSE)</f>
        <v>London</v>
      </c>
      <c r="K1789" s="28">
        <f t="shared" si="58"/>
        <v>61888</v>
      </c>
    </row>
    <row r="1790" spans="1:11" x14ac:dyDescent="0.35">
      <c r="A1790" s="69">
        <f t="shared" si="57"/>
        <v>45748</v>
      </c>
      <c r="B1790" t="s">
        <v>887</v>
      </c>
      <c r="C1790" t="s">
        <v>274</v>
      </c>
      <c r="D1790" t="s">
        <v>897</v>
      </c>
      <c r="E1790" t="s">
        <v>316</v>
      </c>
      <c r="F1790" t="s">
        <v>317</v>
      </c>
      <c r="G1790" t="s">
        <v>27</v>
      </c>
      <c r="H1790">
        <v>5285</v>
      </c>
      <c r="I1790" s="68" t="str">
        <f>VLOOKUP(E1790,Refs!$P$2:$R$29,3,FALSE)</f>
        <v>Y56</v>
      </c>
      <c r="J1790" s="68" t="str">
        <f>VLOOKUP(E1790,Refs!$P$2:$S$29,4,FALSE)</f>
        <v>London</v>
      </c>
      <c r="K1790" s="28">
        <f t="shared" si="58"/>
        <v>5285</v>
      </c>
    </row>
    <row r="1791" spans="1:11" x14ac:dyDescent="0.35">
      <c r="A1791" s="69">
        <f t="shared" si="57"/>
        <v>45748</v>
      </c>
      <c r="B1791" t="s">
        <v>887</v>
      </c>
      <c r="C1791" t="s">
        <v>274</v>
      </c>
      <c r="D1791" t="s">
        <v>897</v>
      </c>
      <c r="E1791" t="s">
        <v>316</v>
      </c>
      <c r="F1791" t="s">
        <v>317</v>
      </c>
      <c r="G1791" t="s">
        <v>29</v>
      </c>
      <c r="H1791">
        <v>7137</v>
      </c>
      <c r="I1791" s="68" t="str">
        <f>VLOOKUP(E1791,Refs!$P$2:$R$29,3,FALSE)</f>
        <v>Y56</v>
      </c>
      <c r="J1791" s="68" t="str">
        <f>VLOOKUP(E1791,Refs!$P$2:$S$29,4,FALSE)</f>
        <v>London</v>
      </c>
      <c r="K1791" s="28">
        <f t="shared" si="58"/>
        <v>7137</v>
      </c>
    </row>
    <row r="1792" spans="1:11" x14ac:dyDescent="0.35">
      <c r="A1792" s="69">
        <f t="shared" si="57"/>
        <v>45748</v>
      </c>
      <c r="B1792" t="s">
        <v>887</v>
      </c>
      <c r="C1792" t="s">
        <v>274</v>
      </c>
      <c r="D1792" t="s">
        <v>897</v>
      </c>
      <c r="E1792" t="s">
        <v>316</v>
      </c>
      <c r="F1792" t="s">
        <v>317</v>
      </c>
      <c r="G1792" t="s">
        <v>91</v>
      </c>
      <c r="H1792">
        <v>2875</v>
      </c>
      <c r="I1792" s="68" t="str">
        <f>VLOOKUP(E1792,Refs!$P$2:$R$29,3,FALSE)</f>
        <v>Y56</v>
      </c>
      <c r="J1792" s="68" t="str">
        <f>VLOOKUP(E1792,Refs!$P$2:$S$29,4,FALSE)</f>
        <v>London</v>
      </c>
      <c r="K1792" s="28">
        <f t="shared" si="58"/>
        <v>2875</v>
      </c>
    </row>
    <row r="1793" spans="1:11" x14ac:dyDescent="0.35">
      <c r="A1793" s="69">
        <f t="shared" si="57"/>
        <v>45748</v>
      </c>
      <c r="B1793" t="s">
        <v>887</v>
      </c>
      <c r="C1793" t="s">
        <v>274</v>
      </c>
      <c r="D1793" t="s">
        <v>897</v>
      </c>
      <c r="E1793" t="s">
        <v>316</v>
      </c>
      <c r="F1793" t="s">
        <v>317</v>
      </c>
      <c r="G1793" t="s">
        <v>92</v>
      </c>
      <c r="H1793">
        <v>62</v>
      </c>
      <c r="I1793" s="68" t="str">
        <f>VLOOKUP(E1793,Refs!$P$2:$R$29,3,FALSE)</f>
        <v>Y56</v>
      </c>
      <c r="J1793" s="68" t="str">
        <f>VLOOKUP(E1793,Refs!$P$2:$S$29,4,FALSE)</f>
        <v>London</v>
      </c>
      <c r="K1793" s="28">
        <f t="shared" si="58"/>
        <v>62</v>
      </c>
    </row>
    <row r="1794" spans="1:11" x14ac:dyDescent="0.35">
      <c r="A1794" s="69">
        <f t="shared" si="57"/>
        <v>45748</v>
      </c>
      <c r="B1794" t="s">
        <v>887</v>
      </c>
      <c r="C1794" t="s">
        <v>274</v>
      </c>
      <c r="D1794" t="s">
        <v>897</v>
      </c>
      <c r="E1794" t="s">
        <v>316</v>
      </c>
      <c r="F1794" t="s">
        <v>317</v>
      </c>
      <c r="G1794" t="s">
        <v>93</v>
      </c>
      <c r="H1794">
        <v>3722</v>
      </c>
      <c r="I1794" s="68" t="str">
        <f>VLOOKUP(E1794,Refs!$P$2:$R$29,3,FALSE)</f>
        <v>Y56</v>
      </c>
      <c r="J1794" s="68" t="str">
        <f>VLOOKUP(E1794,Refs!$P$2:$S$29,4,FALSE)</f>
        <v>London</v>
      </c>
      <c r="K1794" s="28">
        <f t="shared" si="58"/>
        <v>3722</v>
      </c>
    </row>
    <row r="1795" spans="1:11" x14ac:dyDescent="0.35">
      <c r="A1795" s="69">
        <f t="shared" ref="A1795:A1858" si="59">DATEVALUE(RIGHT(B1795,8))</f>
        <v>45748</v>
      </c>
      <c r="B1795" t="s">
        <v>887</v>
      </c>
      <c r="C1795" t="s">
        <v>274</v>
      </c>
      <c r="D1795" t="s">
        <v>897</v>
      </c>
      <c r="E1795" t="s">
        <v>316</v>
      </c>
      <c r="F1795" t="s">
        <v>317</v>
      </c>
      <c r="G1795" t="s">
        <v>94</v>
      </c>
      <c r="H1795">
        <v>344</v>
      </c>
      <c r="I1795" s="68" t="str">
        <f>VLOOKUP(E1795,Refs!$P$2:$R$29,3,FALSE)</f>
        <v>Y56</v>
      </c>
      <c r="J1795" s="68" t="str">
        <f>VLOOKUP(E1795,Refs!$P$2:$S$29,4,FALSE)</f>
        <v>London</v>
      </c>
      <c r="K1795" s="28">
        <f t="shared" si="58"/>
        <v>344</v>
      </c>
    </row>
    <row r="1796" spans="1:11" x14ac:dyDescent="0.35">
      <c r="A1796" s="69">
        <f t="shared" si="59"/>
        <v>45748</v>
      </c>
      <c r="B1796" t="s">
        <v>887</v>
      </c>
      <c r="C1796" t="s">
        <v>274</v>
      </c>
      <c r="D1796" t="s">
        <v>897</v>
      </c>
      <c r="E1796" t="s">
        <v>316</v>
      </c>
      <c r="F1796" t="s">
        <v>317</v>
      </c>
      <c r="G1796" t="s">
        <v>95</v>
      </c>
      <c r="H1796">
        <v>1805</v>
      </c>
      <c r="I1796" s="68" t="str">
        <f>VLOOKUP(E1796,Refs!$P$2:$R$29,3,FALSE)</f>
        <v>Y56</v>
      </c>
      <c r="J1796" s="68" t="str">
        <f>VLOOKUP(E1796,Refs!$P$2:$S$29,4,FALSE)</f>
        <v>London</v>
      </c>
      <c r="K1796" s="28">
        <f t="shared" si="58"/>
        <v>1805</v>
      </c>
    </row>
    <row r="1797" spans="1:11" x14ac:dyDescent="0.35">
      <c r="A1797" s="69">
        <f t="shared" si="59"/>
        <v>45748</v>
      </c>
      <c r="B1797" t="s">
        <v>887</v>
      </c>
      <c r="C1797" t="s">
        <v>274</v>
      </c>
      <c r="D1797" t="s">
        <v>897</v>
      </c>
      <c r="E1797" t="s">
        <v>316</v>
      </c>
      <c r="F1797" t="s">
        <v>317</v>
      </c>
      <c r="G1797" t="s">
        <v>96</v>
      </c>
      <c r="H1797">
        <v>92</v>
      </c>
      <c r="I1797" s="68" t="str">
        <f>VLOOKUP(E1797,Refs!$P$2:$R$29,3,FALSE)</f>
        <v>Y56</v>
      </c>
      <c r="J1797" s="68" t="str">
        <f>VLOOKUP(E1797,Refs!$P$2:$S$29,4,FALSE)</f>
        <v>London</v>
      </c>
      <c r="K1797" s="28">
        <f t="shared" si="58"/>
        <v>92</v>
      </c>
    </row>
    <row r="1798" spans="1:11" x14ac:dyDescent="0.35">
      <c r="A1798" s="69">
        <f t="shared" si="59"/>
        <v>45748</v>
      </c>
      <c r="B1798" t="s">
        <v>887</v>
      </c>
      <c r="C1798" t="s">
        <v>274</v>
      </c>
      <c r="D1798" t="s">
        <v>897</v>
      </c>
      <c r="E1798" t="s">
        <v>316</v>
      </c>
      <c r="F1798" t="s">
        <v>317</v>
      </c>
      <c r="G1798" t="s">
        <v>97</v>
      </c>
      <c r="H1798">
        <v>5972</v>
      </c>
      <c r="I1798" s="68" t="str">
        <f>VLOOKUP(E1798,Refs!$P$2:$R$29,3,FALSE)</f>
        <v>Y56</v>
      </c>
      <c r="J1798" s="68" t="str">
        <f>VLOOKUP(E1798,Refs!$P$2:$S$29,4,FALSE)</f>
        <v>London</v>
      </c>
      <c r="K1798" s="28">
        <f t="shared" si="58"/>
        <v>5972</v>
      </c>
    </row>
    <row r="1799" spans="1:11" x14ac:dyDescent="0.35">
      <c r="A1799" s="69">
        <f t="shared" si="59"/>
        <v>45748</v>
      </c>
      <c r="B1799" t="s">
        <v>887</v>
      </c>
      <c r="C1799" t="s">
        <v>274</v>
      </c>
      <c r="D1799" t="s">
        <v>897</v>
      </c>
      <c r="E1799" t="s">
        <v>316</v>
      </c>
      <c r="F1799" t="s">
        <v>317</v>
      </c>
      <c r="G1799" t="s">
        <v>31</v>
      </c>
      <c r="H1799">
        <v>4664</v>
      </c>
      <c r="I1799" s="68" t="str">
        <f>VLOOKUP(E1799,Refs!$P$2:$R$29,3,FALSE)</f>
        <v>Y56</v>
      </c>
      <c r="J1799" s="68" t="str">
        <f>VLOOKUP(E1799,Refs!$P$2:$S$29,4,FALSE)</f>
        <v>London</v>
      </c>
      <c r="K1799" s="28">
        <f t="shared" ref="K1799:K1862" si="60">IF(OR(H1799="NULL",H1799=0,H1799=""),"",H1799)</f>
        <v>4664</v>
      </c>
    </row>
    <row r="1800" spans="1:11" x14ac:dyDescent="0.35">
      <c r="A1800" s="69">
        <f t="shared" si="59"/>
        <v>45748</v>
      </c>
      <c r="B1800" t="s">
        <v>887</v>
      </c>
      <c r="C1800" t="s">
        <v>274</v>
      </c>
      <c r="D1800" t="s">
        <v>897</v>
      </c>
      <c r="E1800" t="s">
        <v>316</v>
      </c>
      <c r="F1800" t="s">
        <v>317</v>
      </c>
      <c r="G1800" t="s">
        <v>98</v>
      </c>
      <c r="H1800">
        <v>12141</v>
      </c>
      <c r="I1800" s="68" t="str">
        <f>VLOOKUP(E1800,Refs!$P$2:$R$29,3,FALSE)</f>
        <v>Y56</v>
      </c>
      <c r="J1800" s="68" t="str">
        <f>VLOOKUP(E1800,Refs!$P$2:$S$29,4,FALSE)</f>
        <v>London</v>
      </c>
      <c r="K1800" s="28">
        <f t="shared" si="60"/>
        <v>12141</v>
      </c>
    </row>
    <row r="1801" spans="1:11" x14ac:dyDescent="0.35">
      <c r="A1801" s="69">
        <f t="shared" si="59"/>
        <v>45748</v>
      </c>
      <c r="B1801" t="s">
        <v>887</v>
      </c>
      <c r="C1801" t="s">
        <v>274</v>
      </c>
      <c r="D1801" t="s">
        <v>897</v>
      </c>
      <c r="E1801" t="s">
        <v>316</v>
      </c>
      <c r="F1801" t="s">
        <v>317</v>
      </c>
      <c r="G1801" t="s">
        <v>99</v>
      </c>
      <c r="H1801">
        <v>6070</v>
      </c>
      <c r="I1801" s="68" t="str">
        <f>VLOOKUP(E1801,Refs!$P$2:$R$29,3,FALSE)</f>
        <v>Y56</v>
      </c>
      <c r="J1801" s="68" t="str">
        <f>VLOOKUP(E1801,Refs!$P$2:$S$29,4,FALSE)</f>
        <v>London</v>
      </c>
      <c r="K1801" s="28">
        <f t="shared" si="60"/>
        <v>6070</v>
      </c>
    </row>
    <row r="1802" spans="1:11" x14ac:dyDescent="0.35">
      <c r="A1802" s="69">
        <f t="shared" si="59"/>
        <v>45748</v>
      </c>
      <c r="B1802" t="s">
        <v>887</v>
      </c>
      <c r="C1802" t="s">
        <v>274</v>
      </c>
      <c r="D1802" t="s">
        <v>897</v>
      </c>
      <c r="E1802" t="s">
        <v>316</v>
      </c>
      <c r="F1802" t="s">
        <v>317</v>
      </c>
      <c r="G1802" t="s">
        <v>100</v>
      </c>
      <c r="H1802">
        <v>5532</v>
      </c>
      <c r="I1802" s="68" t="str">
        <f>VLOOKUP(E1802,Refs!$P$2:$R$29,3,FALSE)</f>
        <v>Y56</v>
      </c>
      <c r="J1802" s="68" t="str">
        <f>VLOOKUP(E1802,Refs!$P$2:$S$29,4,FALSE)</f>
        <v>London</v>
      </c>
      <c r="K1802" s="28">
        <f t="shared" si="60"/>
        <v>5532</v>
      </c>
    </row>
    <row r="1803" spans="1:11" x14ac:dyDescent="0.35">
      <c r="A1803" s="69">
        <f t="shared" si="59"/>
        <v>45748</v>
      </c>
      <c r="B1803" t="s">
        <v>887</v>
      </c>
      <c r="C1803" t="s">
        <v>274</v>
      </c>
      <c r="D1803" t="s">
        <v>897</v>
      </c>
      <c r="E1803" t="s">
        <v>316</v>
      </c>
      <c r="F1803" t="s">
        <v>317</v>
      </c>
      <c r="G1803" t="s">
        <v>101</v>
      </c>
      <c r="H1803">
        <v>1025</v>
      </c>
      <c r="I1803" s="68" t="str">
        <f>VLOOKUP(E1803,Refs!$P$2:$R$29,3,FALSE)</f>
        <v>Y56</v>
      </c>
      <c r="J1803" s="68" t="str">
        <f>VLOOKUP(E1803,Refs!$P$2:$S$29,4,FALSE)</f>
        <v>London</v>
      </c>
      <c r="K1803" s="28">
        <f t="shared" si="60"/>
        <v>1025</v>
      </c>
    </row>
    <row r="1804" spans="1:11" x14ac:dyDescent="0.35">
      <c r="A1804" s="69">
        <f t="shared" si="59"/>
        <v>45748</v>
      </c>
      <c r="B1804" t="s">
        <v>887</v>
      </c>
      <c r="C1804" t="s">
        <v>274</v>
      </c>
      <c r="D1804" t="s">
        <v>897</v>
      </c>
      <c r="E1804" t="s">
        <v>316</v>
      </c>
      <c r="F1804" t="s">
        <v>317</v>
      </c>
      <c r="G1804" t="s">
        <v>102</v>
      </c>
      <c r="H1804">
        <v>1642</v>
      </c>
      <c r="I1804" s="68" t="str">
        <f>VLOOKUP(E1804,Refs!$P$2:$R$29,3,FALSE)</f>
        <v>Y56</v>
      </c>
      <c r="J1804" s="68" t="str">
        <f>VLOOKUP(E1804,Refs!$P$2:$S$29,4,FALSE)</f>
        <v>London</v>
      </c>
      <c r="K1804" s="28">
        <f t="shared" si="60"/>
        <v>1642</v>
      </c>
    </row>
    <row r="1805" spans="1:11" x14ac:dyDescent="0.35">
      <c r="A1805" s="69">
        <f t="shared" si="59"/>
        <v>45748</v>
      </c>
      <c r="B1805" t="s">
        <v>887</v>
      </c>
      <c r="C1805" t="s">
        <v>274</v>
      </c>
      <c r="D1805" t="s">
        <v>897</v>
      </c>
      <c r="E1805" t="s">
        <v>316</v>
      </c>
      <c r="F1805" t="s">
        <v>317</v>
      </c>
      <c r="G1805" t="s">
        <v>103</v>
      </c>
      <c r="H1805">
        <v>206</v>
      </c>
      <c r="I1805" s="68" t="str">
        <f>VLOOKUP(E1805,Refs!$P$2:$R$29,3,FALSE)</f>
        <v>Y56</v>
      </c>
      <c r="J1805" s="68" t="str">
        <f>VLOOKUP(E1805,Refs!$P$2:$S$29,4,FALSE)</f>
        <v>London</v>
      </c>
      <c r="K1805" s="28">
        <f t="shared" si="60"/>
        <v>206</v>
      </c>
    </row>
    <row r="1806" spans="1:11" x14ac:dyDescent="0.35">
      <c r="A1806" s="69">
        <f t="shared" si="59"/>
        <v>45748</v>
      </c>
      <c r="B1806" t="s">
        <v>887</v>
      </c>
      <c r="C1806" t="s">
        <v>274</v>
      </c>
      <c r="D1806" t="s">
        <v>897</v>
      </c>
      <c r="E1806" t="s">
        <v>316</v>
      </c>
      <c r="F1806" t="s">
        <v>317</v>
      </c>
      <c r="G1806" t="s">
        <v>104</v>
      </c>
      <c r="H1806">
        <v>4955</v>
      </c>
      <c r="I1806" s="68" t="str">
        <f>VLOOKUP(E1806,Refs!$P$2:$R$29,3,FALSE)</f>
        <v>Y56</v>
      </c>
      <c r="J1806" s="68" t="str">
        <f>VLOOKUP(E1806,Refs!$P$2:$S$29,4,FALSE)</f>
        <v>London</v>
      </c>
      <c r="K1806" s="28">
        <f t="shared" si="60"/>
        <v>4955</v>
      </c>
    </row>
    <row r="1807" spans="1:11" x14ac:dyDescent="0.35">
      <c r="A1807" s="69">
        <f t="shared" si="59"/>
        <v>45748</v>
      </c>
      <c r="B1807" t="s">
        <v>887</v>
      </c>
      <c r="C1807" t="s">
        <v>274</v>
      </c>
      <c r="D1807" t="s">
        <v>897</v>
      </c>
      <c r="E1807" t="s">
        <v>316</v>
      </c>
      <c r="F1807" t="s">
        <v>317</v>
      </c>
      <c r="G1807" t="s">
        <v>105</v>
      </c>
      <c r="H1807">
        <v>42080678</v>
      </c>
      <c r="I1807" s="68" t="str">
        <f>VLOOKUP(E1807,Refs!$P$2:$R$29,3,FALSE)</f>
        <v>Y56</v>
      </c>
      <c r="J1807" s="68" t="str">
        <f>VLOOKUP(E1807,Refs!$P$2:$S$29,4,FALSE)</f>
        <v>London</v>
      </c>
      <c r="K1807" s="28">
        <f t="shared" si="60"/>
        <v>42080678</v>
      </c>
    </row>
    <row r="1808" spans="1:11" x14ac:dyDescent="0.35">
      <c r="A1808" s="69">
        <f t="shared" si="59"/>
        <v>45748</v>
      </c>
      <c r="B1808" t="s">
        <v>887</v>
      </c>
      <c r="C1808" t="s">
        <v>274</v>
      </c>
      <c r="D1808" t="s">
        <v>897</v>
      </c>
      <c r="E1808" t="s">
        <v>316</v>
      </c>
      <c r="F1808" t="s">
        <v>317</v>
      </c>
      <c r="G1808" t="s">
        <v>106</v>
      </c>
      <c r="H1808">
        <v>6491</v>
      </c>
      <c r="I1808" s="68" t="str">
        <f>VLOOKUP(E1808,Refs!$P$2:$R$29,3,FALSE)</f>
        <v>Y56</v>
      </c>
      <c r="J1808" s="68" t="str">
        <f>VLOOKUP(E1808,Refs!$P$2:$S$29,4,FALSE)</f>
        <v>London</v>
      </c>
      <c r="K1808" s="28">
        <f t="shared" si="60"/>
        <v>6491</v>
      </c>
    </row>
    <row r="1809" spans="1:11" x14ac:dyDescent="0.35">
      <c r="A1809" s="69">
        <f t="shared" si="59"/>
        <v>45748</v>
      </c>
      <c r="B1809" t="s">
        <v>887</v>
      </c>
      <c r="C1809" t="s">
        <v>274</v>
      </c>
      <c r="D1809" t="s">
        <v>897</v>
      </c>
      <c r="E1809" t="s">
        <v>316</v>
      </c>
      <c r="F1809" t="s">
        <v>317</v>
      </c>
      <c r="G1809" t="s">
        <v>107</v>
      </c>
      <c r="H1809">
        <v>3247</v>
      </c>
      <c r="I1809" s="68" t="str">
        <f>VLOOKUP(E1809,Refs!$P$2:$R$29,3,FALSE)</f>
        <v>Y56</v>
      </c>
      <c r="J1809" s="68" t="str">
        <f>VLOOKUP(E1809,Refs!$P$2:$S$29,4,FALSE)</f>
        <v>London</v>
      </c>
      <c r="K1809" s="28">
        <f t="shared" si="60"/>
        <v>3247</v>
      </c>
    </row>
    <row r="1810" spans="1:11" x14ac:dyDescent="0.35">
      <c r="A1810" s="69">
        <f t="shared" si="59"/>
        <v>45748</v>
      </c>
      <c r="B1810" t="s">
        <v>887</v>
      </c>
      <c r="C1810" t="s">
        <v>274</v>
      </c>
      <c r="D1810" t="s">
        <v>897</v>
      </c>
      <c r="E1810" t="s">
        <v>316</v>
      </c>
      <c r="F1810" t="s">
        <v>317</v>
      </c>
      <c r="G1810" t="s">
        <v>108</v>
      </c>
      <c r="H1810">
        <v>170</v>
      </c>
      <c r="I1810" s="68" t="str">
        <f>VLOOKUP(E1810,Refs!$P$2:$R$29,3,FALSE)</f>
        <v>Y56</v>
      </c>
      <c r="J1810" s="68" t="str">
        <f>VLOOKUP(E1810,Refs!$P$2:$S$29,4,FALSE)</f>
        <v>London</v>
      </c>
      <c r="K1810" s="28">
        <f t="shared" si="60"/>
        <v>170</v>
      </c>
    </row>
    <row r="1811" spans="1:11" x14ac:dyDescent="0.35">
      <c r="A1811" s="69">
        <f t="shared" si="59"/>
        <v>45748</v>
      </c>
      <c r="B1811" t="s">
        <v>887</v>
      </c>
      <c r="C1811" t="s">
        <v>274</v>
      </c>
      <c r="D1811" t="s">
        <v>897</v>
      </c>
      <c r="E1811" t="s">
        <v>316</v>
      </c>
      <c r="F1811" t="s">
        <v>317</v>
      </c>
      <c r="G1811" t="s">
        <v>109</v>
      </c>
      <c r="H1811">
        <v>2164</v>
      </c>
      <c r="I1811" s="68" t="str">
        <f>VLOOKUP(E1811,Refs!$P$2:$R$29,3,FALSE)</f>
        <v>Y56</v>
      </c>
      <c r="J1811" s="68" t="str">
        <f>VLOOKUP(E1811,Refs!$P$2:$S$29,4,FALSE)</f>
        <v>London</v>
      </c>
      <c r="K1811" s="28">
        <f t="shared" si="60"/>
        <v>2164</v>
      </c>
    </row>
    <row r="1812" spans="1:11" x14ac:dyDescent="0.35">
      <c r="A1812" s="69">
        <f t="shared" si="59"/>
        <v>45748</v>
      </c>
      <c r="B1812" t="s">
        <v>887</v>
      </c>
      <c r="C1812" t="s">
        <v>274</v>
      </c>
      <c r="D1812" t="s">
        <v>897</v>
      </c>
      <c r="E1812" t="s">
        <v>316</v>
      </c>
      <c r="F1812" t="s">
        <v>317</v>
      </c>
      <c r="G1812" t="s">
        <v>110</v>
      </c>
      <c r="H1812">
        <v>25734439</v>
      </c>
      <c r="I1812" s="68" t="str">
        <f>VLOOKUP(E1812,Refs!$P$2:$R$29,3,FALSE)</f>
        <v>Y56</v>
      </c>
      <c r="J1812" s="68" t="str">
        <f>VLOOKUP(E1812,Refs!$P$2:$S$29,4,FALSE)</f>
        <v>London</v>
      </c>
      <c r="K1812" s="28">
        <f t="shared" si="60"/>
        <v>25734439</v>
      </c>
    </row>
    <row r="1813" spans="1:11" x14ac:dyDescent="0.35">
      <c r="A1813" s="69">
        <f t="shared" si="59"/>
        <v>45748</v>
      </c>
      <c r="B1813" t="s">
        <v>887</v>
      </c>
      <c r="C1813" t="s">
        <v>274</v>
      </c>
      <c r="D1813" t="s">
        <v>897</v>
      </c>
      <c r="E1813" t="s">
        <v>316</v>
      </c>
      <c r="F1813" t="s">
        <v>317</v>
      </c>
      <c r="G1813" t="s">
        <v>111</v>
      </c>
      <c r="H1813">
        <v>2939</v>
      </c>
      <c r="I1813" s="68" t="str">
        <f>VLOOKUP(E1813,Refs!$P$2:$R$29,3,FALSE)</f>
        <v>Y56</v>
      </c>
      <c r="J1813" s="68" t="str">
        <f>VLOOKUP(E1813,Refs!$P$2:$S$29,4,FALSE)</f>
        <v>London</v>
      </c>
      <c r="K1813" s="28">
        <f t="shared" si="60"/>
        <v>2939</v>
      </c>
    </row>
    <row r="1814" spans="1:11" x14ac:dyDescent="0.35">
      <c r="A1814" s="69">
        <f t="shared" si="59"/>
        <v>45748</v>
      </c>
      <c r="B1814" t="s">
        <v>887</v>
      </c>
      <c r="C1814" t="s">
        <v>274</v>
      </c>
      <c r="D1814" t="s">
        <v>897</v>
      </c>
      <c r="E1814" t="s">
        <v>316</v>
      </c>
      <c r="F1814" t="s">
        <v>317</v>
      </c>
      <c r="G1814" t="s">
        <v>814</v>
      </c>
      <c r="H1814">
        <v>25123</v>
      </c>
      <c r="I1814" s="68" t="str">
        <f>VLOOKUP(E1814,Refs!$P$2:$R$29,3,FALSE)</f>
        <v>Y56</v>
      </c>
      <c r="J1814" s="68" t="str">
        <f>VLOOKUP(E1814,Refs!$P$2:$S$29,4,FALSE)</f>
        <v>London</v>
      </c>
      <c r="K1814" s="28">
        <f t="shared" si="60"/>
        <v>25123</v>
      </c>
    </row>
    <row r="1815" spans="1:11" x14ac:dyDescent="0.35">
      <c r="A1815" s="69">
        <f t="shared" si="59"/>
        <v>45748</v>
      </c>
      <c r="B1815" t="s">
        <v>887</v>
      </c>
      <c r="C1815" t="s">
        <v>274</v>
      </c>
      <c r="D1815" t="s">
        <v>897</v>
      </c>
      <c r="E1815" t="s">
        <v>316</v>
      </c>
      <c r="F1815" t="s">
        <v>317</v>
      </c>
      <c r="G1815" t="s">
        <v>815</v>
      </c>
      <c r="H1815">
        <v>205</v>
      </c>
      <c r="I1815" s="68" t="str">
        <f>VLOOKUP(E1815,Refs!$P$2:$R$29,3,FALSE)</f>
        <v>Y56</v>
      </c>
      <c r="J1815" s="68" t="str">
        <f>VLOOKUP(E1815,Refs!$P$2:$S$29,4,FALSE)</f>
        <v>London</v>
      </c>
      <c r="K1815" s="28">
        <f t="shared" si="60"/>
        <v>205</v>
      </c>
    </row>
    <row r="1816" spans="1:11" x14ac:dyDescent="0.35">
      <c r="A1816" s="69">
        <f t="shared" si="59"/>
        <v>45748</v>
      </c>
      <c r="B1816" t="s">
        <v>887</v>
      </c>
      <c r="C1816" t="s">
        <v>274</v>
      </c>
      <c r="D1816" t="s">
        <v>897</v>
      </c>
      <c r="E1816" t="s">
        <v>316</v>
      </c>
      <c r="F1816" t="s">
        <v>317</v>
      </c>
      <c r="G1816" t="s">
        <v>112</v>
      </c>
      <c r="H1816">
        <v>35556</v>
      </c>
      <c r="I1816" s="68" t="str">
        <f>VLOOKUP(E1816,Refs!$P$2:$R$29,3,FALSE)</f>
        <v>Y56</v>
      </c>
      <c r="J1816" s="68" t="str">
        <f>VLOOKUP(E1816,Refs!$P$2:$S$29,4,FALSE)</f>
        <v>London</v>
      </c>
      <c r="K1816" s="28">
        <f t="shared" si="60"/>
        <v>35556</v>
      </c>
    </row>
    <row r="1817" spans="1:11" x14ac:dyDescent="0.35">
      <c r="A1817" s="69">
        <f t="shared" si="59"/>
        <v>45748</v>
      </c>
      <c r="B1817" t="s">
        <v>887</v>
      </c>
      <c r="C1817" t="s">
        <v>274</v>
      </c>
      <c r="D1817" t="s">
        <v>897</v>
      </c>
      <c r="E1817" t="s">
        <v>316</v>
      </c>
      <c r="F1817" t="s">
        <v>317</v>
      </c>
      <c r="G1817" t="s">
        <v>113</v>
      </c>
      <c r="H1817">
        <v>6</v>
      </c>
      <c r="I1817" s="68" t="str">
        <f>VLOOKUP(E1817,Refs!$P$2:$R$29,3,FALSE)</f>
        <v>Y56</v>
      </c>
      <c r="J1817" s="68" t="str">
        <f>VLOOKUP(E1817,Refs!$P$2:$S$29,4,FALSE)</f>
        <v>London</v>
      </c>
      <c r="K1817" s="28">
        <f t="shared" si="60"/>
        <v>6</v>
      </c>
    </row>
    <row r="1818" spans="1:11" x14ac:dyDescent="0.35">
      <c r="A1818" s="69">
        <f t="shared" si="59"/>
        <v>45748</v>
      </c>
      <c r="B1818" t="s">
        <v>887</v>
      </c>
      <c r="C1818" t="s">
        <v>274</v>
      </c>
      <c r="D1818" t="s">
        <v>897</v>
      </c>
      <c r="E1818" t="s">
        <v>316</v>
      </c>
      <c r="F1818" t="s">
        <v>317</v>
      </c>
      <c r="G1818" t="s">
        <v>114</v>
      </c>
      <c r="H1818">
        <v>20118</v>
      </c>
      <c r="I1818" s="68" t="str">
        <f>VLOOKUP(E1818,Refs!$P$2:$R$29,3,FALSE)</f>
        <v>Y56</v>
      </c>
      <c r="J1818" s="68" t="str">
        <f>VLOOKUP(E1818,Refs!$P$2:$S$29,4,FALSE)</f>
        <v>London</v>
      </c>
      <c r="K1818" s="28">
        <f t="shared" si="60"/>
        <v>20118</v>
      </c>
    </row>
    <row r="1819" spans="1:11" x14ac:dyDescent="0.35">
      <c r="A1819" s="69">
        <f t="shared" si="59"/>
        <v>45748</v>
      </c>
      <c r="B1819" t="s">
        <v>887</v>
      </c>
      <c r="C1819" t="s">
        <v>274</v>
      </c>
      <c r="D1819" t="s">
        <v>897</v>
      </c>
      <c r="E1819" t="s">
        <v>316</v>
      </c>
      <c r="F1819" t="s">
        <v>317</v>
      </c>
      <c r="G1819" t="s">
        <v>115</v>
      </c>
      <c r="H1819">
        <v>23893</v>
      </c>
      <c r="I1819" s="68" t="str">
        <f>VLOOKUP(E1819,Refs!$P$2:$R$29,3,FALSE)</f>
        <v>Y56</v>
      </c>
      <c r="J1819" s="68" t="str">
        <f>VLOOKUP(E1819,Refs!$P$2:$S$29,4,FALSE)</f>
        <v>London</v>
      </c>
      <c r="K1819" s="28">
        <f t="shared" si="60"/>
        <v>23893</v>
      </c>
    </row>
    <row r="1820" spans="1:11" x14ac:dyDescent="0.35">
      <c r="A1820" s="69">
        <f t="shared" si="59"/>
        <v>45748</v>
      </c>
      <c r="B1820" t="s">
        <v>887</v>
      </c>
      <c r="C1820" t="s">
        <v>274</v>
      </c>
      <c r="D1820" t="s">
        <v>897</v>
      </c>
      <c r="E1820" t="s">
        <v>316</v>
      </c>
      <c r="F1820" t="s">
        <v>317</v>
      </c>
      <c r="G1820" t="s">
        <v>116</v>
      </c>
      <c r="H1820">
        <v>13628</v>
      </c>
      <c r="I1820" s="68" t="str">
        <f>VLOOKUP(E1820,Refs!$P$2:$R$29,3,FALSE)</f>
        <v>Y56</v>
      </c>
      <c r="J1820" s="68" t="str">
        <f>VLOOKUP(E1820,Refs!$P$2:$S$29,4,FALSE)</f>
        <v>London</v>
      </c>
      <c r="K1820" s="28">
        <f t="shared" si="60"/>
        <v>13628</v>
      </c>
    </row>
    <row r="1821" spans="1:11" x14ac:dyDescent="0.35">
      <c r="A1821" s="69">
        <f t="shared" si="59"/>
        <v>45748</v>
      </c>
      <c r="B1821" t="s">
        <v>887</v>
      </c>
      <c r="C1821" t="s">
        <v>274</v>
      </c>
      <c r="D1821" t="s">
        <v>897</v>
      </c>
      <c r="E1821" t="s">
        <v>316</v>
      </c>
      <c r="F1821" t="s">
        <v>317</v>
      </c>
      <c r="G1821" t="s">
        <v>117</v>
      </c>
      <c r="H1821">
        <v>11358</v>
      </c>
      <c r="I1821" s="68" t="str">
        <f>VLOOKUP(E1821,Refs!$P$2:$R$29,3,FALSE)</f>
        <v>Y56</v>
      </c>
      <c r="J1821" s="68" t="str">
        <f>VLOOKUP(E1821,Refs!$P$2:$S$29,4,FALSE)</f>
        <v>London</v>
      </c>
      <c r="K1821" s="28">
        <f t="shared" si="60"/>
        <v>11358</v>
      </c>
    </row>
    <row r="1822" spans="1:11" x14ac:dyDescent="0.35">
      <c r="A1822" s="69">
        <f t="shared" si="59"/>
        <v>45748</v>
      </c>
      <c r="B1822" t="s">
        <v>887</v>
      </c>
      <c r="C1822" t="s">
        <v>274</v>
      </c>
      <c r="D1822" t="s">
        <v>897</v>
      </c>
      <c r="E1822" t="s">
        <v>316</v>
      </c>
      <c r="F1822" t="s">
        <v>317</v>
      </c>
      <c r="G1822" t="s">
        <v>118</v>
      </c>
      <c r="H1822">
        <v>3656</v>
      </c>
      <c r="I1822" s="68" t="str">
        <f>VLOOKUP(E1822,Refs!$P$2:$R$29,3,FALSE)</f>
        <v>Y56</v>
      </c>
      <c r="J1822" s="68" t="str">
        <f>VLOOKUP(E1822,Refs!$P$2:$S$29,4,FALSE)</f>
        <v>London</v>
      </c>
      <c r="K1822" s="28">
        <f t="shared" si="60"/>
        <v>3656</v>
      </c>
    </row>
    <row r="1823" spans="1:11" x14ac:dyDescent="0.35">
      <c r="A1823" s="69">
        <f t="shared" si="59"/>
        <v>45748</v>
      </c>
      <c r="B1823" t="s">
        <v>887</v>
      </c>
      <c r="C1823" t="s">
        <v>274</v>
      </c>
      <c r="D1823" t="s">
        <v>897</v>
      </c>
      <c r="E1823" t="s">
        <v>316</v>
      </c>
      <c r="F1823" t="s">
        <v>317</v>
      </c>
      <c r="G1823" t="s">
        <v>119</v>
      </c>
      <c r="H1823">
        <v>3292</v>
      </c>
      <c r="I1823" s="68" t="str">
        <f>VLOOKUP(E1823,Refs!$P$2:$R$29,3,FALSE)</f>
        <v>Y56</v>
      </c>
      <c r="J1823" s="68" t="str">
        <f>VLOOKUP(E1823,Refs!$P$2:$S$29,4,FALSE)</f>
        <v>London</v>
      </c>
      <c r="K1823" s="28">
        <f t="shared" si="60"/>
        <v>3292</v>
      </c>
    </row>
    <row r="1824" spans="1:11" x14ac:dyDescent="0.35">
      <c r="A1824" s="69">
        <f t="shared" si="59"/>
        <v>45748</v>
      </c>
      <c r="B1824" t="s">
        <v>887</v>
      </c>
      <c r="C1824" t="s">
        <v>274</v>
      </c>
      <c r="D1824" t="s">
        <v>897</v>
      </c>
      <c r="E1824" t="s">
        <v>316</v>
      </c>
      <c r="F1824" t="s">
        <v>317</v>
      </c>
      <c r="G1824" t="s">
        <v>120</v>
      </c>
      <c r="H1824">
        <v>7224</v>
      </c>
      <c r="I1824" s="68" t="str">
        <f>VLOOKUP(E1824,Refs!$P$2:$R$29,3,FALSE)</f>
        <v>Y56</v>
      </c>
      <c r="J1824" s="68" t="str">
        <f>VLOOKUP(E1824,Refs!$P$2:$S$29,4,FALSE)</f>
        <v>London</v>
      </c>
      <c r="K1824" s="28">
        <f t="shared" si="60"/>
        <v>7224</v>
      </c>
    </row>
    <row r="1825" spans="1:11" x14ac:dyDescent="0.35">
      <c r="A1825" s="69">
        <f t="shared" si="59"/>
        <v>45748</v>
      </c>
      <c r="B1825" t="s">
        <v>887</v>
      </c>
      <c r="C1825" t="s">
        <v>274</v>
      </c>
      <c r="D1825" t="s">
        <v>897</v>
      </c>
      <c r="E1825" t="s">
        <v>316</v>
      </c>
      <c r="F1825" t="s">
        <v>317</v>
      </c>
      <c r="G1825" t="s">
        <v>121</v>
      </c>
      <c r="H1825">
        <v>2998</v>
      </c>
      <c r="I1825" s="68" t="str">
        <f>VLOOKUP(E1825,Refs!$P$2:$R$29,3,FALSE)</f>
        <v>Y56</v>
      </c>
      <c r="J1825" s="68" t="str">
        <f>VLOOKUP(E1825,Refs!$P$2:$S$29,4,FALSE)</f>
        <v>London</v>
      </c>
      <c r="K1825" s="28">
        <f t="shared" si="60"/>
        <v>2998</v>
      </c>
    </row>
    <row r="1826" spans="1:11" x14ac:dyDescent="0.35">
      <c r="A1826" s="69">
        <f t="shared" si="59"/>
        <v>45748</v>
      </c>
      <c r="B1826" t="s">
        <v>887</v>
      </c>
      <c r="C1826" t="s">
        <v>274</v>
      </c>
      <c r="D1826" t="s">
        <v>897</v>
      </c>
      <c r="E1826" t="s">
        <v>316</v>
      </c>
      <c r="F1826" t="s">
        <v>317</v>
      </c>
      <c r="G1826" t="s">
        <v>122</v>
      </c>
      <c r="H1826">
        <v>3029</v>
      </c>
      <c r="I1826" s="68" t="str">
        <f>VLOOKUP(E1826,Refs!$P$2:$R$29,3,FALSE)</f>
        <v>Y56</v>
      </c>
      <c r="J1826" s="68" t="str">
        <f>VLOOKUP(E1826,Refs!$P$2:$S$29,4,FALSE)</f>
        <v>London</v>
      </c>
      <c r="K1826" s="28">
        <f t="shared" si="60"/>
        <v>3029</v>
      </c>
    </row>
    <row r="1827" spans="1:11" x14ac:dyDescent="0.35">
      <c r="A1827" s="69">
        <f t="shared" si="59"/>
        <v>45748</v>
      </c>
      <c r="B1827" t="s">
        <v>887</v>
      </c>
      <c r="C1827" t="s">
        <v>274</v>
      </c>
      <c r="D1827" t="s">
        <v>897</v>
      </c>
      <c r="E1827" t="s">
        <v>316</v>
      </c>
      <c r="F1827" t="s">
        <v>317</v>
      </c>
      <c r="G1827" t="s">
        <v>123</v>
      </c>
      <c r="H1827">
        <v>260</v>
      </c>
      <c r="I1827" s="68" t="str">
        <f>VLOOKUP(E1827,Refs!$P$2:$R$29,3,FALSE)</f>
        <v>Y56</v>
      </c>
      <c r="J1827" s="68" t="str">
        <f>VLOOKUP(E1827,Refs!$P$2:$S$29,4,FALSE)</f>
        <v>London</v>
      </c>
      <c r="K1827" s="28">
        <f t="shared" si="60"/>
        <v>260</v>
      </c>
    </row>
    <row r="1828" spans="1:11" x14ac:dyDescent="0.35">
      <c r="A1828" s="69">
        <f t="shared" si="59"/>
        <v>45748</v>
      </c>
      <c r="B1828" t="s">
        <v>887</v>
      </c>
      <c r="C1828" t="s">
        <v>274</v>
      </c>
      <c r="D1828" t="s">
        <v>897</v>
      </c>
      <c r="E1828" t="s">
        <v>316</v>
      </c>
      <c r="F1828" t="s">
        <v>317</v>
      </c>
      <c r="G1828" t="s">
        <v>124</v>
      </c>
      <c r="H1828">
        <v>26</v>
      </c>
      <c r="I1828" s="68" t="str">
        <f>VLOOKUP(E1828,Refs!$P$2:$R$29,3,FALSE)</f>
        <v>Y56</v>
      </c>
      <c r="J1828" s="68" t="str">
        <f>VLOOKUP(E1828,Refs!$P$2:$S$29,4,FALSE)</f>
        <v>London</v>
      </c>
      <c r="K1828" s="28">
        <f t="shared" si="60"/>
        <v>26</v>
      </c>
    </row>
    <row r="1829" spans="1:11" x14ac:dyDescent="0.35">
      <c r="A1829" s="69">
        <f t="shared" si="59"/>
        <v>45748</v>
      </c>
      <c r="B1829" t="s">
        <v>887</v>
      </c>
      <c r="C1829" t="s">
        <v>274</v>
      </c>
      <c r="D1829" t="s">
        <v>897</v>
      </c>
      <c r="E1829" t="s">
        <v>316</v>
      </c>
      <c r="F1829" t="s">
        <v>317</v>
      </c>
      <c r="G1829" t="s">
        <v>125</v>
      </c>
      <c r="H1829">
        <v>0</v>
      </c>
      <c r="I1829" s="68" t="str">
        <f>VLOOKUP(E1829,Refs!$P$2:$R$29,3,FALSE)</f>
        <v>Y56</v>
      </c>
      <c r="J1829" s="68" t="str">
        <f>VLOOKUP(E1829,Refs!$P$2:$S$29,4,FALSE)</f>
        <v>London</v>
      </c>
      <c r="K1829" s="28" t="str">
        <f t="shared" si="60"/>
        <v/>
      </c>
    </row>
    <row r="1830" spans="1:11" x14ac:dyDescent="0.35">
      <c r="A1830" s="69">
        <f t="shared" si="59"/>
        <v>45748</v>
      </c>
      <c r="B1830" t="s">
        <v>887</v>
      </c>
      <c r="C1830" t="s">
        <v>274</v>
      </c>
      <c r="D1830" t="s">
        <v>897</v>
      </c>
      <c r="E1830" t="s">
        <v>316</v>
      </c>
      <c r="F1830" t="s">
        <v>317</v>
      </c>
      <c r="G1830" t="s">
        <v>126</v>
      </c>
      <c r="H1830">
        <v>6574</v>
      </c>
      <c r="I1830" s="68" t="str">
        <f>VLOOKUP(E1830,Refs!$P$2:$R$29,3,FALSE)</f>
        <v>Y56</v>
      </c>
      <c r="J1830" s="68" t="str">
        <f>VLOOKUP(E1830,Refs!$P$2:$S$29,4,FALSE)</f>
        <v>London</v>
      </c>
      <c r="K1830" s="28">
        <f t="shared" si="60"/>
        <v>6574</v>
      </c>
    </row>
    <row r="1831" spans="1:11" x14ac:dyDescent="0.35">
      <c r="A1831" s="69">
        <f t="shared" si="59"/>
        <v>45748</v>
      </c>
      <c r="B1831" t="s">
        <v>887</v>
      </c>
      <c r="C1831" t="s">
        <v>274</v>
      </c>
      <c r="D1831" t="s">
        <v>897</v>
      </c>
      <c r="E1831" t="s">
        <v>316</v>
      </c>
      <c r="F1831" t="s">
        <v>317</v>
      </c>
      <c r="G1831" t="s">
        <v>127</v>
      </c>
      <c r="H1831">
        <v>4553</v>
      </c>
      <c r="I1831" s="68" t="str">
        <f>VLOOKUP(E1831,Refs!$P$2:$R$29,3,FALSE)</f>
        <v>Y56</v>
      </c>
      <c r="J1831" s="68" t="str">
        <f>VLOOKUP(E1831,Refs!$P$2:$S$29,4,FALSE)</f>
        <v>London</v>
      </c>
      <c r="K1831" s="28">
        <f t="shared" si="60"/>
        <v>4553</v>
      </c>
    </row>
    <row r="1832" spans="1:11" x14ac:dyDescent="0.35">
      <c r="A1832" s="69">
        <f t="shared" si="59"/>
        <v>45748</v>
      </c>
      <c r="B1832" t="s">
        <v>887</v>
      </c>
      <c r="C1832" t="s">
        <v>274</v>
      </c>
      <c r="D1832" t="s">
        <v>897</v>
      </c>
      <c r="E1832" t="s">
        <v>316</v>
      </c>
      <c r="F1832" t="s">
        <v>317</v>
      </c>
      <c r="G1832" t="s">
        <v>128</v>
      </c>
      <c r="H1832">
        <v>1967</v>
      </c>
      <c r="I1832" s="68" t="str">
        <f>VLOOKUP(E1832,Refs!$P$2:$R$29,3,FALSE)</f>
        <v>Y56</v>
      </c>
      <c r="J1832" s="68" t="str">
        <f>VLOOKUP(E1832,Refs!$P$2:$S$29,4,FALSE)</f>
        <v>London</v>
      </c>
      <c r="K1832" s="28">
        <f t="shared" si="60"/>
        <v>1967</v>
      </c>
    </row>
    <row r="1833" spans="1:11" x14ac:dyDescent="0.35">
      <c r="A1833" s="69">
        <f t="shared" si="59"/>
        <v>45748</v>
      </c>
      <c r="B1833" t="s">
        <v>887</v>
      </c>
      <c r="C1833" t="s">
        <v>274</v>
      </c>
      <c r="D1833" t="s">
        <v>897</v>
      </c>
      <c r="E1833" t="s">
        <v>316</v>
      </c>
      <c r="F1833" t="s">
        <v>317</v>
      </c>
      <c r="G1833" t="s">
        <v>129</v>
      </c>
      <c r="H1833">
        <v>216</v>
      </c>
      <c r="I1833" s="68" t="str">
        <f>VLOOKUP(E1833,Refs!$P$2:$R$29,3,FALSE)</f>
        <v>Y56</v>
      </c>
      <c r="J1833" s="68" t="str">
        <f>VLOOKUP(E1833,Refs!$P$2:$S$29,4,FALSE)</f>
        <v>London</v>
      </c>
      <c r="K1833" s="28">
        <f t="shared" si="60"/>
        <v>216</v>
      </c>
    </row>
    <row r="1834" spans="1:11" x14ac:dyDescent="0.35">
      <c r="A1834" s="69">
        <f t="shared" si="59"/>
        <v>45748</v>
      </c>
      <c r="B1834" t="s">
        <v>887</v>
      </c>
      <c r="C1834" t="s">
        <v>274</v>
      </c>
      <c r="D1834" t="s">
        <v>897</v>
      </c>
      <c r="E1834" t="s">
        <v>316</v>
      </c>
      <c r="F1834" t="s">
        <v>317</v>
      </c>
      <c r="G1834" t="s">
        <v>130</v>
      </c>
      <c r="H1834">
        <v>525</v>
      </c>
      <c r="I1834" s="68" t="str">
        <f>VLOOKUP(E1834,Refs!$P$2:$R$29,3,FALSE)</f>
        <v>Y56</v>
      </c>
      <c r="J1834" s="68" t="str">
        <f>VLOOKUP(E1834,Refs!$P$2:$S$29,4,FALSE)</f>
        <v>London</v>
      </c>
      <c r="K1834" s="28">
        <f t="shared" si="60"/>
        <v>525</v>
      </c>
    </row>
    <row r="1835" spans="1:11" x14ac:dyDescent="0.35">
      <c r="A1835" s="69">
        <f t="shared" si="59"/>
        <v>45748</v>
      </c>
      <c r="B1835" t="s">
        <v>887</v>
      </c>
      <c r="C1835" t="s">
        <v>274</v>
      </c>
      <c r="D1835" t="s">
        <v>897</v>
      </c>
      <c r="E1835" t="s">
        <v>316</v>
      </c>
      <c r="F1835" t="s">
        <v>317</v>
      </c>
      <c r="G1835" t="s">
        <v>131</v>
      </c>
      <c r="H1835">
        <v>77</v>
      </c>
      <c r="I1835" s="68" t="str">
        <f>VLOOKUP(E1835,Refs!$P$2:$R$29,3,FALSE)</f>
        <v>Y56</v>
      </c>
      <c r="J1835" s="68" t="str">
        <f>VLOOKUP(E1835,Refs!$P$2:$S$29,4,FALSE)</f>
        <v>London</v>
      </c>
      <c r="K1835" s="28">
        <f t="shared" si="60"/>
        <v>77</v>
      </c>
    </row>
    <row r="1836" spans="1:11" x14ac:dyDescent="0.35">
      <c r="A1836" s="69">
        <f t="shared" si="59"/>
        <v>45748</v>
      </c>
      <c r="B1836" t="s">
        <v>887</v>
      </c>
      <c r="C1836" t="s">
        <v>274</v>
      </c>
      <c r="D1836" t="s">
        <v>897</v>
      </c>
      <c r="E1836" t="s">
        <v>316</v>
      </c>
      <c r="F1836" t="s">
        <v>317</v>
      </c>
      <c r="G1836" t="s">
        <v>132</v>
      </c>
      <c r="H1836">
        <v>3020</v>
      </c>
      <c r="I1836" s="68" t="str">
        <f>VLOOKUP(E1836,Refs!$P$2:$R$29,3,FALSE)</f>
        <v>Y56</v>
      </c>
      <c r="J1836" s="68" t="str">
        <f>VLOOKUP(E1836,Refs!$P$2:$S$29,4,FALSE)</f>
        <v>London</v>
      </c>
      <c r="K1836" s="28">
        <f t="shared" si="60"/>
        <v>3020</v>
      </c>
    </row>
    <row r="1837" spans="1:11" x14ac:dyDescent="0.35">
      <c r="A1837" s="69">
        <f t="shared" si="59"/>
        <v>45748</v>
      </c>
      <c r="B1837" t="s">
        <v>887</v>
      </c>
      <c r="C1837" t="s">
        <v>274</v>
      </c>
      <c r="D1837" t="s">
        <v>897</v>
      </c>
      <c r="E1837" t="s">
        <v>316</v>
      </c>
      <c r="F1837" t="s">
        <v>317</v>
      </c>
      <c r="G1837" t="s">
        <v>133</v>
      </c>
      <c r="H1837">
        <v>1997</v>
      </c>
      <c r="I1837" s="68" t="str">
        <f>VLOOKUP(E1837,Refs!$P$2:$R$29,3,FALSE)</f>
        <v>Y56</v>
      </c>
      <c r="J1837" s="68" t="str">
        <f>VLOOKUP(E1837,Refs!$P$2:$S$29,4,FALSE)</f>
        <v>London</v>
      </c>
      <c r="K1837" s="28">
        <f t="shared" si="60"/>
        <v>1997</v>
      </c>
    </row>
    <row r="1838" spans="1:11" x14ac:dyDescent="0.35">
      <c r="A1838" s="69">
        <f t="shared" si="59"/>
        <v>45748</v>
      </c>
      <c r="B1838" t="s">
        <v>887</v>
      </c>
      <c r="C1838" t="s">
        <v>274</v>
      </c>
      <c r="D1838" t="s">
        <v>897</v>
      </c>
      <c r="E1838" t="s">
        <v>316</v>
      </c>
      <c r="F1838" t="s">
        <v>317</v>
      </c>
      <c r="G1838" t="s">
        <v>134</v>
      </c>
      <c r="H1838">
        <v>1787</v>
      </c>
      <c r="I1838" s="68" t="str">
        <f>VLOOKUP(E1838,Refs!$P$2:$R$29,3,FALSE)</f>
        <v>Y56</v>
      </c>
      <c r="J1838" s="68" t="str">
        <f>VLOOKUP(E1838,Refs!$P$2:$S$29,4,FALSE)</f>
        <v>London</v>
      </c>
      <c r="K1838" s="28">
        <f t="shared" si="60"/>
        <v>1787</v>
      </c>
    </row>
    <row r="1839" spans="1:11" x14ac:dyDescent="0.35">
      <c r="A1839" s="69">
        <f t="shared" si="59"/>
        <v>45748</v>
      </c>
      <c r="B1839" t="s">
        <v>887</v>
      </c>
      <c r="C1839" t="s">
        <v>274</v>
      </c>
      <c r="D1839" t="s">
        <v>897</v>
      </c>
      <c r="E1839" t="s">
        <v>316</v>
      </c>
      <c r="F1839" t="s">
        <v>317</v>
      </c>
      <c r="G1839" t="s">
        <v>135</v>
      </c>
      <c r="H1839">
        <v>1279</v>
      </c>
      <c r="I1839" s="68" t="str">
        <f>VLOOKUP(E1839,Refs!$P$2:$R$29,3,FALSE)</f>
        <v>Y56</v>
      </c>
      <c r="J1839" s="68" t="str">
        <f>VLOOKUP(E1839,Refs!$P$2:$S$29,4,FALSE)</f>
        <v>London</v>
      </c>
      <c r="K1839" s="28">
        <f t="shared" si="60"/>
        <v>1279</v>
      </c>
    </row>
    <row r="1840" spans="1:11" x14ac:dyDescent="0.35">
      <c r="A1840" s="69">
        <f t="shared" si="59"/>
        <v>45748</v>
      </c>
      <c r="B1840" t="s">
        <v>887</v>
      </c>
      <c r="C1840" t="s">
        <v>274</v>
      </c>
      <c r="D1840" t="s">
        <v>897</v>
      </c>
      <c r="E1840" t="s">
        <v>316</v>
      </c>
      <c r="F1840" t="s">
        <v>317</v>
      </c>
      <c r="G1840" t="s">
        <v>136</v>
      </c>
      <c r="H1840">
        <v>108</v>
      </c>
      <c r="I1840" s="68" t="str">
        <f>VLOOKUP(E1840,Refs!$P$2:$R$29,3,FALSE)</f>
        <v>Y56</v>
      </c>
      <c r="J1840" s="68" t="str">
        <f>VLOOKUP(E1840,Refs!$P$2:$S$29,4,FALSE)</f>
        <v>London</v>
      </c>
      <c r="K1840" s="28">
        <f t="shared" si="60"/>
        <v>108</v>
      </c>
    </row>
    <row r="1841" spans="1:11" x14ac:dyDescent="0.35">
      <c r="A1841" s="69">
        <f t="shared" si="59"/>
        <v>45748</v>
      </c>
      <c r="B1841" t="s">
        <v>887</v>
      </c>
      <c r="C1841" t="s">
        <v>274</v>
      </c>
      <c r="D1841" t="s">
        <v>897</v>
      </c>
      <c r="E1841" t="s">
        <v>316</v>
      </c>
      <c r="F1841" t="s">
        <v>317</v>
      </c>
      <c r="G1841" t="s">
        <v>137</v>
      </c>
      <c r="H1841">
        <v>43</v>
      </c>
      <c r="I1841" s="68" t="str">
        <f>VLOOKUP(E1841,Refs!$P$2:$R$29,3,FALSE)</f>
        <v>Y56</v>
      </c>
      <c r="J1841" s="68" t="str">
        <f>VLOOKUP(E1841,Refs!$P$2:$S$29,4,FALSE)</f>
        <v>London</v>
      </c>
      <c r="K1841" s="28">
        <f t="shared" si="60"/>
        <v>43</v>
      </c>
    </row>
    <row r="1842" spans="1:11" x14ac:dyDescent="0.35">
      <c r="A1842" s="69">
        <f t="shared" si="59"/>
        <v>45748</v>
      </c>
      <c r="B1842" t="s">
        <v>887</v>
      </c>
      <c r="C1842" t="s">
        <v>274</v>
      </c>
      <c r="D1842" t="s">
        <v>897</v>
      </c>
      <c r="E1842" t="s">
        <v>316</v>
      </c>
      <c r="F1842" t="s">
        <v>317</v>
      </c>
      <c r="G1842" t="s">
        <v>138</v>
      </c>
      <c r="H1842">
        <v>3</v>
      </c>
      <c r="I1842" s="68" t="str">
        <f>VLOOKUP(E1842,Refs!$P$2:$R$29,3,FALSE)</f>
        <v>Y56</v>
      </c>
      <c r="J1842" s="68" t="str">
        <f>VLOOKUP(E1842,Refs!$P$2:$S$29,4,FALSE)</f>
        <v>London</v>
      </c>
      <c r="K1842" s="28">
        <f t="shared" si="60"/>
        <v>3</v>
      </c>
    </row>
    <row r="1843" spans="1:11" x14ac:dyDescent="0.35">
      <c r="A1843" s="69">
        <f t="shared" si="59"/>
        <v>45748</v>
      </c>
      <c r="B1843" t="s">
        <v>887</v>
      </c>
      <c r="C1843" t="s">
        <v>274</v>
      </c>
      <c r="D1843" t="s">
        <v>897</v>
      </c>
      <c r="E1843" t="s">
        <v>316</v>
      </c>
      <c r="F1843" t="s">
        <v>317</v>
      </c>
      <c r="G1843" t="s">
        <v>139</v>
      </c>
      <c r="H1843">
        <v>0</v>
      </c>
      <c r="I1843" s="68" t="str">
        <f>VLOOKUP(E1843,Refs!$P$2:$R$29,3,FALSE)</f>
        <v>Y56</v>
      </c>
      <c r="J1843" s="68" t="str">
        <f>VLOOKUP(E1843,Refs!$P$2:$S$29,4,FALSE)</f>
        <v>London</v>
      </c>
      <c r="K1843" s="28" t="str">
        <f t="shared" si="60"/>
        <v/>
      </c>
    </row>
    <row r="1844" spans="1:11" x14ac:dyDescent="0.35">
      <c r="A1844" s="69">
        <f t="shared" si="59"/>
        <v>45748</v>
      </c>
      <c r="B1844" t="s">
        <v>887</v>
      </c>
      <c r="C1844" t="s">
        <v>274</v>
      </c>
      <c r="D1844" t="s">
        <v>897</v>
      </c>
      <c r="E1844" t="s">
        <v>316</v>
      </c>
      <c r="F1844" t="s">
        <v>317</v>
      </c>
      <c r="G1844" t="s">
        <v>140</v>
      </c>
      <c r="H1844">
        <v>89</v>
      </c>
      <c r="I1844" s="68" t="str">
        <f>VLOOKUP(E1844,Refs!$P$2:$R$29,3,FALSE)</f>
        <v>Y56</v>
      </c>
      <c r="J1844" s="68" t="str">
        <f>VLOOKUP(E1844,Refs!$P$2:$S$29,4,FALSE)</f>
        <v>London</v>
      </c>
      <c r="K1844" s="28">
        <f t="shared" si="60"/>
        <v>89</v>
      </c>
    </row>
    <row r="1845" spans="1:11" x14ac:dyDescent="0.35">
      <c r="A1845" s="69">
        <f t="shared" si="59"/>
        <v>45748</v>
      </c>
      <c r="B1845" t="s">
        <v>887</v>
      </c>
      <c r="C1845" t="s">
        <v>274</v>
      </c>
      <c r="D1845" t="s">
        <v>897</v>
      </c>
      <c r="E1845" t="s">
        <v>316</v>
      </c>
      <c r="F1845" t="s">
        <v>317</v>
      </c>
      <c r="G1845" t="s">
        <v>141</v>
      </c>
      <c r="H1845">
        <v>79</v>
      </c>
      <c r="I1845" s="68" t="str">
        <f>VLOOKUP(E1845,Refs!$P$2:$R$29,3,FALSE)</f>
        <v>Y56</v>
      </c>
      <c r="J1845" s="68" t="str">
        <f>VLOOKUP(E1845,Refs!$P$2:$S$29,4,FALSE)</f>
        <v>London</v>
      </c>
      <c r="K1845" s="28">
        <f t="shared" si="60"/>
        <v>79</v>
      </c>
    </row>
    <row r="1846" spans="1:11" x14ac:dyDescent="0.35">
      <c r="A1846" s="69">
        <f t="shared" si="59"/>
        <v>45748</v>
      </c>
      <c r="B1846" t="s">
        <v>887</v>
      </c>
      <c r="C1846" t="s">
        <v>274</v>
      </c>
      <c r="D1846" t="s">
        <v>897</v>
      </c>
      <c r="E1846" t="s">
        <v>316</v>
      </c>
      <c r="F1846" t="s">
        <v>317</v>
      </c>
      <c r="G1846" t="s">
        <v>730</v>
      </c>
      <c r="H1846">
        <v>88</v>
      </c>
      <c r="I1846" s="68" t="str">
        <f>VLOOKUP(E1846,Refs!$P$2:$R$29,3,FALSE)</f>
        <v>Y56</v>
      </c>
      <c r="J1846" s="68" t="str">
        <f>VLOOKUP(E1846,Refs!$P$2:$S$29,4,FALSE)</f>
        <v>London</v>
      </c>
      <c r="K1846" s="28">
        <f t="shared" si="60"/>
        <v>88</v>
      </c>
    </row>
    <row r="1847" spans="1:11" x14ac:dyDescent="0.35">
      <c r="A1847" s="69">
        <f t="shared" si="59"/>
        <v>45748</v>
      </c>
      <c r="B1847" t="s">
        <v>887</v>
      </c>
      <c r="C1847" t="s">
        <v>274</v>
      </c>
      <c r="D1847" t="s">
        <v>897</v>
      </c>
      <c r="E1847" t="s">
        <v>316</v>
      </c>
      <c r="F1847" t="s">
        <v>317</v>
      </c>
      <c r="G1847" t="s">
        <v>729</v>
      </c>
      <c r="H1847">
        <v>1</v>
      </c>
      <c r="I1847" s="68" t="str">
        <f>VLOOKUP(E1847,Refs!$P$2:$R$29,3,FALSE)</f>
        <v>Y56</v>
      </c>
      <c r="J1847" s="68" t="str">
        <f>VLOOKUP(E1847,Refs!$P$2:$S$29,4,FALSE)</f>
        <v>London</v>
      </c>
      <c r="K1847" s="28">
        <f t="shared" si="60"/>
        <v>1</v>
      </c>
    </row>
    <row r="1848" spans="1:11" x14ac:dyDescent="0.35">
      <c r="A1848" s="69">
        <f t="shared" si="59"/>
        <v>45748</v>
      </c>
      <c r="B1848" t="s">
        <v>887</v>
      </c>
      <c r="C1848" t="s">
        <v>274</v>
      </c>
      <c r="D1848" t="s">
        <v>897</v>
      </c>
      <c r="E1848" t="s">
        <v>316</v>
      </c>
      <c r="F1848" t="s">
        <v>317</v>
      </c>
      <c r="G1848" t="s">
        <v>732</v>
      </c>
      <c r="H1848">
        <v>59</v>
      </c>
      <c r="I1848" s="68" t="str">
        <f>VLOOKUP(E1848,Refs!$P$2:$R$29,3,FALSE)</f>
        <v>Y56</v>
      </c>
      <c r="J1848" s="68" t="str">
        <f>VLOOKUP(E1848,Refs!$P$2:$S$29,4,FALSE)</f>
        <v>London</v>
      </c>
      <c r="K1848" s="28">
        <f t="shared" si="60"/>
        <v>59</v>
      </c>
    </row>
    <row r="1849" spans="1:11" x14ac:dyDescent="0.35">
      <c r="A1849" s="69">
        <f t="shared" si="59"/>
        <v>45748</v>
      </c>
      <c r="B1849" t="s">
        <v>887</v>
      </c>
      <c r="C1849" t="s">
        <v>274</v>
      </c>
      <c r="D1849" t="s">
        <v>897</v>
      </c>
      <c r="E1849" t="s">
        <v>316</v>
      </c>
      <c r="F1849" t="s">
        <v>317</v>
      </c>
      <c r="G1849" t="s">
        <v>731</v>
      </c>
      <c r="H1849">
        <v>10</v>
      </c>
      <c r="I1849" s="68" t="str">
        <f>VLOOKUP(E1849,Refs!$P$2:$R$29,3,FALSE)</f>
        <v>Y56</v>
      </c>
      <c r="J1849" s="68" t="str">
        <f>VLOOKUP(E1849,Refs!$P$2:$S$29,4,FALSE)</f>
        <v>London</v>
      </c>
      <c r="K1849" s="28">
        <f t="shared" si="60"/>
        <v>10</v>
      </c>
    </row>
    <row r="1850" spans="1:11" x14ac:dyDescent="0.35">
      <c r="A1850" s="69">
        <f t="shared" si="59"/>
        <v>45748</v>
      </c>
      <c r="B1850" t="s">
        <v>887</v>
      </c>
      <c r="C1850" t="s">
        <v>274</v>
      </c>
      <c r="D1850" t="s">
        <v>897</v>
      </c>
      <c r="E1850" t="s">
        <v>318</v>
      </c>
      <c r="F1850" t="s">
        <v>319</v>
      </c>
      <c r="G1850" t="s">
        <v>10</v>
      </c>
      <c r="H1850">
        <v>54381</v>
      </c>
      <c r="I1850" s="68" t="str">
        <f>VLOOKUP(E1850,Refs!$P$2:$R$29,3,FALSE)</f>
        <v>Y56</v>
      </c>
      <c r="J1850" s="68" t="str">
        <f>VLOOKUP(E1850,Refs!$P$2:$S$29,4,FALSE)</f>
        <v>London</v>
      </c>
      <c r="K1850" s="28">
        <f t="shared" si="60"/>
        <v>54381</v>
      </c>
    </row>
    <row r="1851" spans="1:11" x14ac:dyDescent="0.35">
      <c r="A1851" s="69">
        <f t="shared" si="59"/>
        <v>45748</v>
      </c>
      <c r="B1851" t="s">
        <v>887</v>
      </c>
      <c r="C1851" t="s">
        <v>274</v>
      </c>
      <c r="D1851" t="s">
        <v>897</v>
      </c>
      <c r="E1851" t="s">
        <v>318</v>
      </c>
      <c r="F1851" t="s">
        <v>319</v>
      </c>
      <c r="G1851" t="s">
        <v>70</v>
      </c>
      <c r="H1851">
        <v>4390</v>
      </c>
      <c r="I1851" s="68" t="str">
        <f>VLOOKUP(E1851,Refs!$P$2:$R$29,3,FALSE)</f>
        <v>Y56</v>
      </c>
      <c r="J1851" s="68" t="str">
        <f>VLOOKUP(E1851,Refs!$P$2:$S$29,4,FALSE)</f>
        <v>London</v>
      </c>
      <c r="K1851" s="28">
        <f t="shared" si="60"/>
        <v>4390</v>
      </c>
    </row>
    <row r="1852" spans="1:11" x14ac:dyDescent="0.35">
      <c r="A1852" s="69">
        <f t="shared" si="59"/>
        <v>45748</v>
      </c>
      <c r="B1852" t="s">
        <v>887</v>
      </c>
      <c r="C1852" t="s">
        <v>274</v>
      </c>
      <c r="D1852" t="s">
        <v>897</v>
      </c>
      <c r="E1852" t="s">
        <v>318</v>
      </c>
      <c r="F1852" t="s">
        <v>319</v>
      </c>
      <c r="G1852" t="s">
        <v>20</v>
      </c>
      <c r="H1852">
        <v>52039</v>
      </c>
      <c r="I1852" s="68" t="str">
        <f>VLOOKUP(E1852,Refs!$P$2:$R$29,3,FALSE)</f>
        <v>Y56</v>
      </c>
      <c r="J1852" s="68" t="str">
        <f>VLOOKUP(E1852,Refs!$P$2:$S$29,4,FALSE)</f>
        <v>London</v>
      </c>
      <c r="K1852" s="28">
        <f t="shared" si="60"/>
        <v>52039</v>
      </c>
    </row>
    <row r="1853" spans="1:11" x14ac:dyDescent="0.35">
      <c r="A1853" s="69">
        <f t="shared" si="59"/>
        <v>45748</v>
      </c>
      <c r="B1853" t="s">
        <v>887</v>
      </c>
      <c r="C1853" t="s">
        <v>274</v>
      </c>
      <c r="D1853" t="s">
        <v>897</v>
      </c>
      <c r="E1853" t="s">
        <v>318</v>
      </c>
      <c r="F1853" t="s">
        <v>319</v>
      </c>
      <c r="G1853" t="s">
        <v>23</v>
      </c>
      <c r="H1853">
        <v>49632</v>
      </c>
      <c r="I1853" s="68" t="str">
        <f>VLOOKUP(E1853,Refs!$P$2:$R$29,3,FALSE)</f>
        <v>Y56</v>
      </c>
      <c r="J1853" s="68" t="str">
        <f>VLOOKUP(E1853,Refs!$P$2:$S$29,4,FALSE)</f>
        <v>London</v>
      </c>
      <c r="K1853" s="28">
        <f t="shared" si="60"/>
        <v>49632</v>
      </c>
    </row>
    <row r="1854" spans="1:11" x14ac:dyDescent="0.35">
      <c r="A1854" s="69">
        <f t="shared" si="59"/>
        <v>45748</v>
      </c>
      <c r="B1854" t="s">
        <v>887</v>
      </c>
      <c r="C1854" t="s">
        <v>274</v>
      </c>
      <c r="D1854" t="s">
        <v>897</v>
      </c>
      <c r="E1854" t="s">
        <v>318</v>
      </c>
      <c r="F1854" t="s">
        <v>319</v>
      </c>
      <c r="G1854" t="s">
        <v>19</v>
      </c>
      <c r="H1854">
        <v>814</v>
      </c>
      <c r="I1854" s="68" t="str">
        <f>VLOOKUP(E1854,Refs!$P$2:$R$29,3,FALSE)</f>
        <v>Y56</v>
      </c>
      <c r="J1854" s="68" t="str">
        <f>VLOOKUP(E1854,Refs!$P$2:$S$29,4,FALSE)</f>
        <v>London</v>
      </c>
      <c r="K1854" s="28">
        <f t="shared" si="60"/>
        <v>814</v>
      </c>
    </row>
    <row r="1855" spans="1:11" x14ac:dyDescent="0.35">
      <c r="A1855" s="69">
        <f t="shared" si="59"/>
        <v>45748</v>
      </c>
      <c r="B1855" t="s">
        <v>887</v>
      </c>
      <c r="C1855" t="s">
        <v>274</v>
      </c>
      <c r="D1855" t="s">
        <v>897</v>
      </c>
      <c r="E1855" t="s">
        <v>318</v>
      </c>
      <c r="F1855" t="s">
        <v>319</v>
      </c>
      <c r="G1855" t="s">
        <v>21</v>
      </c>
      <c r="H1855">
        <v>622489</v>
      </c>
      <c r="I1855" s="68" t="str">
        <f>VLOOKUP(E1855,Refs!$P$2:$R$29,3,FALSE)</f>
        <v>Y56</v>
      </c>
      <c r="J1855" s="68" t="str">
        <f>VLOOKUP(E1855,Refs!$P$2:$S$29,4,FALSE)</f>
        <v>London</v>
      </c>
      <c r="K1855" s="28">
        <f t="shared" si="60"/>
        <v>622489</v>
      </c>
    </row>
    <row r="1856" spans="1:11" x14ac:dyDescent="0.35">
      <c r="A1856" s="69">
        <f t="shared" si="59"/>
        <v>45748</v>
      </c>
      <c r="B1856" t="s">
        <v>887</v>
      </c>
      <c r="C1856" t="s">
        <v>274</v>
      </c>
      <c r="D1856" t="s">
        <v>897</v>
      </c>
      <c r="E1856" t="s">
        <v>318</v>
      </c>
      <c r="F1856" t="s">
        <v>319</v>
      </c>
      <c r="G1856" t="s">
        <v>71</v>
      </c>
      <c r="H1856">
        <v>48</v>
      </c>
      <c r="I1856" s="68" t="str">
        <f>VLOOKUP(E1856,Refs!$P$2:$R$29,3,FALSE)</f>
        <v>Y56</v>
      </c>
      <c r="J1856" s="68" t="str">
        <f>VLOOKUP(E1856,Refs!$P$2:$S$29,4,FALSE)</f>
        <v>London</v>
      </c>
      <c r="K1856" s="28">
        <f t="shared" si="60"/>
        <v>48</v>
      </c>
    </row>
    <row r="1857" spans="1:11" x14ac:dyDescent="0.35">
      <c r="A1857" s="69">
        <f t="shared" si="59"/>
        <v>45748</v>
      </c>
      <c r="B1857" t="s">
        <v>887</v>
      </c>
      <c r="C1857" t="s">
        <v>274</v>
      </c>
      <c r="D1857" t="s">
        <v>897</v>
      </c>
      <c r="E1857" t="s">
        <v>318</v>
      </c>
      <c r="F1857" t="s">
        <v>319</v>
      </c>
      <c r="G1857" t="s">
        <v>72</v>
      </c>
      <c r="H1857">
        <v>228</v>
      </c>
      <c r="I1857" s="68" t="str">
        <f>VLOOKUP(E1857,Refs!$P$2:$R$29,3,FALSE)</f>
        <v>Y56</v>
      </c>
      <c r="J1857" s="68" t="str">
        <f>VLOOKUP(E1857,Refs!$P$2:$S$29,4,FALSE)</f>
        <v>London</v>
      </c>
      <c r="K1857" s="28">
        <f t="shared" si="60"/>
        <v>228</v>
      </c>
    </row>
    <row r="1858" spans="1:11" x14ac:dyDescent="0.35">
      <c r="A1858" s="69">
        <f t="shared" si="59"/>
        <v>45748</v>
      </c>
      <c r="B1858" t="s">
        <v>887</v>
      </c>
      <c r="C1858" t="s">
        <v>274</v>
      </c>
      <c r="D1858" t="s">
        <v>897</v>
      </c>
      <c r="E1858" t="s">
        <v>318</v>
      </c>
      <c r="F1858" t="s">
        <v>319</v>
      </c>
      <c r="G1858" t="s">
        <v>73</v>
      </c>
      <c r="H1858">
        <v>36002</v>
      </c>
      <c r="I1858" s="68" t="str">
        <f>VLOOKUP(E1858,Refs!$P$2:$R$29,3,FALSE)</f>
        <v>Y56</v>
      </c>
      <c r="J1858" s="68" t="str">
        <f>VLOOKUP(E1858,Refs!$P$2:$S$29,4,FALSE)</f>
        <v>London</v>
      </c>
      <c r="K1858" s="28">
        <f t="shared" si="60"/>
        <v>36002</v>
      </c>
    </row>
    <row r="1859" spans="1:11" x14ac:dyDescent="0.35">
      <c r="A1859" s="69">
        <f t="shared" ref="A1859:A1922" si="61">DATEVALUE(RIGHT(B1859,8))</f>
        <v>45748</v>
      </c>
      <c r="B1859" t="s">
        <v>887</v>
      </c>
      <c r="C1859" t="s">
        <v>274</v>
      </c>
      <c r="D1859" t="s">
        <v>897</v>
      </c>
      <c r="E1859" t="s">
        <v>318</v>
      </c>
      <c r="F1859" t="s">
        <v>319</v>
      </c>
      <c r="G1859" t="s">
        <v>74</v>
      </c>
      <c r="H1859">
        <v>15843</v>
      </c>
      <c r="I1859" s="68" t="str">
        <f>VLOOKUP(E1859,Refs!$P$2:$R$29,3,FALSE)</f>
        <v>Y56</v>
      </c>
      <c r="J1859" s="68" t="str">
        <f>VLOOKUP(E1859,Refs!$P$2:$S$29,4,FALSE)</f>
        <v>London</v>
      </c>
      <c r="K1859" s="28">
        <f t="shared" si="60"/>
        <v>15843</v>
      </c>
    </row>
    <row r="1860" spans="1:11" x14ac:dyDescent="0.35">
      <c r="A1860" s="69">
        <f t="shared" si="61"/>
        <v>45748</v>
      </c>
      <c r="B1860" t="s">
        <v>887</v>
      </c>
      <c r="C1860" t="s">
        <v>274</v>
      </c>
      <c r="D1860" t="s">
        <v>897</v>
      </c>
      <c r="E1860" t="s">
        <v>318</v>
      </c>
      <c r="F1860" t="s">
        <v>319</v>
      </c>
      <c r="G1860" t="s">
        <v>75</v>
      </c>
      <c r="H1860">
        <v>68405420</v>
      </c>
      <c r="I1860" s="68" t="str">
        <f>VLOOKUP(E1860,Refs!$P$2:$R$29,3,FALSE)</f>
        <v>Y56</v>
      </c>
      <c r="J1860" s="68" t="str">
        <f>VLOOKUP(E1860,Refs!$P$2:$S$29,4,FALSE)</f>
        <v>London</v>
      </c>
      <c r="K1860" s="28">
        <f t="shared" si="60"/>
        <v>68405420</v>
      </c>
    </row>
    <row r="1861" spans="1:11" x14ac:dyDescent="0.35">
      <c r="A1861" s="69">
        <f t="shared" si="61"/>
        <v>45748</v>
      </c>
      <c r="B1861" t="s">
        <v>887</v>
      </c>
      <c r="C1861" t="s">
        <v>274</v>
      </c>
      <c r="D1861" t="s">
        <v>897</v>
      </c>
      <c r="E1861" t="s">
        <v>318</v>
      </c>
      <c r="F1861" t="s">
        <v>319</v>
      </c>
      <c r="G1861" t="s">
        <v>26</v>
      </c>
      <c r="H1861">
        <v>50587</v>
      </c>
      <c r="I1861" s="68" t="str">
        <f>VLOOKUP(E1861,Refs!$P$2:$R$29,3,FALSE)</f>
        <v>Y56</v>
      </c>
      <c r="J1861" s="68" t="str">
        <f>VLOOKUP(E1861,Refs!$P$2:$S$29,4,FALSE)</f>
        <v>London</v>
      </c>
      <c r="K1861" s="28">
        <f t="shared" si="60"/>
        <v>50587</v>
      </c>
    </row>
    <row r="1862" spans="1:11" x14ac:dyDescent="0.35">
      <c r="A1862" s="69">
        <f t="shared" si="61"/>
        <v>45748</v>
      </c>
      <c r="B1862" t="s">
        <v>887</v>
      </c>
      <c r="C1862" t="s">
        <v>274</v>
      </c>
      <c r="D1862" t="s">
        <v>897</v>
      </c>
      <c r="E1862" t="s">
        <v>318</v>
      </c>
      <c r="F1862" t="s">
        <v>319</v>
      </c>
      <c r="G1862" t="s">
        <v>76</v>
      </c>
      <c r="H1862">
        <v>1181</v>
      </c>
      <c r="I1862" s="68" t="str">
        <f>VLOOKUP(E1862,Refs!$P$2:$R$29,3,FALSE)</f>
        <v>Y56</v>
      </c>
      <c r="J1862" s="68" t="str">
        <f>VLOOKUP(E1862,Refs!$P$2:$S$29,4,FALSE)</f>
        <v>London</v>
      </c>
      <c r="K1862" s="28">
        <f t="shared" si="60"/>
        <v>1181</v>
      </c>
    </row>
    <row r="1863" spans="1:11" x14ac:dyDescent="0.35">
      <c r="A1863" s="69">
        <f t="shared" si="61"/>
        <v>45748</v>
      </c>
      <c r="B1863" t="s">
        <v>887</v>
      </c>
      <c r="C1863" t="s">
        <v>274</v>
      </c>
      <c r="D1863" t="s">
        <v>897</v>
      </c>
      <c r="E1863" t="s">
        <v>318</v>
      </c>
      <c r="F1863" t="s">
        <v>319</v>
      </c>
      <c r="G1863" t="s">
        <v>77</v>
      </c>
      <c r="H1863">
        <v>25255</v>
      </c>
      <c r="I1863" s="68" t="str">
        <f>VLOOKUP(E1863,Refs!$P$2:$R$29,3,FALSE)</f>
        <v>Y56</v>
      </c>
      <c r="J1863" s="68" t="str">
        <f>VLOOKUP(E1863,Refs!$P$2:$S$29,4,FALSE)</f>
        <v>London</v>
      </c>
      <c r="K1863" s="28">
        <f t="shared" ref="K1863:K1926" si="62">IF(OR(H1863="NULL",H1863=0,H1863=""),"",H1863)</f>
        <v>25255</v>
      </c>
    </row>
    <row r="1864" spans="1:11" x14ac:dyDescent="0.35">
      <c r="A1864" s="69">
        <f t="shared" si="61"/>
        <v>45748</v>
      </c>
      <c r="B1864" t="s">
        <v>887</v>
      </c>
      <c r="C1864" t="s">
        <v>274</v>
      </c>
      <c r="D1864" t="s">
        <v>897</v>
      </c>
      <c r="E1864" t="s">
        <v>318</v>
      </c>
      <c r="F1864" t="s">
        <v>319</v>
      </c>
      <c r="G1864" t="s">
        <v>78</v>
      </c>
      <c r="H1864">
        <v>3958</v>
      </c>
      <c r="I1864" s="68" t="str">
        <f>VLOOKUP(E1864,Refs!$P$2:$R$29,3,FALSE)</f>
        <v>Y56</v>
      </c>
      <c r="J1864" s="68" t="str">
        <f>VLOOKUP(E1864,Refs!$P$2:$S$29,4,FALSE)</f>
        <v>London</v>
      </c>
      <c r="K1864" s="28">
        <f t="shared" si="62"/>
        <v>3958</v>
      </c>
    </row>
    <row r="1865" spans="1:11" x14ac:dyDescent="0.35">
      <c r="A1865" s="69">
        <f t="shared" si="61"/>
        <v>45748</v>
      </c>
      <c r="B1865" t="s">
        <v>887</v>
      </c>
      <c r="C1865" t="s">
        <v>274</v>
      </c>
      <c r="D1865" t="s">
        <v>897</v>
      </c>
      <c r="E1865" t="s">
        <v>318</v>
      </c>
      <c r="F1865" t="s">
        <v>319</v>
      </c>
      <c r="G1865" t="s">
        <v>79</v>
      </c>
      <c r="H1865">
        <v>17862</v>
      </c>
      <c r="I1865" s="68" t="str">
        <f>VLOOKUP(E1865,Refs!$P$2:$R$29,3,FALSE)</f>
        <v>Y56</v>
      </c>
      <c r="J1865" s="68" t="str">
        <f>VLOOKUP(E1865,Refs!$P$2:$S$29,4,FALSE)</f>
        <v>London</v>
      </c>
      <c r="K1865" s="28">
        <f t="shared" si="62"/>
        <v>17862</v>
      </c>
    </row>
    <row r="1866" spans="1:11" x14ac:dyDescent="0.35">
      <c r="A1866" s="69">
        <f t="shared" si="61"/>
        <v>45748</v>
      </c>
      <c r="B1866" t="s">
        <v>887</v>
      </c>
      <c r="C1866" t="s">
        <v>274</v>
      </c>
      <c r="D1866" t="s">
        <v>897</v>
      </c>
      <c r="E1866" t="s">
        <v>318</v>
      </c>
      <c r="F1866" t="s">
        <v>319</v>
      </c>
      <c r="G1866" t="s">
        <v>80</v>
      </c>
      <c r="H1866">
        <v>2331</v>
      </c>
      <c r="I1866" s="68" t="str">
        <f>VLOOKUP(E1866,Refs!$P$2:$R$29,3,FALSE)</f>
        <v>Y56</v>
      </c>
      <c r="J1866" s="68" t="str">
        <f>VLOOKUP(E1866,Refs!$P$2:$S$29,4,FALSE)</f>
        <v>London</v>
      </c>
      <c r="K1866" s="28">
        <f t="shared" si="62"/>
        <v>2331</v>
      </c>
    </row>
    <row r="1867" spans="1:11" x14ac:dyDescent="0.35">
      <c r="A1867" s="69">
        <f t="shared" si="61"/>
        <v>45748</v>
      </c>
      <c r="B1867" t="s">
        <v>887</v>
      </c>
      <c r="C1867" t="s">
        <v>274</v>
      </c>
      <c r="D1867" t="s">
        <v>897</v>
      </c>
      <c r="E1867" t="s">
        <v>318</v>
      </c>
      <c r="F1867" t="s">
        <v>319</v>
      </c>
      <c r="G1867" t="s">
        <v>25</v>
      </c>
      <c r="H1867">
        <v>21835</v>
      </c>
      <c r="I1867" s="68" t="str">
        <f>VLOOKUP(E1867,Refs!$P$2:$R$29,3,FALSE)</f>
        <v>Y56</v>
      </c>
      <c r="J1867" s="68" t="str">
        <f>VLOOKUP(E1867,Refs!$P$2:$S$29,4,FALSE)</f>
        <v>London</v>
      </c>
      <c r="K1867" s="28">
        <f t="shared" si="62"/>
        <v>21835</v>
      </c>
    </row>
    <row r="1868" spans="1:11" x14ac:dyDescent="0.35">
      <c r="A1868" s="69">
        <f t="shared" si="61"/>
        <v>45748</v>
      </c>
      <c r="B1868" t="s">
        <v>887</v>
      </c>
      <c r="C1868" t="s">
        <v>274</v>
      </c>
      <c r="D1868" t="s">
        <v>897</v>
      </c>
      <c r="E1868" t="s">
        <v>318</v>
      </c>
      <c r="F1868" t="s">
        <v>319</v>
      </c>
      <c r="G1868" t="s">
        <v>81</v>
      </c>
      <c r="H1868">
        <v>21</v>
      </c>
      <c r="I1868" s="68" t="str">
        <f>VLOOKUP(E1868,Refs!$P$2:$R$29,3,FALSE)</f>
        <v>Y56</v>
      </c>
      <c r="J1868" s="68" t="str">
        <f>VLOOKUP(E1868,Refs!$P$2:$S$29,4,FALSE)</f>
        <v>London</v>
      </c>
      <c r="K1868" s="28">
        <f t="shared" si="62"/>
        <v>21</v>
      </c>
    </row>
    <row r="1869" spans="1:11" x14ac:dyDescent="0.35">
      <c r="A1869" s="69">
        <f t="shared" si="61"/>
        <v>45748</v>
      </c>
      <c r="B1869" t="s">
        <v>887</v>
      </c>
      <c r="C1869" t="s">
        <v>274</v>
      </c>
      <c r="D1869" t="s">
        <v>897</v>
      </c>
      <c r="E1869" t="s">
        <v>318</v>
      </c>
      <c r="F1869" t="s">
        <v>319</v>
      </c>
      <c r="G1869" t="s">
        <v>82</v>
      </c>
      <c r="H1869">
        <v>13149</v>
      </c>
      <c r="I1869" s="68" t="str">
        <f>VLOOKUP(E1869,Refs!$P$2:$R$29,3,FALSE)</f>
        <v>Y56</v>
      </c>
      <c r="J1869" s="68" t="str">
        <f>VLOOKUP(E1869,Refs!$P$2:$S$29,4,FALSE)</f>
        <v>London</v>
      </c>
      <c r="K1869" s="28">
        <f t="shared" si="62"/>
        <v>13149</v>
      </c>
    </row>
    <row r="1870" spans="1:11" x14ac:dyDescent="0.35">
      <c r="A1870" s="69">
        <f t="shared" si="61"/>
        <v>45748</v>
      </c>
      <c r="B1870" t="s">
        <v>887</v>
      </c>
      <c r="C1870" t="s">
        <v>274</v>
      </c>
      <c r="D1870" t="s">
        <v>897</v>
      </c>
      <c r="E1870" t="s">
        <v>318</v>
      </c>
      <c r="F1870" t="s">
        <v>319</v>
      </c>
      <c r="G1870" t="s">
        <v>83</v>
      </c>
      <c r="H1870">
        <v>5831</v>
      </c>
      <c r="I1870" s="68" t="str">
        <f>VLOOKUP(E1870,Refs!$P$2:$R$29,3,FALSE)</f>
        <v>Y56</v>
      </c>
      <c r="J1870" s="68" t="str">
        <f>VLOOKUP(E1870,Refs!$P$2:$S$29,4,FALSE)</f>
        <v>London</v>
      </c>
      <c r="K1870" s="28">
        <f t="shared" si="62"/>
        <v>5831</v>
      </c>
    </row>
    <row r="1871" spans="1:11" x14ac:dyDescent="0.35">
      <c r="A1871" s="69">
        <f t="shared" si="61"/>
        <v>45748</v>
      </c>
      <c r="B1871" t="s">
        <v>887</v>
      </c>
      <c r="C1871" t="s">
        <v>274</v>
      </c>
      <c r="D1871" t="s">
        <v>897</v>
      </c>
      <c r="E1871" t="s">
        <v>318</v>
      </c>
      <c r="F1871" t="s">
        <v>319</v>
      </c>
      <c r="G1871" t="s">
        <v>84</v>
      </c>
      <c r="H1871">
        <v>4632</v>
      </c>
      <c r="I1871" s="68" t="str">
        <f>VLOOKUP(E1871,Refs!$P$2:$R$29,3,FALSE)</f>
        <v>Y56</v>
      </c>
      <c r="J1871" s="68" t="str">
        <f>VLOOKUP(E1871,Refs!$P$2:$S$29,4,FALSE)</f>
        <v>London</v>
      </c>
      <c r="K1871" s="28">
        <f t="shared" si="62"/>
        <v>4632</v>
      </c>
    </row>
    <row r="1872" spans="1:11" x14ac:dyDescent="0.35">
      <c r="A1872" s="69">
        <f t="shared" si="61"/>
        <v>45748</v>
      </c>
      <c r="B1872" t="s">
        <v>887</v>
      </c>
      <c r="C1872" t="s">
        <v>274</v>
      </c>
      <c r="D1872" t="s">
        <v>897</v>
      </c>
      <c r="E1872" t="s">
        <v>318</v>
      </c>
      <c r="F1872" t="s">
        <v>319</v>
      </c>
      <c r="G1872" t="s">
        <v>85</v>
      </c>
      <c r="H1872">
        <v>20919</v>
      </c>
      <c r="I1872" s="68" t="str">
        <f>VLOOKUP(E1872,Refs!$P$2:$R$29,3,FALSE)</f>
        <v>Y56</v>
      </c>
      <c r="J1872" s="68" t="str">
        <f>VLOOKUP(E1872,Refs!$P$2:$S$29,4,FALSE)</f>
        <v>London</v>
      </c>
      <c r="K1872" s="28">
        <f t="shared" si="62"/>
        <v>20919</v>
      </c>
    </row>
    <row r="1873" spans="1:11" x14ac:dyDescent="0.35">
      <c r="A1873" s="69">
        <f t="shared" si="61"/>
        <v>45748</v>
      </c>
      <c r="B1873" t="s">
        <v>887</v>
      </c>
      <c r="C1873" t="s">
        <v>274</v>
      </c>
      <c r="D1873" t="s">
        <v>897</v>
      </c>
      <c r="E1873" t="s">
        <v>318</v>
      </c>
      <c r="F1873" t="s">
        <v>319</v>
      </c>
      <c r="G1873" t="s">
        <v>86</v>
      </c>
      <c r="H1873">
        <v>1649</v>
      </c>
      <c r="I1873" s="68" t="str">
        <f>VLOOKUP(E1873,Refs!$P$2:$R$29,3,FALSE)</f>
        <v>Y56</v>
      </c>
      <c r="J1873" s="68" t="str">
        <f>VLOOKUP(E1873,Refs!$P$2:$S$29,4,FALSE)</f>
        <v>London</v>
      </c>
      <c r="K1873" s="28">
        <f t="shared" si="62"/>
        <v>1649</v>
      </c>
    </row>
    <row r="1874" spans="1:11" x14ac:dyDescent="0.35">
      <c r="A1874" s="69">
        <f t="shared" si="61"/>
        <v>45748</v>
      </c>
      <c r="B1874" t="s">
        <v>887</v>
      </c>
      <c r="C1874" t="s">
        <v>274</v>
      </c>
      <c r="D1874" t="s">
        <v>897</v>
      </c>
      <c r="E1874" t="s">
        <v>318</v>
      </c>
      <c r="F1874" t="s">
        <v>319</v>
      </c>
      <c r="G1874" t="s">
        <v>87</v>
      </c>
      <c r="H1874">
        <v>1191</v>
      </c>
      <c r="I1874" s="68" t="str">
        <f>VLOOKUP(E1874,Refs!$P$2:$R$29,3,FALSE)</f>
        <v>Y56</v>
      </c>
      <c r="J1874" s="68" t="str">
        <f>VLOOKUP(E1874,Refs!$P$2:$S$29,4,FALSE)</f>
        <v>London</v>
      </c>
      <c r="K1874" s="28">
        <f t="shared" si="62"/>
        <v>1191</v>
      </c>
    </row>
    <row r="1875" spans="1:11" x14ac:dyDescent="0.35">
      <c r="A1875" s="69">
        <f t="shared" si="61"/>
        <v>45748</v>
      </c>
      <c r="B1875" t="s">
        <v>887</v>
      </c>
      <c r="C1875" t="s">
        <v>274</v>
      </c>
      <c r="D1875" t="s">
        <v>897</v>
      </c>
      <c r="E1875" t="s">
        <v>318</v>
      </c>
      <c r="F1875" t="s">
        <v>319</v>
      </c>
      <c r="G1875" t="s">
        <v>88</v>
      </c>
      <c r="H1875">
        <v>4137</v>
      </c>
      <c r="I1875" s="68" t="str">
        <f>VLOOKUP(E1875,Refs!$P$2:$R$29,3,FALSE)</f>
        <v>Y56</v>
      </c>
      <c r="J1875" s="68" t="str">
        <f>VLOOKUP(E1875,Refs!$P$2:$S$29,4,FALSE)</f>
        <v>London</v>
      </c>
      <c r="K1875" s="28">
        <f t="shared" si="62"/>
        <v>4137</v>
      </c>
    </row>
    <row r="1876" spans="1:11" x14ac:dyDescent="0.35">
      <c r="A1876" s="69">
        <f t="shared" si="61"/>
        <v>45748</v>
      </c>
      <c r="B1876" t="s">
        <v>887</v>
      </c>
      <c r="C1876" t="s">
        <v>274</v>
      </c>
      <c r="D1876" t="s">
        <v>897</v>
      </c>
      <c r="E1876" t="s">
        <v>318</v>
      </c>
      <c r="F1876" t="s">
        <v>319</v>
      </c>
      <c r="G1876" t="s">
        <v>89</v>
      </c>
      <c r="H1876">
        <v>17167</v>
      </c>
      <c r="I1876" s="68" t="str">
        <f>VLOOKUP(E1876,Refs!$P$2:$R$29,3,FALSE)</f>
        <v>Y56</v>
      </c>
      <c r="J1876" s="68" t="str">
        <f>VLOOKUP(E1876,Refs!$P$2:$S$29,4,FALSE)</f>
        <v>London</v>
      </c>
      <c r="K1876" s="28">
        <f t="shared" si="62"/>
        <v>17167</v>
      </c>
    </row>
    <row r="1877" spans="1:11" x14ac:dyDescent="0.35">
      <c r="A1877" s="69">
        <f t="shared" si="61"/>
        <v>45748</v>
      </c>
      <c r="B1877" t="s">
        <v>887</v>
      </c>
      <c r="C1877" t="s">
        <v>274</v>
      </c>
      <c r="D1877" t="s">
        <v>897</v>
      </c>
      <c r="E1877" t="s">
        <v>318</v>
      </c>
      <c r="F1877" t="s">
        <v>319</v>
      </c>
      <c r="G1877" t="s">
        <v>90</v>
      </c>
      <c r="H1877">
        <v>49483</v>
      </c>
      <c r="I1877" s="68" t="str">
        <f>VLOOKUP(E1877,Refs!$P$2:$R$29,3,FALSE)</f>
        <v>Y56</v>
      </c>
      <c r="J1877" s="68" t="str">
        <f>VLOOKUP(E1877,Refs!$P$2:$S$29,4,FALSE)</f>
        <v>London</v>
      </c>
      <c r="K1877" s="28">
        <f t="shared" si="62"/>
        <v>49483</v>
      </c>
    </row>
    <row r="1878" spans="1:11" x14ac:dyDescent="0.35">
      <c r="A1878" s="69">
        <f t="shared" si="61"/>
        <v>45748</v>
      </c>
      <c r="B1878" t="s">
        <v>887</v>
      </c>
      <c r="C1878" t="s">
        <v>274</v>
      </c>
      <c r="D1878" t="s">
        <v>897</v>
      </c>
      <c r="E1878" t="s">
        <v>318</v>
      </c>
      <c r="F1878" t="s">
        <v>319</v>
      </c>
      <c r="G1878" t="s">
        <v>27</v>
      </c>
      <c r="H1878">
        <v>5241</v>
      </c>
      <c r="I1878" s="68" t="str">
        <f>VLOOKUP(E1878,Refs!$P$2:$R$29,3,FALSE)</f>
        <v>Y56</v>
      </c>
      <c r="J1878" s="68" t="str">
        <f>VLOOKUP(E1878,Refs!$P$2:$S$29,4,FALSE)</f>
        <v>London</v>
      </c>
      <c r="K1878" s="28">
        <f t="shared" si="62"/>
        <v>5241</v>
      </c>
    </row>
    <row r="1879" spans="1:11" x14ac:dyDescent="0.35">
      <c r="A1879" s="69">
        <f t="shared" si="61"/>
        <v>45748</v>
      </c>
      <c r="B1879" t="s">
        <v>887</v>
      </c>
      <c r="C1879" t="s">
        <v>274</v>
      </c>
      <c r="D1879" t="s">
        <v>897</v>
      </c>
      <c r="E1879" t="s">
        <v>318</v>
      </c>
      <c r="F1879" t="s">
        <v>319</v>
      </c>
      <c r="G1879" t="s">
        <v>29</v>
      </c>
      <c r="H1879">
        <v>6167</v>
      </c>
      <c r="I1879" s="68" t="str">
        <f>VLOOKUP(E1879,Refs!$P$2:$R$29,3,FALSE)</f>
        <v>Y56</v>
      </c>
      <c r="J1879" s="68" t="str">
        <f>VLOOKUP(E1879,Refs!$P$2:$S$29,4,FALSE)</f>
        <v>London</v>
      </c>
      <c r="K1879" s="28">
        <f t="shared" si="62"/>
        <v>6167</v>
      </c>
    </row>
    <row r="1880" spans="1:11" x14ac:dyDescent="0.35">
      <c r="A1880" s="69">
        <f t="shared" si="61"/>
        <v>45748</v>
      </c>
      <c r="B1880" t="s">
        <v>887</v>
      </c>
      <c r="C1880" t="s">
        <v>274</v>
      </c>
      <c r="D1880" t="s">
        <v>897</v>
      </c>
      <c r="E1880" t="s">
        <v>318</v>
      </c>
      <c r="F1880" t="s">
        <v>319</v>
      </c>
      <c r="G1880" t="s">
        <v>91</v>
      </c>
      <c r="H1880">
        <v>1928</v>
      </c>
      <c r="I1880" s="68" t="str">
        <f>VLOOKUP(E1880,Refs!$P$2:$R$29,3,FALSE)</f>
        <v>Y56</v>
      </c>
      <c r="J1880" s="68" t="str">
        <f>VLOOKUP(E1880,Refs!$P$2:$S$29,4,FALSE)</f>
        <v>London</v>
      </c>
      <c r="K1880" s="28">
        <f t="shared" si="62"/>
        <v>1928</v>
      </c>
    </row>
    <row r="1881" spans="1:11" x14ac:dyDescent="0.35">
      <c r="A1881" s="69">
        <f t="shared" si="61"/>
        <v>45748</v>
      </c>
      <c r="B1881" t="s">
        <v>887</v>
      </c>
      <c r="C1881" t="s">
        <v>274</v>
      </c>
      <c r="D1881" t="s">
        <v>897</v>
      </c>
      <c r="E1881" t="s">
        <v>318</v>
      </c>
      <c r="F1881" t="s">
        <v>319</v>
      </c>
      <c r="G1881" t="s">
        <v>92</v>
      </c>
      <c r="H1881">
        <v>83</v>
      </c>
      <c r="I1881" s="68" t="str">
        <f>VLOOKUP(E1881,Refs!$P$2:$R$29,3,FALSE)</f>
        <v>Y56</v>
      </c>
      <c r="J1881" s="68" t="str">
        <f>VLOOKUP(E1881,Refs!$P$2:$S$29,4,FALSE)</f>
        <v>London</v>
      </c>
      <c r="K1881" s="28">
        <f t="shared" si="62"/>
        <v>83</v>
      </c>
    </row>
    <row r="1882" spans="1:11" x14ac:dyDescent="0.35">
      <c r="A1882" s="69">
        <f t="shared" si="61"/>
        <v>45748</v>
      </c>
      <c r="B1882" t="s">
        <v>887</v>
      </c>
      <c r="C1882" t="s">
        <v>274</v>
      </c>
      <c r="D1882" t="s">
        <v>897</v>
      </c>
      <c r="E1882" t="s">
        <v>318</v>
      </c>
      <c r="F1882" t="s">
        <v>319</v>
      </c>
      <c r="G1882" t="s">
        <v>93</v>
      </c>
      <c r="H1882">
        <v>3291</v>
      </c>
      <c r="I1882" s="68" t="str">
        <f>VLOOKUP(E1882,Refs!$P$2:$R$29,3,FALSE)</f>
        <v>Y56</v>
      </c>
      <c r="J1882" s="68" t="str">
        <f>VLOOKUP(E1882,Refs!$P$2:$S$29,4,FALSE)</f>
        <v>London</v>
      </c>
      <c r="K1882" s="28">
        <f t="shared" si="62"/>
        <v>3291</v>
      </c>
    </row>
    <row r="1883" spans="1:11" x14ac:dyDescent="0.35">
      <c r="A1883" s="69">
        <f t="shared" si="61"/>
        <v>45748</v>
      </c>
      <c r="B1883" t="s">
        <v>887</v>
      </c>
      <c r="C1883" t="s">
        <v>274</v>
      </c>
      <c r="D1883" t="s">
        <v>897</v>
      </c>
      <c r="E1883" t="s">
        <v>318</v>
      </c>
      <c r="F1883" t="s">
        <v>319</v>
      </c>
      <c r="G1883" t="s">
        <v>94</v>
      </c>
      <c r="H1883">
        <v>248</v>
      </c>
      <c r="I1883" s="68" t="str">
        <f>VLOOKUP(E1883,Refs!$P$2:$R$29,3,FALSE)</f>
        <v>Y56</v>
      </c>
      <c r="J1883" s="68" t="str">
        <f>VLOOKUP(E1883,Refs!$P$2:$S$29,4,FALSE)</f>
        <v>London</v>
      </c>
      <c r="K1883" s="28">
        <f t="shared" si="62"/>
        <v>248</v>
      </c>
    </row>
    <row r="1884" spans="1:11" x14ac:dyDescent="0.35">
      <c r="A1884" s="69">
        <f t="shared" si="61"/>
        <v>45748</v>
      </c>
      <c r="B1884" t="s">
        <v>887</v>
      </c>
      <c r="C1884" t="s">
        <v>274</v>
      </c>
      <c r="D1884" t="s">
        <v>897</v>
      </c>
      <c r="E1884" t="s">
        <v>318</v>
      </c>
      <c r="F1884" t="s">
        <v>319</v>
      </c>
      <c r="G1884" t="s">
        <v>95</v>
      </c>
      <c r="H1884">
        <v>1590</v>
      </c>
      <c r="I1884" s="68" t="str">
        <f>VLOOKUP(E1884,Refs!$P$2:$R$29,3,FALSE)</f>
        <v>Y56</v>
      </c>
      <c r="J1884" s="68" t="str">
        <f>VLOOKUP(E1884,Refs!$P$2:$S$29,4,FALSE)</f>
        <v>London</v>
      </c>
      <c r="K1884" s="28">
        <f t="shared" si="62"/>
        <v>1590</v>
      </c>
    </row>
    <row r="1885" spans="1:11" x14ac:dyDescent="0.35">
      <c r="A1885" s="69">
        <f t="shared" si="61"/>
        <v>45748</v>
      </c>
      <c r="B1885" t="s">
        <v>887</v>
      </c>
      <c r="C1885" t="s">
        <v>274</v>
      </c>
      <c r="D1885" t="s">
        <v>897</v>
      </c>
      <c r="E1885" t="s">
        <v>318</v>
      </c>
      <c r="F1885" t="s">
        <v>319</v>
      </c>
      <c r="G1885" t="s">
        <v>96</v>
      </c>
      <c r="H1885">
        <v>97</v>
      </c>
      <c r="I1885" s="68" t="str">
        <f>VLOOKUP(E1885,Refs!$P$2:$R$29,3,FALSE)</f>
        <v>Y56</v>
      </c>
      <c r="J1885" s="68" t="str">
        <f>VLOOKUP(E1885,Refs!$P$2:$S$29,4,FALSE)</f>
        <v>London</v>
      </c>
      <c r="K1885" s="28">
        <f t="shared" si="62"/>
        <v>97</v>
      </c>
    </row>
    <row r="1886" spans="1:11" x14ac:dyDescent="0.35">
      <c r="A1886" s="69">
        <f t="shared" si="61"/>
        <v>45748</v>
      </c>
      <c r="B1886" t="s">
        <v>887</v>
      </c>
      <c r="C1886" t="s">
        <v>274</v>
      </c>
      <c r="D1886" t="s">
        <v>897</v>
      </c>
      <c r="E1886" t="s">
        <v>318</v>
      </c>
      <c r="F1886" t="s">
        <v>319</v>
      </c>
      <c r="G1886" t="s">
        <v>97</v>
      </c>
      <c r="H1886">
        <v>5754</v>
      </c>
      <c r="I1886" s="68" t="str">
        <f>VLOOKUP(E1886,Refs!$P$2:$R$29,3,FALSE)</f>
        <v>Y56</v>
      </c>
      <c r="J1886" s="68" t="str">
        <f>VLOOKUP(E1886,Refs!$P$2:$S$29,4,FALSE)</f>
        <v>London</v>
      </c>
      <c r="K1886" s="28">
        <f t="shared" si="62"/>
        <v>5754</v>
      </c>
    </row>
    <row r="1887" spans="1:11" x14ac:dyDescent="0.35">
      <c r="A1887" s="69">
        <f t="shared" si="61"/>
        <v>45748</v>
      </c>
      <c r="B1887" t="s">
        <v>887</v>
      </c>
      <c r="C1887" t="s">
        <v>274</v>
      </c>
      <c r="D1887" t="s">
        <v>897</v>
      </c>
      <c r="E1887" t="s">
        <v>318</v>
      </c>
      <c r="F1887" t="s">
        <v>319</v>
      </c>
      <c r="G1887" t="s">
        <v>31</v>
      </c>
      <c r="H1887">
        <v>4739</v>
      </c>
      <c r="I1887" s="68" t="str">
        <f>VLOOKUP(E1887,Refs!$P$2:$R$29,3,FALSE)</f>
        <v>Y56</v>
      </c>
      <c r="J1887" s="68" t="str">
        <f>VLOOKUP(E1887,Refs!$P$2:$S$29,4,FALSE)</f>
        <v>London</v>
      </c>
      <c r="K1887" s="28">
        <f t="shared" si="62"/>
        <v>4739</v>
      </c>
    </row>
    <row r="1888" spans="1:11" x14ac:dyDescent="0.35">
      <c r="A1888" s="69">
        <f t="shared" si="61"/>
        <v>45748</v>
      </c>
      <c r="B1888" t="s">
        <v>887</v>
      </c>
      <c r="C1888" t="s">
        <v>274</v>
      </c>
      <c r="D1888" t="s">
        <v>897</v>
      </c>
      <c r="E1888" t="s">
        <v>318</v>
      </c>
      <c r="F1888" t="s">
        <v>319</v>
      </c>
      <c r="G1888" t="s">
        <v>98</v>
      </c>
      <c r="H1888">
        <v>6771</v>
      </c>
      <c r="I1888" s="68" t="str">
        <f>VLOOKUP(E1888,Refs!$P$2:$R$29,3,FALSE)</f>
        <v>Y56</v>
      </c>
      <c r="J1888" s="68" t="str">
        <f>VLOOKUP(E1888,Refs!$P$2:$S$29,4,FALSE)</f>
        <v>London</v>
      </c>
      <c r="K1888" s="28">
        <f t="shared" si="62"/>
        <v>6771</v>
      </c>
    </row>
    <row r="1889" spans="1:11" x14ac:dyDescent="0.35">
      <c r="A1889" s="69">
        <f t="shared" si="61"/>
        <v>45748</v>
      </c>
      <c r="B1889" t="s">
        <v>887</v>
      </c>
      <c r="C1889" t="s">
        <v>274</v>
      </c>
      <c r="D1889" t="s">
        <v>897</v>
      </c>
      <c r="E1889" t="s">
        <v>318</v>
      </c>
      <c r="F1889" t="s">
        <v>319</v>
      </c>
      <c r="G1889" t="s">
        <v>99</v>
      </c>
      <c r="H1889">
        <v>5396</v>
      </c>
      <c r="I1889" s="68" t="str">
        <f>VLOOKUP(E1889,Refs!$P$2:$R$29,3,FALSE)</f>
        <v>Y56</v>
      </c>
      <c r="J1889" s="68" t="str">
        <f>VLOOKUP(E1889,Refs!$P$2:$S$29,4,FALSE)</f>
        <v>London</v>
      </c>
      <c r="K1889" s="28">
        <f t="shared" si="62"/>
        <v>5396</v>
      </c>
    </row>
    <row r="1890" spans="1:11" x14ac:dyDescent="0.35">
      <c r="A1890" s="69">
        <f t="shared" si="61"/>
        <v>45748</v>
      </c>
      <c r="B1890" t="s">
        <v>887</v>
      </c>
      <c r="C1890" t="s">
        <v>274</v>
      </c>
      <c r="D1890" t="s">
        <v>897</v>
      </c>
      <c r="E1890" t="s">
        <v>318</v>
      </c>
      <c r="F1890" t="s">
        <v>319</v>
      </c>
      <c r="G1890" t="s">
        <v>100</v>
      </c>
      <c r="H1890">
        <v>4959</v>
      </c>
      <c r="I1890" s="68" t="str">
        <f>VLOOKUP(E1890,Refs!$P$2:$R$29,3,FALSE)</f>
        <v>Y56</v>
      </c>
      <c r="J1890" s="68" t="str">
        <f>VLOOKUP(E1890,Refs!$P$2:$S$29,4,FALSE)</f>
        <v>London</v>
      </c>
      <c r="K1890" s="28">
        <f t="shared" si="62"/>
        <v>4959</v>
      </c>
    </row>
    <row r="1891" spans="1:11" x14ac:dyDescent="0.35">
      <c r="A1891" s="69">
        <f t="shared" si="61"/>
        <v>45748</v>
      </c>
      <c r="B1891" t="s">
        <v>887</v>
      </c>
      <c r="C1891" t="s">
        <v>274</v>
      </c>
      <c r="D1891" t="s">
        <v>897</v>
      </c>
      <c r="E1891" t="s">
        <v>318</v>
      </c>
      <c r="F1891" t="s">
        <v>319</v>
      </c>
      <c r="G1891" t="s">
        <v>101</v>
      </c>
      <c r="H1891">
        <v>848</v>
      </c>
      <c r="I1891" s="68" t="str">
        <f>VLOOKUP(E1891,Refs!$P$2:$R$29,3,FALSE)</f>
        <v>Y56</v>
      </c>
      <c r="J1891" s="68" t="str">
        <f>VLOOKUP(E1891,Refs!$P$2:$S$29,4,FALSE)</f>
        <v>London</v>
      </c>
      <c r="K1891" s="28">
        <f t="shared" si="62"/>
        <v>848</v>
      </c>
    </row>
    <row r="1892" spans="1:11" x14ac:dyDescent="0.35">
      <c r="A1892" s="69">
        <f t="shared" si="61"/>
        <v>45748</v>
      </c>
      <c r="B1892" t="s">
        <v>887</v>
      </c>
      <c r="C1892" t="s">
        <v>274</v>
      </c>
      <c r="D1892" t="s">
        <v>897</v>
      </c>
      <c r="E1892" t="s">
        <v>318</v>
      </c>
      <c r="F1892" t="s">
        <v>319</v>
      </c>
      <c r="G1892" t="s">
        <v>102</v>
      </c>
      <c r="H1892">
        <v>1321</v>
      </c>
      <c r="I1892" s="68" t="str">
        <f>VLOOKUP(E1892,Refs!$P$2:$R$29,3,FALSE)</f>
        <v>Y56</v>
      </c>
      <c r="J1892" s="68" t="str">
        <f>VLOOKUP(E1892,Refs!$P$2:$S$29,4,FALSE)</f>
        <v>London</v>
      </c>
      <c r="K1892" s="28">
        <f t="shared" si="62"/>
        <v>1321</v>
      </c>
    </row>
    <row r="1893" spans="1:11" x14ac:dyDescent="0.35">
      <c r="A1893" s="69">
        <f t="shared" si="61"/>
        <v>45748</v>
      </c>
      <c r="B1893" t="s">
        <v>887</v>
      </c>
      <c r="C1893" t="s">
        <v>274</v>
      </c>
      <c r="D1893" t="s">
        <v>897</v>
      </c>
      <c r="E1893" t="s">
        <v>318</v>
      </c>
      <c r="F1893" t="s">
        <v>319</v>
      </c>
      <c r="G1893" t="s">
        <v>103</v>
      </c>
      <c r="H1893">
        <v>229</v>
      </c>
      <c r="I1893" s="68" t="str">
        <f>VLOOKUP(E1893,Refs!$P$2:$R$29,3,FALSE)</f>
        <v>Y56</v>
      </c>
      <c r="J1893" s="68" t="str">
        <f>VLOOKUP(E1893,Refs!$P$2:$S$29,4,FALSE)</f>
        <v>London</v>
      </c>
      <c r="K1893" s="28">
        <f t="shared" si="62"/>
        <v>229</v>
      </c>
    </row>
    <row r="1894" spans="1:11" x14ac:dyDescent="0.35">
      <c r="A1894" s="69">
        <f t="shared" si="61"/>
        <v>45748</v>
      </c>
      <c r="B1894" t="s">
        <v>887</v>
      </c>
      <c r="C1894" t="s">
        <v>274</v>
      </c>
      <c r="D1894" t="s">
        <v>897</v>
      </c>
      <c r="E1894" t="s">
        <v>318</v>
      </c>
      <c r="F1894" t="s">
        <v>319</v>
      </c>
      <c r="G1894" t="s">
        <v>104</v>
      </c>
      <c r="H1894">
        <v>4318</v>
      </c>
      <c r="I1894" s="68" t="str">
        <f>VLOOKUP(E1894,Refs!$P$2:$R$29,3,FALSE)</f>
        <v>Y56</v>
      </c>
      <c r="J1894" s="68" t="str">
        <f>VLOOKUP(E1894,Refs!$P$2:$S$29,4,FALSE)</f>
        <v>London</v>
      </c>
      <c r="K1894" s="28">
        <f t="shared" si="62"/>
        <v>4318</v>
      </c>
    </row>
    <row r="1895" spans="1:11" x14ac:dyDescent="0.35">
      <c r="A1895" s="69">
        <f t="shared" si="61"/>
        <v>45748</v>
      </c>
      <c r="B1895" t="s">
        <v>887</v>
      </c>
      <c r="C1895" t="s">
        <v>274</v>
      </c>
      <c r="D1895" t="s">
        <v>897</v>
      </c>
      <c r="E1895" t="s">
        <v>318</v>
      </c>
      <c r="F1895" t="s">
        <v>319</v>
      </c>
      <c r="G1895" t="s">
        <v>105</v>
      </c>
      <c r="H1895">
        <v>44598613</v>
      </c>
      <c r="I1895" s="68" t="str">
        <f>VLOOKUP(E1895,Refs!$P$2:$R$29,3,FALSE)</f>
        <v>Y56</v>
      </c>
      <c r="J1895" s="68" t="str">
        <f>VLOOKUP(E1895,Refs!$P$2:$S$29,4,FALSE)</f>
        <v>London</v>
      </c>
      <c r="K1895" s="28">
        <f t="shared" si="62"/>
        <v>44598613</v>
      </c>
    </row>
    <row r="1896" spans="1:11" x14ac:dyDescent="0.35">
      <c r="A1896" s="69">
        <f t="shared" si="61"/>
        <v>45748</v>
      </c>
      <c r="B1896" t="s">
        <v>887</v>
      </c>
      <c r="C1896" t="s">
        <v>274</v>
      </c>
      <c r="D1896" t="s">
        <v>897</v>
      </c>
      <c r="E1896" t="s">
        <v>318</v>
      </c>
      <c r="F1896" t="s">
        <v>319</v>
      </c>
      <c r="G1896" t="s">
        <v>106</v>
      </c>
      <c r="H1896">
        <v>4785</v>
      </c>
      <c r="I1896" s="68" t="str">
        <f>VLOOKUP(E1896,Refs!$P$2:$R$29,3,FALSE)</f>
        <v>Y56</v>
      </c>
      <c r="J1896" s="68" t="str">
        <f>VLOOKUP(E1896,Refs!$P$2:$S$29,4,FALSE)</f>
        <v>London</v>
      </c>
      <c r="K1896" s="28">
        <f t="shared" si="62"/>
        <v>4785</v>
      </c>
    </row>
    <row r="1897" spans="1:11" x14ac:dyDescent="0.35">
      <c r="A1897" s="69">
        <f t="shared" si="61"/>
        <v>45748</v>
      </c>
      <c r="B1897" t="s">
        <v>887</v>
      </c>
      <c r="C1897" t="s">
        <v>274</v>
      </c>
      <c r="D1897" t="s">
        <v>897</v>
      </c>
      <c r="E1897" t="s">
        <v>318</v>
      </c>
      <c r="F1897" t="s">
        <v>319</v>
      </c>
      <c r="G1897" t="s">
        <v>107</v>
      </c>
      <c r="H1897">
        <v>3278</v>
      </c>
      <c r="I1897" s="68" t="str">
        <f>VLOOKUP(E1897,Refs!$P$2:$R$29,3,FALSE)</f>
        <v>Y56</v>
      </c>
      <c r="J1897" s="68" t="str">
        <f>VLOOKUP(E1897,Refs!$P$2:$S$29,4,FALSE)</f>
        <v>London</v>
      </c>
      <c r="K1897" s="28">
        <f t="shared" si="62"/>
        <v>3278</v>
      </c>
    </row>
    <row r="1898" spans="1:11" x14ac:dyDescent="0.35">
      <c r="A1898" s="69">
        <f t="shared" si="61"/>
        <v>45748</v>
      </c>
      <c r="B1898" t="s">
        <v>887</v>
      </c>
      <c r="C1898" t="s">
        <v>274</v>
      </c>
      <c r="D1898" t="s">
        <v>897</v>
      </c>
      <c r="E1898" t="s">
        <v>318</v>
      </c>
      <c r="F1898" t="s">
        <v>319</v>
      </c>
      <c r="G1898" t="s">
        <v>108</v>
      </c>
      <c r="H1898">
        <v>181</v>
      </c>
      <c r="I1898" s="68" t="str">
        <f>VLOOKUP(E1898,Refs!$P$2:$R$29,3,FALSE)</f>
        <v>Y56</v>
      </c>
      <c r="J1898" s="68" t="str">
        <f>VLOOKUP(E1898,Refs!$P$2:$S$29,4,FALSE)</f>
        <v>London</v>
      </c>
      <c r="K1898" s="28">
        <f t="shared" si="62"/>
        <v>181</v>
      </c>
    </row>
    <row r="1899" spans="1:11" x14ac:dyDescent="0.35">
      <c r="A1899" s="69">
        <f t="shared" si="61"/>
        <v>45748</v>
      </c>
      <c r="B1899" t="s">
        <v>887</v>
      </c>
      <c r="C1899" t="s">
        <v>274</v>
      </c>
      <c r="D1899" t="s">
        <v>897</v>
      </c>
      <c r="E1899" t="s">
        <v>318</v>
      </c>
      <c r="F1899" t="s">
        <v>319</v>
      </c>
      <c r="G1899" t="s">
        <v>109</v>
      </c>
      <c r="H1899">
        <v>1563</v>
      </c>
      <c r="I1899" s="68" t="str">
        <f>VLOOKUP(E1899,Refs!$P$2:$R$29,3,FALSE)</f>
        <v>Y56</v>
      </c>
      <c r="J1899" s="68" t="str">
        <f>VLOOKUP(E1899,Refs!$P$2:$S$29,4,FALSE)</f>
        <v>London</v>
      </c>
      <c r="K1899" s="28">
        <f t="shared" si="62"/>
        <v>1563</v>
      </c>
    </row>
    <row r="1900" spans="1:11" x14ac:dyDescent="0.35">
      <c r="A1900" s="69">
        <f t="shared" si="61"/>
        <v>45748</v>
      </c>
      <c r="B1900" t="s">
        <v>887</v>
      </c>
      <c r="C1900" t="s">
        <v>274</v>
      </c>
      <c r="D1900" t="s">
        <v>897</v>
      </c>
      <c r="E1900" t="s">
        <v>318</v>
      </c>
      <c r="F1900" t="s">
        <v>319</v>
      </c>
      <c r="G1900" t="s">
        <v>110</v>
      </c>
      <c r="H1900">
        <v>11439787</v>
      </c>
      <c r="I1900" s="68" t="str">
        <f>VLOOKUP(E1900,Refs!$P$2:$R$29,3,FALSE)</f>
        <v>Y56</v>
      </c>
      <c r="J1900" s="68" t="str">
        <f>VLOOKUP(E1900,Refs!$P$2:$S$29,4,FALSE)</f>
        <v>London</v>
      </c>
      <c r="K1900" s="28">
        <f t="shared" si="62"/>
        <v>11439787</v>
      </c>
    </row>
    <row r="1901" spans="1:11" x14ac:dyDescent="0.35">
      <c r="A1901" s="69">
        <f t="shared" si="61"/>
        <v>45748</v>
      </c>
      <c r="B1901" t="s">
        <v>887</v>
      </c>
      <c r="C1901" t="s">
        <v>274</v>
      </c>
      <c r="D1901" t="s">
        <v>897</v>
      </c>
      <c r="E1901" t="s">
        <v>318</v>
      </c>
      <c r="F1901" t="s">
        <v>319</v>
      </c>
      <c r="G1901" t="s">
        <v>111</v>
      </c>
      <c r="H1901">
        <v>2578</v>
      </c>
      <c r="I1901" s="68" t="str">
        <f>VLOOKUP(E1901,Refs!$P$2:$R$29,3,FALSE)</f>
        <v>Y56</v>
      </c>
      <c r="J1901" s="68" t="str">
        <f>VLOOKUP(E1901,Refs!$P$2:$S$29,4,FALSE)</f>
        <v>London</v>
      </c>
      <c r="K1901" s="28">
        <f t="shared" si="62"/>
        <v>2578</v>
      </c>
    </row>
    <row r="1902" spans="1:11" x14ac:dyDescent="0.35">
      <c r="A1902" s="69">
        <f t="shared" si="61"/>
        <v>45748</v>
      </c>
      <c r="B1902" t="s">
        <v>887</v>
      </c>
      <c r="C1902" t="s">
        <v>274</v>
      </c>
      <c r="D1902" t="s">
        <v>897</v>
      </c>
      <c r="E1902" t="s">
        <v>318</v>
      </c>
      <c r="F1902" t="s">
        <v>319</v>
      </c>
      <c r="G1902" t="s">
        <v>814</v>
      </c>
      <c r="H1902">
        <v>19877</v>
      </c>
      <c r="I1902" s="68" t="str">
        <f>VLOOKUP(E1902,Refs!$P$2:$R$29,3,FALSE)</f>
        <v>Y56</v>
      </c>
      <c r="J1902" s="68" t="str">
        <f>VLOOKUP(E1902,Refs!$P$2:$S$29,4,FALSE)</f>
        <v>London</v>
      </c>
      <c r="K1902" s="28">
        <f t="shared" si="62"/>
        <v>19877</v>
      </c>
    </row>
    <row r="1903" spans="1:11" x14ac:dyDescent="0.35">
      <c r="A1903" s="69">
        <f t="shared" si="61"/>
        <v>45748</v>
      </c>
      <c r="B1903" t="s">
        <v>887</v>
      </c>
      <c r="C1903" t="s">
        <v>274</v>
      </c>
      <c r="D1903" t="s">
        <v>897</v>
      </c>
      <c r="E1903" t="s">
        <v>318</v>
      </c>
      <c r="F1903" t="s">
        <v>319</v>
      </c>
      <c r="G1903" t="s">
        <v>815</v>
      </c>
      <c r="H1903">
        <v>364</v>
      </c>
      <c r="I1903" s="68" t="str">
        <f>VLOOKUP(E1903,Refs!$P$2:$R$29,3,FALSE)</f>
        <v>Y56</v>
      </c>
      <c r="J1903" s="68" t="str">
        <f>VLOOKUP(E1903,Refs!$P$2:$S$29,4,FALSE)</f>
        <v>London</v>
      </c>
      <c r="K1903" s="28">
        <f t="shared" si="62"/>
        <v>364</v>
      </c>
    </row>
    <row r="1904" spans="1:11" x14ac:dyDescent="0.35">
      <c r="A1904" s="69">
        <f t="shared" si="61"/>
        <v>45748</v>
      </c>
      <c r="B1904" t="s">
        <v>887</v>
      </c>
      <c r="C1904" t="s">
        <v>274</v>
      </c>
      <c r="D1904" t="s">
        <v>897</v>
      </c>
      <c r="E1904" t="s">
        <v>318</v>
      </c>
      <c r="F1904" t="s">
        <v>319</v>
      </c>
      <c r="G1904" t="s">
        <v>112</v>
      </c>
      <c r="H1904">
        <v>39681</v>
      </c>
      <c r="I1904" s="68" t="str">
        <f>VLOOKUP(E1904,Refs!$P$2:$R$29,3,FALSE)</f>
        <v>Y56</v>
      </c>
      <c r="J1904" s="68" t="str">
        <f>VLOOKUP(E1904,Refs!$P$2:$S$29,4,FALSE)</f>
        <v>London</v>
      </c>
      <c r="K1904" s="28">
        <f t="shared" si="62"/>
        <v>39681</v>
      </c>
    </row>
    <row r="1905" spans="1:11" x14ac:dyDescent="0.35">
      <c r="A1905" s="69">
        <f t="shared" si="61"/>
        <v>45748</v>
      </c>
      <c r="B1905" t="s">
        <v>887</v>
      </c>
      <c r="C1905" t="s">
        <v>274</v>
      </c>
      <c r="D1905" t="s">
        <v>897</v>
      </c>
      <c r="E1905" t="s">
        <v>318</v>
      </c>
      <c r="F1905" t="s">
        <v>319</v>
      </c>
      <c r="G1905" t="s">
        <v>113</v>
      </c>
      <c r="H1905">
        <v>0</v>
      </c>
      <c r="I1905" s="68" t="str">
        <f>VLOOKUP(E1905,Refs!$P$2:$R$29,3,FALSE)</f>
        <v>Y56</v>
      </c>
      <c r="J1905" s="68" t="str">
        <f>VLOOKUP(E1905,Refs!$P$2:$S$29,4,FALSE)</f>
        <v>London</v>
      </c>
      <c r="K1905" s="28" t="str">
        <f t="shared" si="62"/>
        <v/>
      </c>
    </row>
    <row r="1906" spans="1:11" x14ac:dyDescent="0.35">
      <c r="A1906" s="69">
        <f t="shared" si="61"/>
        <v>45748</v>
      </c>
      <c r="B1906" t="s">
        <v>887</v>
      </c>
      <c r="C1906" t="s">
        <v>274</v>
      </c>
      <c r="D1906" t="s">
        <v>897</v>
      </c>
      <c r="E1906" t="s">
        <v>318</v>
      </c>
      <c r="F1906" t="s">
        <v>319</v>
      </c>
      <c r="G1906" t="s">
        <v>114</v>
      </c>
      <c r="H1906">
        <v>19216</v>
      </c>
      <c r="I1906" s="68" t="str">
        <f>VLOOKUP(E1906,Refs!$P$2:$R$29,3,FALSE)</f>
        <v>Y56</v>
      </c>
      <c r="J1906" s="68" t="str">
        <f>VLOOKUP(E1906,Refs!$P$2:$S$29,4,FALSE)</f>
        <v>London</v>
      </c>
      <c r="K1906" s="28">
        <f t="shared" si="62"/>
        <v>19216</v>
      </c>
    </row>
    <row r="1907" spans="1:11" x14ac:dyDescent="0.35">
      <c r="A1907" s="69">
        <f t="shared" si="61"/>
        <v>45748</v>
      </c>
      <c r="B1907" t="s">
        <v>887</v>
      </c>
      <c r="C1907" t="s">
        <v>274</v>
      </c>
      <c r="D1907" t="s">
        <v>897</v>
      </c>
      <c r="E1907" t="s">
        <v>318</v>
      </c>
      <c r="F1907" t="s">
        <v>319</v>
      </c>
      <c r="G1907" t="s">
        <v>115</v>
      </c>
      <c r="H1907">
        <v>8698</v>
      </c>
      <c r="I1907" s="68" t="str">
        <f>VLOOKUP(E1907,Refs!$P$2:$R$29,3,FALSE)</f>
        <v>Y56</v>
      </c>
      <c r="J1907" s="68" t="str">
        <f>VLOOKUP(E1907,Refs!$P$2:$S$29,4,FALSE)</f>
        <v>London</v>
      </c>
      <c r="K1907" s="28">
        <f t="shared" si="62"/>
        <v>8698</v>
      </c>
    </row>
    <row r="1908" spans="1:11" x14ac:dyDescent="0.35">
      <c r="A1908" s="69">
        <f t="shared" si="61"/>
        <v>45748</v>
      </c>
      <c r="B1908" t="s">
        <v>887</v>
      </c>
      <c r="C1908" t="s">
        <v>274</v>
      </c>
      <c r="D1908" t="s">
        <v>897</v>
      </c>
      <c r="E1908" t="s">
        <v>318</v>
      </c>
      <c r="F1908" t="s">
        <v>319</v>
      </c>
      <c r="G1908" t="s">
        <v>116</v>
      </c>
      <c r="H1908">
        <v>7764</v>
      </c>
      <c r="I1908" s="68" t="str">
        <f>VLOOKUP(E1908,Refs!$P$2:$R$29,3,FALSE)</f>
        <v>Y56</v>
      </c>
      <c r="J1908" s="68" t="str">
        <f>VLOOKUP(E1908,Refs!$P$2:$S$29,4,FALSE)</f>
        <v>London</v>
      </c>
      <c r="K1908" s="28">
        <f t="shared" si="62"/>
        <v>7764</v>
      </c>
    </row>
    <row r="1909" spans="1:11" x14ac:dyDescent="0.35">
      <c r="A1909" s="69">
        <f t="shared" si="61"/>
        <v>45748</v>
      </c>
      <c r="B1909" t="s">
        <v>887</v>
      </c>
      <c r="C1909" t="s">
        <v>274</v>
      </c>
      <c r="D1909" t="s">
        <v>897</v>
      </c>
      <c r="E1909" t="s">
        <v>318</v>
      </c>
      <c r="F1909" t="s">
        <v>319</v>
      </c>
      <c r="G1909" t="s">
        <v>117</v>
      </c>
      <c r="H1909">
        <v>5897</v>
      </c>
      <c r="I1909" s="68" t="str">
        <f>VLOOKUP(E1909,Refs!$P$2:$R$29,3,FALSE)</f>
        <v>Y56</v>
      </c>
      <c r="J1909" s="68" t="str">
        <f>VLOOKUP(E1909,Refs!$P$2:$S$29,4,FALSE)</f>
        <v>London</v>
      </c>
      <c r="K1909" s="28">
        <f t="shared" si="62"/>
        <v>5897</v>
      </c>
    </row>
    <row r="1910" spans="1:11" x14ac:dyDescent="0.35">
      <c r="A1910" s="69">
        <f t="shared" si="61"/>
        <v>45748</v>
      </c>
      <c r="B1910" t="s">
        <v>887</v>
      </c>
      <c r="C1910" t="s">
        <v>274</v>
      </c>
      <c r="D1910" t="s">
        <v>897</v>
      </c>
      <c r="E1910" t="s">
        <v>318</v>
      </c>
      <c r="F1910" t="s">
        <v>319</v>
      </c>
      <c r="G1910" t="s">
        <v>118</v>
      </c>
      <c r="H1910">
        <v>8790</v>
      </c>
      <c r="I1910" s="68" t="str">
        <f>VLOOKUP(E1910,Refs!$P$2:$R$29,3,FALSE)</f>
        <v>Y56</v>
      </c>
      <c r="J1910" s="68" t="str">
        <f>VLOOKUP(E1910,Refs!$P$2:$S$29,4,FALSE)</f>
        <v>London</v>
      </c>
      <c r="K1910" s="28">
        <f t="shared" si="62"/>
        <v>8790</v>
      </c>
    </row>
    <row r="1911" spans="1:11" x14ac:dyDescent="0.35">
      <c r="A1911" s="69">
        <f t="shared" si="61"/>
        <v>45748</v>
      </c>
      <c r="B1911" t="s">
        <v>887</v>
      </c>
      <c r="C1911" t="s">
        <v>274</v>
      </c>
      <c r="D1911" t="s">
        <v>897</v>
      </c>
      <c r="E1911" t="s">
        <v>318</v>
      </c>
      <c r="F1911" t="s">
        <v>319</v>
      </c>
      <c r="G1911" t="s">
        <v>119</v>
      </c>
      <c r="H1911">
        <v>559</v>
      </c>
      <c r="I1911" s="68" t="str">
        <f>VLOOKUP(E1911,Refs!$P$2:$R$29,3,FALSE)</f>
        <v>Y56</v>
      </c>
      <c r="J1911" s="68" t="str">
        <f>VLOOKUP(E1911,Refs!$P$2:$S$29,4,FALSE)</f>
        <v>London</v>
      </c>
      <c r="K1911" s="28">
        <f t="shared" si="62"/>
        <v>559</v>
      </c>
    </row>
    <row r="1912" spans="1:11" x14ac:dyDescent="0.35">
      <c r="A1912" s="69">
        <f t="shared" si="61"/>
        <v>45748</v>
      </c>
      <c r="B1912" t="s">
        <v>887</v>
      </c>
      <c r="C1912" t="s">
        <v>274</v>
      </c>
      <c r="D1912" t="s">
        <v>897</v>
      </c>
      <c r="E1912" t="s">
        <v>318</v>
      </c>
      <c r="F1912" t="s">
        <v>319</v>
      </c>
      <c r="G1912" t="s">
        <v>120</v>
      </c>
      <c r="H1912">
        <v>5395</v>
      </c>
      <c r="I1912" s="68" t="str">
        <f>VLOOKUP(E1912,Refs!$P$2:$R$29,3,FALSE)</f>
        <v>Y56</v>
      </c>
      <c r="J1912" s="68" t="str">
        <f>VLOOKUP(E1912,Refs!$P$2:$S$29,4,FALSE)</f>
        <v>London</v>
      </c>
      <c r="K1912" s="28">
        <f t="shared" si="62"/>
        <v>5395</v>
      </c>
    </row>
    <row r="1913" spans="1:11" x14ac:dyDescent="0.35">
      <c r="A1913" s="69">
        <f t="shared" si="61"/>
        <v>45748</v>
      </c>
      <c r="B1913" t="s">
        <v>887</v>
      </c>
      <c r="C1913" t="s">
        <v>274</v>
      </c>
      <c r="D1913" t="s">
        <v>897</v>
      </c>
      <c r="E1913" t="s">
        <v>318</v>
      </c>
      <c r="F1913" t="s">
        <v>319</v>
      </c>
      <c r="G1913" t="s">
        <v>121</v>
      </c>
      <c r="H1913">
        <v>312</v>
      </c>
      <c r="I1913" s="68" t="str">
        <f>VLOOKUP(E1913,Refs!$P$2:$R$29,3,FALSE)</f>
        <v>Y56</v>
      </c>
      <c r="J1913" s="68" t="str">
        <f>VLOOKUP(E1913,Refs!$P$2:$S$29,4,FALSE)</f>
        <v>London</v>
      </c>
      <c r="K1913" s="28">
        <f t="shared" si="62"/>
        <v>312</v>
      </c>
    </row>
    <row r="1914" spans="1:11" x14ac:dyDescent="0.35">
      <c r="A1914" s="69">
        <f t="shared" si="61"/>
        <v>45748</v>
      </c>
      <c r="B1914" t="s">
        <v>887</v>
      </c>
      <c r="C1914" t="s">
        <v>274</v>
      </c>
      <c r="D1914" t="s">
        <v>897</v>
      </c>
      <c r="E1914" t="s">
        <v>318</v>
      </c>
      <c r="F1914" t="s">
        <v>319</v>
      </c>
      <c r="G1914" t="s">
        <v>122</v>
      </c>
      <c r="H1914">
        <v>2129</v>
      </c>
      <c r="I1914" s="68" t="str">
        <f>VLOOKUP(E1914,Refs!$P$2:$R$29,3,FALSE)</f>
        <v>Y56</v>
      </c>
      <c r="J1914" s="68" t="str">
        <f>VLOOKUP(E1914,Refs!$P$2:$S$29,4,FALSE)</f>
        <v>London</v>
      </c>
      <c r="K1914" s="28">
        <f t="shared" si="62"/>
        <v>2129</v>
      </c>
    </row>
    <row r="1915" spans="1:11" x14ac:dyDescent="0.35">
      <c r="A1915" s="69">
        <f t="shared" si="61"/>
        <v>45748</v>
      </c>
      <c r="B1915" t="s">
        <v>887</v>
      </c>
      <c r="C1915" t="s">
        <v>274</v>
      </c>
      <c r="D1915" t="s">
        <v>897</v>
      </c>
      <c r="E1915" t="s">
        <v>318</v>
      </c>
      <c r="F1915" t="s">
        <v>319</v>
      </c>
      <c r="G1915" t="s">
        <v>123</v>
      </c>
      <c r="H1915">
        <v>34</v>
      </c>
      <c r="I1915" s="68" t="str">
        <f>VLOOKUP(E1915,Refs!$P$2:$R$29,3,FALSE)</f>
        <v>Y56</v>
      </c>
      <c r="J1915" s="68" t="str">
        <f>VLOOKUP(E1915,Refs!$P$2:$S$29,4,FALSE)</f>
        <v>London</v>
      </c>
      <c r="K1915" s="28">
        <f t="shared" si="62"/>
        <v>34</v>
      </c>
    </row>
    <row r="1916" spans="1:11" x14ac:dyDescent="0.35">
      <c r="A1916" s="69">
        <f t="shared" si="61"/>
        <v>45748</v>
      </c>
      <c r="B1916" t="s">
        <v>887</v>
      </c>
      <c r="C1916" t="s">
        <v>274</v>
      </c>
      <c r="D1916" t="s">
        <v>897</v>
      </c>
      <c r="E1916" t="s">
        <v>318</v>
      </c>
      <c r="F1916" t="s">
        <v>319</v>
      </c>
      <c r="G1916" t="s">
        <v>124</v>
      </c>
      <c r="H1916">
        <v>67</v>
      </c>
      <c r="I1916" s="68" t="str">
        <f>VLOOKUP(E1916,Refs!$P$2:$R$29,3,FALSE)</f>
        <v>Y56</v>
      </c>
      <c r="J1916" s="68" t="str">
        <f>VLOOKUP(E1916,Refs!$P$2:$S$29,4,FALSE)</f>
        <v>London</v>
      </c>
      <c r="K1916" s="28">
        <f t="shared" si="62"/>
        <v>67</v>
      </c>
    </row>
    <row r="1917" spans="1:11" x14ac:dyDescent="0.35">
      <c r="A1917" s="69">
        <f t="shared" si="61"/>
        <v>45748</v>
      </c>
      <c r="B1917" t="s">
        <v>887</v>
      </c>
      <c r="C1917" t="s">
        <v>274</v>
      </c>
      <c r="D1917" t="s">
        <v>897</v>
      </c>
      <c r="E1917" t="s">
        <v>318</v>
      </c>
      <c r="F1917" t="s">
        <v>319</v>
      </c>
      <c r="G1917" t="s">
        <v>125</v>
      </c>
      <c r="H1917">
        <v>39</v>
      </c>
      <c r="I1917" s="68" t="str">
        <f>VLOOKUP(E1917,Refs!$P$2:$R$29,3,FALSE)</f>
        <v>Y56</v>
      </c>
      <c r="J1917" s="68" t="str">
        <f>VLOOKUP(E1917,Refs!$P$2:$S$29,4,FALSE)</f>
        <v>London</v>
      </c>
      <c r="K1917" s="28">
        <f t="shared" si="62"/>
        <v>39</v>
      </c>
    </row>
    <row r="1918" spans="1:11" x14ac:dyDescent="0.35">
      <c r="A1918" s="69">
        <f t="shared" si="61"/>
        <v>45748</v>
      </c>
      <c r="B1918" t="s">
        <v>887</v>
      </c>
      <c r="C1918" t="s">
        <v>274</v>
      </c>
      <c r="D1918" t="s">
        <v>897</v>
      </c>
      <c r="E1918" t="s">
        <v>318</v>
      </c>
      <c r="F1918" t="s">
        <v>319</v>
      </c>
      <c r="G1918" t="s">
        <v>126</v>
      </c>
      <c r="H1918">
        <v>2224</v>
      </c>
      <c r="I1918" s="68" t="str">
        <f>VLOOKUP(E1918,Refs!$P$2:$R$29,3,FALSE)</f>
        <v>Y56</v>
      </c>
      <c r="J1918" s="68" t="str">
        <f>VLOOKUP(E1918,Refs!$P$2:$S$29,4,FALSE)</f>
        <v>London</v>
      </c>
      <c r="K1918" s="28">
        <f t="shared" si="62"/>
        <v>2224</v>
      </c>
    </row>
    <row r="1919" spans="1:11" x14ac:dyDescent="0.35">
      <c r="A1919" s="69">
        <f t="shared" si="61"/>
        <v>45748</v>
      </c>
      <c r="B1919" t="s">
        <v>887</v>
      </c>
      <c r="C1919" t="s">
        <v>274</v>
      </c>
      <c r="D1919" t="s">
        <v>897</v>
      </c>
      <c r="E1919" t="s">
        <v>318</v>
      </c>
      <c r="F1919" t="s">
        <v>319</v>
      </c>
      <c r="G1919" t="s">
        <v>127</v>
      </c>
      <c r="H1919">
        <v>1512</v>
      </c>
      <c r="I1919" s="68" t="str">
        <f>VLOOKUP(E1919,Refs!$P$2:$R$29,3,FALSE)</f>
        <v>Y56</v>
      </c>
      <c r="J1919" s="68" t="str">
        <f>VLOOKUP(E1919,Refs!$P$2:$S$29,4,FALSE)</f>
        <v>London</v>
      </c>
      <c r="K1919" s="28">
        <f t="shared" si="62"/>
        <v>1512</v>
      </c>
    </row>
    <row r="1920" spans="1:11" x14ac:dyDescent="0.35">
      <c r="A1920" s="69">
        <f t="shared" si="61"/>
        <v>45748</v>
      </c>
      <c r="B1920" t="s">
        <v>887</v>
      </c>
      <c r="C1920" t="s">
        <v>274</v>
      </c>
      <c r="D1920" t="s">
        <v>897</v>
      </c>
      <c r="E1920" t="s">
        <v>318</v>
      </c>
      <c r="F1920" t="s">
        <v>319</v>
      </c>
      <c r="G1920" t="s">
        <v>128</v>
      </c>
      <c r="H1920">
        <v>615</v>
      </c>
      <c r="I1920" s="68" t="str">
        <f>VLOOKUP(E1920,Refs!$P$2:$R$29,3,FALSE)</f>
        <v>Y56</v>
      </c>
      <c r="J1920" s="68" t="str">
        <f>VLOOKUP(E1920,Refs!$P$2:$S$29,4,FALSE)</f>
        <v>London</v>
      </c>
      <c r="K1920" s="28">
        <f t="shared" si="62"/>
        <v>615</v>
      </c>
    </row>
    <row r="1921" spans="1:11" x14ac:dyDescent="0.35">
      <c r="A1921" s="69">
        <f t="shared" si="61"/>
        <v>45748</v>
      </c>
      <c r="B1921" t="s">
        <v>887</v>
      </c>
      <c r="C1921" t="s">
        <v>274</v>
      </c>
      <c r="D1921" t="s">
        <v>897</v>
      </c>
      <c r="E1921" t="s">
        <v>318</v>
      </c>
      <c r="F1921" t="s">
        <v>319</v>
      </c>
      <c r="G1921" t="s">
        <v>129</v>
      </c>
      <c r="H1921">
        <v>84</v>
      </c>
      <c r="I1921" s="68" t="str">
        <f>VLOOKUP(E1921,Refs!$P$2:$R$29,3,FALSE)</f>
        <v>Y56</v>
      </c>
      <c r="J1921" s="68" t="str">
        <f>VLOOKUP(E1921,Refs!$P$2:$S$29,4,FALSE)</f>
        <v>London</v>
      </c>
      <c r="K1921" s="28">
        <f t="shared" si="62"/>
        <v>84</v>
      </c>
    </row>
    <row r="1922" spans="1:11" x14ac:dyDescent="0.35">
      <c r="A1922" s="69">
        <f t="shared" si="61"/>
        <v>45748</v>
      </c>
      <c r="B1922" t="s">
        <v>887</v>
      </c>
      <c r="C1922" t="s">
        <v>274</v>
      </c>
      <c r="D1922" t="s">
        <v>897</v>
      </c>
      <c r="E1922" t="s">
        <v>318</v>
      </c>
      <c r="F1922" t="s">
        <v>319</v>
      </c>
      <c r="G1922" t="s">
        <v>130</v>
      </c>
      <c r="H1922">
        <v>199</v>
      </c>
      <c r="I1922" s="68" t="str">
        <f>VLOOKUP(E1922,Refs!$P$2:$R$29,3,FALSE)</f>
        <v>Y56</v>
      </c>
      <c r="J1922" s="68" t="str">
        <f>VLOOKUP(E1922,Refs!$P$2:$S$29,4,FALSE)</f>
        <v>London</v>
      </c>
      <c r="K1922" s="28">
        <f t="shared" si="62"/>
        <v>199</v>
      </c>
    </row>
    <row r="1923" spans="1:11" x14ac:dyDescent="0.35">
      <c r="A1923" s="69">
        <f t="shared" ref="A1923:A1986" si="63">DATEVALUE(RIGHT(B1923,8))</f>
        <v>45748</v>
      </c>
      <c r="B1923" t="s">
        <v>887</v>
      </c>
      <c r="C1923" t="s">
        <v>274</v>
      </c>
      <c r="D1923" t="s">
        <v>897</v>
      </c>
      <c r="E1923" t="s">
        <v>318</v>
      </c>
      <c r="F1923" t="s">
        <v>319</v>
      </c>
      <c r="G1923" t="s">
        <v>131</v>
      </c>
      <c r="H1923">
        <v>1</v>
      </c>
      <c r="I1923" s="68" t="str">
        <f>VLOOKUP(E1923,Refs!$P$2:$R$29,3,FALSE)</f>
        <v>Y56</v>
      </c>
      <c r="J1923" s="68" t="str">
        <f>VLOOKUP(E1923,Refs!$P$2:$S$29,4,FALSE)</f>
        <v>London</v>
      </c>
      <c r="K1923" s="28">
        <f t="shared" si="62"/>
        <v>1</v>
      </c>
    </row>
    <row r="1924" spans="1:11" x14ac:dyDescent="0.35">
      <c r="A1924" s="69">
        <f t="shared" si="63"/>
        <v>45748</v>
      </c>
      <c r="B1924" t="s">
        <v>887</v>
      </c>
      <c r="C1924" t="s">
        <v>274</v>
      </c>
      <c r="D1924" t="s">
        <v>897</v>
      </c>
      <c r="E1924" t="s">
        <v>318</v>
      </c>
      <c r="F1924" t="s">
        <v>319</v>
      </c>
      <c r="G1924" t="s">
        <v>132</v>
      </c>
      <c r="H1924">
        <v>8528</v>
      </c>
      <c r="I1924" s="68" t="str">
        <f>VLOOKUP(E1924,Refs!$P$2:$R$29,3,FALSE)</f>
        <v>Y56</v>
      </c>
      <c r="J1924" s="68" t="str">
        <f>VLOOKUP(E1924,Refs!$P$2:$S$29,4,FALSE)</f>
        <v>London</v>
      </c>
      <c r="K1924" s="28">
        <f t="shared" si="62"/>
        <v>8528</v>
      </c>
    </row>
    <row r="1925" spans="1:11" x14ac:dyDescent="0.35">
      <c r="A1925" s="69">
        <f t="shared" si="63"/>
        <v>45748</v>
      </c>
      <c r="B1925" t="s">
        <v>887</v>
      </c>
      <c r="C1925" t="s">
        <v>274</v>
      </c>
      <c r="D1925" t="s">
        <v>897</v>
      </c>
      <c r="E1925" t="s">
        <v>318</v>
      </c>
      <c r="F1925" t="s">
        <v>319</v>
      </c>
      <c r="G1925" t="s">
        <v>133</v>
      </c>
      <c r="H1925">
        <v>373</v>
      </c>
      <c r="I1925" s="68" t="str">
        <f>VLOOKUP(E1925,Refs!$P$2:$R$29,3,FALSE)</f>
        <v>Y56</v>
      </c>
      <c r="J1925" s="68" t="str">
        <f>VLOOKUP(E1925,Refs!$P$2:$S$29,4,FALSE)</f>
        <v>London</v>
      </c>
      <c r="K1925" s="28">
        <f t="shared" si="62"/>
        <v>373</v>
      </c>
    </row>
    <row r="1926" spans="1:11" x14ac:dyDescent="0.35">
      <c r="A1926" s="69">
        <f t="shared" si="63"/>
        <v>45748</v>
      </c>
      <c r="B1926" t="s">
        <v>887</v>
      </c>
      <c r="C1926" t="s">
        <v>274</v>
      </c>
      <c r="D1926" t="s">
        <v>897</v>
      </c>
      <c r="E1926" t="s">
        <v>318</v>
      </c>
      <c r="F1926" t="s">
        <v>319</v>
      </c>
      <c r="G1926" t="s">
        <v>134</v>
      </c>
      <c r="H1926">
        <v>2007</v>
      </c>
      <c r="I1926" s="68" t="str">
        <f>VLOOKUP(E1926,Refs!$P$2:$R$29,3,FALSE)</f>
        <v>Y56</v>
      </c>
      <c r="J1926" s="68" t="str">
        <f>VLOOKUP(E1926,Refs!$P$2:$S$29,4,FALSE)</f>
        <v>London</v>
      </c>
      <c r="K1926" s="28">
        <f t="shared" si="62"/>
        <v>2007</v>
      </c>
    </row>
    <row r="1927" spans="1:11" x14ac:dyDescent="0.35">
      <c r="A1927" s="69">
        <f t="shared" si="63"/>
        <v>45748</v>
      </c>
      <c r="B1927" t="s">
        <v>887</v>
      </c>
      <c r="C1927" t="s">
        <v>274</v>
      </c>
      <c r="D1927" t="s">
        <v>897</v>
      </c>
      <c r="E1927" t="s">
        <v>318</v>
      </c>
      <c r="F1927" t="s">
        <v>319</v>
      </c>
      <c r="G1927" t="s">
        <v>135</v>
      </c>
      <c r="H1927">
        <v>1797</v>
      </c>
      <c r="I1927" s="68" t="str">
        <f>VLOOKUP(E1927,Refs!$P$2:$R$29,3,FALSE)</f>
        <v>Y56</v>
      </c>
      <c r="J1927" s="68" t="str">
        <f>VLOOKUP(E1927,Refs!$P$2:$S$29,4,FALSE)</f>
        <v>London</v>
      </c>
      <c r="K1927" s="28">
        <f t="shared" ref="K1927:K1990" si="64">IF(OR(H1927="NULL",H1927=0,H1927=""),"",H1927)</f>
        <v>1797</v>
      </c>
    </row>
    <row r="1928" spans="1:11" x14ac:dyDescent="0.35">
      <c r="A1928" s="69">
        <f t="shared" si="63"/>
        <v>45748</v>
      </c>
      <c r="B1928" t="s">
        <v>887</v>
      </c>
      <c r="C1928" t="s">
        <v>274</v>
      </c>
      <c r="D1928" t="s">
        <v>897</v>
      </c>
      <c r="E1928" t="s">
        <v>318</v>
      </c>
      <c r="F1928" t="s">
        <v>319</v>
      </c>
      <c r="G1928" t="s">
        <v>136</v>
      </c>
      <c r="H1928">
        <v>61</v>
      </c>
      <c r="I1928" s="68" t="str">
        <f>VLOOKUP(E1928,Refs!$P$2:$R$29,3,FALSE)</f>
        <v>Y56</v>
      </c>
      <c r="J1928" s="68" t="str">
        <f>VLOOKUP(E1928,Refs!$P$2:$S$29,4,FALSE)</f>
        <v>London</v>
      </c>
      <c r="K1928" s="28">
        <f t="shared" si="64"/>
        <v>61</v>
      </c>
    </row>
    <row r="1929" spans="1:11" x14ac:dyDescent="0.35">
      <c r="A1929" s="69">
        <f t="shared" si="63"/>
        <v>45748</v>
      </c>
      <c r="B1929" t="s">
        <v>887</v>
      </c>
      <c r="C1929" t="s">
        <v>274</v>
      </c>
      <c r="D1929" t="s">
        <v>897</v>
      </c>
      <c r="E1929" t="s">
        <v>318</v>
      </c>
      <c r="F1929" t="s">
        <v>319</v>
      </c>
      <c r="G1929" t="s">
        <v>137</v>
      </c>
      <c r="H1929">
        <v>0</v>
      </c>
      <c r="I1929" s="68" t="str">
        <f>VLOOKUP(E1929,Refs!$P$2:$R$29,3,FALSE)</f>
        <v>Y56</v>
      </c>
      <c r="J1929" s="68" t="str">
        <f>VLOOKUP(E1929,Refs!$P$2:$S$29,4,FALSE)</f>
        <v>London</v>
      </c>
      <c r="K1929" s="28" t="str">
        <f t="shared" si="64"/>
        <v/>
      </c>
    </row>
    <row r="1930" spans="1:11" x14ac:dyDescent="0.35">
      <c r="A1930" s="69">
        <f t="shared" si="63"/>
        <v>45748</v>
      </c>
      <c r="B1930" t="s">
        <v>887</v>
      </c>
      <c r="C1930" t="s">
        <v>274</v>
      </c>
      <c r="D1930" t="s">
        <v>897</v>
      </c>
      <c r="E1930" t="s">
        <v>318</v>
      </c>
      <c r="F1930" t="s">
        <v>319</v>
      </c>
      <c r="G1930" t="s">
        <v>138</v>
      </c>
      <c r="H1930">
        <v>2</v>
      </c>
      <c r="I1930" s="68" t="str">
        <f>VLOOKUP(E1930,Refs!$P$2:$R$29,3,FALSE)</f>
        <v>Y56</v>
      </c>
      <c r="J1930" s="68" t="str">
        <f>VLOOKUP(E1930,Refs!$P$2:$S$29,4,FALSE)</f>
        <v>London</v>
      </c>
      <c r="K1930" s="28">
        <f t="shared" si="64"/>
        <v>2</v>
      </c>
    </row>
    <row r="1931" spans="1:11" x14ac:dyDescent="0.35">
      <c r="A1931" s="69">
        <f t="shared" si="63"/>
        <v>45748</v>
      </c>
      <c r="B1931" t="s">
        <v>887</v>
      </c>
      <c r="C1931" t="s">
        <v>274</v>
      </c>
      <c r="D1931" t="s">
        <v>897</v>
      </c>
      <c r="E1931" t="s">
        <v>318</v>
      </c>
      <c r="F1931" t="s">
        <v>319</v>
      </c>
      <c r="G1931" t="s">
        <v>139</v>
      </c>
      <c r="H1931">
        <v>0</v>
      </c>
      <c r="I1931" s="68" t="str">
        <f>VLOOKUP(E1931,Refs!$P$2:$R$29,3,FALSE)</f>
        <v>Y56</v>
      </c>
      <c r="J1931" s="68" t="str">
        <f>VLOOKUP(E1931,Refs!$P$2:$S$29,4,FALSE)</f>
        <v>London</v>
      </c>
      <c r="K1931" s="28" t="str">
        <f t="shared" si="64"/>
        <v/>
      </c>
    </row>
    <row r="1932" spans="1:11" x14ac:dyDescent="0.35">
      <c r="A1932" s="69">
        <f t="shared" si="63"/>
        <v>45748</v>
      </c>
      <c r="B1932" t="s">
        <v>887</v>
      </c>
      <c r="C1932" t="s">
        <v>274</v>
      </c>
      <c r="D1932" t="s">
        <v>897</v>
      </c>
      <c r="E1932" t="s">
        <v>318</v>
      </c>
      <c r="F1932" t="s">
        <v>319</v>
      </c>
      <c r="G1932" t="s">
        <v>140</v>
      </c>
      <c r="H1932">
        <v>0</v>
      </c>
      <c r="I1932" s="68" t="str">
        <f>VLOOKUP(E1932,Refs!$P$2:$R$29,3,FALSE)</f>
        <v>Y56</v>
      </c>
      <c r="J1932" s="68" t="str">
        <f>VLOOKUP(E1932,Refs!$P$2:$S$29,4,FALSE)</f>
        <v>London</v>
      </c>
      <c r="K1932" s="28" t="str">
        <f t="shared" si="64"/>
        <v/>
      </c>
    </row>
    <row r="1933" spans="1:11" x14ac:dyDescent="0.35">
      <c r="A1933" s="69">
        <f t="shared" si="63"/>
        <v>45748</v>
      </c>
      <c r="B1933" t="s">
        <v>887</v>
      </c>
      <c r="C1933" t="s">
        <v>274</v>
      </c>
      <c r="D1933" t="s">
        <v>897</v>
      </c>
      <c r="E1933" t="s">
        <v>318</v>
      </c>
      <c r="F1933" t="s">
        <v>319</v>
      </c>
      <c r="G1933" t="s">
        <v>141</v>
      </c>
      <c r="H1933">
        <v>0</v>
      </c>
      <c r="I1933" s="68" t="str">
        <f>VLOOKUP(E1933,Refs!$P$2:$R$29,3,FALSE)</f>
        <v>Y56</v>
      </c>
      <c r="J1933" s="68" t="str">
        <f>VLOOKUP(E1933,Refs!$P$2:$S$29,4,FALSE)</f>
        <v>London</v>
      </c>
      <c r="K1933" s="28" t="str">
        <f t="shared" si="64"/>
        <v/>
      </c>
    </row>
    <row r="1934" spans="1:11" x14ac:dyDescent="0.35">
      <c r="A1934" s="69">
        <f t="shared" si="63"/>
        <v>45748</v>
      </c>
      <c r="B1934" t="s">
        <v>887</v>
      </c>
      <c r="C1934" t="s">
        <v>274</v>
      </c>
      <c r="D1934" t="s">
        <v>897</v>
      </c>
      <c r="E1934" t="s">
        <v>318</v>
      </c>
      <c r="F1934" t="s">
        <v>319</v>
      </c>
      <c r="G1934" t="s">
        <v>730</v>
      </c>
      <c r="H1934">
        <v>0</v>
      </c>
      <c r="I1934" s="68" t="str">
        <f>VLOOKUP(E1934,Refs!$P$2:$R$29,3,FALSE)</f>
        <v>Y56</v>
      </c>
      <c r="J1934" s="68" t="str">
        <f>VLOOKUP(E1934,Refs!$P$2:$S$29,4,FALSE)</f>
        <v>London</v>
      </c>
      <c r="K1934" s="28" t="str">
        <f t="shared" si="64"/>
        <v/>
      </c>
    </row>
    <row r="1935" spans="1:11" x14ac:dyDescent="0.35">
      <c r="A1935" s="69">
        <f t="shared" si="63"/>
        <v>45748</v>
      </c>
      <c r="B1935" t="s">
        <v>887</v>
      </c>
      <c r="C1935" t="s">
        <v>274</v>
      </c>
      <c r="D1935" t="s">
        <v>897</v>
      </c>
      <c r="E1935" t="s">
        <v>318</v>
      </c>
      <c r="F1935" t="s">
        <v>319</v>
      </c>
      <c r="G1935" t="s">
        <v>729</v>
      </c>
      <c r="H1935">
        <v>0</v>
      </c>
      <c r="I1935" s="68" t="str">
        <f>VLOOKUP(E1935,Refs!$P$2:$R$29,3,FALSE)</f>
        <v>Y56</v>
      </c>
      <c r="J1935" s="68" t="str">
        <f>VLOOKUP(E1935,Refs!$P$2:$S$29,4,FALSE)</f>
        <v>London</v>
      </c>
      <c r="K1935" s="28" t="str">
        <f t="shared" si="64"/>
        <v/>
      </c>
    </row>
    <row r="1936" spans="1:11" x14ac:dyDescent="0.35">
      <c r="A1936" s="69">
        <f t="shared" si="63"/>
        <v>45748</v>
      </c>
      <c r="B1936" t="s">
        <v>887</v>
      </c>
      <c r="C1936" t="s">
        <v>274</v>
      </c>
      <c r="D1936" t="s">
        <v>897</v>
      </c>
      <c r="E1936" t="s">
        <v>318</v>
      </c>
      <c r="F1936" t="s">
        <v>319</v>
      </c>
      <c r="G1936" t="s">
        <v>732</v>
      </c>
      <c r="H1936">
        <v>0</v>
      </c>
      <c r="I1936" s="68" t="str">
        <f>VLOOKUP(E1936,Refs!$P$2:$R$29,3,FALSE)</f>
        <v>Y56</v>
      </c>
      <c r="J1936" s="68" t="str">
        <f>VLOOKUP(E1936,Refs!$P$2:$S$29,4,FALSE)</f>
        <v>London</v>
      </c>
      <c r="K1936" s="28" t="str">
        <f t="shared" si="64"/>
        <v/>
      </c>
    </row>
    <row r="1937" spans="1:11" x14ac:dyDescent="0.35">
      <c r="A1937" s="69">
        <f t="shared" si="63"/>
        <v>45748</v>
      </c>
      <c r="B1937" t="s">
        <v>887</v>
      </c>
      <c r="C1937" t="s">
        <v>274</v>
      </c>
      <c r="D1937" t="s">
        <v>897</v>
      </c>
      <c r="E1937" t="s">
        <v>318</v>
      </c>
      <c r="F1937" t="s">
        <v>319</v>
      </c>
      <c r="G1937" t="s">
        <v>731</v>
      </c>
      <c r="H1937">
        <v>0</v>
      </c>
      <c r="I1937" s="68" t="str">
        <f>VLOOKUP(E1937,Refs!$P$2:$R$29,3,FALSE)</f>
        <v>Y56</v>
      </c>
      <c r="J1937" s="68" t="str">
        <f>VLOOKUP(E1937,Refs!$P$2:$S$29,4,FALSE)</f>
        <v>London</v>
      </c>
      <c r="K1937" s="28" t="str">
        <f t="shared" si="64"/>
        <v/>
      </c>
    </row>
    <row r="1938" spans="1:11" x14ac:dyDescent="0.35">
      <c r="A1938" s="69">
        <f t="shared" si="63"/>
        <v>45748</v>
      </c>
      <c r="B1938" t="s">
        <v>887</v>
      </c>
      <c r="C1938" t="s">
        <v>274</v>
      </c>
      <c r="D1938" t="s">
        <v>897</v>
      </c>
      <c r="E1938" t="s">
        <v>320</v>
      </c>
      <c r="F1938" t="s">
        <v>321</v>
      </c>
      <c r="G1938" t="s">
        <v>10</v>
      </c>
      <c r="H1938">
        <v>47887</v>
      </c>
      <c r="I1938" s="68" t="str">
        <f>VLOOKUP(E1938,Refs!$P$2:$R$29,3,FALSE)</f>
        <v>Y56</v>
      </c>
      <c r="J1938" s="68" t="str">
        <f>VLOOKUP(E1938,Refs!$P$2:$S$29,4,FALSE)</f>
        <v>London</v>
      </c>
      <c r="K1938" s="28">
        <f t="shared" si="64"/>
        <v>47887</v>
      </c>
    </row>
    <row r="1939" spans="1:11" x14ac:dyDescent="0.35">
      <c r="A1939" s="69">
        <f t="shared" si="63"/>
        <v>45748</v>
      </c>
      <c r="B1939" t="s">
        <v>887</v>
      </c>
      <c r="C1939" t="s">
        <v>274</v>
      </c>
      <c r="D1939" t="s">
        <v>897</v>
      </c>
      <c r="E1939" t="s">
        <v>320</v>
      </c>
      <c r="F1939" t="s">
        <v>321</v>
      </c>
      <c r="G1939" t="s">
        <v>70</v>
      </c>
      <c r="H1939">
        <v>6688</v>
      </c>
      <c r="I1939" s="68" t="str">
        <f>VLOOKUP(E1939,Refs!$P$2:$R$29,3,FALSE)</f>
        <v>Y56</v>
      </c>
      <c r="J1939" s="68" t="str">
        <f>VLOOKUP(E1939,Refs!$P$2:$S$29,4,FALSE)</f>
        <v>London</v>
      </c>
      <c r="K1939" s="28">
        <f t="shared" si="64"/>
        <v>6688</v>
      </c>
    </row>
    <row r="1940" spans="1:11" x14ac:dyDescent="0.35">
      <c r="A1940" s="69">
        <f t="shared" si="63"/>
        <v>45748</v>
      </c>
      <c r="B1940" t="s">
        <v>887</v>
      </c>
      <c r="C1940" t="s">
        <v>274</v>
      </c>
      <c r="D1940" t="s">
        <v>897</v>
      </c>
      <c r="E1940" t="s">
        <v>320</v>
      </c>
      <c r="F1940" t="s">
        <v>321</v>
      </c>
      <c r="G1940" t="s">
        <v>20</v>
      </c>
      <c r="H1940">
        <v>45904</v>
      </c>
      <c r="I1940" s="68" t="str">
        <f>VLOOKUP(E1940,Refs!$P$2:$R$29,3,FALSE)</f>
        <v>Y56</v>
      </c>
      <c r="J1940" s="68" t="str">
        <f>VLOOKUP(E1940,Refs!$P$2:$S$29,4,FALSE)</f>
        <v>London</v>
      </c>
      <c r="K1940" s="28">
        <f t="shared" si="64"/>
        <v>45904</v>
      </c>
    </row>
    <row r="1941" spans="1:11" x14ac:dyDescent="0.35">
      <c r="A1941" s="69">
        <f t="shared" si="63"/>
        <v>45748</v>
      </c>
      <c r="B1941" t="s">
        <v>887</v>
      </c>
      <c r="C1941" t="s">
        <v>274</v>
      </c>
      <c r="D1941" t="s">
        <v>897</v>
      </c>
      <c r="E1941" t="s">
        <v>320</v>
      </c>
      <c r="F1941" t="s">
        <v>321</v>
      </c>
      <c r="G1941" t="s">
        <v>23</v>
      </c>
      <c r="H1941">
        <v>44692</v>
      </c>
      <c r="I1941" s="68" t="str">
        <f>VLOOKUP(E1941,Refs!$P$2:$R$29,3,FALSE)</f>
        <v>Y56</v>
      </c>
      <c r="J1941" s="68" t="str">
        <f>VLOOKUP(E1941,Refs!$P$2:$S$29,4,FALSE)</f>
        <v>London</v>
      </c>
      <c r="K1941" s="28">
        <f t="shared" si="64"/>
        <v>44692</v>
      </c>
    </row>
    <row r="1942" spans="1:11" x14ac:dyDescent="0.35">
      <c r="A1942" s="69">
        <f t="shared" si="63"/>
        <v>45748</v>
      </c>
      <c r="B1942" t="s">
        <v>887</v>
      </c>
      <c r="C1942" t="s">
        <v>274</v>
      </c>
      <c r="D1942" t="s">
        <v>897</v>
      </c>
      <c r="E1942" t="s">
        <v>320</v>
      </c>
      <c r="F1942" t="s">
        <v>321</v>
      </c>
      <c r="G1942" t="s">
        <v>19</v>
      </c>
      <c r="H1942">
        <v>852</v>
      </c>
      <c r="I1942" s="68" t="str">
        <f>VLOOKUP(E1942,Refs!$P$2:$R$29,3,FALSE)</f>
        <v>Y56</v>
      </c>
      <c r="J1942" s="68" t="str">
        <f>VLOOKUP(E1942,Refs!$P$2:$S$29,4,FALSE)</f>
        <v>London</v>
      </c>
      <c r="K1942" s="28">
        <f t="shared" si="64"/>
        <v>852</v>
      </c>
    </row>
    <row r="1943" spans="1:11" x14ac:dyDescent="0.35">
      <c r="A1943" s="69">
        <f t="shared" si="63"/>
        <v>45748</v>
      </c>
      <c r="B1943" t="s">
        <v>887</v>
      </c>
      <c r="C1943" t="s">
        <v>274</v>
      </c>
      <c r="D1943" t="s">
        <v>897</v>
      </c>
      <c r="E1943" t="s">
        <v>320</v>
      </c>
      <c r="F1943" t="s">
        <v>321</v>
      </c>
      <c r="G1943" t="s">
        <v>21</v>
      </c>
      <c r="H1943">
        <v>427354</v>
      </c>
      <c r="I1943" s="68" t="str">
        <f>VLOOKUP(E1943,Refs!$P$2:$R$29,3,FALSE)</f>
        <v>Y56</v>
      </c>
      <c r="J1943" s="68" t="str">
        <f>VLOOKUP(E1943,Refs!$P$2:$S$29,4,FALSE)</f>
        <v>London</v>
      </c>
      <c r="K1943" s="28">
        <f t="shared" si="64"/>
        <v>427354</v>
      </c>
    </row>
    <row r="1944" spans="1:11" x14ac:dyDescent="0.35">
      <c r="A1944" s="69">
        <f t="shared" si="63"/>
        <v>45748</v>
      </c>
      <c r="B1944" t="s">
        <v>887</v>
      </c>
      <c r="C1944" t="s">
        <v>274</v>
      </c>
      <c r="D1944" t="s">
        <v>897</v>
      </c>
      <c r="E1944" t="s">
        <v>320</v>
      </c>
      <c r="F1944" t="s">
        <v>321</v>
      </c>
      <c r="G1944" t="s">
        <v>71</v>
      </c>
      <c r="H1944">
        <v>18</v>
      </c>
      <c r="I1944" s="68" t="str">
        <f>VLOOKUP(E1944,Refs!$P$2:$R$29,3,FALSE)</f>
        <v>Y56</v>
      </c>
      <c r="J1944" s="68" t="str">
        <f>VLOOKUP(E1944,Refs!$P$2:$S$29,4,FALSE)</f>
        <v>London</v>
      </c>
      <c r="K1944" s="28">
        <f t="shared" si="64"/>
        <v>18</v>
      </c>
    </row>
    <row r="1945" spans="1:11" x14ac:dyDescent="0.35">
      <c r="A1945" s="69">
        <f t="shared" si="63"/>
        <v>45748</v>
      </c>
      <c r="B1945" t="s">
        <v>887</v>
      </c>
      <c r="C1945" t="s">
        <v>274</v>
      </c>
      <c r="D1945" t="s">
        <v>897</v>
      </c>
      <c r="E1945" t="s">
        <v>320</v>
      </c>
      <c r="F1945" t="s">
        <v>321</v>
      </c>
      <c r="G1945" t="s">
        <v>72</v>
      </c>
      <c r="H1945">
        <v>130</v>
      </c>
      <c r="I1945" s="68" t="str">
        <f>VLOOKUP(E1945,Refs!$P$2:$R$29,3,FALSE)</f>
        <v>Y56</v>
      </c>
      <c r="J1945" s="68" t="str">
        <f>VLOOKUP(E1945,Refs!$P$2:$S$29,4,FALSE)</f>
        <v>London</v>
      </c>
      <c r="K1945" s="28">
        <f t="shared" si="64"/>
        <v>130</v>
      </c>
    </row>
    <row r="1946" spans="1:11" x14ac:dyDescent="0.35">
      <c r="A1946" s="69">
        <f t="shared" si="63"/>
        <v>45748</v>
      </c>
      <c r="B1946" t="s">
        <v>887</v>
      </c>
      <c r="C1946" t="s">
        <v>274</v>
      </c>
      <c r="D1946" t="s">
        <v>897</v>
      </c>
      <c r="E1946" t="s">
        <v>320</v>
      </c>
      <c r="F1946" t="s">
        <v>321</v>
      </c>
      <c r="G1946" t="s">
        <v>73</v>
      </c>
      <c r="H1946">
        <v>46109</v>
      </c>
      <c r="I1946" s="68" t="str">
        <f>VLOOKUP(E1946,Refs!$P$2:$R$29,3,FALSE)</f>
        <v>Y56</v>
      </c>
      <c r="J1946" s="68" t="str">
        <f>VLOOKUP(E1946,Refs!$P$2:$S$29,4,FALSE)</f>
        <v>London</v>
      </c>
      <c r="K1946" s="28">
        <f t="shared" si="64"/>
        <v>46109</v>
      </c>
    </row>
    <row r="1947" spans="1:11" x14ac:dyDescent="0.35">
      <c r="A1947" s="69">
        <f t="shared" si="63"/>
        <v>45748</v>
      </c>
      <c r="B1947" t="s">
        <v>887</v>
      </c>
      <c r="C1947" t="s">
        <v>274</v>
      </c>
      <c r="D1947" t="s">
        <v>897</v>
      </c>
      <c r="E1947" t="s">
        <v>320</v>
      </c>
      <c r="F1947" t="s">
        <v>321</v>
      </c>
      <c r="G1947" t="s">
        <v>74</v>
      </c>
      <c r="H1947">
        <v>9633</v>
      </c>
      <c r="I1947" s="68" t="str">
        <f>VLOOKUP(E1947,Refs!$P$2:$R$29,3,FALSE)</f>
        <v>Y56</v>
      </c>
      <c r="J1947" s="68" t="str">
        <f>VLOOKUP(E1947,Refs!$P$2:$S$29,4,FALSE)</f>
        <v>London</v>
      </c>
      <c r="K1947" s="28">
        <f t="shared" si="64"/>
        <v>9633</v>
      </c>
    </row>
    <row r="1948" spans="1:11" x14ac:dyDescent="0.35">
      <c r="A1948" s="69">
        <f t="shared" si="63"/>
        <v>45748</v>
      </c>
      <c r="B1948" t="s">
        <v>887</v>
      </c>
      <c r="C1948" t="s">
        <v>274</v>
      </c>
      <c r="D1948" t="s">
        <v>897</v>
      </c>
      <c r="E1948" t="s">
        <v>320</v>
      </c>
      <c r="F1948" t="s">
        <v>321</v>
      </c>
      <c r="G1948" t="s">
        <v>75</v>
      </c>
      <c r="H1948">
        <v>65879269</v>
      </c>
      <c r="I1948" s="68" t="str">
        <f>VLOOKUP(E1948,Refs!$P$2:$R$29,3,FALSE)</f>
        <v>Y56</v>
      </c>
      <c r="J1948" s="68" t="str">
        <f>VLOOKUP(E1948,Refs!$P$2:$S$29,4,FALSE)</f>
        <v>London</v>
      </c>
      <c r="K1948" s="28">
        <f t="shared" si="64"/>
        <v>65879269</v>
      </c>
    </row>
    <row r="1949" spans="1:11" x14ac:dyDescent="0.35">
      <c r="A1949" s="69">
        <f t="shared" si="63"/>
        <v>45748</v>
      </c>
      <c r="B1949" t="s">
        <v>887</v>
      </c>
      <c r="C1949" t="s">
        <v>274</v>
      </c>
      <c r="D1949" t="s">
        <v>897</v>
      </c>
      <c r="E1949" t="s">
        <v>320</v>
      </c>
      <c r="F1949" t="s">
        <v>321</v>
      </c>
      <c r="G1949" t="s">
        <v>26</v>
      </c>
      <c r="H1949">
        <v>41976</v>
      </c>
      <c r="I1949" s="68" t="str">
        <f>VLOOKUP(E1949,Refs!$P$2:$R$29,3,FALSE)</f>
        <v>Y56</v>
      </c>
      <c r="J1949" s="68" t="str">
        <f>VLOOKUP(E1949,Refs!$P$2:$S$29,4,FALSE)</f>
        <v>London</v>
      </c>
      <c r="K1949" s="28">
        <f t="shared" si="64"/>
        <v>41976</v>
      </c>
    </row>
    <row r="1950" spans="1:11" x14ac:dyDescent="0.35">
      <c r="A1950" s="69">
        <f t="shared" si="63"/>
        <v>45748</v>
      </c>
      <c r="B1950" t="s">
        <v>887</v>
      </c>
      <c r="C1950" t="s">
        <v>274</v>
      </c>
      <c r="D1950" t="s">
        <v>897</v>
      </c>
      <c r="E1950" t="s">
        <v>320</v>
      </c>
      <c r="F1950" t="s">
        <v>321</v>
      </c>
      <c r="G1950" t="s">
        <v>76</v>
      </c>
      <c r="H1950">
        <v>1633</v>
      </c>
      <c r="I1950" s="68" t="str">
        <f>VLOOKUP(E1950,Refs!$P$2:$R$29,3,FALSE)</f>
        <v>Y56</v>
      </c>
      <c r="J1950" s="68" t="str">
        <f>VLOOKUP(E1950,Refs!$P$2:$S$29,4,FALSE)</f>
        <v>London</v>
      </c>
      <c r="K1950" s="28">
        <f t="shared" si="64"/>
        <v>1633</v>
      </c>
    </row>
    <row r="1951" spans="1:11" x14ac:dyDescent="0.35">
      <c r="A1951" s="69">
        <f t="shared" si="63"/>
        <v>45748</v>
      </c>
      <c r="B1951" t="s">
        <v>887</v>
      </c>
      <c r="C1951" t="s">
        <v>274</v>
      </c>
      <c r="D1951" t="s">
        <v>897</v>
      </c>
      <c r="E1951" t="s">
        <v>320</v>
      </c>
      <c r="F1951" t="s">
        <v>321</v>
      </c>
      <c r="G1951" t="s">
        <v>77</v>
      </c>
      <c r="H1951">
        <v>21070</v>
      </c>
      <c r="I1951" s="68" t="str">
        <f>VLOOKUP(E1951,Refs!$P$2:$R$29,3,FALSE)</f>
        <v>Y56</v>
      </c>
      <c r="J1951" s="68" t="str">
        <f>VLOOKUP(E1951,Refs!$P$2:$S$29,4,FALSE)</f>
        <v>London</v>
      </c>
      <c r="K1951" s="28">
        <f t="shared" si="64"/>
        <v>21070</v>
      </c>
    </row>
    <row r="1952" spans="1:11" x14ac:dyDescent="0.35">
      <c r="A1952" s="69">
        <f t="shared" si="63"/>
        <v>45748</v>
      </c>
      <c r="B1952" t="s">
        <v>887</v>
      </c>
      <c r="C1952" t="s">
        <v>274</v>
      </c>
      <c r="D1952" t="s">
        <v>897</v>
      </c>
      <c r="E1952" t="s">
        <v>320</v>
      </c>
      <c r="F1952" t="s">
        <v>321</v>
      </c>
      <c r="G1952" t="s">
        <v>78</v>
      </c>
      <c r="H1952">
        <v>8289</v>
      </c>
      <c r="I1952" s="68" t="str">
        <f>VLOOKUP(E1952,Refs!$P$2:$R$29,3,FALSE)</f>
        <v>Y56</v>
      </c>
      <c r="J1952" s="68" t="str">
        <f>VLOOKUP(E1952,Refs!$P$2:$S$29,4,FALSE)</f>
        <v>London</v>
      </c>
      <c r="K1952" s="28">
        <f t="shared" si="64"/>
        <v>8289</v>
      </c>
    </row>
    <row r="1953" spans="1:11" x14ac:dyDescent="0.35">
      <c r="A1953" s="69">
        <f t="shared" si="63"/>
        <v>45748</v>
      </c>
      <c r="B1953" t="s">
        <v>887</v>
      </c>
      <c r="C1953" t="s">
        <v>274</v>
      </c>
      <c r="D1953" t="s">
        <v>897</v>
      </c>
      <c r="E1953" t="s">
        <v>320</v>
      </c>
      <c r="F1953" t="s">
        <v>321</v>
      </c>
      <c r="G1953" t="s">
        <v>79</v>
      </c>
      <c r="H1953">
        <v>9537</v>
      </c>
      <c r="I1953" s="68" t="str">
        <f>VLOOKUP(E1953,Refs!$P$2:$R$29,3,FALSE)</f>
        <v>Y56</v>
      </c>
      <c r="J1953" s="68" t="str">
        <f>VLOOKUP(E1953,Refs!$P$2:$S$29,4,FALSE)</f>
        <v>London</v>
      </c>
      <c r="K1953" s="28">
        <f t="shared" si="64"/>
        <v>9537</v>
      </c>
    </row>
    <row r="1954" spans="1:11" x14ac:dyDescent="0.35">
      <c r="A1954" s="69">
        <f t="shared" si="63"/>
        <v>45748</v>
      </c>
      <c r="B1954" t="s">
        <v>887</v>
      </c>
      <c r="C1954" t="s">
        <v>274</v>
      </c>
      <c r="D1954" t="s">
        <v>897</v>
      </c>
      <c r="E1954" t="s">
        <v>320</v>
      </c>
      <c r="F1954" t="s">
        <v>321</v>
      </c>
      <c r="G1954" t="s">
        <v>80</v>
      </c>
      <c r="H1954">
        <v>1447</v>
      </c>
      <c r="I1954" s="68" t="str">
        <f>VLOOKUP(E1954,Refs!$P$2:$R$29,3,FALSE)</f>
        <v>Y56</v>
      </c>
      <c r="J1954" s="68" t="str">
        <f>VLOOKUP(E1954,Refs!$P$2:$S$29,4,FALSE)</f>
        <v>London</v>
      </c>
      <c r="K1954" s="28">
        <f t="shared" si="64"/>
        <v>1447</v>
      </c>
    </row>
    <row r="1955" spans="1:11" x14ac:dyDescent="0.35">
      <c r="A1955" s="69">
        <f t="shared" si="63"/>
        <v>45748</v>
      </c>
      <c r="B1955" t="s">
        <v>887</v>
      </c>
      <c r="C1955" t="s">
        <v>274</v>
      </c>
      <c r="D1955" t="s">
        <v>897</v>
      </c>
      <c r="E1955" t="s">
        <v>320</v>
      </c>
      <c r="F1955" t="s">
        <v>321</v>
      </c>
      <c r="G1955" t="s">
        <v>25</v>
      </c>
      <c r="H1955">
        <v>17845</v>
      </c>
      <c r="I1955" s="68" t="str">
        <f>VLOOKUP(E1955,Refs!$P$2:$R$29,3,FALSE)</f>
        <v>Y56</v>
      </c>
      <c r="J1955" s="68" t="str">
        <f>VLOOKUP(E1955,Refs!$P$2:$S$29,4,FALSE)</f>
        <v>London</v>
      </c>
      <c r="K1955" s="28">
        <f t="shared" si="64"/>
        <v>17845</v>
      </c>
    </row>
    <row r="1956" spans="1:11" x14ac:dyDescent="0.35">
      <c r="A1956" s="69">
        <f t="shared" si="63"/>
        <v>45748</v>
      </c>
      <c r="B1956" t="s">
        <v>887</v>
      </c>
      <c r="C1956" t="s">
        <v>274</v>
      </c>
      <c r="D1956" t="s">
        <v>897</v>
      </c>
      <c r="E1956" t="s">
        <v>320</v>
      </c>
      <c r="F1956" t="s">
        <v>321</v>
      </c>
      <c r="G1956" t="s">
        <v>81</v>
      </c>
      <c r="H1956">
        <v>17</v>
      </c>
      <c r="I1956" s="68" t="str">
        <f>VLOOKUP(E1956,Refs!$P$2:$R$29,3,FALSE)</f>
        <v>Y56</v>
      </c>
      <c r="J1956" s="68" t="str">
        <f>VLOOKUP(E1956,Refs!$P$2:$S$29,4,FALSE)</f>
        <v>London</v>
      </c>
      <c r="K1956" s="28">
        <f t="shared" si="64"/>
        <v>17</v>
      </c>
    </row>
    <row r="1957" spans="1:11" x14ac:dyDescent="0.35">
      <c r="A1957" s="69">
        <f t="shared" si="63"/>
        <v>45748</v>
      </c>
      <c r="B1957" t="s">
        <v>887</v>
      </c>
      <c r="C1957" t="s">
        <v>274</v>
      </c>
      <c r="D1957" t="s">
        <v>897</v>
      </c>
      <c r="E1957" t="s">
        <v>320</v>
      </c>
      <c r="F1957" t="s">
        <v>321</v>
      </c>
      <c r="G1957" t="s">
        <v>82</v>
      </c>
      <c r="H1957">
        <v>7333</v>
      </c>
      <c r="I1957" s="68" t="str">
        <f>VLOOKUP(E1957,Refs!$P$2:$R$29,3,FALSE)</f>
        <v>Y56</v>
      </c>
      <c r="J1957" s="68" t="str">
        <f>VLOOKUP(E1957,Refs!$P$2:$S$29,4,FALSE)</f>
        <v>London</v>
      </c>
      <c r="K1957" s="28">
        <f t="shared" si="64"/>
        <v>7333</v>
      </c>
    </row>
    <row r="1958" spans="1:11" x14ac:dyDescent="0.35">
      <c r="A1958" s="69">
        <f t="shared" si="63"/>
        <v>45748</v>
      </c>
      <c r="B1958" t="s">
        <v>887</v>
      </c>
      <c r="C1958" t="s">
        <v>274</v>
      </c>
      <c r="D1958" t="s">
        <v>897</v>
      </c>
      <c r="E1958" t="s">
        <v>320</v>
      </c>
      <c r="F1958" t="s">
        <v>321</v>
      </c>
      <c r="G1958" t="s">
        <v>83</v>
      </c>
      <c r="H1958">
        <v>1777</v>
      </c>
      <c r="I1958" s="68" t="str">
        <f>VLOOKUP(E1958,Refs!$P$2:$R$29,3,FALSE)</f>
        <v>Y56</v>
      </c>
      <c r="J1958" s="68" t="str">
        <f>VLOOKUP(E1958,Refs!$P$2:$S$29,4,FALSE)</f>
        <v>London</v>
      </c>
      <c r="K1958" s="28">
        <f t="shared" si="64"/>
        <v>1777</v>
      </c>
    </row>
    <row r="1959" spans="1:11" x14ac:dyDescent="0.35">
      <c r="A1959" s="69">
        <f t="shared" si="63"/>
        <v>45748</v>
      </c>
      <c r="B1959" t="s">
        <v>887</v>
      </c>
      <c r="C1959" t="s">
        <v>274</v>
      </c>
      <c r="D1959" t="s">
        <v>897</v>
      </c>
      <c r="E1959" t="s">
        <v>320</v>
      </c>
      <c r="F1959" t="s">
        <v>321</v>
      </c>
      <c r="G1959" t="s">
        <v>84</v>
      </c>
      <c r="H1959">
        <v>6469</v>
      </c>
      <c r="I1959" s="68" t="str">
        <f>VLOOKUP(E1959,Refs!$P$2:$R$29,3,FALSE)</f>
        <v>Y56</v>
      </c>
      <c r="J1959" s="68" t="str">
        <f>VLOOKUP(E1959,Refs!$P$2:$S$29,4,FALSE)</f>
        <v>London</v>
      </c>
      <c r="K1959" s="28">
        <f t="shared" si="64"/>
        <v>6469</v>
      </c>
    </row>
    <row r="1960" spans="1:11" x14ac:dyDescent="0.35">
      <c r="A1960" s="69">
        <f t="shared" si="63"/>
        <v>45748</v>
      </c>
      <c r="B1960" t="s">
        <v>887</v>
      </c>
      <c r="C1960" t="s">
        <v>274</v>
      </c>
      <c r="D1960" t="s">
        <v>897</v>
      </c>
      <c r="E1960" t="s">
        <v>320</v>
      </c>
      <c r="F1960" t="s">
        <v>321</v>
      </c>
      <c r="G1960" t="s">
        <v>85</v>
      </c>
      <c r="H1960">
        <v>22361</v>
      </c>
      <c r="I1960" s="68" t="str">
        <f>VLOOKUP(E1960,Refs!$P$2:$R$29,3,FALSE)</f>
        <v>Y56</v>
      </c>
      <c r="J1960" s="68" t="str">
        <f>VLOOKUP(E1960,Refs!$P$2:$S$29,4,FALSE)</f>
        <v>London</v>
      </c>
      <c r="K1960" s="28">
        <f t="shared" si="64"/>
        <v>22361</v>
      </c>
    </row>
    <row r="1961" spans="1:11" x14ac:dyDescent="0.35">
      <c r="A1961" s="69">
        <f t="shared" si="63"/>
        <v>45748</v>
      </c>
      <c r="B1961" t="s">
        <v>887</v>
      </c>
      <c r="C1961" t="s">
        <v>274</v>
      </c>
      <c r="D1961" t="s">
        <v>897</v>
      </c>
      <c r="E1961" t="s">
        <v>320</v>
      </c>
      <c r="F1961" t="s">
        <v>321</v>
      </c>
      <c r="G1961" t="s">
        <v>86</v>
      </c>
      <c r="H1961">
        <v>2087</v>
      </c>
      <c r="I1961" s="68" t="str">
        <f>VLOOKUP(E1961,Refs!$P$2:$R$29,3,FALSE)</f>
        <v>Y56</v>
      </c>
      <c r="J1961" s="68" t="str">
        <f>VLOOKUP(E1961,Refs!$P$2:$S$29,4,FALSE)</f>
        <v>London</v>
      </c>
      <c r="K1961" s="28">
        <f t="shared" si="64"/>
        <v>2087</v>
      </c>
    </row>
    <row r="1962" spans="1:11" x14ac:dyDescent="0.35">
      <c r="A1962" s="69">
        <f t="shared" si="63"/>
        <v>45748</v>
      </c>
      <c r="B1962" t="s">
        <v>887</v>
      </c>
      <c r="C1962" t="s">
        <v>274</v>
      </c>
      <c r="D1962" t="s">
        <v>897</v>
      </c>
      <c r="E1962" t="s">
        <v>320</v>
      </c>
      <c r="F1962" t="s">
        <v>321</v>
      </c>
      <c r="G1962" t="s">
        <v>87</v>
      </c>
      <c r="H1962">
        <v>1126</v>
      </c>
      <c r="I1962" s="68" t="str">
        <f>VLOOKUP(E1962,Refs!$P$2:$R$29,3,FALSE)</f>
        <v>Y56</v>
      </c>
      <c r="J1962" s="68" t="str">
        <f>VLOOKUP(E1962,Refs!$P$2:$S$29,4,FALSE)</f>
        <v>London</v>
      </c>
      <c r="K1962" s="28">
        <f t="shared" si="64"/>
        <v>1126</v>
      </c>
    </row>
    <row r="1963" spans="1:11" x14ac:dyDescent="0.35">
      <c r="A1963" s="69">
        <f t="shared" si="63"/>
        <v>45748</v>
      </c>
      <c r="B1963" t="s">
        <v>887</v>
      </c>
      <c r="C1963" t="s">
        <v>274</v>
      </c>
      <c r="D1963" t="s">
        <v>897</v>
      </c>
      <c r="E1963" t="s">
        <v>320</v>
      </c>
      <c r="F1963" t="s">
        <v>321</v>
      </c>
      <c r="G1963" t="s">
        <v>88</v>
      </c>
      <c r="H1963">
        <v>8521</v>
      </c>
      <c r="I1963" s="68" t="str">
        <f>VLOOKUP(E1963,Refs!$P$2:$R$29,3,FALSE)</f>
        <v>Y56</v>
      </c>
      <c r="J1963" s="68" t="str">
        <f>VLOOKUP(E1963,Refs!$P$2:$S$29,4,FALSE)</f>
        <v>London</v>
      </c>
      <c r="K1963" s="28">
        <f t="shared" si="64"/>
        <v>8521</v>
      </c>
    </row>
    <row r="1964" spans="1:11" x14ac:dyDescent="0.35">
      <c r="A1964" s="69">
        <f t="shared" si="63"/>
        <v>45748</v>
      </c>
      <c r="B1964" t="s">
        <v>887</v>
      </c>
      <c r="C1964" t="s">
        <v>274</v>
      </c>
      <c r="D1964" t="s">
        <v>897</v>
      </c>
      <c r="E1964" t="s">
        <v>320</v>
      </c>
      <c r="F1964" t="s">
        <v>321</v>
      </c>
      <c r="G1964" t="s">
        <v>89</v>
      </c>
      <c r="H1964">
        <v>32807</v>
      </c>
      <c r="I1964" s="68" t="str">
        <f>VLOOKUP(E1964,Refs!$P$2:$R$29,3,FALSE)</f>
        <v>Y56</v>
      </c>
      <c r="J1964" s="68" t="str">
        <f>VLOOKUP(E1964,Refs!$P$2:$S$29,4,FALSE)</f>
        <v>London</v>
      </c>
      <c r="K1964" s="28">
        <f t="shared" si="64"/>
        <v>32807</v>
      </c>
    </row>
    <row r="1965" spans="1:11" x14ac:dyDescent="0.35">
      <c r="A1965" s="69">
        <f t="shared" si="63"/>
        <v>45748</v>
      </c>
      <c r="B1965" t="s">
        <v>887</v>
      </c>
      <c r="C1965" t="s">
        <v>274</v>
      </c>
      <c r="D1965" t="s">
        <v>897</v>
      </c>
      <c r="E1965" t="s">
        <v>320</v>
      </c>
      <c r="F1965" t="s">
        <v>321</v>
      </c>
      <c r="G1965" t="s">
        <v>90</v>
      </c>
      <c r="H1965">
        <v>41123</v>
      </c>
      <c r="I1965" s="68" t="str">
        <f>VLOOKUP(E1965,Refs!$P$2:$R$29,3,FALSE)</f>
        <v>Y56</v>
      </c>
      <c r="J1965" s="68" t="str">
        <f>VLOOKUP(E1965,Refs!$P$2:$S$29,4,FALSE)</f>
        <v>London</v>
      </c>
      <c r="K1965" s="28">
        <f t="shared" si="64"/>
        <v>41123</v>
      </c>
    </row>
    <row r="1966" spans="1:11" x14ac:dyDescent="0.35">
      <c r="A1966" s="69">
        <f t="shared" si="63"/>
        <v>45748</v>
      </c>
      <c r="B1966" t="s">
        <v>887</v>
      </c>
      <c r="C1966" t="s">
        <v>274</v>
      </c>
      <c r="D1966" t="s">
        <v>897</v>
      </c>
      <c r="E1966" t="s">
        <v>320</v>
      </c>
      <c r="F1966" t="s">
        <v>321</v>
      </c>
      <c r="G1966" t="s">
        <v>27</v>
      </c>
      <c r="H1966">
        <v>4193</v>
      </c>
      <c r="I1966" s="68" t="str">
        <f>VLOOKUP(E1966,Refs!$P$2:$R$29,3,FALSE)</f>
        <v>Y56</v>
      </c>
      <c r="J1966" s="68" t="str">
        <f>VLOOKUP(E1966,Refs!$P$2:$S$29,4,FALSE)</f>
        <v>London</v>
      </c>
      <c r="K1966" s="28">
        <f t="shared" si="64"/>
        <v>4193</v>
      </c>
    </row>
    <row r="1967" spans="1:11" x14ac:dyDescent="0.35">
      <c r="A1967" s="69">
        <f t="shared" si="63"/>
        <v>45748</v>
      </c>
      <c r="B1967" t="s">
        <v>887</v>
      </c>
      <c r="C1967" t="s">
        <v>274</v>
      </c>
      <c r="D1967" t="s">
        <v>897</v>
      </c>
      <c r="E1967" t="s">
        <v>320</v>
      </c>
      <c r="F1967" t="s">
        <v>321</v>
      </c>
      <c r="G1967" t="s">
        <v>29</v>
      </c>
      <c r="H1967">
        <v>4798</v>
      </c>
      <c r="I1967" s="68" t="str">
        <f>VLOOKUP(E1967,Refs!$P$2:$R$29,3,FALSE)</f>
        <v>Y56</v>
      </c>
      <c r="J1967" s="68" t="str">
        <f>VLOOKUP(E1967,Refs!$P$2:$S$29,4,FALSE)</f>
        <v>London</v>
      </c>
      <c r="K1967" s="28">
        <f t="shared" si="64"/>
        <v>4798</v>
      </c>
    </row>
    <row r="1968" spans="1:11" x14ac:dyDescent="0.35">
      <c r="A1968" s="69">
        <f t="shared" si="63"/>
        <v>45748</v>
      </c>
      <c r="B1968" t="s">
        <v>887</v>
      </c>
      <c r="C1968" t="s">
        <v>274</v>
      </c>
      <c r="D1968" t="s">
        <v>897</v>
      </c>
      <c r="E1968" t="s">
        <v>320</v>
      </c>
      <c r="F1968" t="s">
        <v>321</v>
      </c>
      <c r="G1968" t="s">
        <v>91</v>
      </c>
      <c r="H1968">
        <v>4024</v>
      </c>
      <c r="I1968" s="68" t="str">
        <f>VLOOKUP(E1968,Refs!$P$2:$R$29,3,FALSE)</f>
        <v>Y56</v>
      </c>
      <c r="J1968" s="68" t="str">
        <f>VLOOKUP(E1968,Refs!$P$2:$S$29,4,FALSE)</f>
        <v>London</v>
      </c>
      <c r="K1968" s="28">
        <f t="shared" si="64"/>
        <v>4024</v>
      </c>
    </row>
    <row r="1969" spans="1:11" x14ac:dyDescent="0.35">
      <c r="A1969" s="69">
        <f t="shared" si="63"/>
        <v>45748</v>
      </c>
      <c r="B1969" t="s">
        <v>887</v>
      </c>
      <c r="C1969" t="s">
        <v>274</v>
      </c>
      <c r="D1969" t="s">
        <v>897</v>
      </c>
      <c r="E1969" t="s">
        <v>320</v>
      </c>
      <c r="F1969" t="s">
        <v>321</v>
      </c>
      <c r="G1969" t="s">
        <v>92</v>
      </c>
      <c r="H1969">
        <v>39</v>
      </c>
      <c r="I1969" s="68" t="str">
        <f>VLOOKUP(E1969,Refs!$P$2:$R$29,3,FALSE)</f>
        <v>Y56</v>
      </c>
      <c r="J1969" s="68" t="str">
        <f>VLOOKUP(E1969,Refs!$P$2:$S$29,4,FALSE)</f>
        <v>London</v>
      </c>
      <c r="K1969" s="28">
        <f t="shared" si="64"/>
        <v>39</v>
      </c>
    </row>
    <row r="1970" spans="1:11" x14ac:dyDescent="0.35">
      <c r="A1970" s="69">
        <f t="shared" si="63"/>
        <v>45748</v>
      </c>
      <c r="B1970" t="s">
        <v>887</v>
      </c>
      <c r="C1970" t="s">
        <v>274</v>
      </c>
      <c r="D1970" t="s">
        <v>897</v>
      </c>
      <c r="E1970" t="s">
        <v>320</v>
      </c>
      <c r="F1970" t="s">
        <v>321</v>
      </c>
      <c r="G1970" t="s">
        <v>93</v>
      </c>
      <c r="H1970">
        <v>1895</v>
      </c>
      <c r="I1970" s="68" t="str">
        <f>VLOOKUP(E1970,Refs!$P$2:$R$29,3,FALSE)</f>
        <v>Y56</v>
      </c>
      <c r="J1970" s="68" t="str">
        <f>VLOOKUP(E1970,Refs!$P$2:$S$29,4,FALSE)</f>
        <v>London</v>
      </c>
      <c r="K1970" s="28">
        <f t="shared" si="64"/>
        <v>1895</v>
      </c>
    </row>
    <row r="1971" spans="1:11" x14ac:dyDescent="0.35">
      <c r="A1971" s="69">
        <f t="shared" si="63"/>
        <v>45748</v>
      </c>
      <c r="B1971" t="s">
        <v>887</v>
      </c>
      <c r="C1971" t="s">
        <v>274</v>
      </c>
      <c r="D1971" t="s">
        <v>897</v>
      </c>
      <c r="E1971" t="s">
        <v>320</v>
      </c>
      <c r="F1971" t="s">
        <v>321</v>
      </c>
      <c r="G1971" t="s">
        <v>94</v>
      </c>
      <c r="H1971">
        <v>186</v>
      </c>
      <c r="I1971" s="68" t="str">
        <f>VLOOKUP(E1971,Refs!$P$2:$R$29,3,FALSE)</f>
        <v>Y56</v>
      </c>
      <c r="J1971" s="68" t="str">
        <f>VLOOKUP(E1971,Refs!$P$2:$S$29,4,FALSE)</f>
        <v>London</v>
      </c>
      <c r="K1971" s="28">
        <f t="shared" si="64"/>
        <v>186</v>
      </c>
    </row>
    <row r="1972" spans="1:11" x14ac:dyDescent="0.35">
      <c r="A1972" s="69">
        <f t="shared" si="63"/>
        <v>45748</v>
      </c>
      <c r="B1972" t="s">
        <v>887</v>
      </c>
      <c r="C1972" t="s">
        <v>274</v>
      </c>
      <c r="D1972" t="s">
        <v>897</v>
      </c>
      <c r="E1972" t="s">
        <v>320</v>
      </c>
      <c r="F1972" t="s">
        <v>321</v>
      </c>
      <c r="G1972" t="s">
        <v>95</v>
      </c>
      <c r="H1972">
        <v>1528</v>
      </c>
      <c r="I1972" s="68" t="str">
        <f>VLOOKUP(E1972,Refs!$P$2:$R$29,3,FALSE)</f>
        <v>Y56</v>
      </c>
      <c r="J1972" s="68" t="str">
        <f>VLOOKUP(E1972,Refs!$P$2:$S$29,4,FALSE)</f>
        <v>London</v>
      </c>
      <c r="K1972" s="28">
        <f t="shared" si="64"/>
        <v>1528</v>
      </c>
    </row>
    <row r="1973" spans="1:11" x14ac:dyDescent="0.35">
      <c r="A1973" s="69">
        <f t="shared" si="63"/>
        <v>45748</v>
      </c>
      <c r="B1973" t="s">
        <v>887</v>
      </c>
      <c r="C1973" t="s">
        <v>274</v>
      </c>
      <c r="D1973" t="s">
        <v>897</v>
      </c>
      <c r="E1973" t="s">
        <v>320</v>
      </c>
      <c r="F1973" t="s">
        <v>321</v>
      </c>
      <c r="G1973" t="s">
        <v>96</v>
      </c>
      <c r="H1973">
        <v>72</v>
      </c>
      <c r="I1973" s="68" t="str">
        <f>VLOOKUP(E1973,Refs!$P$2:$R$29,3,FALSE)</f>
        <v>Y56</v>
      </c>
      <c r="J1973" s="68" t="str">
        <f>VLOOKUP(E1973,Refs!$P$2:$S$29,4,FALSE)</f>
        <v>London</v>
      </c>
      <c r="K1973" s="28">
        <f t="shared" si="64"/>
        <v>72</v>
      </c>
    </row>
    <row r="1974" spans="1:11" x14ac:dyDescent="0.35">
      <c r="A1974" s="69">
        <f t="shared" si="63"/>
        <v>45748</v>
      </c>
      <c r="B1974" t="s">
        <v>887</v>
      </c>
      <c r="C1974" t="s">
        <v>274</v>
      </c>
      <c r="D1974" t="s">
        <v>897</v>
      </c>
      <c r="E1974" t="s">
        <v>320</v>
      </c>
      <c r="F1974" t="s">
        <v>321</v>
      </c>
      <c r="G1974" t="s">
        <v>97</v>
      </c>
      <c r="H1974">
        <v>4664</v>
      </c>
      <c r="I1974" s="68" t="str">
        <f>VLOOKUP(E1974,Refs!$P$2:$R$29,3,FALSE)</f>
        <v>Y56</v>
      </c>
      <c r="J1974" s="68" t="str">
        <f>VLOOKUP(E1974,Refs!$P$2:$S$29,4,FALSE)</f>
        <v>London</v>
      </c>
      <c r="K1974" s="28">
        <f t="shared" si="64"/>
        <v>4664</v>
      </c>
    </row>
    <row r="1975" spans="1:11" x14ac:dyDescent="0.35">
      <c r="A1975" s="69">
        <f t="shared" si="63"/>
        <v>45748</v>
      </c>
      <c r="B1975" t="s">
        <v>887</v>
      </c>
      <c r="C1975" t="s">
        <v>274</v>
      </c>
      <c r="D1975" t="s">
        <v>897</v>
      </c>
      <c r="E1975" t="s">
        <v>320</v>
      </c>
      <c r="F1975" t="s">
        <v>321</v>
      </c>
      <c r="G1975" t="s">
        <v>31</v>
      </c>
      <c r="H1975">
        <v>3781</v>
      </c>
      <c r="I1975" s="68" t="str">
        <f>VLOOKUP(E1975,Refs!$P$2:$R$29,3,FALSE)</f>
        <v>Y56</v>
      </c>
      <c r="J1975" s="68" t="str">
        <f>VLOOKUP(E1975,Refs!$P$2:$S$29,4,FALSE)</f>
        <v>London</v>
      </c>
      <c r="K1975" s="28">
        <f t="shared" si="64"/>
        <v>3781</v>
      </c>
    </row>
    <row r="1976" spans="1:11" x14ac:dyDescent="0.35">
      <c r="A1976" s="69">
        <f t="shared" si="63"/>
        <v>45748</v>
      </c>
      <c r="B1976" t="s">
        <v>887</v>
      </c>
      <c r="C1976" t="s">
        <v>274</v>
      </c>
      <c r="D1976" t="s">
        <v>897</v>
      </c>
      <c r="E1976" t="s">
        <v>320</v>
      </c>
      <c r="F1976" t="s">
        <v>321</v>
      </c>
      <c r="G1976" t="s">
        <v>98</v>
      </c>
      <c r="H1976">
        <v>7670</v>
      </c>
      <c r="I1976" s="68" t="str">
        <f>VLOOKUP(E1976,Refs!$P$2:$R$29,3,FALSE)</f>
        <v>Y56</v>
      </c>
      <c r="J1976" s="68" t="str">
        <f>VLOOKUP(E1976,Refs!$P$2:$S$29,4,FALSE)</f>
        <v>London</v>
      </c>
      <c r="K1976" s="28">
        <f t="shared" si="64"/>
        <v>7670</v>
      </c>
    </row>
    <row r="1977" spans="1:11" x14ac:dyDescent="0.35">
      <c r="A1977" s="69">
        <f t="shared" si="63"/>
        <v>45748</v>
      </c>
      <c r="B1977" t="s">
        <v>887</v>
      </c>
      <c r="C1977" t="s">
        <v>274</v>
      </c>
      <c r="D1977" t="s">
        <v>897</v>
      </c>
      <c r="E1977" t="s">
        <v>320</v>
      </c>
      <c r="F1977" t="s">
        <v>321</v>
      </c>
      <c r="G1977" t="s">
        <v>99</v>
      </c>
      <c r="H1977">
        <v>4146</v>
      </c>
      <c r="I1977" s="68" t="str">
        <f>VLOOKUP(E1977,Refs!$P$2:$R$29,3,FALSE)</f>
        <v>Y56</v>
      </c>
      <c r="J1977" s="68" t="str">
        <f>VLOOKUP(E1977,Refs!$P$2:$S$29,4,FALSE)</f>
        <v>London</v>
      </c>
      <c r="K1977" s="28">
        <f t="shared" si="64"/>
        <v>4146</v>
      </c>
    </row>
    <row r="1978" spans="1:11" x14ac:dyDescent="0.35">
      <c r="A1978" s="69">
        <f t="shared" si="63"/>
        <v>45748</v>
      </c>
      <c r="B1978" t="s">
        <v>887</v>
      </c>
      <c r="C1978" t="s">
        <v>274</v>
      </c>
      <c r="D1978" t="s">
        <v>897</v>
      </c>
      <c r="E1978" t="s">
        <v>320</v>
      </c>
      <c r="F1978" t="s">
        <v>321</v>
      </c>
      <c r="G1978" t="s">
        <v>100</v>
      </c>
      <c r="H1978">
        <v>3847</v>
      </c>
      <c r="I1978" s="68" t="str">
        <f>VLOOKUP(E1978,Refs!$P$2:$R$29,3,FALSE)</f>
        <v>Y56</v>
      </c>
      <c r="J1978" s="68" t="str">
        <f>VLOOKUP(E1978,Refs!$P$2:$S$29,4,FALSE)</f>
        <v>London</v>
      </c>
      <c r="K1978" s="28">
        <f t="shared" si="64"/>
        <v>3847</v>
      </c>
    </row>
    <row r="1979" spans="1:11" x14ac:dyDescent="0.35">
      <c r="A1979" s="69">
        <f t="shared" si="63"/>
        <v>45748</v>
      </c>
      <c r="B1979" t="s">
        <v>887</v>
      </c>
      <c r="C1979" t="s">
        <v>274</v>
      </c>
      <c r="D1979" t="s">
        <v>897</v>
      </c>
      <c r="E1979" t="s">
        <v>320</v>
      </c>
      <c r="F1979" t="s">
        <v>321</v>
      </c>
      <c r="G1979" t="s">
        <v>101</v>
      </c>
      <c r="H1979">
        <v>744</v>
      </c>
      <c r="I1979" s="68" t="str">
        <f>VLOOKUP(E1979,Refs!$P$2:$R$29,3,FALSE)</f>
        <v>Y56</v>
      </c>
      <c r="J1979" s="68" t="str">
        <f>VLOOKUP(E1979,Refs!$P$2:$S$29,4,FALSE)</f>
        <v>London</v>
      </c>
      <c r="K1979" s="28">
        <f t="shared" si="64"/>
        <v>744</v>
      </c>
    </row>
    <row r="1980" spans="1:11" x14ac:dyDescent="0.35">
      <c r="A1980" s="69">
        <f t="shared" si="63"/>
        <v>45748</v>
      </c>
      <c r="B1980" t="s">
        <v>887</v>
      </c>
      <c r="C1980" t="s">
        <v>274</v>
      </c>
      <c r="D1980" t="s">
        <v>897</v>
      </c>
      <c r="E1980" t="s">
        <v>320</v>
      </c>
      <c r="F1980" t="s">
        <v>321</v>
      </c>
      <c r="G1980" t="s">
        <v>102</v>
      </c>
      <c r="H1980">
        <v>1135</v>
      </c>
      <c r="I1980" s="68" t="str">
        <f>VLOOKUP(E1980,Refs!$P$2:$R$29,3,FALSE)</f>
        <v>Y56</v>
      </c>
      <c r="J1980" s="68" t="str">
        <f>VLOOKUP(E1980,Refs!$P$2:$S$29,4,FALSE)</f>
        <v>London</v>
      </c>
      <c r="K1980" s="28">
        <f t="shared" si="64"/>
        <v>1135</v>
      </c>
    </row>
    <row r="1981" spans="1:11" x14ac:dyDescent="0.35">
      <c r="A1981" s="69">
        <f t="shared" si="63"/>
        <v>45748</v>
      </c>
      <c r="B1981" t="s">
        <v>887</v>
      </c>
      <c r="C1981" t="s">
        <v>274</v>
      </c>
      <c r="D1981" t="s">
        <v>897</v>
      </c>
      <c r="E1981" t="s">
        <v>320</v>
      </c>
      <c r="F1981" t="s">
        <v>321</v>
      </c>
      <c r="G1981" t="s">
        <v>103</v>
      </c>
      <c r="H1981">
        <v>178</v>
      </c>
      <c r="I1981" s="68" t="str">
        <f>VLOOKUP(E1981,Refs!$P$2:$R$29,3,FALSE)</f>
        <v>Y56</v>
      </c>
      <c r="J1981" s="68" t="str">
        <f>VLOOKUP(E1981,Refs!$P$2:$S$29,4,FALSE)</f>
        <v>London</v>
      </c>
      <c r="K1981" s="28">
        <f t="shared" si="64"/>
        <v>178</v>
      </c>
    </row>
    <row r="1982" spans="1:11" x14ac:dyDescent="0.35">
      <c r="A1982" s="69">
        <f t="shared" si="63"/>
        <v>45748</v>
      </c>
      <c r="B1982" t="s">
        <v>887</v>
      </c>
      <c r="C1982" t="s">
        <v>274</v>
      </c>
      <c r="D1982" t="s">
        <v>897</v>
      </c>
      <c r="E1982" t="s">
        <v>320</v>
      </c>
      <c r="F1982" t="s">
        <v>321</v>
      </c>
      <c r="G1982" t="s">
        <v>104</v>
      </c>
      <c r="H1982">
        <v>3341</v>
      </c>
      <c r="I1982" s="68" t="str">
        <f>VLOOKUP(E1982,Refs!$P$2:$R$29,3,FALSE)</f>
        <v>Y56</v>
      </c>
      <c r="J1982" s="68" t="str">
        <f>VLOOKUP(E1982,Refs!$P$2:$S$29,4,FALSE)</f>
        <v>London</v>
      </c>
      <c r="K1982" s="28">
        <f t="shared" si="64"/>
        <v>3341</v>
      </c>
    </row>
    <row r="1983" spans="1:11" x14ac:dyDescent="0.35">
      <c r="A1983" s="69">
        <f t="shared" si="63"/>
        <v>45748</v>
      </c>
      <c r="B1983" t="s">
        <v>887</v>
      </c>
      <c r="C1983" t="s">
        <v>274</v>
      </c>
      <c r="D1983" t="s">
        <v>897</v>
      </c>
      <c r="E1983" t="s">
        <v>320</v>
      </c>
      <c r="F1983" t="s">
        <v>321</v>
      </c>
      <c r="G1983" t="s">
        <v>105</v>
      </c>
      <c r="H1983">
        <v>28519542</v>
      </c>
      <c r="I1983" s="68" t="str">
        <f>VLOOKUP(E1983,Refs!$P$2:$R$29,3,FALSE)</f>
        <v>Y56</v>
      </c>
      <c r="J1983" s="68" t="str">
        <f>VLOOKUP(E1983,Refs!$P$2:$S$29,4,FALSE)</f>
        <v>London</v>
      </c>
      <c r="K1983" s="28">
        <f t="shared" si="64"/>
        <v>28519542</v>
      </c>
    </row>
    <row r="1984" spans="1:11" x14ac:dyDescent="0.35">
      <c r="A1984" s="69">
        <f t="shared" si="63"/>
        <v>45748</v>
      </c>
      <c r="B1984" t="s">
        <v>887</v>
      </c>
      <c r="C1984" t="s">
        <v>274</v>
      </c>
      <c r="D1984" t="s">
        <v>897</v>
      </c>
      <c r="E1984" t="s">
        <v>320</v>
      </c>
      <c r="F1984" t="s">
        <v>321</v>
      </c>
      <c r="G1984" t="s">
        <v>106</v>
      </c>
      <c r="H1984">
        <v>4637</v>
      </c>
      <c r="I1984" s="68" t="str">
        <f>VLOOKUP(E1984,Refs!$P$2:$R$29,3,FALSE)</f>
        <v>Y56</v>
      </c>
      <c r="J1984" s="68" t="str">
        <f>VLOOKUP(E1984,Refs!$P$2:$S$29,4,FALSE)</f>
        <v>London</v>
      </c>
      <c r="K1984" s="28">
        <f t="shared" si="64"/>
        <v>4637</v>
      </c>
    </row>
    <row r="1985" spans="1:11" x14ac:dyDescent="0.35">
      <c r="A1985" s="69">
        <f t="shared" si="63"/>
        <v>45748</v>
      </c>
      <c r="B1985" t="s">
        <v>887</v>
      </c>
      <c r="C1985" t="s">
        <v>274</v>
      </c>
      <c r="D1985" t="s">
        <v>897</v>
      </c>
      <c r="E1985" t="s">
        <v>320</v>
      </c>
      <c r="F1985" t="s">
        <v>321</v>
      </c>
      <c r="G1985" t="s">
        <v>107</v>
      </c>
      <c r="H1985">
        <v>2476</v>
      </c>
      <c r="I1985" s="68" t="str">
        <f>VLOOKUP(E1985,Refs!$P$2:$R$29,3,FALSE)</f>
        <v>Y56</v>
      </c>
      <c r="J1985" s="68" t="str">
        <f>VLOOKUP(E1985,Refs!$P$2:$S$29,4,FALSE)</f>
        <v>London</v>
      </c>
      <c r="K1985" s="28">
        <f t="shared" si="64"/>
        <v>2476</v>
      </c>
    </row>
    <row r="1986" spans="1:11" x14ac:dyDescent="0.35">
      <c r="A1986" s="69">
        <f t="shared" si="63"/>
        <v>45748</v>
      </c>
      <c r="B1986" t="s">
        <v>887</v>
      </c>
      <c r="C1986" t="s">
        <v>274</v>
      </c>
      <c r="D1986" t="s">
        <v>897</v>
      </c>
      <c r="E1986" t="s">
        <v>320</v>
      </c>
      <c r="F1986" t="s">
        <v>321</v>
      </c>
      <c r="G1986" t="s">
        <v>108</v>
      </c>
      <c r="H1986">
        <v>160</v>
      </c>
      <c r="I1986" s="68" t="str">
        <f>VLOOKUP(E1986,Refs!$P$2:$R$29,3,FALSE)</f>
        <v>Y56</v>
      </c>
      <c r="J1986" s="68" t="str">
        <f>VLOOKUP(E1986,Refs!$P$2:$S$29,4,FALSE)</f>
        <v>London</v>
      </c>
      <c r="K1986" s="28">
        <f t="shared" si="64"/>
        <v>160</v>
      </c>
    </row>
    <row r="1987" spans="1:11" x14ac:dyDescent="0.35">
      <c r="A1987" s="69">
        <f t="shared" ref="A1987:A2050" si="65">DATEVALUE(RIGHT(B1987,8))</f>
        <v>45748</v>
      </c>
      <c r="B1987" t="s">
        <v>887</v>
      </c>
      <c r="C1987" t="s">
        <v>274</v>
      </c>
      <c r="D1987" t="s">
        <v>897</v>
      </c>
      <c r="E1987" t="s">
        <v>320</v>
      </c>
      <c r="F1987" t="s">
        <v>321</v>
      </c>
      <c r="G1987" t="s">
        <v>109</v>
      </c>
      <c r="H1987">
        <v>1609</v>
      </c>
      <c r="I1987" s="68" t="str">
        <f>VLOOKUP(E1987,Refs!$P$2:$R$29,3,FALSE)</f>
        <v>Y56</v>
      </c>
      <c r="J1987" s="68" t="str">
        <f>VLOOKUP(E1987,Refs!$P$2:$S$29,4,FALSE)</f>
        <v>London</v>
      </c>
      <c r="K1987" s="28">
        <f t="shared" si="64"/>
        <v>1609</v>
      </c>
    </row>
    <row r="1988" spans="1:11" x14ac:dyDescent="0.35">
      <c r="A1988" s="69">
        <f t="shared" si="65"/>
        <v>45748</v>
      </c>
      <c r="B1988" t="s">
        <v>887</v>
      </c>
      <c r="C1988" t="s">
        <v>274</v>
      </c>
      <c r="D1988" t="s">
        <v>897</v>
      </c>
      <c r="E1988" t="s">
        <v>320</v>
      </c>
      <c r="F1988" t="s">
        <v>321</v>
      </c>
      <c r="G1988" t="s">
        <v>110</v>
      </c>
      <c r="H1988">
        <v>20285387</v>
      </c>
      <c r="I1988" s="68" t="str">
        <f>VLOOKUP(E1988,Refs!$P$2:$R$29,3,FALSE)</f>
        <v>Y56</v>
      </c>
      <c r="J1988" s="68" t="str">
        <f>VLOOKUP(E1988,Refs!$P$2:$S$29,4,FALSE)</f>
        <v>London</v>
      </c>
      <c r="K1988" s="28">
        <f t="shared" si="64"/>
        <v>20285387</v>
      </c>
    </row>
    <row r="1989" spans="1:11" x14ac:dyDescent="0.35">
      <c r="A1989" s="69">
        <f t="shared" si="65"/>
        <v>45748</v>
      </c>
      <c r="B1989" t="s">
        <v>887</v>
      </c>
      <c r="C1989" t="s">
        <v>274</v>
      </c>
      <c r="D1989" t="s">
        <v>897</v>
      </c>
      <c r="E1989" t="s">
        <v>320</v>
      </c>
      <c r="F1989" t="s">
        <v>321</v>
      </c>
      <c r="G1989" t="s">
        <v>111</v>
      </c>
      <c r="H1989">
        <v>940</v>
      </c>
      <c r="I1989" s="68" t="str">
        <f>VLOOKUP(E1989,Refs!$P$2:$R$29,3,FALSE)</f>
        <v>Y56</v>
      </c>
      <c r="J1989" s="68" t="str">
        <f>VLOOKUP(E1989,Refs!$P$2:$S$29,4,FALSE)</f>
        <v>London</v>
      </c>
      <c r="K1989" s="28">
        <f t="shared" si="64"/>
        <v>940</v>
      </c>
    </row>
    <row r="1990" spans="1:11" x14ac:dyDescent="0.35">
      <c r="A1990" s="69">
        <f t="shared" si="65"/>
        <v>45748</v>
      </c>
      <c r="B1990" t="s">
        <v>887</v>
      </c>
      <c r="C1990" t="s">
        <v>274</v>
      </c>
      <c r="D1990" t="s">
        <v>897</v>
      </c>
      <c r="E1990" t="s">
        <v>320</v>
      </c>
      <c r="F1990" t="s">
        <v>321</v>
      </c>
      <c r="G1990" t="s">
        <v>814</v>
      </c>
      <c r="H1990">
        <v>15948</v>
      </c>
      <c r="I1990" s="68" t="str">
        <f>VLOOKUP(E1990,Refs!$P$2:$R$29,3,FALSE)</f>
        <v>Y56</v>
      </c>
      <c r="J1990" s="68" t="str">
        <f>VLOOKUP(E1990,Refs!$P$2:$S$29,4,FALSE)</f>
        <v>London</v>
      </c>
      <c r="K1990" s="28">
        <f t="shared" si="64"/>
        <v>15948</v>
      </c>
    </row>
    <row r="1991" spans="1:11" ht="14" customHeight="1" x14ac:dyDescent="0.35">
      <c r="A1991" s="69">
        <f t="shared" si="65"/>
        <v>45748</v>
      </c>
      <c r="B1991" t="s">
        <v>887</v>
      </c>
      <c r="C1991" t="s">
        <v>274</v>
      </c>
      <c r="D1991" t="s">
        <v>897</v>
      </c>
      <c r="E1991" t="s">
        <v>320</v>
      </c>
      <c r="F1991" t="s">
        <v>321</v>
      </c>
      <c r="G1991" t="s">
        <v>815</v>
      </c>
      <c r="H1991">
        <v>130</v>
      </c>
      <c r="I1991" s="68" t="str">
        <f>VLOOKUP(E1991,Refs!$P$2:$R$29,3,FALSE)</f>
        <v>Y56</v>
      </c>
      <c r="J1991" s="68" t="str">
        <f>VLOOKUP(E1991,Refs!$P$2:$S$29,4,FALSE)</f>
        <v>London</v>
      </c>
      <c r="K1991" s="28">
        <f t="shared" ref="K1991:K2054" si="66">IF(OR(H1991="NULL",H1991=0,H1991=""),"",H1991)</f>
        <v>130</v>
      </c>
    </row>
    <row r="1992" spans="1:11" x14ac:dyDescent="0.35">
      <c r="A1992" s="69">
        <f t="shared" si="65"/>
        <v>45748</v>
      </c>
      <c r="B1992" t="s">
        <v>887</v>
      </c>
      <c r="C1992" t="s">
        <v>274</v>
      </c>
      <c r="D1992" t="s">
        <v>897</v>
      </c>
      <c r="E1992" t="s">
        <v>320</v>
      </c>
      <c r="F1992" t="s">
        <v>321</v>
      </c>
      <c r="G1992" t="s">
        <v>112</v>
      </c>
      <c r="H1992">
        <v>22415</v>
      </c>
      <c r="I1992" s="68" t="str">
        <f>VLOOKUP(E1992,Refs!$P$2:$R$29,3,FALSE)</f>
        <v>Y56</v>
      </c>
      <c r="J1992" s="68" t="str">
        <f>VLOOKUP(E1992,Refs!$P$2:$S$29,4,FALSE)</f>
        <v>London</v>
      </c>
      <c r="K1992" s="28">
        <f t="shared" si="66"/>
        <v>22415</v>
      </c>
    </row>
    <row r="1993" spans="1:11" x14ac:dyDescent="0.35">
      <c r="A1993" s="69">
        <f t="shared" si="65"/>
        <v>45748</v>
      </c>
      <c r="B1993" t="s">
        <v>887</v>
      </c>
      <c r="C1993" t="s">
        <v>274</v>
      </c>
      <c r="D1993" t="s">
        <v>897</v>
      </c>
      <c r="E1993" t="s">
        <v>320</v>
      </c>
      <c r="F1993" t="s">
        <v>321</v>
      </c>
      <c r="G1993" t="s">
        <v>113</v>
      </c>
      <c r="H1993">
        <v>2</v>
      </c>
      <c r="I1993" s="68" t="str">
        <f>VLOOKUP(E1993,Refs!$P$2:$R$29,3,FALSE)</f>
        <v>Y56</v>
      </c>
      <c r="J1993" s="68" t="str">
        <f>VLOOKUP(E1993,Refs!$P$2:$S$29,4,FALSE)</f>
        <v>London</v>
      </c>
      <c r="K1993" s="28">
        <f t="shared" si="66"/>
        <v>2</v>
      </c>
    </row>
    <row r="1994" spans="1:11" x14ac:dyDescent="0.35">
      <c r="A1994" s="69">
        <f t="shared" si="65"/>
        <v>45748</v>
      </c>
      <c r="B1994" t="s">
        <v>887</v>
      </c>
      <c r="C1994" t="s">
        <v>274</v>
      </c>
      <c r="D1994" t="s">
        <v>897</v>
      </c>
      <c r="E1994" t="s">
        <v>320</v>
      </c>
      <c r="F1994" t="s">
        <v>321</v>
      </c>
      <c r="G1994" t="s">
        <v>114</v>
      </c>
      <c r="H1994">
        <v>13887</v>
      </c>
      <c r="I1994" s="68" t="str">
        <f>VLOOKUP(E1994,Refs!$P$2:$R$29,3,FALSE)</f>
        <v>Y56</v>
      </c>
      <c r="J1994" s="68" t="str">
        <f>VLOOKUP(E1994,Refs!$P$2:$S$29,4,FALSE)</f>
        <v>London</v>
      </c>
      <c r="K1994" s="28">
        <f t="shared" si="66"/>
        <v>13887</v>
      </c>
    </row>
    <row r="1995" spans="1:11" x14ac:dyDescent="0.35">
      <c r="A1995" s="69">
        <f t="shared" si="65"/>
        <v>45748</v>
      </c>
      <c r="B1995" t="s">
        <v>887</v>
      </c>
      <c r="C1995" t="s">
        <v>274</v>
      </c>
      <c r="D1995" t="s">
        <v>897</v>
      </c>
      <c r="E1995" t="s">
        <v>320</v>
      </c>
      <c r="F1995" t="s">
        <v>321</v>
      </c>
      <c r="G1995" t="s">
        <v>115</v>
      </c>
      <c r="H1995">
        <v>14171</v>
      </c>
      <c r="I1995" s="68" t="str">
        <f>VLOOKUP(E1995,Refs!$P$2:$R$29,3,FALSE)</f>
        <v>Y56</v>
      </c>
      <c r="J1995" s="68" t="str">
        <f>VLOOKUP(E1995,Refs!$P$2:$S$29,4,FALSE)</f>
        <v>London</v>
      </c>
      <c r="K1995" s="28">
        <f t="shared" si="66"/>
        <v>14171</v>
      </c>
    </row>
    <row r="1996" spans="1:11" x14ac:dyDescent="0.35">
      <c r="A1996" s="69">
        <f t="shared" si="65"/>
        <v>45748</v>
      </c>
      <c r="B1996" t="s">
        <v>887</v>
      </c>
      <c r="C1996" t="s">
        <v>274</v>
      </c>
      <c r="D1996" t="s">
        <v>897</v>
      </c>
      <c r="E1996" t="s">
        <v>320</v>
      </c>
      <c r="F1996" t="s">
        <v>321</v>
      </c>
      <c r="G1996" t="s">
        <v>116</v>
      </c>
      <c r="H1996">
        <v>7337</v>
      </c>
      <c r="I1996" s="68" t="str">
        <f>VLOOKUP(E1996,Refs!$P$2:$R$29,3,FALSE)</f>
        <v>Y56</v>
      </c>
      <c r="J1996" s="68" t="str">
        <f>VLOOKUP(E1996,Refs!$P$2:$S$29,4,FALSE)</f>
        <v>London</v>
      </c>
      <c r="K1996" s="28">
        <f t="shared" si="66"/>
        <v>7337</v>
      </c>
    </row>
    <row r="1997" spans="1:11" x14ac:dyDescent="0.35">
      <c r="A1997" s="69">
        <f t="shared" si="65"/>
        <v>45748</v>
      </c>
      <c r="B1997" t="s">
        <v>887</v>
      </c>
      <c r="C1997" t="s">
        <v>274</v>
      </c>
      <c r="D1997" t="s">
        <v>897</v>
      </c>
      <c r="E1997" t="s">
        <v>320</v>
      </c>
      <c r="F1997" t="s">
        <v>321</v>
      </c>
      <c r="G1997" t="s">
        <v>117</v>
      </c>
      <c r="H1997">
        <v>10458</v>
      </c>
      <c r="I1997" s="68" t="str">
        <f>VLOOKUP(E1997,Refs!$P$2:$R$29,3,FALSE)</f>
        <v>Y56</v>
      </c>
      <c r="J1997" s="68" t="str">
        <f>VLOOKUP(E1997,Refs!$P$2:$S$29,4,FALSE)</f>
        <v>London</v>
      </c>
      <c r="K1997" s="28">
        <f t="shared" si="66"/>
        <v>10458</v>
      </c>
    </row>
    <row r="1998" spans="1:11" x14ac:dyDescent="0.35">
      <c r="A1998" s="69">
        <f t="shared" si="65"/>
        <v>45748</v>
      </c>
      <c r="B1998" t="s">
        <v>887</v>
      </c>
      <c r="C1998" t="s">
        <v>274</v>
      </c>
      <c r="D1998" t="s">
        <v>897</v>
      </c>
      <c r="E1998" t="s">
        <v>320</v>
      </c>
      <c r="F1998" t="s">
        <v>321</v>
      </c>
      <c r="G1998" t="s">
        <v>118</v>
      </c>
      <c r="H1998">
        <v>4935</v>
      </c>
      <c r="I1998" s="68" t="str">
        <f>VLOOKUP(E1998,Refs!$P$2:$R$29,3,FALSE)</f>
        <v>Y56</v>
      </c>
      <c r="J1998" s="68" t="str">
        <f>VLOOKUP(E1998,Refs!$P$2:$S$29,4,FALSE)</f>
        <v>London</v>
      </c>
      <c r="K1998" s="28">
        <f t="shared" si="66"/>
        <v>4935</v>
      </c>
    </row>
    <row r="1999" spans="1:11" x14ac:dyDescent="0.35">
      <c r="A1999" s="69">
        <f t="shared" si="65"/>
        <v>45748</v>
      </c>
      <c r="B1999" t="s">
        <v>887</v>
      </c>
      <c r="C1999" t="s">
        <v>274</v>
      </c>
      <c r="D1999" t="s">
        <v>897</v>
      </c>
      <c r="E1999" t="s">
        <v>320</v>
      </c>
      <c r="F1999" t="s">
        <v>321</v>
      </c>
      <c r="G1999" t="s">
        <v>119</v>
      </c>
      <c r="H1999">
        <v>4309</v>
      </c>
      <c r="I1999" s="68" t="str">
        <f>VLOOKUP(E1999,Refs!$P$2:$R$29,3,FALSE)</f>
        <v>Y56</v>
      </c>
      <c r="J1999" s="68" t="str">
        <f>VLOOKUP(E1999,Refs!$P$2:$S$29,4,FALSE)</f>
        <v>London</v>
      </c>
      <c r="K1999" s="28">
        <f t="shared" si="66"/>
        <v>4309</v>
      </c>
    </row>
    <row r="2000" spans="1:11" x14ac:dyDescent="0.35">
      <c r="A2000" s="69">
        <f t="shared" si="65"/>
        <v>45748</v>
      </c>
      <c r="B2000" t="s">
        <v>887</v>
      </c>
      <c r="C2000" t="s">
        <v>274</v>
      </c>
      <c r="D2000" t="s">
        <v>897</v>
      </c>
      <c r="E2000" t="s">
        <v>320</v>
      </c>
      <c r="F2000" t="s">
        <v>321</v>
      </c>
      <c r="G2000" t="s">
        <v>120</v>
      </c>
      <c r="H2000">
        <v>1634</v>
      </c>
      <c r="I2000" s="68" t="str">
        <f>VLOOKUP(E2000,Refs!$P$2:$R$29,3,FALSE)</f>
        <v>Y56</v>
      </c>
      <c r="J2000" s="68" t="str">
        <f>VLOOKUP(E2000,Refs!$P$2:$S$29,4,FALSE)</f>
        <v>London</v>
      </c>
      <c r="K2000" s="28">
        <f t="shared" si="66"/>
        <v>1634</v>
      </c>
    </row>
    <row r="2001" spans="1:11" x14ac:dyDescent="0.35">
      <c r="A2001" s="69">
        <f t="shared" si="65"/>
        <v>45748</v>
      </c>
      <c r="B2001" t="s">
        <v>887</v>
      </c>
      <c r="C2001" t="s">
        <v>274</v>
      </c>
      <c r="D2001" t="s">
        <v>897</v>
      </c>
      <c r="E2001" t="s">
        <v>320</v>
      </c>
      <c r="F2001" t="s">
        <v>321</v>
      </c>
      <c r="G2001" t="s">
        <v>121</v>
      </c>
      <c r="H2001">
        <v>326</v>
      </c>
      <c r="I2001" s="68" t="str">
        <f>VLOOKUP(E2001,Refs!$P$2:$R$29,3,FALSE)</f>
        <v>Y56</v>
      </c>
      <c r="J2001" s="68" t="str">
        <f>VLOOKUP(E2001,Refs!$P$2:$S$29,4,FALSE)</f>
        <v>London</v>
      </c>
      <c r="K2001" s="28">
        <f t="shared" si="66"/>
        <v>326</v>
      </c>
    </row>
    <row r="2002" spans="1:11" x14ac:dyDescent="0.35">
      <c r="A2002" s="69">
        <f t="shared" si="65"/>
        <v>45748</v>
      </c>
      <c r="B2002" t="s">
        <v>887</v>
      </c>
      <c r="C2002" t="s">
        <v>274</v>
      </c>
      <c r="D2002" t="s">
        <v>897</v>
      </c>
      <c r="E2002" t="s">
        <v>320</v>
      </c>
      <c r="F2002" t="s">
        <v>321</v>
      </c>
      <c r="G2002" t="s">
        <v>122</v>
      </c>
      <c r="H2002">
        <v>5213</v>
      </c>
      <c r="I2002" s="68" t="str">
        <f>VLOOKUP(E2002,Refs!$P$2:$R$29,3,FALSE)</f>
        <v>Y56</v>
      </c>
      <c r="J2002" s="68" t="str">
        <f>VLOOKUP(E2002,Refs!$P$2:$S$29,4,FALSE)</f>
        <v>London</v>
      </c>
      <c r="K2002" s="28">
        <f t="shared" si="66"/>
        <v>5213</v>
      </c>
    </row>
    <row r="2003" spans="1:11" x14ac:dyDescent="0.35">
      <c r="A2003" s="69">
        <f t="shared" si="65"/>
        <v>45748</v>
      </c>
      <c r="B2003" t="s">
        <v>887</v>
      </c>
      <c r="C2003" t="s">
        <v>274</v>
      </c>
      <c r="D2003" t="s">
        <v>897</v>
      </c>
      <c r="E2003" t="s">
        <v>320</v>
      </c>
      <c r="F2003" t="s">
        <v>321</v>
      </c>
      <c r="G2003" t="s">
        <v>123</v>
      </c>
      <c r="H2003">
        <v>1803</v>
      </c>
      <c r="I2003" s="68" t="str">
        <f>VLOOKUP(E2003,Refs!$P$2:$R$29,3,FALSE)</f>
        <v>Y56</v>
      </c>
      <c r="J2003" s="68" t="str">
        <f>VLOOKUP(E2003,Refs!$P$2:$S$29,4,FALSE)</f>
        <v>London</v>
      </c>
      <c r="K2003" s="28">
        <f t="shared" si="66"/>
        <v>1803</v>
      </c>
    </row>
    <row r="2004" spans="1:11" x14ac:dyDescent="0.35">
      <c r="A2004" s="69">
        <f t="shared" si="65"/>
        <v>45748</v>
      </c>
      <c r="B2004" t="s">
        <v>887</v>
      </c>
      <c r="C2004" t="s">
        <v>274</v>
      </c>
      <c r="D2004" t="s">
        <v>897</v>
      </c>
      <c r="E2004" t="s">
        <v>320</v>
      </c>
      <c r="F2004" t="s">
        <v>321</v>
      </c>
      <c r="G2004" t="s">
        <v>124</v>
      </c>
      <c r="H2004">
        <v>21</v>
      </c>
      <c r="I2004" s="68" t="str">
        <f>VLOOKUP(E2004,Refs!$P$2:$R$29,3,FALSE)</f>
        <v>Y56</v>
      </c>
      <c r="J2004" s="68" t="str">
        <f>VLOOKUP(E2004,Refs!$P$2:$S$29,4,FALSE)</f>
        <v>London</v>
      </c>
      <c r="K2004" s="28">
        <f t="shared" si="66"/>
        <v>21</v>
      </c>
    </row>
    <row r="2005" spans="1:11" x14ac:dyDescent="0.35">
      <c r="A2005" s="69">
        <f t="shared" si="65"/>
        <v>45748</v>
      </c>
      <c r="B2005" t="s">
        <v>887</v>
      </c>
      <c r="C2005" t="s">
        <v>274</v>
      </c>
      <c r="D2005" t="s">
        <v>897</v>
      </c>
      <c r="E2005" t="s">
        <v>320</v>
      </c>
      <c r="F2005" t="s">
        <v>321</v>
      </c>
      <c r="G2005" t="s">
        <v>125</v>
      </c>
      <c r="H2005">
        <v>0</v>
      </c>
      <c r="I2005" s="68" t="str">
        <f>VLOOKUP(E2005,Refs!$P$2:$R$29,3,FALSE)</f>
        <v>Y56</v>
      </c>
      <c r="J2005" s="68" t="str">
        <f>VLOOKUP(E2005,Refs!$P$2:$S$29,4,FALSE)</f>
        <v>London</v>
      </c>
      <c r="K2005" s="28" t="str">
        <f t="shared" si="66"/>
        <v/>
      </c>
    </row>
    <row r="2006" spans="1:11" x14ac:dyDescent="0.35">
      <c r="A2006" s="69">
        <f t="shared" si="65"/>
        <v>45748</v>
      </c>
      <c r="B2006" t="s">
        <v>887</v>
      </c>
      <c r="C2006" t="s">
        <v>274</v>
      </c>
      <c r="D2006" t="s">
        <v>897</v>
      </c>
      <c r="E2006" t="s">
        <v>320</v>
      </c>
      <c r="F2006" t="s">
        <v>321</v>
      </c>
      <c r="G2006" t="s">
        <v>126</v>
      </c>
      <c r="H2006">
        <v>3196</v>
      </c>
      <c r="I2006" s="68" t="str">
        <f>VLOOKUP(E2006,Refs!$P$2:$R$29,3,FALSE)</f>
        <v>Y56</v>
      </c>
      <c r="J2006" s="68" t="str">
        <f>VLOOKUP(E2006,Refs!$P$2:$S$29,4,FALSE)</f>
        <v>London</v>
      </c>
      <c r="K2006" s="28">
        <f t="shared" si="66"/>
        <v>3196</v>
      </c>
    </row>
    <row r="2007" spans="1:11" x14ac:dyDescent="0.35">
      <c r="A2007" s="69">
        <f t="shared" si="65"/>
        <v>45748</v>
      </c>
      <c r="B2007" t="s">
        <v>887</v>
      </c>
      <c r="C2007" t="s">
        <v>274</v>
      </c>
      <c r="D2007" t="s">
        <v>897</v>
      </c>
      <c r="E2007" t="s">
        <v>320</v>
      </c>
      <c r="F2007" t="s">
        <v>321</v>
      </c>
      <c r="G2007" t="s">
        <v>127</v>
      </c>
      <c r="H2007">
        <v>2120</v>
      </c>
      <c r="I2007" s="68" t="str">
        <f>VLOOKUP(E2007,Refs!$P$2:$R$29,3,FALSE)</f>
        <v>Y56</v>
      </c>
      <c r="J2007" s="68" t="str">
        <f>VLOOKUP(E2007,Refs!$P$2:$S$29,4,FALSE)</f>
        <v>London</v>
      </c>
      <c r="K2007" s="28">
        <f t="shared" si="66"/>
        <v>2120</v>
      </c>
    </row>
    <row r="2008" spans="1:11" x14ac:dyDescent="0.35">
      <c r="A2008" s="69">
        <f t="shared" si="65"/>
        <v>45748</v>
      </c>
      <c r="B2008" t="s">
        <v>887</v>
      </c>
      <c r="C2008" t="s">
        <v>274</v>
      </c>
      <c r="D2008" t="s">
        <v>897</v>
      </c>
      <c r="E2008" t="s">
        <v>320</v>
      </c>
      <c r="F2008" t="s">
        <v>321</v>
      </c>
      <c r="G2008" t="s">
        <v>128</v>
      </c>
      <c r="H2008">
        <v>661</v>
      </c>
      <c r="I2008" s="68" t="str">
        <f>VLOOKUP(E2008,Refs!$P$2:$R$29,3,FALSE)</f>
        <v>Y56</v>
      </c>
      <c r="J2008" s="68" t="str">
        <f>VLOOKUP(E2008,Refs!$P$2:$S$29,4,FALSE)</f>
        <v>London</v>
      </c>
      <c r="K2008" s="28">
        <f t="shared" si="66"/>
        <v>661</v>
      </c>
    </row>
    <row r="2009" spans="1:11" x14ac:dyDescent="0.35">
      <c r="A2009" s="69">
        <f t="shared" si="65"/>
        <v>45748</v>
      </c>
      <c r="B2009" t="s">
        <v>887</v>
      </c>
      <c r="C2009" t="s">
        <v>274</v>
      </c>
      <c r="D2009" t="s">
        <v>897</v>
      </c>
      <c r="E2009" t="s">
        <v>320</v>
      </c>
      <c r="F2009" t="s">
        <v>321</v>
      </c>
      <c r="G2009" t="s">
        <v>129</v>
      </c>
      <c r="H2009">
        <v>104</v>
      </c>
      <c r="I2009" s="68" t="str">
        <f>VLOOKUP(E2009,Refs!$P$2:$R$29,3,FALSE)</f>
        <v>Y56</v>
      </c>
      <c r="J2009" s="68" t="str">
        <f>VLOOKUP(E2009,Refs!$P$2:$S$29,4,FALSE)</f>
        <v>London</v>
      </c>
      <c r="K2009" s="28">
        <f t="shared" si="66"/>
        <v>104</v>
      </c>
    </row>
    <row r="2010" spans="1:11" x14ac:dyDescent="0.35">
      <c r="A2010" s="69">
        <f t="shared" si="65"/>
        <v>45748</v>
      </c>
      <c r="B2010" t="s">
        <v>887</v>
      </c>
      <c r="C2010" t="s">
        <v>274</v>
      </c>
      <c r="D2010" t="s">
        <v>897</v>
      </c>
      <c r="E2010" t="s">
        <v>320</v>
      </c>
      <c r="F2010" t="s">
        <v>321</v>
      </c>
      <c r="G2010" t="s">
        <v>130</v>
      </c>
      <c r="H2010">
        <v>379</v>
      </c>
      <c r="I2010" s="68" t="str">
        <f>VLOOKUP(E2010,Refs!$P$2:$R$29,3,FALSE)</f>
        <v>Y56</v>
      </c>
      <c r="J2010" s="68" t="str">
        <f>VLOOKUP(E2010,Refs!$P$2:$S$29,4,FALSE)</f>
        <v>London</v>
      </c>
      <c r="K2010" s="28">
        <f t="shared" si="66"/>
        <v>379</v>
      </c>
    </row>
    <row r="2011" spans="1:11" x14ac:dyDescent="0.35">
      <c r="A2011" s="69">
        <f t="shared" si="65"/>
        <v>45748</v>
      </c>
      <c r="B2011" t="s">
        <v>887</v>
      </c>
      <c r="C2011" t="s">
        <v>274</v>
      </c>
      <c r="D2011" t="s">
        <v>897</v>
      </c>
      <c r="E2011" t="s">
        <v>320</v>
      </c>
      <c r="F2011" t="s">
        <v>321</v>
      </c>
      <c r="G2011" t="s">
        <v>131</v>
      </c>
      <c r="H2011">
        <v>317</v>
      </c>
      <c r="I2011" s="68" t="str">
        <f>VLOOKUP(E2011,Refs!$P$2:$R$29,3,FALSE)</f>
        <v>Y56</v>
      </c>
      <c r="J2011" s="68" t="str">
        <f>VLOOKUP(E2011,Refs!$P$2:$S$29,4,FALSE)</f>
        <v>London</v>
      </c>
      <c r="K2011" s="28">
        <f t="shared" si="66"/>
        <v>317</v>
      </c>
    </row>
    <row r="2012" spans="1:11" x14ac:dyDescent="0.35">
      <c r="A2012" s="69">
        <f t="shared" si="65"/>
        <v>45748</v>
      </c>
      <c r="B2012" t="s">
        <v>887</v>
      </c>
      <c r="C2012" t="s">
        <v>274</v>
      </c>
      <c r="D2012" t="s">
        <v>897</v>
      </c>
      <c r="E2012" t="s">
        <v>320</v>
      </c>
      <c r="F2012" t="s">
        <v>321</v>
      </c>
      <c r="G2012" t="s">
        <v>132</v>
      </c>
      <c r="H2012">
        <v>2879</v>
      </c>
      <c r="I2012" s="68" t="str">
        <f>VLOOKUP(E2012,Refs!$P$2:$R$29,3,FALSE)</f>
        <v>Y56</v>
      </c>
      <c r="J2012" s="68" t="str">
        <f>VLOOKUP(E2012,Refs!$P$2:$S$29,4,FALSE)</f>
        <v>London</v>
      </c>
      <c r="K2012" s="28">
        <f t="shared" si="66"/>
        <v>2879</v>
      </c>
    </row>
    <row r="2013" spans="1:11" x14ac:dyDescent="0.35">
      <c r="A2013" s="69">
        <f t="shared" si="65"/>
        <v>45748</v>
      </c>
      <c r="B2013" t="s">
        <v>887</v>
      </c>
      <c r="C2013" t="s">
        <v>274</v>
      </c>
      <c r="D2013" t="s">
        <v>897</v>
      </c>
      <c r="E2013" t="s">
        <v>320</v>
      </c>
      <c r="F2013" t="s">
        <v>321</v>
      </c>
      <c r="G2013" t="s">
        <v>133</v>
      </c>
      <c r="H2013">
        <v>2446</v>
      </c>
      <c r="I2013" s="68" t="str">
        <f>VLOOKUP(E2013,Refs!$P$2:$R$29,3,FALSE)</f>
        <v>Y56</v>
      </c>
      <c r="J2013" s="68" t="str">
        <f>VLOOKUP(E2013,Refs!$P$2:$S$29,4,FALSE)</f>
        <v>London</v>
      </c>
      <c r="K2013" s="28">
        <f t="shared" si="66"/>
        <v>2446</v>
      </c>
    </row>
    <row r="2014" spans="1:11" x14ac:dyDescent="0.35">
      <c r="A2014" s="69">
        <f t="shared" si="65"/>
        <v>45748</v>
      </c>
      <c r="B2014" t="s">
        <v>887</v>
      </c>
      <c r="C2014" t="s">
        <v>274</v>
      </c>
      <c r="D2014" t="s">
        <v>897</v>
      </c>
      <c r="E2014" t="s">
        <v>320</v>
      </c>
      <c r="F2014" t="s">
        <v>321</v>
      </c>
      <c r="G2014" t="s">
        <v>134</v>
      </c>
      <c r="H2014">
        <v>1518</v>
      </c>
      <c r="I2014" s="68" t="str">
        <f>VLOOKUP(E2014,Refs!$P$2:$R$29,3,FALSE)</f>
        <v>Y56</v>
      </c>
      <c r="J2014" s="68" t="str">
        <f>VLOOKUP(E2014,Refs!$P$2:$S$29,4,FALSE)</f>
        <v>London</v>
      </c>
      <c r="K2014" s="28">
        <f t="shared" si="66"/>
        <v>1518</v>
      </c>
    </row>
    <row r="2015" spans="1:11" x14ac:dyDescent="0.35">
      <c r="A2015" s="69">
        <f t="shared" si="65"/>
        <v>45748</v>
      </c>
      <c r="B2015" t="s">
        <v>887</v>
      </c>
      <c r="C2015" t="s">
        <v>274</v>
      </c>
      <c r="D2015" t="s">
        <v>897</v>
      </c>
      <c r="E2015" t="s">
        <v>320</v>
      </c>
      <c r="F2015" t="s">
        <v>321</v>
      </c>
      <c r="G2015" t="s">
        <v>135</v>
      </c>
      <c r="H2015">
        <v>1118</v>
      </c>
      <c r="I2015" s="68" t="str">
        <f>VLOOKUP(E2015,Refs!$P$2:$R$29,3,FALSE)</f>
        <v>Y56</v>
      </c>
      <c r="J2015" s="68" t="str">
        <f>VLOOKUP(E2015,Refs!$P$2:$S$29,4,FALSE)</f>
        <v>London</v>
      </c>
      <c r="K2015" s="28">
        <f t="shared" si="66"/>
        <v>1118</v>
      </c>
    </row>
    <row r="2016" spans="1:11" x14ac:dyDescent="0.35">
      <c r="A2016" s="69">
        <f t="shared" si="65"/>
        <v>45748</v>
      </c>
      <c r="B2016" t="s">
        <v>887</v>
      </c>
      <c r="C2016" t="s">
        <v>274</v>
      </c>
      <c r="D2016" t="s">
        <v>897</v>
      </c>
      <c r="E2016" t="s">
        <v>320</v>
      </c>
      <c r="F2016" t="s">
        <v>321</v>
      </c>
      <c r="G2016" t="s">
        <v>136</v>
      </c>
      <c r="H2016">
        <v>178</v>
      </c>
      <c r="I2016" s="68" t="str">
        <f>VLOOKUP(E2016,Refs!$P$2:$R$29,3,FALSE)</f>
        <v>Y56</v>
      </c>
      <c r="J2016" s="68" t="str">
        <f>VLOOKUP(E2016,Refs!$P$2:$S$29,4,FALSE)</f>
        <v>London</v>
      </c>
      <c r="K2016" s="28">
        <f t="shared" si="66"/>
        <v>178</v>
      </c>
    </row>
    <row r="2017" spans="1:11" x14ac:dyDescent="0.35">
      <c r="A2017" s="69">
        <f t="shared" si="65"/>
        <v>45748</v>
      </c>
      <c r="B2017" t="s">
        <v>887</v>
      </c>
      <c r="C2017" t="s">
        <v>274</v>
      </c>
      <c r="D2017" t="s">
        <v>897</v>
      </c>
      <c r="E2017" t="s">
        <v>320</v>
      </c>
      <c r="F2017" t="s">
        <v>321</v>
      </c>
      <c r="G2017" t="s">
        <v>137</v>
      </c>
      <c r="H2017">
        <v>65</v>
      </c>
      <c r="I2017" s="68" t="str">
        <f>VLOOKUP(E2017,Refs!$P$2:$R$29,3,FALSE)</f>
        <v>Y56</v>
      </c>
      <c r="J2017" s="68" t="str">
        <f>VLOOKUP(E2017,Refs!$P$2:$S$29,4,FALSE)</f>
        <v>London</v>
      </c>
      <c r="K2017" s="28">
        <f t="shared" si="66"/>
        <v>65</v>
      </c>
    </row>
    <row r="2018" spans="1:11" x14ac:dyDescent="0.35">
      <c r="A2018" s="69">
        <f t="shared" si="65"/>
        <v>45748</v>
      </c>
      <c r="B2018" t="s">
        <v>887</v>
      </c>
      <c r="C2018" t="s">
        <v>274</v>
      </c>
      <c r="D2018" t="s">
        <v>897</v>
      </c>
      <c r="E2018" t="s">
        <v>320</v>
      </c>
      <c r="F2018" t="s">
        <v>321</v>
      </c>
      <c r="G2018" t="s">
        <v>138</v>
      </c>
      <c r="H2018">
        <v>11</v>
      </c>
      <c r="I2018" s="68" t="str">
        <f>VLOOKUP(E2018,Refs!$P$2:$R$29,3,FALSE)</f>
        <v>Y56</v>
      </c>
      <c r="J2018" s="68" t="str">
        <f>VLOOKUP(E2018,Refs!$P$2:$S$29,4,FALSE)</f>
        <v>London</v>
      </c>
      <c r="K2018" s="28">
        <f t="shared" si="66"/>
        <v>11</v>
      </c>
    </row>
    <row r="2019" spans="1:11" x14ac:dyDescent="0.35">
      <c r="A2019" s="69">
        <f t="shared" si="65"/>
        <v>45748</v>
      </c>
      <c r="B2019" t="s">
        <v>887</v>
      </c>
      <c r="C2019" t="s">
        <v>274</v>
      </c>
      <c r="D2019" t="s">
        <v>897</v>
      </c>
      <c r="E2019" t="s">
        <v>320</v>
      </c>
      <c r="F2019" t="s">
        <v>321</v>
      </c>
      <c r="G2019" t="s">
        <v>139</v>
      </c>
      <c r="H2019">
        <v>8</v>
      </c>
      <c r="I2019" s="68" t="str">
        <f>VLOOKUP(E2019,Refs!$P$2:$R$29,3,FALSE)</f>
        <v>Y56</v>
      </c>
      <c r="J2019" s="68" t="str">
        <f>VLOOKUP(E2019,Refs!$P$2:$S$29,4,FALSE)</f>
        <v>London</v>
      </c>
      <c r="K2019" s="28">
        <f t="shared" si="66"/>
        <v>8</v>
      </c>
    </row>
    <row r="2020" spans="1:11" x14ac:dyDescent="0.35">
      <c r="A2020" s="69">
        <f t="shared" si="65"/>
        <v>45748</v>
      </c>
      <c r="B2020" t="s">
        <v>887</v>
      </c>
      <c r="C2020" t="s">
        <v>274</v>
      </c>
      <c r="D2020" t="s">
        <v>897</v>
      </c>
      <c r="E2020" t="s">
        <v>320</v>
      </c>
      <c r="F2020" t="s">
        <v>321</v>
      </c>
      <c r="G2020" t="s">
        <v>140</v>
      </c>
      <c r="H2020">
        <v>72</v>
      </c>
      <c r="I2020" s="68" t="str">
        <f>VLOOKUP(E2020,Refs!$P$2:$R$29,3,FALSE)</f>
        <v>Y56</v>
      </c>
      <c r="J2020" s="68" t="str">
        <f>VLOOKUP(E2020,Refs!$P$2:$S$29,4,FALSE)</f>
        <v>London</v>
      </c>
      <c r="K2020" s="28">
        <f t="shared" si="66"/>
        <v>72</v>
      </c>
    </row>
    <row r="2021" spans="1:11" x14ac:dyDescent="0.35">
      <c r="A2021" s="69">
        <f t="shared" si="65"/>
        <v>45748</v>
      </c>
      <c r="B2021" t="s">
        <v>887</v>
      </c>
      <c r="C2021" t="s">
        <v>274</v>
      </c>
      <c r="D2021" t="s">
        <v>897</v>
      </c>
      <c r="E2021" t="s">
        <v>320</v>
      </c>
      <c r="F2021" t="s">
        <v>321</v>
      </c>
      <c r="G2021" t="s">
        <v>141</v>
      </c>
      <c r="H2021">
        <v>58</v>
      </c>
      <c r="I2021" s="68" t="str">
        <f>VLOOKUP(E2021,Refs!$P$2:$R$29,3,FALSE)</f>
        <v>Y56</v>
      </c>
      <c r="J2021" s="68" t="str">
        <f>VLOOKUP(E2021,Refs!$P$2:$S$29,4,FALSE)</f>
        <v>London</v>
      </c>
      <c r="K2021" s="28">
        <f t="shared" si="66"/>
        <v>58</v>
      </c>
    </row>
    <row r="2022" spans="1:11" x14ac:dyDescent="0.35">
      <c r="A2022" s="69">
        <f t="shared" si="65"/>
        <v>45748</v>
      </c>
      <c r="B2022" t="s">
        <v>887</v>
      </c>
      <c r="C2022" t="s">
        <v>274</v>
      </c>
      <c r="D2022" t="s">
        <v>897</v>
      </c>
      <c r="E2022" t="s">
        <v>320</v>
      </c>
      <c r="F2022" t="s">
        <v>321</v>
      </c>
      <c r="G2022" t="s">
        <v>730</v>
      </c>
      <c r="H2022">
        <v>79</v>
      </c>
      <c r="I2022" s="68" t="str">
        <f>VLOOKUP(E2022,Refs!$P$2:$R$29,3,FALSE)</f>
        <v>Y56</v>
      </c>
      <c r="J2022" s="68" t="str">
        <f>VLOOKUP(E2022,Refs!$P$2:$S$29,4,FALSE)</f>
        <v>London</v>
      </c>
      <c r="K2022" s="28">
        <f t="shared" si="66"/>
        <v>79</v>
      </c>
    </row>
    <row r="2023" spans="1:11" x14ac:dyDescent="0.35">
      <c r="A2023" s="69">
        <f t="shared" si="65"/>
        <v>45748</v>
      </c>
      <c r="B2023" t="s">
        <v>887</v>
      </c>
      <c r="C2023" t="s">
        <v>274</v>
      </c>
      <c r="D2023" t="s">
        <v>897</v>
      </c>
      <c r="E2023" t="s">
        <v>320</v>
      </c>
      <c r="F2023" t="s">
        <v>321</v>
      </c>
      <c r="G2023" t="s">
        <v>729</v>
      </c>
      <c r="H2023">
        <v>1</v>
      </c>
      <c r="I2023" s="68" t="str">
        <f>VLOOKUP(E2023,Refs!$P$2:$R$29,3,FALSE)</f>
        <v>Y56</v>
      </c>
      <c r="J2023" s="68" t="str">
        <f>VLOOKUP(E2023,Refs!$P$2:$S$29,4,FALSE)</f>
        <v>London</v>
      </c>
      <c r="K2023" s="28">
        <f t="shared" si="66"/>
        <v>1</v>
      </c>
    </row>
    <row r="2024" spans="1:11" x14ac:dyDescent="0.35">
      <c r="A2024" s="69">
        <f t="shared" si="65"/>
        <v>45748</v>
      </c>
      <c r="B2024" t="s">
        <v>887</v>
      </c>
      <c r="C2024" t="s">
        <v>274</v>
      </c>
      <c r="D2024" t="s">
        <v>897</v>
      </c>
      <c r="E2024" t="s">
        <v>320</v>
      </c>
      <c r="F2024" t="s">
        <v>321</v>
      </c>
      <c r="G2024" t="s">
        <v>732</v>
      </c>
      <c r="H2024">
        <v>61</v>
      </c>
      <c r="I2024" s="68" t="str">
        <f>VLOOKUP(E2024,Refs!$P$2:$R$29,3,FALSE)</f>
        <v>Y56</v>
      </c>
      <c r="J2024" s="68" t="str">
        <f>VLOOKUP(E2024,Refs!$P$2:$S$29,4,FALSE)</f>
        <v>London</v>
      </c>
      <c r="K2024" s="28">
        <f t="shared" si="66"/>
        <v>61</v>
      </c>
    </row>
    <row r="2025" spans="1:11" x14ac:dyDescent="0.35">
      <c r="A2025" s="69">
        <f t="shared" si="65"/>
        <v>45748</v>
      </c>
      <c r="B2025" t="s">
        <v>887</v>
      </c>
      <c r="C2025" t="s">
        <v>274</v>
      </c>
      <c r="D2025" t="s">
        <v>897</v>
      </c>
      <c r="E2025" t="s">
        <v>320</v>
      </c>
      <c r="F2025" t="s">
        <v>321</v>
      </c>
      <c r="G2025" t="s">
        <v>731</v>
      </c>
      <c r="H2025">
        <v>12</v>
      </c>
      <c r="I2025" s="68" t="str">
        <f>VLOOKUP(E2025,Refs!$P$2:$R$29,3,FALSE)</f>
        <v>Y56</v>
      </c>
      <c r="J2025" s="68" t="str">
        <f>VLOOKUP(E2025,Refs!$P$2:$S$29,4,FALSE)</f>
        <v>London</v>
      </c>
      <c r="K2025" s="28">
        <f t="shared" si="66"/>
        <v>12</v>
      </c>
    </row>
    <row r="2026" spans="1:11" x14ac:dyDescent="0.35">
      <c r="A2026" s="69">
        <f t="shared" si="65"/>
        <v>45748</v>
      </c>
      <c r="B2026" t="s">
        <v>887</v>
      </c>
      <c r="C2026" t="s">
        <v>274</v>
      </c>
      <c r="D2026" t="s">
        <v>897</v>
      </c>
      <c r="E2026" t="s">
        <v>803</v>
      </c>
      <c r="F2026" t="s">
        <v>804</v>
      </c>
      <c r="G2026" t="s">
        <v>10</v>
      </c>
      <c r="H2026">
        <v>37290</v>
      </c>
      <c r="I2026" s="68" t="str">
        <f>VLOOKUP(E2026,Refs!$P$2:$R$29,3,FALSE)</f>
        <v>Y56</v>
      </c>
      <c r="J2026" s="68" t="str">
        <f>VLOOKUP(E2026,Refs!$P$2:$S$29,4,FALSE)</f>
        <v>London</v>
      </c>
      <c r="K2026" s="28">
        <f t="shared" si="66"/>
        <v>37290</v>
      </c>
    </row>
    <row r="2027" spans="1:11" x14ac:dyDescent="0.35">
      <c r="A2027" s="69">
        <f t="shared" si="65"/>
        <v>45748</v>
      </c>
      <c r="B2027" t="s">
        <v>887</v>
      </c>
      <c r="C2027" t="s">
        <v>274</v>
      </c>
      <c r="D2027" t="s">
        <v>897</v>
      </c>
      <c r="E2027" t="s">
        <v>803</v>
      </c>
      <c r="F2027" t="s">
        <v>804</v>
      </c>
      <c r="G2027" t="s">
        <v>70</v>
      </c>
      <c r="H2027">
        <v>2867</v>
      </c>
      <c r="I2027" s="68" t="str">
        <f>VLOOKUP(E2027,Refs!$P$2:$R$29,3,FALSE)</f>
        <v>Y56</v>
      </c>
      <c r="J2027" s="68" t="str">
        <f>VLOOKUP(E2027,Refs!$P$2:$S$29,4,FALSE)</f>
        <v>London</v>
      </c>
      <c r="K2027" s="28">
        <f t="shared" si="66"/>
        <v>2867</v>
      </c>
    </row>
    <row r="2028" spans="1:11" x14ac:dyDescent="0.35">
      <c r="A2028" s="69">
        <f t="shared" si="65"/>
        <v>45748</v>
      </c>
      <c r="B2028" t="s">
        <v>887</v>
      </c>
      <c r="C2028" t="s">
        <v>274</v>
      </c>
      <c r="D2028" t="s">
        <v>897</v>
      </c>
      <c r="E2028" t="s">
        <v>803</v>
      </c>
      <c r="F2028" t="s">
        <v>804</v>
      </c>
      <c r="G2028" t="s">
        <v>20</v>
      </c>
      <c r="H2028">
        <v>35134</v>
      </c>
      <c r="I2028" s="68" t="str">
        <f>VLOOKUP(E2028,Refs!$P$2:$R$29,3,FALSE)</f>
        <v>Y56</v>
      </c>
      <c r="J2028" s="68" t="str">
        <f>VLOOKUP(E2028,Refs!$P$2:$S$29,4,FALSE)</f>
        <v>London</v>
      </c>
      <c r="K2028" s="28">
        <f t="shared" si="66"/>
        <v>35134</v>
      </c>
    </row>
    <row r="2029" spans="1:11" x14ac:dyDescent="0.35">
      <c r="A2029" s="69">
        <f t="shared" si="65"/>
        <v>45748</v>
      </c>
      <c r="B2029" t="s">
        <v>887</v>
      </c>
      <c r="C2029" t="s">
        <v>274</v>
      </c>
      <c r="D2029" t="s">
        <v>897</v>
      </c>
      <c r="E2029" t="s">
        <v>803</v>
      </c>
      <c r="F2029" t="s">
        <v>804</v>
      </c>
      <c r="G2029" t="s">
        <v>23</v>
      </c>
      <c r="H2029">
        <v>34000</v>
      </c>
      <c r="I2029" s="68" t="str">
        <f>VLOOKUP(E2029,Refs!$P$2:$R$29,3,FALSE)</f>
        <v>Y56</v>
      </c>
      <c r="J2029" s="68" t="str">
        <f>VLOOKUP(E2029,Refs!$P$2:$S$29,4,FALSE)</f>
        <v>London</v>
      </c>
      <c r="K2029" s="28">
        <f t="shared" si="66"/>
        <v>34000</v>
      </c>
    </row>
    <row r="2030" spans="1:11" x14ac:dyDescent="0.35">
      <c r="A2030" s="69">
        <f t="shared" si="65"/>
        <v>45748</v>
      </c>
      <c r="B2030" t="s">
        <v>887</v>
      </c>
      <c r="C2030" t="s">
        <v>274</v>
      </c>
      <c r="D2030" t="s">
        <v>897</v>
      </c>
      <c r="E2030" t="s">
        <v>803</v>
      </c>
      <c r="F2030" t="s">
        <v>804</v>
      </c>
      <c r="G2030" t="s">
        <v>19</v>
      </c>
      <c r="H2030">
        <v>857</v>
      </c>
      <c r="I2030" s="68" t="str">
        <f>VLOOKUP(E2030,Refs!$P$2:$R$29,3,FALSE)</f>
        <v>Y56</v>
      </c>
      <c r="J2030" s="68" t="str">
        <f>VLOOKUP(E2030,Refs!$P$2:$S$29,4,FALSE)</f>
        <v>London</v>
      </c>
      <c r="K2030" s="28">
        <f t="shared" si="66"/>
        <v>857</v>
      </c>
    </row>
    <row r="2031" spans="1:11" x14ac:dyDescent="0.35">
      <c r="A2031" s="69">
        <f t="shared" si="65"/>
        <v>45748</v>
      </c>
      <c r="B2031" t="s">
        <v>887</v>
      </c>
      <c r="C2031" t="s">
        <v>274</v>
      </c>
      <c r="D2031" t="s">
        <v>897</v>
      </c>
      <c r="E2031" t="s">
        <v>803</v>
      </c>
      <c r="F2031" t="s">
        <v>804</v>
      </c>
      <c r="G2031" t="s">
        <v>21</v>
      </c>
      <c r="H2031">
        <v>435563</v>
      </c>
      <c r="I2031" s="68" t="str">
        <f>VLOOKUP(E2031,Refs!$P$2:$R$29,3,FALSE)</f>
        <v>Y56</v>
      </c>
      <c r="J2031" s="68" t="str">
        <f>VLOOKUP(E2031,Refs!$P$2:$S$29,4,FALSE)</f>
        <v>London</v>
      </c>
      <c r="K2031" s="28">
        <f t="shared" si="66"/>
        <v>435563</v>
      </c>
    </row>
    <row r="2032" spans="1:11" x14ac:dyDescent="0.35">
      <c r="A2032" s="69">
        <f t="shared" si="65"/>
        <v>45748</v>
      </c>
      <c r="B2032" t="s">
        <v>887</v>
      </c>
      <c r="C2032" t="s">
        <v>274</v>
      </c>
      <c r="D2032" t="s">
        <v>897</v>
      </c>
      <c r="E2032" t="s">
        <v>803</v>
      </c>
      <c r="F2032" t="s">
        <v>804</v>
      </c>
      <c r="G2032" t="s">
        <v>71</v>
      </c>
      <c r="H2032">
        <v>7</v>
      </c>
      <c r="I2032" s="68" t="str">
        <f>VLOOKUP(E2032,Refs!$P$2:$R$29,3,FALSE)</f>
        <v>Y56</v>
      </c>
      <c r="J2032" s="68" t="str">
        <f>VLOOKUP(E2032,Refs!$P$2:$S$29,4,FALSE)</f>
        <v>London</v>
      </c>
      <c r="K2032" s="28">
        <f t="shared" si="66"/>
        <v>7</v>
      </c>
    </row>
    <row r="2033" spans="1:11" x14ac:dyDescent="0.35">
      <c r="A2033" s="69">
        <f t="shared" si="65"/>
        <v>45748</v>
      </c>
      <c r="B2033" t="s">
        <v>887</v>
      </c>
      <c r="C2033" t="s">
        <v>274</v>
      </c>
      <c r="D2033" t="s">
        <v>897</v>
      </c>
      <c r="E2033" t="s">
        <v>803</v>
      </c>
      <c r="F2033" t="s">
        <v>804</v>
      </c>
      <c r="G2033" t="s">
        <v>72</v>
      </c>
      <c r="H2033">
        <v>243</v>
      </c>
      <c r="I2033" s="68" t="str">
        <f>VLOOKUP(E2033,Refs!$P$2:$R$29,3,FALSE)</f>
        <v>Y56</v>
      </c>
      <c r="J2033" s="68" t="str">
        <f>VLOOKUP(E2033,Refs!$P$2:$S$29,4,FALSE)</f>
        <v>London</v>
      </c>
      <c r="K2033" s="28">
        <f t="shared" si="66"/>
        <v>243</v>
      </c>
    </row>
    <row r="2034" spans="1:11" x14ac:dyDescent="0.35">
      <c r="A2034" s="69">
        <f t="shared" si="65"/>
        <v>45748</v>
      </c>
      <c r="B2034" t="s">
        <v>887</v>
      </c>
      <c r="C2034" t="s">
        <v>274</v>
      </c>
      <c r="D2034" t="s">
        <v>897</v>
      </c>
      <c r="E2034" t="s">
        <v>803</v>
      </c>
      <c r="F2034" t="s">
        <v>804</v>
      </c>
      <c r="G2034" t="s">
        <v>73</v>
      </c>
      <c r="H2034">
        <v>52874</v>
      </c>
      <c r="I2034" s="68" t="str">
        <f>VLOOKUP(E2034,Refs!$P$2:$R$29,3,FALSE)</f>
        <v>Y56</v>
      </c>
      <c r="J2034" s="68" t="str">
        <f>VLOOKUP(E2034,Refs!$P$2:$S$29,4,FALSE)</f>
        <v>London</v>
      </c>
      <c r="K2034" s="28">
        <f t="shared" si="66"/>
        <v>52874</v>
      </c>
    </row>
    <row r="2035" spans="1:11" x14ac:dyDescent="0.35">
      <c r="A2035" s="69">
        <f t="shared" si="65"/>
        <v>45748</v>
      </c>
      <c r="B2035" t="s">
        <v>887</v>
      </c>
      <c r="C2035" t="s">
        <v>274</v>
      </c>
      <c r="D2035" t="s">
        <v>897</v>
      </c>
      <c r="E2035" t="s">
        <v>803</v>
      </c>
      <c r="F2035" t="s">
        <v>804</v>
      </c>
      <c r="G2035" t="s">
        <v>74</v>
      </c>
      <c r="H2035">
        <v>7962</v>
      </c>
      <c r="I2035" s="68" t="str">
        <f>VLOOKUP(E2035,Refs!$P$2:$R$29,3,FALSE)</f>
        <v>Y56</v>
      </c>
      <c r="J2035" s="68" t="str">
        <f>VLOOKUP(E2035,Refs!$P$2:$S$29,4,FALSE)</f>
        <v>London</v>
      </c>
      <c r="K2035" s="28">
        <f t="shared" si="66"/>
        <v>7962</v>
      </c>
    </row>
    <row r="2036" spans="1:11" x14ac:dyDescent="0.35">
      <c r="A2036" s="69">
        <f t="shared" si="65"/>
        <v>45748</v>
      </c>
      <c r="B2036" t="s">
        <v>887</v>
      </c>
      <c r="C2036" t="s">
        <v>274</v>
      </c>
      <c r="D2036" t="s">
        <v>897</v>
      </c>
      <c r="E2036" t="s">
        <v>803</v>
      </c>
      <c r="F2036" t="s">
        <v>804</v>
      </c>
      <c r="G2036" t="s">
        <v>75</v>
      </c>
      <c r="H2036">
        <v>39871028</v>
      </c>
      <c r="I2036" s="68" t="str">
        <f>VLOOKUP(E2036,Refs!$P$2:$R$29,3,FALSE)</f>
        <v>Y56</v>
      </c>
      <c r="J2036" s="68" t="str">
        <f>VLOOKUP(E2036,Refs!$P$2:$S$29,4,FALSE)</f>
        <v>London</v>
      </c>
      <c r="K2036" s="28">
        <f t="shared" si="66"/>
        <v>39871028</v>
      </c>
    </row>
    <row r="2037" spans="1:11" x14ac:dyDescent="0.35">
      <c r="A2037" s="69">
        <f t="shared" si="65"/>
        <v>45748</v>
      </c>
      <c r="B2037" t="s">
        <v>887</v>
      </c>
      <c r="C2037" t="s">
        <v>274</v>
      </c>
      <c r="D2037" t="s">
        <v>897</v>
      </c>
      <c r="E2037" t="s">
        <v>803</v>
      </c>
      <c r="F2037" t="s">
        <v>804</v>
      </c>
      <c r="G2037" t="s">
        <v>26</v>
      </c>
      <c r="H2037">
        <v>31405</v>
      </c>
      <c r="I2037" s="68" t="str">
        <f>VLOOKUP(E2037,Refs!$P$2:$R$29,3,FALSE)</f>
        <v>Y56</v>
      </c>
      <c r="J2037" s="68" t="str">
        <f>VLOOKUP(E2037,Refs!$P$2:$S$29,4,FALSE)</f>
        <v>London</v>
      </c>
      <c r="K2037" s="28">
        <f t="shared" si="66"/>
        <v>31405</v>
      </c>
    </row>
    <row r="2038" spans="1:11" x14ac:dyDescent="0.35">
      <c r="A2038" s="69">
        <f t="shared" si="65"/>
        <v>45748</v>
      </c>
      <c r="B2038" t="s">
        <v>887</v>
      </c>
      <c r="C2038" t="s">
        <v>274</v>
      </c>
      <c r="D2038" t="s">
        <v>897</v>
      </c>
      <c r="E2038" t="s">
        <v>803</v>
      </c>
      <c r="F2038" t="s">
        <v>804</v>
      </c>
      <c r="G2038" t="s">
        <v>76</v>
      </c>
      <c r="H2038">
        <v>1264</v>
      </c>
      <c r="I2038" s="68" t="str">
        <f>VLOOKUP(E2038,Refs!$P$2:$R$29,3,FALSE)</f>
        <v>Y56</v>
      </c>
      <c r="J2038" s="68" t="str">
        <f>VLOOKUP(E2038,Refs!$P$2:$S$29,4,FALSE)</f>
        <v>London</v>
      </c>
      <c r="K2038" s="28">
        <f t="shared" si="66"/>
        <v>1264</v>
      </c>
    </row>
    <row r="2039" spans="1:11" x14ac:dyDescent="0.35">
      <c r="A2039" s="69">
        <f t="shared" si="65"/>
        <v>45748</v>
      </c>
      <c r="B2039" t="s">
        <v>887</v>
      </c>
      <c r="C2039" t="s">
        <v>274</v>
      </c>
      <c r="D2039" t="s">
        <v>897</v>
      </c>
      <c r="E2039" t="s">
        <v>803</v>
      </c>
      <c r="F2039" t="s">
        <v>804</v>
      </c>
      <c r="G2039" t="s">
        <v>77</v>
      </c>
      <c r="H2039">
        <v>12624</v>
      </c>
      <c r="I2039" s="68" t="str">
        <f>VLOOKUP(E2039,Refs!$P$2:$R$29,3,FALSE)</f>
        <v>Y56</v>
      </c>
      <c r="J2039" s="68" t="str">
        <f>VLOOKUP(E2039,Refs!$P$2:$S$29,4,FALSE)</f>
        <v>London</v>
      </c>
      <c r="K2039" s="28">
        <f t="shared" si="66"/>
        <v>12624</v>
      </c>
    </row>
    <row r="2040" spans="1:11" x14ac:dyDescent="0.35">
      <c r="A2040" s="69">
        <f t="shared" si="65"/>
        <v>45748</v>
      </c>
      <c r="B2040" t="s">
        <v>887</v>
      </c>
      <c r="C2040" t="s">
        <v>274</v>
      </c>
      <c r="D2040" t="s">
        <v>897</v>
      </c>
      <c r="E2040" t="s">
        <v>803</v>
      </c>
      <c r="F2040" t="s">
        <v>804</v>
      </c>
      <c r="G2040" t="s">
        <v>78</v>
      </c>
      <c r="H2040">
        <v>2180</v>
      </c>
      <c r="I2040" s="68" t="str">
        <f>VLOOKUP(E2040,Refs!$P$2:$R$29,3,FALSE)</f>
        <v>Y56</v>
      </c>
      <c r="J2040" s="68" t="str">
        <f>VLOOKUP(E2040,Refs!$P$2:$S$29,4,FALSE)</f>
        <v>London</v>
      </c>
      <c r="K2040" s="28">
        <f t="shared" si="66"/>
        <v>2180</v>
      </c>
    </row>
    <row r="2041" spans="1:11" x14ac:dyDescent="0.35">
      <c r="A2041" s="69">
        <f t="shared" si="65"/>
        <v>45748</v>
      </c>
      <c r="B2041" t="s">
        <v>887</v>
      </c>
      <c r="C2041" t="s">
        <v>274</v>
      </c>
      <c r="D2041" t="s">
        <v>897</v>
      </c>
      <c r="E2041" t="s">
        <v>803</v>
      </c>
      <c r="F2041" t="s">
        <v>804</v>
      </c>
      <c r="G2041" t="s">
        <v>79</v>
      </c>
      <c r="H2041">
        <v>13812</v>
      </c>
      <c r="I2041" s="68" t="str">
        <f>VLOOKUP(E2041,Refs!$P$2:$R$29,3,FALSE)</f>
        <v>Y56</v>
      </c>
      <c r="J2041" s="68" t="str">
        <f>VLOOKUP(E2041,Refs!$P$2:$S$29,4,FALSE)</f>
        <v>London</v>
      </c>
      <c r="K2041" s="28">
        <f t="shared" si="66"/>
        <v>13812</v>
      </c>
    </row>
    <row r="2042" spans="1:11" x14ac:dyDescent="0.35">
      <c r="A2042" s="69">
        <f t="shared" si="65"/>
        <v>45748</v>
      </c>
      <c r="B2042" t="s">
        <v>887</v>
      </c>
      <c r="C2042" t="s">
        <v>274</v>
      </c>
      <c r="D2042" t="s">
        <v>897</v>
      </c>
      <c r="E2042" t="s">
        <v>803</v>
      </c>
      <c r="F2042" t="s">
        <v>804</v>
      </c>
      <c r="G2042" t="s">
        <v>80</v>
      </c>
      <c r="H2042">
        <v>1525</v>
      </c>
      <c r="I2042" s="68" t="str">
        <f>VLOOKUP(E2042,Refs!$P$2:$R$29,3,FALSE)</f>
        <v>Y56</v>
      </c>
      <c r="J2042" s="68" t="str">
        <f>VLOOKUP(E2042,Refs!$P$2:$S$29,4,FALSE)</f>
        <v>London</v>
      </c>
      <c r="K2042" s="28">
        <f t="shared" si="66"/>
        <v>1525</v>
      </c>
    </row>
    <row r="2043" spans="1:11" x14ac:dyDescent="0.35">
      <c r="A2043" s="69">
        <f t="shared" si="65"/>
        <v>45748</v>
      </c>
      <c r="B2043" t="s">
        <v>887</v>
      </c>
      <c r="C2043" t="s">
        <v>274</v>
      </c>
      <c r="D2043" t="s">
        <v>897</v>
      </c>
      <c r="E2043" t="s">
        <v>803</v>
      </c>
      <c r="F2043" t="s">
        <v>804</v>
      </c>
      <c r="G2043" t="s">
        <v>25</v>
      </c>
      <c r="H2043">
        <v>16147</v>
      </c>
      <c r="I2043" s="68" t="str">
        <f>VLOOKUP(E2043,Refs!$P$2:$R$29,3,FALSE)</f>
        <v>Y56</v>
      </c>
      <c r="J2043" s="68" t="str">
        <f>VLOOKUP(E2043,Refs!$P$2:$S$29,4,FALSE)</f>
        <v>London</v>
      </c>
      <c r="K2043" s="28">
        <f t="shared" si="66"/>
        <v>16147</v>
      </c>
    </row>
    <row r="2044" spans="1:11" x14ac:dyDescent="0.35">
      <c r="A2044" s="69">
        <f t="shared" si="65"/>
        <v>45748</v>
      </c>
      <c r="B2044" t="s">
        <v>887</v>
      </c>
      <c r="C2044" t="s">
        <v>274</v>
      </c>
      <c r="D2044" t="s">
        <v>897</v>
      </c>
      <c r="E2044" t="s">
        <v>803</v>
      </c>
      <c r="F2044" t="s">
        <v>804</v>
      </c>
      <c r="G2044" t="s">
        <v>81</v>
      </c>
      <c r="H2044">
        <v>18</v>
      </c>
      <c r="I2044" s="68" t="str">
        <f>VLOOKUP(E2044,Refs!$P$2:$R$29,3,FALSE)</f>
        <v>Y56</v>
      </c>
      <c r="J2044" s="68" t="str">
        <f>VLOOKUP(E2044,Refs!$P$2:$S$29,4,FALSE)</f>
        <v>London</v>
      </c>
      <c r="K2044" s="28">
        <f t="shared" si="66"/>
        <v>18</v>
      </c>
    </row>
    <row r="2045" spans="1:11" x14ac:dyDescent="0.35">
      <c r="A2045" s="69">
        <f t="shared" si="65"/>
        <v>45748</v>
      </c>
      <c r="B2045" t="s">
        <v>887</v>
      </c>
      <c r="C2045" t="s">
        <v>274</v>
      </c>
      <c r="D2045" t="s">
        <v>897</v>
      </c>
      <c r="E2045" t="s">
        <v>803</v>
      </c>
      <c r="F2045" t="s">
        <v>804</v>
      </c>
      <c r="G2045" t="s">
        <v>82</v>
      </c>
      <c r="H2045">
        <v>6370</v>
      </c>
      <c r="I2045" s="68" t="str">
        <f>VLOOKUP(E2045,Refs!$P$2:$R$29,3,FALSE)</f>
        <v>Y56</v>
      </c>
      <c r="J2045" s="68" t="str">
        <f>VLOOKUP(E2045,Refs!$P$2:$S$29,4,FALSE)</f>
        <v>London</v>
      </c>
      <c r="K2045" s="28">
        <f t="shared" si="66"/>
        <v>6370</v>
      </c>
    </row>
    <row r="2046" spans="1:11" x14ac:dyDescent="0.35">
      <c r="A2046" s="69">
        <f t="shared" si="65"/>
        <v>45748</v>
      </c>
      <c r="B2046" t="s">
        <v>887</v>
      </c>
      <c r="C2046" t="s">
        <v>274</v>
      </c>
      <c r="D2046" t="s">
        <v>897</v>
      </c>
      <c r="E2046" t="s">
        <v>803</v>
      </c>
      <c r="F2046" t="s">
        <v>804</v>
      </c>
      <c r="G2046" t="s">
        <v>83</v>
      </c>
      <c r="H2046">
        <v>2360</v>
      </c>
      <c r="I2046" s="68" t="str">
        <f>VLOOKUP(E2046,Refs!$P$2:$R$29,3,FALSE)</f>
        <v>Y56</v>
      </c>
      <c r="J2046" s="68" t="str">
        <f>VLOOKUP(E2046,Refs!$P$2:$S$29,4,FALSE)</f>
        <v>London</v>
      </c>
      <c r="K2046" s="28">
        <f t="shared" si="66"/>
        <v>2360</v>
      </c>
    </row>
    <row r="2047" spans="1:11" x14ac:dyDescent="0.35">
      <c r="A2047" s="69">
        <f t="shared" si="65"/>
        <v>45748</v>
      </c>
      <c r="B2047" t="s">
        <v>887</v>
      </c>
      <c r="C2047" t="s">
        <v>274</v>
      </c>
      <c r="D2047" t="s">
        <v>897</v>
      </c>
      <c r="E2047" t="s">
        <v>803</v>
      </c>
      <c r="F2047" t="s">
        <v>804</v>
      </c>
      <c r="G2047" t="s">
        <v>84</v>
      </c>
      <c r="H2047">
        <v>5257</v>
      </c>
      <c r="I2047" s="68" t="str">
        <f>VLOOKUP(E2047,Refs!$P$2:$R$29,3,FALSE)</f>
        <v>Y56</v>
      </c>
      <c r="J2047" s="68" t="str">
        <f>VLOOKUP(E2047,Refs!$P$2:$S$29,4,FALSE)</f>
        <v>London</v>
      </c>
      <c r="K2047" s="28">
        <f t="shared" si="66"/>
        <v>5257</v>
      </c>
    </row>
    <row r="2048" spans="1:11" x14ac:dyDescent="0.35">
      <c r="A2048" s="69">
        <f t="shared" si="65"/>
        <v>45748</v>
      </c>
      <c r="B2048" t="s">
        <v>887</v>
      </c>
      <c r="C2048" t="s">
        <v>274</v>
      </c>
      <c r="D2048" t="s">
        <v>897</v>
      </c>
      <c r="E2048" t="s">
        <v>803</v>
      </c>
      <c r="F2048" t="s">
        <v>804</v>
      </c>
      <c r="G2048" t="s">
        <v>85</v>
      </c>
      <c r="H2048">
        <v>22320</v>
      </c>
      <c r="I2048" s="68" t="str">
        <f>VLOOKUP(E2048,Refs!$P$2:$R$29,3,FALSE)</f>
        <v>Y56</v>
      </c>
      <c r="J2048" s="68" t="str">
        <f>VLOOKUP(E2048,Refs!$P$2:$S$29,4,FALSE)</f>
        <v>London</v>
      </c>
      <c r="K2048" s="28">
        <f t="shared" si="66"/>
        <v>22320</v>
      </c>
    </row>
    <row r="2049" spans="1:11" x14ac:dyDescent="0.35">
      <c r="A2049" s="69">
        <f t="shared" si="65"/>
        <v>45748</v>
      </c>
      <c r="B2049" t="s">
        <v>887</v>
      </c>
      <c r="C2049" t="s">
        <v>274</v>
      </c>
      <c r="D2049" t="s">
        <v>897</v>
      </c>
      <c r="E2049" t="s">
        <v>803</v>
      </c>
      <c r="F2049" t="s">
        <v>804</v>
      </c>
      <c r="G2049" t="s">
        <v>86</v>
      </c>
      <c r="H2049">
        <v>1413</v>
      </c>
      <c r="I2049" s="68" t="str">
        <f>VLOOKUP(E2049,Refs!$P$2:$R$29,3,FALSE)</f>
        <v>Y56</v>
      </c>
      <c r="J2049" s="68" t="str">
        <f>VLOOKUP(E2049,Refs!$P$2:$S$29,4,FALSE)</f>
        <v>London</v>
      </c>
      <c r="K2049" s="28">
        <f t="shared" si="66"/>
        <v>1413</v>
      </c>
    </row>
    <row r="2050" spans="1:11" x14ac:dyDescent="0.35">
      <c r="A2050" s="69">
        <f t="shared" si="65"/>
        <v>45748</v>
      </c>
      <c r="B2050" t="s">
        <v>887</v>
      </c>
      <c r="C2050" t="s">
        <v>274</v>
      </c>
      <c r="D2050" t="s">
        <v>897</v>
      </c>
      <c r="E2050" t="s">
        <v>803</v>
      </c>
      <c r="F2050" t="s">
        <v>804</v>
      </c>
      <c r="G2050" t="s">
        <v>87</v>
      </c>
      <c r="H2050">
        <v>1013</v>
      </c>
      <c r="I2050" s="68" t="str">
        <f>VLOOKUP(E2050,Refs!$P$2:$R$29,3,FALSE)</f>
        <v>Y56</v>
      </c>
      <c r="J2050" s="68" t="str">
        <f>VLOOKUP(E2050,Refs!$P$2:$S$29,4,FALSE)</f>
        <v>London</v>
      </c>
      <c r="K2050" s="28">
        <f t="shared" si="66"/>
        <v>1013</v>
      </c>
    </row>
    <row r="2051" spans="1:11" x14ac:dyDescent="0.35">
      <c r="A2051" s="69">
        <f t="shared" ref="A2051:A2114" si="67">DATEVALUE(RIGHT(B2051,8))</f>
        <v>45748</v>
      </c>
      <c r="B2051" t="s">
        <v>887</v>
      </c>
      <c r="C2051" t="s">
        <v>274</v>
      </c>
      <c r="D2051" t="s">
        <v>897</v>
      </c>
      <c r="E2051" t="s">
        <v>803</v>
      </c>
      <c r="F2051" t="s">
        <v>804</v>
      </c>
      <c r="G2051" t="s">
        <v>88</v>
      </c>
      <c r="H2051">
        <v>4139</v>
      </c>
      <c r="I2051" s="68" t="str">
        <f>VLOOKUP(E2051,Refs!$P$2:$R$29,3,FALSE)</f>
        <v>Y56</v>
      </c>
      <c r="J2051" s="68" t="str">
        <f>VLOOKUP(E2051,Refs!$P$2:$S$29,4,FALSE)</f>
        <v>London</v>
      </c>
      <c r="K2051" s="28">
        <f t="shared" si="66"/>
        <v>4139</v>
      </c>
    </row>
    <row r="2052" spans="1:11" x14ac:dyDescent="0.35">
      <c r="A2052" s="69">
        <f t="shared" si="67"/>
        <v>45748</v>
      </c>
      <c r="B2052" t="s">
        <v>887</v>
      </c>
      <c r="C2052" t="s">
        <v>274</v>
      </c>
      <c r="D2052" t="s">
        <v>897</v>
      </c>
      <c r="E2052" t="s">
        <v>803</v>
      </c>
      <c r="F2052" t="s">
        <v>804</v>
      </c>
      <c r="G2052" t="s">
        <v>89</v>
      </c>
      <c r="H2052">
        <v>19829</v>
      </c>
      <c r="I2052" s="68" t="str">
        <f>VLOOKUP(E2052,Refs!$P$2:$R$29,3,FALSE)</f>
        <v>Y56</v>
      </c>
      <c r="J2052" s="68" t="str">
        <f>VLOOKUP(E2052,Refs!$P$2:$S$29,4,FALSE)</f>
        <v>London</v>
      </c>
      <c r="K2052" s="28">
        <f t="shared" si="66"/>
        <v>19829</v>
      </c>
    </row>
    <row r="2053" spans="1:11" x14ac:dyDescent="0.35">
      <c r="A2053" s="69">
        <f t="shared" si="67"/>
        <v>45748</v>
      </c>
      <c r="B2053" t="s">
        <v>887</v>
      </c>
      <c r="C2053" t="s">
        <v>274</v>
      </c>
      <c r="D2053" t="s">
        <v>897</v>
      </c>
      <c r="E2053" t="s">
        <v>803</v>
      </c>
      <c r="F2053" t="s">
        <v>804</v>
      </c>
      <c r="G2053" t="s">
        <v>90</v>
      </c>
      <c r="H2053">
        <v>30736</v>
      </c>
      <c r="I2053" s="68" t="str">
        <f>VLOOKUP(E2053,Refs!$P$2:$R$29,3,FALSE)</f>
        <v>Y56</v>
      </c>
      <c r="J2053" s="68" t="str">
        <f>VLOOKUP(E2053,Refs!$P$2:$S$29,4,FALSE)</f>
        <v>London</v>
      </c>
      <c r="K2053" s="28">
        <f t="shared" si="66"/>
        <v>30736</v>
      </c>
    </row>
    <row r="2054" spans="1:11" x14ac:dyDescent="0.35">
      <c r="A2054" s="69">
        <f t="shared" si="67"/>
        <v>45748</v>
      </c>
      <c r="B2054" t="s">
        <v>887</v>
      </c>
      <c r="C2054" t="s">
        <v>274</v>
      </c>
      <c r="D2054" t="s">
        <v>897</v>
      </c>
      <c r="E2054" t="s">
        <v>803</v>
      </c>
      <c r="F2054" t="s">
        <v>804</v>
      </c>
      <c r="G2054" t="s">
        <v>27</v>
      </c>
      <c r="H2054">
        <v>3193</v>
      </c>
      <c r="I2054" s="68" t="str">
        <f>VLOOKUP(E2054,Refs!$P$2:$R$29,3,FALSE)</f>
        <v>Y56</v>
      </c>
      <c r="J2054" s="68" t="str">
        <f>VLOOKUP(E2054,Refs!$P$2:$S$29,4,FALSE)</f>
        <v>London</v>
      </c>
      <c r="K2054" s="28">
        <f t="shared" si="66"/>
        <v>3193</v>
      </c>
    </row>
    <row r="2055" spans="1:11" x14ac:dyDescent="0.35">
      <c r="A2055" s="69">
        <f t="shared" si="67"/>
        <v>45748</v>
      </c>
      <c r="B2055" t="s">
        <v>887</v>
      </c>
      <c r="C2055" t="s">
        <v>274</v>
      </c>
      <c r="D2055" t="s">
        <v>897</v>
      </c>
      <c r="E2055" t="s">
        <v>803</v>
      </c>
      <c r="F2055" t="s">
        <v>804</v>
      </c>
      <c r="G2055" t="s">
        <v>29</v>
      </c>
      <c r="H2055">
        <v>4022</v>
      </c>
      <c r="I2055" s="68" t="str">
        <f>VLOOKUP(E2055,Refs!$P$2:$R$29,3,FALSE)</f>
        <v>Y56</v>
      </c>
      <c r="J2055" s="68" t="str">
        <f>VLOOKUP(E2055,Refs!$P$2:$S$29,4,FALSE)</f>
        <v>London</v>
      </c>
      <c r="K2055" s="28">
        <f t="shared" ref="K2055:K2118" si="68">IF(OR(H2055="NULL",H2055=0,H2055=""),"",H2055)</f>
        <v>4022</v>
      </c>
    </row>
    <row r="2056" spans="1:11" x14ac:dyDescent="0.35">
      <c r="A2056" s="69">
        <f t="shared" si="67"/>
        <v>45748</v>
      </c>
      <c r="B2056" t="s">
        <v>887</v>
      </c>
      <c r="C2056" t="s">
        <v>274</v>
      </c>
      <c r="D2056" t="s">
        <v>897</v>
      </c>
      <c r="E2056" t="s">
        <v>803</v>
      </c>
      <c r="F2056" t="s">
        <v>804</v>
      </c>
      <c r="G2056" t="s">
        <v>91</v>
      </c>
      <c r="H2056">
        <v>1895</v>
      </c>
      <c r="I2056" s="68" t="str">
        <f>VLOOKUP(E2056,Refs!$P$2:$R$29,3,FALSE)</f>
        <v>Y56</v>
      </c>
      <c r="J2056" s="68" t="str">
        <f>VLOOKUP(E2056,Refs!$P$2:$S$29,4,FALSE)</f>
        <v>London</v>
      </c>
      <c r="K2056" s="28">
        <f t="shared" si="68"/>
        <v>1895</v>
      </c>
    </row>
    <row r="2057" spans="1:11" x14ac:dyDescent="0.35">
      <c r="A2057" s="69">
        <f t="shared" si="67"/>
        <v>45748</v>
      </c>
      <c r="B2057" t="s">
        <v>887</v>
      </c>
      <c r="C2057" t="s">
        <v>274</v>
      </c>
      <c r="D2057" t="s">
        <v>897</v>
      </c>
      <c r="E2057" t="s">
        <v>803</v>
      </c>
      <c r="F2057" t="s">
        <v>804</v>
      </c>
      <c r="G2057" t="s">
        <v>92</v>
      </c>
      <c r="H2057">
        <v>47</v>
      </c>
      <c r="I2057" s="68" t="str">
        <f>VLOOKUP(E2057,Refs!$P$2:$R$29,3,FALSE)</f>
        <v>Y56</v>
      </c>
      <c r="J2057" s="68" t="str">
        <f>VLOOKUP(E2057,Refs!$P$2:$S$29,4,FALSE)</f>
        <v>London</v>
      </c>
      <c r="K2057" s="28">
        <f t="shared" si="68"/>
        <v>47</v>
      </c>
    </row>
    <row r="2058" spans="1:11" x14ac:dyDescent="0.35">
      <c r="A2058" s="69">
        <f t="shared" si="67"/>
        <v>45748</v>
      </c>
      <c r="B2058" t="s">
        <v>887</v>
      </c>
      <c r="C2058" t="s">
        <v>274</v>
      </c>
      <c r="D2058" t="s">
        <v>897</v>
      </c>
      <c r="E2058" t="s">
        <v>803</v>
      </c>
      <c r="F2058" t="s">
        <v>804</v>
      </c>
      <c r="G2058" t="s">
        <v>93</v>
      </c>
      <c r="H2058">
        <v>1362</v>
      </c>
      <c r="I2058" s="68" t="str">
        <f>VLOOKUP(E2058,Refs!$P$2:$R$29,3,FALSE)</f>
        <v>Y56</v>
      </c>
      <c r="J2058" s="68" t="str">
        <f>VLOOKUP(E2058,Refs!$P$2:$S$29,4,FALSE)</f>
        <v>London</v>
      </c>
      <c r="K2058" s="28">
        <f t="shared" si="68"/>
        <v>1362</v>
      </c>
    </row>
    <row r="2059" spans="1:11" x14ac:dyDescent="0.35">
      <c r="A2059" s="69">
        <f t="shared" si="67"/>
        <v>45748</v>
      </c>
      <c r="B2059" t="s">
        <v>887</v>
      </c>
      <c r="C2059" t="s">
        <v>274</v>
      </c>
      <c r="D2059" t="s">
        <v>897</v>
      </c>
      <c r="E2059" t="s">
        <v>803</v>
      </c>
      <c r="F2059" t="s">
        <v>804</v>
      </c>
      <c r="G2059" t="s">
        <v>94</v>
      </c>
      <c r="H2059">
        <v>153</v>
      </c>
      <c r="I2059" s="68" t="str">
        <f>VLOOKUP(E2059,Refs!$P$2:$R$29,3,FALSE)</f>
        <v>Y56</v>
      </c>
      <c r="J2059" s="68" t="str">
        <f>VLOOKUP(E2059,Refs!$P$2:$S$29,4,FALSE)</f>
        <v>London</v>
      </c>
      <c r="K2059" s="28">
        <f t="shared" si="68"/>
        <v>153</v>
      </c>
    </row>
    <row r="2060" spans="1:11" x14ac:dyDescent="0.35">
      <c r="A2060" s="69">
        <f t="shared" si="67"/>
        <v>45748</v>
      </c>
      <c r="B2060" t="s">
        <v>887</v>
      </c>
      <c r="C2060" t="s">
        <v>274</v>
      </c>
      <c r="D2060" t="s">
        <v>897</v>
      </c>
      <c r="E2060" t="s">
        <v>803</v>
      </c>
      <c r="F2060" t="s">
        <v>804</v>
      </c>
      <c r="G2060" t="s">
        <v>95</v>
      </c>
      <c r="H2060">
        <v>1125</v>
      </c>
      <c r="I2060" s="68" t="str">
        <f>VLOOKUP(E2060,Refs!$P$2:$R$29,3,FALSE)</f>
        <v>Y56</v>
      </c>
      <c r="J2060" s="68" t="str">
        <f>VLOOKUP(E2060,Refs!$P$2:$S$29,4,FALSE)</f>
        <v>London</v>
      </c>
      <c r="K2060" s="28">
        <f t="shared" si="68"/>
        <v>1125</v>
      </c>
    </row>
    <row r="2061" spans="1:11" x14ac:dyDescent="0.35">
      <c r="A2061" s="69">
        <f t="shared" si="67"/>
        <v>45748</v>
      </c>
      <c r="B2061" t="s">
        <v>887</v>
      </c>
      <c r="C2061" t="s">
        <v>274</v>
      </c>
      <c r="D2061" t="s">
        <v>897</v>
      </c>
      <c r="E2061" t="s">
        <v>803</v>
      </c>
      <c r="F2061" t="s">
        <v>804</v>
      </c>
      <c r="G2061" t="s">
        <v>96</v>
      </c>
      <c r="H2061">
        <v>45</v>
      </c>
      <c r="I2061" s="68" t="str">
        <f>VLOOKUP(E2061,Refs!$P$2:$R$29,3,FALSE)</f>
        <v>Y56</v>
      </c>
      <c r="J2061" s="68" t="str">
        <f>VLOOKUP(E2061,Refs!$P$2:$S$29,4,FALSE)</f>
        <v>London</v>
      </c>
      <c r="K2061" s="28">
        <f t="shared" si="68"/>
        <v>45</v>
      </c>
    </row>
    <row r="2062" spans="1:11" x14ac:dyDescent="0.35">
      <c r="A2062" s="69">
        <f t="shared" si="67"/>
        <v>45748</v>
      </c>
      <c r="B2062" t="s">
        <v>887</v>
      </c>
      <c r="C2062" t="s">
        <v>274</v>
      </c>
      <c r="D2062" t="s">
        <v>897</v>
      </c>
      <c r="E2062" t="s">
        <v>803</v>
      </c>
      <c r="F2062" t="s">
        <v>804</v>
      </c>
      <c r="G2062" t="s">
        <v>97</v>
      </c>
      <c r="H2062">
        <v>5249</v>
      </c>
      <c r="I2062" s="68" t="str">
        <f>VLOOKUP(E2062,Refs!$P$2:$R$29,3,FALSE)</f>
        <v>Y56</v>
      </c>
      <c r="J2062" s="68" t="str">
        <f>VLOOKUP(E2062,Refs!$P$2:$S$29,4,FALSE)</f>
        <v>London</v>
      </c>
      <c r="K2062" s="28">
        <f t="shared" si="68"/>
        <v>5249</v>
      </c>
    </row>
    <row r="2063" spans="1:11" x14ac:dyDescent="0.35">
      <c r="A2063" s="69">
        <f t="shared" si="67"/>
        <v>45748</v>
      </c>
      <c r="B2063" t="s">
        <v>887</v>
      </c>
      <c r="C2063" t="s">
        <v>274</v>
      </c>
      <c r="D2063" t="s">
        <v>897</v>
      </c>
      <c r="E2063" t="s">
        <v>803</v>
      </c>
      <c r="F2063" t="s">
        <v>804</v>
      </c>
      <c r="G2063" t="s">
        <v>31</v>
      </c>
      <c r="H2063">
        <v>4620</v>
      </c>
      <c r="I2063" s="68" t="str">
        <f>VLOOKUP(E2063,Refs!$P$2:$R$29,3,FALSE)</f>
        <v>Y56</v>
      </c>
      <c r="J2063" s="68" t="str">
        <f>VLOOKUP(E2063,Refs!$P$2:$S$29,4,FALSE)</f>
        <v>London</v>
      </c>
      <c r="K2063" s="28">
        <f t="shared" si="68"/>
        <v>4620</v>
      </c>
    </row>
    <row r="2064" spans="1:11" x14ac:dyDescent="0.35">
      <c r="A2064" s="69">
        <f t="shared" si="67"/>
        <v>45748</v>
      </c>
      <c r="B2064" t="s">
        <v>887</v>
      </c>
      <c r="C2064" t="s">
        <v>274</v>
      </c>
      <c r="D2064" t="s">
        <v>897</v>
      </c>
      <c r="E2064" t="s">
        <v>803</v>
      </c>
      <c r="F2064" t="s">
        <v>804</v>
      </c>
      <c r="G2064" t="s">
        <v>98</v>
      </c>
      <c r="H2064">
        <v>4735</v>
      </c>
      <c r="I2064" s="68" t="str">
        <f>VLOOKUP(E2064,Refs!$P$2:$R$29,3,FALSE)</f>
        <v>Y56</v>
      </c>
      <c r="J2064" s="68" t="str">
        <f>VLOOKUP(E2064,Refs!$P$2:$S$29,4,FALSE)</f>
        <v>London</v>
      </c>
      <c r="K2064" s="28">
        <f t="shared" si="68"/>
        <v>4735</v>
      </c>
    </row>
    <row r="2065" spans="1:11" x14ac:dyDescent="0.35">
      <c r="A2065" s="69">
        <f t="shared" si="67"/>
        <v>45748</v>
      </c>
      <c r="B2065" t="s">
        <v>887</v>
      </c>
      <c r="C2065" t="s">
        <v>274</v>
      </c>
      <c r="D2065" t="s">
        <v>897</v>
      </c>
      <c r="E2065" t="s">
        <v>803</v>
      </c>
      <c r="F2065" t="s">
        <v>804</v>
      </c>
      <c r="G2065" t="s">
        <v>99</v>
      </c>
      <c r="H2065">
        <v>2973</v>
      </c>
      <c r="I2065" s="68" t="str">
        <f>VLOOKUP(E2065,Refs!$P$2:$R$29,3,FALSE)</f>
        <v>Y56</v>
      </c>
      <c r="J2065" s="68" t="str">
        <f>VLOOKUP(E2065,Refs!$P$2:$S$29,4,FALSE)</f>
        <v>London</v>
      </c>
      <c r="K2065" s="28">
        <f t="shared" si="68"/>
        <v>2973</v>
      </c>
    </row>
    <row r="2066" spans="1:11" x14ac:dyDescent="0.35">
      <c r="A2066" s="69">
        <f t="shared" si="67"/>
        <v>45748</v>
      </c>
      <c r="B2066" t="s">
        <v>887</v>
      </c>
      <c r="C2066" t="s">
        <v>274</v>
      </c>
      <c r="D2066" t="s">
        <v>897</v>
      </c>
      <c r="E2066" t="s">
        <v>803</v>
      </c>
      <c r="F2066" t="s">
        <v>804</v>
      </c>
      <c r="G2066" t="s">
        <v>100</v>
      </c>
      <c r="H2066">
        <v>2678</v>
      </c>
      <c r="I2066" s="68" t="str">
        <f>VLOOKUP(E2066,Refs!$P$2:$R$29,3,FALSE)</f>
        <v>Y56</v>
      </c>
      <c r="J2066" s="68" t="str">
        <f>VLOOKUP(E2066,Refs!$P$2:$S$29,4,FALSE)</f>
        <v>London</v>
      </c>
      <c r="K2066" s="28">
        <f t="shared" si="68"/>
        <v>2678</v>
      </c>
    </row>
    <row r="2067" spans="1:11" x14ac:dyDescent="0.35">
      <c r="A2067" s="69">
        <f t="shared" si="67"/>
        <v>45748</v>
      </c>
      <c r="B2067" t="s">
        <v>887</v>
      </c>
      <c r="C2067" t="s">
        <v>274</v>
      </c>
      <c r="D2067" t="s">
        <v>897</v>
      </c>
      <c r="E2067" t="s">
        <v>803</v>
      </c>
      <c r="F2067" t="s">
        <v>804</v>
      </c>
      <c r="G2067" t="s">
        <v>101</v>
      </c>
      <c r="H2067">
        <v>397</v>
      </c>
      <c r="I2067" s="68" t="str">
        <f>VLOOKUP(E2067,Refs!$P$2:$R$29,3,FALSE)</f>
        <v>Y56</v>
      </c>
      <c r="J2067" s="68" t="str">
        <f>VLOOKUP(E2067,Refs!$P$2:$S$29,4,FALSE)</f>
        <v>London</v>
      </c>
      <c r="K2067" s="28">
        <f t="shared" si="68"/>
        <v>397</v>
      </c>
    </row>
    <row r="2068" spans="1:11" x14ac:dyDescent="0.35">
      <c r="A2068" s="69">
        <f t="shared" si="67"/>
        <v>45748</v>
      </c>
      <c r="B2068" t="s">
        <v>887</v>
      </c>
      <c r="C2068" t="s">
        <v>274</v>
      </c>
      <c r="D2068" t="s">
        <v>897</v>
      </c>
      <c r="E2068" t="s">
        <v>803</v>
      </c>
      <c r="F2068" t="s">
        <v>804</v>
      </c>
      <c r="G2068" t="s">
        <v>102</v>
      </c>
      <c r="H2068">
        <v>717</v>
      </c>
      <c r="I2068" s="68" t="str">
        <f>VLOOKUP(E2068,Refs!$P$2:$R$29,3,FALSE)</f>
        <v>Y56</v>
      </c>
      <c r="J2068" s="68" t="str">
        <f>VLOOKUP(E2068,Refs!$P$2:$S$29,4,FALSE)</f>
        <v>London</v>
      </c>
      <c r="K2068" s="28">
        <f t="shared" si="68"/>
        <v>717</v>
      </c>
    </row>
    <row r="2069" spans="1:11" x14ac:dyDescent="0.35">
      <c r="A2069" s="69">
        <f t="shared" si="67"/>
        <v>45748</v>
      </c>
      <c r="B2069" t="s">
        <v>887</v>
      </c>
      <c r="C2069" t="s">
        <v>274</v>
      </c>
      <c r="D2069" t="s">
        <v>897</v>
      </c>
      <c r="E2069" t="s">
        <v>803</v>
      </c>
      <c r="F2069" t="s">
        <v>804</v>
      </c>
      <c r="G2069" t="s">
        <v>103</v>
      </c>
      <c r="H2069">
        <v>120</v>
      </c>
      <c r="I2069" s="68" t="str">
        <f>VLOOKUP(E2069,Refs!$P$2:$R$29,3,FALSE)</f>
        <v>Y56</v>
      </c>
      <c r="J2069" s="68" t="str">
        <f>VLOOKUP(E2069,Refs!$P$2:$S$29,4,FALSE)</f>
        <v>London</v>
      </c>
      <c r="K2069" s="28">
        <f t="shared" si="68"/>
        <v>120</v>
      </c>
    </row>
    <row r="2070" spans="1:11" x14ac:dyDescent="0.35">
      <c r="A2070" s="69">
        <f t="shared" si="67"/>
        <v>45748</v>
      </c>
      <c r="B2070" t="s">
        <v>887</v>
      </c>
      <c r="C2070" t="s">
        <v>274</v>
      </c>
      <c r="D2070" t="s">
        <v>897</v>
      </c>
      <c r="E2070" t="s">
        <v>803</v>
      </c>
      <c r="F2070" t="s">
        <v>804</v>
      </c>
      <c r="G2070" t="s">
        <v>104</v>
      </c>
      <c r="H2070">
        <v>2338</v>
      </c>
      <c r="I2070" s="68" t="str">
        <f>VLOOKUP(E2070,Refs!$P$2:$R$29,3,FALSE)</f>
        <v>Y56</v>
      </c>
      <c r="J2070" s="68" t="str">
        <f>VLOOKUP(E2070,Refs!$P$2:$S$29,4,FALSE)</f>
        <v>London</v>
      </c>
      <c r="K2070" s="28">
        <f t="shared" si="68"/>
        <v>2338</v>
      </c>
    </row>
    <row r="2071" spans="1:11" x14ac:dyDescent="0.35">
      <c r="A2071" s="69">
        <f t="shared" si="67"/>
        <v>45748</v>
      </c>
      <c r="B2071" t="s">
        <v>887</v>
      </c>
      <c r="C2071" t="s">
        <v>274</v>
      </c>
      <c r="D2071" t="s">
        <v>897</v>
      </c>
      <c r="E2071" t="s">
        <v>803</v>
      </c>
      <c r="F2071" t="s">
        <v>804</v>
      </c>
      <c r="G2071" t="s">
        <v>105</v>
      </c>
      <c r="H2071">
        <v>25046105</v>
      </c>
      <c r="I2071" s="68" t="str">
        <f>VLOOKUP(E2071,Refs!$P$2:$R$29,3,FALSE)</f>
        <v>Y56</v>
      </c>
      <c r="J2071" s="68" t="str">
        <f>VLOOKUP(E2071,Refs!$P$2:$S$29,4,FALSE)</f>
        <v>London</v>
      </c>
      <c r="K2071" s="28">
        <f t="shared" si="68"/>
        <v>25046105</v>
      </c>
    </row>
    <row r="2072" spans="1:11" x14ac:dyDescent="0.35">
      <c r="A2072" s="69">
        <f t="shared" si="67"/>
        <v>45748</v>
      </c>
      <c r="B2072" t="s">
        <v>887</v>
      </c>
      <c r="C2072" t="s">
        <v>274</v>
      </c>
      <c r="D2072" t="s">
        <v>897</v>
      </c>
      <c r="E2072" t="s">
        <v>803</v>
      </c>
      <c r="F2072" t="s">
        <v>804</v>
      </c>
      <c r="G2072" t="s">
        <v>106</v>
      </c>
      <c r="H2072">
        <v>2731</v>
      </c>
      <c r="I2072" s="68" t="str">
        <f>VLOOKUP(E2072,Refs!$P$2:$R$29,3,FALSE)</f>
        <v>Y56</v>
      </c>
      <c r="J2072" s="68" t="str">
        <f>VLOOKUP(E2072,Refs!$P$2:$S$29,4,FALSE)</f>
        <v>London</v>
      </c>
      <c r="K2072" s="28">
        <f t="shared" si="68"/>
        <v>2731</v>
      </c>
    </row>
    <row r="2073" spans="1:11" x14ac:dyDescent="0.35">
      <c r="A2073" s="69">
        <f t="shared" si="67"/>
        <v>45748</v>
      </c>
      <c r="B2073" t="s">
        <v>887</v>
      </c>
      <c r="C2073" t="s">
        <v>274</v>
      </c>
      <c r="D2073" t="s">
        <v>897</v>
      </c>
      <c r="E2073" t="s">
        <v>803</v>
      </c>
      <c r="F2073" t="s">
        <v>804</v>
      </c>
      <c r="G2073" t="s">
        <v>107</v>
      </c>
      <c r="H2073">
        <v>1942</v>
      </c>
      <c r="I2073" s="68" t="str">
        <f>VLOOKUP(E2073,Refs!$P$2:$R$29,3,FALSE)</f>
        <v>Y56</v>
      </c>
      <c r="J2073" s="68" t="str">
        <f>VLOOKUP(E2073,Refs!$P$2:$S$29,4,FALSE)</f>
        <v>London</v>
      </c>
      <c r="K2073" s="28">
        <f t="shared" si="68"/>
        <v>1942</v>
      </c>
    </row>
    <row r="2074" spans="1:11" x14ac:dyDescent="0.35">
      <c r="A2074" s="69">
        <f t="shared" si="67"/>
        <v>45748</v>
      </c>
      <c r="B2074" t="s">
        <v>887</v>
      </c>
      <c r="C2074" t="s">
        <v>274</v>
      </c>
      <c r="D2074" t="s">
        <v>897</v>
      </c>
      <c r="E2074" t="s">
        <v>803</v>
      </c>
      <c r="F2074" t="s">
        <v>804</v>
      </c>
      <c r="G2074" t="s">
        <v>108</v>
      </c>
      <c r="H2074">
        <v>150</v>
      </c>
      <c r="I2074" s="68" t="str">
        <f>VLOOKUP(E2074,Refs!$P$2:$R$29,3,FALSE)</f>
        <v>Y56</v>
      </c>
      <c r="J2074" s="68" t="str">
        <f>VLOOKUP(E2074,Refs!$P$2:$S$29,4,FALSE)</f>
        <v>London</v>
      </c>
      <c r="K2074" s="28">
        <f t="shared" si="68"/>
        <v>150</v>
      </c>
    </row>
    <row r="2075" spans="1:11" x14ac:dyDescent="0.35">
      <c r="A2075" s="69">
        <f t="shared" si="67"/>
        <v>45748</v>
      </c>
      <c r="B2075" t="s">
        <v>887</v>
      </c>
      <c r="C2075" t="s">
        <v>274</v>
      </c>
      <c r="D2075" t="s">
        <v>897</v>
      </c>
      <c r="E2075" t="s">
        <v>803</v>
      </c>
      <c r="F2075" t="s">
        <v>804</v>
      </c>
      <c r="G2075" t="s">
        <v>109</v>
      </c>
      <c r="H2075">
        <v>1008</v>
      </c>
      <c r="I2075" s="68" t="str">
        <f>VLOOKUP(E2075,Refs!$P$2:$R$29,3,FALSE)</f>
        <v>Y56</v>
      </c>
      <c r="J2075" s="68" t="str">
        <f>VLOOKUP(E2075,Refs!$P$2:$S$29,4,FALSE)</f>
        <v>London</v>
      </c>
      <c r="K2075" s="28">
        <f t="shared" si="68"/>
        <v>1008</v>
      </c>
    </row>
    <row r="2076" spans="1:11" x14ac:dyDescent="0.35">
      <c r="A2076" s="69">
        <f t="shared" si="67"/>
        <v>45748</v>
      </c>
      <c r="B2076" t="s">
        <v>887</v>
      </c>
      <c r="C2076" t="s">
        <v>274</v>
      </c>
      <c r="D2076" t="s">
        <v>897</v>
      </c>
      <c r="E2076" t="s">
        <v>803</v>
      </c>
      <c r="F2076" t="s">
        <v>804</v>
      </c>
      <c r="G2076" t="s">
        <v>110</v>
      </c>
      <c r="H2076">
        <v>8206488</v>
      </c>
      <c r="I2076" s="68" t="str">
        <f>VLOOKUP(E2076,Refs!$P$2:$R$29,3,FALSE)</f>
        <v>Y56</v>
      </c>
      <c r="J2076" s="68" t="str">
        <f>VLOOKUP(E2076,Refs!$P$2:$S$29,4,FALSE)</f>
        <v>London</v>
      </c>
      <c r="K2076" s="28">
        <f t="shared" si="68"/>
        <v>8206488</v>
      </c>
    </row>
    <row r="2077" spans="1:11" x14ac:dyDescent="0.35">
      <c r="A2077" s="69">
        <f t="shared" si="67"/>
        <v>45748</v>
      </c>
      <c r="B2077" t="s">
        <v>887</v>
      </c>
      <c r="C2077" t="s">
        <v>274</v>
      </c>
      <c r="D2077" t="s">
        <v>897</v>
      </c>
      <c r="E2077" t="s">
        <v>803</v>
      </c>
      <c r="F2077" t="s">
        <v>804</v>
      </c>
      <c r="G2077" t="s">
        <v>111</v>
      </c>
      <c r="H2077">
        <v>1248</v>
      </c>
      <c r="I2077" s="68" t="str">
        <f>VLOOKUP(E2077,Refs!$P$2:$R$29,3,FALSE)</f>
        <v>Y56</v>
      </c>
      <c r="J2077" s="68" t="str">
        <f>VLOOKUP(E2077,Refs!$P$2:$S$29,4,FALSE)</f>
        <v>London</v>
      </c>
      <c r="K2077" s="28">
        <f t="shared" si="68"/>
        <v>1248</v>
      </c>
    </row>
    <row r="2078" spans="1:11" x14ac:dyDescent="0.35">
      <c r="A2078" s="69">
        <f t="shared" si="67"/>
        <v>45748</v>
      </c>
      <c r="B2078" t="s">
        <v>887</v>
      </c>
      <c r="C2078" t="s">
        <v>274</v>
      </c>
      <c r="D2078" t="s">
        <v>897</v>
      </c>
      <c r="E2078" t="s">
        <v>803</v>
      </c>
      <c r="F2078" t="s">
        <v>804</v>
      </c>
      <c r="G2078" t="s">
        <v>814</v>
      </c>
      <c r="H2078">
        <v>10777</v>
      </c>
      <c r="I2078" s="68" t="str">
        <f>VLOOKUP(E2078,Refs!$P$2:$R$29,3,FALSE)</f>
        <v>Y56</v>
      </c>
      <c r="J2078" s="68" t="str">
        <f>VLOOKUP(E2078,Refs!$P$2:$S$29,4,FALSE)</f>
        <v>London</v>
      </c>
      <c r="K2078" s="28">
        <f t="shared" si="68"/>
        <v>10777</v>
      </c>
    </row>
    <row r="2079" spans="1:11" x14ac:dyDescent="0.35">
      <c r="A2079" s="69">
        <f t="shared" si="67"/>
        <v>45748</v>
      </c>
      <c r="B2079" t="s">
        <v>887</v>
      </c>
      <c r="C2079" t="s">
        <v>274</v>
      </c>
      <c r="D2079" t="s">
        <v>897</v>
      </c>
      <c r="E2079" t="s">
        <v>803</v>
      </c>
      <c r="F2079" t="s">
        <v>804</v>
      </c>
      <c r="G2079" t="s">
        <v>815</v>
      </c>
      <c r="H2079">
        <v>28</v>
      </c>
      <c r="I2079" s="68" t="str">
        <f>VLOOKUP(E2079,Refs!$P$2:$R$29,3,FALSE)</f>
        <v>Y56</v>
      </c>
      <c r="J2079" s="68" t="str">
        <f>VLOOKUP(E2079,Refs!$P$2:$S$29,4,FALSE)</f>
        <v>London</v>
      </c>
      <c r="K2079" s="28">
        <f t="shared" si="68"/>
        <v>28</v>
      </c>
    </row>
    <row r="2080" spans="1:11" x14ac:dyDescent="0.35">
      <c r="A2080" s="69">
        <f t="shared" si="67"/>
        <v>45748</v>
      </c>
      <c r="B2080" t="s">
        <v>887</v>
      </c>
      <c r="C2080" t="s">
        <v>274</v>
      </c>
      <c r="D2080" t="s">
        <v>897</v>
      </c>
      <c r="E2080" t="s">
        <v>803</v>
      </c>
      <c r="F2080" t="s">
        <v>804</v>
      </c>
      <c r="G2080" t="s">
        <v>112</v>
      </c>
      <c r="H2080">
        <v>16462</v>
      </c>
      <c r="I2080" s="68" t="str">
        <f>VLOOKUP(E2080,Refs!$P$2:$R$29,3,FALSE)</f>
        <v>Y56</v>
      </c>
      <c r="J2080" s="68" t="str">
        <f>VLOOKUP(E2080,Refs!$P$2:$S$29,4,FALSE)</f>
        <v>London</v>
      </c>
      <c r="K2080" s="28">
        <f t="shared" si="68"/>
        <v>16462</v>
      </c>
    </row>
    <row r="2081" spans="1:11" x14ac:dyDescent="0.35">
      <c r="A2081" s="69">
        <f t="shared" si="67"/>
        <v>45748</v>
      </c>
      <c r="B2081" t="s">
        <v>887</v>
      </c>
      <c r="C2081" t="s">
        <v>274</v>
      </c>
      <c r="D2081" t="s">
        <v>897</v>
      </c>
      <c r="E2081" t="s">
        <v>803</v>
      </c>
      <c r="F2081" t="s">
        <v>804</v>
      </c>
      <c r="G2081" t="s">
        <v>113</v>
      </c>
      <c r="H2081">
        <v>3</v>
      </c>
      <c r="I2081" s="68" t="str">
        <f>VLOOKUP(E2081,Refs!$P$2:$R$29,3,FALSE)</f>
        <v>Y56</v>
      </c>
      <c r="J2081" s="68" t="str">
        <f>VLOOKUP(E2081,Refs!$P$2:$S$29,4,FALSE)</f>
        <v>London</v>
      </c>
      <c r="K2081" s="28">
        <f t="shared" si="68"/>
        <v>3</v>
      </c>
    </row>
    <row r="2082" spans="1:11" x14ac:dyDescent="0.35">
      <c r="A2082" s="69">
        <f t="shared" si="67"/>
        <v>45748</v>
      </c>
      <c r="B2082" t="s">
        <v>887</v>
      </c>
      <c r="C2082" t="s">
        <v>274</v>
      </c>
      <c r="D2082" t="s">
        <v>897</v>
      </c>
      <c r="E2082" t="s">
        <v>803</v>
      </c>
      <c r="F2082" t="s">
        <v>804</v>
      </c>
      <c r="G2082" t="s">
        <v>114</v>
      </c>
      <c r="H2082">
        <v>8328</v>
      </c>
      <c r="I2082" s="68" t="str">
        <f>VLOOKUP(E2082,Refs!$P$2:$R$29,3,FALSE)</f>
        <v>Y56</v>
      </c>
      <c r="J2082" s="68" t="str">
        <f>VLOOKUP(E2082,Refs!$P$2:$S$29,4,FALSE)</f>
        <v>London</v>
      </c>
      <c r="K2082" s="28">
        <f t="shared" si="68"/>
        <v>8328</v>
      </c>
    </row>
    <row r="2083" spans="1:11" x14ac:dyDescent="0.35">
      <c r="A2083" s="69">
        <f t="shared" si="67"/>
        <v>45748</v>
      </c>
      <c r="B2083" t="s">
        <v>887</v>
      </c>
      <c r="C2083" t="s">
        <v>274</v>
      </c>
      <c r="D2083" t="s">
        <v>897</v>
      </c>
      <c r="E2083" t="s">
        <v>803</v>
      </c>
      <c r="F2083" t="s">
        <v>804</v>
      </c>
      <c r="G2083" t="s">
        <v>115</v>
      </c>
      <c r="H2083">
        <v>8105</v>
      </c>
      <c r="I2083" s="68" t="str">
        <f>VLOOKUP(E2083,Refs!$P$2:$R$29,3,FALSE)</f>
        <v>Y56</v>
      </c>
      <c r="J2083" s="68" t="str">
        <f>VLOOKUP(E2083,Refs!$P$2:$S$29,4,FALSE)</f>
        <v>London</v>
      </c>
      <c r="K2083" s="28">
        <f t="shared" si="68"/>
        <v>8105</v>
      </c>
    </row>
    <row r="2084" spans="1:11" x14ac:dyDescent="0.35">
      <c r="A2084" s="69">
        <f t="shared" si="67"/>
        <v>45748</v>
      </c>
      <c r="B2084" t="s">
        <v>887</v>
      </c>
      <c r="C2084" t="s">
        <v>274</v>
      </c>
      <c r="D2084" t="s">
        <v>897</v>
      </c>
      <c r="E2084" t="s">
        <v>803</v>
      </c>
      <c r="F2084" t="s">
        <v>804</v>
      </c>
      <c r="G2084" t="s">
        <v>116</v>
      </c>
      <c r="H2084">
        <v>7718</v>
      </c>
      <c r="I2084" s="68" t="str">
        <f>VLOOKUP(E2084,Refs!$P$2:$R$29,3,FALSE)</f>
        <v>Y56</v>
      </c>
      <c r="J2084" s="68" t="str">
        <f>VLOOKUP(E2084,Refs!$P$2:$S$29,4,FALSE)</f>
        <v>London</v>
      </c>
      <c r="K2084" s="28">
        <f t="shared" si="68"/>
        <v>7718</v>
      </c>
    </row>
    <row r="2085" spans="1:11" x14ac:dyDescent="0.35">
      <c r="A2085" s="69">
        <f t="shared" si="67"/>
        <v>45748</v>
      </c>
      <c r="B2085" t="s">
        <v>887</v>
      </c>
      <c r="C2085" t="s">
        <v>274</v>
      </c>
      <c r="D2085" t="s">
        <v>897</v>
      </c>
      <c r="E2085" t="s">
        <v>803</v>
      </c>
      <c r="F2085" t="s">
        <v>804</v>
      </c>
      <c r="G2085" t="s">
        <v>117</v>
      </c>
      <c r="H2085">
        <v>6050</v>
      </c>
      <c r="I2085" s="68" t="str">
        <f>VLOOKUP(E2085,Refs!$P$2:$R$29,3,FALSE)</f>
        <v>Y56</v>
      </c>
      <c r="J2085" s="68" t="str">
        <f>VLOOKUP(E2085,Refs!$P$2:$S$29,4,FALSE)</f>
        <v>London</v>
      </c>
      <c r="K2085" s="28">
        <f t="shared" si="68"/>
        <v>6050</v>
      </c>
    </row>
    <row r="2086" spans="1:11" x14ac:dyDescent="0.35">
      <c r="A2086" s="69">
        <f t="shared" si="67"/>
        <v>45748</v>
      </c>
      <c r="B2086" t="s">
        <v>887</v>
      </c>
      <c r="C2086" t="s">
        <v>274</v>
      </c>
      <c r="D2086" t="s">
        <v>897</v>
      </c>
      <c r="E2086" t="s">
        <v>803</v>
      </c>
      <c r="F2086" t="s">
        <v>804</v>
      </c>
      <c r="G2086" t="s">
        <v>118</v>
      </c>
      <c r="H2086">
        <v>339</v>
      </c>
      <c r="I2086" s="68" t="str">
        <f>VLOOKUP(E2086,Refs!$P$2:$R$29,3,FALSE)</f>
        <v>Y56</v>
      </c>
      <c r="J2086" s="68" t="str">
        <f>VLOOKUP(E2086,Refs!$P$2:$S$29,4,FALSE)</f>
        <v>London</v>
      </c>
      <c r="K2086" s="28">
        <f t="shared" si="68"/>
        <v>339</v>
      </c>
    </row>
    <row r="2087" spans="1:11" x14ac:dyDescent="0.35">
      <c r="A2087" s="69">
        <f t="shared" si="67"/>
        <v>45748</v>
      </c>
      <c r="B2087" t="s">
        <v>887</v>
      </c>
      <c r="C2087" t="s">
        <v>274</v>
      </c>
      <c r="D2087" t="s">
        <v>897</v>
      </c>
      <c r="E2087" t="s">
        <v>803</v>
      </c>
      <c r="F2087" t="s">
        <v>804</v>
      </c>
      <c r="G2087" t="s">
        <v>119</v>
      </c>
      <c r="H2087">
        <v>124</v>
      </c>
      <c r="I2087" s="68" t="str">
        <f>VLOOKUP(E2087,Refs!$P$2:$R$29,3,FALSE)</f>
        <v>Y56</v>
      </c>
      <c r="J2087" s="68" t="str">
        <f>VLOOKUP(E2087,Refs!$P$2:$S$29,4,FALSE)</f>
        <v>London</v>
      </c>
      <c r="K2087" s="28">
        <f t="shared" si="68"/>
        <v>124</v>
      </c>
    </row>
    <row r="2088" spans="1:11" x14ac:dyDescent="0.35">
      <c r="A2088" s="69">
        <f t="shared" si="67"/>
        <v>45748</v>
      </c>
      <c r="B2088" t="s">
        <v>887</v>
      </c>
      <c r="C2088" t="s">
        <v>274</v>
      </c>
      <c r="D2088" t="s">
        <v>897</v>
      </c>
      <c r="E2088" t="s">
        <v>803</v>
      </c>
      <c r="F2088" t="s">
        <v>804</v>
      </c>
      <c r="G2088" t="s">
        <v>120</v>
      </c>
      <c r="H2088">
        <v>3106</v>
      </c>
      <c r="I2088" s="68" t="str">
        <f>VLOOKUP(E2088,Refs!$P$2:$R$29,3,FALSE)</f>
        <v>Y56</v>
      </c>
      <c r="J2088" s="68" t="str">
        <f>VLOOKUP(E2088,Refs!$P$2:$S$29,4,FALSE)</f>
        <v>London</v>
      </c>
      <c r="K2088" s="28">
        <f t="shared" si="68"/>
        <v>3106</v>
      </c>
    </row>
    <row r="2089" spans="1:11" x14ac:dyDescent="0.35">
      <c r="A2089" s="69">
        <f t="shared" si="67"/>
        <v>45748</v>
      </c>
      <c r="B2089" t="s">
        <v>887</v>
      </c>
      <c r="C2089" t="s">
        <v>274</v>
      </c>
      <c r="D2089" t="s">
        <v>897</v>
      </c>
      <c r="E2089" t="s">
        <v>803</v>
      </c>
      <c r="F2089" t="s">
        <v>804</v>
      </c>
      <c r="G2089" t="s">
        <v>121</v>
      </c>
      <c r="H2089">
        <v>49</v>
      </c>
      <c r="I2089" s="68" t="str">
        <f>VLOOKUP(E2089,Refs!$P$2:$R$29,3,FALSE)</f>
        <v>Y56</v>
      </c>
      <c r="J2089" s="68" t="str">
        <f>VLOOKUP(E2089,Refs!$P$2:$S$29,4,FALSE)</f>
        <v>London</v>
      </c>
      <c r="K2089" s="28">
        <f t="shared" si="68"/>
        <v>49</v>
      </c>
    </row>
    <row r="2090" spans="1:11" x14ac:dyDescent="0.35">
      <c r="A2090" s="69">
        <f t="shared" si="67"/>
        <v>45748</v>
      </c>
      <c r="B2090" t="s">
        <v>887</v>
      </c>
      <c r="C2090" t="s">
        <v>274</v>
      </c>
      <c r="D2090" t="s">
        <v>897</v>
      </c>
      <c r="E2090" t="s">
        <v>803</v>
      </c>
      <c r="F2090" t="s">
        <v>804</v>
      </c>
      <c r="G2090" t="s">
        <v>122</v>
      </c>
      <c r="H2090">
        <v>2163</v>
      </c>
      <c r="I2090" s="68" t="str">
        <f>VLOOKUP(E2090,Refs!$P$2:$R$29,3,FALSE)</f>
        <v>Y56</v>
      </c>
      <c r="J2090" s="68" t="str">
        <f>VLOOKUP(E2090,Refs!$P$2:$S$29,4,FALSE)</f>
        <v>London</v>
      </c>
      <c r="K2090" s="28">
        <f t="shared" si="68"/>
        <v>2163</v>
      </c>
    </row>
    <row r="2091" spans="1:11" x14ac:dyDescent="0.35">
      <c r="A2091" s="69">
        <f t="shared" si="67"/>
        <v>45748</v>
      </c>
      <c r="B2091" t="s">
        <v>887</v>
      </c>
      <c r="C2091" t="s">
        <v>274</v>
      </c>
      <c r="D2091" t="s">
        <v>897</v>
      </c>
      <c r="E2091" t="s">
        <v>803</v>
      </c>
      <c r="F2091" t="s">
        <v>804</v>
      </c>
      <c r="G2091" t="s">
        <v>123</v>
      </c>
      <c r="H2091">
        <v>17</v>
      </c>
      <c r="I2091" s="68" t="str">
        <f>VLOOKUP(E2091,Refs!$P$2:$R$29,3,FALSE)</f>
        <v>Y56</v>
      </c>
      <c r="J2091" s="68" t="str">
        <f>VLOOKUP(E2091,Refs!$P$2:$S$29,4,FALSE)</f>
        <v>London</v>
      </c>
      <c r="K2091" s="28">
        <f t="shared" si="68"/>
        <v>17</v>
      </c>
    </row>
    <row r="2092" spans="1:11" x14ac:dyDescent="0.35">
      <c r="A2092" s="69">
        <f t="shared" si="67"/>
        <v>45748</v>
      </c>
      <c r="B2092" t="s">
        <v>887</v>
      </c>
      <c r="C2092" t="s">
        <v>274</v>
      </c>
      <c r="D2092" t="s">
        <v>897</v>
      </c>
      <c r="E2092" t="s">
        <v>803</v>
      </c>
      <c r="F2092" t="s">
        <v>804</v>
      </c>
      <c r="G2092" t="s">
        <v>124</v>
      </c>
      <c r="H2092">
        <v>40</v>
      </c>
      <c r="I2092" s="68" t="str">
        <f>VLOOKUP(E2092,Refs!$P$2:$R$29,3,FALSE)</f>
        <v>Y56</v>
      </c>
      <c r="J2092" s="68" t="str">
        <f>VLOOKUP(E2092,Refs!$P$2:$S$29,4,FALSE)</f>
        <v>London</v>
      </c>
      <c r="K2092" s="28">
        <f t="shared" si="68"/>
        <v>40</v>
      </c>
    </row>
    <row r="2093" spans="1:11" x14ac:dyDescent="0.35">
      <c r="A2093" s="69">
        <f t="shared" si="67"/>
        <v>45748</v>
      </c>
      <c r="B2093" t="s">
        <v>887</v>
      </c>
      <c r="C2093" t="s">
        <v>274</v>
      </c>
      <c r="D2093" t="s">
        <v>897</v>
      </c>
      <c r="E2093" t="s">
        <v>803</v>
      </c>
      <c r="F2093" t="s">
        <v>804</v>
      </c>
      <c r="G2093" t="s">
        <v>125</v>
      </c>
      <c r="H2093">
        <v>2</v>
      </c>
      <c r="I2093" s="68" t="str">
        <f>VLOOKUP(E2093,Refs!$P$2:$R$29,3,FALSE)</f>
        <v>Y56</v>
      </c>
      <c r="J2093" s="68" t="str">
        <f>VLOOKUP(E2093,Refs!$P$2:$S$29,4,FALSE)</f>
        <v>London</v>
      </c>
      <c r="K2093" s="28">
        <f t="shared" si="68"/>
        <v>2</v>
      </c>
    </row>
    <row r="2094" spans="1:11" x14ac:dyDescent="0.35">
      <c r="A2094" s="69">
        <f t="shared" si="67"/>
        <v>45748</v>
      </c>
      <c r="B2094" t="s">
        <v>887</v>
      </c>
      <c r="C2094" t="s">
        <v>274</v>
      </c>
      <c r="D2094" t="s">
        <v>897</v>
      </c>
      <c r="E2094" t="s">
        <v>803</v>
      </c>
      <c r="F2094" t="s">
        <v>804</v>
      </c>
      <c r="G2094" t="s">
        <v>126</v>
      </c>
      <c r="H2094">
        <v>2504</v>
      </c>
      <c r="I2094" s="68" t="str">
        <f>VLOOKUP(E2094,Refs!$P$2:$R$29,3,FALSE)</f>
        <v>Y56</v>
      </c>
      <c r="J2094" s="68" t="str">
        <f>VLOOKUP(E2094,Refs!$P$2:$S$29,4,FALSE)</f>
        <v>London</v>
      </c>
      <c r="K2094" s="28">
        <f t="shared" si="68"/>
        <v>2504</v>
      </c>
    </row>
    <row r="2095" spans="1:11" x14ac:dyDescent="0.35">
      <c r="A2095" s="69">
        <f t="shared" si="67"/>
        <v>45748</v>
      </c>
      <c r="B2095" t="s">
        <v>887</v>
      </c>
      <c r="C2095" t="s">
        <v>274</v>
      </c>
      <c r="D2095" t="s">
        <v>897</v>
      </c>
      <c r="E2095" t="s">
        <v>803</v>
      </c>
      <c r="F2095" t="s">
        <v>804</v>
      </c>
      <c r="G2095" t="s">
        <v>127</v>
      </c>
      <c r="H2095">
        <v>1724</v>
      </c>
      <c r="I2095" s="68" t="str">
        <f>VLOOKUP(E2095,Refs!$P$2:$R$29,3,FALSE)</f>
        <v>Y56</v>
      </c>
      <c r="J2095" s="68" t="str">
        <f>VLOOKUP(E2095,Refs!$P$2:$S$29,4,FALSE)</f>
        <v>London</v>
      </c>
      <c r="K2095" s="28">
        <f t="shared" si="68"/>
        <v>1724</v>
      </c>
    </row>
    <row r="2096" spans="1:11" x14ac:dyDescent="0.35">
      <c r="A2096" s="69">
        <f t="shared" si="67"/>
        <v>45748</v>
      </c>
      <c r="B2096" t="s">
        <v>887</v>
      </c>
      <c r="C2096" t="s">
        <v>274</v>
      </c>
      <c r="D2096" t="s">
        <v>897</v>
      </c>
      <c r="E2096" t="s">
        <v>803</v>
      </c>
      <c r="F2096" t="s">
        <v>804</v>
      </c>
      <c r="G2096" t="s">
        <v>128</v>
      </c>
      <c r="H2096">
        <v>390</v>
      </c>
      <c r="I2096" s="68" t="str">
        <f>VLOOKUP(E2096,Refs!$P$2:$R$29,3,FALSE)</f>
        <v>Y56</v>
      </c>
      <c r="J2096" s="68" t="str">
        <f>VLOOKUP(E2096,Refs!$P$2:$S$29,4,FALSE)</f>
        <v>London</v>
      </c>
      <c r="K2096" s="28">
        <f t="shared" si="68"/>
        <v>390</v>
      </c>
    </row>
    <row r="2097" spans="1:11" x14ac:dyDescent="0.35">
      <c r="A2097" s="69">
        <f t="shared" si="67"/>
        <v>45748</v>
      </c>
      <c r="B2097" t="s">
        <v>887</v>
      </c>
      <c r="C2097" t="s">
        <v>274</v>
      </c>
      <c r="D2097" t="s">
        <v>897</v>
      </c>
      <c r="E2097" t="s">
        <v>803</v>
      </c>
      <c r="F2097" t="s">
        <v>804</v>
      </c>
      <c r="G2097" t="s">
        <v>129</v>
      </c>
      <c r="H2097">
        <v>111</v>
      </c>
      <c r="I2097" s="68" t="str">
        <f>VLOOKUP(E2097,Refs!$P$2:$R$29,3,FALSE)</f>
        <v>Y56</v>
      </c>
      <c r="J2097" s="68" t="str">
        <f>VLOOKUP(E2097,Refs!$P$2:$S$29,4,FALSE)</f>
        <v>London</v>
      </c>
      <c r="K2097" s="28">
        <f t="shared" si="68"/>
        <v>111</v>
      </c>
    </row>
    <row r="2098" spans="1:11" x14ac:dyDescent="0.35">
      <c r="A2098" s="69">
        <f t="shared" si="67"/>
        <v>45748</v>
      </c>
      <c r="B2098" t="s">
        <v>887</v>
      </c>
      <c r="C2098" t="s">
        <v>274</v>
      </c>
      <c r="D2098" t="s">
        <v>897</v>
      </c>
      <c r="E2098" t="s">
        <v>803</v>
      </c>
      <c r="F2098" t="s">
        <v>804</v>
      </c>
      <c r="G2098" t="s">
        <v>130</v>
      </c>
      <c r="H2098">
        <v>38</v>
      </c>
      <c r="I2098" s="68" t="str">
        <f>VLOOKUP(E2098,Refs!$P$2:$R$29,3,FALSE)</f>
        <v>Y56</v>
      </c>
      <c r="J2098" s="68" t="str">
        <f>VLOOKUP(E2098,Refs!$P$2:$S$29,4,FALSE)</f>
        <v>London</v>
      </c>
      <c r="K2098" s="28">
        <f t="shared" si="68"/>
        <v>38</v>
      </c>
    </row>
    <row r="2099" spans="1:11" x14ac:dyDescent="0.35">
      <c r="A2099" s="69">
        <f t="shared" si="67"/>
        <v>45748</v>
      </c>
      <c r="B2099" t="s">
        <v>887</v>
      </c>
      <c r="C2099" t="s">
        <v>274</v>
      </c>
      <c r="D2099" t="s">
        <v>897</v>
      </c>
      <c r="E2099" t="s">
        <v>803</v>
      </c>
      <c r="F2099" t="s">
        <v>804</v>
      </c>
      <c r="G2099" t="s">
        <v>131</v>
      </c>
      <c r="H2099">
        <v>0</v>
      </c>
      <c r="I2099" s="68" t="str">
        <f>VLOOKUP(E2099,Refs!$P$2:$R$29,3,FALSE)</f>
        <v>Y56</v>
      </c>
      <c r="J2099" s="68" t="str">
        <f>VLOOKUP(E2099,Refs!$P$2:$S$29,4,FALSE)</f>
        <v>London</v>
      </c>
      <c r="K2099" s="28" t="str">
        <f t="shared" si="68"/>
        <v/>
      </c>
    </row>
    <row r="2100" spans="1:11" x14ac:dyDescent="0.35">
      <c r="A2100" s="69">
        <f t="shared" si="67"/>
        <v>45748</v>
      </c>
      <c r="B2100" t="s">
        <v>887</v>
      </c>
      <c r="C2100" t="s">
        <v>274</v>
      </c>
      <c r="D2100" t="s">
        <v>897</v>
      </c>
      <c r="E2100" t="s">
        <v>803</v>
      </c>
      <c r="F2100" t="s">
        <v>804</v>
      </c>
      <c r="G2100" t="s">
        <v>132</v>
      </c>
      <c r="H2100">
        <v>301</v>
      </c>
      <c r="I2100" s="68" t="str">
        <f>VLOOKUP(E2100,Refs!$P$2:$R$29,3,FALSE)</f>
        <v>Y56</v>
      </c>
      <c r="J2100" s="68" t="str">
        <f>VLOOKUP(E2100,Refs!$P$2:$S$29,4,FALSE)</f>
        <v>London</v>
      </c>
      <c r="K2100" s="28">
        <f t="shared" si="68"/>
        <v>301</v>
      </c>
    </row>
    <row r="2101" spans="1:11" x14ac:dyDescent="0.35">
      <c r="A2101" s="69">
        <f t="shared" si="67"/>
        <v>45748</v>
      </c>
      <c r="B2101" t="s">
        <v>887</v>
      </c>
      <c r="C2101" t="s">
        <v>274</v>
      </c>
      <c r="D2101" t="s">
        <v>897</v>
      </c>
      <c r="E2101" t="s">
        <v>803</v>
      </c>
      <c r="F2101" t="s">
        <v>804</v>
      </c>
      <c r="G2101" t="s">
        <v>133</v>
      </c>
      <c r="H2101">
        <v>76</v>
      </c>
      <c r="I2101" s="68" t="str">
        <f>VLOOKUP(E2101,Refs!$P$2:$R$29,3,FALSE)</f>
        <v>Y56</v>
      </c>
      <c r="J2101" s="68" t="str">
        <f>VLOOKUP(E2101,Refs!$P$2:$S$29,4,FALSE)</f>
        <v>London</v>
      </c>
      <c r="K2101" s="28">
        <f t="shared" si="68"/>
        <v>76</v>
      </c>
    </row>
    <row r="2102" spans="1:11" x14ac:dyDescent="0.35">
      <c r="A2102" s="69">
        <f t="shared" si="67"/>
        <v>45748</v>
      </c>
      <c r="B2102" t="s">
        <v>887</v>
      </c>
      <c r="C2102" t="s">
        <v>274</v>
      </c>
      <c r="D2102" t="s">
        <v>897</v>
      </c>
      <c r="E2102" t="s">
        <v>803</v>
      </c>
      <c r="F2102" t="s">
        <v>804</v>
      </c>
      <c r="G2102" t="s">
        <v>134</v>
      </c>
      <c r="H2102">
        <v>1981</v>
      </c>
      <c r="I2102" s="68" t="str">
        <f>VLOOKUP(E2102,Refs!$P$2:$R$29,3,FALSE)</f>
        <v>Y56</v>
      </c>
      <c r="J2102" s="68" t="str">
        <f>VLOOKUP(E2102,Refs!$P$2:$S$29,4,FALSE)</f>
        <v>London</v>
      </c>
      <c r="K2102" s="28">
        <f t="shared" si="68"/>
        <v>1981</v>
      </c>
    </row>
    <row r="2103" spans="1:11" x14ac:dyDescent="0.35">
      <c r="A2103" s="69">
        <f t="shared" si="67"/>
        <v>45748</v>
      </c>
      <c r="B2103" t="s">
        <v>887</v>
      </c>
      <c r="C2103" t="s">
        <v>274</v>
      </c>
      <c r="D2103" t="s">
        <v>897</v>
      </c>
      <c r="E2103" t="s">
        <v>803</v>
      </c>
      <c r="F2103" t="s">
        <v>804</v>
      </c>
      <c r="G2103" t="s">
        <v>135</v>
      </c>
      <c r="H2103">
        <v>1787</v>
      </c>
      <c r="I2103" s="68" t="str">
        <f>VLOOKUP(E2103,Refs!$P$2:$R$29,3,FALSE)</f>
        <v>Y56</v>
      </c>
      <c r="J2103" s="68" t="str">
        <f>VLOOKUP(E2103,Refs!$P$2:$S$29,4,FALSE)</f>
        <v>London</v>
      </c>
      <c r="K2103" s="28">
        <f t="shared" si="68"/>
        <v>1787</v>
      </c>
    </row>
    <row r="2104" spans="1:11" x14ac:dyDescent="0.35">
      <c r="A2104" s="69">
        <f t="shared" si="67"/>
        <v>45748</v>
      </c>
      <c r="B2104" t="s">
        <v>887</v>
      </c>
      <c r="C2104" t="s">
        <v>274</v>
      </c>
      <c r="D2104" t="s">
        <v>897</v>
      </c>
      <c r="E2104" t="s">
        <v>803</v>
      </c>
      <c r="F2104" t="s">
        <v>804</v>
      </c>
      <c r="G2104" t="s">
        <v>136</v>
      </c>
      <c r="H2104">
        <v>0</v>
      </c>
      <c r="I2104" s="68" t="str">
        <f>VLOOKUP(E2104,Refs!$P$2:$R$29,3,FALSE)</f>
        <v>Y56</v>
      </c>
      <c r="J2104" s="68" t="str">
        <f>VLOOKUP(E2104,Refs!$P$2:$S$29,4,FALSE)</f>
        <v>London</v>
      </c>
      <c r="K2104" s="28" t="str">
        <f t="shared" si="68"/>
        <v/>
      </c>
    </row>
    <row r="2105" spans="1:11" x14ac:dyDescent="0.35">
      <c r="A2105" s="69">
        <f t="shared" si="67"/>
        <v>45748</v>
      </c>
      <c r="B2105" t="s">
        <v>887</v>
      </c>
      <c r="C2105" t="s">
        <v>274</v>
      </c>
      <c r="D2105" t="s">
        <v>897</v>
      </c>
      <c r="E2105" t="s">
        <v>803</v>
      </c>
      <c r="F2105" t="s">
        <v>804</v>
      </c>
      <c r="G2105" t="s">
        <v>137</v>
      </c>
      <c r="H2105">
        <v>0</v>
      </c>
      <c r="I2105" s="68" t="str">
        <f>VLOOKUP(E2105,Refs!$P$2:$R$29,3,FALSE)</f>
        <v>Y56</v>
      </c>
      <c r="J2105" s="68" t="str">
        <f>VLOOKUP(E2105,Refs!$P$2:$S$29,4,FALSE)</f>
        <v>London</v>
      </c>
      <c r="K2105" s="28" t="str">
        <f t="shared" si="68"/>
        <v/>
      </c>
    </row>
    <row r="2106" spans="1:11" x14ac:dyDescent="0.35">
      <c r="A2106" s="69">
        <f t="shared" si="67"/>
        <v>45748</v>
      </c>
      <c r="B2106" t="s">
        <v>887</v>
      </c>
      <c r="C2106" t="s">
        <v>274</v>
      </c>
      <c r="D2106" t="s">
        <v>897</v>
      </c>
      <c r="E2106" t="s">
        <v>803</v>
      </c>
      <c r="F2106" t="s">
        <v>804</v>
      </c>
      <c r="G2106" t="s">
        <v>138</v>
      </c>
      <c r="H2106">
        <v>0</v>
      </c>
      <c r="I2106" s="68" t="str">
        <f>VLOOKUP(E2106,Refs!$P$2:$R$29,3,FALSE)</f>
        <v>Y56</v>
      </c>
      <c r="J2106" s="68" t="str">
        <f>VLOOKUP(E2106,Refs!$P$2:$S$29,4,FALSE)</f>
        <v>London</v>
      </c>
      <c r="K2106" s="28" t="str">
        <f t="shared" si="68"/>
        <v/>
      </c>
    </row>
    <row r="2107" spans="1:11" x14ac:dyDescent="0.35">
      <c r="A2107" s="69">
        <f t="shared" si="67"/>
        <v>45748</v>
      </c>
      <c r="B2107" t="s">
        <v>887</v>
      </c>
      <c r="C2107" t="s">
        <v>274</v>
      </c>
      <c r="D2107" t="s">
        <v>897</v>
      </c>
      <c r="E2107" t="s">
        <v>803</v>
      </c>
      <c r="F2107" t="s">
        <v>804</v>
      </c>
      <c r="G2107" t="s">
        <v>139</v>
      </c>
      <c r="H2107">
        <v>0</v>
      </c>
      <c r="I2107" s="68" t="str">
        <f>VLOOKUP(E2107,Refs!$P$2:$R$29,3,FALSE)</f>
        <v>Y56</v>
      </c>
      <c r="J2107" s="68" t="str">
        <f>VLOOKUP(E2107,Refs!$P$2:$S$29,4,FALSE)</f>
        <v>London</v>
      </c>
      <c r="K2107" s="28" t="str">
        <f t="shared" si="68"/>
        <v/>
      </c>
    </row>
    <row r="2108" spans="1:11" x14ac:dyDescent="0.35">
      <c r="A2108" s="69">
        <f t="shared" si="67"/>
        <v>45748</v>
      </c>
      <c r="B2108" t="s">
        <v>887</v>
      </c>
      <c r="C2108" t="s">
        <v>274</v>
      </c>
      <c r="D2108" t="s">
        <v>897</v>
      </c>
      <c r="E2108" t="s">
        <v>803</v>
      </c>
      <c r="F2108" t="s">
        <v>804</v>
      </c>
      <c r="G2108" t="s">
        <v>140</v>
      </c>
      <c r="H2108">
        <v>0</v>
      </c>
      <c r="I2108" s="68" t="str">
        <f>VLOOKUP(E2108,Refs!$P$2:$R$29,3,FALSE)</f>
        <v>Y56</v>
      </c>
      <c r="J2108" s="68" t="str">
        <f>VLOOKUP(E2108,Refs!$P$2:$S$29,4,FALSE)</f>
        <v>London</v>
      </c>
      <c r="K2108" s="28" t="str">
        <f t="shared" si="68"/>
        <v/>
      </c>
    </row>
    <row r="2109" spans="1:11" x14ac:dyDescent="0.35">
      <c r="A2109" s="69">
        <f t="shared" si="67"/>
        <v>45748</v>
      </c>
      <c r="B2109" t="s">
        <v>887</v>
      </c>
      <c r="C2109" t="s">
        <v>274</v>
      </c>
      <c r="D2109" t="s">
        <v>897</v>
      </c>
      <c r="E2109" t="s">
        <v>803</v>
      </c>
      <c r="F2109" t="s">
        <v>804</v>
      </c>
      <c r="G2109" t="s">
        <v>141</v>
      </c>
      <c r="H2109">
        <v>0</v>
      </c>
      <c r="I2109" s="68" t="str">
        <f>VLOOKUP(E2109,Refs!$P$2:$R$29,3,FALSE)</f>
        <v>Y56</v>
      </c>
      <c r="J2109" s="68" t="str">
        <f>VLOOKUP(E2109,Refs!$P$2:$S$29,4,FALSE)</f>
        <v>London</v>
      </c>
      <c r="K2109" s="28" t="str">
        <f t="shared" si="68"/>
        <v/>
      </c>
    </row>
    <row r="2110" spans="1:11" x14ac:dyDescent="0.35">
      <c r="A2110" s="69">
        <f t="shared" si="67"/>
        <v>45748</v>
      </c>
      <c r="B2110" t="s">
        <v>887</v>
      </c>
      <c r="C2110" t="s">
        <v>274</v>
      </c>
      <c r="D2110" t="s">
        <v>897</v>
      </c>
      <c r="E2110" t="s">
        <v>803</v>
      </c>
      <c r="F2110" t="s">
        <v>804</v>
      </c>
      <c r="G2110" t="s">
        <v>730</v>
      </c>
      <c r="H2110">
        <v>0</v>
      </c>
      <c r="I2110" s="68" t="str">
        <f>VLOOKUP(E2110,Refs!$P$2:$R$29,3,FALSE)</f>
        <v>Y56</v>
      </c>
      <c r="J2110" s="68" t="str">
        <f>VLOOKUP(E2110,Refs!$P$2:$S$29,4,FALSE)</f>
        <v>London</v>
      </c>
      <c r="K2110" s="28" t="str">
        <f t="shared" si="68"/>
        <v/>
      </c>
    </row>
    <row r="2111" spans="1:11" x14ac:dyDescent="0.35">
      <c r="A2111" s="69">
        <f t="shared" si="67"/>
        <v>45748</v>
      </c>
      <c r="B2111" t="s">
        <v>887</v>
      </c>
      <c r="C2111" t="s">
        <v>274</v>
      </c>
      <c r="D2111" t="s">
        <v>897</v>
      </c>
      <c r="E2111" t="s">
        <v>803</v>
      </c>
      <c r="F2111" t="s">
        <v>804</v>
      </c>
      <c r="G2111" t="s">
        <v>729</v>
      </c>
      <c r="H2111">
        <v>0</v>
      </c>
      <c r="I2111" s="68" t="str">
        <f>VLOOKUP(E2111,Refs!$P$2:$R$29,3,FALSE)</f>
        <v>Y56</v>
      </c>
      <c r="J2111" s="68" t="str">
        <f>VLOOKUP(E2111,Refs!$P$2:$S$29,4,FALSE)</f>
        <v>London</v>
      </c>
      <c r="K2111" s="28" t="str">
        <f t="shared" si="68"/>
        <v/>
      </c>
    </row>
    <row r="2112" spans="1:11" x14ac:dyDescent="0.35">
      <c r="A2112" s="69">
        <f t="shared" si="67"/>
        <v>45748</v>
      </c>
      <c r="B2112" t="s">
        <v>887</v>
      </c>
      <c r="C2112" t="s">
        <v>274</v>
      </c>
      <c r="D2112" t="s">
        <v>897</v>
      </c>
      <c r="E2112" t="s">
        <v>803</v>
      </c>
      <c r="F2112" t="s">
        <v>804</v>
      </c>
      <c r="G2112" t="s">
        <v>732</v>
      </c>
      <c r="H2112">
        <v>0</v>
      </c>
      <c r="I2112" s="68" t="str">
        <f>VLOOKUP(E2112,Refs!$P$2:$R$29,3,FALSE)</f>
        <v>Y56</v>
      </c>
      <c r="J2112" s="68" t="str">
        <f>VLOOKUP(E2112,Refs!$P$2:$S$29,4,FALSE)</f>
        <v>London</v>
      </c>
      <c r="K2112" s="28" t="str">
        <f t="shared" si="68"/>
        <v/>
      </c>
    </row>
    <row r="2113" spans="1:11" x14ac:dyDescent="0.35">
      <c r="A2113" s="69">
        <f t="shared" si="67"/>
        <v>45748</v>
      </c>
      <c r="B2113" t="s">
        <v>887</v>
      </c>
      <c r="C2113" t="s">
        <v>274</v>
      </c>
      <c r="D2113" t="s">
        <v>897</v>
      </c>
      <c r="E2113" t="s">
        <v>803</v>
      </c>
      <c r="F2113" t="s">
        <v>804</v>
      </c>
      <c r="G2113" t="s">
        <v>731</v>
      </c>
      <c r="H2113">
        <v>0</v>
      </c>
      <c r="I2113" s="68" t="str">
        <f>VLOOKUP(E2113,Refs!$P$2:$R$29,3,FALSE)</f>
        <v>Y56</v>
      </c>
      <c r="J2113" s="68" t="str">
        <f>VLOOKUP(E2113,Refs!$P$2:$S$29,4,FALSE)</f>
        <v>London</v>
      </c>
      <c r="K2113" s="28" t="str">
        <f t="shared" si="68"/>
        <v/>
      </c>
    </row>
    <row r="2114" spans="1:11" x14ac:dyDescent="0.35">
      <c r="A2114" s="69">
        <f t="shared" si="67"/>
        <v>45748</v>
      </c>
      <c r="B2114" t="s">
        <v>887</v>
      </c>
      <c r="C2114" t="s">
        <v>284</v>
      </c>
      <c r="E2114" t="s">
        <v>300</v>
      </c>
      <c r="F2114" t="s">
        <v>301</v>
      </c>
      <c r="G2114" t="s">
        <v>10</v>
      </c>
      <c r="H2114">
        <v>182105</v>
      </c>
      <c r="I2114" s="68" t="str">
        <f>VLOOKUP(E2114,Refs!$P$2:$R$29,3,FALSE)</f>
        <v>Y63</v>
      </c>
      <c r="J2114" s="68" t="str">
        <f>VLOOKUP(E2114,Refs!$P$2:$S$29,4,FALSE)</f>
        <v>North East and Yorkshire</v>
      </c>
      <c r="K2114" s="28">
        <f t="shared" si="68"/>
        <v>182105</v>
      </c>
    </row>
    <row r="2115" spans="1:11" x14ac:dyDescent="0.35">
      <c r="A2115" s="69">
        <f t="shared" ref="A2115:A2178" si="69">DATEVALUE(RIGHT(B2115,8))</f>
        <v>45748</v>
      </c>
      <c r="B2115" t="s">
        <v>887</v>
      </c>
      <c r="C2115" t="s">
        <v>284</v>
      </c>
      <c r="E2115" t="s">
        <v>300</v>
      </c>
      <c r="F2115" t="s">
        <v>301</v>
      </c>
      <c r="G2115" t="s">
        <v>70</v>
      </c>
      <c r="H2115">
        <v>2424</v>
      </c>
      <c r="I2115" s="68" t="str">
        <f>VLOOKUP(E2115,Refs!$P$2:$R$29,3,FALSE)</f>
        <v>Y63</v>
      </c>
      <c r="J2115" s="68" t="str">
        <f>VLOOKUP(E2115,Refs!$P$2:$S$29,4,FALSE)</f>
        <v>North East and Yorkshire</v>
      </c>
      <c r="K2115" s="28">
        <f t="shared" si="68"/>
        <v>2424</v>
      </c>
    </row>
    <row r="2116" spans="1:11" x14ac:dyDescent="0.35">
      <c r="A2116" s="69">
        <f t="shared" si="69"/>
        <v>45748</v>
      </c>
      <c r="B2116" t="s">
        <v>887</v>
      </c>
      <c r="C2116" t="s">
        <v>284</v>
      </c>
      <c r="E2116" t="s">
        <v>300</v>
      </c>
      <c r="F2116" t="s">
        <v>301</v>
      </c>
      <c r="G2116" t="s">
        <v>20</v>
      </c>
      <c r="H2116">
        <v>162227</v>
      </c>
      <c r="I2116" s="68" t="str">
        <f>VLOOKUP(E2116,Refs!$P$2:$R$29,3,FALSE)</f>
        <v>Y63</v>
      </c>
      <c r="J2116" s="68" t="str">
        <f>VLOOKUP(E2116,Refs!$P$2:$S$29,4,FALSE)</f>
        <v>North East and Yorkshire</v>
      </c>
      <c r="K2116" s="28">
        <f t="shared" si="68"/>
        <v>162227</v>
      </c>
    </row>
    <row r="2117" spans="1:11" x14ac:dyDescent="0.35">
      <c r="A2117" s="69">
        <f t="shared" si="69"/>
        <v>45748</v>
      </c>
      <c r="B2117" t="s">
        <v>887</v>
      </c>
      <c r="C2117" t="s">
        <v>284</v>
      </c>
      <c r="E2117" t="s">
        <v>300</v>
      </c>
      <c r="F2117" t="s">
        <v>301</v>
      </c>
      <c r="G2117" t="s">
        <v>23</v>
      </c>
      <c r="H2117">
        <v>136995</v>
      </c>
      <c r="I2117" s="68" t="str">
        <f>VLOOKUP(E2117,Refs!$P$2:$R$29,3,FALSE)</f>
        <v>Y63</v>
      </c>
      <c r="J2117" s="68" t="str">
        <f>VLOOKUP(E2117,Refs!$P$2:$S$29,4,FALSE)</f>
        <v>North East and Yorkshire</v>
      </c>
      <c r="K2117" s="28">
        <f t="shared" si="68"/>
        <v>136995</v>
      </c>
    </row>
    <row r="2118" spans="1:11" x14ac:dyDescent="0.35">
      <c r="A2118" s="69">
        <f t="shared" si="69"/>
        <v>45748</v>
      </c>
      <c r="B2118" t="s">
        <v>887</v>
      </c>
      <c r="C2118" t="s">
        <v>284</v>
      </c>
      <c r="E2118" t="s">
        <v>300</v>
      </c>
      <c r="F2118" t="s">
        <v>301</v>
      </c>
      <c r="G2118" t="s">
        <v>19</v>
      </c>
      <c r="H2118">
        <v>7707</v>
      </c>
      <c r="I2118" s="68" t="str">
        <f>VLOOKUP(E2118,Refs!$P$2:$R$29,3,FALSE)</f>
        <v>Y63</v>
      </c>
      <c r="J2118" s="68" t="str">
        <f>VLOOKUP(E2118,Refs!$P$2:$S$29,4,FALSE)</f>
        <v>North East and Yorkshire</v>
      </c>
      <c r="K2118" s="28">
        <f t="shared" si="68"/>
        <v>7707</v>
      </c>
    </row>
    <row r="2119" spans="1:11" x14ac:dyDescent="0.35">
      <c r="A2119" s="69">
        <f t="shared" si="69"/>
        <v>45748</v>
      </c>
      <c r="B2119" t="s">
        <v>887</v>
      </c>
      <c r="C2119" t="s">
        <v>284</v>
      </c>
      <c r="E2119" t="s">
        <v>300</v>
      </c>
      <c r="F2119" t="s">
        <v>301</v>
      </c>
      <c r="G2119" t="s">
        <v>21</v>
      </c>
      <c r="H2119">
        <v>15237458</v>
      </c>
      <c r="I2119" s="68" t="str">
        <f>VLOOKUP(E2119,Refs!$P$2:$R$29,3,FALSE)</f>
        <v>Y63</v>
      </c>
      <c r="J2119" s="68" t="str">
        <f>VLOOKUP(E2119,Refs!$P$2:$S$29,4,FALSE)</f>
        <v>North East and Yorkshire</v>
      </c>
      <c r="K2119" s="28">
        <f t="shared" ref="K2119:K2182" si="70">IF(OR(H2119="NULL",H2119=0,H2119=""),"",H2119)</f>
        <v>15237458</v>
      </c>
    </row>
    <row r="2120" spans="1:11" x14ac:dyDescent="0.35">
      <c r="A2120" s="69">
        <f t="shared" si="69"/>
        <v>45748</v>
      </c>
      <c r="B2120" t="s">
        <v>887</v>
      </c>
      <c r="C2120" t="s">
        <v>284</v>
      </c>
      <c r="E2120" t="s">
        <v>300</v>
      </c>
      <c r="F2120" t="s">
        <v>301</v>
      </c>
      <c r="G2120" t="s">
        <v>71</v>
      </c>
      <c r="H2120">
        <v>132</v>
      </c>
      <c r="I2120" s="68" t="str">
        <f>VLOOKUP(E2120,Refs!$P$2:$R$29,3,FALSE)</f>
        <v>Y63</v>
      </c>
      <c r="J2120" s="68" t="str">
        <f>VLOOKUP(E2120,Refs!$P$2:$S$29,4,FALSE)</f>
        <v>North East and Yorkshire</v>
      </c>
      <c r="K2120" s="28">
        <f t="shared" si="70"/>
        <v>132</v>
      </c>
    </row>
    <row r="2121" spans="1:11" x14ac:dyDescent="0.35">
      <c r="A2121" s="69">
        <f t="shared" si="69"/>
        <v>45748</v>
      </c>
      <c r="B2121" t="s">
        <v>887</v>
      </c>
      <c r="C2121" t="s">
        <v>284</v>
      </c>
      <c r="E2121" t="s">
        <v>300</v>
      </c>
      <c r="F2121" t="s">
        <v>301</v>
      </c>
      <c r="G2121" t="s">
        <v>72</v>
      </c>
      <c r="H2121">
        <v>344</v>
      </c>
      <c r="I2121" s="68" t="str">
        <f>VLOOKUP(E2121,Refs!$P$2:$R$29,3,FALSE)</f>
        <v>Y63</v>
      </c>
      <c r="J2121" s="68" t="str">
        <f>VLOOKUP(E2121,Refs!$P$2:$S$29,4,FALSE)</f>
        <v>North East and Yorkshire</v>
      </c>
      <c r="K2121" s="28">
        <f t="shared" si="70"/>
        <v>344</v>
      </c>
    </row>
    <row r="2122" spans="1:11" x14ac:dyDescent="0.35">
      <c r="A2122" s="69">
        <f t="shared" si="69"/>
        <v>45748</v>
      </c>
      <c r="B2122" t="s">
        <v>887</v>
      </c>
      <c r="C2122" t="s">
        <v>284</v>
      </c>
      <c r="E2122" t="s">
        <v>300</v>
      </c>
      <c r="F2122" t="s">
        <v>301</v>
      </c>
      <c r="G2122" t="s">
        <v>73</v>
      </c>
      <c r="H2122">
        <v>3810676</v>
      </c>
      <c r="I2122" s="68" t="str">
        <f>VLOOKUP(E2122,Refs!$P$2:$R$29,3,FALSE)</f>
        <v>Y63</v>
      </c>
      <c r="J2122" s="68" t="str">
        <f>VLOOKUP(E2122,Refs!$P$2:$S$29,4,FALSE)</f>
        <v>North East and Yorkshire</v>
      </c>
      <c r="K2122" s="28">
        <f t="shared" si="70"/>
        <v>3810676</v>
      </c>
    </row>
    <row r="2123" spans="1:11" x14ac:dyDescent="0.35">
      <c r="A2123" s="69">
        <f t="shared" si="69"/>
        <v>45748</v>
      </c>
      <c r="B2123" t="s">
        <v>887</v>
      </c>
      <c r="C2123" t="s">
        <v>284</v>
      </c>
      <c r="E2123" t="s">
        <v>300</v>
      </c>
      <c r="F2123" t="s">
        <v>301</v>
      </c>
      <c r="G2123" t="s">
        <v>74</v>
      </c>
      <c r="H2123">
        <v>25502</v>
      </c>
      <c r="I2123" s="68" t="str">
        <f>VLOOKUP(E2123,Refs!$P$2:$R$29,3,FALSE)</f>
        <v>Y63</v>
      </c>
      <c r="J2123" s="68" t="str">
        <f>VLOOKUP(E2123,Refs!$P$2:$S$29,4,FALSE)</f>
        <v>North East and Yorkshire</v>
      </c>
      <c r="K2123" s="28">
        <f t="shared" si="70"/>
        <v>25502</v>
      </c>
    </row>
    <row r="2124" spans="1:11" x14ac:dyDescent="0.35">
      <c r="A2124" s="69">
        <f t="shared" si="69"/>
        <v>45748</v>
      </c>
      <c r="B2124" t="s">
        <v>887</v>
      </c>
      <c r="C2124" t="s">
        <v>284</v>
      </c>
      <c r="E2124" t="s">
        <v>300</v>
      </c>
      <c r="F2124" t="s">
        <v>301</v>
      </c>
      <c r="G2124" t="s">
        <v>75</v>
      </c>
      <c r="H2124">
        <v>91899314</v>
      </c>
      <c r="I2124" s="68" t="str">
        <f>VLOOKUP(E2124,Refs!$P$2:$R$29,3,FALSE)</f>
        <v>Y63</v>
      </c>
      <c r="J2124" s="68" t="str">
        <f>VLOOKUP(E2124,Refs!$P$2:$S$29,4,FALSE)</f>
        <v>North East and Yorkshire</v>
      </c>
      <c r="K2124" s="28">
        <f t="shared" si="70"/>
        <v>91899314</v>
      </c>
    </row>
    <row r="2125" spans="1:11" x14ac:dyDescent="0.35">
      <c r="A2125" s="69">
        <f t="shared" si="69"/>
        <v>45748</v>
      </c>
      <c r="B2125" t="s">
        <v>887</v>
      </c>
      <c r="C2125" t="s">
        <v>284</v>
      </c>
      <c r="E2125" t="s">
        <v>300</v>
      </c>
      <c r="F2125" t="s">
        <v>301</v>
      </c>
      <c r="G2125" t="s">
        <v>26</v>
      </c>
      <c r="H2125">
        <v>156215</v>
      </c>
      <c r="I2125" s="68" t="str">
        <f>VLOOKUP(E2125,Refs!$P$2:$R$29,3,FALSE)</f>
        <v>Y63</v>
      </c>
      <c r="J2125" s="68" t="str">
        <f>VLOOKUP(E2125,Refs!$P$2:$S$29,4,FALSE)</f>
        <v>North East and Yorkshire</v>
      </c>
      <c r="K2125" s="28">
        <f t="shared" si="70"/>
        <v>156215</v>
      </c>
    </row>
    <row r="2126" spans="1:11" x14ac:dyDescent="0.35">
      <c r="A2126" s="69">
        <f t="shared" si="69"/>
        <v>45748</v>
      </c>
      <c r="B2126" t="s">
        <v>887</v>
      </c>
      <c r="C2126" t="s">
        <v>284</v>
      </c>
      <c r="E2126" t="s">
        <v>300</v>
      </c>
      <c r="F2126" t="s">
        <v>301</v>
      </c>
      <c r="G2126" t="s">
        <v>76</v>
      </c>
      <c r="H2126">
        <v>7861</v>
      </c>
      <c r="I2126" s="68" t="str">
        <f>VLOOKUP(E2126,Refs!$P$2:$R$29,3,FALSE)</f>
        <v>Y63</v>
      </c>
      <c r="J2126" s="68" t="str">
        <f>VLOOKUP(E2126,Refs!$P$2:$S$29,4,FALSE)</f>
        <v>North East and Yorkshire</v>
      </c>
      <c r="K2126" s="28">
        <f t="shared" si="70"/>
        <v>7861</v>
      </c>
    </row>
    <row r="2127" spans="1:11" x14ac:dyDescent="0.35">
      <c r="A2127" s="69">
        <f t="shared" si="69"/>
        <v>45748</v>
      </c>
      <c r="B2127" t="s">
        <v>887</v>
      </c>
      <c r="C2127" t="s">
        <v>284</v>
      </c>
      <c r="E2127" t="s">
        <v>300</v>
      </c>
      <c r="F2127" t="s">
        <v>301</v>
      </c>
      <c r="G2127" t="s">
        <v>77</v>
      </c>
      <c r="H2127">
        <v>116030</v>
      </c>
      <c r="I2127" s="68" t="str">
        <f>VLOOKUP(E2127,Refs!$P$2:$R$29,3,FALSE)</f>
        <v>Y63</v>
      </c>
      <c r="J2127" s="68" t="str">
        <f>VLOOKUP(E2127,Refs!$P$2:$S$29,4,FALSE)</f>
        <v>North East and Yorkshire</v>
      </c>
      <c r="K2127" s="28">
        <f t="shared" si="70"/>
        <v>116030</v>
      </c>
    </row>
    <row r="2128" spans="1:11" x14ac:dyDescent="0.35">
      <c r="A2128" s="69">
        <f t="shared" si="69"/>
        <v>45748</v>
      </c>
      <c r="B2128" t="s">
        <v>887</v>
      </c>
      <c r="C2128" t="s">
        <v>284</v>
      </c>
      <c r="E2128" t="s">
        <v>300</v>
      </c>
      <c r="F2128" t="s">
        <v>301</v>
      </c>
      <c r="G2128" t="s">
        <v>78</v>
      </c>
      <c r="H2128">
        <v>25206</v>
      </c>
      <c r="I2128" s="68" t="str">
        <f>VLOOKUP(E2128,Refs!$P$2:$R$29,3,FALSE)</f>
        <v>Y63</v>
      </c>
      <c r="J2128" s="68" t="str">
        <f>VLOOKUP(E2128,Refs!$P$2:$S$29,4,FALSE)</f>
        <v>North East and Yorkshire</v>
      </c>
      <c r="K2128" s="28">
        <f t="shared" si="70"/>
        <v>25206</v>
      </c>
    </row>
    <row r="2129" spans="1:11" x14ac:dyDescent="0.35">
      <c r="A2129" s="69">
        <f t="shared" si="69"/>
        <v>45748</v>
      </c>
      <c r="B2129" t="s">
        <v>887</v>
      </c>
      <c r="C2129" t="s">
        <v>284</v>
      </c>
      <c r="E2129" t="s">
        <v>300</v>
      </c>
      <c r="F2129" t="s">
        <v>301</v>
      </c>
      <c r="G2129" t="s">
        <v>79</v>
      </c>
      <c r="H2129">
        <v>7117</v>
      </c>
      <c r="I2129" s="68" t="str">
        <f>VLOOKUP(E2129,Refs!$P$2:$R$29,3,FALSE)</f>
        <v>Y63</v>
      </c>
      <c r="J2129" s="68" t="str">
        <f>VLOOKUP(E2129,Refs!$P$2:$S$29,4,FALSE)</f>
        <v>North East and Yorkshire</v>
      </c>
      <c r="K2129" s="28">
        <f t="shared" si="70"/>
        <v>7117</v>
      </c>
    </row>
    <row r="2130" spans="1:11" x14ac:dyDescent="0.35">
      <c r="A2130" s="69">
        <f t="shared" si="69"/>
        <v>45748</v>
      </c>
      <c r="B2130" t="s">
        <v>887</v>
      </c>
      <c r="C2130" t="s">
        <v>284</v>
      </c>
      <c r="E2130" t="s">
        <v>300</v>
      </c>
      <c r="F2130" t="s">
        <v>301</v>
      </c>
      <c r="G2130" t="s">
        <v>80</v>
      </c>
      <c r="H2130">
        <v>1</v>
      </c>
      <c r="I2130" s="68" t="str">
        <f>VLOOKUP(E2130,Refs!$P$2:$R$29,3,FALSE)</f>
        <v>Y63</v>
      </c>
      <c r="J2130" s="68" t="str">
        <f>VLOOKUP(E2130,Refs!$P$2:$S$29,4,FALSE)</f>
        <v>North East and Yorkshire</v>
      </c>
      <c r="K2130" s="28">
        <f t="shared" si="70"/>
        <v>1</v>
      </c>
    </row>
    <row r="2131" spans="1:11" x14ac:dyDescent="0.35">
      <c r="A2131" s="69">
        <f t="shared" si="69"/>
        <v>45748</v>
      </c>
      <c r="B2131" t="s">
        <v>887</v>
      </c>
      <c r="C2131" t="s">
        <v>284</v>
      </c>
      <c r="E2131" t="s">
        <v>300</v>
      </c>
      <c r="F2131" t="s">
        <v>301</v>
      </c>
      <c r="G2131" t="s">
        <v>25</v>
      </c>
      <c r="H2131">
        <v>67423</v>
      </c>
      <c r="I2131" s="68" t="str">
        <f>VLOOKUP(E2131,Refs!$P$2:$R$29,3,FALSE)</f>
        <v>Y63</v>
      </c>
      <c r="J2131" s="68" t="str">
        <f>VLOOKUP(E2131,Refs!$P$2:$S$29,4,FALSE)</f>
        <v>North East and Yorkshire</v>
      </c>
      <c r="K2131" s="28">
        <f t="shared" si="70"/>
        <v>67423</v>
      </c>
    </row>
    <row r="2132" spans="1:11" x14ac:dyDescent="0.35">
      <c r="A2132" s="69">
        <f t="shared" si="69"/>
        <v>45748</v>
      </c>
      <c r="B2132" t="s">
        <v>887</v>
      </c>
      <c r="C2132" t="s">
        <v>284</v>
      </c>
      <c r="E2132" t="s">
        <v>300</v>
      </c>
      <c r="F2132" t="s">
        <v>301</v>
      </c>
      <c r="G2132" t="s">
        <v>81</v>
      </c>
      <c r="H2132">
        <v>1755</v>
      </c>
      <c r="I2132" s="68" t="str">
        <f>VLOOKUP(E2132,Refs!$P$2:$R$29,3,FALSE)</f>
        <v>Y63</v>
      </c>
      <c r="J2132" s="68" t="str">
        <f>VLOOKUP(E2132,Refs!$P$2:$S$29,4,FALSE)</f>
        <v>North East and Yorkshire</v>
      </c>
      <c r="K2132" s="28">
        <f t="shared" si="70"/>
        <v>1755</v>
      </c>
    </row>
    <row r="2133" spans="1:11" x14ac:dyDescent="0.35">
      <c r="A2133" s="69">
        <f t="shared" si="69"/>
        <v>45748</v>
      </c>
      <c r="B2133" t="s">
        <v>887</v>
      </c>
      <c r="C2133" t="s">
        <v>284</v>
      </c>
      <c r="E2133" t="s">
        <v>300</v>
      </c>
      <c r="F2133" t="s">
        <v>301</v>
      </c>
      <c r="G2133" t="s">
        <v>82</v>
      </c>
      <c r="H2133">
        <v>18593</v>
      </c>
      <c r="I2133" s="68" t="str">
        <f>VLOOKUP(E2133,Refs!$P$2:$R$29,3,FALSE)</f>
        <v>Y63</v>
      </c>
      <c r="J2133" s="68" t="str">
        <f>VLOOKUP(E2133,Refs!$P$2:$S$29,4,FALSE)</f>
        <v>North East and Yorkshire</v>
      </c>
      <c r="K2133" s="28">
        <f t="shared" si="70"/>
        <v>18593</v>
      </c>
    </row>
    <row r="2134" spans="1:11" x14ac:dyDescent="0.35">
      <c r="A2134" s="69">
        <f t="shared" si="69"/>
        <v>45748</v>
      </c>
      <c r="B2134" t="s">
        <v>887</v>
      </c>
      <c r="C2134" t="s">
        <v>284</v>
      </c>
      <c r="E2134" t="s">
        <v>300</v>
      </c>
      <c r="F2134" t="s">
        <v>301</v>
      </c>
      <c r="G2134" t="s">
        <v>83</v>
      </c>
      <c r="H2134">
        <v>7310</v>
      </c>
      <c r="I2134" s="68" t="str">
        <f>VLOOKUP(E2134,Refs!$P$2:$R$29,3,FALSE)</f>
        <v>Y63</v>
      </c>
      <c r="J2134" s="68" t="str">
        <f>VLOOKUP(E2134,Refs!$P$2:$S$29,4,FALSE)</f>
        <v>North East and Yorkshire</v>
      </c>
      <c r="K2134" s="28">
        <f t="shared" si="70"/>
        <v>7310</v>
      </c>
    </row>
    <row r="2135" spans="1:11" x14ac:dyDescent="0.35">
      <c r="A2135" s="69">
        <f t="shared" si="69"/>
        <v>45748</v>
      </c>
      <c r="B2135" t="s">
        <v>887</v>
      </c>
      <c r="C2135" t="s">
        <v>284</v>
      </c>
      <c r="E2135" t="s">
        <v>300</v>
      </c>
      <c r="F2135" t="s">
        <v>301</v>
      </c>
      <c r="G2135" t="s">
        <v>84</v>
      </c>
      <c r="H2135">
        <v>5612</v>
      </c>
      <c r="I2135" s="68" t="str">
        <f>VLOOKUP(E2135,Refs!$P$2:$R$29,3,FALSE)</f>
        <v>Y63</v>
      </c>
      <c r="J2135" s="68" t="str">
        <f>VLOOKUP(E2135,Refs!$P$2:$S$29,4,FALSE)</f>
        <v>North East and Yorkshire</v>
      </c>
      <c r="K2135" s="28">
        <f t="shared" si="70"/>
        <v>5612</v>
      </c>
    </row>
    <row r="2136" spans="1:11" x14ac:dyDescent="0.35">
      <c r="A2136" s="69">
        <f t="shared" si="69"/>
        <v>45748</v>
      </c>
      <c r="B2136" t="s">
        <v>887</v>
      </c>
      <c r="C2136" t="s">
        <v>284</v>
      </c>
      <c r="E2136" t="s">
        <v>300</v>
      </c>
      <c r="F2136" t="s">
        <v>301</v>
      </c>
      <c r="G2136" t="s">
        <v>85</v>
      </c>
      <c r="H2136">
        <v>2095</v>
      </c>
      <c r="I2136" s="68" t="str">
        <f>VLOOKUP(E2136,Refs!$P$2:$R$29,3,FALSE)</f>
        <v>Y63</v>
      </c>
      <c r="J2136" s="68" t="str">
        <f>VLOOKUP(E2136,Refs!$P$2:$S$29,4,FALSE)</f>
        <v>North East and Yorkshire</v>
      </c>
      <c r="K2136" s="28">
        <f t="shared" si="70"/>
        <v>2095</v>
      </c>
    </row>
    <row r="2137" spans="1:11" x14ac:dyDescent="0.35">
      <c r="A2137" s="69">
        <f t="shared" si="69"/>
        <v>45748</v>
      </c>
      <c r="B2137" t="s">
        <v>887</v>
      </c>
      <c r="C2137" t="s">
        <v>284</v>
      </c>
      <c r="E2137" t="s">
        <v>300</v>
      </c>
      <c r="F2137" t="s">
        <v>301</v>
      </c>
      <c r="G2137" t="s">
        <v>86</v>
      </c>
      <c r="H2137">
        <v>6909</v>
      </c>
      <c r="I2137" s="68" t="str">
        <f>VLOOKUP(E2137,Refs!$P$2:$R$29,3,FALSE)</f>
        <v>Y63</v>
      </c>
      <c r="J2137" s="68" t="str">
        <f>VLOOKUP(E2137,Refs!$P$2:$S$29,4,FALSE)</f>
        <v>North East and Yorkshire</v>
      </c>
      <c r="K2137" s="28">
        <f t="shared" si="70"/>
        <v>6909</v>
      </c>
    </row>
    <row r="2138" spans="1:11" x14ac:dyDescent="0.35">
      <c r="A2138" s="69">
        <f t="shared" si="69"/>
        <v>45748</v>
      </c>
      <c r="B2138" t="s">
        <v>887</v>
      </c>
      <c r="C2138" t="s">
        <v>284</v>
      </c>
      <c r="E2138" t="s">
        <v>300</v>
      </c>
      <c r="F2138" t="s">
        <v>301</v>
      </c>
      <c r="G2138" t="s">
        <v>87</v>
      </c>
      <c r="H2138">
        <v>2829</v>
      </c>
      <c r="I2138" s="68" t="str">
        <f>VLOOKUP(E2138,Refs!$P$2:$R$29,3,FALSE)</f>
        <v>Y63</v>
      </c>
      <c r="J2138" s="68" t="str">
        <f>VLOOKUP(E2138,Refs!$P$2:$S$29,4,FALSE)</f>
        <v>North East and Yorkshire</v>
      </c>
      <c r="K2138" s="28">
        <f t="shared" si="70"/>
        <v>2829</v>
      </c>
    </row>
    <row r="2139" spans="1:11" x14ac:dyDescent="0.35">
      <c r="A2139" s="69">
        <f t="shared" si="69"/>
        <v>45748</v>
      </c>
      <c r="B2139" t="s">
        <v>887</v>
      </c>
      <c r="C2139" t="s">
        <v>284</v>
      </c>
      <c r="E2139" t="s">
        <v>300</v>
      </c>
      <c r="F2139" t="s">
        <v>301</v>
      </c>
      <c r="G2139" t="s">
        <v>88</v>
      </c>
      <c r="H2139">
        <v>13616</v>
      </c>
      <c r="I2139" s="68" t="str">
        <f>VLOOKUP(E2139,Refs!$P$2:$R$29,3,FALSE)</f>
        <v>Y63</v>
      </c>
      <c r="J2139" s="68" t="str">
        <f>VLOOKUP(E2139,Refs!$P$2:$S$29,4,FALSE)</f>
        <v>North East and Yorkshire</v>
      </c>
      <c r="K2139" s="28">
        <f t="shared" si="70"/>
        <v>13616</v>
      </c>
    </row>
    <row r="2140" spans="1:11" x14ac:dyDescent="0.35">
      <c r="A2140" s="69">
        <f t="shared" si="69"/>
        <v>45748</v>
      </c>
      <c r="B2140" t="s">
        <v>887</v>
      </c>
      <c r="C2140" t="s">
        <v>284</v>
      </c>
      <c r="E2140" t="s">
        <v>300</v>
      </c>
      <c r="F2140" t="s">
        <v>301</v>
      </c>
      <c r="G2140" t="s">
        <v>89</v>
      </c>
      <c r="H2140">
        <v>29272</v>
      </c>
      <c r="I2140" s="68" t="str">
        <f>VLOOKUP(E2140,Refs!$P$2:$R$29,3,FALSE)</f>
        <v>Y63</v>
      </c>
      <c r="J2140" s="68" t="str">
        <f>VLOOKUP(E2140,Refs!$P$2:$S$29,4,FALSE)</f>
        <v>North East and Yorkshire</v>
      </c>
      <c r="K2140" s="28">
        <f t="shared" si="70"/>
        <v>29272</v>
      </c>
    </row>
    <row r="2141" spans="1:11" x14ac:dyDescent="0.35">
      <c r="A2141" s="69">
        <f t="shared" si="69"/>
        <v>45748</v>
      </c>
      <c r="B2141" t="s">
        <v>887</v>
      </c>
      <c r="C2141" t="s">
        <v>284</v>
      </c>
      <c r="E2141" t="s">
        <v>300</v>
      </c>
      <c r="F2141" t="s">
        <v>301</v>
      </c>
      <c r="G2141" t="s">
        <v>90</v>
      </c>
      <c r="H2141">
        <v>156215</v>
      </c>
      <c r="I2141" s="68" t="str">
        <f>VLOOKUP(E2141,Refs!$P$2:$R$29,3,FALSE)</f>
        <v>Y63</v>
      </c>
      <c r="J2141" s="68" t="str">
        <f>VLOOKUP(E2141,Refs!$P$2:$S$29,4,FALSE)</f>
        <v>North East and Yorkshire</v>
      </c>
      <c r="K2141" s="28">
        <f t="shared" si="70"/>
        <v>156215</v>
      </c>
    </row>
    <row r="2142" spans="1:11" x14ac:dyDescent="0.35">
      <c r="A2142" s="69">
        <f t="shared" si="69"/>
        <v>45748</v>
      </c>
      <c r="B2142" t="s">
        <v>887</v>
      </c>
      <c r="C2142" t="s">
        <v>284</v>
      </c>
      <c r="E2142" t="s">
        <v>300</v>
      </c>
      <c r="F2142" t="s">
        <v>301</v>
      </c>
      <c r="G2142" t="s">
        <v>27</v>
      </c>
      <c r="H2142">
        <v>16914</v>
      </c>
      <c r="I2142" s="68" t="str">
        <f>VLOOKUP(E2142,Refs!$P$2:$R$29,3,FALSE)</f>
        <v>Y63</v>
      </c>
      <c r="J2142" s="68" t="str">
        <f>VLOOKUP(E2142,Refs!$P$2:$S$29,4,FALSE)</f>
        <v>North East and Yorkshire</v>
      </c>
      <c r="K2142" s="28">
        <f t="shared" si="70"/>
        <v>16914</v>
      </c>
    </row>
    <row r="2143" spans="1:11" x14ac:dyDescent="0.35">
      <c r="A2143" s="69">
        <f t="shared" si="69"/>
        <v>45748</v>
      </c>
      <c r="B2143" t="s">
        <v>887</v>
      </c>
      <c r="C2143" t="s">
        <v>284</v>
      </c>
      <c r="E2143" t="s">
        <v>300</v>
      </c>
      <c r="F2143" t="s">
        <v>301</v>
      </c>
      <c r="G2143" t="s">
        <v>29</v>
      </c>
      <c r="H2143">
        <v>21800</v>
      </c>
      <c r="I2143" s="68" t="str">
        <f>VLOOKUP(E2143,Refs!$P$2:$R$29,3,FALSE)</f>
        <v>Y63</v>
      </c>
      <c r="J2143" s="68" t="str">
        <f>VLOOKUP(E2143,Refs!$P$2:$S$29,4,FALSE)</f>
        <v>North East and Yorkshire</v>
      </c>
      <c r="K2143" s="28">
        <f t="shared" si="70"/>
        <v>21800</v>
      </c>
    </row>
    <row r="2144" spans="1:11" x14ac:dyDescent="0.35">
      <c r="A2144" s="69">
        <f t="shared" si="69"/>
        <v>45748</v>
      </c>
      <c r="B2144" t="s">
        <v>887</v>
      </c>
      <c r="C2144" t="s">
        <v>284</v>
      </c>
      <c r="E2144" t="s">
        <v>300</v>
      </c>
      <c r="F2144" t="s">
        <v>301</v>
      </c>
      <c r="G2144" t="s">
        <v>91</v>
      </c>
      <c r="H2144">
        <v>16695</v>
      </c>
      <c r="I2144" s="68" t="str">
        <f>VLOOKUP(E2144,Refs!$P$2:$R$29,3,FALSE)</f>
        <v>Y63</v>
      </c>
      <c r="J2144" s="68" t="str">
        <f>VLOOKUP(E2144,Refs!$P$2:$S$29,4,FALSE)</f>
        <v>North East and Yorkshire</v>
      </c>
      <c r="K2144" s="28">
        <f t="shared" si="70"/>
        <v>16695</v>
      </c>
    </row>
    <row r="2145" spans="1:11" x14ac:dyDescent="0.35">
      <c r="A2145" s="69">
        <f t="shared" si="69"/>
        <v>45748</v>
      </c>
      <c r="B2145" t="s">
        <v>887</v>
      </c>
      <c r="C2145" t="s">
        <v>284</v>
      </c>
      <c r="E2145" t="s">
        <v>300</v>
      </c>
      <c r="F2145" t="s">
        <v>301</v>
      </c>
      <c r="G2145" t="s">
        <v>92</v>
      </c>
      <c r="H2145">
        <v>10</v>
      </c>
      <c r="I2145" s="68" t="str">
        <f>VLOOKUP(E2145,Refs!$P$2:$R$29,3,FALSE)</f>
        <v>Y63</v>
      </c>
      <c r="J2145" s="68" t="str">
        <f>VLOOKUP(E2145,Refs!$P$2:$S$29,4,FALSE)</f>
        <v>North East and Yorkshire</v>
      </c>
      <c r="K2145" s="28">
        <f t="shared" si="70"/>
        <v>10</v>
      </c>
    </row>
    <row r="2146" spans="1:11" x14ac:dyDescent="0.35">
      <c r="A2146" s="69">
        <f t="shared" si="69"/>
        <v>45748</v>
      </c>
      <c r="B2146" t="s">
        <v>887</v>
      </c>
      <c r="C2146" t="s">
        <v>284</v>
      </c>
      <c r="E2146" t="s">
        <v>300</v>
      </c>
      <c r="F2146" t="s">
        <v>301</v>
      </c>
      <c r="G2146" t="s">
        <v>93</v>
      </c>
      <c r="H2146">
        <v>13858</v>
      </c>
      <c r="I2146" s="68" t="str">
        <f>VLOOKUP(E2146,Refs!$P$2:$R$29,3,FALSE)</f>
        <v>Y63</v>
      </c>
      <c r="J2146" s="68" t="str">
        <f>VLOOKUP(E2146,Refs!$P$2:$S$29,4,FALSE)</f>
        <v>North East and Yorkshire</v>
      </c>
      <c r="K2146" s="28">
        <f t="shared" si="70"/>
        <v>13858</v>
      </c>
    </row>
    <row r="2147" spans="1:11" x14ac:dyDescent="0.35">
      <c r="A2147" s="69">
        <f t="shared" si="69"/>
        <v>45748</v>
      </c>
      <c r="B2147" t="s">
        <v>887</v>
      </c>
      <c r="C2147" t="s">
        <v>284</v>
      </c>
      <c r="E2147" t="s">
        <v>300</v>
      </c>
      <c r="F2147" t="s">
        <v>301</v>
      </c>
      <c r="G2147" t="s">
        <v>94</v>
      </c>
      <c r="H2147">
        <v>517</v>
      </c>
      <c r="I2147" s="68" t="str">
        <f>VLOOKUP(E2147,Refs!$P$2:$R$29,3,FALSE)</f>
        <v>Y63</v>
      </c>
      <c r="J2147" s="68" t="str">
        <f>VLOOKUP(E2147,Refs!$P$2:$S$29,4,FALSE)</f>
        <v>North East and Yorkshire</v>
      </c>
      <c r="K2147" s="28">
        <f t="shared" si="70"/>
        <v>517</v>
      </c>
    </row>
    <row r="2148" spans="1:11" x14ac:dyDescent="0.35">
      <c r="A2148" s="69">
        <f t="shared" si="69"/>
        <v>45748</v>
      </c>
      <c r="B2148" t="s">
        <v>887</v>
      </c>
      <c r="C2148" t="s">
        <v>284</v>
      </c>
      <c r="E2148" t="s">
        <v>300</v>
      </c>
      <c r="F2148" t="s">
        <v>301</v>
      </c>
      <c r="G2148" t="s">
        <v>95</v>
      </c>
      <c r="H2148">
        <v>6806</v>
      </c>
      <c r="I2148" s="68" t="str">
        <f>VLOOKUP(E2148,Refs!$P$2:$R$29,3,FALSE)</f>
        <v>Y63</v>
      </c>
      <c r="J2148" s="68" t="str">
        <f>VLOOKUP(E2148,Refs!$P$2:$S$29,4,FALSE)</f>
        <v>North East and Yorkshire</v>
      </c>
      <c r="K2148" s="28">
        <f t="shared" si="70"/>
        <v>6806</v>
      </c>
    </row>
    <row r="2149" spans="1:11" x14ac:dyDescent="0.35">
      <c r="A2149" s="69">
        <f t="shared" si="69"/>
        <v>45748</v>
      </c>
      <c r="B2149" t="s">
        <v>887</v>
      </c>
      <c r="C2149" t="s">
        <v>284</v>
      </c>
      <c r="E2149" t="s">
        <v>300</v>
      </c>
      <c r="F2149" t="s">
        <v>301</v>
      </c>
      <c r="G2149" t="s">
        <v>96</v>
      </c>
      <c r="H2149">
        <v>2634</v>
      </c>
      <c r="I2149" s="68" t="str">
        <f>VLOOKUP(E2149,Refs!$P$2:$R$29,3,FALSE)</f>
        <v>Y63</v>
      </c>
      <c r="J2149" s="68" t="str">
        <f>VLOOKUP(E2149,Refs!$P$2:$S$29,4,FALSE)</f>
        <v>North East and Yorkshire</v>
      </c>
      <c r="K2149" s="28">
        <f t="shared" si="70"/>
        <v>2634</v>
      </c>
    </row>
    <row r="2150" spans="1:11" x14ac:dyDescent="0.35">
      <c r="A2150" s="69">
        <f t="shared" si="69"/>
        <v>45748</v>
      </c>
      <c r="B2150" t="s">
        <v>887</v>
      </c>
      <c r="C2150" t="s">
        <v>284</v>
      </c>
      <c r="E2150" t="s">
        <v>300</v>
      </c>
      <c r="F2150" t="s">
        <v>301</v>
      </c>
      <c r="G2150" t="s">
        <v>97</v>
      </c>
      <c r="H2150">
        <v>7792</v>
      </c>
      <c r="I2150" s="68" t="str">
        <f>VLOOKUP(E2150,Refs!$P$2:$R$29,3,FALSE)</f>
        <v>Y63</v>
      </c>
      <c r="J2150" s="68" t="str">
        <f>VLOOKUP(E2150,Refs!$P$2:$S$29,4,FALSE)</f>
        <v>North East and Yorkshire</v>
      </c>
      <c r="K2150" s="28">
        <f t="shared" si="70"/>
        <v>7792</v>
      </c>
    </row>
    <row r="2151" spans="1:11" x14ac:dyDescent="0.35">
      <c r="A2151" s="69">
        <f t="shared" si="69"/>
        <v>45748</v>
      </c>
      <c r="B2151" t="s">
        <v>887</v>
      </c>
      <c r="C2151" t="s">
        <v>284</v>
      </c>
      <c r="E2151" t="s">
        <v>300</v>
      </c>
      <c r="F2151" t="s">
        <v>301</v>
      </c>
      <c r="G2151" t="s">
        <v>31</v>
      </c>
      <c r="H2151">
        <v>2787</v>
      </c>
      <c r="I2151" s="68" t="str">
        <f>VLOOKUP(E2151,Refs!$P$2:$R$29,3,FALSE)</f>
        <v>Y63</v>
      </c>
      <c r="J2151" s="68" t="str">
        <f>VLOOKUP(E2151,Refs!$P$2:$S$29,4,FALSE)</f>
        <v>North East and Yorkshire</v>
      </c>
      <c r="K2151" s="28">
        <f t="shared" si="70"/>
        <v>2787</v>
      </c>
    </row>
    <row r="2152" spans="1:11" x14ac:dyDescent="0.35">
      <c r="A2152" s="69">
        <f t="shared" si="69"/>
        <v>45748</v>
      </c>
      <c r="B2152" t="s">
        <v>887</v>
      </c>
      <c r="C2152" t="s">
        <v>284</v>
      </c>
      <c r="E2152" t="s">
        <v>300</v>
      </c>
      <c r="F2152" t="s">
        <v>301</v>
      </c>
      <c r="G2152" t="s">
        <v>98</v>
      </c>
      <c r="H2152">
        <v>21312</v>
      </c>
      <c r="I2152" s="68" t="str">
        <f>VLOOKUP(E2152,Refs!$P$2:$R$29,3,FALSE)</f>
        <v>Y63</v>
      </c>
      <c r="J2152" s="68" t="str">
        <f>VLOOKUP(E2152,Refs!$P$2:$S$29,4,FALSE)</f>
        <v>North East and Yorkshire</v>
      </c>
      <c r="K2152" s="28">
        <f t="shared" si="70"/>
        <v>21312</v>
      </c>
    </row>
    <row r="2153" spans="1:11" x14ac:dyDescent="0.35">
      <c r="A2153" s="69">
        <f t="shared" si="69"/>
        <v>45748</v>
      </c>
      <c r="B2153" t="s">
        <v>887</v>
      </c>
      <c r="C2153" t="s">
        <v>284</v>
      </c>
      <c r="E2153" t="s">
        <v>300</v>
      </c>
      <c r="F2153" t="s">
        <v>301</v>
      </c>
      <c r="G2153" t="s">
        <v>99</v>
      </c>
      <c r="H2153">
        <v>13457</v>
      </c>
      <c r="I2153" s="68" t="str">
        <f>VLOOKUP(E2153,Refs!$P$2:$R$29,3,FALSE)</f>
        <v>Y63</v>
      </c>
      <c r="J2153" s="68" t="str">
        <f>VLOOKUP(E2153,Refs!$P$2:$S$29,4,FALSE)</f>
        <v>North East and Yorkshire</v>
      </c>
      <c r="K2153" s="28">
        <f t="shared" si="70"/>
        <v>13457</v>
      </c>
    </row>
    <row r="2154" spans="1:11" x14ac:dyDescent="0.35">
      <c r="A2154" s="69">
        <f t="shared" si="69"/>
        <v>45748</v>
      </c>
      <c r="B2154" t="s">
        <v>887</v>
      </c>
      <c r="C2154" t="s">
        <v>284</v>
      </c>
      <c r="E2154" t="s">
        <v>300</v>
      </c>
      <c r="F2154" t="s">
        <v>301</v>
      </c>
      <c r="G2154" t="s">
        <v>100</v>
      </c>
      <c r="H2154">
        <v>13424</v>
      </c>
      <c r="I2154" s="68" t="str">
        <f>VLOOKUP(E2154,Refs!$P$2:$R$29,3,FALSE)</f>
        <v>Y63</v>
      </c>
      <c r="J2154" s="68" t="str">
        <f>VLOOKUP(E2154,Refs!$P$2:$S$29,4,FALSE)</f>
        <v>North East and Yorkshire</v>
      </c>
      <c r="K2154" s="28">
        <f t="shared" si="70"/>
        <v>13424</v>
      </c>
    </row>
    <row r="2155" spans="1:11" x14ac:dyDescent="0.35">
      <c r="A2155" s="69">
        <f t="shared" si="69"/>
        <v>45748</v>
      </c>
      <c r="B2155" t="s">
        <v>887</v>
      </c>
      <c r="C2155" t="s">
        <v>284</v>
      </c>
      <c r="E2155" t="s">
        <v>300</v>
      </c>
      <c r="F2155" t="s">
        <v>301</v>
      </c>
      <c r="G2155" t="s">
        <v>101</v>
      </c>
      <c r="H2155">
        <v>12915</v>
      </c>
      <c r="I2155" s="68" t="str">
        <f>VLOOKUP(E2155,Refs!$P$2:$R$29,3,FALSE)</f>
        <v>Y63</v>
      </c>
      <c r="J2155" s="68" t="str">
        <f>VLOOKUP(E2155,Refs!$P$2:$S$29,4,FALSE)</f>
        <v>North East and Yorkshire</v>
      </c>
      <c r="K2155" s="28">
        <f t="shared" si="70"/>
        <v>12915</v>
      </c>
    </row>
    <row r="2156" spans="1:11" x14ac:dyDescent="0.35">
      <c r="A2156" s="69">
        <f t="shared" si="69"/>
        <v>45748</v>
      </c>
      <c r="B2156" t="s">
        <v>887</v>
      </c>
      <c r="C2156" t="s">
        <v>284</v>
      </c>
      <c r="E2156" t="s">
        <v>300</v>
      </c>
      <c r="F2156" t="s">
        <v>301</v>
      </c>
      <c r="G2156" t="s">
        <v>102</v>
      </c>
      <c r="H2156">
        <v>318</v>
      </c>
      <c r="I2156" s="68" t="str">
        <f>VLOOKUP(E2156,Refs!$P$2:$R$29,3,FALSE)</f>
        <v>Y63</v>
      </c>
      <c r="J2156" s="68" t="str">
        <f>VLOOKUP(E2156,Refs!$P$2:$S$29,4,FALSE)</f>
        <v>North East and Yorkshire</v>
      </c>
      <c r="K2156" s="28">
        <f t="shared" si="70"/>
        <v>318</v>
      </c>
    </row>
    <row r="2157" spans="1:11" x14ac:dyDescent="0.35">
      <c r="A2157" s="69">
        <f t="shared" si="69"/>
        <v>45748</v>
      </c>
      <c r="B2157" t="s">
        <v>887</v>
      </c>
      <c r="C2157" t="s">
        <v>284</v>
      </c>
      <c r="E2157" t="s">
        <v>300</v>
      </c>
      <c r="F2157" t="s">
        <v>301</v>
      </c>
      <c r="G2157" t="s">
        <v>103</v>
      </c>
      <c r="H2157">
        <v>4129</v>
      </c>
      <c r="I2157" s="68" t="str">
        <f>VLOOKUP(E2157,Refs!$P$2:$R$29,3,FALSE)</f>
        <v>Y63</v>
      </c>
      <c r="J2157" s="68" t="str">
        <f>VLOOKUP(E2157,Refs!$P$2:$S$29,4,FALSE)</f>
        <v>North East and Yorkshire</v>
      </c>
      <c r="K2157" s="28">
        <f t="shared" si="70"/>
        <v>4129</v>
      </c>
    </row>
    <row r="2158" spans="1:11" x14ac:dyDescent="0.35">
      <c r="A2158" s="69">
        <f t="shared" si="69"/>
        <v>45748</v>
      </c>
      <c r="B2158" t="s">
        <v>887</v>
      </c>
      <c r="C2158" t="s">
        <v>284</v>
      </c>
      <c r="E2158" t="s">
        <v>300</v>
      </c>
      <c r="F2158" t="s">
        <v>301</v>
      </c>
      <c r="G2158" t="s">
        <v>104</v>
      </c>
      <c r="H2158">
        <v>2378</v>
      </c>
      <c r="I2158" s="68" t="str">
        <f>VLOOKUP(E2158,Refs!$P$2:$R$29,3,FALSE)</f>
        <v>Y63</v>
      </c>
      <c r="J2158" s="68" t="str">
        <f>VLOOKUP(E2158,Refs!$P$2:$S$29,4,FALSE)</f>
        <v>North East and Yorkshire</v>
      </c>
      <c r="K2158" s="28">
        <f t="shared" si="70"/>
        <v>2378</v>
      </c>
    </row>
    <row r="2159" spans="1:11" x14ac:dyDescent="0.35">
      <c r="A2159" s="69">
        <f t="shared" si="69"/>
        <v>45748</v>
      </c>
      <c r="B2159" t="s">
        <v>887</v>
      </c>
      <c r="C2159" t="s">
        <v>284</v>
      </c>
      <c r="E2159" t="s">
        <v>300</v>
      </c>
      <c r="F2159" t="s">
        <v>301</v>
      </c>
      <c r="G2159" t="s">
        <v>105</v>
      </c>
      <c r="H2159">
        <v>2606165</v>
      </c>
      <c r="I2159" s="68" t="str">
        <f>VLOOKUP(E2159,Refs!$P$2:$R$29,3,FALSE)</f>
        <v>Y63</v>
      </c>
      <c r="J2159" s="68" t="str">
        <f>VLOOKUP(E2159,Refs!$P$2:$S$29,4,FALSE)</f>
        <v>North East and Yorkshire</v>
      </c>
      <c r="K2159" s="28">
        <f t="shared" si="70"/>
        <v>2606165</v>
      </c>
    </row>
    <row r="2160" spans="1:11" x14ac:dyDescent="0.35">
      <c r="A2160" s="69">
        <f t="shared" si="69"/>
        <v>45748</v>
      </c>
      <c r="B2160" t="s">
        <v>887</v>
      </c>
      <c r="C2160" t="s">
        <v>284</v>
      </c>
      <c r="E2160" t="s">
        <v>300</v>
      </c>
      <c r="F2160" t="s">
        <v>301</v>
      </c>
      <c r="G2160" t="s">
        <v>106</v>
      </c>
      <c r="H2160">
        <v>8428</v>
      </c>
      <c r="I2160" s="68" t="str">
        <f>VLOOKUP(E2160,Refs!$P$2:$R$29,3,FALSE)</f>
        <v>Y63</v>
      </c>
      <c r="J2160" s="68" t="str">
        <f>VLOOKUP(E2160,Refs!$P$2:$S$29,4,FALSE)</f>
        <v>North East and Yorkshire</v>
      </c>
      <c r="K2160" s="28">
        <f t="shared" si="70"/>
        <v>8428</v>
      </c>
    </row>
    <row r="2161" spans="1:11" x14ac:dyDescent="0.35">
      <c r="A2161" s="69">
        <f t="shared" si="69"/>
        <v>45748</v>
      </c>
      <c r="B2161" t="s">
        <v>887</v>
      </c>
      <c r="C2161" t="s">
        <v>284</v>
      </c>
      <c r="E2161" t="s">
        <v>300</v>
      </c>
      <c r="F2161" t="s">
        <v>301</v>
      </c>
      <c r="G2161" t="s">
        <v>107</v>
      </c>
      <c r="H2161">
        <v>6540</v>
      </c>
      <c r="I2161" s="68" t="str">
        <f>VLOOKUP(E2161,Refs!$P$2:$R$29,3,FALSE)</f>
        <v>Y63</v>
      </c>
      <c r="J2161" s="68" t="str">
        <f>VLOOKUP(E2161,Refs!$P$2:$S$29,4,FALSE)</f>
        <v>North East and Yorkshire</v>
      </c>
      <c r="K2161" s="28">
        <f t="shared" si="70"/>
        <v>6540</v>
      </c>
    </row>
    <row r="2162" spans="1:11" x14ac:dyDescent="0.35">
      <c r="A2162" s="69">
        <f t="shared" si="69"/>
        <v>45748</v>
      </c>
      <c r="B2162" t="s">
        <v>887</v>
      </c>
      <c r="C2162" t="s">
        <v>284</v>
      </c>
      <c r="E2162" t="s">
        <v>300</v>
      </c>
      <c r="F2162" t="s">
        <v>301</v>
      </c>
      <c r="G2162" t="s">
        <v>108</v>
      </c>
      <c r="H2162">
        <v>617</v>
      </c>
      <c r="I2162" s="68" t="str">
        <f>VLOOKUP(E2162,Refs!$P$2:$R$29,3,FALSE)</f>
        <v>Y63</v>
      </c>
      <c r="J2162" s="68" t="str">
        <f>VLOOKUP(E2162,Refs!$P$2:$S$29,4,FALSE)</f>
        <v>North East and Yorkshire</v>
      </c>
      <c r="K2162" s="28">
        <f t="shared" si="70"/>
        <v>617</v>
      </c>
    </row>
    <row r="2163" spans="1:11" x14ac:dyDescent="0.35">
      <c r="A2163" s="69">
        <f t="shared" si="69"/>
        <v>45748</v>
      </c>
      <c r="B2163" t="s">
        <v>887</v>
      </c>
      <c r="C2163" t="s">
        <v>284</v>
      </c>
      <c r="E2163" t="s">
        <v>300</v>
      </c>
      <c r="F2163" t="s">
        <v>301</v>
      </c>
      <c r="G2163" t="s">
        <v>109</v>
      </c>
      <c r="H2163">
        <v>2941</v>
      </c>
      <c r="I2163" s="68" t="str">
        <f>VLOOKUP(E2163,Refs!$P$2:$R$29,3,FALSE)</f>
        <v>Y63</v>
      </c>
      <c r="J2163" s="68" t="str">
        <f>VLOOKUP(E2163,Refs!$P$2:$S$29,4,FALSE)</f>
        <v>North East and Yorkshire</v>
      </c>
      <c r="K2163" s="28">
        <f t="shared" si="70"/>
        <v>2941</v>
      </c>
    </row>
    <row r="2164" spans="1:11" x14ac:dyDescent="0.35">
      <c r="A2164" s="69">
        <f t="shared" si="69"/>
        <v>45748</v>
      </c>
      <c r="B2164" t="s">
        <v>887</v>
      </c>
      <c r="C2164" t="s">
        <v>284</v>
      </c>
      <c r="E2164" t="s">
        <v>300</v>
      </c>
      <c r="F2164" t="s">
        <v>301</v>
      </c>
      <c r="G2164" t="s">
        <v>110</v>
      </c>
      <c r="H2164">
        <v>0</v>
      </c>
      <c r="I2164" s="68" t="str">
        <f>VLOOKUP(E2164,Refs!$P$2:$R$29,3,FALSE)</f>
        <v>Y63</v>
      </c>
      <c r="J2164" s="68" t="str">
        <f>VLOOKUP(E2164,Refs!$P$2:$S$29,4,FALSE)</f>
        <v>North East and Yorkshire</v>
      </c>
      <c r="K2164" s="28" t="str">
        <f t="shared" si="70"/>
        <v/>
      </c>
    </row>
    <row r="2165" spans="1:11" x14ac:dyDescent="0.35">
      <c r="A2165" s="69">
        <f t="shared" si="69"/>
        <v>45748</v>
      </c>
      <c r="B2165" t="s">
        <v>887</v>
      </c>
      <c r="C2165" t="s">
        <v>284</v>
      </c>
      <c r="E2165" t="s">
        <v>300</v>
      </c>
      <c r="F2165" t="s">
        <v>301</v>
      </c>
      <c r="G2165" t="s">
        <v>111</v>
      </c>
      <c r="H2165">
        <v>4775</v>
      </c>
      <c r="I2165" s="68" t="str">
        <f>VLOOKUP(E2165,Refs!$P$2:$R$29,3,FALSE)</f>
        <v>Y63</v>
      </c>
      <c r="J2165" s="68" t="str">
        <f>VLOOKUP(E2165,Refs!$P$2:$S$29,4,FALSE)</f>
        <v>North East and Yorkshire</v>
      </c>
      <c r="K2165" s="28">
        <f t="shared" si="70"/>
        <v>4775</v>
      </c>
    </row>
    <row r="2166" spans="1:11" x14ac:dyDescent="0.35">
      <c r="A2166" s="69">
        <f t="shared" si="69"/>
        <v>45748</v>
      </c>
      <c r="B2166" t="s">
        <v>887</v>
      </c>
      <c r="C2166" t="s">
        <v>284</v>
      </c>
      <c r="E2166" t="s">
        <v>300</v>
      </c>
      <c r="F2166" t="s">
        <v>301</v>
      </c>
      <c r="G2166" t="s">
        <v>814</v>
      </c>
      <c r="H2166">
        <v>60918</v>
      </c>
      <c r="I2166" s="68" t="str">
        <f>VLOOKUP(E2166,Refs!$P$2:$R$29,3,FALSE)</f>
        <v>Y63</v>
      </c>
      <c r="J2166" s="68" t="str">
        <f>VLOOKUP(E2166,Refs!$P$2:$S$29,4,FALSE)</f>
        <v>North East and Yorkshire</v>
      </c>
      <c r="K2166" s="28">
        <f t="shared" si="70"/>
        <v>60918</v>
      </c>
    </row>
    <row r="2167" spans="1:11" x14ac:dyDescent="0.35">
      <c r="A2167" s="69">
        <f t="shared" si="69"/>
        <v>45748</v>
      </c>
      <c r="B2167" t="s">
        <v>887</v>
      </c>
      <c r="C2167" t="s">
        <v>284</v>
      </c>
      <c r="E2167" t="s">
        <v>300</v>
      </c>
      <c r="F2167" t="s">
        <v>301</v>
      </c>
      <c r="G2167" t="s">
        <v>815</v>
      </c>
      <c r="H2167">
        <v>3068</v>
      </c>
      <c r="I2167" s="68" t="str">
        <f>VLOOKUP(E2167,Refs!$P$2:$R$29,3,FALSE)</f>
        <v>Y63</v>
      </c>
      <c r="J2167" s="68" t="str">
        <f>VLOOKUP(E2167,Refs!$P$2:$S$29,4,FALSE)</f>
        <v>North East and Yorkshire</v>
      </c>
      <c r="K2167" s="28">
        <f t="shared" si="70"/>
        <v>3068</v>
      </c>
    </row>
    <row r="2168" spans="1:11" x14ac:dyDescent="0.35">
      <c r="A2168" s="69">
        <f t="shared" si="69"/>
        <v>45748</v>
      </c>
      <c r="B2168" t="s">
        <v>887</v>
      </c>
      <c r="C2168" t="s">
        <v>284</v>
      </c>
      <c r="E2168" t="s">
        <v>300</v>
      </c>
      <c r="F2168" t="s">
        <v>301</v>
      </c>
      <c r="G2168" t="s">
        <v>112</v>
      </c>
      <c r="H2168">
        <v>101023</v>
      </c>
      <c r="I2168" s="68" t="str">
        <f>VLOOKUP(E2168,Refs!$P$2:$R$29,3,FALSE)</f>
        <v>Y63</v>
      </c>
      <c r="J2168" s="68" t="str">
        <f>VLOOKUP(E2168,Refs!$P$2:$S$29,4,FALSE)</f>
        <v>North East and Yorkshire</v>
      </c>
      <c r="K2168" s="28">
        <f t="shared" si="70"/>
        <v>101023</v>
      </c>
    </row>
    <row r="2169" spans="1:11" x14ac:dyDescent="0.35">
      <c r="A2169" s="69">
        <f t="shared" si="69"/>
        <v>45748</v>
      </c>
      <c r="B2169" t="s">
        <v>887</v>
      </c>
      <c r="C2169" t="s">
        <v>284</v>
      </c>
      <c r="E2169" t="s">
        <v>300</v>
      </c>
      <c r="F2169" t="s">
        <v>301</v>
      </c>
      <c r="G2169" t="s">
        <v>113</v>
      </c>
      <c r="H2169">
        <v>22</v>
      </c>
      <c r="I2169" s="68" t="str">
        <f>VLOOKUP(E2169,Refs!$P$2:$R$29,3,FALSE)</f>
        <v>Y63</v>
      </c>
      <c r="J2169" s="68" t="str">
        <f>VLOOKUP(E2169,Refs!$P$2:$S$29,4,FALSE)</f>
        <v>North East and Yorkshire</v>
      </c>
      <c r="K2169" s="28">
        <f t="shared" si="70"/>
        <v>22</v>
      </c>
    </row>
    <row r="2170" spans="1:11" x14ac:dyDescent="0.35">
      <c r="A2170" s="69">
        <f t="shared" si="69"/>
        <v>45748</v>
      </c>
      <c r="B2170" t="s">
        <v>887</v>
      </c>
      <c r="C2170" t="s">
        <v>284</v>
      </c>
      <c r="E2170" t="s">
        <v>300</v>
      </c>
      <c r="F2170" t="s">
        <v>301</v>
      </c>
      <c r="G2170" t="s">
        <v>114</v>
      </c>
      <c r="H2170">
        <v>83956</v>
      </c>
      <c r="I2170" s="68" t="str">
        <f>VLOOKUP(E2170,Refs!$P$2:$R$29,3,FALSE)</f>
        <v>Y63</v>
      </c>
      <c r="J2170" s="68" t="str">
        <f>VLOOKUP(E2170,Refs!$P$2:$S$29,4,FALSE)</f>
        <v>North East and Yorkshire</v>
      </c>
      <c r="K2170" s="28">
        <f t="shared" si="70"/>
        <v>83956</v>
      </c>
    </row>
    <row r="2171" spans="1:11" x14ac:dyDescent="0.35">
      <c r="A2171" s="69">
        <f t="shared" si="69"/>
        <v>45748</v>
      </c>
      <c r="B2171" t="s">
        <v>887</v>
      </c>
      <c r="C2171" t="s">
        <v>284</v>
      </c>
      <c r="E2171" t="s">
        <v>300</v>
      </c>
      <c r="F2171" t="s">
        <v>301</v>
      </c>
      <c r="G2171" t="s">
        <v>115</v>
      </c>
      <c r="H2171">
        <v>21973</v>
      </c>
      <c r="I2171" s="68" t="str">
        <f>VLOOKUP(E2171,Refs!$P$2:$R$29,3,FALSE)</f>
        <v>Y63</v>
      </c>
      <c r="J2171" s="68" t="str">
        <f>VLOOKUP(E2171,Refs!$P$2:$S$29,4,FALSE)</f>
        <v>North East and Yorkshire</v>
      </c>
      <c r="K2171" s="28">
        <f t="shared" si="70"/>
        <v>21973</v>
      </c>
    </row>
    <row r="2172" spans="1:11" x14ac:dyDescent="0.35">
      <c r="A2172" s="69">
        <f t="shared" si="69"/>
        <v>45748</v>
      </c>
      <c r="B2172" t="s">
        <v>887</v>
      </c>
      <c r="C2172" t="s">
        <v>284</v>
      </c>
      <c r="E2172" t="s">
        <v>300</v>
      </c>
      <c r="F2172" t="s">
        <v>301</v>
      </c>
      <c r="G2172" t="s">
        <v>116</v>
      </c>
      <c r="H2172">
        <v>14649</v>
      </c>
      <c r="I2172" s="68" t="str">
        <f>VLOOKUP(E2172,Refs!$P$2:$R$29,3,FALSE)</f>
        <v>Y63</v>
      </c>
      <c r="J2172" s="68" t="str">
        <f>VLOOKUP(E2172,Refs!$P$2:$S$29,4,FALSE)</f>
        <v>North East and Yorkshire</v>
      </c>
      <c r="K2172" s="28">
        <f t="shared" si="70"/>
        <v>14649</v>
      </c>
    </row>
    <row r="2173" spans="1:11" x14ac:dyDescent="0.35">
      <c r="A2173" s="69">
        <f t="shared" si="69"/>
        <v>45748</v>
      </c>
      <c r="B2173" t="s">
        <v>887</v>
      </c>
      <c r="C2173" t="s">
        <v>284</v>
      </c>
      <c r="E2173" t="s">
        <v>300</v>
      </c>
      <c r="F2173" t="s">
        <v>301</v>
      </c>
      <c r="G2173" t="s">
        <v>117</v>
      </c>
      <c r="H2173">
        <v>5052</v>
      </c>
      <c r="I2173" s="68" t="str">
        <f>VLOOKUP(E2173,Refs!$P$2:$R$29,3,FALSE)</f>
        <v>Y63</v>
      </c>
      <c r="J2173" s="68" t="str">
        <f>VLOOKUP(E2173,Refs!$P$2:$S$29,4,FALSE)</f>
        <v>North East and Yorkshire</v>
      </c>
      <c r="K2173" s="28">
        <f t="shared" si="70"/>
        <v>5052</v>
      </c>
    </row>
    <row r="2174" spans="1:11" x14ac:dyDescent="0.35">
      <c r="A2174" s="69">
        <f t="shared" si="69"/>
        <v>45748</v>
      </c>
      <c r="B2174" t="s">
        <v>887</v>
      </c>
      <c r="C2174" t="s">
        <v>284</v>
      </c>
      <c r="E2174" t="s">
        <v>300</v>
      </c>
      <c r="F2174" t="s">
        <v>301</v>
      </c>
      <c r="G2174" t="s">
        <v>118</v>
      </c>
      <c r="H2174">
        <v>36409</v>
      </c>
      <c r="I2174" s="68" t="str">
        <f>VLOOKUP(E2174,Refs!$P$2:$R$29,3,FALSE)</f>
        <v>Y63</v>
      </c>
      <c r="J2174" s="68" t="str">
        <f>VLOOKUP(E2174,Refs!$P$2:$S$29,4,FALSE)</f>
        <v>North East and Yorkshire</v>
      </c>
      <c r="K2174" s="28">
        <f t="shared" si="70"/>
        <v>36409</v>
      </c>
    </row>
    <row r="2175" spans="1:11" x14ac:dyDescent="0.35">
      <c r="A2175" s="69">
        <f t="shared" si="69"/>
        <v>45748</v>
      </c>
      <c r="B2175" t="s">
        <v>887</v>
      </c>
      <c r="C2175" t="s">
        <v>284</v>
      </c>
      <c r="E2175" t="s">
        <v>300</v>
      </c>
      <c r="F2175" t="s">
        <v>301</v>
      </c>
      <c r="G2175" t="s">
        <v>119</v>
      </c>
      <c r="H2175">
        <v>595</v>
      </c>
      <c r="I2175" s="68" t="str">
        <f>VLOOKUP(E2175,Refs!$P$2:$R$29,3,FALSE)</f>
        <v>Y63</v>
      </c>
      <c r="J2175" s="68" t="str">
        <f>VLOOKUP(E2175,Refs!$P$2:$S$29,4,FALSE)</f>
        <v>North East and Yorkshire</v>
      </c>
      <c r="K2175" s="28">
        <f t="shared" si="70"/>
        <v>595</v>
      </c>
    </row>
    <row r="2176" spans="1:11" x14ac:dyDescent="0.35">
      <c r="A2176" s="69">
        <f t="shared" si="69"/>
        <v>45748</v>
      </c>
      <c r="B2176" t="s">
        <v>887</v>
      </c>
      <c r="C2176" t="s">
        <v>284</v>
      </c>
      <c r="E2176" t="s">
        <v>300</v>
      </c>
      <c r="F2176" t="s">
        <v>301</v>
      </c>
      <c r="G2176" t="s">
        <v>120</v>
      </c>
      <c r="H2176">
        <v>3082</v>
      </c>
      <c r="I2176" s="68" t="str">
        <f>VLOOKUP(E2176,Refs!$P$2:$R$29,3,FALSE)</f>
        <v>Y63</v>
      </c>
      <c r="J2176" s="68" t="str">
        <f>VLOOKUP(E2176,Refs!$P$2:$S$29,4,FALSE)</f>
        <v>North East and Yorkshire</v>
      </c>
      <c r="K2176" s="28">
        <f t="shared" si="70"/>
        <v>3082</v>
      </c>
    </row>
    <row r="2177" spans="1:11" x14ac:dyDescent="0.35">
      <c r="A2177" s="69">
        <f t="shared" si="69"/>
        <v>45748</v>
      </c>
      <c r="B2177" t="s">
        <v>887</v>
      </c>
      <c r="C2177" t="s">
        <v>284</v>
      </c>
      <c r="E2177" t="s">
        <v>300</v>
      </c>
      <c r="F2177" t="s">
        <v>301</v>
      </c>
      <c r="G2177" t="s">
        <v>121</v>
      </c>
      <c r="H2177">
        <v>849</v>
      </c>
      <c r="I2177" s="68" t="str">
        <f>VLOOKUP(E2177,Refs!$P$2:$R$29,3,FALSE)</f>
        <v>Y63</v>
      </c>
      <c r="J2177" s="68" t="str">
        <f>VLOOKUP(E2177,Refs!$P$2:$S$29,4,FALSE)</f>
        <v>North East and Yorkshire</v>
      </c>
      <c r="K2177" s="28">
        <f t="shared" si="70"/>
        <v>849</v>
      </c>
    </row>
    <row r="2178" spans="1:11" x14ac:dyDescent="0.35">
      <c r="A2178" s="69">
        <f t="shared" si="69"/>
        <v>45748</v>
      </c>
      <c r="B2178" t="s">
        <v>887</v>
      </c>
      <c r="C2178" t="s">
        <v>284</v>
      </c>
      <c r="E2178" t="s">
        <v>300</v>
      </c>
      <c r="F2178" t="s">
        <v>301</v>
      </c>
      <c r="G2178" t="s">
        <v>122</v>
      </c>
      <c r="H2178">
        <v>17001</v>
      </c>
      <c r="I2178" s="68" t="str">
        <f>VLOOKUP(E2178,Refs!$P$2:$R$29,3,FALSE)</f>
        <v>Y63</v>
      </c>
      <c r="J2178" s="68" t="str">
        <f>VLOOKUP(E2178,Refs!$P$2:$S$29,4,FALSE)</f>
        <v>North East and Yorkshire</v>
      </c>
      <c r="K2178" s="28">
        <f t="shared" si="70"/>
        <v>17001</v>
      </c>
    </row>
    <row r="2179" spans="1:11" x14ac:dyDescent="0.35">
      <c r="A2179" s="69">
        <f t="shared" ref="A2179:A2242" si="71">DATEVALUE(RIGHT(B2179,8))</f>
        <v>45748</v>
      </c>
      <c r="B2179" t="s">
        <v>887</v>
      </c>
      <c r="C2179" t="s">
        <v>284</v>
      </c>
      <c r="E2179" t="s">
        <v>300</v>
      </c>
      <c r="F2179" t="s">
        <v>301</v>
      </c>
      <c r="G2179" t="s">
        <v>123</v>
      </c>
      <c r="H2179">
        <v>24</v>
      </c>
      <c r="I2179" s="68" t="str">
        <f>VLOOKUP(E2179,Refs!$P$2:$R$29,3,FALSE)</f>
        <v>Y63</v>
      </c>
      <c r="J2179" s="68" t="str">
        <f>VLOOKUP(E2179,Refs!$P$2:$S$29,4,FALSE)</f>
        <v>North East and Yorkshire</v>
      </c>
      <c r="K2179" s="28">
        <f t="shared" si="70"/>
        <v>24</v>
      </c>
    </row>
    <row r="2180" spans="1:11" x14ac:dyDescent="0.35">
      <c r="A2180" s="69">
        <f t="shared" si="71"/>
        <v>45748</v>
      </c>
      <c r="B2180" t="s">
        <v>887</v>
      </c>
      <c r="C2180" t="s">
        <v>284</v>
      </c>
      <c r="E2180" t="s">
        <v>300</v>
      </c>
      <c r="F2180" t="s">
        <v>301</v>
      </c>
      <c r="G2180" t="s">
        <v>124</v>
      </c>
      <c r="H2180">
        <v>3</v>
      </c>
      <c r="I2180" s="68" t="str">
        <f>VLOOKUP(E2180,Refs!$P$2:$R$29,3,FALSE)</f>
        <v>Y63</v>
      </c>
      <c r="J2180" s="68" t="str">
        <f>VLOOKUP(E2180,Refs!$P$2:$S$29,4,FALSE)</f>
        <v>North East and Yorkshire</v>
      </c>
      <c r="K2180" s="28">
        <f t="shared" si="70"/>
        <v>3</v>
      </c>
    </row>
    <row r="2181" spans="1:11" x14ac:dyDescent="0.35">
      <c r="A2181" s="69">
        <f t="shared" si="71"/>
        <v>45748</v>
      </c>
      <c r="B2181" t="s">
        <v>887</v>
      </c>
      <c r="C2181" t="s">
        <v>284</v>
      </c>
      <c r="E2181" t="s">
        <v>300</v>
      </c>
      <c r="F2181" t="s">
        <v>301</v>
      </c>
      <c r="G2181" t="s">
        <v>125</v>
      </c>
      <c r="H2181">
        <v>0</v>
      </c>
      <c r="I2181" s="68" t="str">
        <f>VLOOKUP(E2181,Refs!$P$2:$R$29,3,FALSE)</f>
        <v>Y63</v>
      </c>
      <c r="J2181" s="68" t="str">
        <f>VLOOKUP(E2181,Refs!$P$2:$S$29,4,FALSE)</f>
        <v>North East and Yorkshire</v>
      </c>
      <c r="K2181" s="28" t="str">
        <f t="shared" si="70"/>
        <v/>
      </c>
    </row>
    <row r="2182" spans="1:11" x14ac:dyDescent="0.35">
      <c r="A2182" s="69">
        <f t="shared" si="71"/>
        <v>45748</v>
      </c>
      <c r="B2182" t="s">
        <v>887</v>
      </c>
      <c r="C2182" t="s">
        <v>284</v>
      </c>
      <c r="E2182" t="s">
        <v>300</v>
      </c>
      <c r="F2182" t="s">
        <v>301</v>
      </c>
      <c r="G2182" t="s">
        <v>126</v>
      </c>
      <c r="H2182">
        <v>0</v>
      </c>
      <c r="I2182" s="68" t="str">
        <f>VLOOKUP(E2182,Refs!$P$2:$R$29,3,FALSE)</f>
        <v>Y63</v>
      </c>
      <c r="J2182" s="68" t="str">
        <f>VLOOKUP(E2182,Refs!$P$2:$S$29,4,FALSE)</f>
        <v>North East and Yorkshire</v>
      </c>
      <c r="K2182" s="28" t="str">
        <f t="shared" si="70"/>
        <v/>
      </c>
    </row>
    <row r="2183" spans="1:11" x14ac:dyDescent="0.35">
      <c r="A2183" s="69">
        <f t="shared" si="71"/>
        <v>45748</v>
      </c>
      <c r="B2183" t="s">
        <v>887</v>
      </c>
      <c r="C2183" t="s">
        <v>284</v>
      </c>
      <c r="E2183" t="s">
        <v>300</v>
      </c>
      <c r="F2183" t="s">
        <v>301</v>
      </c>
      <c r="G2183" t="s">
        <v>127</v>
      </c>
      <c r="H2183">
        <v>0</v>
      </c>
      <c r="I2183" s="68" t="str">
        <f>VLOOKUP(E2183,Refs!$P$2:$R$29,3,FALSE)</f>
        <v>Y63</v>
      </c>
      <c r="J2183" s="68" t="str">
        <f>VLOOKUP(E2183,Refs!$P$2:$S$29,4,FALSE)</f>
        <v>North East and Yorkshire</v>
      </c>
      <c r="K2183" s="28" t="str">
        <f t="shared" ref="K2183:K2246" si="72">IF(OR(H2183="NULL",H2183=0,H2183=""),"",H2183)</f>
        <v/>
      </c>
    </row>
    <row r="2184" spans="1:11" x14ac:dyDescent="0.35">
      <c r="A2184" s="69">
        <f t="shared" si="71"/>
        <v>45748</v>
      </c>
      <c r="B2184" t="s">
        <v>887</v>
      </c>
      <c r="C2184" t="s">
        <v>284</v>
      </c>
      <c r="E2184" t="s">
        <v>300</v>
      </c>
      <c r="F2184" t="s">
        <v>301</v>
      </c>
      <c r="G2184" t="s">
        <v>128</v>
      </c>
      <c r="H2184">
        <v>15477</v>
      </c>
      <c r="I2184" s="68" t="str">
        <f>VLOOKUP(E2184,Refs!$P$2:$R$29,3,FALSE)</f>
        <v>Y63</v>
      </c>
      <c r="J2184" s="68" t="str">
        <f>VLOOKUP(E2184,Refs!$P$2:$S$29,4,FALSE)</f>
        <v>North East and Yorkshire</v>
      </c>
      <c r="K2184" s="28">
        <f t="shared" si="72"/>
        <v>15477</v>
      </c>
    </row>
    <row r="2185" spans="1:11" x14ac:dyDescent="0.35">
      <c r="A2185" s="69">
        <f t="shared" si="71"/>
        <v>45748</v>
      </c>
      <c r="B2185" t="s">
        <v>887</v>
      </c>
      <c r="C2185" t="s">
        <v>284</v>
      </c>
      <c r="E2185" t="s">
        <v>300</v>
      </c>
      <c r="F2185" t="s">
        <v>301</v>
      </c>
      <c r="G2185" t="s">
        <v>129</v>
      </c>
      <c r="H2185">
        <v>3578</v>
      </c>
      <c r="I2185" s="68" t="str">
        <f>VLOOKUP(E2185,Refs!$P$2:$R$29,3,FALSE)</f>
        <v>Y63</v>
      </c>
      <c r="J2185" s="68" t="str">
        <f>VLOOKUP(E2185,Refs!$P$2:$S$29,4,FALSE)</f>
        <v>North East and Yorkshire</v>
      </c>
      <c r="K2185" s="28">
        <f t="shared" si="72"/>
        <v>3578</v>
      </c>
    </row>
    <row r="2186" spans="1:11" x14ac:dyDescent="0.35">
      <c r="A2186" s="69">
        <f t="shared" si="71"/>
        <v>45748</v>
      </c>
      <c r="B2186" t="s">
        <v>887</v>
      </c>
      <c r="C2186" t="s">
        <v>284</v>
      </c>
      <c r="E2186" t="s">
        <v>300</v>
      </c>
      <c r="F2186" t="s">
        <v>301</v>
      </c>
      <c r="G2186" t="s">
        <v>130</v>
      </c>
      <c r="H2186">
        <v>3468</v>
      </c>
      <c r="I2186" s="68" t="str">
        <f>VLOOKUP(E2186,Refs!$P$2:$R$29,3,FALSE)</f>
        <v>Y63</v>
      </c>
      <c r="J2186" s="68" t="str">
        <f>VLOOKUP(E2186,Refs!$P$2:$S$29,4,FALSE)</f>
        <v>North East and Yorkshire</v>
      </c>
      <c r="K2186" s="28">
        <f t="shared" si="72"/>
        <v>3468</v>
      </c>
    </row>
    <row r="2187" spans="1:11" x14ac:dyDescent="0.35">
      <c r="A2187" s="69">
        <f t="shared" si="71"/>
        <v>45748</v>
      </c>
      <c r="B2187" t="s">
        <v>887</v>
      </c>
      <c r="C2187" t="s">
        <v>284</v>
      </c>
      <c r="E2187" t="s">
        <v>300</v>
      </c>
      <c r="F2187" t="s">
        <v>301</v>
      </c>
      <c r="G2187" t="s">
        <v>131</v>
      </c>
      <c r="H2187">
        <v>2699</v>
      </c>
      <c r="I2187" s="68" t="str">
        <f>VLOOKUP(E2187,Refs!$P$2:$R$29,3,FALSE)</f>
        <v>Y63</v>
      </c>
      <c r="J2187" s="68" t="str">
        <f>VLOOKUP(E2187,Refs!$P$2:$S$29,4,FALSE)</f>
        <v>North East and Yorkshire</v>
      </c>
      <c r="K2187" s="28">
        <f t="shared" si="72"/>
        <v>2699</v>
      </c>
    </row>
    <row r="2188" spans="1:11" x14ac:dyDescent="0.35">
      <c r="A2188" s="69">
        <f t="shared" si="71"/>
        <v>45748</v>
      </c>
      <c r="B2188" t="s">
        <v>887</v>
      </c>
      <c r="C2188" t="s">
        <v>284</v>
      </c>
      <c r="E2188" t="s">
        <v>300</v>
      </c>
      <c r="F2188" t="s">
        <v>301</v>
      </c>
      <c r="G2188" t="s">
        <v>132</v>
      </c>
      <c r="H2188">
        <v>13805</v>
      </c>
      <c r="I2188" s="68" t="str">
        <f>VLOOKUP(E2188,Refs!$P$2:$R$29,3,FALSE)</f>
        <v>Y63</v>
      </c>
      <c r="J2188" s="68" t="str">
        <f>VLOOKUP(E2188,Refs!$P$2:$S$29,4,FALSE)</f>
        <v>North East and Yorkshire</v>
      </c>
      <c r="K2188" s="28">
        <f t="shared" si="72"/>
        <v>13805</v>
      </c>
    </row>
    <row r="2189" spans="1:11" x14ac:dyDescent="0.35">
      <c r="A2189" s="69">
        <f t="shared" si="71"/>
        <v>45748</v>
      </c>
      <c r="B2189" t="s">
        <v>887</v>
      </c>
      <c r="C2189" t="s">
        <v>284</v>
      </c>
      <c r="E2189" t="s">
        <v>300</v>
      </c>
      <c r="F2189" t="s">
        <v>301</v>
      </c>
      <c r="G2189" t="s">
        <v>133</v>
      </c>
      <c r="H2189">
        <v>9031</v>
      </c>
      <c r="I2189" s="68" t="str">
        <f>VLOOKUP(E2189,Refs!$P$2:$R$29,3,FALSE)</f>
        <v>Y63</v>
      </c>
      <c r="J2189" s="68" t="str">
        <f>VLOOKUP(E2189,Refs!$P$2:$S$29,4,FALSE)</f>
        <v>North East and Yorkshire</v>
      </c>
      <c r="K2189" s="28">
        <f t="shared" si="72"/>
        <v>9031</v>
      </c>
    </row>
    <row r="2190" spans="1:11" x14ac:dyDescent="0.35">
      <c r="A2190" s="69">
        <f t="shared" si="71"/>
        <v>45748</v>
      </c>
      <c r="B2190" t="s">
        <v>887</v>
      </c>
      <c r="C2190" t="s">
        <v>284</v>
      </c>
      <c r="E2190" t="s">
        <v>300</v>
      </c>
      <c r="F2190" t="s">
        <v>301</v>
      </c>
      <c r="G2190" t="s">
        <v>134</v>
      </c>
      <c r="H2190">
        <v>915</v>
      </c>
      <c r="I2190" s="68" t="str">
        <f>VLOOKUP(E2190,Refs!$P$2:$R$29,3,FALSE)</f>
        <v>Y63</v>
      </c>
      <c r="J2190" s="68" t="str">
        <f>VLOOKUP(E2190,Refs!$P$2:$S$29,4,FALSE)</f>
        <v>North East and Yorkshire</v>
      </c>
      <c r="K2190" s="28">
        <f t="shared" si="72"/>
        <v>915</v>
      </c>
    </row>
    <row r="2191" spans="1:11" x14ac:dyDescent="0.35">
      <c r="A2191" s="69">
        <f t="shared" si="71"/>
        <v>45748</v>
      </c>
      <c r="B2191" t="s">
        <v>887</v>
      </c>
      <c r="C2191" t="s">
        <v>284</v>
      </c>
      <c r="E2191" t="s">
        <v>300</v>
      </c>
      <c r="F2191" t="s">
        <v>301</v>
      </c>
      <c r="G2191" t="s">
        <v>135</v>
      </c>
      <c r="H2191">
        <v>541</v>
      </c>
      <c r="I2191" s="68" t="str">
        <f>VLOOKUP(E2191,Refs!$P$2:$R$29,3,FALSE)</f>
        <v>Y63</v>
      </c>
      <c r="J2191" s="68" t="str">
        <f>VLOOKUP(E2191,Refs!$P$2:$S$29,4,FALSE)</f>
        <v>North East and Yorkshire</v>
      </c>
      <c r="K2191" s="28">
        <f t="shared" si="72"/>
        <v>541</v>
      </c>
    </row>
    <row r="2192" spans="1:11" x14ac:dyDescent="0.35">
      <c r="A2192" s="69">
        <f t="shared" si="71"/>
        <v>45748</v>
      </c>
      <c r="B2192" t="s">
        <v>887</v>
      </c>
      <c r="C2192" t="s">
        <v>284</v>
      </c>
      <c r="E2192" t="s">
        <v>300</v>
      </c>
      <c r="F2192" t="s">
        <v>301</v>
      </c>
      <c r="G2192" t="s">
        <v>136</v>
      </c>
      <c r="H2192">
        <v>0</v>
      </c>
      <c r="I2192" s="68" t="str">
        <f>VLOOKUP(E2192,Refs!$P$2:$R$29,3,FALSE)</f>
        <v>Y63</v>
      </c>
      <c r="J2192" s="68" t="str">
        <f>VLOOKUP(E2192,Refs!$P$2:$S$29,4,FALSE)</f>
        <v>North East and Yorkshire</v>
      </c>
      <c r="K2192" s="28" t="str">
        <f t="shared" si="72"/>
        <v/>
      </c>
    </row>
    <row r="2193" spans="1:11" x14ac:dyDescent="0.35">
      <c r="A2193" s="69">
        <f t="shared" si="71"/>
        <v>45748</v>
      </c>
      <c r="B2193" t="s">
        <v>887</v>
      </c>
      <c r="C2193" t="s">
        <v>284</v>
      </c>
      <c r="E2193" t="s">
        <v>300</v>
      </c>
      <c r="F2193" t="s">
        <v>301</v>
      </c>
      <c r="G2193" t="s">
        <v>137</v>
      </c>
      <c r="H2193">
        <v>0</v>
      </c>
      <c r="I2193" s="68" t="str">
        <f>VLOOKUP(E2193,Refs!$P$2:$R$29,3,FALSE)</f>
        <v>Y63</v>
      </c>
      <c r="J2193" s="68" t="str">
        <f>VLOOKUP(E2193,Refs!$P$2:$S$29,4,FALSE)</f>
        <v>North East and Yorkshire</v>
      </c>
      <c r="K2193" s="28" t="str">
        <f t="shared" si="72"/>
        <v/>
      </c>
    </row>
    <row r="2194" spans="1:11" x14ac:dyDescent="0.35">
      <c r="A2194" s="69">
        <f t="shared" si="71"/>
        <v>45748</v>
      </c>
      <c r="B2194" t="s">
        <v>887</v>
      </c>
      <c r="C2194" t="s">
        <v>284</v>
      </c>
      <c r="E2194" t="s">
        <v>300</v>
      </c>
      <c r="F2194" t="s">
        <v>301</v>
      </c>
      <c r="G2194" t="s">
        <v>138</v>
      </c>
      <c r="H2194">
        <v>0</v>
      </c>
      <c r="I2194" s="68" t="str">
        <f>VLOOKUP(E2194,Refs!$P$2:$R$29,3,FALSE)</f>
        <v>Y63</v>
      </c>
      <c r="J2194" s="68" t="str">
        <f>VLOOKUP(E2194,Refs!$P$2:$S$29,4,FALSE)</f>
        <v>North East and Yorkshire</v>
      </c>
      <c r="K2194" s="28" t="str">
        <f t="shared" si="72"/>
        <v/>
      </c>
    </row>
    <row r="2195" spans="1:11" x14ac:dyDescent="0.35">
      <c r="A2195" s="69">
        <f t="shared" si="71"/>
        <v>45748</v>
      </c>
      <c r="B2195" t="s">
        <v>887</v>
      </c>
      <c r="C2195" t="s">
        <v>284</v>
      </c>
      <c r="E2195" t="s">
        <v>300</v>
      </c>
      <c r="F2195" t="s">
        <v>301</v>
      </c>
      <c r="G2195" t="s">
        <v>139</v>
      </c>
      <c r="H2195">
        <v>0</v>
      </c>
      <c r="I2195" s="68" t="str">
        <f>VLOOKUP(E2195,Refs!$P$2:$R$29,3,FALSE)</f>
        <v>Y63</v>
      </c>
      <c r="J2195" s="68" t="str">
        <f>VLOOKUP(E2195,Refs!$P$2:$S$29,4,FALSE)</f>
        <v>North East and Yorkshire</v>
      </c>
      <c r="K2195" s="28" t="str">
        <f t="shared" si="72"/>
        <v/>
      </c>
    </row>
    <row r="2196" spans="1:11" x14ac:dyDescent="0.35">
      <c r="A2196" s="69">
        <f t="shared" si="71"/>
        <v>45748</v>
      </c>
      <c r="B2196" t="s">
        <v>887</v>
      </c>
      <c r="C2196" t="s">
        <v>284</v>
      </c>
      <c r="E2196" t="s">
        <v>300</v>
      </c>
      <c r="F2196" t="s">
        <v>301</v>
      </c>
      <c r="G2196" t="s">
        <v>140</v>
      </c>
      <c r="H2196">
        <v>0</v>
      </c>
      <c r="I2196" s="68" t="str">
        <f>VLOOKUP(E2196,Refs!$P$2:$R$29,3,FALSE)</f>
        <v>Y63</v>
      </c>
      <c r="J2196" s="68" t="str">
        <f>VLOOKUP(E2196,Refs!$P$2:$S$29,4,FALSE)</f>
        <v>North East and Yorkshire</v>
      </c>
      <c r="K2196" s="28" t="str">
        <f t="shared" si="72"/>
        <v/>
      </c>
    </row>
    <row r="2197" spans="1:11" x14ac:dyDescent="0.35">
      <c r="A2197" s="69">
        <f t="shared" si="71"/>
        <v>45748</v>
      </c>
      <c r="B2197" t="s">
        <v>887</v>
      </c>
      <c r="C2197" t="s">
        <v>284</v>
      </c>
      <c r="E2197" t="s">
        <v>300</v>
      </c>
      <c r="F2197" t="s">
        <v>301</v>
      </c>
      <c r="G2197" t="s">
        <v>141</v>
      </c>
      <c r="H2197">
        <v>0</v>
      </c>
      <c r="I2197" s="68" t="str">
        <f>VLOOKUP(E2197,Refs!$P$2:$R$29,3,FALSE)</f>
        <v>Y63</v>
      </c>
      <c r="J2197" s="68" t="str">
        <f>VLOOKUP(E2197,Refs!$P$2:$S$29,4,FALSE)</f>
        <v>North East and Yorkshire</v>
      </c>
      <c r="K2197" s="28" t="str">
        <f t="shared" si="72"/>
        <v/>
      </c>
    </row>
    <row r="2198" spans="1:11" x14ac:dyDescent="0.35">
      <c r="A2198" s="69">
        <f t="shared" si="71"/>
        <v>45748</v>
      </c>
      <c r="B2198" t="s">
        <v>887</v>
      </c>
      <c r="C2198" t="s">
        <v>284</v>
      </c>
      <c r="E2198" t="s">
        <v>300</v>
      </c>
      <c r="F2198" t="s">
        <v>301</v>
      </c>
      <c r="G2198" t="s">
        <v>730</v>
      </c>
      <c r="H2198">
        <v>0</v>
      </c>
      <c r="I2198" s="68" t="str">
        <f>VLOOKUP(E2198,Refs!$P$2:$R$29,3,FALSE)</f>
        <v>Y63</v>
      </c>
      <c r="J2198" s="68" t="str">
        <f>VLOOKUP(E2198,Refs!$P$2:$S$29,4,FALSE)</f>
        <v>North East and Yorkshire</v>
      </c>
      <c r="K2198" s="28" t="str">
        <f t="shared" si="72"/>
        <v/>
      </c>
    </row>
    <row r="2199" spans="1:11" x14ac:dyDescent="0.35">
      <c r="A2199" s="69">
        <f t="shared" si="71"/>
        <v>45748</v>
      </c>
      <c r="B2199" t="s">
        <v>887</v>
      </c>
      <c r="C2199" t="s">
        <v>284</v>
      </c>
      <c r="E2199" t="s">
        <v>300</v>
      </c>
      <c r="F2199" t="s">
        <v>301</v>
      </c>
      <c r="G2199" t="s">
        <v>729</v>
      </c>
      <c r="H2199">
        <v>0</v>
      </c>
      <c r="I2199" s="68" t="str">
        <f>VLOOKUP(E2199,Refs!$P$2:$R$29,3,FALSE)</f>
        <v>Y63</v>
      </c>
      <c r="J2199" s="68" t="str">
        <f>VLOOKUP(E2199,Refs!$P$2:$S$29,4,FALSE)</f>
        <v>North East and Yorkshire</v>
      </c>
      <c r="K2199" s="28" t="str">
        <f t="shared" si="72"/>
        <v/>
      </c>
    </row>
    <row r="2200" spans="1:11" x14ac:dyDescent="0.35">
      <c r="A2200" s="69">
        <f t="shared" si="71"/>
        <v>45748</v>
      </c>
      <c r="B2200" t="s">
        <v>887</v>
      </c>
      <c r="C2200" t="s">
        <v>284</v>
      </c>
      <c r="E2200" t="s">
        <v>300</v>
      </c>
      <c r="F2200" t="s">
        <v>301</v>
      </c>
      <c r="G2200" t="s">
        <v>732</v>
      </c>
      <c r="H2200">
        <v>0</v>
      </c>
      <c r="I2200" s="68" t="str">
        <f>VLOOKUP(E2200,Refs!$P$2:$R$29,3,FALSE)</f>
        <v>Y63</v>
      </c>
      <c r="J2200" s="68" t="str">
        <f>VLOOKUP(E2200,Refs!$P$2:$S$29,4,FALSE)</f>
        <v>North East and Yorkshire</v>
      </c>
      <c r="K2200" s="28" t="str">
        <f t="shared" si="72"/>
        <v/>
      </c>
    </row>
    <row r="2201" spans="1:11" x14ac:dyDescent="0.35">
      <c r="A2201" s="69">
        <f t="shared" si="71"/>
        <v>45748</v>
      </c>
      <c r="B2201" t="s">
        <v>887</v>
      </c>
      <c r="C2201" t="s">
        <v>284</v>
      </c>
      <c r="E2201" t="s">
        <v>300</v>
      </c>
      <c r="F2201" t="s">
        <v>301</v>
      </c>
      <c r="G2201" t="s">
        <v>731</v>
      </c>
      <c r="H2201">
        <v>0</v>
      </c>
      <c r="I2201" s="68" t="str">
        <f>VLOOKUP(E2201,Refs!$P$2:$R$29,3,FALSE)</f>
        <v>Y63</v>
      </c>
      <c r="J2201" s="68" t="str">
        <f>VLOOKUP(E2201,Refs!$P$2:$S$29,4,FALSE)</f>
        <v>North East and Yorkshire</v>
      </c>
      <c r="K2201" s="28" t="str">
        <f t="shared" si="72"/>
        <v/>
      </c>
    </row>
    <row r="2202" spans="1:11" x14ac:dyDescent="0.35">
      <c r="A2202" s="69">
        <f t="shared" si="71"/>
        <v>45748</v>
      </c>
      <c r="B2202" t="s">
        <v>887</v>
      </c>
      <c r="C2202" t="s">
        <v>270</v>
      </c>
      <c r="D2202" t="s">
        <v>898</v>
      </c>
      <c r="E2202" t="s">
        <v>308</v>
      </c>
      <c r="F2202" t="s">
        <v>349</v>
      </c>
      <c r="G2202" t="s">
        <v>10</v>
      </c>
      <c r="H2202">
        <v>34649</v>
      </c>
      <c r="I2202" s="68" t="str">
        <f>VLOOKUP(E2202,Refs!$P$2:$R$29,3,FALSE)</f>
        <v>Y61</v>
      </c>
      <c r="J2202" s="68" t="str">
        <f>VLOOKUP(E2202,Refs!$P$2:$S$29,4,FALSE)</f>
        <v>East of England</v>
      </c>
      <c r="K2202" s="28">
        <f t="shared" si="72"/>
        <v>34649</v>
      </c>
    </row>
    <row r="2203" spans="1:11" x14ac:dyDescent="0.35">
      <c r="A2203" s="69">
        <f t="shared" si="71"/>
        <v>45748</v>
      </c>
      <c r="B2203" t="s">
        <v>887</v>
      </c>
      <c r="C2203" t="s">
        <v>270</v>
      </c>
      <c r="D2203" t="s">
        <v>898</v>
      </c>
      <c r="E2203" t="s">
        <v>308</v>
      </c>
      <c r="F2203" t="s">
        <v>349</v>
      </c>
      <c r="G2203" t="s">
        <v>70</v>
      </c>
      <c r="H2203">
        <v>30831</v>
      </c>
      <c r="I2203" s="68" t="str">
        <f>VLOOKUP(E2203,Refs!$P$2:$R$29,3,FALSE)</f>
        <v>Y61</v>
      </c>
      <c r="J2203" s="68" t="str">
        <f>VLOOKUP(E2203,Refs!$P$2:$S$29,4,FALSE)</f>
        <v>East of England</v>
      </c>
      <c r="K2203" s="28">
        <f t="shared" si="72"/>
        <v>30831</v>
      </c>
    </row>
    <row r="2204" spans="1:11" x14ac:dyDescent="0.35">
      <c r="A2204" s="69">
        <f t="shared" si="71"/>
        <v>45748</v>
      </c>
      <c r="B2204" t="s">
        <v>887</v>
      </c>
      <c r="C2204" t="s">
        <v>270</v>
      </c>
      <c r="D2204" t="s">
        <v>898</v>
      </c>
      <c r="E2204" t="s">
        <v>308</v>
      </c>
      <c r="F2204" t="s">
        <v>349</v>
      </c>
      <c r="G2204" t="s">
        <v>20</v>
      </c>
      <c r="H2204">
        <v>32855</v>
      </c>
      <c r="I2204" s="68" t="str">
        <f>VLOOKUP(E2204,Refs!$P$2:$R$29,3,FALSE)</f>
        <v>Y61</v>
      </c>
      <c r="J2204" s="68" t="str">
        <f>VLOOKUP(E2204,Refs!$P$2:$S$29,4,FALSE)</f>
        <v>East of England</v>
      </c>
      <c r="K2204" s="28">
        <f t="shared" si="72"/>
        <v>32855</v>
      </c>
    </row>
    <row r="2205" spans="1:11" x14ac:dyDescent="0.35">
      <c r="A2205" s="69">
        <f t="shared" si="71"/>
        <v>45748</v>
      </c>
      <c r="B2205" t="s">
        <v>887</v>
      </c>
      <c r="C2205" t="s">
        <v>270</v>
      </c>
      <c r="D2205" t="s">
        <v>898</v>
      </c>
      <c r="E2205" t="s">
        <v>308</v>
      </c>
      <c r="F2205" t="s">
        <v>349</v>
      </c>
      <c r="G2205" t="s">
        <v>23</v>
      </c>
      <c r="H2205">
        <v>28868</v>
      </c>
      <c r="I2205" s="68" t="str">
        <f>VLOOKUP(E2205,Refs!$P$2:$R$29,3,FALSE)</f>
        <v>Y61</v>
      </c>
      <c r="J2205" s="68" t="str">
        <f>VLOOKUP(E2205,Refs!$P$2:$S$29,4,FALSE)</f>
        <v>East of England</v>
      </c>
      <c r="K2205" s="28">
        <f t="shared" si="72"/>
        <v>28868</v>
      </c>
    </row>
    <row r="2206" spans="1:11" x14ac:dyDescent="0.35">
      <c r="A2206" s="69">
        <f t="shared" si="71"/>
        <v>45748</v>
      </c>
      <c r="B2206" t="s">
        <v>887</v>
      </c>
      <c r="C2206" t="s">
        <v>270</v>
      </c>
      <c r="D2206" t="s">
        <v>898</v>
      </c>
      <c r="E2206" t="s">
        <v>308</v>
      </c>
      <c r="F2206" t="s">
        <v>349</v>
      </c>
      <c r="G2206" t="s">
        <v>19</v>
      </c>
      <c r="H2206">
        <v>653</v>
      </c>
      <c r="I2206" s="68" t="str">
        <f>VLOOKUP(E2206,Refs!$P$2:$R$29,3,FALSE)</f>
        <v>Y61</v>
      </c>
      <c r="J2206" s="68" t="str">
        <f>VLOOKUP(E2206,Refs!$P$2:$S$29,4,FALSE)</f>
        <v>East of England</v>
      </c>
      <c r="K2206" s="28">
        <f t="shared" si="72"/>
        <v>653</v>
      </c>
    </row>
    <row r="2207" spans="1:11" x14ac:dyDescent="0.35">
      <c r="A2207" s="69">
        <f t="shared" si="71"/>
        <v>45748</v>
      </c>
      <c r="B2207" t="s">
        <v>887</v>
      </c>
      <c r="C2207" t="s">
        <v>270</v>
      </c>
      <c r="D2207" t="s">
        <v>898</v>
      </c>
      <c r="E2207" t="s">
        <v>308</v>
      </c>
      <c r="F2207" t="s">
        <v>349</v>
      </c>
      <c r="G2207" t="s">
        <v>21</v>
      </c>
      <c r="H2207">
        <v>952632</v>
      </c>
      <c r="I2207" s="68" t="str">
        <f>VLOOKUP(E2207,Refs!$P$2:$R$29,3,FALSE)</f>
        <v>Y61</v>
      </c>
      <c r="J2207" s="68" t="str">
        <f>VLOOKUP(E2207,Refs!$P$2:$S$29,4,FALSE)</f>
        <v>East of England</v>
      </c>
      <c r="K2207" s="28">
        <f t="shared" si="72"/>
        <v>952632</v>
      </c>
    </row>
    <row r="2208" spans="1:11" x14ac:dyDescent="0.35">
      <c r="A2208" s="69">
        <f t="shared" si="71"/>
        <v>45748</v>
      </c>
      <c r="B2208" t="s">
        <v>887</v>
      </c>
      <c r="C2208" t="s">
        <v>270</v>
      </c>
      <c r="D2208" t="s">
        <v>898</v>
      </c>
      <c r="E2208" t="s">
        <v>308</v>
      </c>
      <c r="F2208" t="s">
        <v>349</v>
      </c>
      <c r="G2208" t="s">
        <v>71</v>
      </c>
      <c r="H2208">
        <v>320</v>
      </c>
      <c r="I2208" s="68" t="str">
        <f>VLOOKUP(E2208,Refs!$P$2:$R$29,3,FALSE)</f>
        <v>Y61</v>
      </c>
      <c r="J2208" s="68" t="str">
        <f>VLOOKUP(E2208,Refs!$P$2:$S$29,4,FALSE)</f>
        <v>East of England</v>
      </c>
      <c r="K2208" s="28">
        <f t="shared" si="72"/>
        <v>320</v>
      </c>
    </row>
    <row r="2209" spans="1:11" x14ac:dyDescent="0.35">
      <c r="A2209" s="69">
        <f t="shared" si="71"/>
        <v>45748</v>
      </c>
      <c r="B2209" t="s">
        <v>887</v>
      </c>
      <c r="C2209" t="s">
        <v>270</v>
      </c>
      <c r="D2209" t="s">
        <v>898</v>
      </c>
      <c r="E2209" t="s">
        <v>308</v>
      </c>
      <c r="F2209" t="s">
        <v>349</v>
      </c>
      <c r="G2209" t="s">
        <v>72</v>
      </c>
      <c r="H2209">
        <v>320</v>
      </c>
      <c r="I2209" s="68" t="str">
        <f>VLOOKUP(E2209,Refs!$P$2:$R$29,3,FALSE)</f>
        <v>Y61</v>
      </c>
      <c r="J2209" s="68" t="str">
        <f>VLOOKUP(E2209,Refs!$P$2:$S$29,4,FALSE)</f>
        <v>East of England</v>
      </c>
      <c r="K2209" s="28">
        <f t="shared" si="72"/>
        <v>320</v>
      </c>
    </row>
    <row r="2210" spans="1:11" x14ac:dyDescent="0.35">
      <c r="A2210" s="69">
        <f t="shared" si="71"/>
        <v>45748</v>
      </c>
      <c r="B2210" t="s">
        <v>887</v>
      </c>
      <c r="C2210" t="s">
        <v>270</v>
      </c>
      <c r="D2210" t="s">
        <v>898</v>
      </c>
      <c r="E2210" t="s">
        <v>308</v>
      </c>
      <c r="F2210" t="s">
        <v>349</v>
      </c>
      <c r="G2210" t="s">
        <v>73</v>
      </c>
      <c r="H2210">
        <v>34853</v>
      </c>
      <c r="I2210" s="68" t="str">
        <f>VLOOKUP(E2210,Refs!$P$2:$R$29,3,FALSE)</f>
        <v>Y61</v>
      </c>
      <c r="J2210" s="68" t="str">
        <f>VLOOKUP(E2210,Refs!$P$2:$S$29,4,FALSE)</f>
        <v>East of England</v>
      </c>
      <c r="K2210" s="28">
        <f t="shared" si="72"/>
        <v>34853</v>
      </c>
    </row>
    <row r="2211" spans="1:11" x14ac:dyDescent="0.35">
      <c r="A2211" s="69">
        <f t="shared" si="71"/>
        <v>45748</v>
      </c>
      <c r="B2211" t="s">
        <v>887</v>
      </c>
      <c r="C2211" t="s">
        <v>270</v>
      </c>
      <c r="D2211" t="s">
        <v>898</v>
      </c>
      <c r="E2211" t="s">
        <v>308</v>
      </c>
      <c r="F2211" t="s">
        <v>349</v>
      </c>
      <c r="G2211" t="s">
        <v>74</v>
      </c>
      <c r="H2211">
        <v>14471</v>
      </c>
      <c r="I2211" s="68" t="str">
        <f>VLOOKUP(E2211,Refs!$P$2:$R$29,3,FALSE)</f>
        <v>Y61</v>
      </c>
      <c r="J2211" s="68" t="str">
        <f>VLOOKUP(E2211,Refs!$P$2:$S$29,4,FALSE)</f>
        <v>East of England</v>
      </c>
      <c r="K2211" s="28">
        <f t="shared" si="72"/>
        <v>14471</v>
      </c>
    </row>
    <row r="2212" spans="1:11" x14ac:dyDescent="0.35">
      <c r="A2212" s="69">
        <f t="shared" si="71"/>
        <v>45748</v>
      </c>
      <c r="B2212" t="s">
        <v>887</v>
      </c>
      <c r="C2212" t="s">
        <v>270</v>
      </c>
      <c r="D2212" t="s">
        <v>898</v>
      </c>
      <c r="E2212" t="s">
        <v>308</v>
      </c>
      <c r="F2212" t="s">
        <v>349</v>
      </c>
      <c r="G2212" t="s">
        <v>75</v>
      </c>
      <c r="H2212">
        <v>36224923</v>
      </c>
      <c r="I2212" s="68" t="str">
        <f>VLOOKUP(E2212,Refs!$P$2:$R$29,3,FALSE)</f>
        <v>Y61</v>
      </c>
      <c r="J2212" s="68" t="str">
        <f>VLOOKUP(E2212,Refs!$P$2:$S$29,4,FALSE)</f>
        <v>East of England</v>
      </c>
      <c r="K2212" s="28">
        <f t="shared" si="72"/>
        <v>36224923</v>
      </c>
    </row>
    <row r="2213" spans="1:11" x14ac:dyDescent="0.35">
      <c r="A2213" s="69">
        <f t="shared" si="71"/>
        <v>45748</v>
      </c>
      <c r="B2213" t="s">
        <v>887</v>
      </c>
      <c r="C2213" t="s">
        <v>270</v>
      </c>
      <c r="D2213" t="s">
        <v>898</v>
      </c>
      <c r="E2213" t="s">
        <v>308</v>
      </c>
      <c r="F2213" t="s">
        <v>349</v>
      </c>
      <c r="G2213" t="s">
        <v>26</v>
      </c>
      <c r="H2213">
        <v>30633</v>
      </c>
      <c r="I2213" s="68" t="str">
        <f>VLOOKUP(E2213,Refs!$P$2:$R$29,3,FALSE)</f>
        <v>Y61</v>
      </c>
      <c r="J2213" s="68" t="str">
        <f>VLOOKUP(E2213,Refs!$P$2:$S$29,4,FALSE)</f>
        <v>East of England</v>
      </c>
      <c r="K2213" s="28">
        <f t="shared" si="72"/>
        <v>30633</v>
      </c>
    </row>
    <row r="2214" spans="1:11" x14ac:dyDescent="0.35">
      <c r="A2214" s="69">
        <f t="shared" si="71"/>
        <v>45748</v>
      </c>
      <c r="B2214" t="s">
        <v>887</v>
      </c>
      <c r="C2214" t="s">
        <v>270</v>
      </c>
      <c r="D2214" t="s">
        <v>898</v>
      </c>
      <c r="E2214" t="s">
        <v>308</v>
      </c>
      <c r="F2214" t="s">
        <v>349</v>
      </c>
      <c r="G2214" t="s">
        <v>76</v>
      </c>
      <c r="H2214">
        <v>91</v>
      </c>
      <c r="I2214" s="68" t="str">
        <f>VLOOKUP(E2214,Refs!$P$2:$R$29,3,FALSE)</f>
        <v>Y61</v>
      </c>
      <c r="J2214" s="68" t="str">
        <f>VLOOKUP(E2214,Refs!$P$2:$S$29,4,FALSE)</f>
        <v>East of England</v>
      </c>
      <c r="K2214" s="28">
        <f t="shared" si="72"/>
        <v>91</v>
      </c>
    </row>
    <row r="2215" spans="1:11" x14ac:dyDescent="0.35">
      <c r="A2215" s="69">
        <f t="shared" si="71"/>
        <v>45748</v>
      </c>
      <c r="B2215" t="s">
        <v>887</v>
      </c>
      <c r="C2215" t="s">
        <v>270</v>
      </c>
      <c r="D2215" t="s">
        <v>898</v>
      </c>
      <c r="E2215" t="s">
        <v>308</v>
      </c>
      <c r="F2215" t="s">
        <v>349</v>
      </c>
      <c r="G2215" t="s">
        <v>77</v>
      </c>
      <c r="H2215">
        <v>16869</v>
      </c>
      <c r="I2215" s="68" t="str">
        <f>VLOOKUP(E2215,Refs!$P$2:$R$29,3,FALSE)</f>
        <v>Y61</v>
      </c>
      <c r="J2215" s="68" t="str">
        <f>VLOOKUP(E2215,Refs!$P$2:$S$29,4,FALSE)</f>
        <v>East of England</v>
      </c>
      <c r="K2215" s="28">
        <f t="shared" si="72"/>
        <v>16869</v>
      </c>
    </row>
    <row r="2216" spans="1:11" x14ac:dyDescent="0.35">
      <c r="A2216" s="69">
        <f t="shared" si="71"/>
        <v>45748</v>
      </c>
      <c r="B2216" t="s">
        <v>887</v>
      </c>
      <c r="C2216" t="s">
        <v>270</v>
      </c>
      <c r="D2216" t="s">
        <v>898</v>
      </c>
      <c r="E2216" t="s">
        <v>308</v>
      </c>
      <c r="F2216" t="s">
        <v>349</v>
      </c>
      <c r="G2216" t="s">
        <v>78</v>
      </c>
      <c r="H2216">
        <v>9322</v>
      </c>
      <c r="I2216" s="68" t="str">
        <f>VLOOKUP(E2216,Refs!$P$2:$R$29,3,FALSE)</f>
        <v>Y61</v>
      </c>
      <c r="J2216" s="68" t="str">
        <f>VLOOKUP(E2216,Refs!$P$2:$S$29,4,FALSE)</f>
        <v>East of England</v>
      </c>
      <c r="K2216" s="28">
        <f t="shared" si="72"/>
        <v>9322</v>
      </c>
    </row>
    <row r="2217" spans="1:11" x14ac:dyDescent="0.35">
      <c r="A2217" s="69">
        <f t="shared" si="71"/>
        <v>45748</v>
      </c>
      <c r="B2217" t="s">
        <v>887</v>
      </c>
      <c r="C2217" t="s">
        <v>270</v>
      </c>
      <c r="D2217" t="s">
        <v>898</v>
      </c>
      <c r="E2217" t="s">
        <v>308</v>
      </c>
      <c r="F2217" t="s">
        <v>349</v>
      </c>
      <c r="G2217" t="s">
        <v>79</v>
      </c>
      <c r="H2217">
        <v>4330</v>
      </c>
      <c r="I2217" s="68" t="str">
        <f>VLOOKUP(E2217,Refs!$P$2:$R$29,3,FALSE)</f>
        <v>Y61</v>
      </c>
      <c r="J2217" s="68" t="str">
        <f>VLOOKUP(E2217,Refs!$P$2:$S$29,4,FALSE)</f>
        <v>East of England</v>
      </c>
      <c r="K2217" s="28">
        <f t="shared" si="72"/>
        <v>4330</v>
      </c>
    </row>
    <row r="2218" spans="1:11" x14ac:dyDescent="0.35">
      <c r="A2218" s="69">
        <f t="shared" si="71"/>
        <v>45748</v>
      </c>
      <c r="B2218" t="s">
        <v>887</v>
      </c>
      <c r="C2218" t="s">
        <v>270</v>
      </c>
      <c r="D2218" t="s">
        <v>898</v>
      </c>
      <c r="E2218" t="s">
        <v>308</v>
      </c>
      <c r="F2218" t="s">
        <v>349</v>
      </c>
      <c r="G2218" t="s">
        <v>80</v>
      </c>
      <c r="H2218">
        <v>21</v>
      </c>
      <c r="I2218" s="68" t="str">
        <f>VLOOKUP(E2218,Refs!$P$2:$R$29,3,FALSE)</f>
        <v>Y61</v>
      </c>
      <c r="J2218" s="68" t="str">
        <f>VLOOKUP(E2218,Refs!$P$2:$S$29,4,FALSE)</f>
        <v>East of England</v>
      </c>
      <c r="K2218" s="28">
        <f t="shared" si="72"/>
        <v>21</v>
      </c>
    </row>
    <row r="2219" spans="1:11" x14ac:dyDescent="0.35">
      <c r="A2219" s="69">
        <f t="shared" si="71"/>
        <v>45748</v>
      </c>
      <c r="B2219" t="s">
        <v>887</v>
      </c>
      <c r="C2219" t="s">
        <v>270</v>
      </c>
      <c r="D2219" t="s">
        <v>898</v>
      </c>
      <c r="E2219" t="s">
        <v>308</v>
      </c>
      <c r="F2219" t="s">
        <v>349</v>
      </c>
      <c r="G2219" t="s">
        <v>25</v>
      </c>
      <c r="H2219">
        <v>17975</v>
      </c>
      <c r="I2219" s="68" t="str">
        <f>VLOOKUP(E2219,Refs!$P$2:$R$29,3,FALSE)</f>
        <v>Y61</v>
      </c>
      <c r="J2219" s="68" t="str">
        <f>VLOOKUP(E2219,Refs!$P$2:$S$29,4,FALSE)</f>
        <v>East of England</v>
      </c>
      <c r="K2219" s="28">
        <f t="shared" si="72"/>
        <v>17975</v>
      </c>
    </row>
    <row r="2220" spans="1:11" x14ac:dyDescent="0.35">
      <c r="A2220" s="69">
        <f t="shared" si="71"/>
        <v>45748</v>
      </c>
      <c r="B2220" t="s">
        <v>887</v>
      </c>
      <c r="C2220" t="s">
        <v>270</v>
      </c>
      <c r="D2220" t="s">
        <v>898</v>
      </c>
      <c r="E2220" t="s">
        <v>308</v>
      </c>
      <c r="F2220" t="s">
        <v>349</v>
      </c>
      <c r="G2220" t="s">
        <v>81</v>
      </c>
      <c r="H2220">
        <v>263</v>
      </c>
      <c r="I2220" s="68" t="str">
        <f>VLOOKUP(E2220,Refs!$P$2:$R$29,3,FALSE)</f>
        <v>Y61</v>
      </c>
      <c r="J2220" s="68" t="str">
        <f>VLOOKUP(E2220,Refs!$P$2:$S$29,4,FALSE)</f>
        <v>East of England</v>
      </c>
      <c r="K2220" s="28">
        <f t="shared" si="72"/>
        <v>263</v>
      </c>
    </row>
    <row r="2221" spans="1:11" x14ac:dyDescent="0.35">
      <c r="A2221" s="69">
        <f t="shared" si="71"/>
        <v>45748</v>
      </c>
      <c r="B2221" t="s">
        <v>887</v>
      </c>
      <c r="C2221" t="s">
        <v>270</v>
      </c>
      <c r="D2221" t="s">
        <v>898</v>
      </c>
      <c r="E2221" t="s">
        <v>308</v>
      </c>
      <c r="F2221" t="s">
        <v>349</v>
      </c>
      <c r="G2221" t="s">
        <v>82</v>
      </c>
      <c r="H2221">
        <v>8479</v>
      </c>
      <c r="I2221" s="68" t="str">
        <f>VLOOKUP(E2221,Refs!$P$2:$R$29,3,FALSE)</f>
        <v>Y61</v>
      </c>
      <c r="J2221" s="68" t="str">
        <f>VLOOKUP(E2221,Refs!$P$2:$S$29,4,FALSE)</f>
        <v>East of England</v>
      </c>
      <c r="K2221" s="28">
        <f t="shared" si="72"/>
        <v>8479</v>
      </c>
    </row>
    <row r="2222" spans="1:11" x14ac:dyDescent="0.35">
      <c r="A2222" s="69">
        <f t="shared" si="71"/>
        <v>45748</v>
      </c>
      <c r="B2222" t="s">
        <v>887</v>
      </c>
      <c r="C2222" t="s">
        <v>270</v>
      </c>
      <c r="D2222" t="s">
        <v>898</v>
      </c>
      <c r="E2222" t="s">
        <v>308</v>
      </c>
      <c r="F2222" t="s">
        <v>349</v>
      </c>
      <c r="G2222" t="s">
        <v>83</v>
      </c>
      <c r="H2222">
        <v>2775</v>
      </c>
      <c r="I2222" s="68" t="str">
        <f>VLOOKUP(E2222,Refs!$P$2:$R$29,3,FALSE)</f>
        <v>Y61</v>
      </c>
      <c r="J2222" s="68" t="str">
        <f>VLOOKUP(E2222,Refs!$P$2:$S$29,4,FALSE)</f>
        <v>East of England</v>
      </c>
      <c r="K2222" s="28">
        <f t="shared" si="72"/>
        <v>2775</v>
      </c>
    </row>
    <row r="2223" spans="1:11" x14ac:dyDescent="0.35">
      <c r="A2223" s="69">
        <f t="shared" si="71"/>
        <v>45748</v>
      </c>
      <c r="B2223" t="s">
        <v>887</v>
      </c>
      <c r="C2223" t="s">
        <v>270</v>
      </c>
      <c r="D2223" t="s">
        <v>898</v>
      </c>
      <c r="E2223" t="s">
        <v>308</v>
      </c>
      <c r="F2223" t="s">
        <v>349</v>
      </c>
      <c r="G2223" t="s">
        <v>84</v>
      </c>
      <c r="H2223">
        <v>4222</v>
      </c>
      <c r="I2223" s="68" t="str">
        <f>VLOOKUP(E2223,Refs!$P$2:$R$29,3,FALSE)</f>
        <v>Y61</v>
      </c>
      <c r="J2223" s="68" t="str">
        <f>VLOOKUP(E2223,Refs!$P$2:$S$29,4,FALSE)</f>
        <v>East of England</v>
      </c>
      <c r="K2223" s="28">
        <f t="shared" si="72"/>
        <v>4222</v>
      </c>
    </row>
    <row r="2224" spans="1:11" x14ac:dyDescent="0.35">
      <c r="A2224" s="69">
        <f t="shared" si="71"/>
        <v>45748</v>
      </c>
      <c r="B2224" t="s">
        <v>887</v>
      </c>
      <c r="C2224" t="s">
        <v>270</v>
      </c>
      <c r="D2224" t="s">
        <v>898</v>
      </c>
      <c r="E2224" t="s">
        <v>308</v>
      </c>
      <c r="F2224" t="s">
        <v>349</v>
      </c>
      <c r="G2224" t="s">
        <v>85</v>
      </c>
      <c r="H2224">
        <v>7588</v>
      </c>
      <c r="I2224" s="68" t="str">
        <f>VLOOKUP(E2224,Refs!$P$2:$R$29,3,FALSE)</f>
        <v>Y61</v>
      </c>
      <c r="J2224" s="68" t="str">
        <f>VLOOKUP(E2224,Refs!$P$2:$S$29,4,FALSE)</f>
        <v>East of England</v>
      </c>
      <c r="K2224" s="28">
        <f t="shared" si="72"/>
        <v>7588</v>
      </c>
    </row>
    <row r="2225" spans="1:11" x14ac:dyDescent="0.35">
      <c r="A2225" s="69">
        <f t="shared" si="71"/>
        <v>45748</v>
      </c>
      <c r="B2225" t="s">
        <v>887</v>
      </c>
      <c r="C2225" t="s">
        <v>270</v>
      </c>
      <c r="D2225" t="s">
        <v>898</v>
      </c>
      <c r="E2225" t="s">
        <v>308</v>
      </c>
      <c r="F2225" t="s">
        <v>349</v>
      </c>
      <c r="G2225" t="s">
        <v>86</v>
      </c>
      <c r="H2225">
        <v>1511</v>
      </c>
      <c r="I2225" s="68" t="str">
        <f>VLOOKUP(E2225,Refs!$P$2:$R$29,3,FALSE)</f>
        <v>Y61</v>
      </c>
      <c r="J2225" s="68" t="str">
        <f>VLOOKUP(E2225,Refs!$P$2:$S$29,4,FALSE)</f>
        <v>East of England</v>
      </c>
      <c r="K2225" s="28">
        <f t="shared" si="72"/>
        <v>1511</v>
      </c>
    </row>
    <row r="2226" spans="1:11" x14ac:dyDescent="0.35">
      <c r="A2226" s="69">
        <f t="shared" si="71"/>
        <v>45748</v>
      </c>
      <c r="B2226" t="s">
        <v>887</v>
      </c>
      <c r="C2226" t="s">
        <v>270</v>
      </c>
      <c r="D2226" t="s">
        <v>898</v>
      </c>
      <c r="E2226" t="s">
        <v>308</v>
      </c>
      <c r="F2226" t="s">
        <v>349</v>
      </c>
      <c r="G2226" t="s">
        <v>87</v>
      </c>
      <c r="H2226">
        <v>535</v>
      </c>
      <c r="I2226" s="68" t="str">
        <f>VLOOKUP(E2226,Refs!$P$2:$R$29,3,FALSE)</f>
        <v>Y61</v>
      </c>
      <c r="J2226" s="68" t="str">
        <f>VLOOKUP(E2226,Refs!$P$2:$S$29,4,FALSE)</f>
        <v>East of England</v>
      </c>
      <c r="K2226" s="28">
        <f t="shared" si="72"/>
        <v>535</v>
      </c>
    </row>
    <row r="2227" spans="1:11" x14ac:dyDescent="0.35">
      <c r="A2227" s="69">
        <f t="shared" si="71"/>
        <v>45748</v>
      </c>
      <c r="B2227" t="s">
        <v>887</v>
      </c>
      <c r="C2227" t="s">
        <v>270</v>
      </c>
      <c r="D2227" t="s">
        <v>898</v>
      </c>
      <c r="E2227" t="s">
        <v>308</v>
      </c>
      <c r="F2227" t="s">
        <v>349</v>
      </c>
      <c r="G2227" t="s">
        <v>88</v>
      </c>
      <c r="H2227">
        <v>7146</v>
      </c>
      <c r="I2227" s="68" t="str">
        <f>VLOOKUP(E2227,Refs!$P$2:$R$29,3,FALSE)</f>
        <v>Y61</v>
      </c>
      <c r="J2227" s="68" t="str">
        <f>VLOOKUP(E2227,Refs!$P$2:$S$29,4,FALSE)</f>
        <v>East of England</v>
      </c>
      <c r="K2227" s="28">
        <f t="shared" si="72"/>
        <v>7146</v>
      </c>
    </row>
    <row r="2228" spans="1:11" x14ac:dyDescent="0.35">
      <c r="A2228" s="69">
        <f t="shared" si="71"/>
        <v>45748</v>
      </c>
      <c r="B2228" t="s">
        <v>887</v>
      </c>
      <c r="C2228" t="s">
        <v>270</v>
      </c>
      <c r="D2228" t="s">
        <v>898</v>
      </c>
      <c r="E2228" t="s">
        <v>308</v>
      </c>
      <c r="F2228" t="s">
        <v>349</v>
      </c>
      <c r="G2228" t="s">
        <v>89</v>
      </c>
      <c r="H2228">
        <v>1169523</v>
      </c>
      <c r="I2228" s="68" t="str">
        <f>VLOOKUP(E2228,Refs!$P$2:$R$29,3,FALSE)</f>
        <v>Y61</v>
      </c>
      <c r="J2228" s="68" t="str">
        <f>VLOOKUP(E2228,Refs!$P$2:$S$29,4,FALSE)</f>
        <v>East of England</v>
      </c>
      <c r="K2228" s="28">
        <f t="shared" si="72"/>
        <v>1169523</v>
      </c>
    </row>
    <row r="2229" spans="1:11" x14ac:dyDescent="0.35">
      <c r="A2229" s="69">
        <f t="shared" si="71"/>
        <v>45748</v>
      </c>
      <c r="B2229" t="s">
        <v>887</v>
      </c>
      <c r="C2229" t="s">
        <v>270</v>
      </c>
      <c r="D2229" t="s">
        <v>898</v>
      </c>
      <c r="E2229" t="s">
        <v>308</v>
      </c>
      <c r="F2229" t="s">
        <v>349</v>
      </c>
      <c r="G2229" t="s">
        <v>90</v>
      </c>
      <c r="H2229">
        <v>30633</v>
      </c>
      <c r="I2229" s="68" t="str">
        <f>VLOOKUP(E2229,Refs!$P$2:$R$29,3,FALSE)</f>
        <v>Y61</v>
      </c>
      <c r="J2229" s="68" t="str">
        <f>VLOOKUP(E2229,Refs!$P$2:$S$29,4,FALSE)</f>
        <v>East of England</v>
      </c>
      <c r="K2229" s="28">
        <f t="shared" si="72"/>
        <v>30633</v>
      </c>
    </row>
    <row r="2230" spans="1:11" x14ac:dyDescent="0.35">
      <c r="A2230" s="69">
        <f t="shared" si="71"/>
        <v>45748</v>
      </c>
      <c r="B2230" t="s">
        <v>887</v>
      </c>
      <c r="C2230" t="s">
        <v>270</v>
      </c>
      <c r="D2230" t="s">
        <v>898</v>
      </c>
      <c r="E2230" t="s">
        <v>308</v>
      </c>
      <c r="F2230" t="s">
        <v>349</v>
      </c>
      <c r="G2230" t="s">
        <v>27</v>
      </c>
      <c r="H2230">
        <v>3505</v>
      </c>
      <c r="I2230" s="68" t="str">
        <f>VLOOKUP(E2230,Refs!$P$2:$R$29,3,FALSE)</f>
        <v>Y61</v>
      </c>
      <c r="J2230" s="68" t="str">
        <f>VLOOKUP(E2230,Refs!$P$2:$S$29,4,FALSE)</f>
        <v>East of England</v>
      </c>
      <c r="K2230" s="28">
        <f t="shared" si="72"/>
        <v>3505</v>
      </c>
    </row>
    <row r="2231" spans="1:11" x14ac:dyDescent="0.35">
      <c r="A2231" s="69">
        <f t="shared" si="71"/>
        <v>45748</v>
      </c>
      <c r="B2231" t="s">
        <v>887</v>
      </c>
      <c r="C2231" t="s">
        <v>270</v>
      </c>
      <c r="D2231" t="s">
        <v>898</v>
      </c>
      <c r="E2231" t="s">
        <v>308</v>
      </c>
      <c r="F2231" t="s">
        <v>349</v>
      </c>
      <c r="G2231" t="s">
        <v>29</v>
      </c>
      <c r="H2231">
        <v>2575</v>
      </c>
      <c r="I2231" s="68" t="str">
        <f>VLOOKUP(E2231,Refs!$P$2:$R$29,3,FALSE)</f>
        <v>Y61</v>
      </c>
      <c r="J2231" s="68" t="str">
        <f>VLOOKUP(E2231,Refs!$P$2:$S$29,4,FALSE)</f>
        <v>East of England</v>
      </c>
      <c r="K2231" s="28">
        <f t="shared" si="72"/>
        <v>2575</v>
      </c>
    </row>
    <row r="2232" spans="1:11" x14ac:dyDescent="0.35">
      <c r="A2232" s="69">
        <f t="shared" si="71"/>
        <v>45748</v>
      </c>
      <c r="B2232" t="s">
        <v>887</v>
      </c>
      <c r="C2232" t="s">
        <v>270</v>
      </c>
      <c r="D2232" t="s">
        <v>898</v>
      </c>
      <c r="E2232" t="s">
        <v>308</v>
      </c>
      <c r="F2232" t="s">
        <v>349</v>
      </c>
      <c r="G2232" t="s">
        <v>91</v>
      </c>
      <c r="H2232">
        <v>2220</v>
      </c>
      <c r="I2232" s="68" t="str">
        <f>VLOOKUP(E2232,Refs!$P$2:$R$29,3,FALSE)</f>
        <v>Y61</v>
      </c>
      <c r="J2232" s="68" t="str">
        <f>VLOOKUP(E2232,Refs!$P$2:$S$29,4,FALSE)</f>
        <v>East of England</v>
      </c>
      <c r="K2232" s="28">
        <f t="shared" si="72"/>
        <v>2220</v>
      </c>
    </row>
    <row r="2233" spans="1:11" x14ac:dyDescent="0.35">
      <c r="A2233" s="69">
        <f t="shared" si="71"/>
        <v>45748</v>
      </c>
      <c r="B2233" t="s">
        <v>887</v>
      </c>
      <c r="C2233" t="s">
        <v>270</v>
      </c>
      <c r="D2233" t="s">
        <v>898</v>
      </c>
      <c r="E2233" t="s">
        <v>308</v>
      </c>
      <c r="F2233" t="s">
        <v>349</v>
      </c>
      <c r="G2233" t="s">
        <v>92</v>
      </c>
      <c r="H2233">
        <v>6</v>
      </c>
      <c r="I2233" s="68" t="str">
        <f>VLOOKUP(E2233,Refs!$P$2:$R$29,3,FALSE)</f>
        <v>Y61</v>
      </c>
      <c r="J2233" s="68" t="str">
        <f>VLOOKUP(E2233,Refs!$P$2:$S$29,4,FALSE)</f>
        <v>East of England</v>
      </c>
      <c r="K2233" s="28">
        <f t="shared" si="72"/>
        <v>6</v>
      </c>
    </row>
    <row r="2234" spans="1:11" x14ac:dyDescent="0.35">
      <c r="A2234" s="69">
        <f t="shared" si="71"/>
        <v>45748</v>
      </c>
      <c r="B2234" t="s">
        <v>887</v>
      </c>
      <c r="C2234" t="s">
        <v>270</v>
      </c>
      <c r="D2234" t="s">
        <v>898</v>
      </c>
      <c r="E2234" t="s">
        <v>308</v>
      </c>
      <c r="F2234" t="s">
        <v>349</v>
      </c>
      <c r="G2234" t="s">
        <v>93</v>
      </c>
      <c r="H2234">
        <v>1596</v>
      </c>
      <c r="I2234" s="68" t="str">
        <f>VLOOKUP(E2234,Refs!$P$2:$R$29,3,FALSE)</f>
        <v>Y61</v>
      </c>
      <c r="J2234" s="68" t="str">
        <f>VLOOKUP(E2234,Refs!$P$2:$S$29,4,FALSE)</f>
        <v>East of England</v>
      </c>
      <c r="K2234" s="28">
        <f t="shared" si="72"/>
        <v>1596</v>
      </c>
    </row>
    <row r="2235" spans="1:11" x14ac:dyDescent="0.35">
      <c r="A2235" s="69">
        <f t="shared" si="71"/>
        <v>45748</v>
      </c>
      <c r="B2235" t="s">
        <v>887</v>
      </c>
      <c r="C2235" t="s">
        <v>270</v>
      </c>
      <c r="D2235" t="s">
        <v>898</v>
      </c>
      <c r="E2235" t="s">
        <v>308</v>
      </c>
      <c r="F2235" t="s">
        <v>349</v>
      </c>
      <c r="G2235" t="s">
        <v>94</v>
      </c>
      <c r="H2235">
        <v>163</v>
      </c>
      <c r="I2235" s="68" t="str">
        <f>VLOOKUP(E2235,Refs!$P$2:$R$29,3,FALSE)</f>
        <v>Y61</v>
      </c>
      <c r="J2235" s="68" t="str">
        <f>VLOOKUP(E2235,Refs!$P$2:$S$29,4,FALSE)</f>
        <v>East of England</v>
      </c>
      <c r="K2235" s="28">
        <f t="shared" si="72"/>
        <v>163</v>
      </c>
    </row>
    <row r="2236" spans="1:11" x14ac:dyDescent="0.35">
      <c r="A2236" s="69">
        <f t="shared" si="71"/>
        <v>45748</v>
      </c>
      <c r="B2236" t="s">
        <v>887</v>
      </c>
      <c r="C2236" t="s">
        <v>270</v>
      </c>
      <c r="D2236" t="s">
        <v>898</v>
      </c>
      <c r="E2236" t="s">
        <v>308</v>
      </c>
      <c r="F2236" t="s">
        <v>349</v>
      </c>
      <c r="G2236" t="s">
        <v>95</v>
      </c>
      <c r="H2236">
        <v>1017</v>
      </c>
      <c r="I2236" s="68" t="str">
        <f>VLOOKUP(E2236,Refs!$P$2:$R$29,3,FALSE)</f>
        <v>Y61</v>
      </c>
      <c r="J2236" s="68" t="str">
        <f>VLOOKUP(E2236,Refs!$P$2:$S$29,4,FALSE)</f>
        <v>East of England</v>
      </c>
      <c r="K2236" s="28">
        <f t="shared" si="72"/>
        <v>1017</v>
      </c>
    </row>
    <row r="2237" spans="1:11" x14ac:dyDescent="0.35">
      <c r="A2237" s="69">
        <f t="shared" si="71"/>
        <v>45748</v>
      </c>
      <c r="B2237" t="s">
        <v>887</v>
      </c>
      <c r="C2237" t="s">
        <v>270</v>
      </c>
      <c r="D2237" t="s">
        <v>898</v>
      </c>
      <c r="E2237" t="s">
        <v>308</v>
      </c>
      <c r="F2237" t="s">
        <v>349</v>
      </c>
      <c r="G2237" t="s">
        <v>96</v>
      </c>
      <c r="H2237">
        <v>48</v>
      </c>
      <c r="I2237" s="68" t="str">
        <f>VLOOKUP(E2237,Refs!$P$2:$R$29,3,FALSE)</f>
        <v>Y61</v>
      </c>
      <c r="J2237" s="68" t="str">
        <f>VLOOKUP(E2237,Refs!$P$2:$S$29,4,FALSE)</f>
        <v>East of England</v>
      </c>
      <c r="K2237" s="28">
        <f t="shared" si="72"/>
        <v>48</v>
      </c>
    </row>
    <row r="2238" spans="1:11" x14ac:dyDescent="0.35">
      <c r="A2238" s="69">
        <f t="shared" si="71"/>
        <v>45748</v>
      </c>
      <c r="B2238" t="s">
        <v>887</v>
      </c>
      <c r="C2238" t="s">
        <v>270</v>
      </c>
      <c r="D2238" t="s">
        <v>898</v>
      </c>
      <c r="E2238" t="s">
        <v>308</v>
      </c>
      <c r="F2238" t="s">
        <v>349</v>
      </c>
      <c r="G2238" t="s">
        <v>97</v>
      </c>
      <c r="H2238">
        <v>1247</v>
      </c>
      <c r="I2238" s="68" t="str">
        <f>VLOOKUP(E2238,Refs!$P$2:$R$29,3,FALSE)</f>
        <v>Y61</v>
      </c>
      <c r="J2238" s="68" t="str">
        <f>VLOOKUP(E2238,Refs!$P$2:$S$29,4,FALSE)</f>
        <v>East of England</v>
      </c>
      <c r="K2238" s="28">
        <f t="shared" si="72"/>
        <v>1247</v>
      </c>
    </row>
    <row r="2239" spans="1:11" x14ac:dyDescent="0.35">
      <c r="A2239" s="69">
        <f t="shared" si="71"/>
        <v>45748</v>
      </c>
      <c r="B2239" t="s">
        <v>887</v>
      </c>
      <c r="C2239" t="s">
        <v>270</v>
      </c>
      <c r="D2239" t="s">
        <v>898</v>
      </c>
      <c r="E2239" t="s">
        <v>308</v>
      </c>
      <c r="F2239" t="s">
        <v>349</v>
      </c>
      <c r="G2239" t="s">
        <v>31</v>
      </c>
      <c r="H2239">
        <v>707</v>
      </c>
      <c r="I2239" s="68" t="str">
        <f>VLOOKUP(E2239,Refs!$P$2:$R$29,3,FALSE)</f>
        <v>Y61</v>
      </c>
      <c r="J2239" s="68" t="str">
        <f>VLOOKUP(E2239,Refs!$P$2:$S$29,4,FALSE)</f>
        <v>East of England</v>
      </c>
      <c r="K2239" s="28">
        <f t="shared" si="72"/>
        <v>707</v>
      </c>
    </row>
    <row r="2240" spans="1:11" x14ac:dyDescent="0.35">
      <c r="A2240" s="69">
        <f t="shared" si="71"/>
        <v>45748</v>
      </c>
      <c r="B2240" t="s">
        <v>887</v>
      </c>
      <c r="C2240" t="s">
        <v>270</v>
      </c>
      <c r="D2240" t="s">
        <v>898</v>
      </c>
      <c r="E2240" t="s">
        <v>308</v>
      </c>
      <c r="F2240" t="s">
        <v>349</v>
      </c>
      <c r="G2240" t="s">
        <v>98</v>
      </c>
      <c r="H2240">
        <v>5358</v>
      </c>
      <c r="I2240" s="68" t="str">
        <f>VLOOKUP(E2240,Refs!$P$2:$R$29,3,FALSE)</f>
        <v>Y61</v>
      </c>
      <c r="J2240" s="68" t="str">
        <f>VLOOKUP(E2240,Refs!$P$2:$S$29,4,FALSE)</f>
        <v>East of England</v>
      </c>
      <c r="K2240" s="28">
        <f t="shared" si="72"/>
        <v>5358</v>
      </c>
    </row>
    <row r="2241" spans="1:11" x14ac:dyDescent="0.35">
      <c r="A2241" s="69">
        <f t="shared" si="71"/>
        <v>45748</v>
      </c>
      <c r="B2241" t="s">
        <v>887</v>
      </c>
      <c r="C2241" t="s">
        <v>270</v>
      </c>
      <c r="D2241" t="s">
        <v>898</v>
      </c>
      <c r="E2241" t="s">
        <v>308</v>
      </c>
      <c r="F2241" t="s">
        <v>349</v>
      </c>
      <c r="G2241" t="s">
        <v>99</v>
      </c>
      <c r="H2241">
        <v>2707</v>
      </c>
      <c r="I2241" s="68" t="str">
        <f>VLOOKUP(E2241,Refs!$P$2:$R$29,3,FALSE)</f>
        <v>Y61</v>
      </c>
      <c r="J2241" s="68" t="str">
        <f>VLOOKUP(E2241,Refs!$P$2:$S$29,4,FALSE)</f>
        <v>East of England</v>
      </c>
      <c r="K2241" s="28">
        <f t="shared" si="72"/>
        <v>2707</v>
      </c>
    </row>
    <row r="2242" spans="1:11" x14ac:dyDescent="0.35">
      <c r="A2242" s="69">
        <f t="shared" si="71"/>
        <v>45748</v>
      </c>
      <c r="B2242" t="s">
        <v>887</v>
      </c>
      <c r="C2242" t="s">
        <v>270</v>
      </c>
      <c r="D2242" t="s">
        <v>898</v>
      </c>
      <c r="E2242" t="s">
        <v>308</v>
      </c>
      <c r="F2242" t="s">
        <v>349</v>
      </c>
      <c r="G2242" t="s">
        <v>100</v>
      </c>
      <c r="H2242">
        <v>2584</v>
      </c>
      <c r="I2242" s="68" t="str">
        <f>VLOOKUP(E2242,Refs!$P$2:$R$29,3,FALSE)</f>
        <v>Y61</v>
      </c>
      <c r="J2242" s="68" t="str">
        <f>VLOOKUP(E2242,Refs!$P$2:$S$29,4,FALSE)</f>
        <v>East of England</v>
      </c>
      <c r="K2242" s="28">
        <f t="shared" si="72"/>
        <v>2584</v>
      </c>
    </row>
    <row r="2243" spans="1:11" x14ac:dyDescent="0.35">
      <c r="A2243" s="69">
        <f t="shared" ref="A2243:A2306" si="73">DATEVALUE(RIGHT(B2243,8))</f>
        <v>45748</v>
      </c>
      <c r="B2243" t="s">
        <v>887</v>
      </c>
      <c r="C2243" t="s">
        <v>270</v>
      </c>
      <c r="D2243" t="s">
        <v>898</v>
      </c>
      <c r="E2243" t="s">
        <v>308</v>
      </c>
      <c r="F2243" t="s">
        <v>349</v>
      </c>
      <c r="G2243" t="s">
        <v>101</v>
      </c>
      <c r="H2243">
        <v>904</v>
      </c>
      <c r="I2243" s="68" t="str">
        <f>VLOOKUP(E2243,Refs!$P$2:$R$29,3,FALSE)</f>
        <v>Y61</v>
      </c>
      <c r="J2243" s="68" t="str">
        <f>VLOOKUP(E2243,Refs!$P$2:$S$29,4,FALSE)</f>
        <v>East of England</v>
      </c>
      <c r="K2243" s="28">
        <f t="shared" si="72"/>
        <v>904</v>
      </c>
    </row>
    <row r="2244" spans="1:11" x14ac:dyDescent="0.35">
      <c r="A2244" s="69">
        <f t="shared" si="73"/>
        <v>45748</v>
      </c>
      <c r="B2244" t="s">
        <v>887</v>
      </c>
      <c r="C2244" t="s">
        <v>270</v>
      </c>
      <c r="D2244" t="s">
        <v>898</v>
      </c>
      <c r="E2244" t="s">
        <v>308</v>
      </c>
      <c r="F2244" t="s">
        <v>349</v>
      </c>
      <c r="G2244" t="s">
        <v>102</v>
      </c>
      <c r="H2244">
        <v>1588</v>
      </c>
      <c r="I2244" s="68" t="str">
        <f>VLOOKUP(E2244,Refs!$P$2:$R$29,3,FALSE)</f>
        <v>Y61</v>
      </c>
      <c r="J2244" s="68" t="str">
        <f>VLOOKUP(E2244,Refs!$P$2:$S$29,4,FALSE)</f>
        <v>East of England</v>
      </c>
      <c r="K2244" s="28">
        <f t="shared" si="72"/>
        <v>1588</v>
      </c>
    </row>
    <row r="2245" spans="1:11" x14ac:dyDescent="0.35">
      <c r="A2245" s="69">
        <f t="shared" si="73"/>
        <v>45748</v>
      </c>
      <c r="B2245" t="s">
        <v>887</v>
      </c>
      <c r="C2245" t="s">
        <v>270</v>
      </c>
      <c r="D2245" t="s">
        <v>898</v>
      </c>
      <c r="E2245" t="s">
        <v>308</v>
      </c>
      <c r="F2245" t="s">
        <v>349</v>
      </c>
      <c r="G2245" t="s">
        <v>103</v>
      </c>
      <c r="H2245">
        <v>249</v>
      </c>
      <c r="I2245" s="68" t="str">
        <f>VLOOKUP(E2245,Refs!$P$2:$R$29,3,FALSE)</f>
        <v>Y61</v>
      </c>
      <c r="J2245" s="68" t="str">
        <f>VLOOKUP(E2245,Refs!$P$2:$S$29,4,FALSE)</f>
        <v>East of England</v>
      </c>
      <c r="K2245" s="28">
        <f t="shared" si="72"/>
        <v>249</v>
      </c>
    </row>
    <row r="2246" spans="1:11" x14ac:dyDescent="0.35">
      <c r="A2246" s="69">
        <f t="shared" si="73"/>
        <v>45748</v>
      </c>
      <c r="B2246" t="s">
        <v>887</v>
      </c>
      <c r="C2246" t="s">
        <v>270</v>
      </c>
      <c r="D2246" t="s">
        <v>898</v>
      </c>
      <c r="E2246" t="s">
        <v>308</v>
      </c>
      <c r="F2246" t="s">
        <v>349</v>
      </c>
      <c r="G2246" t="s">
        <v>104</v>
      </c>
      <c r="H2246">
        <v>1553</v>
      </c>
      <c r="I2246" s="68" t="str">
        <f>VLOOKUP(E2246,Refs!$P$2:$R$29,3,FALSE)</f>
        <v>Y61</v>
      </c>
      <c r="J2246" s="68" t="str">
        <f>VLOOKUP(E2246,Refs!$P$2:$S$29,4,FALSE)</f>
        <v>East of England</v>
      </c>
      <c r="K2246" s="28">
        <f t="shared" si="72"/>
        <v>1553</v>
      </c>
    </row>
    <row r="2247" spans="1:11" x14ac:dyDescent="0.35">
      <c r="A2247" s="69">
        <f t="shared" si="73"/>
        <v>45748</v>
      </c>
      <c r="B2247" t="s">
        <v>887</v>
      </c>
      <c r="C2247" t="s">
        <v>270</v>
      </c>
      <c r="D2247" t="s">
        <v>898</v>
      </c>
      <c r="E2247" t="s">
        <v>308</v>
      </c>
      <c r="F2247" t="s">
        <v>349</v>
      </c>
      <c r="G2247" t="s">
        <v>105</v>
      </c>
      <c r="H2247">
        <v>5674274</v>
      </c>
      <c r="I2247" s="68" t="str">
        <f>VLOOKUP(E2247,Refs!$P$2:$R$29,3,FALSE)</f>
        <v>Y61</v>
      </c>
      <c r="J2247" s="68" t="str">
        <f>VLOOKUP(E2247,Refs!$P$2:$S$29,4,FALSE)</f>
        <v>East of England</v>
      </c>
      <c r="K2247" s="28">
        <f t="shared" ref="K2247:K2310" si="74">IF(OR(H2247="NULL",H2247=0,H2247=""),"",H2247)</f>
        <v>5674274</v>
      </c>
    </row>
    <row r="2248" spans="1:11" x14ac:dyDescent="0.35">
      <c r="A2248" s="69">
        <f t="shared" si="73"/>
        <v>45748</v>
      </c>
      <c r="B2248" t="s">
        <v>887</v>
      </c>
      <c r="C2248" t="s">
        <v>270</v>
      </c>
      <c r="D2248" t="s">
        <v>898</v>
      </c>
      <c r="E2248" t="s">
        <v>308</v>
      </c>
      <c r="F2248" t="s">
        <v>349</v>
      </c>
      <c r="G2248" t="s">
        <v>106</v>
      </c>
      <c r="H2248">
        <v>2326</v>
      </c>
      <c r="I2248" s="68" t="str">
        <f>VLOOKUP(E2248,Refs!$P$2:$R$29,3,FALSE)</f>
        <v>Y61</v>
      </c>
      <c r="J2248" s="68" t="str">
        <f>VLOOKUP(E2248,Refs!$P$2:$S$29,4,FALSE)</f>
        <v>East of England</v>
      </c>
      <c r="K2248" s="28">
        <f t="shared" si="74"/>
        <v>2326</v>
      </c>
    </row>
    <row r="2249" spans="1:11" x14ac:dyDescent="0.35">
      <c r="A2249" s="69">
        <f t="shared" si="73"/>
        <v>45748</v>
      </c>
      <c r="B2249" t="s">
        <v>887</v>
      </c>
      <c r="C2249" t="s">
        <v>270</v>
      </c>
      <c r="D2249" t="s">
        <v>898</v>
      </c>
      <c r="E2249" t="s">
        <v>308</v>
      </c>
      <c r="F2249" t="s">
        <v>349</v>
      </c>
      <c r="G2249" t="s">
        <v>107</v>
      </c>
      <c r="H2249">
        <v>2031</v>
      </c>
      <c r="I2249" s="68" t="str">
        <f>VLOOKUP(E2249,Refs!$P$2:$R$29,3,FALSE)</f>
        <v>Y61</v>
      </c>
      <c r="J2249" s="68" t="str">
        <f>VLOOKUP(E2249,Refs!$P$2:$S$29,4,FALSE)</f>
        <v>East of England</v>
      </c>
      <c r="K2249" s="28">
        <f t="shared" si="74"/>
        <v>2031</v>
      </c>
    </row>
    <row r="2250" spans="1:11" x14ac:dyDescent="0.35">
      <c r="A2250" s="69">
        <f t="shared" si="73"/>
        <v>45748</v>
      </c>
      <c r="B2250" t="s">
        <v>887</v>
      </c>
      <c r="C2250" t="s">
        <v>270</v>
      </c>
      <c r="D2250" t="s">
        <v>898</v>
      </c>
      <c r="E2250" t="s">
        <v>308</v>
      </c>
      <c r="F2250" t="s">
        <v>349</v>
      </c>
      <c r="G2250" t="s">
        <v>108</v>
      </c>
      <c r="H2250">
        <v>76</v>
      </c>
      <c r="I2250" s="68" t="str">
        <f>VLOOKUP(E2250,Refs!$P$2:$R$29,3,FALSE)</f>
        <v>Y61</v>
      </c>
      <c r="J2250" s="68" t="str">
        <f>VLOOKUP(E2250,Refs!$P$2:$S$29,4,FALSE)</f>
        <v>East of England</v>
      </c>
      <c r="K2250" s="28">
        <f t="shared" si="74"/>
        <v>76</v>
      </c>
    </row>
    <row r="2251" spans="1:11" x14ac:dyDescent="0.35">
      <c r="A2251" s="69">
        <f t="shared" si="73"/>
        <v>45748</v>
      </c>
      <c r="B2251" t="s">
        <v>887</v>
      </c>
      <c r="C2251" t="s">
        <v>270</v>
      </c>
      <c r="D2251" t="s">
        <v>898</v>
      </c>
      <c r="E2251" t="s">
        <v>308</v>
      </c>
      <c r="F2251" t="s">
        <v>349</v>
      </c>
      <c r="G2251" t="s">
        <v>109</v>
      </c>
      <c r="H2251">
        <v>1017</v>
      </c>
      <c r="I2251" s="68" t="str">
        <f>VLOOKUP(E2251,Refs!$P$2:$R$29,3,FALSE)</f>
        <v>Y61</v>
      </c>
      <c r="J2251" s="68" t="str">
        <f>VLOOKUP(E2251,Refs!$P$2:$S$29,4,FALSE)</f>
        <v>East of England</v>
      </c>
      <c r="K2251" s="28">
        <f t="shared" si="74"/>
        <v>1017</v>
      </c>
    </row>
    <row r="2252" spans="1:11" x14ac:dyDescent="0.35">
      <c r="A2252" s="69">
        <f t="shared" si="73"/>
        <v>45748</v>
      </c>
      <c r="B2252" t="s">
        <v>887</v>
      </c>
      <c r="C2252" t="s">
        <v>270</v>
      </c>
      <c r="D2252" t="s">
        <v>898</v>
      </c>
      <c r="E2252" t="s">
        <v>308</v>
      </c>
      <c r="F2252" t="s">
        <v>349</v>
      </c>
      <c r="G2252" t="s">
        <v>110</v>
      </c>
      <c r="H2252">
        <v>3666515</v>
      </c>
      <c r="I2252" s="68" t="str">
        <f>VLOOKUP(E2252,Refs!$P$2:$R$29,3,FALSE)</f>
        <v>Y61</v>
      </c>
      <c r="J2252" s="68" t="str">
        <f>VLOOKUP(E2252,Refs!$P$2:$S$29,4,FALSE)</f>
        <v>East of England</v>
      </c>
      <c r="K2252" s="28">
        <f t="shared" si="74"/>
        <v>3666515</v>
      </c>
    </row>
    <row r="2253" spans="1:11" x14ac:dyDescent="0.35">
      <c r="A2253" s="69">
        <f t="shared" si="73"/>
        <v>45748</v>
      </c>
      <c r="B2253" t="s">
        <v>887</v>
      </c>
      <c r="C2253" t="s">
        <v>270</v>
      </c>
      <c r="D2253" t="s">
        <v>898</v>
      </c>
      <c r="E2253" t="s">
        <v>308</v>
      </c>
      <c r="F2253" t="s">
        <v>349</v>
      </c>
      <c r="G2253" t="s">
        <v>111</v>
      </c>
      <c r="H2253">
        <v>485</v>
      </c>
      <c r="I2253" s="68" t="str">
        <f>VLOOKUP(E2253,Refs!$P$2:$R$29,3,FALSE)</f>
        <v>Y61</v>
      </c>
      <c r="J2253" s="68" t="str">
        <f>VLOOKUP(E2253,Refs!$P$2:$S$29,4,FALSE)</f>
        <v>East of England</v>
      </c>
      <c r="K2253" s="28">
        <f t="shared" si="74"/>
        <v>485</v>
      </c>
    </row>
    <row r="2254" spans="1:11" x14ac:dyDescent="0.35">
      <c r="A2254" s="69">
        <f t="shared" si="73"/>
        <v>45748</v>
      </c>
      <c r="B2254" t="s">
        <v>887</v>
      </c>
      <c r="C2254" t="s">
        <v>270</v>
      </c>
      <c r="D2254" t="s">
        <v>898</v>
      </c>
      <c r="E2254" t="s">
        <v>308</v>
      </c>
      <c r="F2254" t="s">
        <v>349</v>
      </c>
      <c r="G2254" t="s">
        <v>814</v>
      </c>
      <c r="H2254">
        <v>14508</v>
      </c>
      <c r="I2254" s="68" t="str">
        <f>VLOOKUP(E2254,Refs!$P$2:$R$29,3,FALSE)</f>
        <v>Y61</v>
      </c>
      <c r="J2254" s="68" t="str">
        <f>VLOOKUP(E2254,Refs!$P$2:$S$29,4,FALSE)</f>
        <v>East of England</v>
      </c>
      <c r="K2254" s="28">
        <f t="shared" si="74"/>
        <v>14508</v>
      </c>
    </row>
    <row r="2255" spans="1:11" x14ac:dyDescent="0.35">
      <c r="A2255" s="69">
        <f t="shared" si="73"/>
        <v>45748</v>
      </c>
      <c r="B2255" t="s">
        <v>887</v>
      </c>
      <c r="C2255" t="s">
        <v>270</v>
      </c>
      <c r="D2255" t="s">
        <v>898</v>
      </c>
      <c r="E2255" t="s">
        <v>308</v>
      </c>
      <c r="F2255" t="s">
        <v>349</v>
      </c>
      <c r="G2255" t="s">
        <v>815</v>
      </c>
      <c r="H2255">
        <v>610</v>
      </c>
      <c r="I2255" s="68" t="str">
        <f>VLOOKUP(E2255,Refs!$P$2:$R$29,3,FALSE)</f>
        <v>Y61</v>
      </c>
      <c r="J2255" s="68" t="str">
        <f>VLOOKUP(E2255,Refs!$P$2:$S$29,4,FALSE)</f>
        <v>East of England</v>
      </c>
      <c r="K2255" s="28">
        <f t="shared" si="74"/>
        <v>610</v>
      </c>
    </row>
    <row r="2256" spans="1:11" x14ac:dyDescent="0.35">
      <c r="A2256" s="69">
        <f t="shared" si="73"/>
        <v>45748</v>
      </c>
      <c r="B2256" t="s">
        <v>887</v>
      </c>
      <c r="C2256" t="s">
        <v>270</v>
      </c>
      <c r="D2256" t="s">
        <v>898</v>
      </c>
      <c r="E2256" t="s">
        <v>308</v>
      </c>
      <c r="F2256" t="s">
        <v>349</v>
      </c>
      <c r="G2256" t="s">
        <v>112</v>
      </c>
      <c r="H2256">
        <v>21476</v>
      </c>
      <c r="I2256" s="68" t="str">
        <f>VLOOKUP(E2256,Refs!$P$2:$R$29,3,FALSE)</f>
        <v>Y61</v>
      </c>
      <c r="J2256" s="68" t="str">
        <f>VLOOKUP(E2256,Refs!$P$2:$S$29,4,FALSE)</f>
        <v>East of England</v>
      </c>
      <c r="K2256" s="28">
        <f t="shared" si="74"/>
        <v>21476</v>
      </c>
    </row>
    <row r="2257" spans="1:11" x14ac:dyDescent="0.35">
      <c r="A2257" s="69">
        <f t="shared" si="73"/>
        <v>45748</v>
      </c>
      <c r="B2257" t="s">
        <v>887</v>
      </c>
      <c r="C2257" t="s">
        <v>270</v>
      </c>
      <c r="D2257" t="s">
        <v>898</v>
      </c>
      <c r="E2257" t="s">
        <v>308</v>
      </c>
      <c r="F2257" t="s">
        <v>349</v>
      </c>
      <c r="G2257" t="s">
        <v>113</v>
      </c>
      <c r="H2257">
        <v>9</v>
      </c>
      <c r="I2257" s="68" t="str">
        <f>VLOOKUP(E2257,Refs!$P$2:$R$29,3,FALSE)</f>
        <v>Y61</v>
      </c>
      <c r="J2257" s="68" t="str">
        <f>VLOOKUP(E2257,Refs!$P$2:$S$29,4,FALSE)</f>
        <v>East of England</v>
      </c>
      <c r="K2257" s="28">
        <f t="shared" si="74"/>
        <v>9</v>
      </c>
    </row>
    <row r="2258" spans="1:11" x14ac:dyDescent="0.35">
      <c r="A2258" s="69">
        <f t="shared" si="73"/>
        <v>45748</v>
      </c>
      <c r="B2258" t="s">
        <v>887</v>
      </c>
      <c r="C2258" t="s">
        <v>270</v>
      </c>
      <c r="D2258" t="s">
        <v>898</v>
      </c>
      <c r="E2258" t="s">
        <v>308</v>
      </c>
      <c r="F2258" t="s">
        <v>349</v>
      </c>
      <c r="G2258" t="s">
        <v>114</v>
      </c>
      <c r="H2258">
        <v>15577</v>
      </c>
      <c r="I2258" s="68" t="str">
        <f>VLOOKUP(E2258,Refs!$P$2:$R$29,3,FALSE)</f>
        <v>Y61</v>
      </c>
      <c r="J2258" s="68" t="str">
        <f>VLOOKUP(E2258,Refs!$P$2:$S$29,4,FALSE)</f>
        <v>East of England</v>
      </c>
      <c r="K2258" s="28">
        <f t="shared" si="74"/>
        <v>15577</v>
      </c>
    </row>
    <row r="2259" spans="1:11" x14ac:dyDescent="0.35">
      <c r="A2259" s="69">
        <f t="shared" si="73"/>
        <v>45748</v>
      </c>
      <c r="B2259" t="s">
        <v>887</v>
      </c>
      <c r="C2259" t="s">
        <v>270</v>
      </c>
      <c r="D2259" t="s">
        <v>898</v>
      </c>
      <c r="E2259" t="s">
        <v>308</v>
      </c>
      <c r="F2259" t="s">
        <v>349</v>
      </c>
      <c r="G2259" t="s">
        <v>115</v>
      </c>
      <c r="H2259">
        <v>3642</v>
      </c>
      <c r="I2259" s="68" t="str">
        <f>VLOOKUP(E2259,Refs!$P$2:$R$29,3,FALSE)</f>
        <v>Y61</v>
      </c>
      <c r="J2259" s="68" t="str">
        <f>VLOOKUP(E2259,Refs!$P$2:$S$29,4,FALSE)</f>
        <v>East of England</v>
      </c>
      <c r="K2259" s="28">
        <f t="shared" si="74"/>
        <v>3642</v>
      </c>
    </row>
    <row r="2260" spans="1:11" x14ac:dyDescent="0.35">
      <c r="A2260" s="69">
        <f t="shared" si="73"/>
        <v>45748</v>
      </c>
      <c r="B2260" t="s">
        <v>887</v>
      </c>
      <c r="C2260" t="s">
        <v>270</v>
      </c>
      <c r="D2260" t="s">
        <v>898</v>
      </c>
      <c r="E2260" t="s">
        <v>308</v>
      </c>
      <c r="F2260" t="s">
        <v>349</v>
      </c>
      <c r="G2260" t="s">
        <v>116</v>
      </c>
      <c r="H2260">
        <v>4018</v>
      </c>
      <c r="I2260" s="68" t="str">
        <f>VLOOKUP(E2260,Refs!$P$2:$R$29,3,FALSE)</f>
        <v>Y61</v>
      </c>
      <c r="J2260" s="68" t="str">
        <f>VLOOKUP(E2260,Refs!$P$2:$S$29,4,FALSE)</f>
        <v>East of England</v>
      </c>
      <c r="K2260" s="28">
        <f t="shared" si="74"/>
        <v>4018</v>
      </c>
    </row>
    <row r="2261" spans="1:11" x14ac:dyDescent="0.35">
      <c r="A2261" s="69">
        <f t="shared" si="73"/>
        <v>45748</v>
      </c>
      <c r="B2261" t="s">
        <v>887</v>
      </c>
      <c r="C2261" t="s">
        <v>270</v>
      </c>
      <c r="D2261" t="s">
        <v>898</v>
      </c>
      <c r="E2261" t="s">
        <v>308</v>
      </c>
      <c r="F2261" t="s">
        <v>349</v>
      </c>
      <c r="G2261" t="s">
        <v>117</v>
      </c>
      <c r="H2261">
        <v>796</v>
      </c>
      <c r="I2261" s="68" t="str">
        <f>VLOOKUP(E2261,Refs!$P$2:$R$29,3,FALSE)</f>
        <v>Y61</v>
      </c>
      <c r="J2261" s="68" t="str">
        <f>VLOOKUP(E2261,Refs!$P$2:$S$29,4,FALSE)</f>
        <v>East of England</v>
      </c>
      <c r="K2261" s="28">
        <f t="shared" si="74"/>
        <v>796</v>
      </c>
    </row>
    <row r="2262" spans="1:11" x14ac:dyDescent="0.35">
      <c r="A2262" s="69">
        <f t="shared" si="73"/>
        <v>45748</v>
      </c>
      <c r="B2262" t="s">
        <v>887</v>
      </c>
      <c r="C2262" t="s">
        <v>270</v>
      </c>
      <c r="D2262" t="s">
        <v>898</v>
      </c>
      <c r="E2262" t="s">
        <v>308</v>
      </c>
      <c r="F2262" t="s">
        <v>349</v>
      </c>
      <c r="G2262" t="s">
        <v>118</v>
      </c>
      <c r="H2262">
        <v>11370</v>
      </c>
      <c r="I2262" s="68" t="str">
        <f>VLOOKUP(E2262,Refs!$P$2:$R$29,3,FALSE)</f>
        <v>Y61</v>
      </c>
      <c r="J2262" s="68" t="str">
        <f>VLOOKUP(E2262,Refs!$P$2:$S$29,4,FALSE)</f>
        <v>East of England</v>
      </c>
      <c r="K2262" s="28">
        <f t="shared" si="74"/>
        <v>11370</v>
      </c>
    </row>
    <row r="2263" spans="1:11" x14ac:dyDescent="0.35">
      <c r="A2263" s="69">
        <f t="shared" si="73"/>
        <v>45748</v>
      </c>
      <c r="B2263" t="s">
        <v>887</v>
      </c>
      <c r="C2263" t="s">
        <v>270</v>
      </c>
      <c r="D2263" t="s">
        <v>898</v>
      </c>
      <c r="E2263" t="s">
        <v>308</v>
      </c>
      <c r="F2263" t="s">
        <v>349</v>
      </c>
      <c r="G2263" t="s">
        <v>119</v>
      </c>
      <c r="H2263">
        <v>2797</v>
      </c>
      <c r="I2263" s="68" t="str">
        <f>VLOOKUP(E2263,Refs!$P$2:$R$29,3,FALSE)</f>
        <v>Y61</v>
      </c>
      <c r="J2263" s="68" t="str">
        <f>VLOOKUP(E2263,Refs!$P$2:$S$29,4,FALSE)</f>
        <v>East of England</v>
      </c>
      <c r="K2263" s="28">
        <f t="shared" si="74"/>
        <v>2797</v>
      </c>
    </row>
    <row r="2264" spans="1:11" x14ac:dyDescent="0.35">
      <c r="A2264" s="69">
        <f t="shared" si="73"/>
        <v>45748</v>
      </c>
      <c r="B2264" t="s">
        <v>887</v>
      </c>
      <c r="C2264" t="s">
        <v>270</v>
      </c>
      <c r="D2264" t="s">
        <v>898</v>
      </c>
      <c r="E2264" t="s">
        <v>308</v>
      </c>
      <c r="F2264" t="s">
        <v>349</v>
      </c>
      <c r="G2264" t="s">
        <v>120</v>
      </c>
      <c r="H2264">
        <v>25</v>
      </c>
      <c r="I2264" s="68" t="str">
        <f>VLOOKUP(E2264,Refs!$P$2:$R$29,3,FALSE)</f>
        <v>Y61</v>
      </c>
      <c r="J2264" s="68" t="str">
        <f>VLOOKUP(E2264,Refs!$P$2:$S$29,4,FALSE)</f>
        <v>East of England</v>
      </c>
      <c r="K2264" s="28">
        <f t="shared" si="74"/>
        <v>25</v>
      </c>
    </row>
    <row r="2265" spans="1:11" x14ac:dyDescent="0.35">
      <c r="A2265" s="69">
        <f t="shared" si="73"/>
        <v>45748</v>
      </c>
      <c r="B2265" t="s">
        <v>887</v>
      </c>
      <c r="C2265" t="s">
        <v>270</v>
      </c>
      <c r="D2265" t="s">
        <v>898</v>
      </c>
      <c r="E2265" t="s">
        <v>308</v>
      </c>
      <c r="F2265" t="s">
        <v>349</v>
      </c>
      <c r="G2265" t="s">
        <v>121</v>
      </c>
      <c r="H2265">
        <v>9</v>
      </c>
      <c r="I2265" s="68" t="str">
        <f>VLOOKUP(E2265,Refs!$P$2:$R$29,3,FALSE)</f>
        <v>Y61</v>
      </c>
      <c r="J2265" s="68" t="str">
        <f>VLOOKUP(E2265,Refs!$P$2:$S$29,4,FALSE)</f>
        <v>East of England</v>
      </c>
      <c r="K2265" s="28">
        <f t="shared" si="74"/>
        <v>9</v>
      </c>
    </row>
    <row r="2266" spans="1:11" x14ac:dyDescent="0.35">
      <c r="A2266" s="69">
        <f t="shared" si="73"/>
        <v>45748</v>
      </c>
      <c r="B2266" t="s">
        <v>887</v>
      </c>
      <c r="C2266" t="s">
        <v>270</v>
      </c>
      <c r="D2266" t="s">
        <v>898</v>
      </c>
      <c r="E2266" t="s">
        <v>308</v>
      </c>
      <c r="F2266" t="s">
        <v>349</v>
      </c>
      <c r="G2266" t="s">
        <v>122</v>
      </c>
      <c r="H2266">
        <v>2266</v>
      </c>
      <c r="I2266" s="68" t="str">
        <f>VLOOKUP(E2266,Refs!$P$2:$R$29,3,FALSE)</f>
        <v>Y61</v>
      </c>
      <c r="J2266" s="68" t="str">
        <f>VLOOKUP(E2266,Refs!$P$2:$S$29,4,FALSE)</f>
        <v>East of England</v>
      </c>
      <c r="K2266" s="28">
        <f t="shared" si="74"/>
        <v>2266</v>
      </c>
    </row>
    <row r="2267" spans="1:11" x14ac:dyDescent="0.35">
      <c r="A2267" s="69">
        <f t="shared" si="73"/>
        <v>45748</v>
      </c>
      <c r="B2267" t="s">
        <v>887</v>
      </c>
      <c r="C2267" t="s">
        <v>270</v>
      </c>
      <c r="D2267" t="s">
        <v>898</v>
      </c>
      <c r="E2267" t="s">
        <v>308</v>
      </c>
      <c r="F2267" t="s">
        <v>349</v>
      </c>
      <c r="G2267" t="s">
        <v>123</v>
      </c>
      <c r="H2267">
        <v>27</v>
      </c>
      <c r="I2267" s="68" t="str">
        <f>VLOOKUP(E2267,Refs!$P$2:$R$29,3,FALSE)</f>
        <v>Y61</v>
      </c>
      <c r="J2267" s="68" t="str">
        <f>VLOOKUP(E2267,Refs!$P$2:$S$29,4,FALSE)</f>
        <v>East of England</v>
      </c>
      <c r="K2267" s="28">
        <f t="shared" si="74"/>
        <v>27</v>
      </c>
    </row>
    <row r="2268" spans="1:11" x14ac:dyDescent="0.35">
      <c r="A2268" s="69">
        <f t="shared" si="73"/>
        <v>45748</v>
      </c>
      <c r="B2268" t="s">
        <v>887</v>
      </c>
      <c r="C2268" t="s">
        <v>270</v>
      </c>
      <c r="D2268" t="s">
        <v>898</v>
      </c>
      <c r="E2268" t="s">
        <v>308</v>
      </c>
      <c r="F2268" t="s">
        <v>349</v>
      </c>
      <c r="G2268" t="s">
        <v>124</v>
      </c>
      <c r="H2268">
        <v>30</v>
      </c>
      <c r="I2268" s="68" t="str">
        <f>VLOOKUP(E2268,Refs!$P$2:$R$29,3,FALSE)</f>
        <v>Y61</v>
      </c>
      <c r="J2268" s="68" t="str">
        <f>VLOOKUP(E2268,Refs!$P$2:$S$29,4,FALSE)</f>
        <v>East of England</v>
      </c>
      <c r="K2268" s="28">
        <f t="shared" si="74"/>
        <v>30</v>
      </c>
    </row>
    <row r="2269" spans="1:11" x14ac:dyDescent="0.35">
      <c r="A2269" s="69">
        <f t="shared" si="73"/>
        <v>45748</v>
      </c>
      <c r="B2269" t="s">
        <v>887</v>
      </c>
      <c r="C2269" t="s">
        <v>270</v>
      </c>
      <c r="D2269" t="s">
        <v>898</v>
      </c>
      <c r="E2269" t="s">
        <v>308</v>
      </c>
      <c r="F2269" t="s">
        <v>349</v>
      </c>
      <c r="G2269" t="s">
        <v>125</v>
      </c>
      <c r="H2269">
        <v>0</v>
      </c>
      <c r="I2269" s="68" t="str">
        <f>VLOOKUP(E2269,Refs!$P$2:$R$29,3,FALSE)</f>
        <v>Y61</v>
      </c>
      <c r="J2269" s="68" t="str">
        <f>VLOOKUP(E2269,Refs!$P$2:$S$29,4,FALSE)</f>
        <v>East of England</v>
      </c>
      <c r="K2269" s="28" t="str">
        <f t="shared" si="74"/>
        <v/>
      </c>
    </row>
    <row r="2270" spans="1:11" x14ac:dyDescent="0.35">
      <c r="A2270" s="69">
        <f t="shared" si="73"/>
        <v>45748</v>
      </c>
      <c r="B2270" t="s">
        <v>887</v>
      </c>
      <c r="C2270" t="s">
        <v>270</v>
      </c>
      <c r="D2270" t="s">
        <v>898</v>
      </c>
      <c r="E2270" t="s">
        <v>308</v>
      </c>
      <c r="F2270" t="s">
        <v>349</v>
      </c>
      <c r="G2270" t="s">
        <v>126</v>
      </c>
      <c r="H2270">
        <v>0</v>
      </c>
      <c r="I2270" s="68" t="str">
        <f>VLOOKUP(E2270,Refs!$P$2:$R$29,3,FALSE)</f>
        <v>Y61</v>
      </c>
      <c r="J2270" s="68" t="str">
        <f>VLOOKUP(E2270,Refs!$P$2:$S$29,4,FALSE)</f>
        <v>East of England</v>
      </c>
      <c r="K2270" s="28" t="str">
        <f t="shared" si="74"/>
        <v/>
      </c>
    </row>
    <row r="2271" spans="1:11" x14ac:dyDescent="0.35">
      <c r="A2271" s="69">
        <f t="shared" si="73"/>
        <v>45748</v>
      </c>
      <c r="B2271" t="s">
        <v>887</v>
      </c>
      <c r="C2271" t="s">
        <v>270</v>
      </c>
      <c r="D2271" t="s">
        <v>898</v>
      </c>
      <c r="E2271" t="s">
        <v>308</v>
      </c>
      <c r="F2271" t="s">
        <v>349</v>
      </c>
      <c r="G2271" t="s">
        <v>127</v>
      </c>
      <c r="H2271">
        <v>0</v>
      </c>
      <c r="I2271" s="68" t="str">
        <f>VLOOKUP(E2271,Refs!$P$2:$R$29,3,FALSE)</f>
        <v>Y61</v>
      </c>
      <c r="J2271" s="68" t="str">
        <f>VLOOKUP(E2271,Refs!$P$2:$S$29,4,FALSE)</f>
        <v>East of England</v>
      </c>
      <c r="K2271" s="28" t="str">
        <f t="shared" si="74"/>
        <v/>
      </c>
    </row>
    <row r="2272" spans="1:11" x14ac:dyDescent="0.35">
      <c r="A2272" s="69">
        <f t="shared" si="73"/>
        <v>45748</v>
      </c>
      <c r="B2272" t="s">
        <v>887</v>
      </c>
      <c r="C2272" t="s">
        <v>270</v>
      </c>
      <c r="D2272" t="s">
        <v>898</v>
      </c>
      <c r="E2272" t="s">
        <v>308</v>
      </c>
      <c r="F2272" t="s">
        <v>349</v>
      </c>
      <c r="G2272" t="s">
        <v>128</v>
      </c>
      <c r="H2272">
        <v>12</v>
      </c>
      <c r="I2272" s="68" t="str">
        <f>VLOOKUP(E2272,Refs!$P$2:$R$29,3,FALSE)</f>
        <v>Y61</v>
      </c>
      <c r="J2272" s="68" t="str">
        <f>VLOOKUP(E2272,Refs!$P$2:$S$29,4,FALSE)</f>
        <v>East of England</v>
      </c>
      <c r="K2272" s="28">
        <f t="shared" si="74"/>
        <v>12</v>
      </c>
    </row>
    <row r="2273" spans="1:11" x14ac:dyDescent="0.35">
      <c r="A2273" s="69">
        <f t="shared" si="73"/>
        <v>45748</v>
      </c>
      <c r="B2273" t="s">
        <v>887</v>
      </c>
      <c r="C2273" t="s">
        <v>270</v>
      </c>
      <c r="D2273" t="s">
        <v>898</v>
      </c>
      <c r="E2273" t="s">
        <v>308</v>
      </c>
      <c r="F2273" t="s">
        <v>349</v>
      </c>
      <c r="G2273" t="s">
        <v>129</v>
      </c>
      <c r="H2273">
        <v>991</v>
      </c>
      <c r="I2273" s="68" t="str">
        <f>VLOOKUP(E2273,Refs!$P$2:$R$29,3,FALSE)</f>
        <v>Y61</v>
      </c>
      <c r="J2273" s="68" t="str">
        <f>VLOOKUP(E2273,Refs!$P$2:$S$29,4,FALSE)</f>
        <v>East of England</v>
      </c>
      <c r="K2273" s="28">
        <f t="shared" si="74"/>
        <v>991</v>
      </c>
    </row>
    <row r="2274" spans="1:11" x14ac:dyDescent="0.35">
      <c r="A2274" s="69">
        <f t="shared" si="73"/>
        <v>45748</v>
      </c>
      <c r="B2274" t="s">
        <v>887</v>
      </c>
      <c r="C2274" t="s">
        <v>270</v>
      </c>
      <c r="D2274" t="s">
        <v>898</v>
      </c>
      <c r="E2274" t="s">
        <v>308</v>
      </c>
      <c r="F2274" t="s">
        <v>349</v>
      </c>
      <c r="G2274" t="s">
        <v>130</v>
      </c>
      <c r="H2274">
        <v>460</v>
      </c>
      <c r="I2274" s="68" t="str">
        <f>VLOOKUP(E2274,Refs!$P$2:$R$29,3,FALSE)</f>
        <v>Y61</v>
      </c>
      <c r="J2274" s="68" t="str">
        <f>VLOOKUP(E2274,Refs!$P$2:$S$29,4,FALSE)</f>
        <v>East of England</v>
      </c>
      <c r="K2274" s="28">
        <f t="shared" si="74"/>
        <v>460</v>
      </c>
    </row>
    <row r="2275" spans="1:11" x14ac:dyDescent="0.35">
      <c r="A2275" s="69">
        <f t="shared" si="73"/>
        <v>45748</v>
      </c>
      <c r="B2275" t="s">
        <v>887</v>
      </c>
      <c r="C2275" t="s">
        <v>270</v>
      </c>
      <c r="D2275" t="s">
        <v>898</v>
      </c>
      <c r="E2275" t="s">
        <v>308</v>
      </c>
      <c r="F2275" t="s">
        <v>349</v>
      </c>
      <c r="G2275" t="s">
        <v>131</v>
      </c>
      <c r="H2275">
        <v>269</v>
      </c>
      <c r="I2275" s="68" t="str">
        <f>VLOOKUP(E2275,Refs!$P$2:$R$29,3,FALSE)</f>
        <v>Y61</v>
      </c>
      <c r="J2275" s="68" t="str">
        <f>VLOOKUP(E2275,Refs!$P$2:$S$29,4,FALSE)</f>
        <v>East of England</v>
      </c>
      <c r="K2275" s="28">
        <f t="shared" si="74"/>
        <v>269</v>
      </c>
    </row>
    <row r="2276" spans="1:11" x14ac:dyDescent="0.35">
      <c r="A2276" s="69">
        <f t="shared" si="73"/>
        <v>45748</v>
      </c>
      <c r="B2276" t="s">
        <v>887</v>
      </c>
      <c r="C2276" t="s">
        <v>270</v>
      </c>
      <c r="D2276" t="s">
        <v>898</v>
      </c>
      <c r="E2276" t="s">
        <v>308</v>
      </c>
      <c r="F2276" t="s">
        <v>349</v>
      </c>
      <c r="G2276" t="s">
        <v>132</v>
      </c>
      <c r="H2276">
        <v>3494</v>
      </c>
      <c r="I2276" s="68" t="str">
        <f>VLOOKUP(E2276,Refs!$P$2:$R$29,3,FALSE)</f>
        <v>Y61</v>
      </c>
      <c r="J2276" s="68" t="str">
        <f>VLOOKUP(E2276,Refs!$P$2:$S$29,4,FALSE)</f>
        <v>East of England</v>
      </c>
      <c r="K2276" s="28">
        <f t="shared" si="74"/>
        <v>3494</v>
      </c>
    </row>
    <row r="2277" spans="1:11" x14ac:dyDescent="0.35">
      <c r="A2277" s="69">
        <f t="shared" si="73"/>
        <v>45748</v>
      </c>
      <c r="B2277" t="s">
        <v>887</v>
      </c>
      <c r="C2277" t="s">
        <v>270</v>
      </c>
      <c r="D2277" t="s">
        <v>898</v>
      </c>
      <c r="E2277" t="s">
        <v>308</v>
      </c>
      <c r="F2277" t="s">
        <v>349</v>
      </c>
      <c r="G2277" t="s">
        <v>133</v>
      </c>
      <c r="H2277">
        <v>2479</v>
      </c>
      <c r="I2277" s="68" t="str">
        <f>VLOOKUP(E2277,Refs!$P$2:$R$29,3,FALSE)</f>
        <v>Y61</v>
      </c>
      <c r="J2277" s="68" t="str">
        <f>VLOOKUP(E2277,Refs!$P$2:$S$29,4,FALSE)</f>
        <v>East of England</v>
      </c>
      <c r="K2277" s="28">
        <f t="shared" si="74"/>
        <v>2479</v>
      </c>
    </row>
    <row r="2278" spans="1:11" x14ac:dyDescent="0.35">
      <c r="A2278" s="69">
        <f t="shared" si="73"/>
        <v>45748</v>
      </c>
      <c r="B2278" t="s">
        <v>887</v>
      </c>
      <c r="C2278" t="s">
        <v>270</v>
      </c>
      <c r="D2278" t="s">
        <v>898</v>
      </c>
      <c r="E2278" t="s">
        <v>308</v>
      </c>
      <c r="F2278" t="s">
        <v>349</v>
      </c>
      <c r="G2278" t="s">
        <v>134</v>
      </c>
      <c r="H2278">
        <v>419</v>
      </c>
      <c r="I2278" s="68" t="str">
        <f>VLOOKUP(E2278,Refs!$P$2:$R$29,3,FALSE)</f>
        <v>Y61</v>
      </c>
      <c r="J2278" s="68" t="str">
        <f>VLOOKUP(E2278,Refs!$P$2:$S$29,4,FALSE)</f>
        <v>East of England</v>
      </c>
      <c r="K2278" s="28">
        <f t="shared" si="74"/>
        <v>419</v>
      </c>
    </row>
    <row r="2279" spans="1:11" x14ac:dyDescent="0.35">
      <c r="A2279" s="69">
        <f t="shared" si="73"/>
        <v>45748</v>
      </c>
      <c r="B2279" t="s">
        <v>887</v>
      </c>
      <c r="C2279" t="s">
        <v>270</v>
      </c>
      <c r="D2279" t="s">
        <v>898</v>
      </c>
      <c r="E2279" t="s">
        <v>308</v>
      </c>
      <c r="F2279" t="s">
        <v>349</v>
      </c>
      <c r="G2279" t="s">
        <v>135</v>
      </c>
      <c r="H2279">
        <v>419</v>
      </c>
      <c r="I2279" s="68" t="str">
        <f>VLOOKUP(E2279,Refs!$P$2:$R$29,3,FALSE)</f>
        <v>Y61</v>
      </c>
      <c r="J2279" s="68" t="str">
        <f>VLOOKUP(E2279,Refs!$P$2:$S$29,4,FALSE)</f>
        <v>East of England</v>
      </c>
      <c r="K2279" s="28">
        <f t="shared" si="74"/>
        <v>419</v>
      </c>
    </row>
    <row r="2280" spans="1:11" x14ac:dyDescent="0.35">
      <c r="A2280" s="69">
        <f t="shared" si="73"/>
        <v>45748</v>
      </c>
      <c r="B2280" t="s">
        <v>887</v>
      </c>
      <c r="C2280" t="s">
        <v>270</v>
      </c>
      <c r="D2280" t="s">
        <v>898</v>
      </c>
      <c r="E2280" t="s">
        <v>308</v>
      </c>
      <c r="F2280" t="s">
        <v>349</v>
      </c>
      <c r="G2280" t="s">
        <v>136</v>
      </c>
      <c r="H2280">
        <v>61</v>
      </c>
      <c r="I2280" s="68" t="str">
        <f>VLOOKUP(E2280,Refs!$P$2:$R$29,3,FALSE)</f>
        <v>Y61</v>
      </c>
      <c r="J2280" s="68" t="str">
        <f>VLOOKUP(E2280,Refs!$P$2:$S$29,4,FALSE)</f>
        <v>East of England</v>
      </c>
      <c r="K2280" s="28">
        <f t="shared" si="74"/>
        <v>61</v>
      </c>
    </row>
    <row r="2281" spans="1:11" x14ac:dyDescent="0.35">
      <c r="A2281" s="69">
        <f t="shared" si="73"/>
        <v>45748</v>
      </c>
      <c r="B2281" t="s">
        <v>887</v>
      </c>
      <c r="C2281" t="s">
        <v>270</v>
      </c>
      <c r="D2281" t="s">
        <v>898</v>
      </c>
      <c r="E2281" t="s">
        <v>308</v>
      </c>
      <c r="F2281" t="s">
        <v>349</v>
      </c>
      <c r="G2281" t="s">
        <v>137</v>
      </c>
      <c r="H2281">
        <v>47</v>
      </c>
      <c r="I2281" s="68" t="str">
        <f>VLOOKUP(E2281,Refs!$P$2:$R$29,3,FALSE)</f>
        <v>Y61</v>
      </c>
      <c r="J2281" s="68" t="str">
        <f>VLOOKUP(E2281,Refs!$P$2:$S$29,4,FALSE)</f>
        <v>East of England</v>
      </c>
      <c r="K2281" s="28">
        <f t="shared" si="74"/>
        <v>47</v>
      </c>
    </row>
    <row r="2282" spans="1:11" x14ac:dyDescent="0.35">
      <c r="A2282" s="69">
        <f t="shared" si="73"/>
        <v>45748</v>
      </c>
      <c r="B2282" t="s">
        <v>887</v>
      </c>
      <c r="C2282" t="s">
        <v>270</v>
      </c>
      <c r="D2282" t="s">
        <v>898</v>
      </c>
      <c r="E2282" t="s">
        <v>308</v>
      </c>
      <c r="F2282" t="s">
        <v>349</v>
      </c>
      <c r="G2282" t="s">
        <v>138</v>
      </c>
      <c r="H2282">
        <v>1</v>
      </c>
      <c r="I2282" s="68" t="str">
        <f>VLOOKUP(E2282,Refs!$P$2:$R$29,3,FALSE)</f>
        <v>Y61</v>
      </c>
      <c r="J2282" s="68" t="str">
        <f>VLOOKUP(E2282,Refs!$P$2:$S$29,4,FALSE)</f>
        <v>East of England</v>
      </c>
      <c r="K2282" s="28">
        <f t="shared" si="74"/>
        <v>1</v>
      </c>
    </row>
    <row r="2283" spans="1:11" x14ac:dyDescent="0.35">
      <c r="A2283" s="69">
        <f t="shared" si="73"/>
        <v>45748</v>
      </c>
      <c r="B2283" t="s">
        <v>887</v>
      </c>
      <c r="C2283" t="s">
        <v>270</v>
      </c>
      <c r="D2283" t="s">
        <v>898</v>
      </c>
      <c r="E2283" t="s">
        <v>308</v>
      </c>
      <c r="F2283" t="s">
        <v>349</v>
      </c>
      <c r="G2283" t="s">
        <v>139</v>
      </c>
      <c r="H2283">
        <v>1</v>
      </c>
      <c r="I2283" s="68" t="str">
        <f>VLOOKUP(E2283,Refs!$P$2:$R$29,3,FALSE)</f>
        <v>Y61</v>
      </c>
      <c r="J2283" s="68" t="str">
        <f>VLOOKUP(E2283,Refs!$P$2:$S$29,4,FALSE)</f>
        <v>East of England</v>
      </c>
      <c r="K2283" s="28">
        <f t="shared" si="74"/>
        <v>1</v>
      </c>
    </row>
    <row r="2284" spans="1:11" x14ac:dyDescent="0.35">
      <c r="A2284" s="69">
        <f t="shared" si="73"/>
        <v>45748</v>
      </c>
      <c r="B2284" t="s">
        <v>887</v>
      </c>
      <c r="C2284" t="s">
        <v>270</v>
      </c>
      <c r="D2284" t="s">
        <v>898</v>
      </c>
      <c r="E2284" t="s">
        <v>308</v>
      </c>
      <c r="F2284" t="s">
        <v>349</v>
      </c>
      <c r="G2284" t="s">
        <v>140</v>
      </c>
      <c r="H2284">
        <v>0</v>
      </c>
      <c r="I2284" s="68" t="str">
        <f>VLOOKUP(E2284,Refs!$P$2:$R$29,3,FALSE)</f>
        <v>Y61</v>
      </c>
      <c r="J2284" s="68" t="str">
        <f>VLOOKUP(E2284,Refs!$P$2:$S$29,4,FALSE)</f>
        <v>East of England</v>
      </c>
      <c r="K2284" s="28" t="str">
        <f t="shared" si="74"/>
        <v/>
      </c>
    </row>
    <row r="2285" spans="1:11" x14ac:dyDescent="0.35">
      <c r="A2285" s="69">
        <f t="shared" si="73"/>
        <v>45748</v>
      </c>
      <c r="B2285" t="s">
        <v>887</v>
      </c>
      <c r="C2285" t="s">
        <v>270</v>
      </c>
      <c r="D2285" t="s">
        <v>898</v>
      </c>
      <c r="E2285" t="s">
        <v>308</v>
      </c>
      <c r="F2285" t="s">
        <v>349</v>
      </c>
      <c r="G2285" t="s">
        <v>141</v>
      </c>
      <c r="H2285">
        <v>0</v>
      </c>
      <c r="I2285" s="68" t="str">
        <f>VLOOKUP(E2285,Refs!$P$2:$R$29,3,FALSE)</f>
        <v>Y61</v>
      </c>
      <c r="J2285" s="68" t="str">
        <f>VLOOKUP(E2285,Refs!$P$2:$S$29,4,FALSE)</f>
        <v>East of England</v>
      </c>
      <c r="K2285" s="28" t="str">
        <f t="shared" si="74"/>
        <v/>
      </c>
    </row>
    <row r="2286" spans="1:11" x14ac:dyDescent="0.35">
      <c r="A2286" s="69">
        <f t="shared" si="73"/>
        <v>45748</v>
      </c>
      <c r="B2286" t="s">
        <v>887</v>
      </c>
      <c r="C2286" t="s">
        <v>270</v>
      </c>
      <c r="D2286" t="s">
        <v>898</v>
      </c>
      <c r="E2286" t="s">
        <v>308</v>
      </c>
      <c r="F2286" t="s">
        <v>349</v>
      </c>
      <c r="G2286" t="s">
        <v>730</v>
      </c>
      <c r="H2286">
        <v>55</v>
      </c>
      <c r="I2286" s="68" t="str">
        <f>VLOOKUP(E2286,Refs!$P$2:$R$29,3,FALSE)</f>
        <v>Y61</v>
      </c>
      <c r="J2286" s="68" t="str">
        <f>VLOOKUP(E2286,Refs!$P$2:$S$29,4,FALSE)</f>
        <v>East of England</v>
      </c>
      <c r="K2286" s="28">
        <f t="shared" si="74"/>
        <v>55</v>
      </c>
    </row>
    <row r="2287" spans="1:11" x14ac:dyDescent="0.35">
      <c r="A2287" s="69">
        <f t="shared" si="73"/>
        <v>45748</v>
      </c>
      <c r="B2287" t="s">
        <v>887</v>
      </c>
      <c r="C2287" t="s">
        <v>270</v>
      </c>
      <c r="D2287" t="s">
        <v>898</v>
      </c>
      <c r="E2287" t="s">
        <v>308</v>
      </c>
      <c r="F2287" t="s">
        <v>349</v>
      </c>
      <c r="G2287" t="s">
        <v>729</v>
      </c>
      <c r="H2287">
        <v>15</v>
      </c>
      <c r="I2287" s="68" t="str">
        <f>VLOOKUP(E2287,Refs!$P$2:$R$29,3,FALSE)</f>
        <v>Y61</v>
      </c>
      <c r="J2287" s="68" t="str">
        <f>VLOOKUP(E2287,Refs!$P$2:$S$29,4,FALSE)</f>
        <v>East of England</v>
      </c>
      <c r="K2287" s="28">
        <f t="shared" si="74"/>
        <v>15</v>
      </c>
    </row>
    <row r="2288" spans="1:11" x14ac:dyDescent="0.35">
      <c r="A2288" s="69">
        <f t="shared" si="73"/>
        <v>45748</v>
      </c>
      <c r="B2288" t="s">
        <v>887</v>
      </c>
      <c r="C2288" t="s">
        <v>270</v>
      </c>
      <c r="D2288" t="s">
        <v>898</v>
      </c>
      <c r="E2288" t="s">
        <v>308</v>
      </c>
      <c r="F2288" t="s">
        <v>349</v>
      </c>
      <c r="G2288" t="s">
        <v>732</v>
      </c>
      <c r="H2288">
        <v>119</v>
      </c>
      <c r="I2288" s="68" t="str">
        <f>VLOOKUP(E2288,Refs!$P$2:$R$29,3,FALSE)</f>
        <v>Y61</v>
      </c>
      <c r="J2288" s="68" t="str">
        <f>VLOOKUP(E2288,Refs!$P$2:$S$29,4,FALSE)</f>
        <v>East of England</v>
      </c>
      <c r="K2288" s="28">
        <f t="shared" si="74"/>
        <v>119</v>
      </c>
    </row>
    <row r="2289" spans="1:11" x14ac:dyDescent="0.35">
      <c r="A2289" s="69">
        <f t="shared" si="73"/>
        <v>45748</v>
      </c>
      <c r="B2289" t="s">
        <v>887</v>
      </c>
      <c r="C2289" t="s">
        <v>270</v>
      </c>
      <c r="D2289" t="s">
        <v>898</v>
      </c>
      <c r="E2289" t="s">
        <v>308</v>
      </c>
      <c r="F2289" t="s">
        <v>349</v>
      </c>
      <c r="G2289" t="s">
        <v>731</v>
      </c>
      <c r="H2289">
        <v>1</v>
      </c>
      <c r="I2289" s="68" t="str">
        <f>VLOOKUP(E2289,Refs!$P$2:$R$29,3,FALSE)</f>
        <v>Y61</v>
      </c>
      <c r="J2289" s="68" t="str">
        <f>VLOOKUP(E2289,Refs!$P$2:$S$29,4,FALSE)</f>
        <v>East of England</v>
      </c>
      <c r="K2289" s="28">
        <f t="shared" si="74"/>
        <v>1</v>
      </c>
    </row>
    <row r="2290" spans="1:11" x14ac:dyDescent="0.35">
      <c r="A2290" s="69">
        <f t="shared" si="73"/>
        <v>45748</v>
      </c>
      <c r="B2290" t="s">
        <v>887</v>
      </c>
      <c r="C2290" t="s">
        <v>270</v>
      </c>
      <c r="D2290" t="s">
        <v>898</v>
      </c>
      <c r="E2290" t="s">
        <v>312</v>
      </c>
      <c r="F2290" t="s">
        <v>313</v>
      </c>
      <c r="G2290" t="s">
        <v>10</v>
      </c>
      <c r="H2290">
        <v>29845</v>
      </c>
      <c r="I2290" s="68" t="str">
        <f>VLOOKUP(E2290,Refs!$P$2:$R$29,3,FALSE)</f>
        <v>Y61</v>
      </c>
      <c r="J2290" s="68" t="str">
        <f>VLOOKUP(E2290,Refs!$P$2:$S$29,4,FALSE)</f>
        <v>East of England</v>
      </c>
      <c r="K2290" s="28">
        <f t="shared" si="74"/>
        <v>29845</v>
      </c>
    </row>
    <row r="2291" spans="1:11" x14ac:dyDescent="0.35">
      <c r="A2291" s="69">
        <f t="shared" si="73"/>
        <v>45748</v>
      </c>
      <c r="B2291" t="s">
        <v>887</v>
      </c>
      <c r="C2291" t="s">
        <v>270</v>
      </c>
      <c r="D2291" t="s">
        <v>898</v>
      </c>
      <c r="E2291" t="s">
        <v>312</v>
      </c>
      <c r="F2291" t="s">
        <v>313</v>
      </c>
      <c r="G2291" t="s">
        <v>70</v>
      </c>
      <c r="H2291">
        <v>25993</v>
      </c>
      <c r="I2291" s="68" t="str">
        <f>VLOOKUP(E2291,Refs!$P$2:$R$29,3,FALSE)</f>
        <v>Y61</v>
      </c>
      <c r="J2291" s="68" t="str">
        <f>VLOOKUP(E2291,Refs!$P$2:$S$29,4,FALSE)</f>
        <v>East of England</v>
      </c>
      <c r="K2291" s="28">
        <f t="shared" si="74"/>
        <v>25993</v>
      </c>
    </row>
    <row r="2292" spans="1:11" x14ac:dyDescent="0.35">
      <c r="A2292" s="69">
        <f t="shared" si="73"/>
        <v>45748</v>
      </c>
      <c r="B2292" t="s">
        <v>887</v>
      </c>
      <c r="C2292" t="s">
        <v>270</v>
      </c>
      <c r="D2292" t="s">
        <v>898</v>
      </c>
      <c r="E2292" t="s">
        <v>312</v>
      </c>
      <c r="F2292" t="s">
        <v>313</v>
      </c>
      <c r="G2292" t="s">
        <v>20</v>
      </c>
      <c r="H2292">
        <v>28231</v>
      </c>
      <c r="I2292" s="68" t="str">
        <f>VLOOKUP(E2292,Refs!$P$2:$R$29,3,FALSE)</f>
        <v>Y61</v>
      </c>
      <c r="J2292" s="68" t="str">
        <f>VLOOKUP(E2292,Refs!$P$2:$S$29,4,FALSE)</f>
        <v>East of England</v>
      </c>
      <c r="K2292" s="28">
        <f t="shared" si="74"/>
        <v>28231</v>
      </c>
    </row>
    <row r="2293" spans="1:11" x14ac:dyDescent="0.35">
      <c r="A2293" s="69">
        <f t="shared" si="73"/>
        <v>45748</v>
      </c>
      <c r="B2293" t="s">
        <v>887</v>
      </c>
      <c r="C2293" t="s">
        <v>270</v>
      </c>
      <c r="D2293" t="s">
        <v>898</v>
      </c>
      <c r="E2293" t="s">
        <v>312</v>
      </c>
      <c r="F2293" t="s">
        <v>313</v>
      </c>
      <c r="G2293" t="s">
        <v>23</v>
      </c>
      <c r="H2293">
        <v>24857</v>
      </c>
      <c r="I2293" s="68" t="str">
        <f>VLOOKUP(E2293,Refs!$P$2:$R$29,3,FALSE)</f>
        <v>Y61</v>
      </c>
      <c r="J2293" s="68" t="str">
        <f>VLOOKUP(E2293,Refs!$P$2:$S$29,4,FALSE)</f>
        <v>East of England</v>
      </c>
      <c r="K2293" s="28">
        <f t="shared" si="74"/>
        <v>24857</v>
      </c>
    </row>
    <row r="2294" spans="1:11" x14ac:dyDescent="0.35">
      <c r="A2294" s="69">
        <f t="shared" si="73"/>
        <v>45748</v>
      </c>
      <c r="B2294" t="s">
        <v>887</v>
      </c>
      <c r="C2294" t="s">
        <v>270</v>
      </c>
      <c r="D2294" t="s">
        <v>898</v>
      </c>
      <c r="E2294" t="s">
        <v>312</v>
      </c>
      <c r="F2294" t="s">
        <v>313</v>
      </c>
      <c r="G2294" t="s">
        <v>19</v>
      </c>
      <c r="H2294">
        <v>538</v>
      </c>
      <c r="I2294" s="68" t="str">
        <f>VLOOKUP(E2294,Refs!$P$2:$R$29,3,FALSE)</f>
        <v>Y61</v>
      </c>
      <c r="J2294" s="68" t="str">
        <f>VLOOKUP(E2294,Refs!$P$2:$S$29,4,FALSE)</f>
        <v>East of England</v>
      </c>
      <c r="K2294" s="28">
        <f t="shared" si="74"/>
        <v>538</v>
      </c>
    </row>
    <row r="2295" spans="1:11" x14ac:dyDescent="0.35">
      <c r="A2295" s="69">
        <f t="shared" si="73"/>
        <v>45748</v>
      </c>
      <c r="B2295" t="s">
        <v>887</v>
      </c>
      <c r="C2295" t="s">
        <v>270</v>
      </c>
      <c r="D2295" t="s">
        <v>898</v>
      </c>
      <c r="E2295" t="s">
        <v>312</v>
      </c>
      <c r="F2295" t="s">
        <v>313</v>
      </c>
      <c r="G2295" t="s">
        <v>21</v>
      </c>
      <c r="H2295">
        <v>807758</v>
      </c>
      <c r="I2295" s="68" t="str">
        <f>VLOOKUP(E2295,Refs!$P$2:$R$29,3,FALSE)</f>
        <v>Y61</v>
      </c>
      <c r="J2295" s="68" t="str">
        <f>VLOOKUP(E2295,Refs!$P$2:$S$29,4,FALSE)</f>
        <v>East of England</v>
      </c>
      <c r="K2295" s="28">
        <f t="shared" si="74"/>
        <v>807758</v>
      </c>
    </row>
    <row r="2296" spans="1:11" x14ac:dyDescent="0.35">
      <c r="A2296" s="69">
        <f t="shared" si="73"/>
        <v>45748</v>
      </c>
      <c r="B2296" t="s">
        <v>887</v>
      </c>
      <c r="C2296" t="s">
        <v>270</v>
      </c>
      <c r="D2296" t="s">
        <v>898</v>
      </c>
      <c r="E2296" t="s">
        <v>312</v>
      </c>
      <c r="F2296" t="s">
        <v>313</v>
      </c>
      <c r="G2296" t="s">
        <v>71</v>
      </c>
      <c r="H2296">
        <v>320</v>
      </c>
      <c r="I2296" s="68" t="str">
        <f>VLOOKUP(E2296,Refs!$P$2:$R$29,3,FALSE)</f>
        <v>Y61</v>
      </c>
      <c r="J2296" s="68" t="str">
        <f>VLOOKUP(E2296,Refs!$P$2:$S$29,4,FALSE)</f>
        <v>East of England</v>
      </c>
      <c r="K2296" s="28">
        <f t="shared" si="74"/>
        <v>320</v>
      </c>
    </row>
    <row r="2297" spans="1:11" x14ac:dyDescent="0.35">
      <c r="A2297" s="69">
        <f t="shared" si="73"/>
        <v>45748</v>
      </c>
      <c r="B2297" t="s">
        <v>887</v>
      </c>
      <c r="C2297" t="s">
        <v>270</v>
      </c>
      <c r="D2297" t="s">
        <v>898</v>
      </c>
      <c r="E2297" t="s">
        <v>312</v>
      </c>
      <c r="F2297" t="s">
        <v>313</v>
      </c>
      <c r="G2297" t="s">
        <v>72</v>
      </c>
      <c r="H2297">
        <v>320</v>
      </c>
      <c r="I2297" s="68" t="str">
        <f>VLOOKUP(E2297,Refs!$P$2:$R$29,3,FALSE)</f>
        <v>Y61</v>
      </c>
      <c r="J2297" s="68" t="str">
        <f>VLOOKUP(E2297,Refs!$P$2:$S$29,4,FALSE)</f>
        <v>East of England</v>
      </c>
      <c r="K2297" s="28">
        <f t="shared" si="74"/>
        <v>320</v>
      </c>
    </row>
    <row r="2298" spans="1:11" x14ac:dyDescent="0.35">
      <c r="A2298" s="69">
        <f t="shared" si="73"/>
        <v>45748</v>
      </c>
      <c r="B2298" t="s">
        <v>887</v>
      </c>
      <c r="C2298" t="s">
        <v>270</v>
      </c>
      <c r="D2298" t="s">
        <v>898</v>
      </c>
      <c r="E2298" t="s">
        <v>312</v>
      </c>
      <c r="F2298" t="s">
        <v>313</v>
      </c>
      <c r="G2298" t="s">
        <v>73</v>
      </c>
      <c r="H2298">
        <v>28440</v>
      </c>
      <c r="I2298" s="68" t="str">
        <f>VLOOKUP(E2298,Refs!$P$2:$R$29,3,FALSE)</f>
        <v>Y61</v>
      </c>
      <c r="J2298" s="68" t="str">
        <f>VLOOKUP(E2298,Refs!$P$2:$S$29,4,FALSE)</f>
        <v>East of England</v>
      </c>
      <c r="K2298" s="28">
        <f t="shared" si="74"/>
        <v>28440</v>
      </c>
    </row>
    <row r="2299" spans="1:11" x14ac:dyDescent="0.35">
      <c r="A2299" s="69">
        <f t="shared" si="73"/>
        <v>45748</v>
      </c>
      <c r="B2299" t="s">
        <v>887</v>
      </c>
      <c r="C2299" t="s">
        <v>270</v>
      </c>
      <c r="D2299" t="s">
        <v>898</v>
      </c>
      <c r="E2299" t="s">
        <v>312</v>
      </c>
      <c r="F2299" t="s">
        <v>313</v>
      </c>
      <c r="G2299" t="s">
        <v>74</v>
      </c>
      <c r="H2299">
        <v>14530</v>
      </c>
      <c r="I2299" s="68" t="str">
        <f>VLOOKUP(E2299,Refs!$P$2:$R$29,3,FALSE)</f>
        <v>Y61</v>
      </c>
      <c r="J2299" s="68" t="str">
        <f>VLOOKUP(E2299,Refs!$P$2:$S$29,4,FALSE)</f>
        <v>East of England</v>
      </c>
      <c r="K2299" s="28">
        <f t="shared" si="74"/>
        <v>14530</v>
      </c>
    </row>
    <row r="2300" spans="1:11" x14ac:dyDescent="0.35">
      <c r="A2300" s="69">
        <f t="shared" si="73"/>
        <v>45748</v>
      </c>
      <c r="B2300" t="s">
        <v>887</v>
      </c>
      <c r="C2300" t="s">
        <v>270</v>
      </c>
      <c r="D2300" t="s">
        <v>898</v>
      </c>
      <c r="E2300" t="s">
        <v>312</v>
      </c>
      <c r="F2300" t="s">
        <v>313</v>
      </c>
      <c r="G2300" t="s">
        <v>75</v>
      </c>
      <c r="H2300">
        <v>33455998</v>
      </c>
      <c r="I2300" s="68" t="str">
        <f>VLOOKUP(E2300,Refs!$P$2:$R$29,3,FALSE)</f>
        <v>Y61</v>
      </c>
      <c r="J2300" s="68" t="str">
        <f>VLOOKUP(E2300,Refs!$P$2:$S$29,4,FALSE)</f>
        <v>East of England</v>
      </c>
      <c r="K2300" s="28">
        <f t="shared" si="74"/>
        <v>33455998</v>
      </c>
    </row>
    <row r="2301" spans="1:11" x14ac:dyDescent="0.35">
      <c r="A2301" s="69">
        <f t="shared" si="73"/>
        <v>45748</v>
      </c>
      <c r="B2301" t="s">
        <v>887</v>
      </c>
      <c r="C2301" t="s">
        <v>270</v>
      </c>
      <c r="D2301" t="s">
        <v>898</v>
      </c>
      <c r="E2301" t="s">
        <v>312</v>
      </c>
      <c r="F2301" t="s">
        <v>313</v>
      </c>
      <c r="G2301" t="s">
        <v>26</v>
      </c>
      <c r="H2301">
        <v>27361</v>
      </c>
      <c r="I2301" s="68" t="str">
        <f>VLOOKUP(E2301,Refs!$P$2:$R$29,3,FALSE)</f>
        <v>Y61</v>
      </c>
      <c r="J2301" s="68" t="str">
        <f>VLOOKUP(E2301,Refs!$P$2:$S$29,4,FALSE)</f>
        <v>East of England</v>
      </c>
      <c r="K2301" s="28">
        <f t="shared" si="74"/>
        <v>27361</v>
      </c>
    </row>
    <row r="2302" spans="1:11" x14ac:dyDescent="0.35">
      <c r="A2302" s="69">
        <f t="shared" si="73"/>
        <v>45748</v>
      </c>
      <c r="B2302" t="s">
        <v>887</v>
      </c>
      <c r="C2302" t="s">
        <v>270</v>
      </c>
      <c r="D2302" t="s">
        <v>898</v>
      </c>
      <c r="E2302" t="s">
        <v>312</v>
      </c>
      <c r="F2302" t="s">
        <v>313</v>
      </c>
      <c r="G2302" t="s">
        <v>76</v>
      </c>
      <c r="H2302">
        <v>86</v>
      </c>
      <c r="I2302" s="68" t="str">
        <f>VLOOKUP(E2302,Refs!$P$2:$R$29,3,FALSE)</f>
        <v>Y61</v>
      </c>
      <c r="J2302" s="68" t="str">
        <f>VLOOKUP(E2302,Refs!$P$2:$S$29,4,FALSE)</f>
        <v>East of England</v>
      </c>
      <c r="K2302" s="28">
        <f t="shared" si="74"/>
        <v>86</v>
      </c>
    </row>
    <row r="2303" spans="1:11" x14ac:dyDescent="0.35">
      <c r="A2303" s="69">
        <f t="shared" si="73"/>
        <v>45748</v>
      </c>
      <c r="B2303" t="s">
        <v>887</v>
      </c>
      <c r="C2303" t="s">
        <v>270</v>
      </c>
      <c r="D2303" t="s">
        <v>898</v>
      </c>
      <c r="E2303" t="s">
        <v>312</v>
      </c>
      <c r="F2303" t="s">
        <v>313</v>
      </c>
      <c r="G2303" t="s">
        <v>77</v>
      </c>
      <c r="H2303">
        <v>12838</v>
      </c>
      <c r="I2303" s="68" t="str">
        <f>VLOOKUP(E2303,Refs!$P$2:$R$29,3,FALSE)</f>
        <v>Y61</v>
      </c>
      <c r="J2303" s="68" t="str">
        <f>VLOOKUP(E2303,Refs!$P$2:$S$29,4,FALSE)</f>
        <v>East of England</v>
      </c>
      <c r="K2303" s="28">
        <f t="shared" si="74"/>
        <v>12838</v>
      </c>
    </row>
    <row r="2304" spans="1:11" x14ac:dyDescent="0.35">
      <c r="A2304" s="69">
        <f t="shared" si="73"/>
        <v>45748</v>
      </c>
      <c r="B2304" t="s">
        <v>887</v>
      </c>
      <c r="C2304" t="s">
        <v>270</v>
      </c>
      <c r="D2304" t="s">
        <v>898</v>
      </c>
      <c r="E2304" t="s">
        <v>312</v>
      </c>
      <c r="F2304" t="s">
        <v>313</v>
      </c>
      <c r="G2304" t="s">
        <v>78</v>
      </c>
      <c r="H2304">
        <v>9534</v>
      </c>
      <c r="I2304" s="68" t="str">
        <f>VLOOKUP(E2304,Refs!$P$2:$R$29,3,FALSE)</f>
        <v>Y61</v>
      </c>
      <c r="J2304" s="68" t="str">
        <f>VLOOKUP(E2304,Refs!$P$2:$S$29,4,FALSE)</f>
        <v>East of England</v>
      </c>
      <c r="K2304" s="28">
        <f t="shared" si="74"/>
        <v>9534</v>
      </c>
    </row>
    <row r="2305" spans="1:11" x14ac:dyDescent="0.35">
      <c r="A2305" s="69">
        <f t="shared" si="73"/>
        <v>45748</v>
      </c>
      <c r="B2305" t="s">
        <v>887</v>
      </c>
      <c r="C2305" t="s">
        <v>270</v>
      </c>
      <c r="D2305" t="s">
        <v>898</v>
      </c>
      <c r="E2305" t="s">
        <v>312</v>
      </c>
      <c r="F2305" t="s">
        <v>313</v>
      </c>
      <c r="G2305" t="s">
        <v>79</v>
      </c>
      <c r="H2305">
        <v>4820</v>
      </c>
      <c r="I2305" s="68" t="str">
        <f>VLOOKUP(E2305,Refs!$P$2:$R$29,3,FALSE)</f>
        <v>Y61</v>
      </c>
      <c r="J2305" s="68" t="str">
        <f>VLOOKUP(E2305,Refs!$P$2:$S$29,4,FALSE)</f>
        <v>East of England</v>
      </c>
      <c r="K2305" s="28">
        <f t="shared" si="74"/>
        <v>4820</v>
      </c>
    </row>
    <row r="2306" spans="1:11" x14ac:dyDescent="0.35">
      <c r="A2306" s="69">
        <f t="shared" si="73"/>
        <v>45748</v>
      </c>
      <c r="B2306" t="s">
        <v>887</v>
      </c>
      <c r="C2306" t="s">
        <v>270</v>
      </c>
      <c r="D2306" t="s">
        <v>898</v>
      </c>
      <c r="E2306" t="s">
        <v>312</v>
      </c>
      <c r="F2306" t="s">
        <v>313</v>
      </c>
      <c r="G2306" t="s">
        <v>80</v>
      </c>
      <c r="H2306">
        <v>83</v>
      </c>
      <c r="I2306" s="68" t="str">
        <f>VLOOKUP(E2306,Refs!$P$2:$R$29,3,FALSE)</f>
        <v>Y61</v>
      </c>
      <c r="J2306" s="68" t="str">
        <f>VLOOKUP(E2306,Refs!$P$2:$S$29,4,FALSE)</f>
        <v>East of England</v>
      </c>
      <c r="K2306" s="28">
        <f t="shared" si="74"/>
        <v>83</v>
      </c>
    </row>
    <row r="2307" spans="1:11" x14ac:dyDescent="0.35">
      <c r="A2307" s="69">
        <f t="shared" ref="A2307:A2370" si="75">DATEVALUE(RIGHT(B2307,8))</f>
        <v>45748</v>
      </c>
      <c r="B2307" t="s">
        <v>887</v>
      </c>
      <c r="C2307" t="s">
        <v>270</v>
      </c>
      <c r="D2307" t="s">
        <v>898</v>
      </c>
      <c r="E2307" t="s">
        <v>312</v>
      </c>
      <c r="F2307" t="s">
        <v>313</v>
      </c>
      <c r="G2307" t="s">
        <v>25</v>
      </c>
      <c r="H2307">
        <v>16846</v>
      </c>
      <c r="I2307" s="68" t="str">
        <f>VLOOKUP(E2307,Refs!$P$2:$R$29,3,FALSE)</f>
        <v>Y61</v>
      </c>
      <c r="J2307" s="68" t="str">
        <f>VLOOKUP(E2307,Refs!$P$2:$S$29,4,FALSE)</f>
        <v>East of England</v>
      </c>
      <c r="K2307" s="28">
        <f t="shared" si="74"/>
        <v>16846</v>
      </c>
    </row>
    <row r="2308" spans="1:11" x14ac:dyDescent="0.35">
      <c r="A2308" s="69">
        <f t="shared" si="75"/>
        <v>45748</v>
      </c>
      <c r="B2308" t="s">
        <v>887</v>
      </c>
      <c r="C2308" t="s">
        <v>270</v>
      </c>
      <c r="D2308" t="s">
        <v>898</v>
      </c>
      <c r="E2308" t="s">
        <v>312</v>
      </c>
      <c r="F2308" t="s">
        <v>313</v>
      </c>
      <c r="G2308" t="s">
        <v>81</v>
      </c>
      <c r="H2308">
        <v>255</v>
      </c>
      <c r="I2308" s="68" t="str">
        <f>VLOOKUP(E2308,Refs!$P$2:$R$29,3,FALSE)</f>
        <v>Y61</v>
      </c>
      <c r="J2308" s="68" t="str">
        <f>VLOOKUP(E2308,Refs!$P$2:$S$29,4,FALSE)</f>
        <v>East of England</v>
      </c>
      <c r="K2308" s="28">
        <f t="shared" si="74"/>
        <v>255</v>
      </c>
    </row>
    <row r="2309" spans="1:11" x14ac:dyDescent="0.35">
      <c r="A2309" s="69">
        <f t="shared" si="75"/>
        <v>45748</v>
      </c>
      <c r="B2309" t="s">
        <v>887</v>
      </c>
      <c r="C2309" t="s">
        <v>270</v>
      </c>
      <c r="D2309" t="s">
        <v>898</v>
      </c>
      <c r="E2309" t="s">
        <v>312</v>
      </c>
      <c r="F2309" t="s">
        <v>313</v>
      </c>
      <c r="G2309" t="s">
        <v>82</v>
      </c>
      <c r="H2309">
        <v>7815</v>
      </c>
      <c r="I2309" s="68" t="str">
        <f>VLOOKUP(E2309,Refs!$P$2:$R$29,3,FALSE)</f>
        <v>Y61</v>
      </c>
      <c r="J2309" s="68" t="str">
        <f>VLOOKUP(E2309,Refs!$P$2:$S$29,4,FALSE)</f>
        <v>East of England</v>
      </c>
      <c r="K2309" s="28">
        <f t="shared" si="74"/>
        <v>7815</v>
      </c>
    </row>
    <row r="2310" spans="1:11" x14ac:dyDescent="0.35">
      <c r="A2310" s="69">
        <f t="shared" si="75"/>
        <v>45748</v>
      </c>
      <c r="B2310" t="s">
        <v>887</v>
      </c>
      <c r="C2310" t="s">
        <v>270</v>
      </c>
      <c r="D2310" t="s">
        <v>898</v>
      </c>
      <c r="E2310" t="s">
        <v>312</v>
      </c>
      <c r="F2310" t="s">
        <v>313</v>
      </c>
      <c r="G2310" t="s">
        <v>83</v>
      </c>
      <c r="H2310">
        <v>2515</v>
      </c>
      <c r="I2310" s="68" t="str">
        <f>VLOOKUP(E2310,Refs!$P$2:$R$29,3,FALSE)</f>
        <v>Y61</v>
      </c>
      <c r="J2310" s="68" t="str">
        <f>VLOOKUP(E2310,Refs!$P$2:$S$29,4,FALSE)</f>
        <v>East of England</v>
      </c>
      <c r="K2310" s="28">
        <f t="shared" si="74"/>
        <v>2515</v>
      </c>
    </row>
    <row r="2311" spans="1:11" x14ac:dyDescent="0.35">
      <c r="A2311" s="69">
        <f t="shared" si="75"/>
        <v>45748</v>
      </c>
      <c r="B2311" t="s">
        <v>887</v>
      </c>
      <c r="C2311" t="s">
        <v>270</v>
      </c>
      <c r="D2311" t="s">
        <v>898</v>
      </c>
      <c r="E2311" t="s">
        <v>312</v>
      </c>
      <c r="F2311" t="s">
        <v>313</v>
      </c>
      <c r="G2311" t="s">
        <v>84</v>
      </c>
      <c r="H2311">
        <v>4245</v>
      </c>
      <c r="I2311" s="68" t="str">
        <f>VLOOKUP(E2311,Refs!$P$2:$R$29,3,FALSE)</f>
        <v>Y61</v>
      </c>
      <c r="J2311" s="68" t="str">
        <f>VLOOKUP(E2311,Refs!$P$2:$S$29,4,FALSE)</f>
        <v>East of England</v>
      </c>
      <c r="K2311" s="28">
        <f t="shared" ref="K2311:K2374" si="76">IF(OR(H2311="NULL",H2311=0,H2311=""),"",H2311)</f>
        <v>4245</v>
      </c>
    </row>
    <row r="2312" spans="1:11" x14ac:dyDescent="0.35">
      <c r="A2312" s="69">
        <f t="shared" si="75"/>
        <v>45748</v>
      </c>
      <c r="B2312" t="s">
        <v>887</v>
      </c>
      <c r="C2312" t="s">
        <v>270</v>
      </c>
      <c r="D2312" t="s">
        <v>898</v>
      </c>
      <c r="E2312" t="s">
        <v>312</v>
      </c>
      <c r="F2312" t="s">
        <v>313</v>
      </c>
      <c r="G2312" t="s">
        <v>85</v>
      </c>
      <c r="H2312">
        <v>7792</v>
      </c>
      <c r="I2312" s="68" t="str">
        <f>VLOOKUP(E2312,Refs!$P$2:$R$29,3,FALSE)</f>
        <v>Y61</v>
      </c>
      <c r="J2312" s="68" t="str">
        <f>VLOOKUP(E2312,Refs!$P$2:$S$29,4,FALSE)</f>
        <v>East of England</v>
      </c>
      <c r="K2312" s="28">
        <f t="shared" si="76"/>
        <v>7792</v>
      </c>
    </row>
    <row r="2313" spans="1:11" x14ac:dyDescent="0.35">
      <c r="A2313" s="69">
        <f t="shared" si="75"/>
        <v>45748</v>
      </c>
      <c r="B2313" t="s">
        <v>887</v>
      </c>
      <c r="C2313" t="s">
        <v>270</v>
      </c>
      <c r="D2313" t="s">
        <v>898</v>
      </c>
      <c r="E2313" t="s">
        <v>312</v>
      </c>
      <c r="F2313" t="s">
        <v>313</v>
      </c>
      <c r="G2313" t="s">
        <v>86</v>
      </c>
      <c r="H2313">
        <v>2664</v>
      </c>
      <c r="I2313" s="68" t="str">
        <f>VLOOKUP(E2313,Refs!$P$2:$R$29,3,FALSE)</f>
        <v>Y61</v>
      </c>
      <c r="J2313" s="68" t="str">
        <f>VLOOKUP(E2313,Refs!$P$2:$S$29,4,FALSE)</f>
        <v>East of England</v>
      </c>
      <c r="K2313" s="28">
        <f t="shared" si="76"/>
        <v>2664</v>
      </c>
    </row>
    <row r="2314" spans="1:11" x14ac:dyDescent="0.35">
      <c r="A2314" s="69">
        <f t="shared" si="75"/>
        <v>45748</v>
      </c>
      <c r="B2314" t="s">
        <v>887</v>
      </c>
      <c r="C2314" t="s">
        <v>270</v>
      </c>
      <c r="D2314" t="s">
        <v>898</v>
      </c>
      <c r="E2314" t="s">
        <v>312</v>
      </c>
      <c r="F2314" t="s">
        <v>313</v>
      </c>
      <c r="G2314" t="s">
        <v>87</v>
      </c>
      <c r="H2314">
        <v>1252</v>
      </c>
      <c r="I2314" s="68" t="str">
        <f>VLOOKUP(E2314,Refs!$P$2:$R$29,3,FALSE)</f>
        <v>Y61</v>
      </c>
      <c r="J2314" s="68" t="str">
        <f>VLOOKUP(E2314,Refs!$P$2:$S$29,4,FALSE)</f>
        <v>East of England</v>
      </c>
      <c r="K2314" s="28">
        <f t="shared" si="76"/>
        <v>1252</v>
      </c>
    </row>
    <row r="2315" spans="1:11" x14ac:dyDescent="0.35">
      <c r="A2315" s="69">
        <f t="shared" si="75"/>
        <v>45748</v>
      </c>
      <c r="B2315" t="s">
        <v>887</v>
      </c>
      <c r="C2315" t="s">
        <v>270</v>
      </c>
      <c r="D2315" t="s">
        <v>898</v>
      </c>
      <c r="E2315" t="s">
        <v>312</v>
      </c>
      <c r="F2315" t="s">
        <v>313</v>
      </c>
      <c r="G2315" t="s">
        <v>88</v>
      </c>
      <c r="H2315">
        <v>3788</v>
      </c>
      <c r="I2315" s="68" t="str">
        <f>VLOOKUP(E2315,Refs!$P$2:$R$29,3,FALSE)</f>
        <v>Y61</v>
      </c>
      <c r="J2315" s="68" t="str">
        <f>VLOOKUP(E2315,Refs!$P$2:$S$29,4,FALSE)</f>
        <v>East of England</v>
      </c>
      <c r="K2315" s="28">
        <f t="shared" si="76"/>
        <v>3788</v>
      </c>
    </row>
    <row r="2316" spans="1:11" x14ac:dyDescent="0.35">
      <c r="A2316" s="69">
        <f t="shared" si="75"/>
        <v>45748</v>
      </c>
      <c r="B2316" t="s">
        <v>887</v>
      </c>
      <c r="C2316" t="s">
        <v>270</v>
      </c>
      <c r="D2316" t="s">
        <v>898</v>
      </c>
      <c r="E2316" t="s">
        <v>312</v>
      </c>
      <c r="F2316" t="s">
        <v>313</v>
      </c>
      <c r="G2316" t="s">
        <v>89</v>
      </c>
      <c r="H2316">
        <v>808126</v>
      </c>
      <c r="I2316" s="68" t="str">
        <f>VLOOKUP(E2316,Refs!$P$2:$R$29,3,FALSE)</f>
        <v>Y61</v>
      </c>
      <c r="J2316" s="68" t="str">
        <f>VLOOKUP(E2316,Refs!$P$2:$S$29,4,FALSE)</f>
        <v>East of England</v>
      </c>
      <c r="K2316" s="28">
        <f t="shared" si="76"/>
        <v>808126</v>
      </c>
    </row>
    <row r="2317" spans="1:11" x14ac:dyDescent="0.35">
      <c r="A2317" s="69">
        <f t="shared" si="75"/>
        <v>45748</v>
      </c>
      <c r="B2317" t="s">
        <v>887</v>
      </c>
      <c r="C2317" t="s">
        <v>270</v>
      </c>
      <c r="D2317" t="s">
        <v>898</v>
      </c>
      <c r="E2317" t="s">
        <v>312</v>
      </c>
      <c r="F2317" t="s">
        <v>313</v>
      </c>
      <c r="G2317" t="s">
        <v>90</v>
      </c>
      <c r="H2317">
        <v>27361</v>
      </c>
      <c r="I2317" s="68" t="str">
        <f>VLOOKUP(E2317,Refs!$P$2:$R$29,3,FALSE)</f>
        <v>Y61</v>
      </c>
      <c r="J2317" s="68" t="str">
        <f>VLOOKUP(E2317,Refs!$P$2:$S$29,4,FALSE)</f>
        <v>East of England</v>
      </c>
      <c r="K2317" s="28">
        <f t="shared" si="76"/>
        <v>27361</v>
      </c>
    </row>
    <row r="2318" spans="1:11" x14ac:dyDescent="0.35">
      <c r="A2318" s="69">
        <f t="shared" si="75"/>
        <v>45748</v>
      </c>
      <c r="B2318" t="s">
        <v>887</v>
      </c>
      <c r="C2318" t="s">
        <v>270</v>
      </c>
      <c r="D2318" t="s">
        <v>898</v>
      </c>
      <c r="E2318" t="s">
        <v>312</v>
      </c>
      <c r="F2318" t="s">
        <v>313</v>
      </c>
      <c r="G2318" t="s">
        <v>27</v>
      </c>
      <c r="H2318">
        <v>3704</v>
      </c>
      <c r="I2318" s="68" t="str">
        <f>VLOOKUP(E2318,Refs!$P$2:$R$29,3,FALSE)</f>
        <v>Y61</v>
      </c>
      <c r="J2318" s="68" t="str">
        <f>VLOOKUP(E2318,Refs!$P$2:$S$29,4,FALSE)</f>
        <v>East of England</v>
      </c>
      <c r="K2318" s="28">
        <f t="shared" si="76"/>
        <v>3704</v>
      </c>
    </row>
    <row r="2319" spans="1:11" x14ac:dyDescent="0.35">
      <c r="A2319" s="69">
        <f t="shared" si="75"/>
        <v>45748</v>
      </c>
      <c r="B2319" t="s">
        <v>887</v>
      </c>
      <c r="C2319" t="s">
        <v>270</v>
      </c>
      <c r="D2319" t="s">
        <v>898</v>
      </c>
      <c r="E2319" t="s">
        <v>312</v>
      </c>
      <c r="F2319" t="s">
        <v>313</v>
      </c>
      <c r="G2319" t="s">
        <v>29</v>
      </c>
      <c r="H2319">
        <v>1979</v>
      </c>
      <c r="I2319" s="68" t="str">
        <f>VLOOKUP(E2319,Refs!$P$2:$R$29,3,FALSE)</f>
        <v>Y61</v>
      </c>
      <c r="J2319" s="68" t="str">
        <f>VLOOKUP(E2319,Refs!$P$2:$S$29,4,FALSE)</f>
        <v>East of England</v>
      </c>
      <c r="K2319" s="28">
        <f t="shared" si="76"/>
        <v>1979</v>
      </c>
    </row>
    <row r="2320" spans="1:11" x14ac:dyDescent="0.35">
      <c r="A2320" s="69">
        <f t="shared" si="75"/>
        <v>45748</v>
      </c>
      <c r="B2320" t="s">
        <v>887</v>
      </c>
      <c r="C2320" t="s">
        <v>270</v>
      </c>
      <c r="D2320" t="s">
        <v>898</v>
      </c>
      <c r="E2320" t="s">
        <v>312</v>
      </c>
      <c r="F2320" t="s">
        <v>313</v>
      </c>
      <c r="G2320" t="s">
        <v>91</v>
      </c>
      <c r="H2320">
        <v>1735</v>
      </c>
      <c r="I2320" s="68" t="str">
        <f>VLOOKUP(E2320,Refs!$P$2:$R$29,3,FALSE)</f>
        <v>Y61</v>
      </c>
      <c r="J2320" s="68" t="str">
        <f>VLOOKUP(E2320,Refs!$P$2:$S$29,4,FALSE)</f>
        <v>East of England</v>
      </c>
      <c r="K2320" s="28">
        <f t="shared" si="76"/>
        <v>1735</v>
      </c>
    </row>
    <row r="2321" spans="1:11" x14ac:dyDescent="0.35">
      <c r="A2321" s="69">
        <f t="shared" si="75"/>
        <v>45748</v>
      </c>
      <c r="B2321" t="s">
        <v>887</v>
      </c>
      <c r="C2321" t="s">
        <v>270</v>
      </c>
      <c r="D2321" t="s">
        <v>898</v>
      </c>
      <c r="E2321" t="s">
        <v>312</v>
      </c>
      <c r="F2321" t="s">
        <v>313</v>
      </c>
      <c r="G2321" t="s">
        <v>92</v>
      </c>
      <c r="H2321">
        <v>4</v>
      </c>
      <c r="I2321" s="68" t="str">
        <f>VLOOKUP(E2321,Refs!$P$2:$R$29,3,FALSE)</f>
        <v>Y61</v>
      </c>
      <c r="J2321" s="68" t="str">
        <f>VLOOKUP(E2321,Refs!$P$2:$S$29,4,FALSE)</f>
        <v>East of England</v>
      </c>
      <c r="K2321" s="28">
        <f t="shared" si="76"/>
        <v>4</v>
      </c>
    </row>
    <row r="2322" spans="1:11" x14ac:dyDescent="0.35">
      <c r="A2322" s="69">
        <f t="shared" si="75"/>
        <v>45748</v>
      </c>
      <c r="B2322" t="s">
        <v>887</v>
      </c>
      <c r="C2322" t="s">
        <v>270</v>
      </c>
      <c r="D2322" t="s">
        <v>898</v>
      </c>
      <c r="E2322" t="s">
        <v>312</v>
      </c>
      <c r="F2322" t="s">
        <v>313</v>
      </c>
      <c r="G2322" t="s">
        <v>93</v>
      </c>
      <c r="H2322">
        <v>1762</v>
      </c>
      <c r="I2322" s="68" t="str">
        <f>VLOOKUP(E2322,Refs!$P$2:$R$29,3,FALSE)</f>
        <v>Y61</v>
      </c>
      <c r="J2322" s="68" t="str">
        <f>VLOOKUP(E2322,Refs!$P$2:$S$29,4,FALSE)</f>
        <v>East of England</v>
      </c>
      <c r="K2322" s="28">
        <f t="shared" si="76"/>
        <v>1762</v>
      </c>
    </row>
    <row r="2323" spans="1:11" x14ac:dyDescent="0.35">
      <c r="A2323" s="69">
        <f t="shared" si="75"/>
        <v>45748</v>
      </c>
      <c r="B2323" t="s">
        <v>887</v>
      </c>
      <c r="C2323" t="s">
        <v>270</v>
      </c>
      <c r="D2323" t="s">
        <v>898</v>
      </c>
      <c r="E2323" t="s">
        <v>312</v>
      </c>
      <c r="F2323" t="s">
        <v>313</v>
      </c>
      <c r="G2323" t="s">
        <v>94</v>
      </c>
      <c r="H2323">
        <v>99</v>
      </c>
      <c r="I2323" s="68" t="str">
        <f>VLOOKUP(E2323,Refs!$P$2:$R$29,3,FALSE)</f>
        <v>Y61</v>
      </c>
      <c r="J2323" s="68" t="str">
        <f>VLOOKUP(E2323,Refs!$P$2:$S$29,4,FALSE)</f>
        <v>East of England</v>
      </c>
      <c r="K2323" s="28">
        <f t="shared" si="76"/>
        <v>99</v>
      </c>
    </row>
    <row r="2324" spans="1:11" x14ac:dyDescent="0.35">
      <c r="A2324" s="69">
        <f t="shared" si="75"/>
        <v>45748</v>
      </c>
      <c r="B2324" t="s">
        <v>887</v>
      </c>
      <c r="C2324" t="s">
        <v>270</v>
      </c>
      <c r="D2324" t="s">
        <v>898</v>
      </c>
      <c r="E2324" t="s">
        <v>312</v>
      </c>
      <c r="F2324" t="s">
        <v>313</v>
      </c>
      <c r="G2324" t="s">
        <v>95</v>
      </c>
      <c r="H2324">
        <v>881</v>
      </c>
      <c r="I2324" s="68" t="str">
        <f>VLOOKUP(E2324,Refs!$P$2:$R$29,3,FALSE)</f>
        <v>Y61</v>
      </c>
      <c r="J2324" s="68" t="str">
        <f>VLOOKUP(E2324,Refs!$P$2:$S$29,4,FALSE)</f>
        <v>East of England</v>
      </c>
      <c r="K2324" s="28">
        <f t="shared" si="76"/>
        <v>881</v>
      </c>
    </row>
    <row r="2325" spans="1:11" x14ac:dyDescent="0.35">
      <c r="A2325" s="69">
        <f t="shared" si="75"/>
        <v>45748</v>
      </c>
      <c r="B2325" t="s">
        <v>887</v>
      </c>
      <c r="C2325" t="s">
        <v>270</v>
      </c>
      <c r="D2325" t="s">
        <v>898</v>
      </c>
      <c r="E2325" t="s">
        <v>312</v>
      </c>
      <c r="F2325" t="s">
        <v>313</v>
      </c>
      <c r="G2325" t="s">
        <v>96</v>
      </c>
      <c r="H2325">
        <v>42</v>
      </c>
      <c r="I2325" s="68" t="str">
        <f>VLOOKUP(E2325,Refs!$P$2:$R$29,3,FALSE)</f>
        <v>Y61</v>
      </c>
      <c r="J2325" s="68" t="str">
        <f>VLOOKUP(E2325,Refs!$P$2:$S$29,4,FALSE)</f>
        <v>East of England</v>
      </c>
      <c r="K2325" s="28">
        <f t="shared" si="76"/>
        <v>42</v>
      </c>
    </row>
    <row r="2326" spans="1:11" x14ac:dyDescent="0.35">
      <c r="A2326" s="69">
        <f t="shared" si="75"/>
        <v>45748</v>
      </c>
      <c r="B2326" t="s">
        <v>887</v>
      </c>
      <c r="C2326" t="s">
        <v>270</v>
      </c>
      <c r="D2326" t="s">
        <v>898</v>
      </c>
      <c r="E2326" t="s">
        <v>312</v>
      </c>
      <c r="F2326" t="s">
        <v>313</v>
      </c>
      <c r="G2326" t="s">
        <v>97</v>
      </c>
      <c r="H2326">
        <v>1661</v>
      </c>
      <c r="I2326" s="68" t="str">
        <f>VLOOKUP(E2326,Refs!$P$2:$R$29,3,FALSE)</f>
        <v>Y61</v>
      </c>
      <c r="J2326" s="68" t="str">
        <f>VLOOKUP(E2326,Refs!$P$2:$S$29,4,FALSE)</f>
        <v>East of England</v>
      </c>
      <c r="K2326" s="28">
        <f t="shared" si="76"/>
        <v>1661</v>
      </c>
    </row>
    <row r="2327" spans="1:11" x14ac:dyDescent="0.35">
      <c r="A2327" s="69">
        <f t="shared" si="75"/>
        <v>45748</v>
      </c>
      <c r="B2327" t="s">
        <v>887</v>
      </c>
      <c r="C2327" t="s">
        <v>270</v>
      </c>
      <c r="D2327" t="s">
        <v>898</v>
      </c>
      <c r="E2327" t="s">
        <v>312</v>
      </c>
      <c r="F2327" t="s">
        <v>313</v>
      </c>
      <c r="G2327" t="s">
        <v>31</v>
      </c>
      <c r="H2327">
        <v>1191</v>
      </c>
      <c r="I2327" s="68" t="str">
        <f>VLOOKUP(E2327,Refs!$P$2:$R$29,3,FALSE)</f>
        <v>Y61</v>
      </c>
      <c r="J2327" s="68" t="str">
        <f>VLOOKUP(E2327,Refs!$P$2:$S$29,4,FALSE)</f>
        <v>East of England</v>
      </c>
      <c r="K2327" s="28">
        <f t="shared" si="76"/>
        <v>1191</v>
      </c>
    </row>
    <row r="2328" spans="1:11" x14ac:dyDescent="0.35">
      <c r="A2328" s="69">
        <f t="shared" si="75"/>
        <v>45748</v>
      </c>
      <c r="B2328" t="s">
        <v>887</v>
      </c>
      <c r="C2328" t="s">
        <v>270</v>
      </c>
      <c r="D2328" t="s">
        <v>898</v>
      </c>
      <c r="E2328" t="s">
        <v>312</v>
      </c>
      <c r="F2328" t="s">
        <v>313</v>
      </c>
      <c r="G2328" t="s">
        <v>98</v>
      </c>
      <c r="H2328">
        <v>5341</v>
      </c>
      <c r="I2328" s="68" t="str">
        <f>VLOOKUP(E2328,Refs!$P$2:$R$29,3,FALSE)</f>
        <v>Y61</v>
      </c>
      <c r="J2328" s="68" t="str">
        <f>VLOOKUP(E2328,Refs!$P$2:$S$29,4,FALSE)</f>
        <v>East of England</v>
      </c>
      <c r="K2328" s="28">
        <f t="shared" si="76"/>
        <v>5341</v>
      </c>
    </row>
    <row r="2329" spans="1:11" x14ac:dyDescent="0.35">
      <c r="A2329" s="69">
        <f t="shared" si="75"/>
        <v>45748</v>
      </c>
      <c r="B2329" t="s">
        <v>887</v>
      </c>
      <c r="C2329" t="s">
        <v>270</v>
      </c>
      <c r="D2329" t="s">
        <v>898</v>
      </c>
      <c r="E2329" t="s">
        <v>312</v>
      </c>
      <c r="F2329" t="s">
        <v>313</v>
      </c>
      <c r="G2329" t="s">
        <v>99</v>
      </c>
      <c r="H2329">
        <v>2608</v>
      </c>
      <c r="I2329" s="68" t="str">
        <f>VLOOKUP(E2329,Refs!$P$2:$R$29,3,FALSE)</f>
        <v>Y61</v>
      </c>
      <c r="J2329" s="68" t="str">
        <f>VLOOKUP(E2329,Refs!$P$2:$S$29,4,FALSE)</f>
        <v>East of England</v>
      </c>
      <c r="K2329" s="28">
        <f t="shared" si="76"/>
        <v>2608</v>
      </c>
    </row>
    <row r="2330" spans="1:11" x14ac:dyDescent="0.35">
      <c r="A2330" s="69">
        <f t="shared" si="75"/>
        <v>45748</v>
      </c>
      <c r="B2330" t="s">
        <v>887</v>
      </c>
      <c r="C2330" t="s">
        <v>270</v>
      </c>
      <c r="D2330" t="s">
        <v>898</v>
      </c>
      <c r="E2330" t="s">
        <v>312</v>
      </c>
      <c r="F2330" t="s">
        <v>313</v>
      </c>
      <c r="G2330" t="s">
        <v>100</v>
      </c>
      <c r="H2330">
        <v>2487</v>
      </c>
      <c r="I2330" s="68" t="str">
        <f>VLOOKUP(E2330,Refs!$P$2:$R$29,3,FALSE)</f>
        <v>Y61</v>
      </c>
      <c r="J2330" s="68" t="str">
        <f>VLOOKUP(E2330,Refs!$P$2:$S$29,4,FALSE)</f>
        <v>East of England</v>
      </c>
      <c r="K2330" s="28">
        <f t="shared" si="76"/>
        <v>2487</v>
      </c>
    </row>
    <row r="2331" spans="1:11" x14ac:dyDescent="0.35">
      <c r="A2331" s="69">
        <f t="shared" si="75"/>
        <v>45748</v>
      </c>
      <c r="B2331" t="s">
        <v>887</v>
      </c>
      <c r="C2331" t="s">
        <v>270</v>
      </c>
      <c r="D2331" t="s">
        <v>898</v>
      </c>
      <c r="E2331" t="s">
        <v>312</v>
      </c>
      <c r="F2331" t="s">
        <v>313</v>
      </c>
      <c r="G2331" t="s">
        <v>101</v>
      </c>
      <c r="H2331">
        <v>957</v>
      </c>
      <c r="I2331" s="68" t="str">
        <f>VLOOKUP(E2331,Refs!$P$2:$R$29,3,FALSE)</f>
        <v>Y61</v>
      </c>
      <c r="J2331" s="68" t="str">
        <f>VLOOKUP(E2331,Refs!$P$2:$S$29,4,FALSE)</f>
        <v>East of England</v>
      </c>
      <c r="K2331" s="28">
        <f t="shared" si="76"/>
        <v>957</v>
      </c>
    </row>
    <row r="2332" spans="1:11" x14ac:dyDescent="0.35">
      <c r="A2332" s="69">
        <f t="shared" si="75"/>
        <v>45748</v>
      </c>
      <c r="B2332" t="s">
        <v>887</v>
      </c>
      <c r="C2332" t="s">
        <v>270</v>
      </c>
      <c r="D2332" t="s">
        <v>898</v>
      </c>
      <c r="E2332" t="s">
        <v>312</v>
      </c>
      <c r="F2332" t="s">
        <v>313</v>
      </c>
      <c r="G2332" t="s">
        <v>102</v>
      </c>
      <c r="H2332">
        <v>1454</v>
      </c>
      <c r="I2332" s="68" t="str">
        <f>VLOOKUP(E2332,Refs!$P$2:$R$29,3,FALSE)</f>
        <v>Y61</v>
      </c>
      <c r="J2332" s="68" t="str">
        <f>VLOOKUP(E2332,Refs!$P$2:$S$29,4,FALSE)</f>
        <v>East of England</v>
      </c>
      <c r="K2332" s="28">
        <f t="shared" si="76"/>
        <v>1454</v>
      </c>
    </row>
    <row r="2333" spans="1:11" x14ac:dyDescent="0.35">
      <c r="A2333" s="69">
        <f t="shared" si="75"/>
        <v>45748</v>
      </c>
      <c r="B2333" t="s">
        <v>887</v>
      </c>
      <c r="C2333" t="s">
        <v>270</v>
      </c>
      <c r="D2333" t="s">
        <v>898</v>
      </c>
      <c r="E2333" t="s">
        <v>312</v>
      </c>
      <c r="F2333" t="s">
        <v>313</v>
      </c>
      <c r="G2333" t="s">
        <v>103</v>
      </c>
      <c r="H2333">
        <v>241</v>
      </c>
      <c r="I2333" s="68" t="str">
        <f>VLOOKUP(E2333,Refs!$P$2:$R$29,3,FALSE)</f>
        <v>Y61</v>
      </c>
      <c r="J2333" s="68" t="str">
        <f>VLOOKUP(E2333,Refs!$P$2:$S$29,4,FALSE)</f>
        <v>East of England</v>
      </c>
      <c r="K2333" s="28">
        <f t="shared" si="76"/>
        <v>241</v>
      </c>
    </row>
    <row r="2334" spans="1:11" x14ac:dyDescent="0.35">
      <c r="A2334" s="69">
        <f t="shared" si="75"/>
        <v>45748</v>
      </c>
      <c r="B2334" t="s">
        <v>887</v>
      </c>
      <c r="C2334" t="s">
        <v>270</v>
      </c>
      <c r="D2334" t="s">
        <v>898</v>
      </c>
      <c r="E2334" t="s">
        <v>312</v>
      </c>
      <c r="F2334" t="s">
        <v>313</v>
      </c>
      <c r="G2334" t="s">
        <v>104</v>
      </c>
      <c r="H2334">
        <v>1451</v>
      </c>
      <c r="I2334" s="68" t="str">
        <f>VLOOKUP(E2334,Refs!$P$2:$R$29,3,FALSE)</f>
        <v>Y61</v>
      </c>
      <c r="J2334" s="68" t="str">
        <f>VLOOKUP(E2334,Refs!$P$2:$S$29,4,FALSE)</f>
        <v>East of England</v>
      </c>
      <c r="K2334" s="28">
        <f t="shared" si="76"/>
        <v>1451</v>
      </c>
    </row>
    <row r="2335" spans="1:11" x14ac:dyDescent="0.35">
      <c r="A2335" s="69">
        <f t="shared" si="75"/>
        <v>45748</v>
      </c>
      <c r="B2335" t="s">
        <v>887</v>
      </c>
      <c r="C2335" t="s">
        <v>270</v>
      </c>
      <c r="D2335" t="s">
        <v>898</v>
      </c>
      <c r="E2335" t="s">
        <v>312</v>
      </c>
      <c r="F2335" t="s">
        <v>313</v>
      </c>
      <c r="G2335" t="s">
        <v>105</v>
      </c>
      <c r="H2335">
        <v>5263767</v>
      </c>
      <c r="I2335" s="68" t="str">
        <f>VLOOKUP(E2335,Refs!$P$2:$R$29,3,FALSE)</f>
        <v>Y61</v>
      </c>
      <c r="J2335" s="68" t="str">
        <f>VLOOKUP(E2335,Refs!$P$2:$S$29,4,FALSE)</f>
        <v>East of England</v>
      </c>
      <c r="K2335" s="28">
        <f t="shared" si="76"/>
        <v>5263767</v>
      </c>
    </row>
    <row r="2336" spans="1:11" x14ac:dyDescent="0.35">
      <c r="A2336" s="69">
        <f t="shared" si="75"/>
        <v>45748</v>
      </c>
      <c r="B2336" t="s">
        <v>887</v>
      </c>
      <c r="C2336" t="s">
        <v>270</v>
      </c>
      <c r="D2336" t="s">
        <v>898</v>
      </c>
      <c r="E2336" t="s">
        <v>312</v>
      </c>
      <c r="F2336" t="s">
        <v>313</v>
      </c>
      <c r="G2336" t="s">
        <v>106</v>
      </c>
      <c r="H2336">
        <v>1981</v>
      </c>
      <c r="I2336" s="68" t="str">
        <f>VLOOKUP(E2336,Refs!$P$2:$R$29,3,FALSE)</f>
        <v>Y61</v>
      </c>
      <c r="J2336" s="68" t="str">
        <f>VLOOKUP(E2336,Refs!$P$2:$S$29,4,FALSE)</f>
        <v>East of England</v>
      </c>
      <c r="K2336" s="28">
        <f t="shared" si="76"/>
        <v>1981</v>
      </c>
    </row>
    <row r="2337" spans="1:11" x14ac:dyDescent="0.35">
      <c r="A2337" s="69">
        <f t="shared" si="75"/>
        <v>45748</v>
      </c>
      <c r="B2337" t="s">
        <v>887</v>
      </c>
      <c r="C2337" t="s">
        <v>270</v>
      </c>
      <c r="D2337" t="s">
        <v>898</v>
      </c>
      <c r="E2337" t="s">
        <v>312</v>
      </c>
      <c r="F2337" t="s">
        <v>313</v>
      </c>
      <c r="G2337" t="s">
        <v>107</v>
      </c>
      <c r="H2337">
        <v>1714</v>
      </c>
      <c r="I2337" s="68" t="str">
        <f>VLOOKUP(E2337,Refs!$P$2:$R$29,3,FALSE)</f>
        <v>Y61</v>
      </c>
      <c r="J2337" s="68" t="str">
        <f>VLOOKUP(E2337,Refs!$P$2:$S$29,4,FALSE)</f>
        <v>East of England</v>
      </c>
      <c r="K2337" s="28">
        <f t="shared" si="76"/>
        <v>1714</v>
      </c>
    </row>
    <row r="2338" spans="1:11" x14ac:dyDescent="0.35">
      <c r="A2338" s="69">
        <f t="shared" si="75"/>
        <v>45748</v>
      </c>
      <c r="B2338" t="s">
        <v>887</v>
      </c>
      <c r="C2338" t="s">
        <v>270</v>
      </c>
      <c r="D2338" t="s">
        <v>898</v>
      </c>
      <c r="E2338" t="s">
        <v>312</v>
      </c>
      <c r="F2338" t="s">
        <v>313</v>
      </c>
      <c r="G2338" t="s">
        <v>108</v>
      </c>
      <c r="H2338">
        <v>73</v>
      </c>
      <c r="I2338" s="68" t="str">
        <f>VLOOKUP(E2338,Refs!$P$2:$R$29,3,FALSE)</f>
        <v>Y61</v>
      </c>
      <c r="J2338" s="68" t="str">
        <f>VLOOKUP(E2338,Refs!$P$2:$S$29,4,FALSE)</f>
        <v>East of England</v>
      </c>
      <c r="K2338" s="28">
        <f t="shared" si="76"/>
        <v>73</v>
      </c>
    </row>
    <row r="2339" spans="1:11" x14ac:dyDescent="0.35">
      <c r="A2339" s="69">
        <f t="shared" si="75"/>
        <v>45748</v>
      </c>
      <c r="B2339" t="s">
        <v>887</v>
      </c>
      <c r="C2339" t="s">
        <v>270</v>
      </c>
      <c r="D2339" t="s">
        <v>898</v>
      </c>
      <c r="E2339" t="s">
        <v>312</v>
      </c>
      <c r="F2339" t="s">
        <v>313</v>
      </c>
      <c r="G2339" t="s">
        <v>109</v>
      </c>
      <c r="H2339">
        <v>966</v>
      </c>
      <c r="I2339" s="68" t="str">
        <f>VLOOKUP(E2339,Refs!$P$2:$R$29,3,FALSE)</f>
        <v>Y61</v>
      </c>
      <c r="J2339" s="68" t="str">
        <f>VLOOKUP(E2339,Refs!$P$2:$S$29,4,FALSE)</f>
        <v>East of England</v>
      </c>
      <c r="K2339" s="28">
        <f t="shared" si="76"/>
        <v>966</v>
      </c>
    </row>
    <row r="2340" spans="1:11" x14ac:dyDescent="0.35">
      <c r="A2340" s="69">
        <f t="shared" si="75"/>
        <v>45748</v>
      </c>
      <c r="B2340" t="s">
        <v>887</v>
      </c>
      <c r="C2340" t="s">
        <v>270</v>
      </c>
      <c r="D2340" t="s">
        <v>898</v>
      </c>
      <c r="E2340" t="s">
        <v>312</v>
      </c>
      <c r="F2340" t="s">
        <v>313</v>
      </c>
      <c r="G2340" t="s">
        <v>110</v>
      </c>
      <c r="H2340">
        <v>3259527</v>
      </c>
      <c r="I2340" s="68" t="str">
        <f>VLOOKUP(E2340,Refs!$P$2:$R$29,3,FALSE)</f>
        <v>Y61</v>
      </c>
      <c r="J2340" s="68" t="str">
        <f>VLOOKUP(E2340,Refs!$P$2:$S$29,4,FALSE)</f>
        <v>East of England</v>
      </c>
      <c r="K2340" s="28">
        <f t="shared" si="76"/>
        <v>3259527</v>
      </c>
    </row>
    <row r="2341" spans="1:11" x14ac:dyDescent="0.35">
      <c r="A2341" s="69">
        <f t="shared" si="75"/>
        <v>45748</v>
      </c>
      <c r="B2341" t="s">
        <v>887</v>
      </c>
      <c r="C2341" t="s">
        <v>270</v>
      </c>
      <c r="D2341" t="s">
        <v>898</v>
      </c>
      <c r="E2341" t="s">
        <v>312</v>
      </c>
      <c r="F2341" t="s">
        <v>313</v>
      </c>
      <c r="G2341" t="s">
        <v>111</v>
      </c>
      <c r="H2341">
        <v>415</v>
      </c>
      <c r="I2341" s="68" t="str">
        <f>VLOOKUP(E2341,Refs!$P$2:$R$29,3,FALSE)</f>
        <v>Y61</v>
      </c>
      <c r="J2341" s="68" t="str">
        <f>VLOOKUP(E2341,Refs!$P$2:$S$29,4,FALSE)</f>
        <v>East of England</v>
      </c>
      <c r="K2341" s="28">
        <f t="shared" si="76"/>
        <v>415</v>
      </c>
    </row>
    <row r="2342" spans="1:11" x14ac:dyDescent="0.35">
      <c r="A2342" s="69">
        <f t="shared" si="75"/>
        <v>45748</v>
      </c>
      <c r="B2342" t="s">
        <v>887</v>
      </c>
      <c r="C2342" t="s">
        <v>270</v>
      </c>
      <c r="D2342" t="s">
        <v>898</v>
      </c>
      <c r="E2342" t="s">
        <v>312</v>
      </c>
      <c r="F2342" t="s">
        <v>313</v>
      </c>
      <c r="G2342" t="s">
        <v>814</v>
      </c>
      <c r="H2342">
        <v>11502</v>
      </c>
      <c r="I2342" s="68" t="str">
        <f>VLOOKUP(E2342,Refs!$P$2:$R$29,3,FALSE)</f>
        <v>Y61</v>
      </c>
      <c r="J2342" s="68" t="str">
        <f>VLOOKUP(E2342,Refs!$P$2:$S$29,4,FALSE)</f>
        <v>East of England</v>
      </c>
      <c r="K2342" s="28">
        <f t="shared" si="76"/>
        <v>11502</v>
      </c>
    </row>
    <row r="2343" spans="1:11" x14ac:dyDescent="0.35">
      <c r="A2343" s="69">
        <f t="shared" si="75"/>
        <v>45748</v>
      </c>
      <c r="B2343" t="s">
        <v>887</v>
      </c>
      <c r="C2343" t="s">
        <v>270</v>
      </c>
      <c r="D2343" t="s">
        <v>898</v>
      </c>
      <c r="E2343" t="s">
        <v>312</v>
      </c>
      <c r="F2343" t="s">
        <v>313</v>
      </c>
      <c r="G2343" t="s">
        <v>815</v>
      </c>
      <c r="H2343">
        <v>386</v>
      </c>
      <c r="I2343" s="68" t="str">
        <f>VLOOKUP(E2343,Refs!$P$2:$R$29,3,FALSE)</f>
        <v>Y61</v>
      </c>
      <c r="J2343" s="68" t="str">
        <f>VLOOKUP(E2343,Refs!$P$2:$S$29,4,FALSE)</f>
        <v>East of England</v>
      </c>
      <c r="K2343" s="28">
        <f t="shared" si="76"/>
        <v>386</v>
      </c>
    </row>
    <row r="2344" spans="1:11" x14ac:dyDescent="0.35">
      <c r="A2344" s="69">
        <f t="shared" si="75"/>
        <v>45748</v>
      </c>
      <c r="B2344" t="s">
        <v>887</v>
      </c>
      <c r="C2344" t="s">
        <v>270</v>
      </c>
      <c r="D2344" t="s">
        <v>898</v>
      </c>
      <c r="E2344" t="s">
        <v>312</v>
      </c>
      <c r="F2344" t="s">
        <v>313</v>
      </c>
      <c r="G2344" t="s">
        <v>112</v>
      </c>
      <c r="H2344">
        <v>17610</v>
      </c>
      <c r="I2344" s="68" t="str">
        <f>VLOOKUP(E2344,Refs!$P$2:$R$29,3,FALSE)</f>
        <v>Y61</v>
      </c>
      <c r="J2344" s="68" t="str">
        <f>VLOOKUP(E2344,Refs!$P$2:$S$29,4,FALSE)</f>
        <v>East of England</v>
      </c>
      <c r="K2344" s="28">
        <f t="shared" si="76"/>
        <v>17610</v>
      </c>
    </row>
    <row r="2345" spans="1:11" x14ac:dyDescent="0.35">
      <c r="A2345" s="69">
        <f t="shared" si="75"/>
        <v>45748</v>
      </c>
      <c r="B2345" t="s">
        <v>887</v>
      </c>
      <c r="C2345" t="s">
        <v>270</v>
      </c>
      <c r="D2345" t="s">
        <v>898</v>
      </c>
      <c r="E2345" t="s">
        <v>312</v>
      </c>
      <c r="F2345" t="s">
        <v>313</v>
      </c>
      <c r="G2345" t="s">
        <v>113</v>
      </c>
      <c r="H2345">
        <v>13</v>
      </c>
      <c r="I2345" s="68" t="str">
        <f>VLOOKUP(E2345,Refs!$P$2:$R$29,3,FALSE)</f>
        <v>Y61</v>
      </c>
      <c r="J2345" s="68" t="str">
        <f>VLOOKUP(E2345,Refs!$P$2:$S$29,4,FALSE)</f>
        <v>East of England</v>
      </c>
      <c r="K2345" s="28">
        <f t="shared" si="76"/>
        <v>13</v>
      </c>
    </row>
    <row r="2346" spans="1:11" x14ac:dyDescent="0.35">
      <c r="A2346" s="69">
        <f t="shared" si="75"/>
        <v>45748</v>
      </c>
      <c r="B2346" t="s">
        <v>887</v>
      </c>
      <c r="C2346" t="s">
        <v>270</v>
      </c>
      <c r="D2346" t="s">
        <v>898</v>
      </c>
      <c r="E2346" t="s">
        <v>312</v>
      </c>
      <c r="F2346" t="s">
        <v>313</v>
      </c>
      <c r="G2346" t="s">
        <v>114</v>
      </c>
      <c r="H2346">
        <v>14057</v>
      </c>
      <c r="I2346" s="68" t="str">
        <f>VLOOKUP(E2346,Refs!$P$2:$R$29,3,FALSE)</f>
        <v>Y61</v>
      </c>
      <c r="J2346" s="68" t="str">
        <f>VLOOKUP(E2346,Refs!$P$2:$S$29,4,FALSE)</f>
        <v>East of England</v>
      </c>
      <c r="K2346" s="28">
        <f t="shared" si="76"/>
        <v>14057</v>
      </c>
    </row>
    <row r="2347" spans="1:11" x14ac:dyDescent="0.35">
      <c r="A2347" s="69">
        <f t="shared" si="75"/>
        <v>45748</v>
      </c>
      <c r="B2347" t="s">
        <v>887</v>
      </c>
      <c r="C2347" t="s">
        <v>270</v>
      </c>
      <c r="D2347" t="s">
        <v>898</v>
      </c>
      <c r="E2347" t="s">
        <v>312</v>
      </c>
      <c r="F2347" t="s">
        <v>313</v>
      </c>
      <c r="G2347" t="s">
        <v>115</v>
      </c>
      <c r="H2347">
        <v>2693</v>
      </c>
      <c r="I2347" s="68" t="str">
        <f>VLOOKUP(E2347,Refs!$P$2:$R$29,3,FALSE)</f>
        <v>Y61</v>
      </c>
      <c r="J2347" s="68" t="str">
        <f>VLOOKUP(E2347,Refs!$P$2:$S$29,4,FALSE)</f>
        <v>East of England</v>
      </c>
      <c r="K2347" s="28">
        <f t="shared" si="76"/>
        <v>2693</v>
      </c>
    </row>
    <row r="2348" spans="1:11" x14ac:dyDescent="0.35">
      <c r="A2348" s="69">
        <f t="shared" si="75"/>
        <v>45748</v>
      </c>
      <c r="B2348" t="s">
        <v>887</v>
      </c>
      <c r="C2348" t="s">
        <v>270</v>
      </c>
      <c r="D2348" t="s">
        <v>898</v>
      </c>
      <c r="E2348" t="s">
        <v>312</v>
      </c>
      <c r="F2348" t="s">
        <v>313</v>
      </c>
      <c r="G2348" t="s">
        <v>116</v>
      </c>
      <c r="H2348">
        <v>3538</v>
      </c>
      <c r="I2348" s="68" t="str">
        <f>VLOOKUP(E2348,Refs!$P$2:$R$29,3,FALSE)</f>
        <v>Y61</v>
      </c>
      <c r="J2348" s="68" t="str">
        <f>VLOOKUP(E2348,Refs!$P$2:$S$29,4,FALSE)</f>
        <v>East of England</v>
      </c>
      <c r="K2348" s="28">
        <f t="shared" si="76"/>
        <v>3538</v>
      </c>
    </row>
    <row r="2349" spans="1:11" x14ac:dyDescent="0.35">
      <c r="A2349" s="69">
        <f t="shared" si="75"/>
        <v>45748</v>
      </c>
      <c r="B2349" t="s">
        <v>887</v>
      </c>
      <c r="C2349" t="s">
        <v>270</v>
      </c>
      <c r="D2349" t="s">
        <v>898</v>
      </c>
      <c r="E2349" t="s">
        <v>312</v>
      </c>
      <c r="F2349" t="s">
        <v>313</v>
      </c>
      <c r="G2349" t="s">
        <v>117</v>
      </c>
      <c r="H2349">
        <v>1178</v>
      </c>
      <c r="I2349" s="68" t="str">
        <f>VLOOKUP(E2349,Refs!$P$2:$R$29,3,FALSE)</f>
        <v>Y61</v>
      </c>
      <c r="J2349" s="68" t="str">
        <f>VLOOKUP(E2349,Refs!$P$2:$S$29,4,FALSE)</f>
        <v>East of England</v>
      </c>
      <c r="K2349" s="28">
        <f t="shared" si="76"/>
        <v>1178</v>
      </c>
    </row>
    <row r="2350" spans="1:11" x14ac:dyDescent="0.35">
      <c r="A2350" s="69">
        <f t="shared" si="75"/>
        <v>45748</v>
      </c>
      <c r="B2350" t="s">
        <v>887</v>
      </c>
      <c r="C2350" t="s">
        <v>270</v>
      </c>
      <c r="D2350" t="s">
        <v>898</v>
      </c>
      <c r="E2350" t="s">
        <v>312</v>
      </c>
      <c r="F2350" t="s">
        <v>313</v>
      </c>
      <c r="G2350" t="s">
        <v>118</v>
      </c>
      <c r="H2350">
        <v>8491</v>
      </c>
      <c r="I2350" s="68" t="str">
        <f>VLOOKUP(E2350,Refs!$P$2:$R$29,3,FALSE)</f>
        <v>Y61</v>
      </c>
      <c r="J2350" s="68" t="str">
        <f>VLOOKUP(E2350,Refs!$P$2:$S$29,4,FALSE)</f>
        <v>East of England</v>
      </c>
      <c r="K2350" s="28">
        <f t="shared" si="76"/>
        <v>8491</v>
      </c>
    </row>
    <row r="2351" spans="1:11" x14ac:dyDescent="0.35">
      <c r="A2351" s="69">
        <f t="shared" si="75"/>
        <v>45748</v>
      </c>
      <c r="B2351" t="s">
        <v>887</v>
      </c>
      <c r="C2351" t="s">
        <v>270</v>
      </c>
      <c r="D2351" t="s">
        <v>898</v>
      </c>
      <c r="E2351" t="s">
        <v>312</v>
      </c>
      <c r="F2351" t="s">
        <v>313</v>
      </c>
      <c r="G2351" t="s">
        <v>119</v>
      </c>
      <c r="H2351">
        <v>1451</v>
      </c>
      <c r="I2351" s="68" t="str">
        <f>VLOOKUP(E2351,Refs!$P$2:$R$29,3,FALSE)</f>
        <v>Y61</v>
      </c>
      <c r="J2351" s="68" t="str">
        <f>VLOOKUP(E2351,Refs!$P$2:$S$29,4,FALSE)</f>
        <v>East of England</v>
      </c>
      <c r="K2351" s="28">
        <f t="shared" si="76"/>
        <v>1451</v>
      </c>
    </row>
    <row r="2352" spans="1:11" x14ac:dyDescent="0.35">
      <c r="A2352" s="69">
        <f t="shared" si="75"/>
        <v>45748</v>
      </c>
      <c r="B2352" t="s">
        <v>887</v>
      </c>
      <c r="C2352" t="s">
        <v>270</v>
      </c>
      <c r="D2352" t="s">
        <v>898</v>
      </c>
      <c r="E2352" t="s">
        <v>312</v>
      </c>
      <c r="F2352" t="s">
        <v>313</v>
      </c>
      <c r="G2352" t="s">
        <v>120</v>
      </c>
      <c r="H2352">
        <v>23</v>
      </c>
      <c r="I2352" s="68" t="str">
        <f>VLOOKUP(E2352,Refs!$P$2:$R$29,3,FALSE)</f>
        <v>Y61</v>
      </c>
      <c r="J2352" s="68" t="str">
        <f>VLOOKUP(E2352,Refs!$P$2:$S$29,4,FALSE)</f>
        <v>East of England</v>
      </c>
      <c r="K2352" s="28">
        <f t="shared" si="76"/>
        <v>23</v>
      </c>
    </row>
    <row r="2353" spans="1:11" x14ac:dyDescent="0.35">
      <c r="A2353" s="69">
        <f t="shared" si="75"/>
        <v>45748</v>
      </c>
      <c r="B2353" t="s">
        <v>887</v>
      </c>
      <c r="C2353" t="s">
        <v>270</v>
      </c>
      <c r="D2353" t="s">
        <v>898</v>
      </c>
      <c r="E2353" t="s">
        <v>312</v>
      </c>
      <c r="F2353" t="s">
        <v>313</v>
      </c>
      <c r="G2353" t="s">
        <v>121</v>
      </c>
      <c r="H2353">
        <v>5</v>
      </c>
      <c r="I2353" s="68" t="str">
        <f>VLOOKUP(E2353,Refs!$P$2:$R$29,3,FALSE)</f>
        <v>Y61</v>
      </c>
      <c r="J2353" s="68" t="str">
        <f>VLOOKUP(E2353,Refs!$P$2:$S$29,4,FALSE)</f>
        <v>East of England</v>
      </c>
      <c r="K2353" s="28">
        <f t="shared" si="76"/>
        <v>5</v>
      </c>
    </row>
    <row r="2354" spans="1:11" x14ac:dyDescent="0.35">
      <c r="A2354" s="69">
        <f t="shared" si="75"/>
        <v>45748</v>
      </c>
      <c r="B2354" t="s">
        <v>887</v>
      </c>
      <c r="C2354" t="s">
        <v>270</v>
      </c>
      <c r="D2354" t="s">
        <v>898</v>
      </c>
      <c r="E2354" t="s">
        <v>312</v>
      </c>
      <c r="F2354" t="s">
        <v>313</v>
      </c>
      <c r="G2354" t="s">
        <v>122</v>
      </c>
      <c r="H2354">
        <v>1775</v>
      </c>
      <c r="I2354" s="68" t="str">
        <f>VLOOKUP(E2354,Refs!$P$2:$R$29,3,FALSE)</f>
        <v>Y61</v>
      </c>
      <c r="J2354" s="68" t="str">
        <f>VLOOKUP(E2354,Refs!$P$2:$S$29,4,FALSE)</f>
        <v>East of England</v>
      </c>
      <c r="K2354" s="28">
        <f t="shared" si="76"/>
        <v>1775</v>
      </c>
    </row>
    <row r="2355" spans="1:11" x14ac:dyDescent="0.35">
      <c r="A2355" s="69">
        <f t="shared" si="75"/>
        <v>45748</v>
      </c>
      <c r="B2355" t="s">
        <v>887</v>
      </c>
      <c r="C2355" t="s">
        <v>270</v>
      </c>
      <c r="D2355" t="s">
        <v>898</v>
      </c>
      <c r="E2355" t="s">
        <v>312</v>
      </c>
      <c r="F2355" t="s">
        <v>313</v>
      </c>
      <c r="G2355" t="s">
        <v>123</v>
      </c>
      <c r="H2355">
        <v>51</v>
      </c>
      <c r="I2355" s="68" t="str">
        <f>VLOOKUP(E2355,Refs!$P$2:$R$29,3,FALSE)</f>
        <v>Y61</v>
      </c>
      <c r="J2355" s="68" t="str">
        <f>VLOOKUP(E2355,Refs!$P$2:$S$29,4,FALSE)</f>
        <v>East of England</v>
      </c>
      <c r="K2355" s="28">
        <f t="shared" si="76"/>
        <v>51</v>
      </c>
    </row>
    <row r="2356" spans="1:11" x14ac:dyDescent="0.35">
      <c r="A2356" s="69">
        <f t="shared" si="75"/>
        <v>45748</v>
      </c>
      <c r="B2356" t="s">
        <v>887</v>
      </c>
      <c r="C2356" t="s">
        <v>270</v>
      </c>
      <c r="D2356" t="s">
        <v>898</v>
      </c>
      <c r="E2356" t="s">
        <v>312</v>
      </c>
      <c r="F2356" t="s">
        <v>313</v>
      </c>
      <c r="G2356" t="s">
        <v>124</v>
      </c>
      <c r="H2356">
        <v>2</v>
      </c>
      <c r="I2356" s="68" t="str">
        <f>VLOOKUP(E2356,Refs!$P$2:$R$29,3,FALSE)</f>
        <v>Y61</v>
      </c>
      <c r="J2356" s="68" t="str">
        <f>VLOOKUP(E2356,Refs!$P$2:$S$29,4,FALSE)</f>
        <v>East of England</v>
      </c>
      <c r="K2356" s="28">
        <f t="shared" si="76"/>
        <v>2</v>
      </c>
    </row>
    <row r="2357" spans="1:11" x14ac:dyDescent="0.35">
      <c r="A2357" s="69">
        <f t="shared" si="75"/>
        <v>45748</v>
      </c>
      <c r="B2357" t="s">
        <v>887</v>
      </c>
      <c r="C2357" t="s">
        <v>270</v>
      </c>
      <c r="D2357" t="s">
        <v>898</v>
      </c>
      <c r="E2357" t="s">
        <v>312</v>
      </c>
      <c r="F2357" t="s">
        <v>313</v>
      </c>
      <c r="G2357" t="s">
        <v>125</v>
      </c>
      <c r="H2357">
        <v>0</v>
      </c>
      <c r="I2357" s="68" t="str">
        <f>VLOOKUP(E2357,Refs!$P$2:$R$29,3,FALSE)</f>
        <v>Y61</v>
      </c>
      <c r="J2357" s="68" t="str">
        <f>VLOOKUP(E2357,Refs!$P$2:$S$29,4,FALSE)</f>
        <v>East of England</v>
      </c>
      <c r="K2357" s="28" t="str">
        <f t="shared" si="76"/>
        <v/>
      </c>
    </row>
    <row r="2358" spans="1:11" x14ac:dyDescent="0.35">
      <c r="A2358" s="69">
        <f t="shared" si="75"/>
        <v>45748</v>
      </c>
      <c r="B2358" t="s">
        <v>887</v>
      </c>
      <c r="C2358" t="s">
        <v>270</v>
      </c>
      <c r="D2358" t="s">
        <v>898</v>
      </c>
      <c r="E2358" t="s">
        <v>312</v>
      </c>
      <c r="F2358" t="s">
        <v>313</v>
      </c>
      <c r="G2358" t="s">
        <v>126</v>
      </c>
      <c r="H2358">
        <v>0</v>
      </c>
      <c r="I2358" s="68" t="str">
        <f>VLOOKUP(E2358,Refs!$P$2:$R$29,3,FALSE)</f>
        <v>Y61</v>
      </c>
      <c r="J2358" s="68" t="str">
        <f>VLOOKUP(E2358,Refs!$P$2:$S$29,4,FALSE)</f>
        <v>East of England</v>
      </c>
      <c r="K2358" s="28" t="str">
        <f t="shared" si="76"/>
        <v/>
      </c>
    </row>
    <row r="2359" spans="1:11" x14ac:dyDescent="0.35">
      <c r="A2359" s="69">
        <f t="shared" si="75"/>
        <v>45748</v>
      </c>
      <c r="B2359" t="s">
        <v>887</v>
      </c>
      <c r="C2359" t="s">
        <v>270</v>
      </c>
      <c r="D2359" t="s">
        <v>898</v>
      </c>
      <c r="E2359" t="s">
        <v>312</v>
      </c>
      <c r="F2359" t="s">
        <v>313</v>
      </c>
      <c r="G2359" t="s">
        <v>127</v>
      </c>
      <c r="H2359">
        <v>0</v>
      </c>
      <c r="I2359" s="68" t="str">
        <f>VLOOKUP(E2359,Refs!$P$2:$R$29,3,FALSE)</f>
        <v>Y61</v>
      </c>
      <c r="J2359" s="68" t="str">
        <f>VLOOKUP(E2359,Refs!$P$2:$S$29,4,FALSE)</f>
        <v>East of England</v>
      </c>
      <c r="K2359" s="28" t="str">
        <f t="shared" si="76"/>
        <v/>
      </c>
    </row>
    <row r="2360" spans="1:11" x14ac:dyDescent="0.35">
      <c r="A2360" s="69">
        <f t="shared" si="75"/>
        <v>45748</v>
      </c>
      <c r="B2360" t="s">
        <v>887</v>
      </c>
      <c r="C2360" t="s">
        <v>270</v>
      </c>
      <c r="D2360" t="s">
        <v>898</v>
      </c>
      <c r="E2360" t="s">
        <v>312</v>
      </c>
      <c r="F2360" t="s">
        <v>313</v>
      </c>
      <c r="G2360" t="s">
        <v>128</v>
      </c>
      <c r="H2360">
        <v>8</v>
      </c>
      <c r="I2360" s="68" t="str">
        <f>VLOOKUP(E2360,Refs!$P$2:$R$29,3,FALSE)</f>
        <v>Y61</v>
      </c>
      <c r="J2360" s="68" t="str">
        <f>VLOOKUP(E2360,Refs!$P$2:$S$29,4,FALSE)</f>
        <v>East of England</v>
      </c>
      <c r="K2360" s="28">
        <f t="shared" si="76"/>
        <v>8</v>
      </c>
    </row>
    <row r="2361" spans="1:11" x14ac:dyDescent="0.35">
      <c r="A2361" s="69">
        <f t="shared" si="75"/>
        <v>45748</v>
      </c>
      <c r="B2361" t="s">
        <v>887</v>
      </c>
      <c r="C2361" t="s">
        <v>270</v>
      </c>
      <c r="D2361" t="s">
        <v>898</v>
      </c>
      <c r="E2361" t="s">
        <v>312</v>
      </c>
      <c r="F2361" t="s">
        <v>313</v>
      </c>
      <c r="G2361" t="s">
        <v>129</v>
      </c>
      <c r="H2361">
        <v>857</v>
      </c>
      <c r="I2361" s="68" t="str">
        <f>VLOOKUP(E2361,Refs!$P$2:$R$29,3,FALSE)</f>
        <v>Y61</v>
      </c>
      <c r="J2361" s="68" t="str">
        <f>VLOOKUP(E2361,Refs!$P$2:$S$29,4,FALSE)</f>
        <v>East of England</v>
      </c>
      <c r="K2361" s="28">
        <f t="shared" si="76"/>
        <v>857</v>
      </c>
    </row>
    <row r="2362" spans="1:11" x14ac:dyDescent="0.35">
      <c r="A2362" s="69">
        <f t="shared" si="75"/>
        <v>45748</v>
      </c>
      <c r="B2362" t="s">
        <v>887</v>
      </c>
      <c r="C2362" t="s">
        <v>270</v>
      </c>
      <c r="D2362" t="s">
        <v>898</v>
      </c>
      <c r="E2362" t="s">
        <v>312</v>
      </c>
      <c r="F2362" t="s">
        <v>313</v>
      </c>
      <c r="G2362" t="s">
        <v>130</v>
      </c>
      <c r="H2362">
        <v>567</v>
      </c>
      <c r="I2362" s="68" t="str">
        <f>VLOOKUP(E2362,Refs!$P$2:$R$29,3,FALSE)</f>
        <v>Y61</v>
      </c>
      <c r="J2362" s="68" t="str">
        <f>VLOOKUP(E2362,Refs!$P$2:$S$29,4,FALSE)</f>
        <v>East of England</v>
      </c>
      <c r="K2362" s="28">
        <f t="shared" si="76"/>
        <v>567</v>
      </c>
    </row>
    <row r="2363" spans="1:11" x14ac:dyDescent="0.35">
      <c r="A2363" s="69">
        <f t="shared" si="75"/>
        <v>45748</v>
      </c>
      <c r="B2363" t="s">
        <v>887</v>
      </c>
      <c r="C2363" t="s">
        <v>270</v>
      </c>
      <c r="D2363" t="s">
        <v>898</v>
      </c>
      <c r="E2363" t="s">
        <v>312</v>
      </c>
      <c r="F2363" t="s">
        <v>313</v>
      </c>
      <c r="G2363" t="s">
        <v>131</v>
      </c>
      <c r="H2363">
        <v>386</v>
      </c>
      <c r="I2363" s="68" t="str">
        <f>VLOOKUP(E2363,Refs!$P$2:$R$29,3,FALSE)</f>
        <v>Y61</v>
      </c>
      <c r="J2363" s="68" t="str">
        <f>VLOOKUP(E2363,Refs!$P$2:$S$29,4,FALSE)</f>
        <v>East of England</v>
      </c>
      <c r="K2363" s="28">
        <f t="shared" si="76"/>
        <v>386</v>
      </c>
    </row>
    <row r="2364" spans="1:11" x14ac:dyDescent="0.35">
      <c r="A2364" s="69">
        <f t="shared" si="75"/>
        <v>45748</v>
      </c>
      <c r="B2364" t="s">
        <v>887</v>
      </c>
      <c r="C2364" t="s">
        <v>270</v>
      </c>
      <c r="D2364" t="s">
        <v>898</v>
      </c>
      <c r="E2364" t="s">
        <v>312</v>
      </c>
      <c r="F2364" t="s">
        <v>313</v>
      </c>
      <c r="G2364" t="s">
        <v>132</v>
      </c>
      <c r="H2364">
        <v>1973</v>
      </c>
      <c r="I2364" s="68" t="str">
        <f>VLOOKUP(E2364,Refs!$P$2:$R$29,3,FALSE)</f>
        <v>Y61</v>
      </c>
      <c r="J2364" s="68" t="str">
        <f>VLOOKUP(E2364,Refs!$P$2:$S$29,4,FALSE)</f>
        <v>East of England</v>
      </c>
      <c r="K2364" s="28">
        <f t="shared" si="76"/>
        <v>1973</v>
      </c>
    </row>
    <row r="2365" spans="1:11" x14ac:dyDescent="0.35">
      <c r="A2365" s="69">
        <f t="shared" si="75"/>
        <v>45748</v>
      </c>
      <c r="B2365" t="s">
        <v>887</v>
      </c>
      <c r="C2365" t="s">
        <v>270</v>
      </c>
      <c r="D2365" t="s">
        <v>898</v>
      </c>
      <c r="E2365" t="s">
        <v>312</v>
      </c>
      <c r="F2365" t="s">
        <v>313</v>
      </c>
      <c r="G2365" t="s">
        <v>133</v>
      </c>
      <c r="H2365">
        <v>1786</v>
      </c>
      <c r="I2365" s="68" t="str">
        <f>VLOOKUP(E2365,Refs!$P$2:$R$29,3,FALSE)</f>
        <v>Y61</v>
      </c>
      <c r="J2365" s="68" t="str">
        <f>VLOOKUP(E2365,Refs!$P$2:$S$29,4,FALSE)</f>
        <v>East of England</v>
      </c>
      <c r="K2365" s="28">
        <f t="shared" si="76"/>
        <v>1786</v>
      </c>
    </row>
    <row r="2366" spans="1:11" x14ac:dyDescent="0.35">
      <c r="A2366" s="69">
        <f t="shared" si="75"/>
        <v>45748</v>
      </c>
      <c r="B2366" t="s">
        <v>887</v>
      </c>
      <c r="C2366" t="s">
        <v>270</v>
      </c>
      <c r="D2366" t="s">
        <v>898</v>
      </c>
      <c r="E2366" t="s">
        <v>312</v>
      </c>
      <c r="F2366" t="s">
        <v>313</v>
      </c>
      <c r="G2366" t="s">
        <v>134</v>
      </c>
      <c r="H2366">
        <v>405</v>
      </c>
      <c r="I2366" s="68" t="str">
        <f>VLOOKUP(E2366,Refs!$P$2:$R$29,3,FALSE)</f>
        <v>Y61</v>
      </c>
      <c r="J2366" s="68" t="str">
        <f>VLOOKUP(E2366,Refs!$P$2:$S$29,4,FALSE)</f>
        <v>East of England</v>
      </c>
      <c r="K2366" s="28">
        <f t="shared" si="76"/>
        <v>405</v>
      </c>
    </row>
    <row r="2367" spans="1:11" x14ac:dyDescent="0.35">
      <c r="A2367" s="69">
        <f t="shared" si="75"/>
        <v>45748</v>
      </c>
      <c r="B2367" t="s">
        <v>887</v>
      </c>
      <c r="C2367" t="s">
        <v>270</v>
      </c>
      <c r="D2367" t="s">
        <v>898</v>
      </c>
      <c r="E2367" t="s">
        <v>312</v>
      </c>
      <c r="F2367" t="s">
        <v>313</v>
      </c>
      <c r="G2367" t="s">
        <v>135</v>
      </c>
      <c r="H2367">
        <v>405</v>
      </c>
      <c r="I2367" s="68" t="str">
        <f>VLOOKUP(E2367,Refs!$P$2:$R$29,3,FALSE)</f>
        <v>Y61</v>
      </c>
      <c r="J2367" s="68" t="str">
        <f>VLOOKUP(E2367,Refs!$P$2:$S$29,4,FALSE)</f>
        <v>East of England</v>
      </c>
      <c r="K2367" s="28">
        <f t="shared" si="76"/>
        <v>405</v>
      </c>
    </row>
    <row r="2368" spans="1:11" x14ac:dyDescent="0.35">
      <c r="A2368" s="69">
        <f t="shared" si="75"/>
        <v>45748</v>
      </c>
      <c r="B2368" t="s">
        <v>887</v>
      </c>
      <c r="C2368" t="s">
        <v>270</v>
      </c>
      <c r="D2368" t="s">
        <v>898</v>
      </c>
      <c r="E2368" t="s">
        <v>312</v>
      </c>
      <c r="F2368" t="s">
        <v>313</v>
      </c>
      <c r="G2368" t="s">
        <v>136</v>
      </c>
      <c r="H2368">
        <v>71</v>
      </c>
      <c r="I2368" s="68" t="str">
        <f>VLOOKUP(E2368,Refs!$P$2:$R$29,3,FALSE)</f>
        <v>Y61</v>
      </c>
      <c r="J2368" s="68" t="str">
        <f>VLOOKUP(E2368,Refs!$P$2:$S$29,4,FALSE)</f>
        <v>East of England</v>
      </c>
      <c r="K2368" s="28">
        <f t="shared" si="76"/>
        <v>71</v>
      </c>
    </row>
    <row r="2369" spans="1:11" x14ac:dyDescent="0.35">
      <c r="A2369" s="69">
        <f t="shared" si="75"/>
        <v>45748</v>
      </c>
      <c r="B2369" t="s">
        <v>887</v>
      </c>
      <c r="C2369" t="s">
        <v>270</v>
      </c>
      <c r="D2369" t="s">
        <v>898</v>
      </c>
      <c r="E2369" t="s">
        <v>312</v>
      </c>
      <c r="F2369" t="s">
        <v>313</v>
      </c>
      <c r="G2369" t="s">
        <v>137</v>
      </c>
      <c r="H2369">
        <v>62</v>
      </c>
      <c r="I2369" s="68" t="str">
        <f>VLOOKUP(E2369,Refs!$P$2:$R$29,3,FALSE)</f>
        <v>Y61</v>
      </c>
      <c r="J2369" s="68" t="str">
        <f>VLOOKUP(E2369,Refs!$P$2:$S$29,4,FALSE)</f>
        <v>East of England</v>
      </c>
      <c r="K2369" s="28">
        <f t="shared" si="76"/>
        <v>62</v>
      </c>
    </row>
    <row r="2370" spans="1:11" x14ac:dyDescent="0.35">
      <c r="A2370" s="69">
        <f t="shared" si="75"/>
        <v>45748</v>
      </c>
      <c r="B2370" t="s">
        <v>887</v>
      </c>
      <c r="C2370" t="s">
        <v>270</v>
      </c>
      <c r="D2370" t="s">
        <v>898</v>
      </c>
      <c r="E2370" t="s">
        <v>312</v>
      </c>
      <c r="F2370" t="s">
        <v>313</v>
      </c>
      <c r="G2370" t="s">
        <v>138</v>
      </c>
      <c r="H2370">
        <v>3</v>
      </c>
      <c r="I2370" s="68" t="str">
        <f>VLOOKUP(E2370,Refs!$P$2:$R$29,3,FALSE)</f>
        <v>Y61</v>
      </c>
      <c r="J2370" s="68" t="str">
        <f>VLOOKUP(E2370,Refs!$P$2:$S$29,4,FALSE)</f>
        <v>East of England</v>
      </c>
      <c r="K2370" s="28">
        <f t="shared" si="76"/>
        <v>3</v>
      </c>
    </row>
    <row r="2371" spans="1:11" x14ac:dyDescent="0.35">
      <c r="A2371" s="69">
        <f t="shared" ref="A2371:A2434" si="77">DATEVALUE(RIGHT(B2371,8))</f>
        <v>45748</v>
      </c>
      <c r="B2371" t="s">
        <v>887</v>
      </c>
      <c r="C2371" t="s">
        <v>270</v>
      </c>
      <c r="D2371" t="s">
        <v>898</v>
      </c>
      <c r="E2371" t="s">
        <v>312</v>
      </c>
      <c r="F2371" t="s">
        <v>313</v>
      </c>
      <c r="G2371" t="s">
        <v>139</v>
      </c>
      <c r="H2371">
        <v>1</v>
      </c>
      <c r="I2371" s="68" t="str">
        <f>VLOOKUP(E2371,Refs!$P$2:$R$29,3,FALSE)</f>
        <v>Y61</v>
      </c>
      <c r="J2371" s="68" t="str">
        <f>VLOOKUP(E2371,Refs!$P$2:$S$29,4,FALSE)</f>
        <v>East of England</v>
      </c>
      <c r="K2371" s="28">
        <f t="shared" si="76"/>
        <v>1</v>
      </c>
    </row>
    <row r="2372" spans="1:11" x14ac:dyDescent="0.35">
      <c r="A2372" s="69">
        <f t="shared" si="77"/>
        <v>45748</v>
      </c>
      <c r="B2372" t="s">
        <v>887</v>
      </c>
      <c r="C2372" t="s">
        <v>270</v>
      </c>
      <c r="D2372" t="s">
        <v>898</v>
      </c>
      <c r="E2372" t="s">
        <v>312</v>
      </c>
      <c r="F2372" t="s">
        <v>313</v>
      </c>
      <c r="G2372" t="s">
        <v>140</v>
      </c>
      <c r="H2372">
        <v>0</v>
      </c>
      <c r="I2372" s="68" t="str">
        <f>VLOOKUP(E2372,Refs!$P$2:$R$29,3,FALSE)</f>
        <v>Y61</v>
      </c>
      <c r="J2372" s="68" t="str">
        <f>VLOOKUP(E2372,Refs!$P$2:$S$29,4,FALSE)</f>
        <v>East of England</v>
      </c>
      <c r="K2372" s="28" t="str">
        <f t="shared" si="76"/>
        <v/>
      </c>
    </row>
    <row r="2373" spans="1:11" x14ac:dyDescent="0.35">
      <c r="A2373" s="69">
        <f t="shared" si="77"/>
        <v>45748</v>
      </c>
      <c r="B2373" t="s">
        <v>887</v>
      </c>
      <c r="C2373" t="s">
        <v>270</v>
      </c>
      <c r="D2373" t="s">
        <v>898</v>
      </c>
      <c r="E2373" t="s">
        <v>312</v>
      </c>
      <c r="F2373" t="s">
        <v>313</v>
      </c>
      <c r="G2373" t="s">
        <v>141</v>
      </c>
      <c r="H2373">
        <v>0</v>
      </c>
      <c r="I2373" s="68" t="str">
        <f>VLOOKUP(E2373,Refs!$P$2:$R$29,3,FALSE)</f>
        <v>Y61</v>
      </c>
      <c r="J2373" s="68" t="str">
        <f>VLOOKUP(E2373,Refs!$P$2:$S$29,4,FALSE)</f>
        <v>East of England</v>
      </c>
      <c r="K2373" s="28" t="str">
        <f t="shared" si="76"/>
        <v/>
      </c>
    </row>
    <row r="2374" spans="1:11" x14ac:dyDescent="0.35">
      <c r="A2374" s="69">
        <f t="shared" si="77"/>
        <v>45748</v>
      </c>
      <c r="B2374" t="s">
        <v>887</v>
      </c>
      <c r="C2374" t="s">
        <v>270</v>
      </c>
      <c r="D2374" t="s">
        <v>898</v>
      </c>
      <c r="E2374" t="s">
        <v>312</v>
      </c>
      <c r="F2374" t="s">
        <v>313</v>
      </c>
      <c r="G2374" t="s">
        <v>730</v>
      </c>
      <c r="H2374">
        <v>65</v>
      </c>
      <c r="I2374" s="68" t="str">
        <f>VLOOKUP(E2374,Refs!$P$2:$R$29,3,FALSE)</f>
        <v>Y61</v>
      </c>
      <c r="J2374" s="68" t="str">
        <f>VLOOKUP(E2374,Refs!$P$2:$S$29,4,FALSE)</f>
        <v>East of England</v>
      </c>
      <c r="K2374" s="28">
        <f t="shared" si="76"/>
        <v>65</v>
      </c>
    </row>
    <row r="2375" spans="1:11" x14ac:dyDescent="0.35">
      <c r="A2375" s="69">
        <f t="shared" si="77"/>
        <v>45748</v>
      </c>
      <c r="B2375" t="s">
        <v>887</v>
      </c>
      <c r="C2375" t="s">
        <v>270</v>
      </c>
      <c r="D2375" t="s">
        <v>898</v>
      </c>
      <c r="E2375" t="s">
        <v>312</v>
      </c>
      <c r="F2375" t="s">
        <v>313</v>
      </c>
      <c r="G2375" t="s">
        <v>729</v>
      </c>
      <c r="H2375">
        <v>13</v>
      </c>
      <c r="I2375" s="68" t="str">
        <f>VLOOKUP(E2375,Refs!$P$2:$R$29,3,FALSE)</f>
        <v>Y61</v>
      </c>
      <c r="J2375" s="68" t="str">
        <f>VLOOKUP(E2375,Refs!$P$2:$S$29,4,FALSE)</f>
        <v>East of England</v>
      </c>
      <c r="K2375" s="28">
        <f t="shared" ref="K2375:K2438" si="78">IF(OR(H2375="NULL",H2375=0,H2375=""),"",H2375)</f>
        <v>13</v>
      </c>
    </row>
    <row r="2376" spans="1:11" x14ac:dyDescent="0.35">
      <c r="A2376" s="69">
        <f t="shared" si="77"/>
        <v>45748</v>
      </c>
      <c r="B2376" t="s">
        <v>887</v>
      </c>
      <c r="C2376" t="s">
        <v>270</v>
      </c>
      <c r="D2376" t="s">
        <v>898</v>
      </c>
      <c r="E2376" t="s">
        <v>312</v>
      </c>
      <c r="F2376" t="s">
        <v>313</v>
      </c>
      <c r="G2376" t="s">
        <v>732</v>
      </c>
      <c r="H2376">
        <v>90</v>
      </c>
      <c r="I2376" s="68" t="str">
        <f>VLOOKUP(E2376,Refs!$P$2:$R$29,3,FALSE)</f>
        <v>Y61</v>
      </c>
      <c r="J2376" s="68" t="str">
        <f>VLOOKUP(E2376,Refs!$P$2:$S$29,4,FALSE)</f>
        <v>East of England</v>
      </c>
      <c r="K2376" s="28">
        <f t="shared" si="78"/>
        <v>90</v>
      </c>
    </row>
    <row r="2377" spans="1:11" x14ac:dyDescent="0.35">
      <c r="A2377" s="69">
        <f t="shared" si="77"/>
        <v>45748</v>
      </c>
      <c r="B2377" t="s">
        <v>887</v>
      </c>
      <c r="C2377" t="s">
        <v>270</v>
      </c>
      <c r="D2377" t="s">
        <v>898</v>
      </c>
      <c r="E2377" t="s">
        <v>312</v>
      </c>
      <c r="F2377" t="s">
        <v>313</v>
      </c>
      <c r="G2377" t="s">
        <v>731</v>
      </c>
      <c r="H2377">
        <v>1</v>
      </c>
      <c r="I2377" s="68" t="str">
        <f>VLOOKUP(E2377,Refs!$P$2:$R$29,3,FALSE)</f>
        <v>Y61</v>
      </c>
      <c r="J2377" s="68" t="str">
        <f>VLOOKUP(E2377,Refs!$P$2:$S$29,4,FALSE)</f>
        <v>East of England</v>
      </c>
      <c r="K2377" s="28">
        <f t="shared" si="78"/>
        <v>1</v>
      </c>
    </row>
    <row r="2378" spans="1:11" x14ac:dyDescent="0.35">
      <c r="A2378" s="69">
        <f t="shared" si="77"/>
        <v>45748</v>
      </c>
      <c r="B2378" t="s">
        <v>887</v>
      </c>
      <c r="C2378" t="s">
        <v>264</v>
      </c>
      <c r="D2378" t="s">
        <v>899</v>
      </c>
      <c r="E2378" t="s">
        <v>335</v>
      </c>
      <c r="F2378" t="s">
        <v>900</v>
      </c>
      <c r="G2378" t="s">
        <v>10</v>
      </c>
      <c r="H2378">
        <v>32296</v>
      </c>
      <c r="I2378" s="68" t="str">
        <f>VLOOKUP(E2378,Refs!$P$2:$R$29,3,FALSE)</f>
        <v>Y58</v>
      </c>
      <c r="J2378" s="68" t="str">
        <f>VLOOKUP(E2378,Refs!$P$2:$S$29,4,FALSE)</f>
        <v>South West</v>
      </c>
      <c r="K2378" s="28">
        <f t="shared" si="78"/>
        <v>32296</v>
      </c>
    </row>
    <row r="2379" spans="1:11" x14ac:dyDescent="0.35">
      <c r="A2379" s="69">
        <f t="shared" si="77"/>
        <v>45748</v>
      </c>
      <c r="B2379" t="s">
        <v>887</v>
      </c>
      <c r="C2379" t="s">
        <v>264</v>
      </c>
      <c r="D2379" t="s">
        <v>899</v>
      </c>
      <c r="E2379" t="s">
        <v>335</v>
      </c>
      <c r="F2379" t="s">
        <v>900</v>
      </c>
      <c r="G2379" t="s">
        <v>70</v>
      </c>
      <c r="H2379">
        <v>24301</v>
      </c>
      <c r="I2379" s="68" t="str">
        <f>VLOOKUP(E2379,Refs!$P$2:$R$29,3,FALSE)</f>
        <v>Y58</v>
      </c>
      <c r="J2379" s="68" t="str">
        <f>VLOOKUP(E2379,Refs!$P$2:$S$29,4,FALSE)</f>
        <v>South West</v>
      </c>
      <c r="K2379" s="28">
        <f t="shared" si="78"/>
        <v>24301</v>
      </c>
    </row>
    <row r="2380" spans="1:11" x14ac:dyDescent="0.35">
      <c r="A2380" s="69">
        <f t="shared" si="77"/>
        <v>45748</v>
      </c>
      <c r="B2380" t="s">
        <v>887</v>
      </c>
      <c r="C2380" t="s">
        <v>264</v>
      </c>
      <c r="D2380" t="s">
        <v>899</v>
      </c>
      <c r="E2380" t="s">
        <v>335</v>
      </c>
      <c r="F2380" t="s">
        <v>900</v>
      </c>
      <c r="G2380" t="s">
        <v>20</v>
      </c>
      <c r="H2380">
        <v>23986</v>
      </c>
      <c r="I2380" s="68" t="str">
        <f>VLOOKUP(E2380,Refs!$P$2:$R$29,3,FALSE)</f>
        <v>Y58</v>
      </c>
      <c r="J2380" s="68" t="str">
        <f>VLOOKUP(E2380,Refs!$P$2:$S$29,4,FALSE)</f>
        <v>South West</v>
      </c>
      <c r="K2380" s="28">
        <f t="shared" si="78"/>
        <v>23986</v>
      </c>
    </row>
    <row r="2381" spans="1:11" x14ac:dyDescent="0.35">
      <c r="A2381" s="69">
        <f t="shared" si="77"/>
        <v>45748</v>
      </c>
      <c r="B2381" t="s">
        <v>887</v>
      </c>
      <c r="C2381" t="s">
        <v>264</v>
      </c>
      <c r="D2381" t="s">
        <v>899</v>
      </c>
      <c r="E2381" t="s">
        <v>335</v>
      </c>
      <c r="F2381" t="s">
        <v>900</v>
      </c>
      <c r="G2381" t="s">
        <v>23</v>
      </c>
      <c r="H2381">
        <v>22117</v>
      </c>
      <c r="I2381" s="68" t="str">
        <f>VLOOKUP(E2381,Refs!$P$2:$R$29,3,FALSE)</f>
        <v>Y58</v>
      </c>
      <c r="J2381" s="68" t="str">
        <f>VLOOKUP(E2381,Refs!$P$2:$S$29,4,FALSE)</f>
        <v>South West</v>
      </c>
      <c r="K2381" s="28">
        <f t="shared" si="78"/>
        <v>22117</v>
      </c>
    </row>
    <row r="2382" spans="1:11" x14ac:dyDescent="0.35">
      <c r="A2382" s="69">
        <f t="shared" si="77"/>
        <v>45748</v>
      </c>
      <c r="B2382" t="s">
        <v>887</v>
      </c>
      <c r="C2382" t="s">
        <v>264</v>
      </c>
      <c r="D2382" t="s">
        <v>899</v>
      </c>
      <c r="E2382" t="s">
        <v>335</v>
      </c>
      <c r="F2382" t="s">
        <v>900</v>
      </c>
      <c r="G2382" t="s">
        <v>19</v>
      </c>
      <c r="H2382">
        <v>315</v>
      </c>
      <c r="I2382" s="68" t="str">
        <f>VLOOKUP(E2382,Refs!$P$2:$R$29,3,FALSE)</f>
        <v>Y58</v>
      </c>
      <c r="J2382" s="68" t="str">
        <f>VLOOKUP(E2382,Refs!$P$2:$S$29,4,FALSE)</f>
        <v>South West</v>
      </c>
      <c r="K2382" s="28">
        <f t="shared" si="78"/>
        <v>315</v>
      </c>
    </row>
    <row r="2383" spans="1:11" x14ac:dyDescent="0.35">
      <c r="A2383" s="69">
        <f t="shared" si="77"/>
        <v>45748</v>
      </c>
      <c r="B2383" t="s">
        <v>887</v>
      </c>
      <c r="C2383" t="s">
        <v>264</v>
      </c>
      <c r="D2383" t="s">
        <v>899</v>
      </c>
      <c r="E2383" t="s">
        <v>335</v>
      </c>
      <c r="F2383" t="s">
        <v>900</v>
      </c>
      <c r="G2383" t="s">
        <v>21</v>
      </c>
      <c r="H2383">
        <v>392873</v>
      </c>
      <c r="I2383" s="68" t="str">
        <f>VLOOKUP(E2383,Refs!$P$2:$R$29,3,FALSE)</f>
        <v>Y58</v>
      </c>
      <c r="J2383" s="68" t="str">
        <f>VLOOKUP(E2383,Refs!$P$2:$S$29,4,FALSE)</f>
        <v>South West</v>
      </c>
      <c r="K2383" s="28">
        <f t="shared" si="78"/>
        <v>392873</v>
      </c>
    </row>
    <row r="2384" spans="1:11" x14ac:dyDescent="0.35">
      <c r="A2384" s="69">
        <f t="shared" si="77"/>
        <v>45748</v>
      </c>
      <c r="B2384" t="s">
        <v>887</v>
      </c>
      <c r="C2384" t="s">
        <v>264</v>
      </c>
      <c r="D2384" t="s">
        <v>899</v>
      </c>
      <c r="E2384" t="s">
        <v>335</v>
      </c>
      <c r="F2384" t="s">
        <v>900</v>
      </c>
      <c r="G2384" t="s">
        <v>71</v>
      </c>
      <c r="H2384">
        <v>110</v>
      </c>
      <c r="I2384" s="68" t="str">
        <f>VLOOKUP(E2384,Refs!$P$2:$R$29,3,FALSE)</f>
        <v>Y58</v>
      </c>
      <c r="J2384" s="68" t="str">
        <f>VLOOKUP(E2384,Refs!$P$2:$S$29,4,FALSE)</f>
        <v>South West</v>
      </c>
      <c r="K2384" s="28">
        <f t="shared" si="78"/>
        <v>110</v>
      </c>
    </row>
    <row r="2385" spans="1:11" x14ac:dyDescent="0.35">
      <c r="A2385" s="69">
        <f t="shared" si="77"/>
        <v>45748</v>
      </c>
      <c r="B2385" t="s">
        <v>887</v>
      </c>
      <c r="C2385" t="s">
        <v>264</v>
      </c>
      <c r="D2385" t="s">
        <v>899</v>
      </c>
      <c r="E2385" t="s">
        <v>335</v>
      </c>
      <c r="F2385" t="s">
        <v>900</v>
      </c>
      <c r="G2385" t="s">
        <v>72</v>
      </c>
      <c r="H2385">
        <v>270</v>
      </c>
      <c r="I2385" s="68" t="str">
        <f>VLOOKUP(E2385,Refs!$P$2:$R$29,3,FALSE)</f>
        <v>Y58</v>
      </c>
      <c r="J2385" s="68" t="str">
        <f>VLOOKUP(E2385,Refs!$P$2:$S$29,4,FALSE)</f>
        <v>South West</v>
      </c>
      <c r="K2385" s="28">
        <f t="shared" si="78"/>
        <v>270</v>
      </c>
    </row>
    <row r="2386" spans="1:11" x14ac:dyDescent="0.35">
      <c r="A2386" s="69">
        <f t="shared" si="77"/>
        <v>45748</v>
      </c>
      <c r="B2386" t="s">
        <v>887</v>
      </c>
      <c r="C2386" t="s">
        <v>264</v>
      </c>
      <c r="D2386" t="s">
        <v>899</v>
      </c>
      <c r="E2386" t="s">
        <v>335</v>
      </c>
      <c r="F2386" t="s">
        <v>900</v>
      </c>
      <c r="G2386" t="s">
        <v>73</v>
      </c>
      <c r="H2386">
        <v>24010</v>
      </c>
      <c r="I2386" s="68" t="str">
        <f>VLOOKUP(E2386,Refs!$P$2:$R$29,3,FALSE)</f>
        <v>Y58</v>
      </c>
      <c r="J2386" s="68" t="str">
        <f>VLOOKUP(E2386,Refs!$P$2:$S$29,4,FALSE)</f>
        <v>South West</v>
      </c>
      <c r="K2386" s="28">
        <f t="shared" si="78"/>
        <v>24010</v>
      </c>
    </row>
    <row r="2387" spans="1:11" x14ac:dyDescent="0.35">
      <c r="A2387" s="69">
        <f t="shared" si="77"/>
        <v>45748</v>
      </c>
      <c r="B2387" t="s">
        <v>887</v>
      </c>
      <c r="C2387" t="s">
        <v>264</v>
      </c>
      <c r="D2387" t="s">
        <v>899</v>
      </c>
      <c r="E2387" t="s">
        <v>335</v>
      </c>
      <c r="F2387" t="s">
        <v>900</v>
      </c>
      <c r="G2387" t="s">
        <v>74</v>
      </c>
      <c r="H2387">
        <v>13121</v>
      </c>
      <c r="I2387" s="68" t="str">
        <f>VLOOKUP(E2387,Refs!$P$2:$R$29,3,FALSE)</f>
        <v>Y58</v>
      </c>
      <c r="J2387" s="68" t="str">
        <f>VLOOKUP(E2387,Refs!$P$2:$S$29,4,FALSE)</f>
        <v>South West</v>
      </c>
      <c r="K2387" s="28">
        <f t="shared" si="78"/>
        <v>13121</v>
      </c>
    </row>
    <row r="2388" spans="1:11" x14ac:dyDescent="0.35">
      <c r="A2388" s="69">
        <f t="shared" si="77"/>
        <v>45748</v>
      </c>
      <c r="B2388" t="s">
        <v>887</v>
      </c>
      <c r="C2388" t="s">
        <v>264</v>
      </c>
      <c r="D2388" t="s">
        <v>899</v>
      </c>
      <c r="E2388" t="s">
        <v>335</v>
      </c>
      <c r="F2388" t="s">
        <v>900</v>
      </c>
      <c r="G2388" t="s">
        <v>75</v>
      </c>
      <c r="H2388">
        <v>92658055</v>
      </c>
      <c r="I2388" s="68" t="str">
        <f>VLOOKUP(E2388,Refs!$P$2:$R$29,3,FALSE)</f>
        <v>Y58</v>
      </c>
      <c r="J2388" s="68" t="str">
        <f>VLOOKUP(E2388,Refs!$P$2:$S$29,4,FALSE)</f>
        <v>South West</v>
      </c>
      <c r="K2388" s="28">
        <f t="shared" si="78"/>
        <v>92658055</v>
      </c>
    </row>
    <row r="2389" spans="1:11" x14ac:dyDescent="0.35">
      <c r="A2389" s="69">
        <f t="shared" si="77"/>
        <v>45748</v>
      </c>
      <c r="B2389" t="s">
        <v>887</v>
      </c>
      <c r="C2389" t="s">
        <v>264</v>
      </c>
      <c r="D2389" t="s">
        <v>899</v>
      </c>
      <c r="E2389" t="s">
        <v>335</v>
      </c>
      <c r="F2389" t="s">
        <v>900</v>
      </c>
      <c r="G2389" t="s">
        <v>26</v>
      </c>
      <c r="H2389">
        <v>24533</v>
      </c>
      <c r="I2389" s="68" t="str">
        <f>VLOOKUP(E2389,Refs!$P$2:$R$29,3,FALSE)</f>
        <v>Y58</v>
      </c>
      <c r="J2389" s="68" t="str">
        <f>VLOOKUP(E2389,Refs!$P$2:$S$29,4,FALSE)</f>
        <v>South West</v>
      </c>
      <c r="K2389" s="28">
        <f t="shared" si="78"/>
        <v>24533</v>
      </c>
    </row>
    <row r="2390" spans="1:11" x14ac:dyDescent="0.35">
      <c r="A2390" s="69">
        <f t="shared" si="77"/>
        <v>45748</v>
      </c>
      <c r="B2390" t="s">
        <v>887</v>
      </c>
      <c r="C2390" t="s">
        <v>264</v>
      </c>
      <c r="D2390" t="s">
        <v>899</v>
      </c>
      <c r="E2390" t="s">
        <v>335</v>
      </c>
      <c r="F2390" t="s">
        <v>900</v>
      </c>
      <c r="G2390" t="s">
        <v>76</v>
      </c>
      <c r="H2390">
        <v>0</v>
      </c>
      <c r="I2390" s="68" t="str">
        <f>VLOOKUP(E2390,Refs!$P$2:$R$29,3,FALSE)</f>
        <v>Y58</v>
      </c>
      <c r="J2390" s="68" t="str">
        <f>VLOOKUP(E2390,Refs!$P$2:$S$29,4,FALSE)</f>
        <v>South West</v>
      </c>
      <c r="K2390" s="28" t="str">
        <f t="shared" si="78"/>
        <v/>
      </c>
    </row>
    <row r="2391" spans="1:11" x14ac:dyDescent="0.35">
      <c r="A2391" s="69">
        <f t="shared" si="77"/>
        <v>45748</v>
      </c>
      <c r="B2391" t="s">
        <v>887</v>
      </c>
      <c r="C2391" t="s">
        <v>264</v>
      </c>
      <c r="D2391" t="s">
        <v>899</v>
      </c>
      <c r="E2391" t="s">
        <v>335</v>
      </c>
      <c r="F2391" t="s">
        <v>900</v>
      </c>
      <c r="G2391" t="s">
        <v>77</v>
      </c>
      <c r="H2391">
        <v>15296</v>
      </c>
      <c r="I2391" s="68" t="str">
        <f>VLOOKUP(E2391,Refs!$P$2:$R$29,3,FALSE)</f>
        <v>Y58</v>
      </c>
      <c r="J2391" s="68" t="str">
        <f>VLOOKUP(E2391,Refs!$P$2:$S$29,4,FALSE)</f>
        <v>South West</v>
      </c>
      <c r="K2391" s="28">
        <f t="shared" si="78"/>
        <v>15296</v>
      </c>
    </row>
    <row r="2392" spans="1:11" x14ac:dyDescent="0.35">
      <c r="A2392" s="69">
        <f t="shared" si="77"/>
        <v>45748</v>
      </c>
      <c r="B2392" t="s">
        <v>887</v>
      </c>
      <c r="C2392" t="s">
        <v>264</v>
      </c>
      <c r="D2392" t="s">
        <v>899</v>
      </c>
      <c r="E2392" t="s">
        <v>335</v>
      </c>
      <c r="F2392" t="s">
        <v>900</v>
      </c>
      <c r="G2392" t="s">
        <v>78</v>
      </c>
      <c r="H2392">
        <v>6736</v>
      </c>
      <c r="I2392" s="68" t="str">
        <f>VLOOKUP(E2392,Refs!$P$2:$R$29,3,FALSE)</f>
        <v>Y58</v>
      </c>
      <c r="J2392" s="68" t="str">
        <f>VLOOKUP(E2392,Refs!$P$2:$S$29,4,FALSE)</f>
        <v>South West</v>
      </c>
      <c r="K2392" s="28">
        <f t="shared" si="78"/>
        <v>6736</v>
      </c>
    </row>
    <row r="2393" spans="1:11" x14ac:dyDescent="0.35">
      <c r="A2393" s="69">
        <f t="shared" si="77"/>
        <v>45748</v>
      </c>
      <c r="B2393" t="s">
        <v>887</v>
      </c>
      <c r="C2393" t="s">
        <v>264</v>
      </c>
      <c r="D2393" t="s">
        <v>899</v>
      </c>
      <c r="E2393" t="s">
        <v>335</v>
      </c>
      <c r="F2393" t="s">
        <v>900</v>
      </c>
      <c r="G2393" t="s">
        <v>79</v>
      </c>
      <c r="H2393">
        <v>2404</v>
      </c>
      <c r="I2393" s="68" t="str">
        <f>VLOOKUP(E2393,Refs!$P$2:$R$29,3,FALSE)</f>
        <v>Y58</v>
      </c>
      <c r="J2393" s="68" t="str">
        <f>VLOOKUP(E2393,Refs!$P$2:$S$29,4,FALSE)</f>
        <v>South West</v>
      </c>
      <c r="K2393" s="28">
        <f t="shared" si="78"/>
        <v>2404</v>
      </c>
    </row>
    <row r="2394" spans="1:11" x14ac:dyDescent="0.35">
      <c r="A2394" s="69">
        <f t="shared" si="77"/>
        <v>45748</v>
      </c>
      <c r="B2394" t="s">
        <v>887</v>
      </c>
      <c r="C2394" t="s">
        <v>264</v>
      </c>
      <c r="D2394" t="s">
        <v>899</v>
      </c>
      <c r="E2394" t="s">
        <v>335</v>
      </c>
      <c r="F2394" t="s">
        <v>900</v>
      </c>
      <c r="G2394" t="s">
        <v>80</v>
      </c>
      <c r="H2394">
        <v>97</v>
      </c>
      <c r="I2394" s="68" t="str">
        <f>VLOOKUP(E2394,Refs!$P$2:$R$29,3,FALSE)</f>
        <v>Y58</v>
      </c>
      <c r="J2394" s="68" t="str">
        <f>VLOOKUP(E2394,Refs!$P$2:$S$29,4,FALSE)</f>
        <v>South West</v>
      </c>
      <c r="K2394" s="28">
        <f t="shared" si="78"/>
        <v>97</v>
      </c>
    </row>
    <row r="2395" spans="1:11" x14ac:dyDescent="0.35">
      <c r="A2395" s="69">
        <f t="shared" si="77"/>
        <v>45748</v>
      </c>
      <c r="B2395" t="s">
        <v>887</v>
      </c>
      <c r="C2395" t="s">
        <v>264</v>
      </c>
      <c r="D2395" t="s">
        <v>899</v>
      </c>
      <c r="E2395" t="s">
        <v>335</v>
      </c>
      <c r="F2395" t="s">
        <v>900</v>
      </c>
      <c r="G2395" t="s">
        <v>25</v>
      </c>
      <c r="H2395">
        <v>9142</v>
      </c>
      <c r="I2395" s="68" t="str">
        <f>VLOOKUP(E2395,Refs!$P$2:$R$29,3,FALSE)</f>
        <v>Y58</v>
      </c>
      <c r="J2395" s="68" t="str">
        <f>VLOOKUP(E2395,Refs!$P$2:$S$29,4,FALSE)</f>
        <v>South West</v>
      </c>
      <c r="K2395" s="28">
        <f t="shared" si="78"/>
        <v>9142</v>
      </c>
    </row>
    <row r="2396" spans="1:11" x14ac:dyDescent="0.35">
      <c r="A2396" s="69">
        <f t="shared" si="77"/>
        <v>45748</v>
      </c>
      <c r="B2396" t="s">
        <v>887</v>
      </c>
      <c r="C2396" t="s">
        <v>264</v>
      </c>
      <c r="D2396" t="s">
        <v>899</v>
      </c>
      <c r="E2396" t="s">
        <v>335</v>
      </c>
      <c r="F2396" t="s">
        <v>900</v>
      </c>
      <c r="G2396" t="s">
        <v>81</v>
      </c>
      <c r="H2396">
        <v>966</v>
      </c>
      <c r="I2396" s="68" t="str">
        <f>VLOOKUP(E2396,Refs!$P$2:$R$29,3,FALSE)</f>
        <v>Y58</v>
      </c>
      <c r="J2396" s="68" t="str">
        <f>VLOOKUP(E2396,Refs!$P$2:$S$29,4,FALSE)</f>
        <v>South West</v>
      </c>
      <c r="K2396" s="28">
        <f t="shared" si="78"/>
        <v>966</v>
      </c>
    </row>
    <row r="2397" spans="1:11" x14ac:dyDescent="0.35">
      <c r="A2397" s="69">
        <f t="shared" si="77"/>
        <v>45748</v>
      </c>
      <c r="B2397" t="s">
        <v>887</v>
      </c>
      <c r="C2397" t="s">
        <v>264</v>
      </c>
      <c r="D2397" t="s">
        <v>899</v>
      </c>
      <c r="E2397" t="s">
        <v>335</v>
      </c>
      <c r="F2397" t="s">
        <v>900</v>
      </c>
      <c r="G2397" t="s">
        <v>82</v>
      </c>
      <c r="H2397">
        <v>3808</v>
      </c>
      <c r="I2397" s="68" t="str">
        <f>VLOOKUP(E2397,Refs!$P$2:$R$29,3,FALSE)</f>
        <v>Y58</v>
      </c>
      <c r="J2397" s="68" t="str">
        <f>VLOOKUP(E2397,Refs!$P$2:$S$29,4,FALSE)</f>
        <v>South West</v>
      </c>
      <c r="K2397" s="28">
        <f t="shared" si="78"/>
        <v>3808</v>
      </c>
    </row>
    <row r="2398" spans="1:11" x14ac:dyDescent="0.35">
      <c r="A2398" s="69">
        <f t="shared" si="77"/>
        <v>45748</v>
      </c>
      <c r="B2398" t="s">
        <v>887</v>
      </c>
      <c r="C2398" t="s">
        <v>264</v>
      </c>
      <c r="D2398" t="s">
        <v>899</v>
      </c>
      <c r="E2398" t="s">
        <v>335</v>
      </c>
      <c r="F2398" t="s">
        <v>900</v>
      </c>
      <c r="G2398" t="s">
        <v>83</v>
      </c>
      <c r="H2398">
        <v>1720</v>
      </c>
      <c r="I2398" s="68" t="str">
        <f>VLOOKUP(E2398,Refs!$P$2:$R$29,3,FALSE)</f>
        <v>Y58</v>
      </c>
      <c r="J2398" s="68" t="str">
        <f>VLOOKUP(E2398,Refs!$P$2:$S$29,4,FALSE)</f>
        <v>South West</v>
      </c>
      <c r="K2398" s="28">
        <f t="shared" si="78"/>
        <v>1720</v>
      </c>
    </row>
    <row r="2399" spans="1:11" x14ac:dyDescent="0.35">
      <c r="A2399" s="69">
        <f t="shared" si="77"/>
        <v>45748</v>
      </c>
      <c r="B2399" t="s">
        <v>887</v>
      </c>
      <c r="C2399" t="s">
        <v>264</v>
      </c>
      <c r="D2399" t="s">
        <v>899</v>
      </c>
      <c r="E2399" t="s">
        <v>335</v>
      </c>
      <c r="F2399" t="s">
        <v>900</v>
      </c>
      <c r="G2399" t="s">
        <v>84</v>
      </c>
      <c r="H2399">
        <v>2658</v>
      </c>
      <c r="I2399" s="68" t="str">
        <f>VLOOKUP(E2399,Refs!$P$2:$R$29,3,FALSE)</f>
        <v>Y58</v>
      </c>
      <c r="J2399" s="68" t="str">
        <f>VLOOKUP(E2399,Refs!$P$2:$S$29,4,FALSE)</f>
        <v>South West</v>
      </c>
      <c r="K2399" s="28">
        <f t="shared" si="78"/>
        <v>2658</v>
      </c>
    </row>
    <row r="2400" spans="1:11" x14ac:dyDescent="0.35">
      <c r="A2400" s="69">
        <f t="shared" si="77"/>
        <v>45748</v>
      </c>
      <c r="B2400" t="s">
        <v>887</v>
      </c>
      <c r="C2400" t="s">
        <v>264</v>
      </c>
      <c r="D2400" t="s">
        <v>899</v>
      </c>
      <c r="E2400" t="s">
        <v>335</v>
      </c>
      <c r="F2400" t="s">
        <v>900</v>
      </c>
      <c r="G2400" t="s">
        <v>85</v>
      </c>
      <c r="H2400">
        <v>10047</v>
      </c>
      <c r="I2400" s="68" t="str">
        <f>VLOOKUP(E2400,Refs!$P$2:$R$29,3,FALSE)</f>
        <v>Y58</v>
      </c>
      <c r="J2400" s="68" t="str">
        <f>VLOOKUP(E2400,Refs!$P$2:$S$29,4,FALSE)</f>
        <v>South West</v>
      </c>
      <c r="K2400" s="28">
        <f t="shared" si="78"/>
        <v>10047</v>
      </c>
    </row>
    <row r="2401" spans="1:11" x14ac:dyDescent="0.35">
      <c r="A2401" s="69">
        <f t="shared" si="77"/>
        <v>45748</v>
      </c>
      <c r="B2401" t="s">
        <v>887</v>
      </c>
      <c r="C2401" t="s">
        <v>264</v>
      </c>
      <c r="D2401" t="s">
        <v>899</v>
      </c>
      <c r="E2401" t="s">
        <v>335</v>
      </c>
      <c r="F2401" t="s">
        <v>900</v>
      </c>
      <c r="G2401" t="s">
        <v>86</v>
      </c>
      <c r="H2401">
        <v>2374</v>
      </c>
      <c r="I2401" s="68" t="str">
        <f>VLOOKUP(E2401,Refs!$P$2:$R$29,3,FALSE)</f>
        <v>Y58</v>
      </c>
      <c r="J2401" s="68" t="str">
        <f>VLOOKUP(E2401,Refs!$P$2:$S$29,4,FALSE)</f>
        <v>South West</v>
      </c>
      <c r="K2401" s="28">
        <f t="shared" si="78"/>
        <v>2374</v>
      </c>
    </row>
    <row r="2402" spans="1:11" x14ac:dyDescent="0.35">
      <c r="A2402" s="69">
        <f t="shared" si="77"/>
        <v>45748</v>
      </c>
      <c r="B2402" t="s">
        <v>887</v>
      </c>
      <c r="C2402" t="s">
        <v>264</v>
      </c>
      <c r="D2402" t="s">
        <v>899</v>
      </c>
      <c r="E2402" t="s">
        <v>335</v>
      </c>
      <c r="F2402" t="s">
        <v>900</v>
      </c>
      <c r="G2402" t="s">
        <v>87</v>
      </c>
      <c r="H2402">
        <v>1435</v>
      </c>
      <c r="I2402" s="68" t="str">
        <f>VLOOKUP(E2402,Refs!$P$2:$R$29,3,FALSE)</f>
        <v>Y58</v>
      </c>
      <c r="J2402" s="68" t="str">
        <f>VLOOKUP(E2402,Refs!$P$2:$S$29,4,FALSE)</f>
        <v>South West</v>
      </c>
      <c r="K2402" s="28">
        <f t="shared" si="78"/>
        <v>1435</v>
      </c>
    </row>
    <row r="2403" spans="1:11" x14ac:dyDescent="0.35">
      <c r="A2403" s="69">
        <f t="shared" si="77"/>
        <v>45748</v>
      </c>
      <c r="B2403" t="s">
        <v>887</v>
      </c>
      <c r="C2403" t="s">
        <v>264</v>
      </c>
      <c r="D2403" t="s">
        <v>899</v>
      </c>
      <c r="E2403" t="s">
        <v>335</v>
      </c>
      <c r="F2403" t="s">
        <v>900</v>
      </c>
      <c r="G2403" t="s">
        <v>88</v>
      </c>
      <c r="H2403">
        <v>9221</v>
      </c>
      <c r="I2403" s="68" t="str">
        <f>VLOOKUP(E2403,Refs!$P$2:$R$29,3,FALSE)</f>
        <v>Y58</v>
      </c>
      <c r="J2403" s="68" t="str">
        <f>VLOOKUP(E2403,Refs!$P$2:$S$29,4,FALSE)</f>
        <v>South West</v>
      </c>
      <c r="K2403" s="28">
        <f t="shared" si="78"/>
        <v>9221</v>
      </c>
    </row>
    <row r="2404" spans="1:11" x14ac:dyDescent="0.35">
      <c r="A2404" s="69">
        <f t="shared" si="77"/>
        <v>45748</v>
      </c>
      <c r="B2404" t="s">
        <v>887</v>
      </c>
      <c r="C2404" t="s">
        <v>264</v>
      </c>
      <c r="D2404" t="s">
        <v>899</v>
      </c>
      <c r="E2404" t="s">
        <v>335</v>
      </c>
      <c r="F2404" t="s">
        <v>900</v>
      </c>
      <c r="G2404" t="s">
        <v>89</v>
      </c>
      <c r="H2404">
        <v>42198</v>
      </c>
      <c r="I2404" s="68" t="str">
        <f>VLOOKUP(E2404,Refs!$P$2:$R$29,3,FALSE)</f>
        <v>Y58</v>
      </c>
      <c r="J2404" s="68" t="str">
        <f>VLOOKUP(E2404,Refs!$P$2:$S$29,4,FALSE)</f>
        <v>South West</v>
      </c>
      <c r="K2404" s="28">
        <f t="shared" si="78"/>
        <v>42198</v>
      </c>
    </row>
    <row r="2405" spans="1:11" x14ac:dyDescent="0.35">
      <c r="A2405" s="69">
        <f t="shared" si="77"/>
        <v>45748</v>
      </c>
      <c r="B2405" t="s">
        <v>887</v>
      </c>
      <c r="C2405" t="s">
        <v>264</v>
      </c>
      <c r="D2405" t="s">
        <v>899</v>
      </c>
      <c r="E2405" t="s">
        <v>335</v>
      </c>
      <c r="F2405" t="s">
        <v>900</v>
      </c>
      <c r="G2405" t="s">
        <v>90</v>
      </c>
      <c r="H2405">
        <v>25484</v>
      </c>
      <c r="I2405" s="68" t="str">
        <f>VLOOKUP(E2405,Refs!$P$2:$R$29,3,FALSE)</f>
        <v>Y58</v>
      </c>
      <c r="J2405" s="68" t="str">
        <f>VLOOKUP(E2405,Refs!$P$2:$S$29,4,FALSE)</f>
        <v>South West</v>
      </c>
      <c r="K2405" s="28">
        <f t="shared" si="78"/>
        <v>25484</v>
      </c>
    </row>
    <row r="2406" spans="1:11" x14ac:dyDescent="0.35">
      <c r="A2406" s="69">
        <f t="shared" si="77"/>
        <v>45748</v>
      </c>
      <c r="B2406" t="s">
        <v>887</v>
      </c>
      <c r="C2406" t="s">
        <v>264</v>
      </c>
      <c r="D2406" t="s">
        <v>899</v>
      </c>
      <c r="E2406" t="s">
        <v>335</v>
      </c>
      <c r="F2406" t="s">
        <v>900</v>
      </c>
      <c r="G2406" t="s">
        <v>27</v>
      </c>
      <c r="H2406">
        <v>3449</v>
      </c>
      <c r="I2406" s="68" t="str">
        <f>VLOOKUP(E2406,Refs!$P$2:$R$29,3,FALSE)</f>
        <v>Y58</v>
      </c>
      <c r="J2406" s="68" t="str">
        <f>VLOOKUP(E2406,Refs!$P$2:$S$29,4,FALSE)</f>
        <v>South West</v>
      </c>
      <c r="K2406" s="28">
        <f t="shared" si="78"/>
        <v>3449</v>
      </c>
    </row>
    <row r="2407" spans="1:11" x14ac:dyDescent="0.35">
      <c r="A2407" s="69">
        <f t="shared" si="77"/>
        <v>45748</v>
      </c>
      <c r="B2407" t="s">
        <v>887</v>
      </c>
      <c r="C2407" t="s">
        <v>264</v>
      </c>
      <c r="D2407" t="s">
        <v>899</v>
      </c>
      <c r="E2407" t="s">
        <v>335</v>
      </c>
      <c r="F2407" t="s">
        <v>900</v>
      </c>
      <c r="G2407" t="s">
        <v>29</v>
      </c>
      <c r="H2407">
        <v>2996</v>
      </c>
      <c r="I2407" s="68" t="str">
        <f>VLOOKUP(E2407,Refs!$P$2:$R$29,3,FALSE)</f>
        <v>Y58</v>
      </c>
      <c r="J2407" s="68" t="str">
        <f>VLOOKUP(E2407,Refs!$P$2:$S$29,4,FALSE)</f>
        <v>South West</v>
      </c>
      <c r="K2407" s="28">
        <f t="shared" si="78"/>
        <v>2996</v>
      </c>
    </row>
    <row r="2408" spans="1:11" x14ac:dyDescent="0.35">
      <c r="A2408" s="69">
        <f t="shared" si="77"/>
        <v>45748</v>
      </c>
      <c r="B2408" t="s">
        <v>887</v>
      </c>
      <c r="C2408" t="s">
        <v>264</v>
      </c>
      <c r="D2408" t="s">
        <v>899</v>
      </c>
      <c r="E2408" t="s">
        <v>335</v>
      </c>
      <c r="F2408" t="s">
        <v>900</v>
      </c>
      <c r="G2408" t="s">
        <v>91</v>
      </c>
      <c r="H2408">
        <v>2046</v>
      </c>
      <c r="I2408" s="68" t="str">
        <f>VLOOKUP(E2408,Refs!$P$2:$R$29,3,FALSE)</f>
        <v>Y58</v>
      </c>
      <c r="J2408" s="68" t="str">
        <f>VLOOKUP(E2408,Refs!$P$2:$S$29,4,FALSE)</f>
        <v>South West</v>
      </c>
      <c r="K2408" s="28">
        <f t="shared" si="78"/>
        <v>2046</v>
      </c>
    </row>
    <row r="2409" spans="1:11" x14ac:dyDescent="0.35">
      <c r="A2409" s="69">
        <f t="shared" si="77"/>
        <v>45748</v>
      </c>
      <c r="B2409" t="s">
        <v>887</v>
      </c>
      <c r="C2409" t="s">
        <v>264</v>
      </c>
      <c r="D2409" t="s">
        <v>899</v>
      </c>
      <c r="E2409" t="s">
        <v>335</v>
      </c>
      <c r="F2409" t="s">
        <v>900</v>
      </c>
      <c r="G2409" t="s">
        <v>92</v>
      </c>
      <c r="H2409">
        <v>1</v>
      </c>
      <c r="I2409" s="68" t="str">
        <f>VLOOKUP(E2409,Refs!$P$2:$R$29,3,FALSE)</f>
        <v>Y58</v>
      </c>
      <c r="J2409" s="68" t="str">
        <f>VLOOKUP(E2409,Refs!$P$2:$S$29,4,FALSE)</f>
        <v>South West</v>
      </c>
      <c r="K2409" s="28">
        <f t="shared" si="78"/>
        <v>1</v>
      </c>
    </row>
    <row r="2410" spans="1:11" x14ac:dyDescent="0.35">
      <c r="A2410" s="69">
        <f t="shared" si="77"/>
        <v>45748</v>
      </c>
      <c r="B2410" t="s">
        <v>887</v>
      </c>
      <c r="C2410" t="s">
        <v>264</v>
      </c>
      <c r="D2410" t="s">
        <v>899</v>
      </c>
      <c r="E2410" t="s">
        <v>335</v>
      </c>
      <c r="F2410" t="s">
        <v>900</v>
      </c>
      <c r="G2410" t="s">
        <v>93</v>
      </c>
      <c r="H2410">
        <v>2273</v>
      </c>
      <c r="I2410" s="68" t="str">
        <f>VLOOKUP(E2410,Refs!$P$2:$R$29,3,FALSE)</f>
        <v>Y58</v>
      </c>
      <c r="J2410" s="68" t="str">
        <f>VLOOKUP(E2410,Refs!$P$2:$S$29,4,FALSE)</f>
        <v>South West</v>
      </c>
      <c r="K2410" s="28">
        <f t="shared" si="78"/>
        <v>2273</v>
      </c>
    </row>
    <row r="2411" spans="1:11" x14ac:dyDescent="0.35">
      <c r="A2411" s="69">
        <f t="shared" si="77"/>
        <v>45748</v>
      </c>
      <c r="B2411" t="s">
        <v>887</v>
      </c>
      <c r="C2411" t="s">
        <v>264</v>
      </c>
      <c r="D2411" t="s">
        <v>899</v>
      </c>
      <c r="E2411" t="s">
        <v>335</v>
      </c>
      <c r="F2411" t="s">
        <v>900</v>
      </c>
      <c r="G2411" t="s">
        <v>94</v>
      </c>
      <c r="H2411">
        <v>113</v>
      </c>
      <c r="I2411" s="68" t="str">
        <f>VLOOKUP(E2411,Refs!$P$2:$R$29,3,FALSE)</f>
        <v>Y58</v>
      </c>
      <c r="J2411" s="68" t="str">
        <f>VLOOKUP(E2411,Refs!$P$2:$S$29,4,FALSE)</f>
        <v>South West</v>
      </c>
      <c r="K2411" s="28">
        <f t="shared" si="78"/>
        <v>113</v>
      </c>
    </row>
    <row r="2412" spans="1:11" x14ac:dyDescent="0.35">
      <c r="A2412" s="69">
        <f t="shared" si="77"/>
        <v>45748</v>
      </c>
      <c r="B2412" t="s">
        <v>887</v>
      </c>
      <c r="C2412" t="s">
        <v>264</v>
      </c>
      <c r="D2412" t="s">
        <v>899</v>
      </c>
      <c r="E2412" t="s">
        <v>335</v>
      </c>
      <c r="F2412" t="s">
        <v>900</v>
      </c>
      <c r="G2412" t="s">
        <v>95</v>
      </c>
      <c r="H2412">
        <v>1267</v>
      </c>
      <c r="I2412" s="68" t="str">
        <f>VLOOKUP(E2412,Refs!$P$2:$R$29,3,FALSE)</f>
        <v>Y58</v>
      </c>
      <c r="J2412" s="68" t="str">
        <f>VLOOKUP(E2412,Refs!$P$2:$S$29,4,FALSE)</f>
        <v>South West</v>
      </c>
      <c r="K2412" s="28">
        <f t="shared" si="78"/>
        <v>1267</v>
      </c>
    </row>
    <row r="2413" spans="1:11" x14ac:dyDescent="0.35">
      <c r="A2413" s="69">
        <f t="shared" si="77"/>
        <v>45748</v>
      </c>
      <c r="B2413" t="s">
        <v>887</v>
      </c>
      <c r="C2413" t="s">
        <v>264</v>
      </c>
      <c r="D2413" t="s">
        <v>899</v>
      </c>
      <c r="E2413" t="s">
        <v>335</v>
      </c>
      <c r="F2413" t="s">
        <v>900</v>
      </c>
      <c r="G2413" t="s">
        <v>96</v>
      </c>
      <c r="H2413">
        <v>34</v>
      </c>
      <c r="I2413" s="68" t="str">
        <f>VLOOKUP(E2413,Refs!$P$2:$R$29,3,FALSE)</f>
        <v>Y58</v>
      </c>
      <c r="J2413" s="68" t="str">
        <f>VLOOKUP(E2413,Refs!$P$2:$S$29,4,FALSE)</f>
        <v>South West</v>
      </c>
      <c r="K2413" s="28">
        <f t="shared" si="78"/>
        <v>34</v>
      </c>
    </row>
    <row r="2414" spans="1:11" x14ac:dyDescent="0.35">
      <c r="A2414" s="69">
        <f t="shared" si="77"/>
        <v>45748</v>
      </c>
      <c r="B2414" t="s">
        <v>887</v>
      </c>
      <c r="C2414" t="s">
        <v>264</v>
      </c>
      <c r="D2414" t="s">
        <v>899</v>
      </c>
      <c r="E2414" t="s">
        <v>335</v>
      </c>
      <c r="F2414" t="s">
        <v>900</v>
      </c>
      <c r="G2414" t="s">
        <v>97</v>
      </c>
      <c r="H2414">
        <v>1932</v>
      </c>
      <c r="I2414" s="68" t="str">
        <f>VLOOKUP(E2414,Refs!$P$2:$R$29,3,FALSE)</f>
        <v>Y58</v>
      </c>
      <c r="J2414" s="68" t="str">
        <f>VLOOKUP(E2414,Refs!$P$2:$S$29,4,FALSE)</f>
        <v>South West</v>
      </c>
      <c r="K2414" s="28">
        <f t="shared" si="78"/>
        <v>1932</v>
      </c>
    </row>
    <row r="2415" spans="1:11" x14ac:dyDescent="0.35">
      <c r="A2415" s="69">
        <f t="shared" si="77"/>
        <v>45748</v>
      </c>
      <c r="B2415" t="s">
        <v>887</v>
      </c>
      <c r="C2415" t="s">
        <v>264</v>
      </c>
      <c r="D2415" t="s">
        <v>899</v>
      </c>
      <c r="E2415" t="s">
        <v>335</v>
      </c>
      <c r="F2415" t="s">
        <v>900</v>
      </c>
      <c r="G2415" t="s">
        <v>31</v>
      </c>
      <c r="H2415">
        <v>1469</v>
      </c>
      <c r="I2415" s="68" t="str">
        <f>VLOOKUP(E2415,Refs!$P$2:$R$29,3,FALSE)</f>
        <v>Y58</v>
      </c>
      <c r="J2415" s="68" t="str">
        <f>VLOOKUP(E2415,Refs!$P$2:$S$29,4,FALSE)</f>
        <v>South West</v>
      </c>
      <c r="K2415" s="28">
        <f t="shared" si="78"/>
        <v>1469</v>
      </c>
    </row>
    <row r="2416" spans="1:11" x14ac:dyDescent="0.35">
      <c r="A2416" s="69">
        <f t="shared" si="77"/>
        <v>45748</v>
      </c>
      <c r="B2416" t="s">
        <v>887</v>
      </c>
      <c r="C2416" t="s">
        <v>264</v>
      </c>
      <c r="D2416" t="s">
        <v>899</v>
      </c>
      <c r="E2416" t="s">
        <v>335</v>
      </c>
      <c r="F2416" t="s">
        <v>900</v>
      </c>
      <c r="G2416" t="s">
        <v>98</v>
      </c>
      <c r="H2416">
        <v>3203</v>
      </c>
      <c r="I2416" s="68" t="str">
        <f>VLOOKUP(E2416,Refs!$P$2:$R$29,3,FALSE)</f>
        <v>Y58</v>
      </c>
      <c r="J2416" s="68" t="str">
        <f>VLOOKUP(E2416,Refs!$P$2:$S$29,4,FALSE)</f>
        <v>South West</v>
      </c>
      <c r="K2416" s="28">
        <f t="shared" si="78"/>
        <v>3203</v>
      </c>
    </row>
    <row r="2417" spans="1:11" x14ac:dyDescent="0.35">
      <c r="A2417" s="69">
        <f t="shared" si="77"/>
        <v>45748</v>
      </c>
      <c r="B2417" t="s">
        <v>887</v>
      </c>
      <c r="C2417" t="s">
        <v>264</v>
      </c>
      <c r="D2417" t="s">
        <v>899</v>
      </c>
      <c r="E2417" t="s">
        <v>335</v>
      </c>
      <c r="F2417" t="s">
        <v>900</v>
      </c>
      <c r="G2417" t="s">
        <v>99</v>
      </c>
      <c r="H2417">
        <v>2682</v>
      </c>
      <c r="I2417" s="68" t="str">
        <f>VLOOKUP(E2417,Refs!$P$2:$R$29,3,FALSE)</f>
        <v>Y58</v>
      </c>
      <c r="J2417" s="68" t="str">
        <f>VLOOKUP(E2417,Refs!$P$2:$S$29,4,FALSE)</f>
        <v>South West</v>
      </c>
      <c r="K2417" s="28">
        <f t="shared" si="78"/>
        <v>2682</v>
      </c>
    </row>
    <row r="2418" spans="1:11" x14ac:dyDescent="0.35">
      <c r="A2418" s="69">
        <f t="shared" si="77"/>
        <v>45748</v>
      </c>
      <c r="B2418" t="s">
        <v>887</v>
      </c>
      <c r="C2418" t="s">
        <v>264</v>
      </c>
      <c r="D2418" t="s">
        <v>899</v>
      </c>
      <c r="E2418" t="s">
        <v>335</v>
      </c>
      <c r="F2418" t="s">
        <v>900</v>
      </c>
      <c r="G2418" t="s">
        <v>100</v>
      </c>
      <c r="H2418">
        <v>2438</v>
      </c>
      <c r="I2418" s="68" t="str">
        <f>VLOOKUP(E2418,Refs!$P$2:$R$29,3,FALSE)</f>
        <v>Y58</v>
      </c>
      <c r="J2418" s="68" t="str">
        <f>VLOOKUP(E2418,Refs!$P$2:$S$29,4,FALSE)</f>
        <v>South West</v>
      </c>
      <c r="K2418" s="28">
        <f t="shared" si="78"/>
        <v>2438</v>
      </c>
    </row>
    <row r="2419" spans="1:11" x14ac:dyDescent="0.35">
      <c r="A2419" s="69">
        <f t="shared" si="77"/>
        <v>45748</v>
      </c>
      <c r="B2419" t="s">
        <v>887</v>
      </c>
      <c r="C2419" t="s">
        <v>264</v>
      </c>
      <c r="D2419" t="s">
        <v>899</v>
      </c>
      <c r="E2419" t="s">
        <v>335</v>
      </c>
      <c r="F2419" t="s">
        <v>900</v>
      </c>
      <c r="G2419" t="s">
        <v>101</v>
      </c>
      <c r="H2419">
        <v>1781</v>
      </c>
      <c r="I2419" s="68" t="str">
        <f>VLOOKUP(E2419,Refs!$P$2:$R$29,3,FALSE)</f>
        <v>Y58</v>
      </c>
      <c r="J2419" s="68" t="str">
        <f>VLOOKUP(E2419,Refs!$P$2:$S$29,4,FALSE)</f>
        <v>South West</v>
      </c>
      <c r="K2419" s="28">
        <f t="shared" si="78"/>
        <v>1781</v>
      </c>
    </row>
    <row r="2420" spans="1:11" x14ac:dyDescent="0.35">
      <c r="A2420" s="69">
        <f t="shared" si="77"/>
        <v>45748</v>
      </c>
      <c r="B2420" t="s">
        <v>887</v>
      </c>
      <c r="C2420" t="s">
        <v>264</v>
      </c>
      <c r="D2420" t="s">
        <v>899</v>
      </c>
      <c r="E2420" t="s">
        <v>335</v>
      </c>
      <c r="F2420" t="s">
        <v>900</v>
      </c>
      <c r="G2420" t="s">
        <v>102</v>
      </c>
      <c r="H2420">
        <v>319</v>
      </c>
      <c r="I2420" s="68" t="str">
        <f>VLOOKUP(E2420,Refs!$P$2:$R$29,3,FALSE)</f>
        <v>Y58</v>
      </c>
      <c r="J2420" s="68" t="str">
        <f>VLOOKUP(E2420,Refs!$P$2:$S$29,4,FALSE)</f>
        <v>South West</v>
      </c>
      <c r="K2420" s="28">
        <f t="shared" si="78"/>
        <v>319</v>
      </c>
    </row>
    <row r="2421" spans="1:11" x14ac:dyDescent="0.35">
      <c r="A2421" s="69">
        <f t="shared" si="77"/>
        <v>45748</v>
      </c>
      <c r="B2421" t="s">
        <v>887</v>
      </c>
      <c r="C2421" t="s">
        <v>264</v>
      </c>
      <c r="D2421" t="s">
        <v>899</v>
      </c>
      <c r="E2421" t="s">
        <v>335</v>
      </c>
      <c r="F2421" t="s">
        <v>900</v>
      </c>
      <c r="G2421" t="s">
        <v>103</v>
      </c>
      <c r="H2421">
        <v>89</v>
      </c>
      <c r="I2421" s="68" t="str">
        <f>VLOOKUP(E2421,Refs!$P$2:$R$29,3,FALSE)</f>
        <v>Y58</v>
      </c>
      <c r="J2421" s="68" t="str">
        <f>VLOOKUP(E2421,Refs!$P$2:$S$29,4,FALSE)</f>
        <v>South West</v>
      </c>
      <c r="K2421" s="28">
        <f t="shared" si="78"/>
        <v>89</v>
      </c>
    </row>
    <row r="2422" spans="1:11" x14ac:dyDescent="0.35">
      <c r="A2422" s="69">
        <f t="shared" si="77"/>
        <v>45748</v>
      </c>
      <c r="B2422" t="s">
        <v>887</v>
      </c>
      <c r="C2422" t="s">
        <v>264</v>
      </c>
      <c r="D2422" t="s">
        <v>899</v>
      </c>
      <c r="E2422" t="s">
        <v>335</v>
      </c>
      <c r="F2422" t="s">
        <v>900</v>
      </c>
      <c r="G2422" t="s">
        <v>104</v>
      </c>
      <c r="H2422">
        <v>1401</v>
      </c>
      <c r="I2422" s="68" t="str">
        <f>VLOOKUP(E2422,Refs!$P$2:$R$29,3,FALSE)</f>
        <v>Y58</v>
      </c>
      <c r="J2422" s="68" t="str">
        <f>VLOOKUP(E2422,Refs!$P$2:$S$29,4,FALSE)</f>
        <v>South West</v>
      </c>
      <c r="K2422" s="28">
        <f t="shared" si="78"/>
        <v>1401</v>
      </c>
    </row>
    <row r="2423" spans="1:11" x14ac:dyDescent="0.35">
      <c r="A2423" s="69">
        <f t="shared" si="77"/>
        <v>45748</v>
      </c>
      <c r="B2423" t="s">
        <v>887</v>
      </c>
      <c r="C2423" t="s">
        <v>264</v>
      </c>
      <c r="D2423" t="s">
        <v>899</v>
      </c>
      <c r="E2423" t="s">
        <v>335</v>
      </c>
      <c r="F2423" t="s">
        <v>900</v>
      </c>
      <c r="G2423" t="s">
        <v>105</v>
      </c>
      <c r="H2423">
        <v>3559340</v>
      </c>
      <c r="I2423" s="68" t="str">
        <f>VLOOKUP(E2423,Refs!$P$2:$R$29,3,FALSE)</f>
        <v>Y58</v>
      </c>
      <c r="J2423" s="68" t="str">
        <f>VLOOKUP(E2423,Refs!$P$2:$S$29,4,FALSE)</f>
        <v>South West</v>
      </c>
      <c r="K2423" s="28">
        <f t="shared" si="78"/>
        <v>3559340</v>
      </c>
    </row>
    <row r="2424" spans="1:11" x14ac:dyDescent="0.35">
      <c r="A2424" s="69">
        <f t="shared" si="77"/>
        <v>45748</v>
      </c>
      <c r="B2424" t="s">
        <v>887</v>
      </c>
      <c r="C2424" t="s">
        <v>264</v>
      </c>
      <c r="D2424" t="s">
        <v>899</v>
      </c>
      <c r="E2424" t="s">
        <v>335</v>
      </c>
      <c r="F2424" t="s">
        <v>900</v>
      </c>
      <c r="G2424" t="s">
        <v>106</v>
      </c>
      <c r="H2424">
        <v>3093</v>
      </c>
      <c r="I2424" s="68" t="str">
        <f>VLOOKUP(E2424,Refs!$P$2:$R$29,3,FALSE)</f>
        <v>Y58</v>
      </c>
      <c r="J2424" s="68" t="str">
        <f>VLOOKUP(E2424,Refs!$P$2:$S$29,4,FALSE)</f>
        <v>South West</v>
      </c>
      <c r="K2424" s="28">
        <f t="shared" si="78"/>
        <v>3093</v>
      </c>
    </row>
    <row r="2425" spans="1:11" x14ac:dyDescent="0.35">
      <c r="A2425" s="69">
        <f t="shared" si="77"/>
        <v>45748</v>
      </c>
      <c r="B2425" t="s">
        <v>887</v>
      </c>
      <c r="C2425" t="s">
        <v>264</v>
      </c>
      <c r="D2425" t="s">
        <v>899</v>
      </c>
      <c r="E2425" t="s">
        <v>335</v>
      </c>
      <c r="F2425" t="s">
        <v>900</v>
      </c>
      <c r="G2425" t="s">
        <v>107</v>
      </c>
      <c r="H2425">
        <v>1549</v>
      </c>
      <c r="I2425" s="68" t="str">
        <f>VLOOKUP(E2425,Refs!$P$2:$R$29,3,FALSE)</f>
        <v>Y58</v>
      </c>
      <c r="J2425" s="68" t="str">
        <f>VLOOKUP(E2425,Refs!$P$2:$S$29,4,FALSE)</f>
        <v>South West</v>
      </c>
      <c r="K2425" s="28">
        <f t="shared" si="78"/>
        <v>1549</v>
      </c>
    </row>
    <row r="2426" spans="1:11" x14ac:dyDescent="0.35">
      <c r="A2426" s="69">
        <f t="shared" si="77"/>
        <v>45748</v>
      </c>
      <c r="B2426" t="s">
        <v>887</v>
      </c>
      <c r="C2426" t="s">
        <v>264</v>
      </c>
      <c r="D2426" t="s">
        <v>899</v>
      </c>
      <c r="E2426" t="s">
        <v>335</v>
      </c>
      <c r="F2426" t="s">
        <v>900</v>
      </c>
      <c r="G2426" t="s">
        <v>108</v>
      </c>
      <c r="H2426">
        <v>70</v>
      </c>
      <c r="I2426" s="68" t="str">
        <f>VLOOKUP(E2426,Refs!$P$2:$R$29,3,FALSE)</f>
        <v>Y58</v>
      </c>
      <c r="J2426" s="68" t="str">
        <f>VLOOKUP(E2426,Refs!$P$2:$S$29,4,FALSE)</f>
        <v>South West</v>
      </c>
      <c r="K2426" s="28">
        <f t="shared" si="78"/>
        <v>70</v>
      </c>
    </row>
    <row r="2427" spans="1:11" x14ac:dyDescent="0.35">
      <c r="A2427" s="69">
        <f t="shared" si="77"/>
        <v>45748</v>
      </c>
      <c r="B2427" t="s">
        <v>887</v>
      </c>
      <c r="C2427" t="s">
        <v>264</v>
      </c>
      <c r="D2427" t="s">
        <v>899</v>
      </c>
      <c r="E2427" t="s">
        <v>335</v>
      </c>
      <c r="F2427" t="s">
        <v>900</v>
      </c>
      <c r="G2427" t="s">
        <v>109</v>
      </c>
      <c r="H2427">
        <v>250</v>
      </c>
      <c r="I2427" s="68" t="str">
        <f>VLOOKUP(E2427,Refs!$P$2:$R$29,3,FALSE)</f>
        <v>Y58</v>
      </c>
      <c r="J2427" s="68" t="str">
        <f>VLOOKUP(E2427,Refs!$P$2:$S$29,4,FALSE)</f>
        <v>South West</v>
      </c>
      <c r="K2427" s="28">
        <f t="shared" si="78"/>
        <v>250</v>
      </c>
    </row>
    <row r="2428" spans="1:11" x14ac:dyDescent="0.35">
      <c r="A2428" s="69">
        <f t="shared" si="77"/>
        <v>45748</v>
      </c>
      <c r="B2428" t="s">
        <v>887</v>
      </c>
      <c r="C2428" t="s">
        <v>264</v>
      </c>
      <c r="D2428" t="s">
        <v>899</v>
      </c>
      <c r="E2428" t="s">
        <v>335</v>
      </c>
      <c r="F2428" t="s">
        <v>900</v>
      </c>
      <c r="G2428" t="s">
        <v>110</v>
      </c>
      <c r="H2428">
        <v>2033346</v>
      </c>
      <c r="I2428" s="68" t="str">
        <f>VLOOKUP(E2428,Refs!$P$2:$R$29,3,FALSE)</f>
        <v>Y58</v>
      </c>
      <c r="J2428" s="68" t="str">
        <f>VLOOKUP(E2428,Refs!$P$2:$S$29,4,FALSE)</f>
        <v>South West</v>
      </c>
      <c r="K2428" s="28">
        <f t="shared" si="78"/>
        <v>2033346</v>
      </c>
    </row>
    <row r="2429" spans="1:11" x14ac:dyDescent="0.35">
      <c r="A2429" s="69">
        <f t="shared" si="77"/>
        <v>45748</v>
      </c>
      <c r="B2429" t="s">
        <v>887</v>
      </c>
      <c r="C2429" t="s">
        <v>264</v>
      </c>
      <c r="D2429" t="s">
        <v>899</v>
      </c>
      <c r="E2429" t="s">
        <v>335</v>
      </c>
      <c r="F2429" t="s">
        <v>900</v>
      </c>
      <c r="G2429" t="s">
        <v>111</v>
      </c>
      <c r="H2429">
        <v>730</v>
      </c>
      <c r="I2429" s="68" t="str">
        <f>VLOOKUP(E2429,Refs!$P$2:$R$29,3,FALSE)</f>
        <v>Y58</v>
      </c>
      <c r="J2429" s="68" t="str">
        <f>VLOOKUP(E2429,Refs!$P$2:$S$29,4,FALSE)</f>
        <v>South West</v>
      </c>
      <c r="K2429" s="28">
        <f t="shared" si="78"/>
        <v>730</v>
      </c>
    </row>
    <row r="2430" spans="1:11" x14ac:dyDescent="0.35">
      <c r="A2430" s="69">
        <f t="shared" si="77"/>
        <v>45748</v>
      </c>
      <c r="B2430" t="s">
        <v>887</v>
      </c>
      <c r="C2430" t="s">
        <v>264</v>
      </c>
      <c r="D2430" t="s">
        <v>899</v>
      </c>
      <c r="E2430" t="s">
        <v>335</v>
      </c>
      <c r="F2430" t="s">
        <v>900</v>
      </c>
      <c r="G2430" t="s">
        <v>814</v>
      </c>
      <c r="H2430">
        <v>9885</v>
      </c>
      <c r="I2430" s="68" t="str">
        <f>VLOOKUP(E2430,Refs!$P$2:$R$29,3,FALSE)</f>
        <v>Y58</v>
      </c>
      <c r="J2430" s="68" t="str">
        <f>VLOOKUP(E2430,Refs!$P$2:$S$29,4,FALSE)</f>
        <v>South West</v>
      </c>
      <c r="K2430" s="28">
        <f t="shared" si="78"/>
        <v>9885</v>
      </c>
    </row>
    <row r="2431" spans="1:11" x14ac:dyDescent="0.35">
      <c r="A2431" s="69">
        <f t="shared" si="77"/>
        <v>45748</v>
      </c>
      <c r="B2431" t="s">
        <v>887</v>
      </c>
      <c r="C2431" t="s">
        <v>264</v>
      </c>
      <c r="D2431" t="s">
        <v>899</v>
      </c>
      <c r="E2431" t="s">
        <v>335</v>
      </c>
      <c r="F2431" t="s">
        <v>900</v>
      </c>
      <c r="G2431" t="s">
        <v>815</v>
      </c>
      <c r="H2431">
        <v>331</v>
      </c>
      <c r="I2431" s="68" t="str">
        <f>VLOOKUP(E2431,Refs!$P$2:$R$29,3,FALSE)</f>
        <v>Y58</v>
      </c>
      <c r="J2431" s="68" t="str">
        <f>VLOOKUP(E2431,Refs!$P$2:$S$29,4,FALSE)</f>
        <v>South West</v>
      </c>
      <c r="K2431" s="28">
        <f t="shared" si="78"/>
        <v>331</v>
      </c>
    </row>
    <row r="2432" spans="1:11" x14ac:dyDescent="0.35">
      <c r="A2432" s="69">
        <f t="shared" si="77"/>
        <v>45748</v>
      </c>
      <c r="B2432" t="s">
        <v>887</v>
      </c>
      <c r="C2432" t="s">
        <v>264</v>
      </c>
      <c r="D2432" t="s">
        <v>899</v>
      </c>
      <c r="E2432" t="s">
        <v>335</v>
      </c>
      <c r="F2432" t="s">
        <v>900</v>
      </c>
      <c r="G2432" t="s">
        <v>112</v>
      </c>
      <c r="H2432">
        <v>17880</v>
      </c>
      <c r="I2432" s="68" t="str">
        <f>VLOOKUP(E2432,Refs!$P$2:$R$29,3,FALSE)</f>
        <v>Y58</v>
      </c>
      <c r="J2432" s="68" t="str">
        <f>VLOOKUP(E2432,Refs!$P$2:$S$29,4,FALSE)</f>
        <v>South West</v>
      </c>
      <c r="K2432" s="28">
        <f t="shared" si="78"/>
        <v>17880</v>
      </c>
    </row>
    <row r="2433" spans="1:11" x14ac:dyDescent="0.35">
      <c r="A2433" s="69">
        <f t="shared" si="77"/>
        <v>45748</v>
      </c>
      <c r="B2433" t="s">
        <v>887</v>
      </c>
      <c r="C2433" t="s">
        <v>264</v>
      </c>
      <c r="D2433" t="s">
        <v>899</v>
      </c>
      <c r="E2433" t="s">
        <v>335</v>
      </c>
      <c r="F2433" t="s">
        <v>900</v>
      </c>
      <c r="G2433" t="s">
        <v>113</v>
      </c>
      <c r="H2433">
        <v>23</v>
      </c>
      <c r="I2433" s="68" t="str">
        <f>VLOOKUP(E2433,Refs!$P$2:$R$29,3,FALSE)</f>
        <v>Y58</v>
      </c>
      <c r="J2433" s="68" t="str">
        <f>VLOOKUP(E2433,Refs!$P$2:$S$29,4,FALSE)</f>
        <v>South West</v>
      </c>
      <c r="K2433" s="28">
        <f t="shared" si="78"/>
        <v>23</v>
      </c>
    </row>
    <row r="2434" spans="1:11" x14ac:dyDescent="0.35">
      <c r="A2434" s="69">
        <f t="shared" si="77"/>
        <v>45748</v>
      </c>
      <c r="B2434" t="s">
        <v>887</v>
      </c>
      <c r="C2434" t="s">
        <v>264</v>
      </c>
      <c r="D2434" t="s">
        <v>899</v>
      </c>
      <c r="E2434" t="s">
        <v>335</v>
      </c>
      <c r="F2434" t="s">
        <v>900</v>
      </c>
      <c r="G2434" t="s">
        <v>114</v>
      </c>
      <c r="H2434">
        <v>11524</v>
      </c>
      <c r="I2434" s="68" t="str">
        <f>VLOOKUP(E2434,Refs!$P$2:$R$29,3,FALSE)</f>
        <v>Y58</v>
      </c>
      <c r="J2434" s="68" t="str">
        <f>VLOOKUP(E2434,Refs!$P$2:$S$29,4,FALSE)</f>
        <v>South West</v>
      </c>
      <c r="K2434" s="28">
        <f t="shared" si="78"/>
        <v>11524</v>
      </c>
    </row>
    <row r="2435" spans="1:11" x14ac:dyDescent="0.35">
      <c r="A2435" s="69">
        <f t="shared" ref="A2435:A2498" si="79">DATEVALUE(RIGHT(B2435,8))</f>
        <v>45748</v>
      </c>
      <c r="B2435" t="s">
        <v>887</v>
      </c>
      <c r="C2435" t="s">
        <v>264</v>
      </c>
      <c r="D2435" t="s">
        <v>899</v>
      </c>
      <c r="E2435" t="s">
        <v>335</v>
      </c>
      <c r="F2435" t="s">
        <v>900</v>
      </c>
      <c r="G2435" t="s">
        <v>115</v>
      </c>
      <c r="H2435">
        <v>10536</v>
      </c>
      <c r="I2435" s="68" t="str">
        <f>VLOOKUP(E2435,Refs!$P$2:$R$29,3,FALSE)</f>
        <v>Y58</v>
      </c>
      <c r="J2435" s="68" t="str">
        <f>VLOOKUP(E2435,Refs!$P$2:$S$29,4,FALSE)</f>
        <v>South West</v>
      </c>
      <c r="K2435" s="28">
        <f t="shared" si="78"/>
        <v>10536</v>
      </c>
    </row>
    <row r="2436" spans="1:11" x14ac:dyDescent="0.35">
      <c r="A2436" s="69">
        <f t="shared" si="79"/>
        <v>45748</v>
      </c>
      <c r="B2436" t="s">
        <v>887</v>
      </c>
      <c r="C2436" t="s">
        <v>264</v>
      </c>
      <c r="D2436" t="s">
        <v>899</v>
      </c>
      <c r="E2436" t="s">
        <v>335</v>
      </c>
      <c r="F2436" t="s">
        <v>900</v>
      </c>
      <c r="G2436" t="s">
        <v>116</v>
      </c>
      <c r="H2436">
        <v>2847</v>
      </c>
      <c r="I2436" s="68" t="str">
        <f>VLOOKUP(E2436,Refs!$P$2:$R$29,3,FALSE)</f>
        <v>Y58</v>
      </c>
      <c r="J2436" s="68" t="str">
        <f>VLOOKUP(E2436,Refs!$P$2:$S$29,4,FALSE)</f>
        <v>South West</v>
      </c>
      <c r="K2436" s="28">
        <f t="shared" si="78"/>
        <v>2847</v>
      </c>
    </row>
    <row r="2437" spans="1:11" x14ac:dyDescent="0.35">
      <c r="A2437" s="69">
        <f t="shared" si="79"/>
        <v>45748</v>
      </c>
      <c r="B2437" t="s">
        <v>887</v>
      </c>
      <c r="C2437" t="s">
        <v>264</v>
      </c>
      <c r="D2437" t="s">
        <v>899</v>
      </c>
      <c r="E2437" t="s">
        <v>335</v>
      </c>
      <c r="F2437" t="s">
        <v>900</v>
      </c>
      <c r="G2437" t="s">
        <v>117</v>
      </c>
      <c r="H2437">
        <v>1521</v>
      </c>
      <c r="I2437" s="68" t="str">
        <f>VLOOKUP(E2437,Refs!$P$2:$R$29,3,FALSE)</f>
        <v>Y58</v>
      </c>
      <c r="J2437" s="68" t="str">
        <f>VLOOKUP(E2437,Refs!$P$2:$S$29,4,FALSE)</f>
        <v>South West</v>
      </c>
      <c r="K2437" s="28">
        <f t="shared" si="78"/>
        <v>1521</v>
      </c>
    </row>
    <row r="2438" spans="1:11" x14ac:dyDescent="0.35">
      <c r="A2438" s="69">
        <f t="shared" si="79"/>
        <v>45748</v>
      </c>
      <c r="B2438" t="s">
        <v>887</v>
      </c>
      <c r="C2438" t="s">
        <v>264</v>
      </c>
      <c r="D2438" t="s">
        <v>899</v>
      </c>
      <c r="E2438" t="s">
        <v>335</v>
      </c>
      <c r="F2438" t="s">
        <v>900</v>
      </c>
      <c r="G2438" t="s">
        <v>118</v>
      </c>
      <c r="H2438">
        <v>3229</v>
      </c>
      <c r="I2438" s="68" t="str">
        <f>VLOOKUP(E2438,Refs!$P$2:$R$29,3,FALSE)</f>
        <v>Y58</v>
      </c>
      <c r="J2438" s="68" t="str">
        <f>VLOOKUP(E2438,Refs!$P$2:$S$29,4,FALSE)</f>
        <v>South West</v>
      </c>
      <c r="K2438" s="28">
        <f t="shared" si="78"/>
        <v>3229</v>
      </c>
    </row>
    <row r="2439" spans="1:11" x14ac:dyDescent="0.35">
      <c r="A2439" s="69">
        <f t="shared" si="79"/>
        <v>45748</v>
      </c>
      <c r="B2439" t="s">
        <v>887</v>
      </c>
      <c r="C2439" t="s">
        <v>264</v>
      </c>
      <c r="D2439" t="s">
        <v>899</v>
      </c>
      <c r="E2439" t="s">
        <v>335</v>
      </c>
      <c r="F2439" t="s">
        <v>900</v>
      </c>
      <c r="G2439" t="s">
        <v>119</v>
      </c>
      <c r="H2439">
        <v>3018</v>
      </c>
      <c r="I2439" s="68" t="str">
        <f>VLOOKUP(E2439,Refs!$P$2:$R$29,3,FALSE)</f>
        <v>Y58</v>
      </c>
      <c r="J2439" s="68" t="str">
        <f>VLOOKUP(E2439,Refs!$P$2:$S$29,4,FALSE)</f>
        <v>South West</v>
      </c>
      <c r="K2439" s="28">
        <f t="shared" ref="K2439:K2465" si="80">IF(OR(H2439="NULL",H2439=0,H2439=""),"",H2439)</f>
        <v>3018</v>
      </c>
    </row>
    <row r="2440" spans="1:11" x14ac:dyDescent="0.35">
      <c r="A2440" s="69">
        <f t="shared" si="79"/>
        <v>45748</v>
      </c>
      <c r="B2440" t="s">
        <v>887</v>
      </c>
      <c r="C2440" t="s">
        <v>264</v>
      </c>
      <c r="D2440" t="s">
        <v>899</v>
      </c>
      <c r="E2440" t="s">
        <v>335</v>
      </c>
      <c r="F2440" t="s">
        <v>900</v>
      </c>
      <c r="G2440" t="s">
        <v>120</v>
      </c>
      <c r="H2440">
        <v>1579</v>
      </c>
      <c r="I2440" s="68" t="str">
        <f>VLOOKUP(E2440,Refs!$P$2:$R$29,3,FALSE)</f>
        <v>Y58</v>
      </c>
      <c r="J2440" s="68" t="str">
        <f>VLOOKUP(E2440,Refs!$P$2:$S$29,4,FALSE)</f>
        <v>South West</v>
      </c>
      <c r="K2440" s="28">
        <f t="shared" si="80"/>
        <v>1579</v>
      </c>
    </row>
    <row r="2441" spans="1:11" x14ac:dyDescent="0.35">
      <c r="A2441" s="69">
        <f t="shared" si="79"/>
        <v>45748</v>
      </c>
      <c r="B2441" t="s">
        <v>887</v>
      </c>
      <c r="C2441" t="s">
        <v>264</v>
      </c>
      <c r="D2441" t="s">
        <v>899</v>
      </c>
      <c r="E2441" t="s">
        <v>335</v>
      </c>
      <c r="F2441" t="s">
        <v>900</v>
      </c>
      <c r="G2441" t="s">
        <v>121</v>
      </c>
      <c r="H2441">
        <v>1488</v>
      </c>
      <c r="I2441" s="68" t="str">
        <f>VLOOKUP(E2441,Refs!$P$2:$R$29,3,FALSE)</f>
        <v>Y58</v>
      </c>
      <c r="J2441" s="68" t="str">
        <f>VLOOKUP(E2441,Refs!$P$2:$S$29,4,FALSE)</f>
        <v>South West</v>
      </c>
      <c r="K2441" s="28">
        <f t="shared" si="80"/>
        <v>1488</v>
      </c>
    </row>
    <row r="2442" spans="1:11" x14ac:dyDescent="0.35">
      <c r="A2442" s="69">
        <f t="shared" si="79"/>
        <v>45748</v>
      </c>
      <c r="B2442" t="s">
        <v>887</v>
      </c>
      <c r="C2442" t="s">
        <v>264</v>
      </c>
      <c r="D2442" t="s">
        <v>899</v>
      </c>
      <c r="E2442" t="s">
        <v>335</v>
      </c>
      <c r="F2442" t="s">
        <v>900</v>
      </c>
      <c r="G2442" t="s">
        <v>122</v>
      </c>
      <c r="H2442">
        <v>2600</v>
      </c>
      <c r="I2442" s="68" t="str">
        <f>VLOOKUP(E2442,Refs!$P$2:$R$29,3,FALSE)</f>
        <v>Y58</v>
      </c>
      <c r="J2442" s="68" t="str">
        <f>VLOOKUP(E2442,Refs!$P$2:$S$29,4,FALSE)</f>
        <v>South West</v>
      </c>
      <c r="K2442" s="28">
        <f t="shared" si="80"/>
        <v>2600</v>
      </c>
    </row>
    <row r="2443" spans="1:11" x14ac:dyDescent="0.35">
      <c r="A2443" s="69">
        <f t="shared" si="79"/>
        <v>45748</v>
      </c>
      <c r="B2443" t="s">
        <v>887</v>
      </c>
      <c r="C2443" t="s">
        <v>264</v>
      </c>
      <c r="D2443" t="s">
        <v>899</v>
      </c>
      <c r="E2443" t="s">
        <v>335</v>
      </c>
      <c r="F2443" t="s">
        <v>900</v>
      </c>
      <c r="G2443" t="s">
        <v>123</v>
      </c>
      <c r="H2443">
        <v>2348</v>
      </c>
      <c r="I2443" s="68" t="str">
        <f>VLOOKUP(E2443,Refs!$P$2:$R$29,3,FALSE)</f>
        <v>Y58</v>
      </c>
      <c r="J2443" s="68" t="str">
        <f>VLOOKUP(E2443,Refs!$P$2:$S$29,4,FALSE)</f>
        <v>South West</v>
      </c>
      <c r="K2443" s="28">
        <f t="shared" si="80"/>
        <v>2348</v>
      </c>
    </row>
    <row r="2444" spans="1:11" x14ac:dyDescent="0.35">
      <c r="A2444" s="69">
        <f t="shared" si="79"/>
        <v>45748</v>
      </c>
      <c r="B2444" t="s">
        <v>887</v>
      </c>
      <c r="C2444" t="s">
        <v>264</v>
      </c>
      <c r="D2444" t="s">
        <v>899</v>
      </c>
      <c r="E2444" t="s">
        <v>335</v>
      </c>
      <c r="F2444" t="s">
        <v>900</v>
      </c>
      <c r="G2444" t="s">
        <v>124</v>
      </c>
      <c r="H2444">
        <v>1</v>
      </c>
      <c r="I2444" s="68" t="str">
        <f>VLOOKUP(E2444,Refs!$P$2:$R$29,3,FALSE)</f>
        <v>Y58</v>
      </c>
      <c r="J2444" s="68" t="str">
        <f>VLOOKUP(E2444,Refs!$P$2:$S$29,4,FALSE)</f>
        <v>South West</v>
      </c>
      <c r="K2444" s="28">
        <f t="shared" si="80"/>
        <v>1</v>
      </c>
    </row>
    <row r="2445" spans="1:11" x14ac:dyDescent="0.35">
      <c r="A2445" s="69">
        <f t="shared" si="79"/>
        <v>45748</v>
      </c>
      <c r="B2445" t="s">
        <v>887</v>
      </c>
      <c r="C2445" t="s">
        <v>264</v>
      </c>
      <c r="D2445" t="s">
        <v>899</v>
      </c>
      <c r="E2445" t="s">
        <v>335</v>
      </c>
      <c r="F2445" t="s">
        <v>900</v>
      </c>
      <c r="G2445" t="s">
        <v>125</v>
      </c>
      <c r="H2445">
        <v>0</v>
      </c>
      <c r="I2445" s="68" t="str">
        <f>VLOOKUP(E2445,Refs!$P$2:$R$29,3,FALSE)</f>
        <v>Y58</v>
      </c>
      <c r="J2445" s="68" t="str">
        <f>VLOOKUP(E2445,Refs!$P$2:$S$29,4,FALSE)</f>
        <v>South West</v>
      </c>
      <c r="K2445" s="28" t="str">
        <f t="shared" si="80"/>
        <v/>
      </c>
    </row>
    <row r="2446" spans="1:11" x14ac:dyDescent="0.35">
      <c r="A2446" s="69">
        <f t="shared" si="79"/>
        <v>45748</v>
      </c>
      <c r="B2446" t="s">
        <v>887</v>
      </c>
      <c r="C2446" t="s">
        <v>264</v>
      </c>
      <c r="D2446" t="s">
        <v>899</v>
      </c>
      <c r="E2446" t="s">
        <v>335</v>
      </c>
      <c r="F2446" t="s">
        <v>900</v>
      </c>
      <c r="G2446" t="s">
        <v>126</v>
      </c>
      <c r="H2446">
        <v>0</v>
      </c>
      <c r="I2446" s="68" t="str">
        <f>VLOOKUP(E2446,Refs!$P$2:$R$29,3,FALSE)</f>
        <v>Y58</v>
      </c>
      <c r="J2446" s="68" t="str">
        <f>VLOOKUP(E2446,Refs!$P$2:$S$29,4,FALSE)</f>
        <v>South West</v>
      </c>
      <c r="K2446" s="28" t="str">
        <f t="shared" si="80"/>
        <v/>
      </c>
    </row>
    <row r="2447" spans="1:11" x14ac:dyDescent="0.35">
      <c r="A2447" s="69">
        <f t="shared" si="79"/>
        <v>45748</v>
      </c>
      <c r="B2447" t="s">
        <v>887</v>
      </c>
      <c r="C2447" t="s">
        <v>264</v>
      </c>
      <c r="D2447" t="s">
        <v>899</v>
      </c>
      <c r="E2447" t="s">
        <v>335</v>
      </c>
      <c r="F2447" t="s">
        <v>900</v>
      </c>
      <c r="G2447" t="s">
        <v>127</v>
      </c>
      <c r="H2447">
        <v>0</v>
      </c>
      <c r="I2447" s="68" t="str">
        <f>VLOOKUP(E2447,Refs!$P$2:$R$29,3,FALSE)</f>
        <v>Y58</v>
      </c>
      <c r="J2447" s="68" t="str">
        <f>VLOOKUP(E2447,Refs!$P$2:$S$29,4,FALSE)</f>
        <v>South West</v>
      </c>
      <c r="K2447" s="28" t="str">
        <f t="shared" si="80"/>
        <v/>
      </c>
    </row>
    <row r="2448" spans="1:11" x14ac:dyDescent="0.35">
      <c r="A2448" s="69">
        <f t="shared" si="79"/>
        <v>45748</v>
      </c>
      <c r="B2448" t="s">
        <v>887</v>
      </c>
      <c r="C2448" t="s">
        <v>264</v>
      </c>
      <c r="D2448" t="s">
        <v>899</v>
      </c>
      <c r="E2448" t="s">
        <v>335</v>
      </c>
      <c r="F2448" t="s">
        <v>900</v>
      </c>
      <c r="G2448" t="s">
        <v>128</v>
      </c>
      <c r="H2448">
        <v>2161</v>
      </c>
      <c r="I2448" s="68" t="str">
        <f>VLOOKUP(E2448,Refs!$P$2:$R$29,3,FALSE)</f>
        <v>Y58</v>
      </c>
      <c r="J2448" s="68" t="str">
        <f>VLOOKUP(E2448,Refs!$P$2:$S$29,4,FALSE)</f>
        <v>South West</v>
      </c>
      <c r="K2448" s="28">
        <f t="shared" si="80"/>
        <v>2161</v>
      </c>
    </row>
    <row r="2449" spans="1:11" x14ac:dyDescent="0.35">
      <c r="A2449" s="69">
        <f t="shared" si="79"/>
        <v>45748</v>
      </c>
      <c r="B2449" t="s">
        <v>887</v>
      </c>
      <c r="C2449" t="s">
        <v>264</v>
      </c>
      <c r="D2449" t="s">
        <v>899</v>
      </c>
      <c r="E2449" t="s">
        <v>335</v>
      </c>
      <c r="F2449" t="s">
        <v>900</v>
      </c>
      <c r="G2449" t="s">
        <v>129</v>
      </c>
      <c r="H2449">
        <v>537</v>
      </c>
      <c r="I2449" s="68" t="str">
        <f>VLOOKUP(E2449,Refs!$P$2:$R$29,3,FALSE)</f>
        <v>Y58</v>
      </c>
      <c r="J2449" s="68" t="str">
        <f>VLOOKUP(E2449,Refs!$P$2:$S$29,4,FALSE)</f>
        <v>South West</v>
      </c>
      <c r="K2449" s="28">
        <f t="shared" si="80"/>
        <v>537</v>
      </c>
    </row>
    <row r="2450" spans="1:11" x14ac:dyDescent="0.35">
      <c r="A2450" s="69">
        <f t="shared" si="79"/>
        <v>45748</v>
      </c>
      <c r="B2450" t="s">
        <v>887</v>
      </c>
      <c r="C2450" t="s">
        <v>264</v>
      </c>
      <c r="D2450" t="s">
        <v>899</v>
      </c>
      <c r="E2450" t="s">
        <v>335</v>
      </c>
      <c r="F2450" t="s">
        <v>900</v>
      </c>
      <c r="G2450" t="s">
        <v>130</v>
      </c>
      <c r="H2450">
        <v>1388</v>
      </c>
      <c r="I2450" s="68" t="str">
        <f>VLOOKUP(E2450,Refs!$P$2:$R$29,3,FALSE)</f>
        <v>Y58</v>
      </c>
      <c r="J2450" s="68" t="str">
        <f>VLOOKUP(E2450,Refs!$P$2:$S$29,4,FALSE)</f>
        <v>South West</v>
      </c>
      <c r="K2450" s="28">
        <f t="shared" si="80"/>
        <v>1388</v>
      </c>
    </row>
    <row r="2451" spans="1:11" x14ac:dyDescent="0.35">
      <c r="A2451" s="69">
        <f t="shared" si="79"/>
        <v>45748</v>
      </c>
      <c r="B2451" t="s">
        <v>887</v>
      </c>
      <c r="C2451" t="s">
        <v>264</v>
      </c>
      <c r="D2451" t="s">
        <v>899</v>
      </c>
      <c r="E2451" t="s">
        <v>335</v>
      </c>
      <c r="F2451" t="s">
        <v>900</v>
      </c>
      <c r="G2451" t="s">
        <v>131</v>
      </c>
      <c r="H2451">
        <v>951</v>
      </c>
      <c r="I2451" s="68" t="str">
        <f>VLOOKUP(E2451,Refs!$P$2:$R$29,3,FALSE)</f>
        <v>Y58</v>
      </c>
      <c r="J2451" s="68" t="str">
        <f>VLOOKUP(E2451,Refs!$P$2:$S$29,4,FALSE)</f>
        <v>South West</v>
      </c>
      <c r="K2451" s="28">
        <f t="shared" si="80"/>
        <v>951</v>
      </c>
    </row>
    <row r="2452" spans="1:11" x14ac:dyDescent="0.35">
      <c r="A2452" s="69">
        <f t="shared" si="79"/>
        <v>45748</v>
      </c>
      <c r="B2452" t="s">
        <v>887</v>
      </c>
      <c r="C2452" t="s">
        <v>264</v>
      </c>
      <c r="D2452" t="s">
        <v>899</v>
      </c>
      <c r="E2452" t="s">
        <v>335</v>
      </c>
      <c r="F2452" t="s">
        <v>900</v>
      </c>
      <c r="G2452" t="s">
        <v>132</v>
      </c>
      <c r="H2452">
        <v>1952</v>
      </c>
      <c r="I2452" s="68" t="str">
        <f>VLOOKUP(E2452,Refs!$P$2:$R$29,3,FALSE)</f>
        <v>Y58</v>
      </c>
      <c r="J2452" s="68" t="str">
        <f>VLOOKUP(E2452,Refs!$P$2:$S$29,4,FALSE)</f>
        <v>South West</v>
      </c>
      <c r="K2452" s="28">
        <f t="shared" si="80"/>
        <v>1952</v>
      </c>
    </row>
    <row r="2453" spans="1:11" x14ac:dyDescent="0.35">
      <c r="A2453" s="69">
        <f t="shared" si="79"/>
        <v>45748</v>
      </c>
      <c r="B2453" t="s">
        <v>887</v>
      </c>
      <c r="C2453" t="s">
        <v>264</v>
      </c>
      <c r="D2453" t="s">
        <v>899</v>
      </c>
      <c r="E2453" t="s">
        <v>335</v>
      </c>
      <c r="F2453" t="s">
        <v>900</v>
      </c>
      <c r="G2453" t="s">
        <v>133</v>
      </c>
      <c r="H2453">
        <v>906</v>
      </c>
      <c r="I2453" s="68" t="str">
        <f>VLOOKUP(E2453,Refs!$P$2:$R$29,3,FALSE)</f>
        <v>Y58</v>
      </c>
      <c r="J2453" s="68" t="str">
        <f>VLOOKUP(E2453,Refs!$P$2:$S$29,4,FALSE)</f>
        <v>South West</v>
      </c>
      <c r="K2453" s="28">
        <f t="shared" si="80"/>
        <v>906</v>
      </c>
    </row>
    <row r="2454" spans="1:11" x14ac:dyDescent="0.35">
      <c r="A2454" s="69">
        <f t="shared" si="79"/>
        <v>45748</v>
      </c>
      <c r="B2454" t="s">
        <v>887</v>
      </c>
      <c r="C2454" t="s">
        <v>264</v>
      </c>
      <c r="D2454" t="s">
        <v>899</v>
      </c>
      <c r="E2454" t="s">
        <v>335</v>
      </c>
      <c r="F2454" t="s">
        <v>900</v>
      </c>
      <c r="G2454" t="s">
        <v>134</v>
      </c>
      <c r="H2454">
        <v>1450</v>
      </c>
      <c r="I2454" s="68" t="str">
        <f>VLOOKUP(E2454,Refs!$P$2:$R$29,3,FALSE)</f>
        <v>Y58</v>
      </c>
      <c r="J2454" s="68" t="str">
        <f>VLOOKUP(E2454,Refs!$P$2:$S$29,4,FALSE)</f>
        <v>South West</v>
      </c>
      <c r="K2454" s="28">
        <f t="shared" si="80"/>
        <v>1450</v>
      </c>
    </row>
    <row r="2455" spans="1:11" x14ac:dyDescent="0.35">
      <c r="A2455" s="69">
        <f t="shared" si="79"/>
        <v>45748</v>
      </c>
      <c r="B2455" t="s">
        <v>887</v>
      </c>
      <c r="C2455" t="s">
        <v>264</v>
      </c>
      <c r="D2455" t="s">
        <v>899</v>
      </c>
      <c r="E2455" t="s">
        <v>335</v>
      </c>
      <c r="F2455" t="s">
        <v>900</v>
      </c>
      <c r="G2455" t="s">
        <v>135</v>
      </c>
      <c r="H2455">
        <v>1043</v>
      </c>
      <c r="I2455" s="68" t="str">
        <f>VLOOKUP(E2455,Refs!$P$2:$R$29,3,FALSE)</f>
        <v>Y58</v>
      </c>
      <c r="J2455" s="68" t="str">
        <f>VLOOKUP(E2455,Refs!$P$2:$S$29,4,FALSE)</f>
        <v>South West</v>
      </c>
      <c r="K2455" s="28">
        <f t="shared" si="80"/>
        <v>1043</v>
      </c>
    </row>
    <row r="2456" spans="1:11" x14ac:dyDescent="0.35">
      <c r="A2456" s="69">
        <f>DATEVALUE(RIGHT(B2456,8))</f>
        <v>45748</v>
      </c>
      <c r="B2456" t="s">
        <v>887</v>
      </c>
      <c r="C2456" t="s">
        <v>264</v>
      </c>
      <c r="D2456" t="s">
        <v>899</v>
      </c>
      <c r="E2456" t="s">
        <v>335</v>
      </c>
      <c r="F2456" t="s">
        <v>900</v>
      </c>
      <c r="G2456" t="s">
        <v>136</v>
      </c>
      <c r="H2456">
        <v>160</v>
      </c>
      <c r="I2456" s="68" t="str">
        <f>VLOOKUP(E2456,Refs!$P$2:$R$29,3,FALSE)</f>
        <v>Y58</v>
      </c>
      <c r="J2456" s="68" t="str">
        <f>VLOOKUP(E2456,Refs!$P$2:$S$29,4,FALSE)</f>
        <v>South West</v>
      </c>
      <c r="K2456" s="28">
        <f t="shared" si="80"/>
        <v>160</v>
      </c>
    </row>
    <row r="2457" spans="1:11" x14ac:dyDescent="0.35">
      <c r="A2457" s="69">
        <f t="shared" si="79"/>
        <v>45748</v>
      </c>
      <c r="B2457" t="s">
        <v>887</v>
      </c>
      <c r="C2457" t="s">
        <v>264</v>
      </c>
      <c r="D2457" t="s">
        <v>899</v>
      </c>
      <c r="E2457" t="s">
        <v>335</v>
      </c>
      <c r="F2457" t="s">
        <v>900</v>
      </c>
      <c r="G2457" t="s">
        <v>137</v>
      </c>
      <c r="H2457">
        <v>63</v>
      </c>
      <c r="I2457" s="68" t="str">
        <f>VLOOKUP(E2457,Refs!$P$2:$R$29,3,FALSE)</f>
        <v>Y58</v>
      </c>
      <c r="J2457" s="68" t="str">
        <f>VLOOKUP(E2457,Refs!$P$2:$S$29,4,FALSE)</f>
        <v>South West</v>
      </c>
      <c r="K2457" s="28">
        <f t="shared" si="80"/>
        <v>63</v>
      </c>
    </row>
    <row r="2458" spans="1:11" x14ac:dyDescent="0.35">
      <c r="A2458" s="69">
        <f t="shared" si="79"/>
        <v>45748</v>
      </c>
      <c r="B2458" t="s">
        <v>887</v>
      </c>
      <c r="C2458" t="s">
        <v>264</v>
      </c>
      <c r="D2458" t="s">
        <v>899</v>
      </c>
      <c r="E2458" t="s">
        <v>335</v>
      </c>
      <c r="F2458" t="s">
        <v>900</v>
      </c>
      <c r="G2458" t="s">
        <v>138</v>
      </c>
      <c r="H2458">
        <v>24</v>
      </c>
      <c r="I2458" s="68" t="str">
        <f>VLOOKUP(E2458,Refs!$P$2:$R$29,3,FALSE)</f>
        <v>Y58</v>
      </c>
      <c r="J2458" s="68" t="str">
        <f>VLOOKUP(E2458,Refs!$P$2:$S$29,4,FALSE)</f>
        <v>South West</v>
      </c>
      <c r="K2458" s="28">
        <f t="shared" si="80"/>
        <v>24</v>
      </c>
    </row>
    <row r="2459" spans="1:11" x14ac:dyDescent="0.35">
      <c r="A2459" s="69">
        <f t="shared" si="79"/>
        <v>45748</v>
      </c>
      <c r="B2459" t="s">
        <v>887</v>
      </c>
      <c r="C2459" t="s">
        <v>264</v>
      </c>
      <c r="D2459" t="s">
        <v>899</v>
      </c>
      <c r="E2459" t="s">
        <v>335</v>
      </c>
      <c r="F2459" t="s">
        <v>900</v>
      </c>
      <c r="G2459" t="s">
        <v>139</v>
      </c>
      <c r="H2459">
        <v>19</v>
      </c>
      <c r="I2459" s="68" t="str">
        <f>VLOOKUP(E2459,Refs!$P$2:$R$29,3,FALSE)</f>
        <v>Y58</v>
      </c>
      <c r="J2459" s="68" t="str">
        <f>VLOOKUP(E2459,Refs!$P$2:$S$29,4,FALSE)</f>
        <v>South West</v>
      </c>
      <c r="K2459" s="28">
        <f t="shared" si="80"/>
        <v>19</v>
      </c>
    </row>
    <row r="2460" spans="1:11" x14ac:dyDescent="0.35">
      <c r="A2460" s="69">
        <f t="shared" si="79"/>
        <v>45748</v>
      </c>
      <c r="B2460" t="s">
        <v>887</v>
      </c>
      <c r="C2460" t="s">
        <v>264</v>
      </c>
      <c r="D2460" t="s">
        <v>899</v>
      </c>
      <c r="E2460" t="s">
        <v>335</v>
      </c>
      <c r="F2460" t="s">
        <v>900</v>
      </c>
      <c r="G2460" t="s">
        <v>140</v>
      </c>
      <c r="H2460">
        <v>389</v>
      </c>
      <c r="I2460" s="68" t="str">
        <f>VLOOKUP(E2460,Refs!$P$2:$R$29,3,FALSE)</f>
        <v>Y58</v>
      </c>
      <c r="J2460" s="68" t="str">
        <f>VLOOKUP(E2460,Refs!$P$2:$S$29,4,FALSE)</f>
        <v>South West</v>
      </c>
      <c r="K2460" s="28">
        <f t="shared" si="80"/>
        <v>389</v>
      </c>
    </row>
    <row r="2461" spans="1:11" x14ac:dyDescent="0.35">
      <c r="A2461" s="69">
        <f t="shared" si="79"/>
        <v>45748</v>
      </c>
      <c r="B2461" t="s">
        <v>887</v>
      </c>
      <c r="C2461" t="s">
        <v>264</v>
      </c>
      <c r="D2461" t="s">
        <v>899</v>
      </c>
      <c r="E2461" t="s">
        <v>335</v>
      </c>
      <c r="F2461" t="s">
        <v>900</v>
      </c>
      <c r="G2461" t="s">
        <v>141</v>
      </c>
      <c r="H2461">
        <v>278</v>
      </c>
      <c r="I2461" s="68" t="str">
        <f>VLOOKUP(E2461,Refs!$P$2:$R$29,3,FALSE)</f>
        <v>Y58</v>
      </c>
      <c r="J2461" s="68" t="str">
        <f>VLOOKUP(E2461,Refs!$P$2:$S$29,4,FALSE)</f>
        <v>South West</v>
      </c>
      <c r="K2461" s="28">
        <f t="shared" si="80"/>
        <v>278</v>
      </c>
    </row>
    <row r="2462" spans="1:11" x14ac:dyDescent="0.35">
      <c r="A2462" s="69">
        <f t="shared" si="79"/>
        <v>45748</v>
      </c>
      <c r="B2462" t="s">
        <v>887</v>
      </c>
      <c r="C2462" t="s">
        <v>264</v>
      </c>
      <c r="D2462" t="s">
        <v>899</v>
      </c>
      <c r="E2462" t="s">
        <v>335</v>
      </c>
      <c r="F2462" t="s">
        <v>900</v>
      </c>
      <c r="G2462" t="s">
        <v>730</v>
      </c>
      <c r="H2462">
        <v>554</v>
      </c>
      <c r="I2462" s="68" t="str">
        <f>VLOOKUP(E2462,Refs!$P$2:$R$29,3,FALSE)</f>
        <v>Y58</v>
      </c>
      <c r="J2462" s="68" t="str">
        <f>VLOOKUP(E2462,Refs!$P$2:$S$29,4,FALSE)</f>
        <v>South West</v>
      </c>
      <c r="K2462" s="28">
        <f t="shared" si="80"/>
        <v>554</v>
      </c>
    </row>
    <row r="2463" spans="1:11" x14ac:dyDescent="0.35">
      <c r="A2463" s="69">
        <f t="shared" si="79"/>
        <v>45748</v>
      </c>
      <c r="B2463" t="s">
        <v>887</v>
      </c>
      <c r="C2463" t="s">
        <v>264</v>
      </c>
      <c r="D2463" t="s">
        <v>899</v>
      </c>
      <c r="E2463" t="s">
        <v>335</v>
      </c>
      <c r="F2463" t="s">
        <v>900</v>
      </c>
      <c r="G2463" t="s">
        <v>729</v>
      </c>
      <c r="H2463">
        <v>311</v>
      </c>
      <c r="I2463" s="68" t="str">
        <f>VLOOKUP(E2463,Refs!$P$2:$R$29,3,FALSE)</f>
        <v>Y58</v>
      </c>
      <c r="J2463" s="68" t="str">
        <f>VLOOKUP(E2463,Refs!$P$2:$S$29,4,FALSE)</f>
        <v>South West</v>
      </c>
      <c r="K2463" s="28">
        <f t="shared" si="80"/>
        <v>311</v>
      </c>
    </row>
    <row r="2464" spans="1:11" x14ac:dyDescent="0.35">
      <c r="A2464" s="69">
        <f t="shared" si="79"/>
        <v>45748</v>
      </c>
      <c r="B2464" t="s">
        <v>887</v>
      </c>
      <c r="C2464" t="s">
        <v>264</v>
      </c>
      <c r="D2464" t="s">
        <v>899</v>
      </c>
      <c r="E2464" t="s">
        <v>335</v>
      </c>
      <c r="F2464" t="s">
        <v>900</v>
      </c>
      <c r="G2464" t="s">
        <v>732</v>
      </c>
      <c r="H2464">
        <v>415</v>
      </c>
      <c r="I2464" s="68" t="str">
        <f>VLOOKUP(E2464,Refs!$P$2:$R$29,3,FALSE)</f>
        <v>Y58</v>
      </c>
      <c r="J2464" s="68" t="str">
        <f>VLOOKUP(E2464,Refs!$P$2:$S$29,4,FALSE)</f>
        <v>South West</v>
      </c>
      <c r="K2464" s="28">
        <f t="shared" si="80"/>
        <v>415</v>
      </c>
    </row>
    <row r="2465" spans="1:11" ht="15" thickBot="1" x14ac:dyDescent="0.4">
      <c r="A2465" s="69">
        <f t="shared" si="79"/>
        <v>45748</v>
      </c>
      <c r="B2465" t="s">
        <v>887</v>
      </c>
      <c r="C2465" t="s">
        <v>264</v>
      </c>
      <c r="D2465" t="s">
        <v>899</v>
      </c>
      <c r="E2465" t="s">
        <v>335</v>
      </c>
      <c r="F2465" t="s">
        <v>900</v>
      </c>
      <c r="G2465" t="s">
        <v>731</v>
      </c>
      <c r="H2465">
        <v>270</v>
      </c>
      <c r="I2465" s="68" t="str">
        <f>VLOOKUP(E2465,Refs!$P$2:$R$29,3,FALSE)</f>
        <v>Y58</v>
      </c>
      <c r="J2465" s="68" t="str">
        <f>VLOOKUP(E2465,Refs!$P$2:$S$29,4,FALSE)</f>
        <v>South West</v>
      </c>
      <c r="K2465" s="28">
        <f t="shared" si="80"/>
        <v>270</v>
      </c>
    </row>
    <row r="2466" spans="1:11" ht="15" thickBot="1" x14ac:dyDescent="0.4">
      <c r="A2466" s="69">
        <f t="shared" si="79"/>
        <v>45778</v>
      </c>
      <c r="B2466" t="s">
        <v>918</v>
      </c>
      <c r="C2466" t="s">
        <v>808</v>
      </c>
      <c r="D2466" s="188"/>
      <c r="E2466" t="s">
        <v>809</v>
      </c>
      <c r="F2466" t="s">
        <v>890</v>
      </c>
      <c r="G2466" t="s">
        <v>10</v>
      </c>
      <c r="H2466">
        <v>18525</v>
      </c>
      <c r="I2466" s="68" t="str">
        <f>VLOOKUP(E2466,Refs!$P$2:$R$29,3,FALSE)</f>
        <v>Y58</v>
      </c>
      <c r="J2466" s="68" t="str">
        <f>VLOOKUP(E2466,Refs!$P$2:$S$29,4,FALSE)</f>
        <v>South West</v>
      </c>
      <c r="K2466" s="28">
        <f t="shared" ref="K2466:K2529" si="81">IF(OR(H2466="NULL",H2466=0,H2466=""),"",H2466)</f>
        <v>18525</v>
      </c>
    </row>
    <row r="2467" spans="1:11" ht="15" thickBot="1" x14ac:dyDescent="0.4">
      <c r="A2467" s="69">
        <f t="shared" si="79"/>
        <v>45778</v>
      </c>
      <c r="B2467" t="s">
        <v>918</v>
      </c>
      <c r="C2467" t="s">
        <v>808</v>
      </c>
      <c r="D2467" s="188"/>
      <c r="E2467" t="s">
        <v>809</v>
      </c>
      <c r="F2467" t="s">
        <v>890</v>
      </c>
      <c r="G2467" t="s">
        <v>70</v>
      </c>
      <c r="H2467">
        <v>16973</v>
      </c>
      <c r="I2467" s="68" t="str">
        <f>VLOOKUP(E2467,Refs!$P$2:$R$29,3,FALSE)</f>
        <v>Y58</v>
      </c>
      <c r="J2467" s="68" t="str">
        <f>VLOOKUP(E2467,Refs!$P$2:$S$29,4,FALSE)</f>
        <v>South West</v>
      </c>
      <c r="K2467" s="28">
        <f t="shared" si="81"/>
        <v>16973</v>
      </c>
    </row>
    <row r="2468" spans="1:11" ht="15" thickBot="1" x14ac:dyDescent="0.4">
      <c r="A2468" s="69">
        <f t="shared" si="79"/>
        <v>45778</v>
      </c>
      <c r="B2468" t="s">
        <v>918</v>
      </c>
      <c r="C2468" t="s">
        <v>808</v>
      </c>
      <c r="D2468" s="188"/>
      <c r="E2468" t="s">
        <v>809</v>
      </c>
      <c r="F2468" t="s">
        <v>890</v>
      </c>
      <c r="G2468" t="s">
        <v>20</v>
      </c>
      <c r="H2468">
        <v>17721</v>
      </c>
      <c r="I2468" s="68" t="str">
        <f>VLOOKUP(E2468,Refs!$P$2:$R$29,3,FALSE)</f>
        <v>Y58</v>
      </c>
      <c r="J2468" s="68" t="str">
        <f>VLOOKUP(E2468,Refs!$P$2:$S$29,4,FALSE)</f>
        <v>South West</v>
      </c>
      <c r="K2468" s="28">
        <f t="shared" si="81"/>
        <v>17721</v>
      </c>
    </row>
    <row r="2469" spans="1:11" ht="15" thickBot="1" x14ac:dyDescent="0.4">
      <c r="A2469" s="69">
        <f t="shared" si="79"/>
        <v>45778</v>
      </c>
      <c r="B2469" t="s">
        <v>918</v>
      </c>
      <c r="C2469" t="s">
        <v>808</v>
      </c>
      <c r="D2469" s="188"/>
      <c r="E2469" t="s">
        <v>809</v>
      </c>
      <c r="F2469" t="s">
        <v>890</v>
      </c>
      <c r="G2469" t="s">
        <v>23</v>
      </c>
      <c r="H2469">
        <v>16302</v>
      </c>
      <c r="I2469" s="68" t="str">
        <f>VLOOKUP(E2469,Refs!$P$2:$R$29,3,FALSE)</f>
        <v>Y58</v>
      </c>
      <c r="J2469" s="68" t="str">
        <f>VLOOKUP(E2469,Refs!$P$2:$S$29,4,FALSE)</f>
        <v>South West</v>
      </c>
      <c r="K2469" s="28">
        <f t="shared" si="81"/>
        <v>16302</v>
      </c>
    </row>
    <row r="2470" spans="1:11" ht="15" thickBot="1" x14ac:dyDescent="0.4">
      <c r="A2470" s="69">
        <f t="shared" si="79"/>
        <v>45778</v>
      </c>
      <c r="B2470" t="s">
        <v>918</v>
      </c>
      <c r="C2470" t="s">
        <v>808</v>
      </c>
      <c r="D2470" s="188"/>
      <c r="E2470" t="s">
        <v>809</v>
      </c>
      <c r="F2470" t="s">
        <v>890</v>
      </c>
      <c r="G2470" t="s">
        <v>19</v>
      </c>
      <c r="H2470">
        <v>334</v>
      </c>
      <c r="I2470" s="68" t="str">
        <f>VLOOKUP(E2470,Refs!$P$2:$R$29,3,FALSE)</f>
        <v>Y58</v>
      </c>
      <c r="J2470" s="68" t="str">
        <f>VLOOKUP(E2470,Refs!$P$2:$S$29,4,FALSE)</f>
        <v>South West</v>
      </c>
      <c r="K2470" s="28">
        <f t="shared" si="81"/>
        <v>334</v>
      </c>
    </row>
    <row r="2471" spans="1:11" ht="15" thickBot="1" x14ac:dyDescent="0.4">
      <c r="A2471" s="69">
        <f t="shared" si="79"/>
        <v>45778</v>
      </c>
      <c r="B2471" t="s">
        <v>918</v>
      </c>
      <c r="C2471" t="s">
        <v>808</v>
      </c>
      <c r="D2471" s="188"/>
      <c r="E2471" t="s">
        <v>809</v>
      </c>
      <c r="F2471" t="s">
        <v>890</v>
      </c>
      <c r="G2471" t="s">
        <v>21</v>
      </c>
      <c r="H2471">
        <v>442212</v>
      </c>
      <c r="I2471" s="68" t="str">
        <f>VLOOKUP(E2471,Refs!$P$2:$R$29,3,FALSE)</f>
        <v>Y58</v>
      </c>
      <c r="J2471" s="68" t="str">
        <f>VLOOKUP(E2471,Refs!$P$2:$S$29,4,FALSE)</f>
        <v>South West</v>
      </c>
      <c r="K2471" s="28">
        <f t="shared" si="81"/>
        <v>442212</v>
      </c>
    </row>
    <row r="2472" spans="1:11" ht="15" thickBot="1" x14ac:dyDescent="0.4">
      <c r="A2472" s="69">
        <f t="shared" si="79"/>
        <v>45778</v>
      </c>
      <c r="B2472" t="s">
        <v>918</v>
      </c>
      <c r="C2472" t="s">
        <v>808</v>
      </c>
      <c r="D2472" s="188"/>
      <c r="E2472" t="s">
        <v>809</v>
      </c>
      <c r="F2472" t="s">
        <v>890</v>
      </c>
      <c r="G2472" t="s">
        <v>71</v>
      </c>
      <c r="H2472">
        <v>180</v>
      </c>
      <c r="I2472" s="68" t="str">
        <f>VLOOKUP(E2472,Refs!$P$2:$R$29,3,FALSE)</f>
        <v>Y58</v>
      </c>
      <c r="J2472" s="68" t="str">
        <f>VLOOKUP(E2472,Refs!$P$2:$S$29,4,FALSE)</f>
        <v>South West</v>
      </c>
      <c r="K2472" s="28">
        <f t="shared" si="81"/>
        <v>180</v>
      </c>
    </row>
    <row r="2473" spans="1:11" ht="15" thickBot="1" x14ac:dyDescent="0.4">
      <c r="A2473" s="69">
        <f t="shared" si="79"/>
        <v>45778</v>
      </c>
      <c r="B2473" t="s">
        <v>918</v>
      </c>
      <c r="C2473" t="s">
        <v>808</v>
      </c>
      <c r="D2473" s="188"/>
      <c r="E2473" t="s">
        <v>809</v>
      </c>
      <c r="F2473" t="s">
        <v>890</v>
      </c>
      <c r="G2473" t="s">
        <v>72</v>
      </c>
      <c r="H2473">
        <v>240</v>
      </c>
      <c r="I2473" s="68" t="str">
        <f>VLOOKUP(E2473,Refs!$P$2:$R$29,3,FALSE)</f>
        <v>Y58</v>
      </c>
      <c r="J2473" s="68" t="str">
        <f>VLOOKUP(E2473,Refs!$P$2:$S$29,4,FALSE)</f>
        <v>South West</v>
      </c>
      <c r="K2473" s="28">
        <f t="shared" si="81"/>
        <v>240</v>
      </c>
    </row>
    <row r="2474" spans="1:11" ht="15" thickBot="1" x14ac:dyDescent="0.4">
      <c r="A2474" s="69">
        <f t="shared" si="79"/>
        <v>45778</v>
      </c>
      <c r="B2474" t="s">
        <v>918</v>
      </c>
      <c r="C2474" t="s">
        <v>808</v>
      </c>
      <c r="D2474" s="188"/>
      <c r="E2474" t="s">
        <v>809</v>
      </c>
      <c r="F2474" t="s">
        <v>890</v>
      </c>
      <c r="G2474" t="s">
        <v>73</v>
      </c>
      <c r="H2474">
        <v>21592</v>
      </c>
      <c r="I2474" s="68" t="str">
        <f>VLOOKUP(E2474,Refs!$P$2:$R$29,3,FALSE)</f>
        <v>Y58</v>
      </c>
      <c r="J2474" s="68" t="str">
        <f>VLOOKUP(E2474,Refs!$P$2:$S$29,4,FALSE)</f>
        <v>South West</v>
      </c>
      <c r="K2474" s="28">
        <f t="shared" si="81"/>
        <v>21592</v>
      </c>
    </row>
    <row r="2475" spans="1:11" ht="15" thickBot="1" x14ac:dyDescent="0.4">
      <c r="A2475" s="69">
        <f t="shared" si="79"/>
        <v>45778</v>
      </c>
      <c r="B2475" t="s">
        <v>918</v>
      </c>
      <c r="C2475" t="s">
        <v>808</v>
      </c>
      <c r="D2475" s="188"/>
      <c r="E2475" t="s">
        <v>809</v>
      </c>
      <c r="F2475" t="s">
        <v>890</v>
      </c>
      <c r="G2475" t="s">
        <v>74</v>
      </c>
      <c r="H2475">
        <v>8997</v>
      </c>
      <c r="I2475" s="68" t="str">
        <f>VLOOKUP(E2475,Refs!$P$2:$R$29,3,FALSE)</f>
        <v>Y58</v>
      </c>
      <c r="J2475" s="68" t="str">
        <f>VLOOKUP(E2475,Refs!$P$2:$S$29,4,FALSE)</f>
        <v>South West</v>
      </c>
      <c r="K2475" s="28">
        <f t="shared" si="81"/>
        <v>8997</v>
      </c>
    </row>
    <row r="2476" spans="1:11" ht="15" thickBot="1" x14ac:dyDescent="0.4">
      <c r="A2476" s="69">
        <f t="shared" si="79"/>
        <v>45778</v>
      </c>
      <c r="B2476" t="s">
        <v>918</v>
      </c>
      <c r="C2476" t="s">
        <v>808</v>
      </c>
      <c r="D2476" s="188"/>
      <c r="E2476" t="s">
        <v>809</v>
      </c>
      <c r="F2476" t="s">
        <v>890</v>
      </c>
      <c r="G2476" t="s">
        <v>75</v>
      </c>
      <c r="H2476">
        <v>19825306</v>
      </c>
      <c r="I2476" s="68" t="str">
        <f>VLOOKUP(E2476,Refs!$P$2:$R$29,3,FALSE)</f>
        <v>Y58</v>
      </c>
      <c r="J2476" s="68" t="str">
        <f>VLOOKUP(E2476,Refs!$P$2:$S$29,4,FALSE)</f>
        <v>South West</v>
      </c>
      <c r="K2476" s="28">
        <f t="shared" si="81"/>
        <v>19825306</v>
      </c>
    </row>
    <row r="2477" spans="1:11" ht="15" thickBot="1" x14ac:dyDescent="0.4">
      <c r="A2477" s="69">
        <f t="shared" si="79"/>
        <v>45778</v>
      </c>
      <c r="B2477" t="s">
        <v>918</v>
      </c>
      <c r="C2477" t="s">
        <v>808</v>
      </c>
      <c r="D2477" s="188"/>
      <c r="E2477" t="s">
        <v>809</v>
      </c>
      <c r="F2477" t="s">
        <v>890</v>
      </c>
      <c r="G2477" t="s">
        <v>26</v>
      </c>
      <c r="H2477">
        <v>16815</v>
      </c>
      <c r="I2477" s="68" t="str">
        <f>VLOOKUP(E2477,Refs!$P$2:$R$29,3,FALSE)</f>
        <v>Y58</v>
      </c>
      <c r="J2477" s="68" t="str">
        <f>VLOOKUP(E2477,Refs!$P$2:$S$29,4,FALSE)</f>
        <v>South West</v>
      </c>
      <c r="K2477" s="28">
        <f t="shared" si="81"/>
        <v>16815</v>
      </c>
    </row>
    <row r="2478" spans="1:11" ht="15" thickBot="1" x14ac:dyDescent="0.4">
      <c r="A2478" s="69">
        <f t="shared" si="79"/>
        <v>45778</v>
      </c>
      <c r="B2478" t="s">
        <v>918</v>
      </c>
      <c r="C2478" t="s">
        <v>808</v>
      </c>
      <c r="D2478" s="188"/>
      <c r="E2478" t="s">
        <v>809</v>
      </c>
      <c r="F2478" t="s">
        <v>890</v>
      </c>
      <c r="G2478" t="s">
        <v>76</v>
      </c>
      <c r="H2478">
        <v>47</v>
      </c>
      <c r="I2478" s="68" t="str">
        <f>VLOOKUP(E2478,Refs!$P$2:$R$29,3,FALSE)</f>
        <v>Y58</v>
      </c>
      <c r="J2478" s="68" t="str">
        <f>VLOOKUP(E2478,Refs!$P$2:$S$29,4,FALSE)</f>
        <v>South West</v>
      </c>
      <c r="K2478" s="28">
        <f t="shared" si="81"/>
        <v>47</v>
      </c>
    </row>
    <row r="2479" spans="1:11" ht="15" thickBot="1" x14ac:dyDescent="0.4">
      <c r="A2479" s="69">
        <f t="shared" si="79"/>
        <v>45778</v>
      </c>
      <c r="B2479" t="s">
        <v>918</v>
      </c>
      <c r="C2479" t="s">
        <v>808</v>
      </c>
      <c r="D2479" s="188"/>
      <c r="E2479" t="s">
        <v>809</v>
      </c>
      <c r="F2479" t="s">
        <v>890</v>
      </c>
      <c r="G2479" t="s">
        <v>77</v>
      </c>
      <c r="H2479">
        <v>7514</v>
      </c>
      <c r="I2479" s="68" t="str">
        <f>VLOOKUP(E2479,Refs!$P$2:$R$29,3,FALSE)</f>
        <v>Y58</v>
      </c>
      <c r="J2479" s="68" t="str">
        <f>VLOOKUP(E2479,Refs!$P$2:$S$29,4,FALSE)</f>
        <v>South West</v>
      </c>
      <c r="K2479" s="28">
        <f t="shared" si="81"/>
        <v>7514</v>
      </c>
    </row>
    <row r="2480" spans="1:11" ht="15" thickBot="1" x14ac:dyDescent="0.4">
      <c r="A2480" s="69">
        <f t="shared" si="79"/>
        <v>45778</v>
      </c>
      <c r="B2480" t="s">
        <v>918</v>
      </c>
      <c r="C2480" t="s">
        <v>808</v>
      </c>
      <c r="D2480" s="188"/>
      <c r="E2480" t="s">
        <v>809</v>
      </c>
      <c r="F2480" t="s">
        <v>890</v>
      </c>
      <c r="G2480" t="s">
        <v>78</v>
      </c>
      <c r="H2480">
        <v>5609</v>
      </c>
      <c r="I2480" s="68" t="str">
        <f>VLOOKUP(E2480,Refs!$P$2:$R$29,3,FALSE)</f>
        <v>Y58</v>
      </c>
      <c r="J2480" s="68" t="str">
        <f>VLOOKUP(E2480,Refs!$P$2:$S$29,4,FALSE)</f>
        <v>South West</v>
      </c>
      <c r="K2480" s="28">
        <f t="shared" si="81"/>
        <v>5609</v>
      </c>
    </row>
    <row r="2481" spans="1:11" ht="15" thickBot="1" x14ac:dyDescent="0.4">
      <c r="A2481" s="69">
        <f t="shared" si="79"/>
        <v>45778</v>
      </c>
      <c r="B2481" t="s">
        <v>918</v>
      </c>
      <c r="C2481" t="s">
        <v>808</v>
      </c>
      <c r="D2481" s="188"/>
      <c r="E2481" t="s">
        <v>809</v>
      </c>
      <c r="F2481" t="s">
        <v>890</v>
      </c>
      <c r="G2481" t="s">
        <v>79</v>
      </c>
      <c r="H2481">
        <v>3396</v>
      </c>
      <c r="I2481" s="68" t="str">
        <f>VLOOKUP(E2481,Refs!$P$2:$R$29,3,FALSE)</f>
        <v>Y58</v>
      </c>
      <c r="J2481" s="68" t="str">
        <f>VLOOKUP(E2481,Refs!$P$2:$S$29,4,FALSE)</f>
        <v>South West</v>
      </c>
      <c r="K2481" s="28">
        <f t="shared" si="81"/>
        <v>3396</v>
      </c>
    </row>
    <row r="2482" spans="1:11" ht="15" thickBot="1" x14ac:dyDescent="0.4">
      <c r="A2482" s="69">
        <f t="shared" si="79"/>
        <v>45778</v>
      </c>
      <c r="B2482" t="s">
        <v>918</v>
      </c>
      <c r="C2482" t="s">
        <v>808</v>
      </c>
      <c r="D2482" s="188"/>
      <c r="E2482" t="s">
        <v>809</v>
      </c>
      <c r="F2482" t="s">
        <v>890</v>
      </c>
      <c r="G2482" t="s">
        <v>80</v>
      </c>
      <c r="H2482">
        <v>249</v>
      </c>
      <c r="I2482" s="68" t="str">
        <f>VLOOKUP(E2482,Refs!$P$2:$R$29,3,FALSE)</f>
        <v>Y58</v>
      </c>
      <c r="J2482" s="68" t="str">
        <f>VLOOKUP(E2482,Refs!$P$2:$S$29,4,FALSE)</f>
        <v>South West</v>
      </c>
      <c r="K2482" s="28">
        <f t="shared" si="81"/>
        <v>249</v>
      </c>
    </row>
    <row r="2483" spans="1:11" ht="15" thickBot="1" x14ac:dyDescent="0.4">
      <c r="A2483" s="69">
        <f t="shared" si="79"/>
        <v>45778</v>
      </c>
      <c r="B2483" t="s">
        <v>918</v>
      </c>
      <c r="C2483" t="s">
        <v>808</v>
      </c>
      <c r="D2483" s="188"/>
      <c r="E2483" t="s">
        <v>809</v>
      </c>
      <c r="F2483" t="s">
        <v>890</v>
      </c>
      <c r="G2483" t="s">
        <v>25</v>
      </c>
      <c r="H2483">
        <v>9903</v>
      </c>
      <c r="I2483" s="68" t="str">
        <f>VLOOKUP(E2483,Refs!$P$2:$R$29,3,FALSE)</f>
        <v>Y58</v>
      </c>
      <c r="J2483" s="68" t="str">
        <f>VLOOKUP(E2483,Refs!$P$2:$S$29,4,FALSE)</f>
        <v>South West</v>
      </c>
      <c r="K2483" s="28">
        <f t="shared" si="81"/>
        <v>9903</v>
      </c>
    </row>
    <row r="2484" spans="1:11" ht="15" thickBot="1" x14ac:dyDescent="0.4">
      <c r="A2484" s="69">
        <f t="shared" si="79"/>
        <v>45778</v>
      </c>
      <c r="B2484" t="s">
        <v>918</v>
      </c>
      <c r="C2484" t="s">
        <v>808</v>
      </c>
      <c r="D2484" s="188"/>
      <c r="E2484" t="s">
        <v>809</v>
      </c>
      <c r="F2484" t="s">
        <v>890</v>
      </c>
      <c r="G2484" t="s">
        <v>81</v>
      </c>
      <c r="H2484">
        <v>185</v>
      </c>
      <c r="I2484" s="68" t="str">
        <f>VLOOKUP(E2484,Refs!$P$2:$R$29,3,FALSE)</f>
        <v>Y58</v>
      </c>
      <c r="J2484" s="68" t="str">
        <f>VLOOKUP(E2484,Refs!$P$2:$S$29,4,FALSE)</f>
        <v>South West</v>
      </c>
      <c r="K2484" s="28">
        <f t="shared" si="81"/>
        <v>185</v>
      </c>
    </row>
    <row r="2485" spans="1:11" ht="15" thickBot="1" x14ac:dyDescent="0.4">
      <c r="A2485" s="69">
        <f t="shared" si="79"/>
        <v>45778</v>
      </c>
      <c r="B2485" t="s">
        <v>918</v>
      </c>
      <c r="C2485" t="s">
        <v>808</v>
      </c>
      <c r="D2485" s="188"/>
      <c r="E2485" t="s">
        <v>809</v>
      </c>
      <c r="F2485" t="s">
        <v>890</v>
      </c>
      <c r="G2485" t="s">
        <v>82</v>
      </c>
      <c r="H2485">
        <v>5214</v>
      </c>
      <c r="I2485" s="68" t="str">
        <f>VLOOKUP(E2485,Refs!$P$2:$R$29,3,FALSE)</f>
        <v>Y58</v>
      </c>
      <c r="J2485" s="68" t="str">
        <f>VLOOKUP(E2485,Refs!$P$2:$S$29,4,FALSE)</f>
        <v>South West</v>
      </c>
      <c r="K2485" s="28">
        <f t="shared" si="81"/>
        <v>5214</v>
      </c>
    </row>
    <row r="2486" spans="1:11" ht="15" thickBot="1" x14ac:dyDescent="0.4">
      <c r="A2486" s="69">
        <f t="shared" si="79"/>
        <v>45778</v>
      </c>
      <c r="B2486" t="s">
        <v>918</v>
      </c>
      <c r="C2486" t="s">
        <v>808</v>
      </c>
      <c r="D2486" s="188"/>
      <c r="E2486" t="s">
        <v>809</v>
      </c>
      <c r="F2486" t="s">
        <v>890</v>
      </c>
      <c r="G2486" t="s">
        <v>83</v>
      </c>
      <c r="H2486">
        <v>1647</v>
      </c>
      <c r="I2486" s="68" t="str">
        <f>VLOOKUP(E2486,Refs!$P$2:$R$29,3,FALSE)</f>
        <v>Y58</v>
      </c>
      <c r="J2486" s="68" t="str">
        <f>VLOOKUP(E2486,Refs!$P$2:$S$29,4,FALSE)</f>
        <v>South West</v>
      </c>
      <c r="K2486" s="28">
        <f t="shared" si="81"/>
        <v>1647</v>
      </c>
    </row>
    <row r="2487" spans="1:11" ht="15" thickBot="1" x14ac:dyDescent="0.4">
      <c r="A2487" s="69">
        <f t="shared" si="79"/>
        <v>45778</v>
      </c>
      <c r="B2487" t="s">
        <v>918</v>
      </c>
      <c r="C2487" t="s">
        <v>808</v>
      </c>
      <c r="D2487" s="188"/>
      <c r="E2487" t="s">
        <v>809</v>
      </c>
      <c r="F2487" t="s">
        <v>890</v>
      </c>
      <c r="G2487" t="s">
        <v>84</v>
      </c>
      <c r="H2487">
        <v>4180</v>
      </c>
      <c r="I2487" s="68" t="str">
        <f>VLOOKUP(E2487,Refs!$P$2:$R$29,3,FALSE)</f>
        <v>Y58</v>
      </c>
      <c r="J2487" s="68" t="str">
        <f>VLOOKUP(E2487,Refs!$P$2:$S$29,4,FALSE)</f>
        <v>South West</v>
      </c>
      <c r="K2487" s="28">
        <f t="shared" si="81"/>
        <v>4180</v>
      </c>
    </row>
    <row r="2488" spans="1:11" ht="15" thickBot="1" x14ac:dyDescent="0.4">
      <c r="A2488" s="69">
        <f t="shared" si="79"/>
        <v>45778</v>
      </c>
      <c r="B2488" t="s">
        <v>918</v>
      </c>
      <c r="C2488" t="s">
        <v>808</v>
      </c>
      <c r="D2488" s="188"/>
      <c r="E2488" t="s">
        <v>809</v>
      </c>
      <c r="F2488" t="s">
        <v>890</v>
      </c>
      <c r="G2488" t="s">
        <v>85</v>
      </c>
      <c r="H2488">
        <v>14613</v>
      </c>
      <c r="I2488" s="68" t="str">
        <f>VLOOKUP(E2488,Refs!$P$2:$R$29,3,FALSE)</f>
        <v>Y58</v>
      </c>
      <c r="J2488" s="68" t="str">
        <f>VLOOKUP(E2488,Refs!$P$2:$S$29,4,FALSE)</f>
        <v>South West</v>
      </c>
      <c r="K2488" s="28">
        <f t="shared" si="81"/>
        <v>14613</v>
      </c>
    </row>
    <row r="2489" spans="1:11" ht="15" thickBot="1" x14ac:dyDescent="0.4">
      <c r="A2489" s="69">
        <f t="shared" si="79"/>
        <v>45778</v>
      </c>
      <c r="B2489" t="s">
        <v>918</v>
      </c>
      <c r="C2489" t="s">
        <v>808</v>
      </c>
      <c r="D2489" s="188"/>
      <c r="E2489" t="s">
        <v>809</v>
      </c>
      <c r="F2489" t="s">
        <v>890</v>
      </c>
      <c r="G2489" t="s">
        <v>86</v>
      </c>
      <c r="H2489">
        <v>1066</v>
      </c>
      <c r="I2489" s="68" t="str">
        <f>VLOOKUP(E2489,Refs!$P$2:$R$29,3,FALSE)</f>
        <v>Y58</v>
      </c>
      <c r="J2489" s="68" t="str">
        <f>VLOOKUP(E2489,Refs!$P$2:$S$29,4,FALSE)</f>
        <v>South West</v>
      </c>
      <c r="K2489" s="28">
        <f t="shared" si="81"/>
        <v>1066</v>
      </c>
    </row>
    <row r="2490" spans="1:11" ht="15" thickBot="1" x14ac:dyDescent="0.4">
      <c r="A2490" s="69">
        <f t="shared" si="79"/>
        <v>45778</v>
      </c>
      <c r="B2490" t="s">
        <v>918</v>
      </c>
      <c r="C2490" t="s">
        <v>808</v>
      </c>
      <c r="D2490" s="188"/>
      <c r="E2490" t="s">
        <v>809</v>
      </c>
      <c r="F2490" t="s">
        <v>890</v>
      </c>
      <c r="G2490" t="s">
        <v>87</v>
      </c>
      <c r="H2490">
        <v>455</v>
      </c>
      <c r="I2490" s="68" t="str">
        <f>VLOOKUP(E2490,Refs!$P$2:$R$29,3,FALSE)</f>
        <v>Y58</v>
      </c>
      <c r="J2490" s="68" t="str">
        <f>VLOOKUP(E2490,Refs!$P$2:$S$29,4,FALSE)</f>
        <v>South West</v>
      </c>
      <c r="K2490" s="28">
        <f t="shared" si="81"/>
        <v>455</v>
      </c>
    </row>
    <row r="2491" spans="1:11" ht="15" thickBot="1" x14ac:dyDescent="0.4">
      <c r="A2491" s="69">
        <f t="shared" si="79"/>
        <v>45778</v>
      </c>
      <c r="B2491" t="s">
        <v>918</v>
      </c>
      <c r="C2491" t="s">
        <v>808</v>
      </c>
      <c r="D2491" s="188"/>
      <c r="E2491" t="s">
        <v>809</v>
      </c>
      <c r="F2491" t="s">
        <v>890</v>
      </c>
      <c r="G2491" t="s">
        <v>88</v>
      </c>
      <c r="H2491">
        <v>7626</v>
      </c>
      <c r="I2491" s="68" t="str">
        <f>VLOOKUP(E2491,Refs!$P$2:$R$29,3,FALSE)</f>
        <v>Y58</v>
      </c>
      <c r="J2491" s="68" t="str">
        <f>VLOOKUP(E2491,Refs!$P$2:$S$29,4,FALSE)</f>
        <v>South West</v>
      </c>
      <c r="K2491" s="28">
        <f t="shared" si="81"/>
        <v>7626</v>
      </c>
    </row>
    <row r="2492" spans="1:11" ht="15" thickBot="1" x14ac:dyDescent="0.4">
      <c r="A2492" s="69">
        <f t="shared" si="79"/>
        <v>45778</v>
      </c>
      <c r="B2492" t="s">
        <v>918</v>
      </c>
      <c r="C2492" t="s">
        <v>808</v>
      </c>
      <c r="D2492" s="188"/>
      <c r="E2492" t="s">
        <v>809</v>
      </c>
      <c r="F2492" t="s">
        <v>890</v>
      </c>
      <c r="G2492" t="s">
        <v>89</v>
      </c>
      <c r="H2492">
        <v>33891</v>
      </c>
      <c r="I2492" s="68" t="str">
        <f>VLOOKUP(E2492,Refs!$P$2:$R$29,3,FALSE)</f>
        <v>Y58</v>
      </c>
      <c r="J2492" s="68" t="str">
        <f>VLOOKUP(E2492,Refs!$P$2:$S$29,4,FALSE)</f>
        <v>South West</v>
      </c>
      <c r="K2492" s="28">
        <f t="shared" si="81"/>
        <v>33891</v>
      </c>
    </row>
    <row r="2493" spans="1:11" ht="15" thickBot="1" x14ac:dyDescent="0.4">
      <c r="A2493" s="69">
        <f t="shared" si="79"/>
        <v>45778</v>
      </c>
      <c r="B2493" t="s">
        <v>918</v>
      </c>
      <c r="C2493" t="s">
        <v>808</v>
      </c>
      <c r="D2493" s="188"/>
      <c r="E2493" t="s">
        <v>809</v>
      </c>
      <c r="F2493" t="s">
        <v>890</v>
      </c>
      <c r="G2493" t="s">
        <v>90</v>
      </c>
      <c r="H2493">
        <v>16811</v>
      </c>
      <c r="I2493" s="68" t="str">
        <f>VLOOKUP(E2493,Refs!$P$2:$R$29,3,FALSE)</f>
        <v>Y58</v>
      </c>
      <c r="J2493" s="68" t="str">
        <f>VLOOKUP(E2493,Refs!$P$2:$S$29,4,FALSE)</f>
        <v>South West</v>
      </c>
      <c r="K2493" s="28">
        <f t="shared" si="81"/>
        <v>16811</v>
      </c>
    </row>
    <row r="2494" spans="1:11" ht="15" thickBot="1" x14ac:dyDescent="0.4">
      <c r="A2494" s="69">
        <f t="shared" si="79"/>
        <v>45778</v>
      </c>
      <c r="B2494" t="s">
        <v>918</v>
      </c>
      <c r="C2494" t="s">
        <v>808</v>
      </c>
      <c r="D2494" s="188"/>
      <c r="E2494" t="s">
        <v>809</v>
      </c>
      <c r="F2494" t="s">
        <v>890</v>
      </c>
      <c r="G2494" t="s">
        <v>27</v>
      </c>
      <c r="H2494">
        <v>2166</v>
      </c>
      <c r="I2494" s="68" t="str">
        <f>VLOOKUP(E2494,Refs!$P$2:$R$29,3,FALSE)</f>
        <v>Y58</v>
      </c>
      <c r="J2494" s="68" t="str">
        <f>VLOOKUP(E2494,Refs!$P$2:$S$29,4,FALSE)</f>
        <v>South West</v>
      </c>
      <c r="K2494" s="28">
        <f t="shared" si="81"/>
        <v>2166</v>
      </c>
    </row>
    <row r="2495" spans="1:11" ht="15" thickBot="1" x14ac:dyDescent="0.4">
      <c r="A2495" s="69">
        <f t="shared" si="79"/>
        <v>45778</v>
      </c>
      <c r="B2495" t="s">
        <v>918</v>
      </c>
      <c r="C2495" t="s">
        <v>808</v>
      </c>
      <c r="D2495" s="188"/>
      <c r="E2495" t="s">
        <v>809</v>
      </c>
      <c r="F2495" t="s">
        <v>890</v>
      </c>
      <c r="G2495" t="s">
        <v>29</v>
      </c>
      <c r="H2495">
        <v>1821</v>
      </c>
      <c r="I2495" s="68" t="str">
        <f>VLOOKUP(E2495,Refs!$P$2:$R$29,3,FALSE)</f>
        <v>Y58</v>
      </c>
      <c r="J2495" s="68" t="str">
        <f>VLOOKUP(E2495,Refs!$P$2:$S$29,4,FALSE)</f>
        <v>South West</v>
      </c>
      <c r="K2495" s="28">
        <f t="shared" si="81"/>
        <v>1821</v>
      </c>
    </row>
    <row r="2496" spans="1:11" ht="15" thickBot="1" x14ac:dyDescent="0.4">
      <c r="A2496" s="69">
        <f t="shared" si="79"/>
        <v>45778</v>
      </c>
      <c r="B2496" t="s">
        <v>918</v>
      </c>
      <c r="C2496" t="s">
        <v>808</v>
      </c>
      <c r="D2496" s="188"/>
      <c r="E2496" t="s">
        <v>809</v>
      </c>
      <c r="F2496" t="s">
        <v>890</v>
      </c>
      <c r="G2496" t="s">
        <v>91</v>
      </c>
      <c r="H2496">
        <v>1216</v>
      </c>
      <c r="I2496" s="68" t="str">
        <f>VLOOKUP(E2496,Refs!$P$2:$R$29,3,FALSE)</f>
        <v>Y58</v>
      </c>
      <c r="J2496" s="68" t="str">
        <f>VLOOKUP(E2496,Refs!$P$2:$S$29,4,FALSE)</f>
        <v>South West</v>
      </c>
      <c r="K2496" s="28">
        <f t="shared" si="81"/>
        <v>1216</v>
      </c>
    </row>
    <row r="2497" spans="1:11" ht="15" thickBot="1" x14ac:dyDescent="0.4">
      <c r="A2497" s="69">
        <f t="shared" si="79"/>
        <v>45778</v>
      </c>
      <c r="B2497" t="s">
        <v>918</v>
      </c>
      <c r="C2497" t="s">
        <v>808</v>
      </c>
      <c r="D2497" s="188"/>
      <c r="E2497" t="s">
        <v>809</v>
      </c>
      <c r="F2497" t="s">
        <v>890</v>
      </c>
      <c r="G2497" t="s">
        <v>92</v>
      </c>
      <c r="H2497">
        <v>16</v>
      </c>
      <c r="I2497" s="68" t="str">
        <f>VLOOKUP(E2497,Refs!$P$2:$R$29,3,FALSE)</f>
        <v>Y58</v>
      </c>
      <c r="J2497" s="68" t="str">
        <f>VLOOKUP(E2497,Refs!$P$2:$S$29,4,FALSE)</f>
        <v>South West</v>
      </c>
      <c r="K2497" s="28">
        <f t="shared" si="81"/>
        <v>16</v>
      </c>
    </row>
    <row r="2498" spans="1:11" ht="15" thickBot="1" x14ac:dyDescent="0.4">
      <c r="A2498" s="69">
        <f t="shared" si="79"/>
        <v>45778</v>
      </c>
      <c r="B2498" t="s">
        <v>918</v>
      </c>
      <c r="C2498" t="s">
        <v>808</v>
      </c>
      <c r="D2498" s="188"/>
      <c r="E2498" t="s">
        <v>809</v>
      </c>
      <c r="F2498" t="s">
        <v>890</v>
      </c>
      <c r="G2498" t="s">
        <v>93</v>
      </c>
      <c r="H2498">
        <v>746</v>
      </c>
      <c r="I2498" s="68" t="str">
        <f>VLOOKUP(E2498,Refs!$P$2:$R$29,3,FALSE)</f>
        <v>Y58</v>
      </c>
      <c r="J2498" s="68" t="str">
        <f>VLOOKUP(E2498,Refs!$P$2:$S$29,4,FALSE)</f>
        <v>South West</v>
      </c>
      <c r="K2498" s="28">
        <f t="shared" si="81"/>
        <v>746</v>
      </c>
    </row>
    <row r="2499" spans="1:11" ht="15" thickBot="1" x14ac:dyDescent="0.4">
      <c r="A2499" s="69">
        <f t="shared" ref="A2499:A2562" si="82">DATEVALUE(RIGHT(B2499,8))</f>
        <v>45778</v>
      </c>
      <c r="B2499" t="s">
        <v>918</v>
      </c>
      <c r="C2499" t="s">
        <v>808</v>
      </c>
      <c r="D2499" s="188"/>
      <c r="E2499" t="s">
        <v>809</v>
      </c>
      <c r="F2499" t="s">
        <v>890</v>
      </c>
      <c r="G2499" t="s">
        <v>94</v>
      </c>
      <c r="H2499">
        <v>60</v>
      </c>
      <c r="I2499" s="68" t="str">
        <f>VLOOKUP(E2499,Refs!$P$2:$R$29,3,FALSE)</f>
        <v>Y58</v>
      </c>
      <c r="J2499" s="68" t="str">
        <f>VLOOKUP(E2499,Refs!$P$2:$S$29,4,FALSE)</f>
        <v>South West</v>
      </c>
      <c r="K2499" s="28">
        <f t="shared" si="81"/>
        <v>60</v>
      </c>
    </row>
    <row r="2500" spans="1:11" ht="15" thickBot="1" x14ac:dyDescent="0.4">
      <c r="A2500" s="69">
        <f t="shared" si="82"/>
        <v>45778</v>
      </c>
      <c r="B2500" t="s">
        <v>918</v>
      </c>
      <c r="C2500" t="s">
        <v>808</v>
      </c>
      <c r="D2500" s="188"/>
      <c r="E2500" t="s">
        <v>809</v>
      </c>
      <c r="F2500" t="s">
        <v>890</v>
      </c>
      <c r="G2500" t="s">
        <v>95</v>
      </c>
      <c r="H2500">
        <v>668</v>
      </c>
      <c r="I2500" s="68" t="str">
        <f>VLOOKUP(E2500,Refs!$P$2:$R$29,3,FALSE)</f>
        <v>Y58</v>
      </c>
      <c r="J2500" s="68" t="str">
        <f>VLOOKUP(E2500,Refs!$P$2:$S$29,4,FALSE)</f>
        <v>South West</v>
      </c>
      <c r="K2500" s="28">
        <f t="shared" si="81"/>
        <v>668</v>
      </c>
    </row>
    <row r="2501" spans="1:11" ht="15" thickBot="1" x14ac:dyDescent="0.4">
      <c r="A2501" s="69">
        <f t="shared" si="82"/>
        <v>45778</v>
      </c>
      <c r="B2501" t="s">
        <v>918</v>
      </c>
      <c r="C2501" t="s">
        <v>808</v>
      </c>
      <c r="D2501" s="188"/>
      <c r="E2501" t="s">
        <v>809</v>
      </c>
      <c r="F2501" t="s">
        <v>890</v>
      </c>
      <c r="G2501" t="s">
        <v>96</v>
      </c>
      <c r="H2501">
        <v>24</v>
      </c>
      <c r="I2501" s="68" t="str">
        <f>VLOOKUP(E2501,Refs!$P$2:$R$29,3,FALSE)</f>
        <v>Y58</v>
      </c>
      <c r="J2501" s="68" t="str">
        <f>VLOOKUP(E2501,Refs!$P$2:$S$29,4,FALSE)</f>
        <v>South West</v>
      </c>
      <c r="K2501" s="28">
        <f t="shared" si="81"/>
        <v>24</v>
      </c>
    </row>
    <row r="2502" spans="1:11" ht="15" thickBot="1" x14ac:dyDescent="0.4">
      <c r="A2502" s="69">
        <f t="shared" si="82"/>
        <v>45778</v>
      </c>
      <c r="B2502" t="s">
        <v>918</v>
      </c>
      <c r="C2502" t="s">
        <v>808</v>
      </c>
      <c r="D2502" s="188"/>
      <c r="E2502" t="s">
        <v>809</v>
      </c>
      <c r="F2502" t="s">
        <v>890</v>
      </c>
      <c r="G2502" t="s">
        <v>97</v>
      </c>
      <c r="H2502">
        <v>1471</v>
      </c>
      <c r="I2502" s="68" t="str">
        <f>VLOOKUP(E2502,Refs!$P$2:$R$29,3,FALSE)</f>
        <v>Y58</v>
      </c>
      <c r="J2502" s="68" t="str">
        <f>VLOOKUP(E2502,Refs!$P$2:$S$29,4,FALSE)</f>
        <v>South West</v>
      </c>
      <c r="K2502" s="28">
        <f t="shared" si="81"/>
        <v>1471</v>
      </c>
    </row>
    <row r="2503" spans="1:11" ht="15" thickBot="1" x14ac:dyDescent="0.4">
      <c r="A2503" s="69">
        <f t="shared" si="82"/>
        <v>45778</v>
      </c>
      <c r="B2503" t="s">
        <v>918</v>
      </c>
      <c r="C2503" t="s">
        <v>808</v>
      </c>
      <c r="D2503" s="188"/>
      <c r="E2503" t="s">
        <v>809</v>
      </c>
      <c r="F2503" t="s">
        <v>890</v>
      </c>
      <c r="G2503" t="s">
        <v>31</v>
      </c>
      <c r="H2503">
        <v>1133</v>
      </c>
      <c r="I2503" s="68" t="str">
        <f>VLOOKUP(E2503,Refs!$P$2:$R$29,3,FALSE)</f>
        <v>Y58</v>
      </c>
      <c r="J2503" s="68" t="str">
        <f>VLOOKUP(E2503,Refs!$P$2:$S$29,4,FALSE)</f>
        <v>South West</v>
      </c>
      <c r="K2503" s="28">
        <f t="shared" si="81"/>
        <v>1133</v>
      </c>
    </row>
    <row r="2504" spans="1:11" ht="15" thickBot="1" x14ac:dyDescent="0.4">
      <c r="A2504" s="69">
        <f t="shared" si="82"/>
        <v>45778</v>
      </c>
      <c r="B2504" t="s">
        <v>918</v>
      </c>
      <c r="C2504" t="s">
        <v>808</v>
      </c>
      <c r="D2504" s="188"/>
      <c r="E2504" t="s">
        <v>809</v>
      </c>
      <c r="F2504" t="s">
        <v>890</v>
      </c>
      <c r="G2504" t="s">
        <v>98</v>
      </c>
      <c r="H2504">
        <v>2877</v>
      </c>
      <c r="I2504" s="68" t="str">
        <f>VLOOKUP(E2504,Refs!$P$2:$R$29,3,FALSE)</f>
        <v>Y58</v>
      </c>
      <c r="J2504" s="68" t="str">
        <f>VLOOKUP(E2504,Refs!$P$2:$S$29,4,FALSE)</f>
        <v>South West</v>
      </c>
      <c r="K2504" s="28">
        <f t="shared" si="81"/>
        <v>2877</v>
      </c>
    </row>
    <row r="2505" spans="1:11" ht="15" thickBot="1" x14ac:dyDescent="0.4">
      <c r="A2505" s="69">
        <f t="shared" si="82"/>
        <v>45778</v>
      </c>
      <c r="B2505" t="s">
        <v>918</v>
      </c>
      <c r="C2505" t="s">
        <v>808</v>
      </c>
      <c r="D2505" s="188"/>
      <c r="E2505" t="s">
        <v>809</v>
      </c>
      <c r="F2505" t="s">
        <v>890</v>
      </c>
      <c r="G2505" t="s">
        <v>99</v>
      </c>
      <c r="H2505">
        <v>1779</v>
      </c>
      <c r="I2505" s="68" t="str">
        <f>VLOOKUP(E2505,Refs!$P$2:$R$29,3,FALSE)</f>
        <v>Y58</v>
      </c>
      <c r="J2505" s="68" t="str">
        <f>VLOOKUP(E2505,Refs!$P$2:$S$29,4,FALSE)</f>
        <v>South West</v>
      </c>
      <c r="K2505" s="28">
        <f t="shared" si="81"/>
        <v>1779</v>
      </c>
    </row>
    <row r="2506" spans="1:11" ht="15" thickBot="1" x14ac:dyDescent="0.4">
      <c r="A2506" s="69">
        <f t="shared" si="82"/>
        <v>45778</v>
      </c>
      <c r="B2506" t="s">
        <v>918</v>
      </c>
      <c r="C2506" t="s">
        <v>808</v>
      </c>
      <c r="D2506" s="188"/>
      <c r="E2506" t="s">
        <v>809</v>
      </c>
      <c r="F2506" t="s">
        <v>890</v>
      </c>
      <c r="G2506" t="s">
        <v>100</v>
      </c>
      <c r="H2506">
        <v>1707</v>
      </c>
      <c r="I2506" s="68" t="str">
        <f>VLOOKUP(E2506,Refs!$P$2:$R$29,3,FALSE)</f>
        <v>Y58</v>
      </c>
      <c r="J2506" s="68" t="str">
        <f>VLOOKUP(E2506,Refs!$P$2:$S$29,4,FALSE)</f>
        <v>South West</v>
      </c>
      <c r="K2506" s="28">
        <f t="shared" si="81"/>
        <v>1707</v>
      </c>
    </row>
    <row r="2507" spans="1:11" ht="15" thickBot="1" x14ac:dyDescent="0.4">
      <c r="A2507" s="69">
        <f t="shared" si="82"/>
        <v>45778</v>
      </c>
      <c r="B2507" t="s">
        <v>918</v>
      </c>
      <c r="C2507" t="s">
        <v>808</v>
      </c>
      <c r="D2507" s="188"/>
      <c r="E2507" t="s">
        <v>809</v>
      </c>
      <c r="F2507" t="s">
        <v>890</v>
      </c>
      <c r="G2507" t="s">
        <v>101</v>
      </c>
      <c r="H2507">
        <v>701</v>
      </c>
      <c r="I2507" s="68" t="str">
        <f>VLOOKUP(E2507,Refs!$P$2:$R$29,3,FALSE)</f>
        <v>Y58</v>
      </c>
      <c r="J2507" s="68" t="str">
        <f>VLOOKUP(E2507,Refs!$P$2:$S$29,4,FALSE)</f>
        <v>South West</v>
      </c>
      <c r="K2507" s="28">
        <f t="shared" si="81"/>
        <v>701</v>
      </c>
    </row>
    <row r="2508" spans="1:11" ht="15" thickBot="1" x14ac:dyDescent="0.4">
      <c r="A2508" s="69">
        <f t="shared" si="82"/>
        <v>45778</v>
      </c>
      <c r="B2508" t="s">
        <v>918</v>
      </c>
      <c r="C2508" t="s">
        <v>808</v>
      </c>
      <c r="D2508" s="188"/>
      <c r="E2508" t="s">
        <v>809</v>
      </c>
      <c r="F2508" t="s">
        <v>890</v>
      </c>
      <c r="G2508" t="s">
        <v>102</v>
      </c>
      <c r="H2508">
        <v>845</v>
      </c>
      <c r="I2508" s="68" t="str">
        <f>VLOOKUP(E2508,Refs!$P$2:$R$29,3,FALSE)</f>
        <v>Y58</v>
      </c>
      <c r="J2508" s="68" t="str">
        <f>VLOOKUP(E2508,Refs!$P$2:$S$29,4,FALSE)</f>
        <v>South West</v>
      </c>
      <c r="K2508" s="28">
        <f t="shared" si="81"/>
        <v>845</v>
      </c>
    </row>
    <row r="2509" spans="1:11" ht="15" thickBot="1" x14ac:dyDescent="0.4">
      <c r="A2509" s="69">
        <f t="shared" si="82"/>
        <v>45778</v>
      </c>
      <c r="B2509" t="s">
        <v>918</v>
      </c>
      <c r="C2509" t="s">
        <v>808</v>
      </c>
      <c r="D2509" s="188"/>
      <c r="E2509" t="s">
        <v>809</v>
      </c>
      <c r="F2509" t="s">
        <v>890</v>
      </c>
      <c r="G2509" t="s">
        <v>103</v>
      </c>
      <c r="H2509">
        <v>149</v>
      </c>
      <c r="I2509" s="68" t="str">
        <f>VLOOKUP(E2509,Refs!$P$2:$R$29,3,FALSE)</f>
        <v>Y58</v>
      </c>
      <c r="J2509" s="68" t="str">
        <f>VLOOKUP(E2509,Refs!$P$2:$S$29,4,FALSE)</f>
        <v>South West</v>
      </c>
      <c r="K2509" s="28">
        <f t="shared" si="81"/>
        <v>149</v>
      </c>
    </row>
    <row r="2510" spans="1:11" ht="15" thickBot="1" x14ac:dyDescent="0.4">
      <c r="A2510" s="69">
        <f t="shared" si="82"/>
        <v>45778</v>
      </c>
      <c r="B2510" t="s">
        <v>918</v>
      </c>
      <c r="C2510" t="s">
        <v>808</v>
      </c>
      <c r="D2510" s="188"/>
      <c r="E2510" t="s">
        <v>809</v>
      </c>
      <c r="F2510" t="s">
        <v>890</v>
      </c>
      <c r="G2510" t="s">
        <v>104</v>
      </c>
      <c r="H2510">
        <v>1085</v>
      </c>
      <c r="I2510" s="68" t="str">
        <f>VLOOKUP(E2510,Refs!$P$2:$R$29,3,FALSE)</f>
        <v>Y58</v>
      </c>
      <c r="J2510" s="68" t="str">
        <f>VLOOKUP(E2510,Refs!$P$2:$S$29,4,FALSE)</f>
        <v>South West</v>
      </c>
      <c r="K2510" s="28">
        <f t="shared" si="81"/>
        <v>1085</v>
      </c>
    </row>
    <row r="2511" spans="1:11" ht="15" thickBot="1" x14ac:dyDescent="0.4">
      <c r="A2511" s="69">
        <f t="shared" si="82"/>
        <v>45778</v>
      </c>
      <c r="B2511" t="s">
        <v>918</v>
      </c>
      <c r="C2511" t="s">
        <v>808</v>
      </c>
      <c r="D2511" s="188"/>
      <c r="E2511" t="s">
        <v>809</v>
      </c>
      <c r="F2511" t="s">
        <v>890</v>
      </c>
      <c r="G2511" t="s">
        <v>105</v>
      </c>
      <c r="H2511">
        <v>4018731</v>
      </c>
      <c r="I2511" s="68" t="str">
        <f>VLOOKUP(E2511,Refs!$P$2:$R$29,3,FALSE)</f>
        <v>Y58</v>
      </c>
      <c r="J2511" s="68" t="str">
        <f>VLOOKUP(E2511,Refs!$P$2:$S$29,4,FALSE)</f>
        <v>South West</v>
      </c>
      <c r="K2511" s="28">
        <f t="shared" si="81"/>
        <v>4018731</v>
      </c>
    </row>
    <row r="2512" spans="1:11" ht="15" thickBot="1" x14ac:dyDescent="0.4">
      <c r="A2512" s="69">
        <f t="shared" si="82"/>
        <v>45778</v>
      </c>
      <c r="B2512" t="s">
        <v>918</v>
      </c>
      <c r="C2512" t="s">
        <v>808</v>
      </c>
      <c r="D2512" s="188"/>
      <c r="E2512" t="s">
        <v>809</v>
      </c>
      <c r="F2512" t="s">
        <v>890</v>
      </c>
      <c r="G2512" t="s">
        <v>106</v>
      </c>
      <c r="H2512">
        <v>1771</v>
      </c>
      <c r="I2512" s="68" t="str">
        <f>VLOOKUP(E2512,Refs!$P$2:$R$29,3,FALSE)</f>
        <v>Y58</v>
      </c>
      <c r="J2512" s="68" t="str">
        <f>VLOOKUP(E2512,Refs!$P$2:$S$29,4,FALSE)</f>
        <v>South West</v>
      </c>
      <c r="K2512" s="28">
        <f t="shared" si="81"/>
        <v>1771</v>
      </c>
    </row>
    <row r="2513" spans="1:11" ht="15" thickBot="1" x14ac:dyDescent="0.4">
      <c r="A2513" s="69">
        <f t="shared" si="82"/>
        <v>45778</v>
      </c>
      <c r="B2513" t="s">
        <v>918</v>
      </c>
      <c r="C2513" t="s">
        <v>808</v>
      </c>
      <c r="D2513" s="188"/>
      <c r="E2513" t="s">
        <v>809</v>
      </c>
      <c r="F2513" t="s">
        <v>890</v>
      </c>
      <c r="G2513" t="s">
        <v>107</v>
      </c>
      <c r="H2513">
        <v>1499</v>
      </c>
      <c r="I2513" s="68" t="str">
        <f>VLOOKUP(E2513,Refs!$P$2:$R$29,3,FALSE)</f>
        <v>Y58</v>
      </c>
      <c r="J2513" s="68" t="str">
        <f>VLOOKUP(E2513,Refs!$P$2:$S$29,4,FALSE)</f>
        <v>South West</v>
      </c>
      <c r="K2513" s="28">
        <f t="shared" si="81"/>
        <v>1499</v>
      </c>
    </row>
    <row r="2514" spans="1:11" ht="15" thickBot="1" x14ac:dyDescent="0.4">
      <c r="A2514" s="69">
        <f t="shared" si="82"/>
        <v>45778</v>
      </c>
      <c r="B2514" t="s">
        <v>918</v>
      </c>
      <c r="C2514" t="s">
        <v>808</v>
      </c>
      <c r="D2514" s="188"/>
      <c r="E2514" t="s">
        <v>809</v>
      </c>
      <c r="F2514" t="s">
        <v>890</v>
      </c>
      <c r="G2514" t="s">
        <v>108</v>
      </c>
      <c r="H2514">
        <v>43</v>
      </c>
      <c r="I2514" s="68" t="str">
        <f>VLOOKUP(E2514,Refs!$P$2:$R$29,3,FALSE)</f>
        <v>Y58</v>
      </c>
      <c r="J2514" s="68" t="str">
        <f>VLOOKUP(E2514,Refs!$P$2:$S$29,4,FALSE)</f>
        <v>South West</v>
      </c>
      <c r="K2514" s="28">
        <f t="shared" si="81"/>
        <v>43</v>
      </c>
    </row>
    <row r="2515" spans="1:11" ht="15" thickBot="1" x14ac:dyDescent="0.4">
      <c r="A2515" s="69">
        <f t="shared" si="82"/>
        <v>45778</v>
      </c>
      <c r="B2515" t="s">
        <v>918</v>
      </c>
      <c r="C2515" t="s">
        <v>808</v>
      </c>
      <c r="D2515" s="188"/>
      <c r="E2515" t="s">
        <v>809</v>
      </c>
      <c r="F2515" t="s">
        <v>890</v>
      </c>
      <c r="G2515" t="s">
        <v>109</v>
      </c>
      <c r="H2515">
        <v>767</v>
      </c>
      <c r="I2515" s="68" t="str">
        <f>VLOOKUP(E2515,Refs!$P$2:$R$29,3,FALSE)</f>
        <v>Y58</v>
      </c>
      <c r="J2515" s="68" t="str">
        <f>VLOOKUP(E2515,Refs!$P$2:$S$29,4,FALSE)</f>
        <v>South West</v>
      </c>
      <c r="K2515" s="28">
        <f t="shared" si="81"/>
        <v>767</v>
      </c>
    </row>
    <row r="2516" spans="1:11" ht="15" thickBot="1" x14ac:dyDescent="0.4">
      <c r="A2516" s="69">
        <f t="shared" si="82"/>
        <v>45778</v>
      </c>
      <c r="B2516" t="s">
        <v>918</v>
      </c>
      <c r="C2516" t="s">
        <v>808</v>
      </c>
      <c r="D2516" s="188"/>
      <c r="E2516" t="s">
        <v>809</v>
      </c>
      <c r="F2516" t="s">
        <v>890</v>
      </c>
      <c r="G2516" t="s">
        <v>110</v>
      </c>
      <c r="H2516">
        <v>3183192</v>
      </c>
      <c r="I2516" s="68" t="str">
        <f>VLOOKUP(E2516,Refs!$P$2:$R$29,3,FALSE)</f>
        <v>Y58</v>
      </c>
      <c r="J2516" s="68" t="str">
        <f>VLOOKUP(E2516,Refs!$P$2:$S$29,4,FALSE)</f>
        <v>South West</v>
      </c>
      <c r="K2516" s="28">
        <f t="shared" si="81"/>
        <v>3183192</v>
      </c>
    </row>
    <row r="2517" spans="1:11" ht="15" thickBot="1" x14ac:dyDescent="0.4">
      <c r="A2517" s="69">
        <f t="shared" si="82"/>
        <v>45778</v>
      </c>
      <c r="B2517" t="s">
        <v>918</v>
      </c>
      <c r="C2517" t="s">
        <v>808</v>
      </c>
      <c r="D2517" s="188"/>
      <c r="E2517" t="s">
        <v>809</v>
      </c>
      <c r="F2517" t="s">
        <v>890</v>
      </c>
      <c r="G2517" t="s">
        <v>111</v>
      </c>
      <c r="H2517">
        <v>551</v>
      </c>
      <c r="I2517" s="68" t="str">
        <f>VLOOKUP(E2517,Refs!$P$2:$R$29,3,FALSE)</f>
        <v>Y58</v>
      </c>
      <c r="J2517" s="68" t="str">
        <f>VLOOKUP(E2517,Refs!$P$2:$S$29,4,FALSE)</f>
        <v>South West</v>
      </c>
      <c r="K2517" s="28">
        <f t="shared" si="81"/>
        <v>551</v>
      </c>
    </row>
    <row r="2518" spans="1:11" ht="15" thickBot="1" x14ac:dyDescent="0.4">
      <c r="A2518" s="69">
        <f t="shared" si="82"/>
        <v>45778</v>
      </c>
      <c r="B2518" t="s">
        <v>918</v>
      </c>
      <c r="C2518" t="s">
        <v>808</v>
      </c>
      <c r="D2518" s="188"/>
      <c r="E2518" t="s">
        <v>809</v>
      </c>
      <c r="F2518" t="s">
        <v>890</v>
      </c>
      <c r="G2518" t="s">
        <v>814</v>
      </c>
      <c r="H2518">
        <v>6843</v>
      </c>
      <c r="I2518" s="68" t="str">
        <f>VLOOKUP(E2518,Refs!$P$2:$R$29,3,FALSE)</f>
        <v>Y58</v>
      </c>
      <c r="J2518" s="68" t="str">
        <f>VLOOKUP(E2518,Refs!$P$2:$S$29,4,FALSE)</f>
        <v>South West</v>
      </c>
      <c r="K2518" s="28">
        <f t="shared" si="81"/>
        <v>6843</v>
      </c>
    </row>
    <row r="2519" spans="1:11" ht="15" thickBot="1" x14ac:dyDescent="0.4">
      <c r="A2519" s="69">
        <f t="shared" si="82"/>
        <v>45778</v>
      </c>
      <c r="B2519" t="s">
        <v>918</v>
      </c>
      <c r="C2519" t="s">
        <v>808</v>
      </c>
      <c r="D2519" s="188"/>
      <c r="E2519" t="s">
        <v>809</v>
      </c>
      <c r="F2519" t="s">
        <v>890</v>
      </c>
      <c r="G2519" t="s">
        <v>815</v>
      </c>
      <c r="H2519">
        <v>119</v>
      </c>
      <c r="I2519" s="68" t="str">
        <f>VLOOKUP(E2519,Refs!$P$2:$R$29,3,FALSE)</f>
        <v>Y58</v>
      </c>
      <c r="J2519" s="68" t="str">
        <f>VLOOKUP(E2519,Refs!$P$2:$S$29,4,FALSE)</f>
        <v>South West</v>
      </c>
      <c r="K2519" s="28">
        <f t="shared" si="81"/>
        <v>119</v>
      </c>
    </row>
    <row r="2520" spans="1:11" ht="15" thickBot="1" x14ac:dyDescent="0.4">
      <c r="A2520" s="69">
        <f t="shared" si="82"/>
        <v>45778</v>
      </c>
      <c r="B2520" t="s">
        <v>918</v>
      </c>
      <c r="C2520" t="s">
        <v>808</v>
      </c>
      <c r="D2520" s="188"/>
      <c r="E2520" t="s">
        <v>809</v>
      </c>
      <c r="F2520" t="s">
        <v>890</v>
      </c>
      <c r="G2520" t="s">
        <v>112</v>
      </c>
      <c r="H2520">
        <v>8480</v>
      </c>
      <c r="I2520" s="68" t="str">
        <f>VLOOKUP(E2520,Refs!$P$2:$R$29,3,FALSE)</f>
        <v>Y58</v>
      </c>
      <c r="J2520" s="68" t="str">
        <f>VLOOKUP(E2520,Refs!$P$2:$S$29,4,FALSE)</f>
        <v>South West</v>
      </c>
      <c r="K2520" s="28">
        <f t="shared" si="81"/>
        <v>8480</v>
      </c>
    </row>
    <row r="2521" spans="1:11" ht="15" thickBot="1" x14ac:dyDescent="0.4">
      <c r="A2521" s="69">
        <f t="shared" si="82"/>
        <v>45778</v>
      </c>
      <c r="B2521" t="s">
        <v>918</v>
      </c>
      <c r="C2521" t="s">
        <v>808</v>
      </c>
      <c r="D2521" s="188"/>
      <c r="E2521" t="s">
        <v>809</v>
      </c>
      <c r="F2521" t="s">
        <v>890</v>
      </c>
      <c r="G2521" t="s">
        <v>113</v>
      </c>
      <c r="H2521">
        <v>26</v>
      </c>
      <c r="I2521" s="68" t="str">
        <f>VLOOKUP(E2521,Refs!$P$2:$R$29,3,FALSE)</f>
        <v>Y58</v>
      </c>
      <c r="J2521" s="68" t="str">
        <f>VLOOKUP(E2521,Refs!$P$2:$S$29,4,FALSE)</f>
        <v>South West</v>
      </c>
      <c r="K2521" s="28">
        <f t="shared" si="81"/>
        <v>26</v>
      </c>
    </row>
    <row r="2522" spans="1:11" ht="15" thickBot="1" x14ac:dyDescent="0.4">
      <c r="A2522" s="69">
        <f t="shared" si="82"/>
        <v>45778</v>
      </c>
      <c r="B2522" t="s">
        <v>918</v>
      </c>
      <c r="C2522" t="s">
        <v>808</v>
      </c>
      <c r="D2522" s="188"/>
      <c r="E2522" t="s">
        <v>809</v>
      </c>
      <c r="F2522" t="s">
        <v>890</v>
      </c>
      <c r="G2522" t="s">
        <v>114</v>
      </c>
      <c r="H2522">
        <v>6328</v>
      </c>
      <c r="I2522" s="68" t="str">
        <f>VLOOKUP(E2522,Refs!$P$2:$R$29,3,FALSE)</f>
        <v>Y58</v>
      </c>
      <c r="J2522" s="68" t="str">
        <f>VLOOKUP(E2522,Refs!$P$2:$S$29,4,FALSE)</f>
        <v>South West</v>
      </c>
      <c r="K2522" s="28">
        <f t="shared" si="81"/>
        <v>6328</v>
      </c>
    </row>
    <row r="2523" spans="1:11" ht="15" thickBot="1" x14ac:dyDescent="0.4">
      <c r="A2523" s="69">
        <f t="shared" si="82"/>
        <v>45778</v>
      </c>
      <c r="B2523" t="s">
        <v>918</v>
      </c>
      <c r="C2523" t="s">
        <v>808</v>
      </c>
      <c r="D2523" s="188"/>
      <c r="E2523" t="s">
        <v>809</v>
      </c>
      <c r="F2523" t="s">
        <v>890</v>
      </c>
      <c r="G2523" t="s">
        <v>115</v>
      </c>
      <c r="H2523">
        <v>1839</v>
      </c>
      <c r="I2523" s="68" t="str">
        <f>VLOOKUP(E2523,Refs!$P$2:$R$29,3,FALSE)</f>
        <v>Y58</v>
      </c>
      <c r="J2523" s="68" t="str">
        <f>VLOOKUP(E2523,Refs!$P$2:$S$29,4,FALSE)</f>
        <v>South West</v>
      </c>
      <c r="K2523" s="28">
        <f t="shared" si="81"/>
        <v>1839</v>
      </c>
    </row>
    <row r="2524" spans="1:11" ht="15" thickBot="1" x14ac:dyDescent="0.4">
      <c r="A2524" s="69">
        <f t="shared" si="82"/>
        <v>45778</v>
      </c>
      <c r="B2524" t="s">
        <v>918</v>
      </c>
      <c r="C2524" t="s">
        <v>808</v>
      </c>
      <c r="D2524" s="188"/>
      <c r="E2524" t="s">
        <v>809</v>
      </c>
      <c r="F2524" t="s">
        <v>890</v>
      </c>
      <c r="G2524" t="s">
        <v>116</v>
      </c>
      <c r="H2524">
        <v>2216</v>
      </c>
      <c r="I2524" s="68" t="str">
        <f>VLOOKUP(E2524,Refs!$P$2:$R$29,3,FALSE)</f>
        <v>Y58</v>
      </c>
      <c r="J2524" s="68" t="str">
        <f>VLOOKUP(E2524,Refs!$P$2:$S$29,4,FALSE)</f>
        <v>South West</v>
      </c>
      <c r="K2524" s="28">
        <f t="shared" si="81"/>
        <v>2216</v>
      </c>
    </row>
    <row r="2525" spans="1:11" ht="15" thickBot="1" x14ac:dyDescent="0.4">
      <c r="A2525" s="69">
        <f t="shared" si="82"/>
        <v>45778</v>
      </c>
      <c r="B2525" t="s">
        <v>918</v>
      </c>
      <c r="C2525" t="s">
        <v>808</v>
      </c>
      <c r="D2525" s="188"/>
      <c r="E2525" t="s">
        <v>809</v>
      </c>
      <c r="F2525" t="s">
        <v>890</v>
      </c>
      <c r="G2525" t="s">
        <v>117</v>
      </c>
      <c r="H2525">
        <v>679</v>
      </c>
      <c r="I2525" s="68" t="str">
        <f>VLOOKUP(E2525,Refs!$P$2:$R$29,3,FALSE)</f>
        <v>Y58</v>
      </c>
      <c r="J2525" s="68" t="str">
        <f>VLOOKUP(E2525,Refs!$P$2:$S$29,4,FALSE)</f>
        <v>South West</v>
      </c>
      <c r="K2525" s="28">
        <f t="shared" si="81"/>
        <v>679</v>
      </c>
    </row>
    <row r="2526" spans="1:11" ht="15" thickBot="1" x14ac:dyDescent="0.4">
      <c r="A2526" s="69">
        <f t="shared" si="82"/>
        <v>45778</v>
      </c>
      <c r="B2526" t="s">
        <v>918</v>
      </c>
      <c r="C2526" t="s">
        <v>808</v>
      </c>
      <c r="D2526" s="188"/>
      <c r="E2526" t="s">
        <v>809</v>
      </c>
      <c r="F2526" t="s">
        <v>890</v>
      </c>
      <c r="G2526" t="s">
        <v>118</v>
      </c>
      <c r="H2526">
        <v>1059</v>
      </c>
      <c r="I2526" s="68" t="str">
        <f>VLOOKUP(E2526,Refs!$P$2:$R$29,3,FALSE)</f>
        <v>Y58</v>
      </c>
      <c r="J2526" s="68" t="str">
        <f>VLOOKUP(E2526,Refs!$P$2:$S$29,4,FALSE)</f>
        <v>South West</v>
      </c>
      <c r="K2526" s="28">
        <f t="shared" si="81"/>
        <v>1059</v>
      </c>
    </row>
    <row r="2527" spans="1:11" ht="15" thickBot="1" x14ac:dyDescent="0.4">
      <c r="A2527" s="69">
        <f t="shared" si="82"/>
        <v>45778</v>
      </c>
      <c r="B2527" t="s">
        <v>918</v>
      </c>
      <c r="C2527" t="s">
        <v>808</v>
      </c>
      <c r="D2527" s="188"/>
      <c r="E2527" t="s">
        <v>809</v>
      </c>
      <c r="F2527" t="s">
        <v>890</v>
      </c>
      <c r="G2527" t="s">
        <v>119</v>
      </c>
      <c r="H2527">
        <v>450</v>
      </c>
      <c r="I2527" s="68" t="str">
        <f>VLOOKUP(E2527,Refs!$P$2:$R$29,3,FALSE)</f>
        <v>Y58</v>
      </c>
      <c r="J2527" s="68" t="str">
        <f>VLOOKUP(E2527,Refs!$P$2:$S$29,4,FALSE)</f>
        <v>South West</v>
      </c>
      <c r="K2527" s="28">
        <f t="shared" si="81"/>
        <v>450</v>
      </c>
    </row>
    <row r="2528" spans="1:11" ht="15" thickBot="1" x14ac:dyDescent="0.4">
      <c r="A2528" s="69">
        <f t="shared" si="82"/>
        <v>45778</v>
      </c>
      <c r="B2528" t="s">
        <v>918</v>
      </c>
      <c r="C2528" t="s">
        <v>808</v>
      </c>
      <c r="D2528" s="188"/>
      <c r="E2528" t="s">
        <v>809</v>
      </c>
      <c r="F2528" t="s">
        <v>890</v>
      </c>
      <c r="G2528" t="s">
        <v>120</v>
      </c>
      <c r="H2528">
        <v>4</v>
      </c>
      <c r="I2528" s="68" t="str">
        <f>VLOOKUP(E2528,Refs!$P$2:$R$29,3,FALSE)</f>
        <v>Y58</v>
      </c>
      <c r="J2528" s="68" t="str">
        <f>VLOOKUP(E2528,Refs!$P$2:$S$29,4,FALSE)</f>
        <v>South West</v>
      </c>
      <c r="K2528" s="28">
        <f t="shared" si="81"/>
        <v>4</v>
      </c>
    </row>
    <row r="2529" spans="1:11" ht="15" thickBot="1" x14ac:dyDescent="0.4">
      <c r="A2529" s="69">
        <f t="shared" si="82"/>
        <v>45778</v>
      </c>
      <c r="B2529" t="s">
        <v>918</v>
      </c>
      <c r="C2529" t="s">
        <v>808</v>
      </c>
      <c r="D2529" s="188"/>
      <c r="E2529" t="s">
        <v>809</v>
      </c>
      <c r="F2529" t="s">
        <v>890</v>
      </c>
      <c r="G2529" t="s">
        <v>121</v>
      </c>
      <c r="H2529">
        <v>0</v>
      </c>
      <c r="I2529" s="68" t="str">
        <f>VLOOKUP(E2529,Refs!$P$2:$R$29,3,FALSE)</f>
        <v>Y58</v>
      </c>
      <c r="J2529" s="68" t="str">
        <f>VLOOKUP(E2529,Refs!$P$2:$S$29,4,FALSE)</f>
        <v>South West</v>
      </c>
      <c r="K2529" s="28" t="str">
        <f t="shared" si="81"/>
        <v/>
      </c>
    </row>
    <row r="2530" spans="1:11" ht="15" thickBot="1" x14ac:dyDescent="0.4">
      <c r="A2530" s="69">
        <f t="shared" si="82"/>
        <v>45778</v>
      </c>
      <c r="B2530" t="s">
        <v>918</v>
      </c>
      <c r="C2530" t="s">
        <v>808</v>
      </c>
      <c r="D2530" s="188"/>
      <c r="E2530" t="s">
        <v>809</v>
      </c>
      <c r="F2530" t="s">
        <v>890</v>
      </c>
      <c r="G2530" t="s">
        <v>122</v>
      </c>
      <c r="H2530">
        <v>1324</v>
      </c>
      <c r="I2530" s="68" t="str">
        <f>VLOOKUP(E2530,Refs!$P$2:$R$29,3,FALSE)</f>
        <v>Y58</v>
      </c>
      <c r="J2530" s="68" t="str">
        <f>VLOOKUP(E2530,Refs!$P$2:$S$29,4,FALSE)</f>
        <v>South West</v>
      </c>
      <c r="K2530" s="28">
        <f t="shared" ref="K2530:K2593" si="83">IF(OR(H2530="NULL",H2530=0,H2530=""),"",H2530)</f>
        <v>1324</v>
      </c>
    </row>
    <row r="2531" spans="1:11" ht="15" thickBot="1" x14ac:dyDescent="0.4">
      <c r="A2531" s="69">
        <f t="shared" si="82"/>
        <v>45778</v>
      </c>
      <c r="B2531" t="s">
        <v>918</v>
      </c>
      <c r="C2531" t="s">
        <v>808</v>
      </c>
      <c r="D2531" s="188"/>
      <c r="E2531" t="s">
        <v>809</v>
      </c>
      <c r="F2531" t="s">
        <v>890</v>
      </c>
      <c r="G2531" t="s">
        <v>123</v>
      </c>
      <c r="H2531">
        <v>2</v>
      </c>
      <c r="I2531" s="68" t="str">
        <f>VLOOKUP(E2531,Refs!$P$2:$R$29,3,FALSE)</f>
        <v>Y58</v>
      </c>
      <c r="J2531" s="68" t="str">
        <f>VLOOKUP(E2531,Refs!$P$2:$S$29,4,FALSE)</f>
        <v>South West</v>
      </c>
      <c r="K2531" s="28">
        <f t="shared" si="83"/>
        <v>2</v>
      </c>
    </row>
    <row r="2532" spans="1:11" ht="15" thickBot="1" x14ac:dyDescent="0.4">
      <c r="A2532" s="69">
        <f t="shared" si="82"/>
        <v>45778</v>
      </c>
      <c r="B2532" t="s">
        <v>918</v>
      </c>
      <c r="C2532" t="s">
        <v>808</v>
      </c>
      <c r="D2532" s="188"/>
      <c r="E2532" t="s">
        <v>809</v>
      </c>
      <c r="F2532" t="s">
        <v>890</v>
      </c>
      <c r="G2532" t="s">
        <v>124</v>
      </c>
      <c r="H2532">
        <v>2</v>
      </c>
      <c r="I2532" s="68" t="str">
        <f>VLOOKUP(E2532,Refs!$P$2:$R$29,3,FALSE)</f>
        <v>Y58</v>
      </c>
      <c r="J2532" s="68" t="str">
        <f>VLOOKUP(E2532,Refs!$P$2:$S$29,4,FALSE)</f>
        <v>South West</v>
      </c>
      <c r="K2532" s="28">
        <f t="shared" si="83"/>
        <v>2</v>
      </c>
    </row>
    <row r="2533" spans="1:11" ht="15" thickBot="1" x14ac:dyDescent="0.4">
      <c r="A2533" s="69">
        <f t="shared" si="82"/>
        <v>45778</v>
      </c>
      <c r="B2533" t="s">
        <v>918</v>
      </c>
      <c r="C2533" t="s">
        <v>808</v>
      </c>
      <c r="D2533" s="188"/>
      <c r="E2533" t="s">
        <v>809</v>
      </c>
      <c r="F2533" t="s">
        <v>890</v>
      </c>
      <c r="G2533" t="s">
        <v>125</v>
      </c>
      <c r="H2533">
        <v>0</v>
      </c>
      <c r="I2533" s="68" t="str">
        <f>VLOOKUP(E2533,Refs!$P$2:$R$29,3,FALSE)</f>
        <v>Y58</v>
      </c>
      <c r="J2533" s="68" t="str">
        <f>VLOOKUP(E2533,Refs!$P$2:$S$29,4,FALSE)</f>
        <v>South West</v>
      </c>
      <c r="K2533" s="28" t="str">
        <f t="shared" si="83"/>
        <v/>
      </c>
    </row>
    <row r="2534" spans="1:11" ht="15" thickBot="1" x14ac:dyDescent="0.4">
      <c r="A2534" s="69">
        <f t="shared" si="82"/>
        <v>45778</v>
      </c>
      <c r="B2534" t="s">
        <v>918</v>
      </c>
      <c r="C2534" t="s">
        <v>808</v>
      </c>
      <c r="D2534" s="188"/>
      <c r="E2534" t="s">
        <v>809</v>
      </c>
      <c r="F2534" t="s">
        <v>890</v>
      </c>
      <c r="G2534" t="s">
        <v>126</v>
      </c>
      <c r="H2534">
        <v>0</v>
      </c>
      <c r="I2534" s="68" t="str">
        <f>VLOOKUP(E2534,Refs!$P$2:$R$29,3,FALSE)</f>
        <v>Y58</v>
      </c>
      <c r="J2534" s="68" t="str">
        <f>VLOOKUP(E2534,Refs!$P$2:$S$29,4,FALSE)</f>
        <v>South West</v>
      </c>
      <c r="K2534" s="28" t="str">
        <f t="shared" si="83"/>
        <v/>
      </c>
    </row>
    <row r="2535" spans="1:11" ht="15" thickBot="1" x14ac:dyDescent="0.4">
      <c r="A2535" s="69">
        <f t="shared" si="82"/>
        <v>45778</v>
      </c>
      <c r="B2535" t="s">
        <v>918</v>
      </c>
      <c r="C2535" t="s">
        <v>808</v>
      </c>
      <c r="D2535" s="188"/>
      <c r="E2535" t="s">
        <v>809</v>
      </c>
      <c r="F2535" t="s">
        <v>890</v>
      </c>
      <c r="G2535" t="s">
        <v>127</v>
      </c>
      <c r="H2535">
        <v>0</v>
      </c>
      <c r="I2535" s="68" t="str">
        <f>VLOOKUP(E2535,Refs!$P$2:$R$29,3,FALSE)</f>
        <v>Y58</v>
      </c>
      <c r="J2535" s="68" t="str">
        <f>VLOOKUP(E2535,Refs!$P$2:$S$29,4,FALSE)</f>
        <v>South West</v>
      </c>
      <c r="K2535" s="28" t="str">
        <f t="shared" si="83"/>
        <v/>
      </c>
    </row>
    <row r="2536" spans="1:11" ht="15" thickBot="1" x14ac:dyDescent="0.4">
      <c r="A2536" s="69">
        <f t="shared" si="82"/>
        <v>45778</v>
      </c>
      <c r="B2536" t="s">
        <v>918</v>
      </c>
      <c r="C2536" t="s">
        <v>808</v>
      </c>
      <c r="D2536" s="188"/>
      <c r="E2536" t="s">
        <v>809</v>
      </c>
      <c r="F2536" t="s">
        <v>890</v>
      </c>
      <c r="G2536" t="s">
        <v>128</v>
      </c>
      <c r="H2536">
        <v>708</v>
      </c>
      <c r="I2536" s="68" t="str">
        <f>VLOOKUP(E2536,Refs!$P$2:$R$29,3,FALSE)</f>
        <v>Y58</v>
      </c>
      <c r="J2536" s="68" t="str">
        <f>VLOOKUP(E2536,Refs!$P$2:$S$29,4,FALSE)</f>
        <v>South West</v>
      </c>
      <c r="K2536" s="28">
        <f t="shared" si="83"/>
        <v>708</v>
      </c>
    </row>
    <row r="2537" spans="1:11" ht="15" thickBot="1" x14ac:dyDescent="0.4">
      <c r="A2537" s="69">
        <f t="shared" si="82"/>
        <v>45778</v>
      </c>
      <c r="B2537" t="s">
        <v>918</v>
      </c>
      <c r="C2537" t="s">
        <v>808</v>
      </c>
      <c r="D2537" s="188"/>
      <c r="E2537" t="s">
        <v>809</v>
      </c>
      <c r="F2537" t="s">
        <v>890</v>
      </c>
      <c r="G2537" t="s">
        <v>129</v>
      </c>
      <c r="H2537">
        <v>550</v>
      </c>
      <c r="I2537" s="68" t="str">
        <f>VLOOKUP(E2537,Refs!$P$2:$R$29,3,FALSE)</f>
        <v>Y58</v>
      </c>
      <c r="J2537" s="68" t="str">
        <f>VLOOKUP(E2537,Refs!$P$2:$S$29,4,FALSE)</f>
        <v>South West</v>
      </c>
      <c r="K2537" s="28">
        <f t="shared" si="83"/>
        <v>550</v>
      </c>
    </row>
    <row r="2538" spans="1:11" ht="15" thickBot="1" x14ac:dyDescent="0.4">
      <c r="A2538" s="69">
        <f t="shared" si="82"/>
        <v>45778</v>
      </c>
      <c r="B2538" t="s">
        <v>918</v>
      </c>
      <c r="C2538" t="s">
        <v>808</v>
      </c>
      <c r="D2538" s="188"/>
      <c r="E2538" t="s">
        <v>809</v>
      </c>
      <c r="F2538" t="s">
        <v>890</v>
      </c>
      <c r="G2538" t="s">
        <v>130</v>
      </c>
      <c r="H2538">
        <v>29</v>
      </c>
      <c r="I2538" s="68" t="str">
        <f>VLOOKUP(E2538,Refs!$P$2:$R$29,3,FALSE)</f>
        <v>Y58</v>
      </c>
      <c r="J2538" s="68" t="str">
        <f>VLOOKUP(E2538,Refs!$P$2:$S$29,4,FALSE)</f>
        <v>South West</v>
      </c>
      <c r="K2538" s="28">
        <f t="shared" si="83"/>
        <v>29</v>
      </c>
    </row>
    <row r="2539" spans="1:11" ht="15" thickBot="1" x14ac:dyDescent="0.4">
      <c r="A2539" s="69">
        <f t="shared" si="82"/>
        <v>45778</v>
      </c>
      <c r="B2539" t="s">
        <v>918</v>
      </c>
      <c r="C2539" t="s">
        <v>808</v>
      </c>
      <c r="D2539" s="188"/>
      <c r="E2539" t="s">
        <v>809</v>
      </c>
      <c r="F2539" t="s">
        <v>890</v>
      </c>
      <c r="G2539" t="s">
        <v>131</v>
      </c>
      <c r="H2539">
        <v>15</v>
      </c>
      <c r="I2539" s="68" t="str">
        <f>VLOOKUP(E2539,Refs!$P$2:$R$29,3,FALSE)</f>
        <v>Y58</v>
      </c>
      <c r="J2539" s="68" t="str">
        <f>VLOOKUP(E2539,Refs!$P$2:$S$29,4,FALSE)</f>
        <v>South West</v>
      </c>
      <c r="K2539" s="28">
        <f t="shared" si="83"/>
        <v>15</v>
      </c>
    </row>
    <row r="2540" spans="1:11" ht="15" thickBot="1" x14ac:dyDescent="0.4">
      <c r="A2540" s="69">
        <f t="shared" si="82"/>
        <v>45778</v>
      </c>
      <c r="B2540" t="s">
        <v>918</v>
      </c>
      <c r="C2540" t="s">
        <v>808</v>
      </c>
      <c r="D2540" s="188"/>
      <c r="E2540" t="s">
        <v>809</v>
      </c>
      <c r="F2540" t="s">
        <v>890</v>
      </c>
      <c r="G2540" t="s">
        <v>132</v>
      </c>
      <c r="H2540">
        <v>46</v>
      </c>
      <c r="I2540" s="68" t="str">
        <f>VLOOKUP(E2540,Refs!$P$2:$R$29,3,FALSE)</f>
        <v>Y58</v>
      </c>
      <c r="J2540" s="68" t="str">
        <f>VLOOKUP(E2540,Refs!$P$2:$S$29,4,FALSE)</f>
        <v>South West</v>
      </c>
      <c r="K2540" s="28">
        <f t="shared" si="83"/>
        <v>46</v>
      </c>
    </row>
    <row r="2541" spans="1:11" ht="15" thickBot="1" x14ac:dyDescent="0.4">
      <c r="A2541" s="69">
        <f t="shared" si="82"/>
        <v>45778</v>
      </c>
      <c r="B2541" t="s">
        <v>918</v>
      </c>
      <c r="C2541" t="s">
        <v>808</v>
      </c>
      <c r="D2541" s="188"/>
      <c r="E2541" t="s">
        <v>809</v>
      </c>
      <c r="F2541" t="s">
        <v>890</v>
      </c>
      <c r="G2541" t="s">
        <v>133</v>
      </c>
      <c r="H2541">
        <v>36</v>
      </c>
      <c r="I2541" s="68" t="str">
        <f>VLOOKUP(E2541,Refs!$P$2:$R$29,3,FALSE)</f>
        <v>Y58</v>
      </c>
      <c r="J2541" s="68" t="str">
        <f>VLOOKUP(E2541,Refs!$P$2:$S$29,4,FALSE)</f>
        <v>South West</v>
      </c>
      <c r="K2541" s="28">
        <f t="shared" si="83"/>
        <v>36</v>
      </c>
    </row>
    <row r="2542" spans="1:11" ht="15" thickBot="1" x14ac:dyDescent="0.4">
      <c r="A2542" s="69">
        <f t="shared" si="82"/>
        <v>45778</v>
      </c>
      <c r="B2542" t="s">
        <v>918</v>
      </c>
      <c r="C2542" t="s">
        <v>808</v>
      </c>
      <c r="D2542" s="188"/>
      <c r="E2542" t="s">
        <v>809</v>
      </c>
      <c r="F2542" t="s">
        <v>890</v>
      </c>
      <c r="G2542" t="s">
        <v>134</v>
      </c>
      <c r="H2542">
        <v>536</v>
      </c>
      <c r="I2542" s="68" t="str">
        <f>VLOOKUP(E2542,Refs!$P$2:$R$29,3,FALSE)</f>
        <v>Y58</v>
      </c>
      <c r="J2542" s="68" t="str">
        <f>VLOOKUP(E2542,Refs!$P$2:$S$29,4,FALSE)</f>
        <v>South West</v>
      </c>
      <c r="K2542" s="28">
        <f t="shared" si="83"/>
        <v>536</v>
      </c>
    </row>
    <row r="2543" spans="1:11" ht="15" thickBot="1" x14ac:dyDescent="0.4">
      <c r="A2543" s="69">
        <f t="shared" si="82"/>
        <v>45778</v>
      </c>
      <c r="B2543" t="s">
        <v>918</v>
      </c>
      <c r="C2543" t="s">
        <v>808</v>
      </c>
      <c r="D2543" s="188"/>
      <c r="E2543" t="s">
        <v>809</v>
      </c>
      <c r="F2543" t="s">
        <v>890</v>
      </c>
      <c r="G2543" t="s">
        <v>135</v>
      </c>
      <c r="H2543">
        <v>536</v>
      </c>
      <c r="I2543" s="68" t="str">
        <f>VLOOKUP(E2543,Refs!$P$2:$R$29,3,FALSE)</f>
        <v>Y58</v>
      </c>
      <c r="J2543" s="68" t="str">
        <f>VLOOKUP(E2543,Refs!$P$2:$S$29,4,FALSE)</f>
        <v>South West</v>
      </c>
      <c r="K2543" s="28">
        <f t="shared" si="83"/>
        <v>536</v>
      </c>
    </row>
    <row r="2544" spans="1:11" ht="15" thickBot="1" x14ac:dyDescent="0.4">
      <c r="A2544" s="69">
        <f t="shared" si="82"/>
        <v>45778</v>
      </c>
      <c r="B2544" t="s">
        <v>918</v>
      </c>
      <c r="C2544" t="s">
        <v>808</v>
      </c>
      <c r="D2544" s="188"/>
      <c r="E2544" t="s">
        <v>809</v>
      </c>
      <c r="F2544" t="s">
        <v>890</v>
      </c>
      <c r="G2544" t="s">
        <v>136</v>
      </c>
      <c r="H2544">
        <v>51</v>
      </c>
      <c r="I2544" s="68" t="str">
        <f>VLOOKUP(E2544,Refs!$P$2:$R$29,3,FALSE)</f>
        <v>Y58</v>
      </c>
      <c r="J2544" s="68" t="str">
        <f>VLOOKUP(E2544,Refs!$P$2:$S$29,4,FALSE)</f>
        <v>South West</v>
      </c>
      <c r="K2544" s="28">
        <f t="shared" si="83"/>
        <v>51</v>
      </c>
    </row>
    <row r="2545" spans="1:11" ht="15" thickBot="1" x14ac:dyDescent="0.4">
      <c r="A2545" s="69">
        <f t="shared" si="82"/>
        <v>45778</v>
      </c>
      <c r="B2545" t="s">
        <v>918</v>
      </c>
      <c r="C2545" t="s">
        <v>808</v>
      </c>
      <c r="D2545" s="188"/>
      <c r="E2545" t="s">
        <v>809</v>
      </c>
      <c r="F2545" t="s">
        <v>890</v>
      </c>
      <c r="G2545" t="s">
        <v>137</v>
      </c>
      <c r="H2545">
        <v>41</v>
      </c>
      <c r="I2545" s="68" t="str">
        <f>VLOOKUP(E2545,Refs!$P$2:$R$29,3,FALSE)</f>
        <v>Y58</v>
      </c>
      <c r="J2545" s="68" t="str">
        <f>VLOOKUP(E2545,Refs!$P$2:$S$29,4,FALSE)</f>
        <v>South West</v>
      </c>
      <c r="K2545" s="28">
        <f t="shared" si="83"/>
        <v>41</v>
      </c>
    </row>
    <row r="2546" spans="1:11" ht="15" thickBot="1" x14ac:dyDescent="0.4">
      <c r="A2546" s="69">
        <f t="shared" si="82"/>
        <v>45778</v>
      </c>
      <c r="B2546" t="s">
        <v>918</v>
      </c>
      <c r="C2546" t="s">
        <v>808</v>
      </c>
      <c r="D2546" s="188"/>
      <c r="E2546" t="s">
        <v>809</v>
      </c>
      <c r="F2546" t="s">
        <v>890</v>
      </c>
      <c r="G2546" t="s">
        <v>138</v>
      </c>
      <c r="H2546">
        <v>3</v>
      </c>
      <c r="I2546" s="68" t="str">
        <f>VLOOKUP(E2546,Refs!$P$2:$R$29,3,FALSE)</f>
        <v>Y58</v>
      </c>
      <c r="J2546" s="68" t="str">
        <f>VLOOKUP(E2546,Refs!$P$2:$S$29,4,FALSE)</f>
        <v>South West</v>
      </c>
      <c r="K2546" s="28">
        <f t="shared" si="83"/>
        <v>3</v>
      </c>
    </row>
    <row r="2547" spans="1:11" ht="15" thickBot="1" x14ac:dyDescent="0.4">
      <c r="A2547" s="69">
        <f t="shared" si="82"/>
        <v>45778</v>
      </c>
      <c r="B2547" t="s">
        <v>918</v>
      </c>
      <c r="C2547" t="s">
        <v>808</v>
      </c>
      <c r="D2547" s="188"/>
      <c r="E2547" t="s">
        <v>809</v>
      </c>
      <c r="F2547" t="s">
        <v>890</v>
      </c>
      <c r="G2547" t="s">
        <v>139</v>
      </c>
      <c r="H2547">
        <v>1</v>
      </c>
      <c r="I2547" s="68" t="str">
        <f>VLOOKUP(E2547,Refs!$P$2:$R$29,3,FALSE)</f>
        <v>Y58</v>
      </c>
      <c r="J2547" s="68" t="str">
        <f>VLOOKUP(E2547,Refs!$P$2:$S$29,4,FALSE)</f>
        <v>South West</v>
      </c>
      <c r="K2547" s="28">
        <f t="shared" si="83"/>
        <v>1</v>
      </c>
    </row>
    <row r="2548" spans="1:11" ht="15" thickBot="1" x14ac:dyDescent="0.4">
      <c r="A2548" s="69">
        <f t="shared" si="82"/>
        <v>45778</v>
      </c>
      <c r="B2548" t="s">
        <v>918</v>
      </c>
      <c r="C2548" t="s">
        <v>808</v>
      </c>
      <c r="D2548" s="188"/>
      <c r="E2548" t="s">
        <v>809</v>
      </c>
      <c r="F2548" t="s">
        <v>890</v>
      </c>
      <c r="G2548" t="s">
        <v>140</v>
      </c>
      <c r="H2548">
        <v>0</v>
      </c>
      <c r="I2548" s="68" t="str">
        <f>VLOOKUP(E2548,Refs!$P$2:$R$29,3,FALSE)</f>
        <v>Y58</v>
      </c>
      <c r="J2548" s="68" t="str">
        <f>VLOOKUP(E2548,Refs!$P$2:$S$29,4,FALSE)</f>
        <v>South West</v>
      </c>
      <c r="K2548" s="28" t="str">
        <f t="shared" si="83"/>
        <v/>
      </c>
    </row>
    <row r="2549" spans="1:11" ht="15" thickBot="1" x14ac:dyDescent="0.4">
      <c r="A2549" s="69">
        <f t="shared" si="82"/>
        <v>45778</v>
      </c>
      <c r="B2549" t="s">
        <v>918</v>
      </c>
      <c r="C2549" t="s">
        <v>808</v>
      </c>
      <c r="D2549" s="188"/>
      <c r="E2549" t="s">
        <v>809</v>
      </c>
      <c r="F2549" t="s">
        <v>890</v>
      </c>
      <c r="G2549" t="s">
        <v>141</v>
      </c>
      <c r="H2549">
        <v>0</v>
      </c>
      <c r="I2549" s="68" t="str">
        <f>VLOOKUP(E2549,Refs!$P$2:$R$29,3,FALSE)</f>
        <v>Y58</v>
      </c>
      <c r="J2549" s="68" t="str">
        <f>VLOOKUP(E2549,Refs!$P$2:$S$29,4,FALSE)</f>
        <v>South West</v>
      </c>
      <c r="K2549" s="28" t="str">
        <f t="shared" si="83"/>
        <v/>
      </c>
    </row>
    <row r="2550" spans="1:11" ht="15" thickBot="1" x14ac:dyDescent="0.4">
      <c r="A2550" s="69">
        <f t="shared" si="82"/>
        <v>45778</v>
      </c>
      <c r="B2550" t="s">
        <v>918</v>
      </c>
      <c r="C2550" t="s">
        <v>808</v>
      </c>
      <c r="D2550" s="188"/>
      <c r="E2550" t="s">
        <v>809</v>
      </c>
      <c r="F2550" t="s">
        <v>890</v>
      </c>
      <c r="G2550" t="s">
        <v>730</v>
      </c>
      <c r="H2550">
        <v>263</v>
      </c>
      <c r="I2550" s="68" t="str">
        <f>VLOOKUP(E2550,Refs!$P$2:$R$29,3,FALSE)</f>
        <v>Y58</v>
      </c>
      <c r="J2550" s="68" t="str">
        <f>VLOOKUP(E2550,Refs!$P$2:$S$29,4,FALSE)</f>
        <v>South West</v>
      </c>
      <c r="K2550" s="28">
        <f t="shared" si="83"/>
        <v>263</v>
      </c>
    </row>
    <row r="2551" spans="1:11" ht="15" thickBot="1" x14ac:dyDescent="0.4">
      <c r="A2551" s="69">
        <f t="shared" si="82"/>
        <v>45778</v>
      </c>
      <c r="B2551" t="s">
        <v>918</v>
      </c>
      <c r="C2551" t="s">
        <v>808</v>
      </c>
      <c r="D2551" s="188"/>
      <c r="E2551" t="s">
        <v>809</v>
      </c>
      <c r="F2551" t="s">
        <v>890</v>
      </c>
      <c r="G2551" t="s">
        <v>729</v>
      </c>
      <c r="H2551">
        <v>119</v>
      </c>
      <c r="I2551" s="68" t="str">
        <f>VLOOKUP(E2551,Refs!$P$2:$R$29,3,FALSE)</f>
        <v>Y58</v>
      </c>
      <c r="J2551" s="68" t="str">
        <f>VLOOKUP(E2551,Refs!$P$2:$S$29,4,FALSE)</f>
        <v>South West</v>
      </c>
      <c r="K2551" s="28">
        <f t="shared" si="83"/>
        <v>119</v>
      </c>
    </row>
    <row r="2552" spans="1:11" ht="15" thickBot="1" x14ac:dyDescent="0.4">
      <c r="A2552" s="69">
        <f t="shared" si="82"/>
        <v>45778</v>
      </c>
      <c r="B2552" t="s">
        <v>918</v>
      </c>
      <c r="C2552" t="s">
        <v>808</v>
      </c>
      <c r="D2552" s="188"/>
      <c r="E2552" t="s">
        <v>809</v>
      </c>
      <c r="F2552" t="s">
        <v>890</v>
      </c>
      <c r="G2552" t="s">
        <v>732</v>
      </c>
      <c r="H2552">
        <v>60</v>
      </c>
      <c r="I2552" s="68" t="str">
        <f>VLOOKUP(E2552,Refs!$P$2:$R$29,3,FALSE)</f>
        <v>Y58</v>
      </c>
      <c r="J2552" s="68" t="str">
        <f>VLOOKUP(E2552,Refs!$P$2:$S$29,4,FALSE)</f>
        <v>South West</v>
      </c>
      <c r="K2552" s="28">
        <f t="shared" si="83"/>
        <v>60</v>
      </c>
    </row>
    <row r="2553" spans="1:11" ht="15" thickBot="1" x14ac:dyDescent="0.4">
      <c r="A2553" s="69">
        <f t="shared" si="82"/>
        <v>45778</v>
      </c>
      <c r="B2553" t="s">
        <v>918</v>
      </c>
      <c r="C2553" t="s">
        <v>808</v>
      </c>
      <c r="D2553" s="188"/>
      <c r="E2553" t="s">
        <v>809</v>
      </c>
      <c r="F2553" t="s">
        <v>890</v>
      </c>
      <c r="G2553" t="s">
        <v>731</v>
      </c>
      <c r="H2553">
        <v>18</v>
      </c>
      <c r="I2553" s="68" t="str">
        <f>VLOOKUP(E2553,Refs!$P$2:$R$29,3,FALSE)</f>
        <v>Y58</v>
      </c>
      <c r="J2553" s="68" t="str">
        <f>VLOOKUP(E2553,Refs!$P$2:$S$29,4,FALSE)</f>
        <v>South West</v>
      </c>
      <c r="K2553" s="28">
        <f t="shared" si="83"/>
        <v>18</v>
      </c>
    </row>
    <row r="2554" spans="1:11" ht="15" thickBot="1" x14ac:dyDescent="0.4">
      <c r="A2554" s="69">
        <f t="shared" si="82"/>
        <v>45778</v>
      </c>
      <c r="B2554" t="s">
        <v>918</v>
      </c>
      <c r="C2554" t="s">
        <v>266</v>
      </c>
      <c r="D2554" s="188" t="s">
        <v>891</v>
      </c>
      <c r="E2554" t="s">
        <v>310</v>
      </c>
      <c r="F2554" t="s">
        <v>311</v>
      </c>
      <c r="G2554" t="s">
        <v>10</v>
      </c>
      <c r="H2554">
        <v>7731</v>
      </c>
      <c r="I2554" s="68" t="str">
        <f>VLOOKUP(E2554,Refs!$P$2:$R$29,3,FALSE)</f>
        <v>Y61</v>
      </c>
      <c r="J2554" s="68" t="str">
        <f>VLOOKUP(E2554,Refs!$P$2:$S$29,4,FALSE)</f>
        <v>East of England</v>
      </c>
      <c r="K2554" s="28">
        <f t="shared" si="83"/>
        <v>7731</v>
      </c>
    </row>
    <row r="2555" spans="1:11" ht="15" thickBot="1" x14ac:dyDescent="0.4">
      <c r="A2555" s="69">
        <f t="shared" si="82"/>
        <v>45778</v>
      </c>
      <c r="B2555" t="s">
        <v>918</v>
      </c>
      <c r="C2555" t="s">
        <v>266</v>
      </c>
      <c r="D2555" s="188" t="s">
        <v>891</v>
      </c>
      <c r="E2555" t="s">
        <v>310</v>
      </c>
      <c r="F2555" t="s">
        <v>311</v>
      </c>
      <c r="G2555" t="s">
        <v>70</v>
      </c>
      <c r="H2555">
        <v>7731</v>
      </c>
      <c r="I2555" s="68" t="str">
        <f>VLOOKUP(E2555,Refs!$P$2:$R$29,3,FALSE)</f>
        <v>Y61</v>
      </c>
      <c r="J2555" s="68" t="str">
        <f>VLOOKUP(E2555,Refs!$P$2:$S$29,4,FALSE)</f>
        <v>East of England</v>
      </c>
      <c r="K2555" s="28">
        <f t="shared" si="83"/>
        <v>7731</v>
      </c>
    </row>
    <row r="2556" spans="1:11" ht="15" thickBot="1" x14ac:dyDescent="0.4">
      <c r="A2556" s="69">
        <f t="shared" si="82"/>
        <v>45778</v>
      </c>
      <c r="B2556" t="s">
        <v>918</v>
      </c>
      <c r="C2556" t="s">
        <v>266</v>
      </c>
      <c r="D2556" s="188" t="s">
        <v>891</v>
      </c>
      <c r="E2556" t="s">
        <v>310</v>
      </c>
      <c r="F2556" t="s">
        <v>311</v>
      </c>
      <c r="G2556" t="s">
        <v>20</v>
      </c>
      <c r="H2556">
        <v>7674</v>
      </c>
      <c r="I2556" s="68" t="str">
        <f>VLOOKUP(E2556,Refs!$P$2:$R$29,3,FALSE)</f>
        <v>Y61</v>
      </c>
      <c r="J2556" s="68" t="str">
        <f>VLOOKUP(E2556,Refs!$P$2:$S$29,4,FALSE)</f>
        <v>East of England</v>
      </c>
      <c r="K2556" s="28">
        <f t="shared" si="83"/>
        <v>7674</v>
      </c>
    </row>
    <row r="2557" spans="1:11" ht="15" thickBot="1" x14ac:dyDescent="0.4">
      <c r="A2557" s="69">
        <f t="shared" si="82"/>
        <v>45778</v>
      </c>
      <c r="B2557" t="s">
        <v>918</v>
      </c>
      <c r="C2557" t="s">
        <v>266</v>
      </c>
      <c r="D2557" s="188" t="s">
        <v>891</v>
      </c>
      <c r="E2557" t="s">
        <v>310</v>
      </c>
      <c r="F2557" t="s">
        <v>311</v>
      </c>
      <c r="G2557" t="s">
        <v>23</v>
      </c>
      <c r="H2557">
        <v>7211</v>
      </c>
      <c r="I2557" s="68" t="str">
        <f>VLOOKUP(E2557,Refs!$P$2:$R$29,3,FALSE)</f>
        <v>Y61</v>
      </c>
      <c r="J2557" s="68" t="str">
        <f>VLOOKUP(E2557,Refs!$P$2:$S$29,4,FALSE)</f>
        <v>East of England</v>
      </c>
      <c r="K2557" s="28">
        <f t="shared" si="83"/>
        <v>7211</v>
      </c>
    </row>
    <row r="2558" spans="1:11" ht="15" thickBot="1" x14ac:dyDescent="0.4">
      <c r="A2558" s="69">
        <f t="shared" si="82"/>
        <v>45778</v>
      </c>
      <c r="B2558" t="s">
        <v>918</v>
      </c>
      <c r="C2558" t="s">
        <v>266</v>
      </c>
      <c r="D2558" s="188" t="s">
        <v>891</v>
      </c>
      <c r="E2558" t="s">
        <v>310</v>
      </c>
      <c r="F2558" t="s">
        <v>311</v>
      </c>
      <c r="G2558" t="s">
        <v>19</v>
      </c>
      <c r="H2558">
        <v>57</v>
      </c>
      <c r="I2558" s="68" t="str">
        <f>VLOOKUP(E2558,Refs!$P$2:$R$29,3,FALSE)</f>
        <v>Y61</v>
      </c>
      <c r="J2558" s="68" t="str">
        <f>VLOOKUP(E2558,Refs!$P$2:$S$29,4,FALSE)</f>
        <v>East of England</v>
      </c>
      <c r="K2558" s="28">
        <f t="shared" si="83"/>
        <v>57</v>
      </c>
    </row>
    <row r="2559" spans="1:11" ht="15" thickBot="1" x14ac:dyDescent="0.4">
      <c r="A2559" s="69">
        <f t="shared" si="82"/>
        <v>45778</v>
      </c>
      <c r="B2559" t="s">
        <v>918</v>
      </c>
      <c r="C2559" t="s">
        <v>266</v>
      </c>
      <c r="D2559" s="188" t="s">
        <v>891</v>
      </c>
      <c r="E2559" t="s">
        <v>310</v>
      </c>
      <c r="F2559" t="s">
        <v>311</v>
      </c>
      <c r="G2559" t="s">
        <v>21</v>
      </c>
      <c r="H2559">
        <v>85119</v>
      </c>
      <c r="I2559" s="68" t="str">
        <f>VLOOKUP(E2559,Refs!$P$2:$R$29,3,FALSE)</f>
        <v>Y61</v>
      </c>
      <c r="J2559" s="68" t="str">
        <f>VLOOKUP(E2559,Refs!$P$2:$S$29,4,FALSE)</f>
        <v>East of England</v>
      </c>
      <c r="K2559" s="28">
        <f t="shared" si="83"/>
        <v>85119</v>
      </c>
    </row>
    <row r="2560" spans="1:11" ht="15" thickBot="1" x14ac:dyDescent="0.4">
      <c r="A2560" s="69">
        <f t="shared" si="82"/>
        <v>45778</v>
      </c>
      <c r="B2560" t="s">
        <v>918</v>
      </c>
      <c r="C2560" t="s">
        <v>266</v>
      </c>
      <c r="D2560" s="188" t="s">
        <v>891</v>
      </c>
      <c r="E2560" t="s">
        <v>310</v>
      </c>
      <c r="F2560" t="s">
        <v>311</v>
      </c>
      <c r="G2560" t="s">
        <v>71</v>
      </c>
      <c r="H2560">
        <v>64</v>
      </c>
      <c r="I2560" s="68" t="str">
        <f>VLOOKUP(E2560,Refs!$P$2:$R$29,3,FALSE)</f>
        <v>Y61</v>
      </c>
      <c r="J2560" s="68" t="str">
        <f>VLOOKUP(E2560,Refs!$P$2:$S$29,4,FALSE)</f>
        <v>East of England</v>
      </c>
      <c r="K2560" s="28">
        <f t="shared" si="83"/>
        <v>64</v>
      </c>
    </row>
    <row r="2561" spans="1:11" ht="15" thickBot="1" x14ac:dyDescent="0.4">
      <c r="A2561" s="69">
        <f t="shared" si="82"/>
        <v>45778</v>
      </c>
      <c r="B2561" t="s">
        <v>918</v>
      </c>
      <c r="C2561" t="s">
        <v>266</v>
      </c>
      <c r="D2561" s="188" t="s">
        <v>891</v>
      </c>
      <c r="E2561" t="s">
        <v>310</v>
      </c>
      <c r="F2561" t="s">
        <v>311</v>
      </c>
      <c r="G2561" t="s">
        <v>72</v>
      </c>
      <c r="H2561">
        <v>153</v>
      </c>
      <c r="I2561" s="68" t="str">
        <f>VLOOKUP(E2561,Refs!$P$2:$R$29,3,FALSE)</f>
        <v>Y61</v>
      </c>
      <c r="J2561" s="68" t="str">
        <f>VLOOKUP(E2561,Refs!$P$2:$S$29,4,FALSE)</f>
        <v>East of England</v>
      </c>
      <c r="K2561" s="28">
        <f t="shared" si="83"/>
        <v>153</v>
      </c>
    </row>
    <row r="2562" spans="1:11" ht="15" thickBot="1" x14ac:dyDescent="0.4">
      <c r="A2562" s="69">
        <f t="shared" si="82"/>
        <v>45778</v>
      </c>
      <c r="B2562" t="s">
        <v>918</v>
      </c>
      <c r="C2562" t="s">
        <v>266</v>
      </c>
      <c r="D2562" s="188" t="s">
        <v>891</v>
      </c>
      <c r="E2562" t="s">
        <v>310</v>
      </c>
      <c r="F2562" t="s">
        <v>311</v>
      </c>
      <c r="G2562" t="s">
        <v>73</v>
      </c>
      <c r="H2562">
        <v>2513</v>
      </c>
      <c r="I2562" s="68" t="str">
        <f>VLOOKUP(E2562,Refs!$P$2:$R$29,3,FALSE)</f>
        <v>Y61</v>
      </c>
      <c r="J2562" s="68" t="str">
        <f>VLOOKUP(E2562,Refs!$P$2:$S$29,4,FALSE)</f>
        <v>East of England</v>
      </c>
      <c r="K2562" s="28">
        <f t="shared" si="83"/>
        <v>2513</v>
      </c>
    </row>
    <row r="2563" spans="1:11" ht="15" thickBot="1" x14ac:dyDescent="0.4">
      <c r="A2563" s="69">
        <f t="shared" ref="A2563:A2626" si="84">DATEVALUE(RIGHT(B2563,8))</f>
        <v>45778</v>
      </c>
      <c r="B2563" t="s">
        <v>918</v>
      </c>
      <c r="C2563" t="s">
        <v>266</v>
      </c>
      <c r="D2563" s="188" t="s">
        <v>891</v>
      </c>
      <c r="E2563" t="s">
        <v>310</v>
      </c>
      <c r="F2563" t="s">
        <v>311</v>
      </c>
      <c r="G2563" t="s">
        <v>74</v>
      </c>
      <c r="H2563">
        <v>1894</v>
      </c>
      <c r="I2563" s="68" t="str">
        <f>VLOOKUP(E2563,Refs!$P$2:$R$29,3,FALSE)</f>
        <v>Y61</v>
      </c>
      <c r="J2563" s="68" t="str">
        <f>VLOOKUP(E2563,Refs!$P$2:$S$29,4,FALSE)</f>
        <v>East of England</v>
      </c>
      <c r="K2563" s="28">
        <f t="shared" si="83"/>
        <v>1894</v>
      </c>
    </row>
    <row r="2564" spans="1:11" ht="15" thickBot="1" x14ac:dyDescent="0.4">
      <c r="A2564" s="69">
        <f t="shared" si="84"/>
        <v>45778</v>
      </c>
      <c r="B2564" t="s">
        <v>918</v>
      </c>
      <c r="C2564" t="s">
        <v>266</v>
      </c>
      <c r="D2564" s="188" t="s">
        <v>891</v>
      </c>
      <c r="E2564" t="s">
        <v>310</v>
      </c>
      <c r="F2564" t="s">
        <v>311</v>
      </c>
      <c r="G2564" t="s">
        <v>75</v>
      </c>
      <c r="H2564">
        <v>3490005</v>
      </c>
      <c r="I2564" s="68" t="str">
        <f>VLOOKUP(E2564,Refs!$P$2:$R$29,3,FALSE)</f>
        <v>Y61</v>
      </c>
      <c r="J2564" s="68" t="str">
        <f>VLOOKUP(E2564,Refs!$P$2:$S$29,4,FALSE)</f>
        <v>East of England</v>
      </c>
      <c r="K2564" s="28">
        <f t="shared" si="83"/>
        <v>3490005</v>
      </c>
    </row>
    <row r="2565" spans="1:11" ht="15" thickBot="1" x14ac:dyDescent="0.4">
      <c r="A2565" s="69">
        <f t="shared" si="84"/>
        <v>45778</v>
      </c>
      <c r="B2565" t="s">
        <v>918</v>
      </c>
      <c r="C2565" t="s">
        <v>266</v>
      </c>
      <c r="D2565" s="188" t="s">
        <v>891</v>
      </c>
      <c r="E2565" t="s">
        <v>310</v>
      </c>
      <c r="F2565" t="s">
        <v>311</v>
      </c>
      <c r="G2565" t="s">
        <v>26</v>
      </c>
      <c r="H2565">
        <v>7219</v>
      </c>
      <c r="I2565" s="68" t="str">
        <f>VLOOKUP(E2565,Refs!$P$2:$R$29,3,FALSE)</f>
        <v>Y61</v>
      </c>
      <c r="J2565" s="68" t="str">
        <f>VLOOKUP(E2565,Refs!$P$2:$S$29,4,FALSE)</f>
        <v>East of England</v>
      </c>
      <c r="K2565" s="28">
        <f t="shared" si="83"/>
        <v>7219</v>
      </c>
    </row>
    <row r="2566" spans="1:11" ht="15" thickBot="1" x14ac:dyDescent="0.4">
      <c r="A2566" s="69">
        <f t="shared" si="84"/>
        <v>45778</v>
      </c>
      <c r="B2566" t="s">
        <v>918</v>
      </c>
      <c r="C2566" t="s">
        <v>266</v>
      </c>
      <c r="D2566" s="188" t="s">
        <v>891</v>
      </c>
      <c r="E2566" t="s">
        <v>310</v>
      </c>
      <c r="F2566" t="s">
        <v>311</v>
      </c>
      <c r="G2566" t="s">
        <v>76</v>
      </c>
      <c r="H2566">
        <v>22</v>
      </c>
      <c r="I2566" s="68" t="str">
        <f>VLOOKUP(E2566,Refs!$P$2:$R$29,3,FALSE)</f>
        <v>Y61</v>
      </c>
      <c r="J2566" s="68" t="str">
        <f>VLOOKUP(E2566,Refs!$P$2:$S$29,4,FALSE)</f>
        <v>East of England</v>
      </c>
      <c r="K2566" s="28">
        <f t="shared" si="83"/>
        <v>22</v>
      </c>
    </row>
    <row r="2567" spans="1:11" ht="15" thickBot="1" x14ac:dyDescent="0.4">
      <c r="A2567" s="69">
        <f t="shared" si="84"/>
        <v>45778</v>
      </c>
      <c r="B2567" t="s">
        <v>918</v>
      </c>
      <c r="C2567" t="s">
        <v>266</v>
      </c>
      <c r="D2567" s="188" t="s">
        <v>891</v>
      </c>
      <c r="E2567" t="s">
        <v>310</v>
      </c>
      <c r="F2567" t="s">
        <v>311</v>
      </c>
      <c r="G2567" t="s">
        <v>77</v>
      </c>
      <c r="H2567">
        <v>3978</v>
      </c>
      <c r="I2567" s="68" t="str">
        <f>VLOOKUP(E2567,Refs!$P$2:$R$29,3,FALSE)</f>
        <v>Y61</v>
      </c>
      <c r="J2567" s="68" t="str">
        <f>VLOOKUP(E2567,Refs!$P$2:$S$29,4,FALSE)</f>
        <v>East of England</v>
      </c>
      <c r="K2567" s="28">
        <f t="shared" si="83"/>
        <v>3978</v>
      </c>
    </row>
    <row r="2568" spans="1:11" ht="15" thickBot="1" x14ac:dyDescent="0.4">
      <c r="A2568" s="69">
        <f t="shared" si="84"/>
        <v>45778</v>
      </c>
      <c r="B2568" t="s">
        <v>918</v>
      </c>
      <c r="C2568" t="s">
        <v>266</v>
      </c>
      <c r="D2568" s="188" t="s">
        <v>891</v>
      </c>
      <c r="E2568" t="s">
        <v>310</v>
      </c>
      <c r="F2568" t="s">
        <v>311</v>
      </c>
      <c r="G2568" t="s">
        <v>78</v>
      </c>
      <c r="H2568">
        <v>1529</v>
      </c>
      <c r="I2568" s="68" t="str">
        <f>VLOOKUP(E2568,Refs!$P$2:$R$29,3,FALSE)</f>
        <v>Y61</v>
      </c>
      <c r="J2568" s="68" t="str">
        <f>VLOOKUP(E2568,Refs!$P$2:$S$29,4,FALSE)</f>
        <v>East of England</v>
      </c>
      <c r="K2568" s="28">
        <f t="shared" si="83"/>
        <v>1529</v>
      </c>
    </row>
    <row r="2569" spans="1:11" ht="15" thickBot="1" x14ac:dyDescent="0.4">
      <c r="A2569" s="69">
        <f t="shared" si="84"/>
        <v>45778</v>
      </c>
      <c r="B2569" t="s">
        <v>918</v>
      </c>
      <c r="C2569" t="s">
        <v>266</v>
      </c>
      <c r="D2569" s="188" t="s">
        <v>891</v>
      </c>
      <c r="E2569" t="s">
        <v>310</v>
      </c>
      <c r="F2569" t="s">
        <v>311</v>
      </c>
      <c r="G2569" t="s">
        <v>79</v>
      </c>
      <c r="H2569">
        <v>1497</v>
      </c>
      <c r="I2569" s="68" t="str">
        <f>VLOOKUP(E2569,Refs!$P$2:$R$29,3,FALSE)</f>
        <v>Y61</v>
      </c>
      <c r="J2569" s="68" t="str">
        <f>VLOOKUP(E2569,Refs!$P$2:$S$29,4,FALSE)</f>
        <v>East of England</v>
      </c>
      <c r="K2569" s="28">
        <f t="shared" si="83"/>
        <v>1497</v>
      </c>
    </row>
    <row r="2570" spans="1:11" ht="15" thickBot="1" x14ac:dyDescent="0.4">
      <c r="A2570" s="69">
        <f t="shared" si="84"/>
        <v>45778</v>
      </c>
      <c r="B2570" t="s">
        <v>918</v>
      </c>
      <c r="C2570" t="s">
        <v>266</v>
      </c>
      <c r="D2570" s="188" t="s">
        <v>891</v>
      </c>
      <c r="E2570" t="s">
        <v>310</v>
      </c>
      <c r="F2570" t="s">
        <v>311</v>
      </c>
      <c r="G2570" t="s">
        <v>80</v>
      </c>
      <c r="H2570">
        <v>193</v>
      </c>
      <c r="I2570" s="68" t="str">
        <f>VLOOKUP(E2570,Refs!$P$2:$R$29,3,FALSE)</f>
        <v>Y61</v>
      </c>
      <c r="J2570" s="68" t="str">
        <f>VLOOKUP(E2570,Refs!$P$2:$S$29,4,FALSE)</f>
        <v>East of England</v>
      </c>
      <c r="K2570" s="28">
        <f t="shared" si="83"/>
        <v>193</v>
      </c>
    </row>
    <row r="2571" spans="1:11" ht="15" thickBot="1" x14ac:dyDescent="0.4">
      <c r="A2571" s="69">
        <f t="shared" si="84"/>
        <v>45778</v>
      </c>
      <c r="B2571" t="s">
        <v>918</v>
      </c>
      <c r="C2571" t="s">
        <v>266</v>
      </c>
      <c r="D2571" s="188" t="s">
        <v>891</v>
      </c>
      <c r="E2571" t="s">
        <v>310</v>
      </c>
      <c r="F2571" t="s">
        <v>311</v>
      </c>
      <c r="G2571" t="s">
        <v>25</v>
      </c>
      <c r="H2571">
        <v>3219</v>
      </c>
      <c r="I2571" s="68" t="str">
        <f>VLOOKUP(E2571,Refs!$P$2:$R$29,3,FALSE)</f>
        <v>Y61</v>
      </c>
      <c r="J2571" s="68" t="str">
        <f>VLOOKUP(E2571,Refs!$P$2:$S$29,4,FALSE)</f>
        <v>East of England</v>
      </c>
      <c r="K2571" s="28">
        <f t="shared" si="83"/>
        <v>3219</v>
      </c>
    </row>
    <row r="2572" spans="1:11" ht="15" thickBot="1" x14ac:dyDescent="0.4">
      <c r="A2572" s="69">
        <f t="shared" si="84"/>
        <v>45778</v>
      </c>
      <c r="B2572" t="s">
        <v>918</v>
      </c>
      <c r="C2572" t="s">
        <v>266</v>
      </c>
      <c r="D2572" s="188" t="s">
        <v>891</v>
      </c>
      <c r="E2572" t="s">
        <v>310</v>
      </c>
      <c r="F2572" t="s">
        <v>311</v>
      </c>
      <c r="G2572" t="s">
        <v>81</v>
      </c>
      <c r="H2572">
        <v>153</v>
      </c>
      <c r="I2572" s="68" t="str">
        <f>VLOOKUP(E2572,Refs!$P$2:$R$29,3,FALSE)</f>
        <v>Y61</v>
      </c>
      <c r="J2572" s="68" t="str">
        <f>VLOOKUP(E2572,Refs!$P$2:$S$29,4,FALSE)</f>
        <v>East of England</v>
      </c>
      <c r="K2572" s="28">
        <f t="shared" si="83"/>
        <v>153</v>
      </c>
    </row>
    <row r="2573" spans="1:11" ht="15" thickBot="1" x14ac:dyDescent="0.4">
      <c r="A2573" s="69">
        <f t="shared" si="84"/>
        <v>45778</v>
      </c>
      <c r="B2573" t="s">
        <v>918</v>
      </c>
      <c r="C2573" t="s">
        <v>266</v>
      </c>
      <c r="D2573" s="188" t="s">
        <v>891</v>
      </c>
      <c r="E2573" t="s">
        <v>310</v>
      </c>
      <c r="F2573" t="s">
        <v>311</v>
      </c>
      <c r="G2573" t="s">
        <v>82</v>
      </c>
      <c r="H2573">
        <v>1669</v>
      </c>
      <c r="I2573" s="68" t="str">
        <f>VLOOKUP(E2573,Refs!$P$2:$R$29,3,FALSE)</f>
        <v>Y61</v>
      </c>
      <c r="J2573" s="68" t="str">
        <f>VLOOKUP(E2573,Refs!$P$2:$S$29,4,FALSE)</f>
        <v>East of England</v>
      </c>
      <c r="K2573" s="28">
        <f t="shared" si="83"/>
        <v>1669</v>
      </c>
    </row>
    <row r="2574" spans="1:11" ht="15" thickBot="1" x14ac:dyDescent="0.4">
      <c r="A2574" s="69">
        <f t="shared" si="84"/>
        <v>45778</v>
      </c>
      <c r="B2574" t="s">
        <v>918</v>
      </c>
      <c r="C2574" t="s">
        <v>266</v>
      </c>
      <c r="D2574" s="188" t="s">
        <v>891</v>
      </c>
      <c r="E2574" t="s">
        <v>310</v>
      </c>
      <c r="F2574" t="s">
        <v>311</v>
      </c>
      <c r="G2574" t="s">
        <v>83</v>
      </c>
      <c r="H2574">
        <v>966</v>
      </c>
      <c r="I2574" s="68" t="str">
        <f>VLOOKUP(E2574,Refs!$P$2:$R$29,3,FALSE)</f>
        <v>Y61</v>
      </c>
      <c r="J2574" s="68" t="str">
        <f>VLOOKUP(E2574,Refs!$P$2:$S$29,4,FALSE)</f>
        <v>East of England</v>
      </c>
      <c r="K2574" s="28">
        <f t="shared" si="83"/>
        <v>966</v>
      </c>
    </row>
    <row r="2575" spans="1:11" ht="15" thickBot="1" x14ac:dyDescent="0.4">
      <c r="A2575" s="69">
        <f t="shared" si="84"/>
        <v>45778</v>
      </c>
      <c r="B2575" t="s">
        <v>918</v>
      </c>
      <c r="C2575" t="s">
        <v>266</v>
      </c>
      <c r="D2575" s="188" t="s">
        <v>891</v>
      </c>
      <c r="E2575" t="s">
        <v>310</v>
      </c>
      <c r="F2575" t="s">
        <v>311</v>
      </c>
      <c r="G2575" t="s">
        <v>84</v>
      </c>
      <c r="H2575">
        <v>1578</v>
      </c>
      <c r="I2575" s="68" t="str">
        <f>VLOOKUP(E2575,Refs!$P$2:$R$29,3,FALSE)</f>
        <v>Y61</v>
      </c>
      <c r="J2575" s="68" t="str">
        <f>VLOOKUP(E2575,Refs!$P$2:$S$29,4,FALSE)</f>
        <v>East of England</v>
      </c>
      <c r="K2575" s="28">
        <f t="shared" si="83"/>
        <v>1578</v>
      </c>
    </row>
    <row r="2576" spans="1:11" ht="15" thickBot="1" x14ac:dyDescent="0.4">
      <c r="A2576" s="69">
        <f t="shared" si="84"/>
        <v>45778</v>
      </c>
      <c r="B2576" t="s">
        <v>918</v>
      </c>
      <c r="C2576" t="s">
        <v>266</v>
      </c>
      <c r="D2576" s="188" t="s">
        <v>891</v>
      </c>
      <c r="E2576" t="s">
        <v>310</v>
      </c>
      <c r="F2576" t="s">
        <v>311</v>
      </c>
      <c r="G2576" t="s">
        <v>85</v>
      </c>
      <c r="H2576">
        <v>4966</v>
      </c>
      <c r="I2576" s="68" t="str">
        <f>VLOOKUP(E2576,Refs!$P$2:$R$29,3,FALSE)</f>
        <v>Y61</v>
      </c>
      <c r="J2576" s="68" t="str">
        <f>VLOOKUP(E2576,Refs!$P$2:$S$29,4,FALSE)</f>
        <v>East of England</v>
      </c>
      <c r="K2576" s="28">
        <f t="shared" si="83"/>
        <v>4966</v>
      </c>
    </row>
    <row r="2577" spans="1:11" ht="15" thickBot="1" x14ac:dyDescent="0.4">
      <c r="A2577" s="69">
        <f t="shared" si="84"/>
        <v>45778</v>
      </c>
      <c r="B2577" t="s">
        <v>918</v>
      </c>
      <c r="C2577" t="s">
        <v>266</v>
      </c>
      <c r="D2577" s="188" t="s">
        <v>891</v>
      </c>
      <c r="E2577" t="s">
        <v>310</v>
      </c>
      <c r="F2577" t="s">
        <v>311</v>
      </c>
      <c r="G2577" t="s">
        <v>86</v>
      </c>
      <c r="H2577">
        <v>226</v>
      </c>
      <c r="I2577" s="68" t="str">
        <f>VLOOKUP(E2577,Refs!$P$2:$R$29,3,FALSE)</f>
        <v>Y61</v>
      </c>
      <c r="J2577" s="68" t="str">
        <f>VLOOKUP(E2577,Refs!$P$2:$S$29,4,FALSE)</f>
        <v>East of England</v>
      </c>
      <c r="K2577" s="28">
        <f t="shared" si="83"/>
        <v>226</v>
      </c>
    </row>
    <row r="2578" spans="1:11" ht="15" thickBot="1" x14ac:dyDescent="0.4">
      <c r="A2578" s="69">
        <f t="shared" si="84"/>
        <v>45778</v>
      </c>
      <c r="B2578" t="s">
        <v>918</v>
      </c>
      <c r="C2578" t="s">
        <v>266</v>
      </c>
      <c r="D2578" s="188" t="s">
        <v>891</v>
      </c>
      <c r="E2578" t="s">
        <v>310</v>
      </c>
      <c r="F2578" t="s">
        <v>311</v>
      </c>
      <c r="G2578" t="s">
        <v>87</v>
      </c>
      <c r="H2578">
        <v>127</v>
      </c>
      <c r="I2578" s="68" t="str">
        <f>VLOOKUP(E2578,Refs!$P$2:$R$29,3,FALSE)</f>
        <v>Y61</v>
      </c>
      <c r="J2578" s="68" t="str">
        <f>VLOOKUP(E2578,Refs!$P$2:$S$29,4,FALSE)</f>
        <v>East of England</v>
      </c>
      <c r="K2578" s="28">
        <f t="shared" si="83"/>
        <v>127</v>
      </c>
    </row>
    <row r="2579" spans="1:11" ht="15" thickBot="1" x14ac:dyDescent="0.4">
      <c r="A2579" s="69">
        <f t="shared" si="84"/>
        <v>45778</v>
      </c>
      <c r="B2579" t="s">
        <v>918</v>
      </c>
      <c r="C2579" t="s">
        <v>266</v>
      </c>
      <c r="D2579" s="188" t="s">
        <v>891</v>
      </c>
      <c r="E2579" t="s">
        <v>310</v>
      </c>
      <c r="F2579" t="s">
        <v>311</v>
      </c>
      <c r="G2579" t="s">
        <v>88</v>
      </c>
      <c r="H2579">
        <v>3599</v>
      </c>
      <c r="I2579" s="68" t="str">
        <f>VLOOKUP(E2579,Refs!$P$2:$R$29,3,FALSE)</f>
        <v>Y61</v>
      </c>
      <c r="J2579" s="68" t="str">
        <f>VLOOKUP(E2579,Refs!$P$2:$S$29,4,FALSE)</f>
        <v>East of England</v>
      </c>
      <c r="K2579" s="28">
        <f t="shared" si="83"/>
        <v>3599</v>
      </c>
    </row>
    <row r="2580" spans="1:11" ht="15" thickBot="1" x14ac:dyDescent="0.4">
      <c r="A2580" s="69">
        <f t="shared" si="84"/>
        <v>45778</v>
      </c>
      <c r="B2580" t="s">
        <v>918</v>
      </c>
      <c r="C2580" t="s">
        <v>266</v>
      </c>
      <c r="D2580" s="188" t="s">
        <v>891</v>
      </c>
      <c r="E2580" t="s">
        <v>310</v>
      </c>
      <c r="F2580" t="s">
        <v>311</v>
      </c>
      <c r="G2580" t="s">
        <v>89</v>
      </c>
      <c r="H2580">
        <v>13699</v>
      </c>
      <c r="I2580" s="68" t="str">
        <f>VLOOKUP(E2580,Refs!$P$2:$R$29,3,FALSE)</f>
        <v>Y61</v>
      </c>
      <c r="J2580" s="68" t="str">
        <f>VLOOKUP(E2580,Refs!$P$2:$S$29,4,FALSE)</f>
        <v>East of England</v>
      </c>
      <c r="K2580" s="28">
        <f t="shared" si="83"/>
        <v>13699</v>
      </c>
    </row>
    <row r="2581" spans="1:11" ht="15" thickBot="1" x14ac:dyDescent="0.4">
      <c r="A2581" s="69">
        <f t="shared" si="84"/>
        <v>45778</v>
      </c>
      <c r="B2581" t="s">
        <v>918</v>
      </c>
      <c r="C2581" t="s">
        <v>266</v>
      </c>
      <c r="D2581" s="188" t="s">
        <v>891</v>
      </c>
      <c r="E2581" t="s">
        <v>310</v>
      </c>
      <c r="F2581" t="s">
        <v>311</v>
      </c>
      <c r="G2581" t="s">
        <v>90</v>
      </c>
      <c r="H2581">
        <v>7219</v>
      </c>
      <c r="I2581" s="68" t="str">
        <f>VLOOKUP(E2581,Refs!$P$2:$R$29,3,FALSE)</f>
        <v>Y61</v>
      </c>
      <c r="J2581" s="68" t="str">
        <f>VLOOKUP(E2581,Refs!$P$2:$S$29,4,FALSE)</f>
        <v>East of England</v>
      </c>
      <c r="K2581" s="28">
        <f t="shared" si="83"/>
        <v>7219</v>
      </c>
    </row>
    <row r="2582" spans="1:11" ht="15" thickBot="1" x14ac:dyDescent="0.4">
      <c r="A2582" s="69">
        <f t="shared" si="84"/>
        <v>45778</v>
      </c>
      <c r="B2582" t="s">
        <v>918</v>
      </c>
      <c r="C2582" t="s">
        <v>266</v>
      </c>
      <c r="D2582" s="188" t="s">
        <v>891</v>
      </c>
      <c r="E2582" t="s">
        <v>310</v>
      </c>
      <c r="F2582" t="s">
        <v>311</v>
      </c>
      <c r="G2582" t="s">
        <v>27</v>
      </c>
      <c r="H2582">
        <v>876</v>
      </c>
      <c r="I2582" s="68" t="str">
        <f>VLOOKUP(E2582,Refs!$P$2:$R$29,3,FALSE)</f>
        <v>Y61</v>
      </c>
      <c r="J2582" s="68" t="str">
        <f>VLOOKUP(E2582,Refs!$P$2:$S$29,4,FALSE)</f>
        <v>East of England</v>
      </c>
      <c r="K2582" s="28">
        <f t="shared" si="83"/>
        <v>876</v>
      </c>
    </row>
    <row r="2583" spans="1:11" ht="15" thickBot="1" x14ac:dyDescent="0.4">
      <c r="A2583" s="69">
        <f t="shared" si="84"/>
        <v>45778</v>
      </c>
      <c r="B2583" t="s">
        <v>918</v>
      </c>
      <c r="C2583" t="s">
        <v>266</v>
      </c>
      <c r="D2583" s="188" t="s">
        <v>891</v>
      </c>
      <c r="E2583" t="s">
        <v>310</v>
      </c>
      <c r="F2583" t="s">
        <v>311</v>
      </c>
      <c r="G2583" t="s">
        <v>29</v>
      </c>
      <c r="H2583">
        <v>1053</v>
      </c>
      <c r="I2583" s="68" t="str">
        <f>VLOOKUP(E2583,Refs!$P$2:$R$29,3,FALSE)</f>
        <v>Y61</v>
      </c>
      <c r="J2583" s="68" t="str">
        <f>VLOOKUP(E2583,Refs!$P$2:$S$29,4,FALSE)</f>
        <v>East of England</v>
      </c>
      <c r="K2583" s="28">
        <f t="shared" si="83"/>
        <v>1053</v>
      </c>
    </row>
    <row r="2584" spans="1:11" ht="15" thickBot="1" x14ac:dyDescent="0.4">
      <c r="A2584" s="69">
        <f t="shared" si="84"/>
        <v>45778</v>
      </c>
      <c r="B2584" t="s">
        <v>918</v>
      </c>
      <c r="C2584" t="s">
        <v>266</v>
      </c>
      <c r="D2584" s="188" t="s">
        <v>891</v>
      </c>
      <c r="E2584" t="s">
        <v>310</v>
      </c>
      <c r="F2584" t="s">
        <v>311</v>
      </c>
      <c r="G2584" t="s">
        <v>91</v>
      </c>
      <c r="H2584">
        <v>399</v>
      </c>
      <c r="I2584" s="68" t="str">
        <f>VLOOKUP(E2584,Refs!$P$2:$R$29,3,FALSE)</f>
        <v>Y61</v>
      </c>
      <c r="J2584" s="68" t="str">
        <f>VLOOKUP(E2584,Refs!$P$2:$S$29,4,FALSE)</f>
        <v>East of England</v>
      </c>
      <c r="K2584" s="28">
        <f t="shared" si="83"/>
        <v>399</v>
      </c>
    </row>
    <row r="2585" spans="1:11" ht="15" thickBot="1" x14ac:dyDescent="0.4">
      <c r="A2585" s="69">
        <f t="shared" si="84"/>
        <v>45778</v>
      </c>
      <c r="B2585" t="s">
        <v>918</v>
      </c>
      <c r="C2585" t="s">
        <v>266</v>
      </c>
      <c r="D2585" s="188" t="s">
        <v>891</v>
      </c>
      <c r="E2585" t="s">
        <v>310</v>
      </c>
      <c r="F2585" t="s">
        <v>311</v>
      </c>
      <c r="G2585" t="s">
        <v>92</v>
      </c>
      <c r="H2585">
        <v>2</v>
      </c>
      <c r="I2585" s="68" t="str">
        <f>VLOOKUP(E2585,Refs!$P$2:$R$29,3,FALSE)</f>
        <v>Y61</v>
      </c>
      <c r="J2585" s="68" t="str">
        <f>VLOOKUP(E2585,Refs!$P$2:$S$29,4,FALSE)</f>
        <v>East of England</v>
      </c>
      <c r="K2585" s="28">
        <f t="shared" si="83"/>
        <v>2</v>
      </c>
    </row>
    <row r="2586" spans="1:11" ht="15" thickBot="1" x14ac:dyDescent="0.4">
      <c r="A2586" s="69">
        <f t="shared" si="84"/>
        <v>45778</v>
      </c>
      <c r="B2586" t="s">
        <v>918</v>
      </c>
      <c r="C2586" t="s">
        <v>266</v>
      </c>
      <c r="D2586" s="188" t="s">
        <v>891</v>
      </c>
      <c r="E2586" t="s">
        <v>310</v>
      </c>
      <c r="F2586" t="s">
        <v>311</v>
      </c>
      <c r="G2586" t="s">
        <v>93</v>
      </c>
      <c r="H2586">
        <v>442</v>
      </c>
      <c r="I2586" s="68" t="str">
        <f>VLOOKUP(E2586,Refs!$P$2:$R$29,3,FALSE)</f>
        <v>Y61</v>
      </c>
      <c r="J2586" s="68" t="str">
        <f>VLOOKUP(E2586,Refs!$P$2:$S$29,4,FALSE)</f>
        <v>East of England</v>
      </c>
      <c r="K2586" s="28">
        <f t="shared" si="83"/>
        <v>442</v>
      </c>
    </row>
    <row r="2587" spans="1:11" ht="15" thickBot="1" x14ac:dyDescent="0.4">
      <c r="A2587" s="69">
        <f t="shared" si="84"/>
        <v>45778</v>
      </c>
      <c r="B2587" t="s">
        <v>918</v>
      </c>
      <c r="C2587" t="s">
        <v>266</v>
      </c>
      <c r="D2587" s="188" t="s">
        <v>891</v>
      </c>
      <c r="E2587" t="s">
        <v>310</v>
      </c>
      <c r="F2587" t="s">
        <v>311</v>
      </c>
      <c r="G2587" t="s">
        <v>94</v>
      </c>
      <c r="H2587">
        <v>44</v>
      </c>
      <c r="I2587" s="68" t="str">
        <f>VLOOKUP(E2587,Refs!$P$2:$R$29,3,FALSE)</f>
        <v>Y61</v>
      </c>
      <c r="J2587" s="68" t="str">
        <f>VLOOKUP(E2587,Refs!$P$2:$S$29,4,FALSE)</f>
        <v>East of England</v>
      </c>
      <c r="K2587" s="28">
        <f t="shared" si="83"/>
        <v>44</v>
      </c>
    </row>
    <row r="2588" spans="1:11" ht="15" thickBot="1" x14ac:dyDescent="0.4">
      <c r="A2588" s="69">
        <f t="shared" si="84"/>
        <v>45778</v>
      </c>
      <c r="B2588" t="s">
        <v>918</v>
      </c>
      <c r="C2588" t="s">
        <v>266</v>
      </c>
      <c r="D2588" s="188" t="s">
        <v>891</v>
      </c>
      <c r="E2588" t="s">
        <v>310</v>
      </c>
      <c r="F2588" t="s">
        <v>311</v>
      </c>
      <c r="G2588" t="s">
        <v>95</v>
      </c>
      <c r="H2588">
        <v>435</v>
      </c>
      <c r="I2588" s="68" t="str">
        <f>VLOOKUP(E2588,Refs!$P$2:$R$29,3,FALSE)</f>
        <v>Y61</v>
      </c>
      <c r="J2588" s="68" t="str">
        <f>VLOOKUP(E2588,Refs!$P$2:$S$29,4,FALSE)</f>
        <v>East of England</v>
      </c>
      <c r="K2588" s="28">
        <f t="shared" si="83"/>
        <v>435</v>
      </c>
    </row>
    <row r="2589" spans="1:11" ht="15" thickBot="1" x14ac:dyDescent="0.4">
      <c r="A2589" s="69">
        <f t="shared" si="84"/>
        <v>45778</v>
      </c>
      <c r="B2589" t="s">
        <v>918</v>
      </c>
      <c r="C2589" t="s">
        <v>266</v>
      </c>
      <c r="D2589" s="188" t="s">
        <v>891</v>
      </c>
      <c r="E2589" t="s">
        <v>310</v>
      </c>
      <c r="F2589" t="s">
        <v>311</v>
      </c>
      <c r="G2589" t="s">
        <v>96</v>
      </c>
      <c r="H2589">
        <v>72</v>
      </c>
      <c r="I2589" s="68" t="str">
        <f>VLOOKUP(E2589,Refs!$P$2:$R$29,3,FALSE)</f>
        <v>Y61</v>
      </c>
      <c r="J2589" s="68" t="str">
        <f>VLOOKUP(E2589,Refs!$P$2:$S$29,4,FALSE)</f>
        <v>East of England</v>
      </c>
      <c r="K2589" s="28">
        <f t="shared" si="83"/>
        <v>72</v>
      </c>
    </row>
    <row r="2590" spans="1:11" ht="15" thickBot="1" x14ac:dyDescent="0.4">
      <c r="A2590" s="69">
        <f t="shared" si="84"/>
        <v>45778</v>
      </c>
      <c r="B2590" t="s">
        <v>918</v>
      </c>
      <c r="C2590" t="s">
        <v>266</v>
      </c>
      <c r="D2590" s="188" t="s">
        <v>891</v>
      </c>
      <c r="E2590" t="s">
        <v>310</v>
      </c>
      <c r="F2590" t="s">
        <v>311</v>
      </c>
      <c r="G2590" t="s">
        <v>97</v>
      </c>
      <c r="H2590">
        <v>515</v>
      </c>
      <c r="I2590" s="68" t="str">
        <f>VLOOKUP(E2590,Refs!$P$2:$R$29,3,FALSE)</f>
        <v>Y61</v>
      </c>
      <c r="J2590" s="68" t="str">
        <f>VLOOKUP(E2590,Refs!$P$2:$S$29,4,FALSE)</f>
        <v>East of England</v>
      </c>
      <c r="K2590" s="28">
        <f t="shared" si="83"/>
        <v>515</v>
      </c>
    </row>
    <row r="2591" spans="1:11" ht="15" thickBot="1" x14ac:dyDescent="0.4">
      <c r="A2591" s="69">
        <f t="shared" si="84"/>
        <v>45778</v>
      </c>
      <c r="B2591" t="s">
        <v>918</v>
      </c>
      <c r="C2591" t="s">
        <v>266</v>
      </c>
      <c r="D2591" s="188" t="s">
        <v>891</v>
      </c>
      <c r="E2591" t="s">
        <v>310</v>
      </c>
      <c r="F2591" t="s">
        <v>311</v>
      </c>
      <c r="G2591" t="s">
        <v>31</v>
      </c>
      <c r="H2591">
        <v>357</v>
      </c>
      <c r="I2591" s="68" t="str">
        <f>VLOOKUP(E2591,Refs!$P$2:$R$29,3,FALSE)</f>
        <v>Y61</v>
      </c>
      <c r="J2591" s="68" t="str">
        <f>VLOOKUP(E2591,Refs!$P$2:$S$29,4,FALSE)</f>
        <v>East of England</v>
      </c>
      <c r="K2591" s="28">
        <f t="shared" si="83"/>
        <v>357</v>
      </c>
    </row>
    <row r="2592" spans="1:11" ht="15" thickBot="1" x14ac:dyDescent="0.4">
      <c r="A2592" s="69">
        <f t="shared" si="84"/>
        <v>45778</v>
      </c>
      <c r="B2592" t="s">
        <v>918</v>
      </c>
      <c r="C2592" t="s">
        <v>266</v>
      </c>
      <c r="D2592" s="188" t="s">
        <v>891</v>
      </c>
      <c r="E2592" t="s">
        <v>310</v>
      </c>
      <c r="F2592" t="s">
        <v>311</v>
      </c>
      <c r="G2592" t="s">
        <v>98</v>
      </c>
      <c r="H2592">
        <v>907</v>
      </c>
      <c r="I2592" s="68" t="str">
        <f>VLOOKUP(E2592,Refs!$P$2:$R$29,3,FALSE)</f>
        <v>Y61</v>
      </c>
      <c r="J2592" s="68" t="str">
        <f>VLOOKUP(E2592,Refs!$P$2:$S$29,4,FALSE)</f>
        <v>East of England</v>
      </c>
      <c r="K2592" s="28">
        <f t="shared" si="83"/>
        <v>907</v>
      </c>
    </row>
    <row r="2593" spans="1:11" ht="15" thickBot="1" x14ac:dyDescent="0.4">
      <c r="A2593" s="69">
        <f t="shared" si="84"/>
        <v>45778</v>
      </c>
      <c r="B2593" t="s">
        <v>918</v>
      </c>
      <c r="C2593" t="s">
        <v>266</v>
      </c>
      <c r="D2593" s="188" t="s">
        <v>891</v>
      </c>
      <c r="E2593" t="s">
        <v>310</v>
      </c>
      <c r="F2593" t="s">
        <v>311</v>
      </c>
      <c r="G2593" t="s">
        <v>99</v>
      </c>
      <c r="H2593">
        <v>697</v>
      </c>
      <c r="I2593" s="68" t="str">
        <f>VLOOKUP(E2593,Refs!$P$2:$R$29,3,FALSE)</f>
        <v>Y61</v>
      </c>
      <c r="J2593" s="68" t="str">
        <f>VLOOKUP(E2593,Refs!$P$2:$S$29,4,FALSE)</f>
        <v>East of England</v>
      </c>
      <c r="K2593" s="28">
        <f t="shared" si="83"/>
        <v>697</v>
      </c>
    </row>
    <row r="2594" spans="1:11" ht="15" thickBot="1" x14ac:dyDescent="0.4">
      <c r="A2594" s="69">
        <f t="shared" si="84"/>
        <v>45778</v>
      </c>
      <c r="B2594" t="s">
        <v>918</v>
      </c>
      <c r="C2594" t="s">
        <v>266</v>
      </c>
      <c r="D2594" s="188" t="s">
        <v>891</v>
      </c>
      <c r="E2594" t="s">
        <v>310</v>
      </c>
      <c r="F2594" t="s">
        <v>311</v>
      </c>
      <c r="G2594" t="s">
        <v>100</v>
      </c>
      <c r="H2594">
        <v>641</v>
      </c>
      <c r="I2594" s="68" t="str">
        <f>VLOOKUP(E2594,Refs!$P$2:$R$29,3,FALSE)</f>
        <v>Y61</v>
      </c>
      <c r="J2594" s="68" t="str">
        <f>VLOOKUP(E2594,Refs!$P$2:$S$29,4,FALSE)</f>
        <v>East of England</v>
      </c>
      <c r="K2594" s="28">
        <f t="shared" ref="K2594:K2657" si="85">IF(OR(H2594="NULL",H2594=0,H2594=""),"",H2594)</f>
        <v>641</v>
      </c>
    </row>
    <row r="2595" spans="1:11" ht="15" thickBot="1" x14ac:dyDescent="0.4">
      <c r="A2595" s="69">
        <f t="shared" si="84"/>
        <v>45778</v>
      </c>
      <c r="B2595" t="s">
        <v>918</v>
      </c>
      <c r="C2595" t="s">
        <v>266</v>
      </c>
      <c r="D2595" s="188" t="s">
        <v>891</v>
      </c>
      <c r="E2595" t="s">
        <v>310</v>
      </c>
      <c r="F2595" t="s">
        <v>311</v>
      </c>
      <c r="G2595" t="s">
        <v>101</v>
      </c>
      <c r="H2595">
        <v>389</v>
      </c>
      <c r="I2595" s="68" t="str">
        <f>VLOOKUP(E2595,Refs!$P$2:$R$29,3,FALSE)</f>
        <v>Y61</v>
      </c>
      <c r="J2595" s="68" t="str">
        <f>VLOOKUP(E2595,Refs!$P$2:$S$29,4,FALSE)</f>
        <v>East of England</v>
      </c>
      <c r="K2595" s="28">
        <f t="shared" si="85"/>
        <v>389</v>
      </c>
    </row>
    <row r="2596" spans="1:11" ht="15" thickBot="1" x14ac:dyDescent="0.4">
      <c r="A2596" s="69">
        <f t="shared" si="84"/>
        <v>45778</v>
      </c>
      <c r="B2596" t="s">
        <v>918</v>
      </c>
      <c r="C2596" t="s">
        <v>266</v>
      </c>
      <c r="D2596" s="188" t="s">
        <v>891</v>
      </c>
      <c r="E2596" t="s">
        <v>310</v>
      </c>
      <c r="F2596" t="s">
        <v>311</v>
      </c>
      <c r="G2596" t="s">
        <v>102</v>
      </c>
      <c r="H2596">
        <v>233</v>
      </c>
      <c r="I2596" s="68" t="str">
        <f>VLOOKUP(E2596,Refs!$P$2:$R$29,3,FALSE)</f>
        <v>Y61</v>
      </c>
      <c r="J2596" s="68" t="str">
        <f>VLOOKUP(E2596,Refs!$P$2:$S$29,4,FALSE)</f>
        <v>East of England</v>
      </c>
      <c r="K2596" s="28">
        <f t="shared" si="85"/>
        <v>233</v>
      </c>
    </row>
    <row r="2597" spans="1:11" ht="15" thickBot="1" x14ac:dyDescent="0.4">
      <c r="A2597" s="69">
        <f t="shared" si="84"/>
        <v>45778</v>
      </c>
      <c r="B2597" t="s">
        <v>918</v>
      </c>
      <c r="C2597" t="s">
        <v>266</v>
      </c>
      <c r="D2597" s="188" t="s">
        <v>891</v>
      </c>
      <c r="E2597" t="s">
        <v>310</v>
      </c>
      <c r="F2597" t="s">
        <v>311</v>
      </c>
      <c r="G2597" t="s">
        <v>103</v>
      </c>
      <c r="H2597">
        <v>59</v>
      </c>
      <c r="I2597" s="68" t="str">
        <f>VLOOKUP(E2597,Refs!$P$2:$R$29,3,FALSE)</f>
        <v>Y61</v>
      </c>
      <c r="J2597" s="68" t="str">
        <f>VLOOKUP(E2597,Refs!$P$2:$S$29,4,FALSE)</f>
        <v>East of England</v>
      </c>
      <c r="K2597" s="28">
        <f t="shared" si="85"/>
        <v>59</v>
      </c>
    </row>
    <row r="2598" spans="1:11" ht="15" thickBot="1" x14ac:dyDescent="0.4">
      <c r="A2598" s="69">
        <f t="shared" si="84"/>
        <v>45778</v>
      </c>
      <c r="B2598" t="s">
        <v>918</v>
      </c>
      <c r="C2598" t="s">
        <v>266</v>
      </c>
      <c r="D2598" s="188" t="s">
        <v>891</v>
      </c>
      <c r="E2598" t="s">
        <v>310</v>
      </c>
      <c r="F2598" t="s">
        <v>311</v>
      </c>
      <c r="G2598" t="s">
        <v>104</v>
      </c>
      <c r="H2598">
        <v>421</v>
      </c>
      <c r="I2598" s="68" t="str">
        <f>VLOOKUP(E2598,Refs!$P$2:$R$29,3,FALSE)</f>
        <v>Y61</v>
      </c>
      <c r="J2598" s="68" t="str">
        <f>VLOOKUP(E2598,Refs!$P$2:$S$29,4,FALSE)</f>
        <v>East of England</v>
      </c>
      <c r="K2598" s="28">
        <f t="shared" si="85"/>
        <v>421</v>
      </c>
    </row>
    <row r="2599" spans="1:11" ht="15" thickBot="1" x14ac:dyDescent="0.4">
      <c r="A2599" s="69">
        <f t="shared" si="84"/>
        <v>45778</v>
      </c>
      <c r="B2599" t="s">
        <v>918</v>
      </c>
      <c r="C2599" t="s">
        <v>266</v>
      </c>
      <c r="D2599" s="188" t="s">
        <v>891</v>
      </c>
      <c r="E2599" t="s">
        <v>310</v>
      </c>
      <c r="F2599" t="s">
        <v>311</v>
      </c>
      <c r="G2599" t="s">
        <v>105</v>
      </c>
      <c r="H2599">
        <v>781308</v>
      </c>
      <c r="I2599" s="68" t="str">
        <f>VLOOKUP(E2599,Refs!$P$2:$R$29,3,FALSE)</f>
        <v>Y61</v>
      </c>
      <c r="J2599" s="68" t="str">
        <f>VLOOKUP(E2599,Refs!$P$2:$S$29,4,FALSE)</f>
        <v>East of England</v>
      </c>
      <c r="K2599" s="28">
        <f t="shared" si="85"/>
        <v>781308</v>
      </c>
    </row>
    <row r="2600" spans="1:11" ht="15" thickBot="1" x14ac:dyDescent="0.4">
      <c r="A2600" s="69">
        <f t="shared" si="84"/>
        <v>45778</v>
      </c>
      <c r="B2600" t="s">
        <v>918</v>
      </c>
      <c r="C2600" t="s">
        <v>266</v>
      </c>
      <c r="D2600" s="188" t="s">
        <v>891</v>
      </c>
      <c r="E2600" t="s">
        <v>310</v>
      </c>
      <c r="F2600" t="s">
        <v>311</v>
      </c>
      <c r="G2600" t="s">
        <v>106</v>
      </c>
      <c r="H2600">
        <v>869</v>
      </c>
      <c r="I2600" s="68" t="str">
        <f>VLOOKUP(E2600,Refs!$P$2:$R$29,3,FALSE)</f>
        <v>Y61</v>
      </c>
      <c r="J2600" s="68" t="str">
        <f>VLOOKUP(E2600,Refs!$P$2:$S$29,4,FALSE)</f>
        <v>East of England</v>
      </c>
      <c r="K2600" s="28">
        <f t="shared" si="85"/>
        <v>869</v>
      </c>
    </row>
    <row r="2601" spans="1:11" ht="15" thickBot="1" x14ac:dyDescent="0.4">
      <c r="A2601" s="69">
        <f t="shared" si="84"/>
        <v>45778</v>
      </c>
      <c r="B2601" t="s">
        <v>918</v>
      </c>
      <c r="C2601" t="s">
        <v>266</v>
      </c>
      <c r="D2601" s="188" t="s">
        <v>891</v>
      </c>
      <c r="E2601" t="s">
        <v>310</v>
      </c>
      <c r="F2601" t="s">
        <v>311</v>
      </c>
      <c r="G2601" t="s">
        <v>107</v>
      </c>
      <c r="H2601">
        <v>446</v>
      </c>
      <c r="I2601" s="68" t="str">
        <f>VLOOKUP(E2601,Refs!$P$2:$R$29,3,FALSE)</f>
        <v>Y61</v>
      </c>
      <c r="J2601" s="68" t="str">
        <f>VLOOKUP(E2601,Refs!$P$2:$S$29,4,FALSE)</f>
        <v>East of England</v>
      </c>
      <c r="K2601" s="28">
        <f t="shared" si="85"/>
        <v>446</v>
      </c>
    </row>
    <row r="2602" spans="1:11" ht="15" thickBot="1" x14ac:dyDescent="0.4">
      <c r="A2602" s="69">
        <f t="shared" si="84"/>
        <v>45778</v>
      </c>
      <c r="B2602" t="s">
        <v>918</v>
      </c>
      <c r="C2602" t="s">
        <v>266</v>
      </c>
      <c r="D2602" s="188" t="s">
        <v>891</v>
      </c>
      <c r="E2602" t="s">
        <v>310</v>
      </c>
      <c r="F2602" t="s">
        <v>311</v>
      </c>
      <c r="G2602" t="s">
        <v>108</v>
      </c>
      <c r="H2602">
        <v>58</v>
      </c>
      <c r="I2602" s="68" t="str">
        <f>VLOOKUP(E2602,Refs!$P$2:$R$29,3,FALSE)</f>
        <v>Y61</v>
      </c>
      <c r="J2602" s="68" t="str">
        <f>VLOOKUP(E2602,Refs!$P$2:$S$29,4,FALSE)</f>
        <v>East of England</v>
      </c>
      <c r="K2602" s="28">
        <f t="shared" si="85"/>
        <v>58</v>
      </c>
    </row>
    <row r="2603" spans="1:11" ht="15" thickBot="1" x14ac:dyDescent="0.4">
      <c r="A2603" s="69">
        <f t="shared" si="84"/>
        <v>45778</v>
      </c>
      <c r="B2603" t="s">
        <v>918</v>
      </c>
      <c r="C2603" t="s">
        <v>266</v>
      </c>
      <c r="D2603" s="188" t="s">
        <v>891</v>
      </c>
      <c r="E2603" t="s">
        <v>310</v>
      </c>
      <c r="F2603" t="s">
        <v>311</v>
      </c>
      <c r="G2603" t="s">
        <v>109</v>
      </c>
      <c r="H2603">
        <v>255</v>
      </c>
      <c r="I2603" s="68" t="str">
        <f>VLOOKUP(E2603,Refs!$P$2:$R$29,3,FALSE)</f>
        <v>Y61</v>
      </c>
      <c r="J2603" s="68" t="str">
        <f>VLOOKUP(E2603,Refs!$P$2:$S$29,4,FALSE)</f>
        <v>East of England</v>
      </c>
      <c r="K2603" s="28">
        <f t="shared" si="85"/>
        <v>255</v>
      </c>
    </row>
    <row r="2604" spans="1:11" ht="15" thickBot="1" x14ac:dyDescent="0.4">
      <c r="A2604" s="69">
        <f t="shared" si="84"/>
        <v>45778</v>
      </c>
      <c r="B2604" t="s">
        <v>918</v>
      </c>
      <c r="C2604" t="s">
        <v>266</v>
      </c>
      <c r="D2604" s="188" t="s">
        <v>891</v>
      </c>
      <c r="E2604" t="s">
        <v>310</v>
      </c>
      <c r="F2604" t="s">
        <v>311</v>
      </c>
      <c r="G2604" t="s">
        <v>110</v>
      </c>
      <c r="H2604">
        <v>485051</v>
      </c>
      <c r="I2604" s="68" t="str">
        <f>VLOOKUP(E2604,Refs!$P$2:$R$29,3,FALSE)</f>
        <v>Y61</v>
      </c>
      <c r="J2604" s="68" t="str">
        <f>VLOOKUP(E2604,Refs!$P$2:$S$29,4,FALSE)</f>
        <v>East of England</v>
      </c>
      <c r="K2604" s="28">
        <f t="shared" si="85"/>
        <v>485051</v>
      </c>
    </row>
    <row r="2605" spans="1:11" ht="15" thickBot="1" x14ac:dyDescent="0.4">
      <c r="A2605" s="69">
        <f t="shared" si="84"/>
        <v>45778</v>
      </c>
      <c r="B2605" t="s">
        <v>918</v>
      </c>
      <c r="C2605" t="s">
        <v>266</v>
      </c>
      <c r="D2605" s="188" t="s">
        <v>891</v>
      </c>
      <c r="E2605" t="s">
        <v>310</v>
      </c>
      <c r="F2605" t="s">
        <v>311</v>
      </c>
      <c r="G2605" t="s">
        <v>111</v>
      </c>
      <c r="H2605">
        <v>797</v>
      </c>
      <c r="I2605" s="68" t="str">
        <f>VLOOKUP(E2605,Refs!$P$2:$R$29,3,FALSE)</f>
        <v>Y61</v>
      </c>
      <c r="J2605" s="68" t="str">
        <f>VLOOKUP(E2605,Refs!$P$2:$S$29,4,FALSE)</f>
        <v>East of England</v>
      </c>
      <c r="K2605" s="28">
        <f t="shared" si="85"/>
        <v>797</v>
      </c>
    </row>
    <row r="2606" spans="1:11" ht="15" thickBot="1" x14ac:dyDescent="0.4">
      <c r="A2606" s="69">
        <f t="shared" si="84"/>
        <v>45778</v>
      </c>
      <c r="B2606" t="s">
        <v>918</v>
      </c>
      <c r="C2606" t="s">
        <v>266</v>
      </c>
      <c r="D2606" s="188" t="s">
        <v>891</v>
      </c>
      <c r="E2606" t="s">
        <v>310</v>
      </c>
      <c r="F2606" t="s">
        <v>311</v>
      </c>
      <c r="G2606" t="s">
        <v>814</v>
      </c>
      <c r="H2606">
        <v>2671</v>
      </c>
      <c r="I2606" s="68" t="str">
        <f>VLOOKUP(E2606,Refs!$P$2:$R$29,3,FALSE)</f>
        <v>Y61</v>
      </c>
      <c r="J2606" s="68" t="str">
        <f>VLOOKUP(E2606,Refs!$P$2:$S$29,4,FALSE)</f>
        <v>East of England</v>
      </c>
      <c r="K2606" s="28">
        <f t="shared" si="85"/>
        <v>2671</v>
      </c>
    </row>
    <row r="2607" spans="1:11" ht="15" thickBot="1" x14ac:dyDescent="0.4">
      <c r="A2607" s="69">
        <f t="shared" si="84"/>
        <v>45778</v>
      </c>
      <c r="B2607" t="s">
        <v>918</v>
      </c>
      <c r="C2607" t="s">
        <v>266</v>
      </c>
      <c r="D2607" s="188" t="s">
        <v>891</v>
      </c>
      <c r="E2607" t="s">
        <v>310</v>
      </c>
      <c r="F2607" t="s">
        <v>311</v>
      </c>
      <c r="G2607" t="s">
        <v>815</v>
      </c>
      <c r="H2607">
        <v>202</v>
      </c>
      <c r="I2607" s="68" t="str">
        <f>VLOOKUP(E2607,Refs!$P$2:$R$29,3,FALSE)</f>
        <v>Y61</v>
      </c>
      <c r="J2607" s="68" t="str">
        <f>VLOOKUP(E2607,Refs!$P$2:$S$29,4,FALSE)</f>
        <v>East of England</v>
      </c>
      <c r="K2607" s="28">
        <f t="shared" si="85"/>
        <v>202</v>
      </c>
    </row>
    <row r="2608" spans="1:11" ht="15" thickBot="1" x14ac:dyDescent="0.4">
      <c r="A2608" s="69">
        <f t="shared" si="84"/>
        <v>45778</v>
      </c>
      <c r="B2608" t="s">
        <v>918</v>
      </c>
      <c r="C2608" t="s">
        <v>266</v>
      </c>
      <c r="D2608" s="188" t="s">
        <v>891</v>
      </c>
      <c r="E2608" t="s">
        <v>310</v>
      </c>
      <c r="F2608" t="s">
        <v>311</v>
      </c>
      <c r="G2608" t="s">
        <v>112</v>
      </c>
      <c r="H2608">
        <v>5596</v>
      </c>
      <c r="I2608" s="68" t="str">
        <f>VLOOKUP(E2608,Refs!$P$2:$R$29,3,FALSE)</f>
        <v>Y61</v>
      </c>
      <c r="J2608" s="68" t="str">
        <f>VLOOKUP(E2608,Refs!$P$2:$S$29,4,FALSE)</f>
        <v>East of England</v>
      </c>
      <c r="K2608" s="28">
        <f t="shared" si="85"/>
        <v>5596</v>
      </c>
    </row>
    <row r="2609" spans="1:11" ht="15" thickBot="1" x14ac:dyDescent="0.4">
      <c r="A2609" s="69">
        <f t="shared" si="84"/>
        <v>45778</v>
      </c>
      <c r="B2609" t="s">
        <v>918</v>
      </c>
      <c r="C2609" t="s">
        <v>266</v>
      </c>
      <c r="D2609" s="188" t="s">
        <v>891</v>
      </c>
      <c r="E2609" t="s">
        <v>310</v>
      </c>
      <c r="F2609" t="s">
        <v>311</v>
      </c>
      <c r="G2609" t="s">
        <v>113</v>
      </c>
      <c r="H2609">
        <v>2</v>
      </c>
      <c r="I2609" s="68" t="str">
        <f>VLOOKUP(E2609,Refs!$P$2:$R$29,3,FALSE)</f>
        <v>Y61</v>
      </c>
      <c r="J2609" s="68" t="str">
        <f>VLOOKUP(E2609,Refs!$P$2:$S$29,4,FALSE)</f>
        <v>East of England</v>
      </c>
      <c r="K2609" s="28">
        <f t="shared" si="85"/>
        <v>2</v>
      </c>
    </row>
    <row r="2610" spans="1:11" ht="15" thickBot="1" x14ac:dyDescent="0.4">
      <c r="A2610" s="69">
        <f t="shared" si="84"/>
        <v>45778</v>
      </c>
      <c r="B2610" t="s">
        <v>918</v>
      </c>
      <c r="C2610" t="s">
        <v>266</v>
      </c>
      <c r="D2610" s="188" t="s">
        <v>891</v>
      </c>
      <c r="E2610" t="s">
        <v>310</v>
      </c>
      <c r="F2610" t="s">
        <v>311</v>
      </c>
      <c r="G2610" t="s">
        <v>114</v>
      </c>
      <c r="H2610">
        <v>3459</v>
      </c>
      <c r="I2610" s="68" t="str">
        <f>VLOOKUP(E2610,Refs!$P$2:$R$29,3,FALSE)</f>
        <v>Y61</v>
      </c>
      <c r="J2610" s="68" t="str">
        <f>VLOOKUP(E2610,Refs!$P$2:$S$29,4,FALSE)</f>
        <v>East of England</v>
      </c>
      <c r="K2610" s="28">
        <f t="shared" si="85"/>
        <v>3459</v>
      </c>
    </row>
    <row r="2611" spans="1:11" ht="15" thickBot="1" x14ac:dyDescent="0.4">
      <c r="A2611" s="69">
        <f t="shared" si="84"/>
        <v>45778</v>
      </c>
      <c r="B2611" t="s">
        <v>918</v>
      </c>
      <c r="C2611" t="s">
        <v>266</v>
      </c>
      <c r="D2611" s="188" t="s">
        <v>891</v>
      </c>
      <c r="E2611" t="s">
        <v>310</v>
      </c>
      <c r="F2611" t="s">
        <v>311</v>
      </c>
      <c r="G2611" t="s">
        <v>115</v>
      </c>
      <c r="H2611">
        <v>991</v>
      </c>
      <c r="I2611" s="68" t="str">
        <f>VLOOKUP(E2611,Refs!$P$2:$R$29,3,FALSE)</f>
        <v>Y61</v>
      </c>
      <c r="J2611" s="68" t="str">
        <f>VLOOKUP(E2611,Refs!$P$2:$S$29,4,FALSE)</f>
        <v>East of England</v>
      </c>
      <c r="K2611" s="28">
        <f t="shared" si="85"/>
        <v>991</v>
      </c>
    </row>
    <row r="2612" spans="1:11" ht="15" thickBot="1" x14ac:dyDescent="0.4">
      <c r="A2612" s="69">
        <f t="shared" si="84"/>
        <v>45778</v>
      </c>
      <c r="B2612" t="s">
        <v>918</v>
      </c>
      <c r="C2612" t="s">
        <v>266</v>
      </c>
      <c r="D2612" s="188" t="s">
        <v>891</v>
      </c>
      <c r="E2612" t="s">
        <v>310</v>
      </c>
      <c r="F2612" t="s">
        <v>311</v>
      </c>
      <c r="G2612" t="s">
        <v>116</v>
      </c>
      <c r="H2612">
        <v>1236</v>
      </c>
      <c r="I2612" s="68" t="str">
        <f>VLOOKUP(E2612,Refs!$P$2:$R$29,3,FALSE)</f>
        <v>Y61</v>
      </c>
      <c r="J2612" s="68" t="str">
        <f>VLOOKUP(E2612,Refs!$P$2:$S$29,4,FALSE)</f>
        <v>East of England</v>
      </c>
      <c r="K2612" s="28">
        <f t="shared" si="85"/>
        <v>1236</v>
      </c>
    </row>
    <row r="2613" spans="1:11" ht="15" thickBot="1" x14ac:dyDescent="0.4">
      <c r="A2613" s="69">
        <f t="shared" si="84"/>
        <v>45778</v>
      </c>
      <c r="B2613" t="s">
        <v>918</v>
      </c>
      <c r="C2613" t="s">
        <v>266</v>
      </c>
      <c r="D2613" s="188" t="s">
        <v>891</v>
      </c>
      <c r="E2613" t="s">
        <v>310</v>
      </c>
      <c r="F2613" t="s">
        <v>311</v>
      </c>
      <c r="G2613" t="s">
        <v>117</v>
      </c>
      <c r="H2613">
        <v>577</v>
      </c>
      <c r="I2613" s="68" t="str">
        <f>VLOOKUP(E2613,Refs!$P$2:$R$29,3,FALSE)</f>
        <v>Y61</v>
      </c>
      <c r="J2613" s="68" t="str">
        <f>VLOOKUP(E2613,Refs!$P$2:$S$29,4,FALSE)</f>
        <v>East of England</v>
      </c>
      <c r="K2613" s="28">
        <f t="shared" si="85"/>
        <v>577</v>
      </c>
    </row>
    <row r="2614" spans="1:11" ht="15" thickBot="1" x14ac:dyDescent="0.4">
      <c r="A2614" s="69">
        <f t="shared" si="84"/>
        <v>45778</v>
      </c>
      <c r="B2614" t="s">
        <v>918</v>
      </c>
      <c r="C2614" t="s">
        <v>266</v>
      </c>
      <c r="D2614" s="188" t="s">
        <v>891</v>
      </c>
      <c r="E2614" t="s">
        <v>310</v>
      </c>
      <c r="F2614" t="s">
        <v>311</v>
      </c>
      <c r="G2614" t="s">
        <v>118</v>
      </c>
      <c r="H2614">
        <v>124</v>
      </c>
      <c r="I2614" s="68" t="str">
        <f>VLOOKUP(E2614,Refs!$P$2:$R$29,3,FALSE)</f>
        <v>Y61</v>
      </c>
      <c r="J2614" s="68" t="str">
        <f>VLOOKUP(E2614,Refs!$P$2:$S$29,4,FALSE)</f>
        <v>East of England</v>
      </c>
      <c r="K2614" s="28">
        <f t="shared" si="85"/>
        <v>124</v>
      </c>
    </row>
    <row r="2615" spans="1:11" ht="15" thickBot="1" x14ac:dyDescent="0.4">
      <c r="A2615" s="69">
        <f t="shared" si="84"/>
        <v>45778</v>
      </c>
      <c r="B2615" t="s">
        <v>918</v>
      </c>
      <c r="C2615" t="s">
        <v>266</v>
      </c>
      <c r="D2615" s="188" t="s">
        <v>891</v>
      </c>
      <c r="E2615" t="s">
        <v>310</v>
      </c>
      <c r="F2615" t="s">
        <v>311</v>
      </c>
      <c r="G2615" t="s">
        <v>119</v>
      </c>
      <c r="H2615">
        <v>5</v>
      </c>
      <c r="I2615" s="68" t="str">
        <f>VLOOKUP(E2615,Refs!$P$2:$R$29,3,FALSE)</f>
        <v>Y61</v>
      </c>
      <c r="J2615" s="68" t="str">
        <f>VLOOKUP(E2615,Refs!$P$2:$S$29,4,FALSE)</f>
        <v>East of England</v>
      </c>
      <c r="K2615" s="28">
        <f t="shared" si="85"/>
        <v>5</v>
      </c>
    </row>
    <row r="2616" spans="1:11" ht="15" thickBot="1" x14ac:dyDescent="0.4">
      <c r="A2616" s="69">
        <f t="shared" si="84"/>
        <v>45778</v>
      </c>
      <c r="B2616" t="s">
        <v>918</v>
      </c>
      <c r="C2616" t="s">
        <v>266</v>
      </c>
      <c r="D2616" s="188" t="s">
        <v>891</v>
      </c>
      <c r="E2616" t="s">
        <v>310</v>
      </c>
      <c r="F2616" t="s">
        <v>311</v>
      </c>
      <c r="G2616" t="s">
        <v>120</v>
      </c>
      <c r="H2616">
        <v>891</v>
      </c>
      <c r="I2616" s="68" t="str">
        <f>VLOOKUP(E2616,Refs!$P$2:$R$29,3,FALSE)</f>
        <v>Y61</v>
      </c>
      <c r="J2616" s="68" t="str">
        <f>VLOOKUP(E2616,Refs!$P$2:$S$29,4,FALSE)</f>
        <v>East of England</v>
      </c>
      <c r="K2616" s="28">
        <f t="shared" si="85"/>
        <v>891</v>
      </c>
    </row>
    <row r="2617" spans="1:11" ht="15" thickBot="1" x14ac:dyDescent="0.4">
      <c r="A2617" s="69">
        <f t="shared" si="84"/>
        <v>45778</v>
      </c>
      <c r="B2617" t="s">
        <v>918</v>
      </c>
      <c r="C2617" t="s">
        <v>266</v>
      </c>
      <c r="D2617" s="188" t="s">
        <v>891</v>
      </c>
      <c r="E2617" t="s">
        <v>310</v>
      </c>
      <c r="F2617" t="s">
        <v>311</v>
      </c>
      <c r="G2617" t="s">
        <v>121</v>
      </c>
      <c r="H2617">
        <v>312</v>
      </c>
      <c r="I2617" s="68" t="str">
        <f>VLOOKUP(E2617,Refs!$P$2:$R$29,3,FALSE)</f>
        <v>Y61</v>
      </c>
      <c r="J2617" s="68" t="str">
        <f>VLOOKUP(E2617,Refs!$P$2:$S$29,4,FALSE)</f>
        <v>East of England</v>
      </c>
      <c r="K2617" s="28">
        <f t="shared" si="85"/>
        <v>312</v>
      </c>
    </row>
    <row r="2618" spans="1:11" ht="15" thickBot="1" x14ac:dyDescent="0.4">
      <c r="A2618" s="69">
        <f t="shared" si="84"/>
        <v>45778</v>
      </c>
      <c r="B2618" t="s">
        <v>918</v>
      </c>
      <c r="C2618" t="s">
        <v>266</v>
      </c>
      <c r="D2618" s="188" t="s">
        <v>891</v>
      </c>
      <c r="E2618" t="s">
        <v>310</v>
      </c>
      <c r="F2618" t="s">
        <v>311</v>
      </c>
      <c r="G2618" t="s">
        <v>122</v>
      </c>
      <c r="H2618">
        <v>871</v>
      </c>
      <c r="I2618" s="68" t="str">
        <f>VLOOKUP(E2618,Refs!$P$2:$R$29,3,FALSE)</f>
        <v>Y61</v>
      </c>
      <c r="J2618" s="68" t="str">
        <f>VLOOKUP(E2618,Refs!$P$2:$S$29,4,FALSE)</f>
        <v>East of England</v>
      </c>
      <c r="K2618" s="28">
        <f t="shared" si="85"/>
        <v>871</v>
      </c>
    </row>
    <row r="2619" spans="1:11" ht="15" thickBot="1" x14ac:dyDescent="0.4">
      <c r="A2619" s="69">
        <f t="shared" si="84"/>
        <v>45778</v>
      </c>
      <c r="B2619" t="s">
        <v>918</v>
      </c>
      <c r="C2619" t="s">
        <v>266</v>
      </c>
      <c r="D2619" s="188" t="s">
        <v>891</v>
      </c>
      <c r="E2619" t="s">
        <v>310</v>
      </c>
      <c r="F2619" t="s">
        <v>311</v>
      </c>
      <c r="G2619" t="s">
        <v>123</v>
      </c>
      <c r="H2619">
        <v>97</v>
      </c>
      <c r="I2619" s="68" t="str">
        <f>VLOOKUP(E2619,Refs!$P$2:$R$29,3,FALSE)</f>
        <v>Y61</v>
      </c>
      <c r="J2619" s="68" t="str">
        <f>VLOOKUP(E2619,Refs!$P$2:$S$29,4,FALSE)</f>
        <v>East of England</v>
      </c>
      <c r="K2619" s="28">
        <f t="shared" si="85"/>
        <v>97</v>
      </c>
    </row>
    <row r="2620" spans="1:11" ht="15" thickBot="1" x14ac:dyDescent="0.4">
      <c r="A2620" s="69">
        <f t="shared" si="84"/>
        <v>45778</v>
      </c>
      <c r="B2620" t="s">
        <v>918</v>
      </c>
      <c r="C2620" t="s">
        <v>266</v>
      </c>
      <c r="D2620" s="188" t="s">
        <v>891</v>
      </c>
      <c r="E2620" t="s">
        <v>310</v>
      </c>
      <c r="F2620" t="s">
        <v>311</v>
      </c>
      <c r="G2620" t="s">
        <v>124</v>
      </c>
      <c r="H2620">
        <v>1</v>
      </c>
      <c r="I2620" s="68" t="str">
        <f>VLOOKUP(E2620,Refs!$P$2:$R$29,3,FALSE)</f>
        <v>Y61</v>
      </c>
      <c r="J2620" s="68" t="str">
        <f>VLOOKUP(E2620,Refs!$P$2:$S$29,4,FALSE)</f>
        <v>East of England</v>
      </c>
      <c r="K2620" s="28">
        <f t="shared" si="85"/>
        <v>1</v>
      </c>
    </row>
    <row r="2621" spans="1:11" ht="15" thickBot="1" x14ac:dyDescent="0.4">
      <c r="A2621" s="69">
        <f t="shared" si="84"/>
        <v>45778</v>
      </c>
      <c r="B2621" t="s">
        <v>918</v>
      </c>
      <c r="C2621" t="s">
        <v>266</v>
      </c>
      <c r="D2621" s="188" t="s">
        <v>891</v>
      </c>
      <c r="E2621" t="s">
        <v>310</v>
      </c>
      <c r="F2621" t="s">
        <v>311</v>
      </c>
      <c r="G2621" t="s">
        <v>125</v>
      </c>
      <c r="H2621">
        <v>0</v>
      </c>
      <c r="I2621" s="68" t="str">
        <f>VLOOKUP(E2621,Refs!$P$2:$R$29,3,FALSE)</f>
        <v>Y61</v>
      </c>
      <c r="J2621" s="68" t="str">
        <f>VLOOKUP(E2621,Refs!$P$2:$S$29,4,FALSE)</f>
        <v>East of England</v>
      </c>
      <c r="K2621" s="28" t="str">
        <f t="shared" si="85"/>
        <v/>
      </c>
    </row>
    <row r="2622" spans="1:11" ht="15" thickBot="1" x14ac:dyDescent="0.4">
      <c r="A2622" s="69">
        <f t="shared" si="84"/>
        <v>45778</v>
      </c>
      <c r="B2622" t="s">
        <v>918</v>
      </c>
      <c r="C2622" t="s">
        <v>266</v>
      </c>
      <c r="D2622" s="188" t="s">
        <v>891</v>
      </c>
      <c r="E2622" t="s">
        <v>310</v>
      </c>
      <c r="F2622" t="s">
        <v>311</v>
      </c>
      <c r="G2622" t="s">
        <v>126</v>
      </c>
      <c r="H2622" t="s">
        <v>892</v>
      </c>
      <c r="I2622" s="68" t="str">
        <f>VLOOKUP(E2622,Refs!$P$2:$R$29,3,FALSE)</f>
        <v>Y61</v>
      </c>
      <c r="J2622" s="68" t="str">
        <f>VLOOKUP(E2622,Refs!$P$2:$S$29,4,FALSE)</f>
        <v>East of England</v>
      </c>
      <c r="K2622" s="28" t="str">
        <f t="shared" si="85"/>
        <v>-</v>
      </c>
    </row>
    <row r="2623" spans="1:11" ht="15" thickBot="1" x14ac:dyDescent="0.4">
      <c r="A2623" s="69">
        <f t="shared" si="84"/>
        <v>45778</v>
      </c>
      <c r="B2623" t="s">
        <v>918</v>
      </c>
      <c r="C2623" t="s">
        <v>266</v>
      </c>
      <c r="D2623" s="188" t="s">
        <v>891</v>
      </c>
      <c r="E2623" t="s">
        <v>310</v>
      </c>
      <c r="F2623" t="s">
        <v>311</v>
      </c>
      <c r="G2623" t="s">
        <v>127</v>
      </c>
      <c r="H2623" t="s">
        <v>892</v>
      </c>
      <c r="I2623" s="68" t="str">
        <f>VLOOKUP(E2623,Refs!$P$2:$R$29,3,FALSE)</f>
        <v>Y61</v>
      </c>
      <c r="J2623" s="68" t="str">
        <f>VLOOKUP(E2623,Refs!$P$2:$S$29,4,FALSE)</f>
        <v>East of England</v>
      </c>
      <c r="K2623" s="28" t="str">
        <f t="shared" si="85"/>
        <v>-</v>
      </c>
    </row>
    <row r="2624" spans="1:11" ht="15" thickBot="1" x14ac:dyDescent="0.4">
      <c r="A2624" s="69">
        <f t="shared" si="84"/>
        <v>45778</v>
      </c>
      <c r="B2624" t="s">
        <v>918</v>
      </c>
      <c r="C2624" t="s">
        <v>266</v>
      </c>
      <c r="D2624" s="188" t="s">
        <v>891</v>
      </c>
      <c r="E2624" t="s">
        <v>310</v>
      </c>
      <c r="F2624" t="s">
        <v>311</v>
      </c>
      <c r="G2624" t="s">
        <v>128</v>
      </c>
      <c r="H2624">
        <v>0</v>
      </c>
      <c r="I2624" s="68" t="str">
        <f>VLOOKUP(E2624,Refs!$P$2:$R$29,3,FALSE)</f>
        <v>Y61</v>
      </c>
      <c r="J2624" s="68" t="str">
        <f>VLOOKUP(E2624,Refs!$P$2:$S$29,4,FALSE)</f>
        <v>East of England</v>
      </c>
      <c r="K2624" s="28" t="str">
        <f t="shared" si="85"/>
        <v/>
      </c>
    </row>
    <row r="2625" spans="1:11" ht="15" thickBot="1" x14ac:dyDescent="0.4">
      <c r="A2625" s="69">
        <f t="shared" si="84"/>
        <v>45778</v>
      </c>
      <c r="B2625" t="s">
        <v>918</v>
      </c>
      <c r="C2625" t="s">
        <v>266</v>
      </c>
      <c r="D2625" s="188" t="s">
        <v>891</v>
      </c>
      <c r="E2625" t="s">
        <v>310</v>
      </c>
      <c r="F2625" t="s">
        <v>311</v>
      </c>
      <c r="G2625" t="s">
        <v>129</v>
      </c>
      <c r="H2625">
        <v>103</v>
      </c>
      <c r="I2625" s="68" t="str">
        <f>VLOOKUP(E2625,Refs!$P$2:$R$29,3,FALSE)</f>
        <v>Y61</v>
      </c>
      <c r="J2625" s="68" t="str">
        <f>VLOOKUP(E2625,Refs!$P$2:$S$29,4,FALSE)</f>
        <v>East of England</v>
      </c>
      <c r="K2625" s="28">
        <f t="shared" si="85"/>
        <v>103</v>
      </c>
    </row>
    <row r="2626" spans="1:11" ht="15" thickBot="1" x14ac:dyDescent="0.4">
      <c r="A2626" s="69">
        <f t="shared" si="84"/>
        <v>45778</v>
      </c>
      <c r="B2626" t="s">
        <v>918</v>
      </c>
      <c r="C2626" t="s">
        <v>266</v>
      </c>
      <c r="D2626" s="188" t="s">
        <v>891</v>
      </c>
      <c r="E2626" t="s">
        <v>310</v>
      </c>
      <c r="F2626" t="s">
        <v>311</v>
      </c>
      <c r="G2626" t="s">
        <v>130</v>
      </c>
      <c r="H2626">
        <v>0</v>
      </c>
      <c r="I2626" s="68" t="str">
        <f>VLOOKUP(E2626,Refs!$P$2:$R$29,3,FALSE)</f>
        <v>Y61</v>
      </c>
      <c r="J2626" s="68" t="str">
        <f>VLOOKUP(E2626,Refs!$P$2:$S$29,4,FALSE)</f>
        <v>East of England</v>
      </c>
      <c r="K2626" s="28" t="str">
        <f t="shared" si="85"/>
        <v/>
      </c>
    </row>
    <row r="2627" spans="1:11" ht="15" thickBot="1" x14ac:dyDescent="0.4">
      <c r="A2627" s="69">
        <f t="shared" ref="A2627:A2690" si="86">DATEVALUE(RIGHT(B2627,8))</f>
        <v>45778</v>
      </c>
      <c r="B2627" t="s">
        <v>918</v>
      </c>
      <c r="C2627" t="s">
        <v>266</v>
      </c>
      <c r="D2627" s="188" t="s">
        <v>891</v>
      </c>
      <c r="E2627" t="s">
        <v>310</v>
      </c>
      <c r="F2627" t="s">
        <v>311</v>
      </c>
      <c r="G2627" t="s">
        <v>131</v>
      </c>
      <c r="H2627">
        <v>0</v>
      </c>
      <c r="I2627" s="68" t="str">
        <f>VLOOKUP(E2627,Refs!$P$2:$R$29,3,FALSE)</f>
        <v>Y61</v>
      </c>
      <c r="J2627" s="68" t="str">
        <f>VLOOKUP(E2627,Refs!$P$2:$S$29,4,FALSE)</f>
        <v>East of England</v>
      </c>
      <c r="K2627" s="28" t="str">
        <f t="shared" si="85"/>
        <v/>
      </c>
    </row>
    <row r="2628" spans="1:11" ht="15" thickBot="1" x14ac:dyDescent="0.4">
      <c r="A2628" s="69">
        <f t="shared" si="86"/>
        <v>45778</v>
      </c>
      <c r="B2628" t="s">
        <v>918</v>
      </c>
      <c r="C2628" t="s">
        <v>266</v>
      </c>
      <c r="D2628" s="188" t="s">
        <v>891</v>
      </c>
      <c r="E2628" t="s">
        <v>310</v>
      </c>
      <c r="F2628" t="s">
        <v>311</v>
      </c>
      <c r="G2628" t="s">
        <v>132</v>
      </c>
      <c r="H2628">
        <v>2</v>
      </c>
      <c r="I2628" s="68" t="str">
        <f>VLOOKUP(E2628,Refs!$P$2:$R$29,3,FALSE)</f>
        <v>Y61</v>
      </c>
      <c r="J2628" s="68" t="str">
        <f>VLOOKUP(E2628,Refs!$P$2:$S$29,4,FALSE)</f>
        <v>East of England</v>
      </c>
      <c r="K2628" s="28">
        <f t="shared" si="85"/>
        <v>2</v>
      </c>
    </row>
    <row r="2629" spans="1:11" ht="15" thickBot="1" x14ac:dyDescent="0.4">
      <c r="A2629" s="69">
        <f t="shared" si="86"/>
        <v>45778</v>
      </c>
      <c r="B2629" t="s">
        <v>918</v>
      </c>
      <c r="C2629" t="s">
        <v>266</v>
      </c>
      <c r="D2629" s="188" t="s">
        <v>891</v>
      </c>
      <c r="E2629" t="s">
        <v>310</v>
      </c>
      <c r="F2629" t="s">
        <v>311</v>
      </c>
      <c r="G2629" t="s">
        <v>133</v>
      </c>
      <c r="H2629">
        <v>2</v>
      </c>
      <c r="I2629" s="68" t="str">
        <f>VLOOKUP(E2629,Refs!$P$2:$R$29,3,FALSE)</f>
        <v>Y61</v>
      </c>
      <c r="J2629" s="68" t="str">
        <f>VLOOKUP(E2629,Refs!$P$2:$S$29,4,FALSE)</f>
        <v>East of England</v>
      </c>
      <c r="K2629" s="28">
        <f t="shared" si="85"/>
        <v>2</v>
      </c>
    </row>
    <row r="2630" spans="1:11" ht="15" thickBot="1" x14ac:dyDescent="0.4">
      <c r="A2630" s="69">
        <f t="shared" si="86"/>
        <v>45778</v>
      </c>
      <c r="B2630" t="s">
        <v>918</v>
      </c>
      <c r="C2630" t="s">
        <v>266</v>
      </c>
      <c r="D2630" s="188" t="s">
        <v>891</v>
      </c>
      <c r="E2630" t="s">
        <v>310</v>
      </c>
      <c r="F2630" t="s">
        <v>311</v>
      </c>
      <c r="G2630" t="s">
        <v>134</v>
      </c>
      <c r="H2630">
        <v>181</v>
      </c>
      <c r="I2630" s="68" t="str">
        <f>VLOOKUP(E2630,Refs!$P$2:$R$29,3,FALSE)</f>
        <v>Y61</v>
      </c>
      <c r="J2630" s="68" t="str">
        <f>VLOOKUP(E2630,Refs!$P$2:$S$29,4,FALSE)</f>
        <v>East of England</v>
      </c>
      <c r="K2630" s="28">
        <f t="shared" si="85"/>
        <v>181</v>
      </c>
    </row>
    <row r="2631" spans="1:11" ht="15" thickBot="1" x14ac:dyDescent="0.4">
      <c r="A2631" s="69">
        <f t="shared" si="86"/>
        <v>45778</v>
      </c>
      <c r="B2631" t="s">
        <v>918</v>
      </c>
      <c r="C2631" t="s">
        <v>266</v>
      </c>
      <c r="D2631" s="188" t="s">
        <v>891</v>
      </c>
      <c r="E2631" t="s">
        <v>310</v>
      </c>
      <c r="F2631" t="s">
        <v>311</v>
      </c>
      <c r="G2631" t="s">
        <v>135</v>
      </c>
      <c r="H2631">
        <v>174</v>
      </c>
      <c r="I2631" s="68" t="str">
        <f>VLOOKUP(E2631,Refs!$P$2:$R$29,3,FALSE)</f>
        <v>Y61</v>
      </c>
      <c r="J2631" s="68" t="str">
        <f>VLOOKUP(E2631,Refs!$P$2:$S$29,4,FALSE)</f>
        <v>East of England</v>
      </c>
      <c r="K2631" s="28">
        <f t="shared" si="85"/>
        <v>174</v>
      </c>
    </row>
    <row r="2632" spans="1:11" ht="15" thickBot="1" x14ac:dyDescent="0.4">
      <c r="A2632" s="69">
        <f t="shared" si="86"/>
        <v>45778</v>
      </c>
      <c r="B2632" t="s">
        <v>918</v>
      </c>
      <c r="C2632" t="s">
        <v>266</v>
      </c>
      <c r="D2632" s="188" t="s">
        <v>891</v>
      </c>
      <c r="E2632" t="s">
        <v>310</v>
      </c>
      <c r="F2632" t="s">
        <v>311</v>
      </c>
      <c r="G2632" t="s">
        <v>136</v>
      </c>
      <c r="H2632">
        <v>22</v>
      </c>
      <c r="I2632" s="68" t="str">
        <f>VLOOKUP(E2632,Refs!$P$2:$R$29,3,FALSE)</f>
        <v>Y61</v>
      </c>
      <c r="J2632" s="68" t="str">
        <f>VLOOKUP(E2632,Refs!$P$2:$S$29,4,FALSE)</f>
        <v>East of England</v>
      </c>
      <c r="K2632" s="28">
        <f t="shared" si="85"/>
        <v>22</v>
      </c>
    </row>
    <row r="2633" spans="1:11" ht="15" thickBot="1" x14ac:dyDescent="0.4">
      <c r="A2633" s="69">
        <f t="shared" si="86"/>
        <v>45778</v>
      </c>
      <c r="B2633" t="s">
        <v>918</v>
      </c>
      <c r="C2633" t="s">
        <v>266</v>
      </c>
      <c r="D2633" s="188" t="s">
        <v>891</v>
      </c>
      <c r="E2633" t="s">
        <v>310</v>
      </c>
      <c r="F2633" t="s">
        <v>311</v>
      </c>
      <c r="G2633" t="s">
        <v>137</v>
      </c>
      <c r="H2633">
        <v>0</v>
      </c>
      <c r="I2633" s="68" t="str">
        <f>VLOOKUP(E2633,Refs!$P$2:$R$29,3,FALSE)</f>
        <v>Y61</v>
      </c>
      <c r="J2633" s="68" t="str">
        <f>VLOOKUP(E2633,Refs!$P$2:$S$29,4,FALSE)</f>
        <v>East of England</v>
      </c>
      <c r="K2633" s="28" t="str">
        <f t="shared" si="85"/>
        <v/>
      </c>
    </row>
    <row r="2634" spans="1:11" ht="15" thickBot="1" x14ac:dyDescent="0.4">
      <c r="A2634" s="69">
        <f t="shared" si="86"/>
        <v>45778</v>
      </c>
      <c r="B2634" t="s">
        <v>918</v>
      </c>
      <c r="C2634" t="s">
        <v>266</v>
      </c>
      <c r="D2634" s="188" t="s">
        <v>891</v>
      </c>
      <c r="E2634" t="s">
        <v>310</v>
      </c>
      <c r="F2634" t="s">
        <v>311</v>
      </c>
      <c r="G2634" t="s">
        <v>138</v>
      </c>
      <c r="H2634">
        <v>0</v>
      </c>
      <c r="I2634" s="68" t="str">
        <f>VLOOKUP(E2634,Refs!$P$2:$R$29,3,FALSE)</f>
        <v>Y61</v>
      </c>
      <c r="J2634" s="68" t="str">
        <f>VLOOKUP(E2634,Refs!$P$2:$S$29,4,FALSE)</f>
        <v>East of England</v>
      </c>
      <c r="K2634" s="28" t="str">
        <f t="shared" si="85"/>
        <v/>
      </c>
    </row>
    <row r="2635" spans="1:11" ht="15" thickBot="1" x14ac:dyDescent="0.4">
      <c r="A2635" s="69">
        <f t="shared" si="86"/>
        <v>45778</v>
      </c>
      <c r="B2635" t="s">
        <v>918</v>
      </c>
      <c r="C2635" t="s">
        <v>266</v>
      </c>
      <c r="D2635" s="188" t="s">
        <v>891</v>
      </c>
      <c r="E2635" t="s">
        <v>310</v>
      </c>
      <c r="F2635" t="s">
        <v>311</v>
      </c>
      <c r="G2635" t="s">
        <v>139</v>
      </c>
      <c r="H2635">
        <v>0</v>
      </c>
      <c r="I2635" s="68" t="str">
        <f>VLOOKUP(E2635,Refs!$P$2:$R$29,3,FALSE)</f>
        <v>Y61</v>
      </c>
      <c r="J2635" s="68" t="str">
        <f>VLOOKUP(E2635,Refs!$P$2:$S$29,4,FALSE)</f>
        <v>East of England</v>
      </c>
      <c r="K2635" s="28" t="str">
        <f t="shared" si="85"/>
        <v/>
      </c>
    </row>
    <row r="2636" spans="1:11" ht="15" thickBot="1" x14ac:dyDescent="0.4">
      <c r="A2636" s="69">
        <f t="shared" si="86"/>
        <v>45778</v>
      </c>
      <c r="B2636" t="s">
        <v>918</v>
      </c>
      <c r="C2636" t="s">
        <v>266</v>
      </c>
      <c r="D2636" s="188" t="s">
        <v>891</v>
      </c>
      <c r="E2636" t="s">
        <v>310</v>
      </c>
      <c r="F2636" t="s">
        <v>311</v>
      </c>
      <c r="G2636" t="s">
        <v>140</v>
      </c>
      <c r="H2636">
        <v>62</v>
      </c>
      <c r="I2636" s="68" t="str">
        <f>VLOOKUP(E2636,Refs!$P$2:$R$29,3,FALSE)</f>
        <v>Y61</v>
      </c>
      <c r="J2636" s="68" t="str">
        <f>VLOOKUP(E2636,Refs!$P$2:$S$29,4,FALSE)</f>
        <v>East of England</v>
      </c>
      <c r="K2636" s="28">
        <f t="shared" si="85"/>
        <v>62</v>
      </c>
    </row>
    <row r="2637" spans="1:11" ht="15" thickBot="1" x14ac:dyDescent="0.4">
      <c r="A2637" s="69">
        <f t="shared" si="86"/>
        <v>45778</v>
      </c>
      <c r="B2637" t="s">
        <v>918</v>
      </c>
      <c r="C2637" t="s">
        <v>266</v>
      </c>
      <c r="D2637" s="188" t="s">
        <v>891</v>
      </c>
      <c r="E2637" t="s">
        <v>310</v>
      </c>
      <c r="F2637" t="s">
        <v>311</v>
      </c>
      <c r="G2637" t="s">
        <v>141</v>
      </c>
      <c r="H2637">
        <v>62</v>
      </c>
      <c r="I2637" s="68" t="str">
        <f>VLOOKUP(E2637,Refs!$P$2:$R$29,3,FALSE)</f>
        <v>Y61</v>
      </c>
      <c r="J2637" s="68" t="str">
        <f>VLOOKUP(E2637,Refs!$P$2:$S$29,4,FALSE)</f>
        <v>East of England</v>
      </c>
      <c r="K2637" s="28">
        <f t="shared" si="85"/>
        <v>62</v>
      </c>
    </row>
    <row r="2638" spans="1:11" ht="15" thickBot="1" x14ac:dyDescent="0.4">
      <c r="A2638" s="69">
        <f t="shared" si="86"/>
        <v>45778</v>
      </c>
      <c r="B2638" t="s">
        <v>918</v>
      </c>
      <c r="C2638" t="s">
        <v>266</v>
      </c>
      <c r="D2638" s="188" t="s">
        <v>891</v>
      </c>
      <c r="E2638" t="s">
        <v>310</v>
      </c>
      <c r="F2638" t="s">
        <v>311</v>
      </c>
      <c r="G2638" t="s">
        <v>730</v>
      </c>
      <c r="H2638">
        <v>8</v>
      </c>
      <c r="I2638" s="68" t="str">
        <f>VLOOKUP(E2638,Refs!$P$2:$R$29,3,FALSE)</f>
        <v>Y61</v>
      </c>
      <c r="J2638" s="68" t="str">
        <f>VLOOKUP(E2638,Refs!$P$2:$S$29,4,FALSE)</f>
        <v>East of England</v>
      </c>
      <c r="K2638" s="28">
        <f t="shared" si="85"/>
        <v>8</v>
      </c>
    </row>
    <row r="2639" spans="1:11" ht="15" thickBot="1" x14ac:dyDescent="0.4">
      <c r="A2639" s="69">
        <f t="shared" si="86"/>
        <v>45778</v>
      </c>
      <c r="B2639" t="s">
        <v>918</v>
      </c>
      <c r="C2639" t="s">
        <v>266</v>
      </c>
      <c r="D2639" s="188" t="s">
        <v>891</v>
      </c>
      <c r="E2639" t="s">
        <v>310</v>
      </c>
      <c r="F2639" t="s">
        <v>311</v>
      </c>
      <c r="G2639" t="s">
        <v>729</v>
      </c>
      <c r="H2639">
        <v>8</v>
      </c>
      <c r="I2639" s="68" t="str">
        <f>VLOOKUP(E2639,Refs!$P$2:$R$29,3,FALSE)</f>
        <v>Y61</v>
      </c>
      <c r="J2639" s="68" t="str">
        <f>VLOOKUP(E2639,Refs!$P$2:$S$29,4,FALSE)</f>
        <v>East of England</v>
      </c>
      <c r="K2639" s="28">
        <f t="shared" si="85"/>
        <v>8</v>
      </c>
    </row>
    <row r="2640" spans="1:11" ht="15" thickBot="1" x14ac:dyDescent="0.4">
      <c r="A2640" s="69">
        <f t="shared" si="86"/>
        <v>45778</v>
      </c>
      <c r="B2640" t="s">
        <v>918</v>
      </c>
      <c r="C2640" t="s">
        <v>266</v>
      </c>
      <c r="D2640" s="188" t="s">
        <v>891</v>
      </c>
      <c r="E2640" t="s">
        <v>310</v>
      </c>
      <c r="F2640" t="s">
        <v>311</v>
      </c>
      <c r="G2640" t="s">
        <v>732</v>
      </c>
      <c r="H2640">
        <v>13</v>
      </c>
      <c r="I2640" s="68" t="str">
        <f>VLOOKUP(E2640,Refs!$P$2:$R$29,3,FALSE)</f>
        <v>Y61</v>
      </c>
      <c r="J2640" s="68" t="str">
        <f>VLOOKUP(E2640,Refs!$P$2:$S$29,4,FALSE)</f>
        <v>East of England</v>
      </c>
      <c r="K2640" s="28">
        <f t="shared" si="85"/>
        <v>13</v>
      </c>
    </row>
    <row r="2641" spans="1:11" ht="15" thickBot="1" x14ac:dyDescent="0.4">
      <c r="A2641" s="69">
        <f t="shared" si="86"/>
        <v>45778</v>
      </c>
      <c r="B2641" t="s">
        <v>918</v>
      </c>
      <c r="C2641" t="s">
        <v>266</v>
      </c>
      <c r="D2641" s="188" t="s">
        <v>891</v>
      </c>
      <c r="E2641" t="s">
        <v>310</v>
      </c>
      <c r="F2641" t="s">
        <v>311</v>
      </c>
      <c r="G2641" t="s">
        <v>731</v>
      </c>
      <c r="H2641">
        <v>13</v>
      </c>
      <c r="I2641" s="68" t="str">
        <f>VLOOKUP(E2641,Refs!$P$2:$R$29,3,FALSE)</f>
        <v>Y61</v>
      </c>
      <c r="J2641" s="68" t="str">
        <f>VLOOKUP(E2641,Refs!$P$2:$S$29,4,FALSE)</f>
        <v>East of England</v>
      </c>
      <c r="K2641" s="28">
        <f t="shared" si="85"/>
        <v>13</v>
      </c>
    </row>
    <row r="2642" spans="1:11" ht="15" thickBot="1" x14ac:dyDescent="0.4">
      <c r="A2642" s="69">
        <f t="shared" si="86"/>
        <v>45778</v>
      </c>
      <c r="B2642" t="s">
        <v>918</v>
      </c>
      <c r="C2642" t="s">
        <v>261</v>
      </c>
      <c r="D2642" s="188" t="s">
        <v>888</v>
      </c>
      <c r="E2642" t="s">
        <v>333</v>
      </c>
      <c r="F2642" t="s">
        <v>334</v>
      </c>
      <c r="G2642" t="s">
        <v>10</v>
      </c>
      <c r="H2642">
        <v>31081</v>
      </c>
      <c r="I2642" s="68" t="str">
        <f>VLOOKUP(E2642,Refs!$P$2:$R$29,3,FALSE)</f>
        <v>Y58</v>
      </c>
      <c r="J2642" s="68" t="str">
        <f>VLOOKUP(E2642,Refs!$P$2:$S$29,4,FALSE)</f>
        <v>South West</v>
      </c>
      <c r="K2642" s="28">
        <f t="shared" si="85"/>
        <v>31081</v>
      </c>
    </row>
    <row r="2643" spans="1:11" ht="15" thickBot="1" x14ac:dyDescent="0.4">
      <c r="A2643" s="69">
        <f t="shared" si="86"/>
        <v>45778</v>
      </c>
      <c r="B2643" t="s">
        <v>918</v>
      </c>
      <c r="C2643" t="s">
        <v>261</v>
      </c>
      <c r="D2643" s="188" t="s">
        <v>888</v>
      </c>
      <c r="E2643" t="s">
        <v>333</v>
      </c>
      <c r="F2643" t="s">
        <v>334</v>
      </c>
      <c r="G2643" t="s">
        <v>70</v>
      </c>
      <c r="H2643">
        <v>27885</v>
      </c>
      <c r="I2643" s="68" t="str">
        <f>VLOOKUP(E2643,Refs!$P$2:$R$29,3,FALSE)</f>
        <v>Y58</v>
      </c>
      <c r="J2643" s="68" t="str">
        <f>VLOOKUP(E2643,Refs!$P$2:$S$29,4,FALSE)</f>
        <v>South West</v>
      </c>
      <c r="K2643" s="28">
        <f t="shared" si="85"/>
        <v>27885</v>
      </c>
    </row>
    <row r="2644" spans="1:11" ht="15" thickBot="1" x14ac:dyDescent="0.4">
      <c r="A2644" s="69">
        <f t="shared" si="86"/>
        <v>45778</v>
      </c>
      <c r="B2644" t="s">
        <v>918</v>
      </c>
      <c r="C2644" t="s">
        <v>261</v>
      </c>
      <c r="D2644" s="188" t="s">
        <v>888</v>
      </c>
      <c r="E2644" t="s">
        <v>333</v>
      </c>
      <c r="F2644" t="s">
        <v>334</v>
      </c>
      <c r="G2644" t="s">
        <v>20</v>
      </c>
      <c r="H2644">
        <v>29081</v>
      </c>
      <c r="I2644" s="68" t="str">
        <f>VLOOKUP(E2644,Refs!$P$2:$R$29,3,FALSE)</f>
        <v>Y58</v>
      </c>
      <c r="J2644" s="68" t="str">
        <f>VLOOKUP(E2644,Refs!$P$2:$S$29,4,FALSE)</f>
        <v>South West</v>
      </c>
      <c r="K2644" s="28">
        <f t="shared" si="85"/>
        <v>29081</v>
      </c>
    </row>
    <row r="2645" spans="1:11" ht="15" thickBot="1" x14ac:dyDescent="0.4">
      <c r="A2645" s="69">
        <f t="shared" si="86"/>
        <v>45778</v>
      </c>
      <c r="B2645" t="s">
        <v>918</v>
      </c>
      <c r="C2645" t="s">
        <v>261</v>
      </c>
      <c r="D2645" s="188" t="s">
        <v>888</v>
      </c>
      <c r="E2645" t="s">
        <v>333</v>
      </c>
      <c r="F2645" t="s">
        <v>334</v>
      </c>
      <c r="G2645" t="s">
        <v>23</v>
      </c>
      <c r="H2645">
        <v>25027</v>
      </c>
      <c r="I2645" s="68" t="str">
        <f>VLOOKUP(E2645,Refs!$P$2:$R$29,3,FALSE)</f>
        <v>Y58</v>
      </c>
      <c r="J2645" s="68" t="str">
        <f>VLOOKUP(E2645,Refs!$P$2:$S$29,4,FALSE)</f>
        <v>South West</v>
      </c>
      <c r="K2645" s="28">
        <f t="shared" si="85"/>
        <v>25027</v>
      </c>
    </row>
    <row r="2646" spans="1:11" ht="15" thickBot="1" x14ac:dyDescent="0.4">
      <c r="A2646" s="69">
        <f t="shared" si="86"/>
        <v>45778</v>
      </c>
      <c r="B2646" t="s">
        <v>918</v>
      </c>
      <c r="C2646" t="s">
        <v>261</v>
      </c>
      <c r="D2646" s="188" t="s">
        <v>888</v>
      </c>
      <c r="E2646" t="s">
        <v>333</v>
      </c>
      <c r="F2646" t="s">
        <v>334</v>
      </c>
      <c r="G2646" t="s">
        <v>19</v>
      </c>
      <c r="H2646">
        <v>77</v>
      </c>
      <c r="I2646" s="68" t="str">
        <f>VLOOKUP(E2646,Refs!$P$2:$R$29,3,FALSE)</f>
        <v>Y58</v>
      </c>
      <c r="J2646" s="68" t="str">
        <f>VLOOKUP(E2646,Refs!$P$2:$S$29,4,FALSE)</f>
        <v>South West</v>
      </c>
      <c r="K2646" s="28">
        <f t="shared" si="85"/>
        <v>77</v>
      </c>
    </row>
    <row r="2647" spans="1:11" ht="15" thickBot="1" x14ac:dyDescent="0.4">
      <c r="A2647" s="69">
        <f t="shared" si="86"/>
        <v>45778</v>
      </c>
      <c r="B2647" t="s">
        <v>918</v>
      </c>
      <c r="C2647" t="s">
        <v>261</v>
      </c>
      <c r="D2647" s="188" t="s">
        <v>888</v>
      </c>
      <c r="E2647" t="s">
        <v>333</v>
      </c>
      <c r="F2647" t="s">
        <v>334</v>
      </c>
      <c r="G2647" t="s">
        <v>21</v>
      </c>
      <c r="H2647">
        <v>172958</v>
      </c>
      <c r="I2647" s="68" t="str">
        <f>VLOOKUP(E2647,Refs!$P$2:$R$29,3,FALSE)</f>
        <v>Y58</v>
      </c>
      <c r="J2647" s="68" t="str">
        <f>VLOOKUP(E2647,Refs!$P$2:$S$29,4,FALSE)</f>
        <v>South West</v>
      </c>
      <c r="K2647" s="28">
        <f t="shared" si="85"/>
        <v>172958</v>
      </c>
    </row>
    <row r="2648" spans="1:11" ht="15" thickBot="1" x14ac:dyDescent="0.4">
      <c r="A2648" s="69">
        <f t="shared" si="86"/>
        <v>45778</v>
      </c>
      <c r="B2648" t="s">
        <v>918</v>
      </c>
      <c r="C2648" t="s">
        <v>261</v>
      </c>
      <c r="D2648" s="188" t="s">
        <v>888</v>
      </c>
      <c r="E2648" t="s">
        <v>333</v>
      </c>
      <c r="F2648" t="s">
        <v>334</v>
      </c>
      <c r="G2648" t="s">
        <v>71</v>
      </c>
      <c r="H2648">
        <v>30</v>
      </c>
      <c r="I2648" s="68" t="str">
        <f>VLOOKUP(E2648,Refs!$P$2:$R$29,3,FALSE)</f>
        <v>Y58</v>
      </c>
      <c r="J2648" s="68" t="str">
        <f>VLOOKUP(E2648,Refs!$P$2:$S$29,4,FALSE)</f>
        <v>South West</v>
      </c>
      <c r="K2648" s="28">
        <f t="shared" si="85"/>
        <v>30</v>
      </c>
    </row>
    <row r="2649" spans="1:11" ht="15" thickBot="1" x14ac:dyDescent="0.4">
      <c r="A2649" s="69">
        <f t="shared" si="86"/>
        <v>45778</v>
      </c>
      <c r="B2649" t="s">
        <v>918</v>
      </c>
      <c r="C2649" t="s">
        <v>261</v>
      </c>
      <c r="D2649" s="188" t="s">
        <v>888</v>
      </c>
      <c r="E2649" t="s">
        <v>333</v>
      </c>
      <c r="F2649" t="s">
        <v>334</v>
      </c>
      <c r="G2649" t="s">
        <v>72</v>
      </c>
      <c r="H2649">
        <v>168</v>
      </c>
      <c r="I2649" s="68" t="str">
        <f>VLOOKUP(E2649,Refs!$P$2:$R$29,3,FALSE)</f>
        <v>Y58</v>
      </c>
      <c r="J2649" s="68" t="str">
        <f>VLOOKUP(E2649,Refs!$P$2:$S$29,4,FALSE)</f>
        <v>South West</v>
      </c>
      <c r="K2649" s="28">
        <f t="shared" si="85"/>
        <v>168</v>
      </c>
    </row>
    <row r="2650" spans="1:11" ht="15" thickBot="1" x14ac:dyDescent="0.4">
      <c r="A2650" s="69">
        <f t="shared" si="86"/>
        <v>45778</v>
      </c>
      <c r="B2650" t="s">
        <v>918</v>
      </c>
      <c r="C2650" t="s">
        <v>261</v>
      </c>
      <c r="D2650" s="188" t="s">
        <v>888</v>
      </c>
      <c r="E2650" t="s">
        <v>333</v>
      </c>
      <c r="F2650" t="s">
        <v>334</v>
      </c>
      <c r="G2650" t="s">
        <v>73</v>
      </c>
      <c r="H2650">
        <v>3020</v>
      </c>
      <c r="I2650" s="68" t="str">
        <f>VLOOKUP(E2650,Refs!$P$2:$R$29,3,FALSE)</f>
        <v>Y58</v>
      </c>
      <c r="J2650" s="68" t="str">
        <f>VLOOKUP(E2650,Refs!$P$2:$S$29,4,FALSE)</f>
        <v>South West</v>
      </c>
      <c r="K2650" s="28">
        <f t="shared" si="85"/>
        <v>3020</v>
      </c>
    </row>
    <row r="2651" spans="1:11" ht="15" thickBot="1" x14ac:dyDescent="0.4">
      <c r="A2651" s="69">
        <f t="shared" si="86"/>
        <v>45778</v>
      </c>
      <c r="B2651" t="s">
        <v>918</v>
      </c>
      <c r="C2651" t="s">
        <v>261</v>
      </c>
      <c r="D2651" s="188" t="s">
        <v>888</v>
      </c>
      <c r="E2651" t="s">
        <v>333</v>
      </c>
      <c r="F2651" t="s">
        <v>334</v>
      </c>
      <c r="G2651" t="s">
        <v>74</v>
      </c>
      <c r="H2651">
        <v>7804</v>
      </c>
      <c r="I2651" s="68" t="str">
        <f>VLOOKUP(E2651,Refs!$P$2:$R$29,3,FALSE)</f>
        <v>Y58</v>
      </c>
      <c r="J2651" s="68" t="str">
        <f>VLOOKUP(E2651,Refs!$P$2:$S$29,4,FALSE)</f>
        <v>South West</v>
      </c>
      <c r="K2651" s="28">
        <f t="shared" si="85"/>
        <v>7804</v>
      </c>
    </row>
    <row r="2652" spans="1:11" ht="15" thickBot="1" x14ac:dyDescent="0.4">
      <c r="A2652" s="69">
        <f t="shared" si="86"/>
        <v>45778</v>
      </c>
      <c r="B2652" t="s">
        <v>918</v>
      </c>
      <c r="C2652" t="s">
        <v>261</v>
      </c>
      <c r="D2652" s="188" t="s">
        <v>888</v>
      </c>
      <c r="E2652" t="s">
        <v>333</v>
      </c>
      <c r="F2652" t="s">
        <v>334</v>
      </c>
      <c r="G2652" t="s">
        <v>75</v>
      </c>
      <c r="H2652">
        <v>27814348</v>
      </c>
      <c r="I2652" s="68" t="str">
        <f>VLOOKUP(E2652,Refs!$P$2:$R$29,3,FALSE)</f>
        <v>Y58</v>
      </c>
      <c r="J2652" s="68" t="str">
        <f>VLOOKUP(E2652,Refs!$P$2:$S$29,4,FALSE)</f>
        <v>South West</v>
      </c>
      <c r="K2652" s="28">
        <f t="shared" si="85"/>
        <v>27814348</v>
      </c>
    </row>
    <row r="2653" spans="1:11" ht="15" thickBot="1" x14ac:dyDescent="0.4">
      <c r="A2653" s="69">
        <f t="shared" si="86"/>
        <v>45778</v>
      </c>
      <c r="B2653" t="s">
        <v>918</v>
      </c>
      <c r="C2653" t="s">
        <v>261</v>
      </c>
      <c r="D2653" s="188" t="s">
        <v>888</v>
      </c>
      <c r="E2653" t="s">
        <v>333</v>
      </c>
      <c r="F2653" t="s">
        <v>334</v>
      </c>
      <c r="G2653" t="s">
        <v>26</v>
      </c>
      <c r="H2653">
        <v>28252</v>
      </c>
      <c r="I2653" s="68" t="str">
        <f>VLOOKUP(E2653,Refs!$P$2:$R$29,3,FALSE)</f>
        <v>Y58</v>
      </c>
      <c r="J2653" s="68" t="str">
        <f>VLOOKUP(E2653,Refs!$P$2:$S$29,4,FALSE)</f>
        <v>South West</v>
      </c>
      <c r="K2653" s="28">
        <f t="shared" si="85"/>
        <v>28252</v>
      </c>
    </row>
    <row r="2654" spans="1:11" ht="15" thickBot="1" x14ac:dyDescent="0.4">
      <c r="A2654" s="69">
        <f t="shared" si="86"/>
        <v>45778</v>
      </c>
      <c r="B2654" t="s">
        <v>918</v>
      </c>
      <c r="C2654" t="s">
        <v>261</v>
      </c>
      <c r="D2654" s="188" t="s">
        <v>888</v>
      </c>
      <c r="E2654" t="s">
        <v>333</v>
      </c>
      <c r="F2654" t="s">
        <v>334</v>
      </c>
      <c r="G2654" t="s">
        <v>76</v>
      </c>
      <c r="H2654">
        <v>591</v>
      </c>
      <c r="I2654" s="68" t="str">
        <f>VLOOKUP(E2654,Refs!$P$2:$R$29,3,FALSE)</f>
        <v>Y58</v>
      </c>
      <c r="J2654" s="68" t="str">
        <f>VLOOKUP(E2654,Refs!$P$2:$S$29,4,FALSE)</f>
        <v>South West</v>
      </c>
      <c r="K2654" s="28">
        <f t="shared" si="85"/>
        <v>591</v>
      </c>
    </row>
    <row r="2655" spans="1:11" ht="15" thickBot="1" x14ac:dyDescent="0.4">
      <c r="A2655" s="69">
        <f t="shared" si="86"/>
        <v>45778</v>
      </c>
      <c r="B2655" t="s">
        <v>918</v>
      </c>
      <c r="C2655" t="s">
        <v>261</v>
      </c>
      <c r="D2655" s="188" t="s">
        <v>888</v>
      </c>
      <c r="E2655" t="s">
        <v>333</v>
      </c>
      <c r="F2655" t="s">
        <v>334</v>
      </c>
      <c r="G2655" t="s">
        <v>77</v>
      </c>
      <c r="H2655">
        <v>9297</v>
      </c>
      <c r="I2655" s="68" t="str">
        <f>VLOOKUP(E2655,Refs!$P$2:$R$29,3,FALSE)</f>
        <v>Y58</v>
      </c>
      <c r="J2655" s="68" t="str">
        <f>VLOOKUP(E2655,Refs!$P$2:$S$29,4,FALSE)</f>
        <v>South West</v>
      </c>
      <c r="K2655" s="28">
        <f t="shared" si="85"/>
        <v>9297</v>
      </c>
    </row>
    <row r="2656" spans="1:11" ht="15" thickBot="1" x14ac:dyDescent="0.4">
      <c r="A2656" s="69">
        <f t="shared" si="86"/>
        <v>45778</v>
      </c>
      <c r="B2656" t="s">
        <v>918</v>
      </c>
      <c r="C2656" t="s">
        <v>261</v>
      </c>
      <c r="D2656" s="188" t="s">
        <v>888</v>
      </c>
      <c r="E2656" t="s">
        <v>333</v>
      </c>
      <c r="F2656" t="s">
        <v>334</v>
      </c>
      <c r="G2656" t="s">
        <v>78</v>
      </c>
      <c r="H2656">
        <v>6000</v>
      </c>
      <c r="I2656" s="68" t="str">
        <f>VLOOKUP(E2656,Refs!$P$2:$R$29,3,FALSE)</f>
        <v>Y58</v>
      </c>
      <c r="J2656" s="68" t="str">
        <f>VLOOKUP(E2656,Refs!$P$2:$S$29,4,FALSE)</f>
        <v>South West</v>
      </c>
      <c r="K2656" s="28">
        <f t="shared" si="85"/>
        <v>6000</v>
      </c>
    </row>
    <row r="2657" spans="1:11" ht="15" thickBot="1" x14ac:dyDescent="0.4">
      <c r="A2657" s="69">
        <f t="shared" si="86"/>
        <v>45778</v>
      </c>
      <c r="B2657" t="s">
        <v>918</v>
      </c>
      <c r="C2657" t="s">
        <v>261</v>
      </c>
      <c r="D2657" s="188" t="s">
        <v>888</v>
      </c>
      <c r="E2657" t="s">
        <v>333</v>
      </c>
      <c r="F2657" t="s">
        <v>334</v>
      </c>
      <c r="G2657" t="s">
        <v>79</v>
      </c>
      <c r="H2657">
        <v>12364</v>
      </c>
      <c r="I2657" s="68" t="str">
        <f>VLOOKUP(E2657,Refs!$P$2:$R$29,3,FALSE)</f>
        <v>Y58</v>
      </c>
      <c r="J2657" s="68" t="str">
        <f>VLOOKUP(E2657,Refs!$P$2:$S$29,4,FALSE)</f>
        <v>South West</v>
      </c>
      <c r="K2657" s="28">
        <f t="shared" si="85"/>
        <v>12364</v>
      </c>
    </row>
    <row r="2658" spans="1:11" ht="15" thickBot="1" x14ac:dyDescent="0.4">
      <c r="A2658" s="69">
        <f t="shared" si="86"/>
        <v>45778</v>
      </c>
      <c r="B2658" t="s">
        <v>918</v>
      </c>
      <c r="C2658" t="s">
        <v>261</v>
      </c>
      <c r="D2658" s="188" t="s">
        <v>888</v>
      </c>
      <c r="E2658" t="s">
        <v>333</v>
      </c>
      <c r="F2658" t="s">
        <v>334</v>
      </c>
      <c r="G2658" t="s">
        <v>80</v>
      </c>
      <c r="H2658">
        <v>0</v>
      </c>
      <c r="I2658" s="68" t="str">
        <f>VLOOKUP(E2658,Refs!$P$2:$R$29,3,FALSE)</f>
        <v>Y58</v>
      </c>
      <c r="J2658" s="68" t="str">
        <f>VLOOKUP(E2658,Refs!$P$2:$S$29,4,FALSE)</f>
        <v>South West</v>
      </c>
      <c r="K2658" s="28" t="str">
        <f t="shared" ref="K2658:K2721" si="87">IF(OR(H2658="NULL",H2658=0,H2658=""),"",H2658)</f>
        <v/>
      </c>
    </row>
    <row r="2659" spans="1:11" ht="15" thickBot="1" x14ac:dyDescent="0.4">
      <c r="A2659" s="69">
        <f t="shared" si="86"/>
        <v>45778</v>
      </c>
      <c r="B2659" t="s">
        <v>918</v>
      </c>
      <c r="C2659" t="s">
        <v>261</v>
      </c>
      <c r="D2659" s="188" t="s">
        <v>888</v>
      </c>
      <c r="E2659" t="s">
        <v>333</v>
      </c>
      <c r="F2659" t="s">
        <v>334</v>
      </c>
      <c r="G2659" t="s">
        <v>25</v>
      </c>
      <c r="H2659">
        <v>16509</v>
      </c>
      <c r="I2659" s="68" t="str">
        <f>VLOOKUP(E2659,Refs!$P$2:$R$29,3,FALSE)</f>
        <v>Y58</v>
      </c>
      <c r="J2659" s="68" t="str">
        <f>VLOOKUP(E2659,Refs!$P$2:$S$29,4,FALSE)</f>
        <v>South West</v>
      </c>
      <c r="K2659" s="28">
        <f t="shared" si="87"/>
        <v>16509</v>
      </c>
    </row>
    <row r="2660" spans="1:11" ht="15" thickBot="1" x14ac:dyDescent="0.4">
      <c r="A2660" s="69">
        <f t="shared" si="86"/>
        <v>45778</v>
      </c>
      <c r="B2660" t="s">
        <v>918</v>
      </c>
      <c r="C2660" t="s">
        <v>261</v>
      </c>
      <c r="D2660" s="188" t="s">
        <v>888</v>
      </c>
      <c r="E2660" t="s">
        <v>333</v>
      </c>
      <c r="F2660" t="s">
        <v>334</v>
      </c>
      <c r="G2660" t="s">
        <v>81</v>
      </c>
      <c r="H2660">
        <v>44</v>
      </c>
      <c r="I2660" s="68" t="str">
        <f>VLOOKUP(E2660,Refs!$P$2:$R$29,3,FALSE)</f>
        <v>Y58</v>
      </c>
      <c r="J2660" s="68" t="str">
        <f>VLOOKUP(E2660,Refs!$P$2:$S$29,4,FALSE)</f>
        <v>South West</v>
      </c>
      <c r="K2660" s="28">
        <f t="shared" si="87"/>
        <v>44</v>
      </c>
    </row>
    <row r="2661" spans="1:11" ht="15" thickBot="1" x14ac:dyDescent="0.4">
      <c r="A2661" s="69">
        <f t="shared" si="86"/>
        <v>45778</v>
      </c>
      <c r="B2661" t="s">
        <v>918</v>
      </c>
      <c r="C2661" t="s">
        <v>261</v>
      </c>
      <c r="D2661" s="188" t="s">
        <v>888</v>
      </c>
      <c r="E2661" t="s">
        <v>333</v>
      </c>
      <c r="F2661" t="s">
        <v>334</v>
      </c>
      <c r="G2661" t="s">
        <v>82</v>
      </c>
      <c r="H2661">
        <v>7811</v>
      </c>
      <c r="I2661" s="68" t="str">
        <f>VLOOKUP(E2661,Refs!$P$2:$R$29,3,FALSE)</f>
        <v>Y58</v>
      </c>
      <c r="J2661" s="68" t="str">
        <f>VLOOKUP(E2661,Refs!$P$2:$S$29,4,FALSE)</f>
        <v>South West</v>
      </c>
      <c r="K2661" s="28">
        <f t="shared" si="87"/>
        <v>7811</v>
      </c>
    </row>
    <row r="2662" spans="1:11" ht="15" thickBot="1" x14ac:dyDescent="0.4">
      <c r="A2662" s="69">
        <f t="shared" si="86"/>
        <v>45778</v>
      </c>
      <c r="B2662" t="s">
        <v>918</v>
      </c>
      <c r="C2662" t="s">
        <v>261</v>
      </c>
      <c r="D2662" s="188" t="s">
        <v>888</v>
      </c>
      <c r="E2662" t="s">
        <v>333</v>
      </c>
      <c r="F2662" t="s">
        <v>334</v>
      </c>
      <c r="G2662" t="s">
        <v>83</v>
      </c>
      <c r="H2662">
        <v>4305</v>
      </c>
      <c r="I2662" s="68" t="str">
        <f>VLOOKUP(E2662,Refs!$P$2:$R$29,3,FALSE)</f>
        <v>Y58</v>
      </c>
      <c r="J2662" s="68" t="str">
        <f>VLOOKUP(E2662,Refs!$P$2:$S$29,4,FALSE)</f>
        <v>South West</v>
      </c>
      <c r="K2662" s="28">
        <f t="shared" si="87"/>
        <v>4305</v>
      </c>
    </row>
    <row r="2663" spans="1:11" ht="15" thickBot="1" x14ac:dyDescent="0.4">
      <c r="A2663" s="69">
        <f t="shared" si="86"/>
        <v>45778</v>
      </c>
      <c r="B2663" t="s">
        <v>918</v>
      </c>
      <c r="C2663" t="s">
        <v>261</v>
      </c>
      <c r="D2663" s="188" t="s">
        <v>888</v>
      </c>
      <c r="E2663" t="s">
        <v>333</v>
      </c>
      <c r="F2663" t="s">
        <v>334</v>
      </c>
      <c r="G2663" t="s">
        <v>84</v>
      </c>
      <c r="H2663">
        <v>2427</v>
      </c>
      <c r="I2663" s="68" t="str">
        <f>VLOOKUP(E2663,Refs!$P$2:$R$29,3,FALSE)</f>
        <v>Y58</v>
      </c>
      <c r="J2663" s="68" t="str">
        <f>VLOOKUP(E2663,Refs!$P$2:$S$29,4,FALSE)</f>
        <v>South West</v>
      </c>
      <c r="K2663" s="28">
        <f t="shared" si="87"/>
        <v>2427</v>
      </c>
    </row>
    <row r="2664" spans="1:11" ht="15" thickBot="1" x14ac:dyDescent="0.4">
      <c r="A2664" s="69">
        <f t="shared" si="86"/>
        <v>45778</v>
      </c>
      <c r="B2664" t="s">
        <v>918</v>
      </c>
      <c r="C2664" t="s">
        <v>261</v>
      </c>
      <c r="D2664" s="188" t="s">
        <v>888</v>
      </c>
      <c r="E2664" t="s">
        <v>333</v>
      </c>
      <c r="F2664" t="s">
        <v>334</v>
      </c>
      <c r="G2664" t="s">
        <v>85</v>
      </c>
      <c r="H2664">
        <v>11967</v>
      </c>
      <c r="I2664" s="68" t="str">
        <f>VLOOKUP(E2664,Refs!$P$2:$R$29,3,FALSE)</f>
        <v>Y58</v>
      </c>
      <c r="J2664" s="68" t="str">
        <f>VLOOKUP(E2664,Refs!$P$2:$S$29,4,FALSE)</f>
        <v>South West</v>
      </c>
      <c r="K2664" s="28">
        <f t="shared" si="87"/>
        <v>11967</v>
      </c>
    </row>
    <row r="2665" spans="1:11" ht="15" thickBot="1" x14ac:dyDescent="0.4">
      <c r="A2665" s="69">
        <f t="shared" si="86"/>
        <v>45778</v>
      </c>
      <c r="B2665" t="s">
        <v>918</v>
      </c>
      <c r="C2665" t="s">
        <v>261</v>
      </c>
      <c r="D2665" s="188" t="s">
        <v>888</v>
      </c>
      <c r="E2665" t="s">
        <v>333</v>
      </c>
      <c r="F2665" t="s">
        <v>334</v>
      </c>
      <c r="G2665" t="s">
        <v>86</v>
      </c>
      <c r="H2665">
        <v>666</v>
      </c>
      <c r="I2665" s="68" t="str">
        <f>VLOOKUP(E2665,Refs!$P$2:$R$29,3,FALSE)</f>
        <v>Y58</v>
      </c>
      <c r="J2665" s="68" t="str">
        <f>VLOOKUP(E2665,Refs!$P$2:$S$29,4,FALSE)</f>
        <v>South West</v>
      </c>
      <c r="K2665" s="28">
        <f t="shared" si="87"/>
        <v>666</v>
      </c>
    </row>
    <row r="2666" spans="1:11" ht="15" thickBot="1" x14ac:dyDescent="0.4">
      <c r="A2666" s="69">
        <f t="shared" si="86"/>
        <v>45778</v>
      </c>
      <c r="B2666" t="s">
        <v>918</v>
      </c>
      <c r="C2666" t="s">
        <v>261</v>
      </c>
      <c r="D2666" s="188" t="s">
        <v>888</v>
      </c>
      <c r="E2666" t="s">
        <v>333</v>
      </c>
      <c r="F2666" t="s">
        <v>334</v>
      </c>
      <c r="G2666" t="s">
        <v>87</v>
      </c>
      <c r="H2666">
        <v>311</v>
      </c>
      <c r="I2666" s="68" t="str">
        <f>VLOOKUP(E2666,Refs!$P$2:$R$29,3,FALSE)</f>
        <v>Y58</v>
      </c>
      <c r="J2666" s="68" t="str">
        <f>VLOOKUP(E2666,Refs!$P$2:$S$29,4,FALSE)</f>
        <v>South West</v>
      </c>
      <c r="K2666" s="28">
        <f t="shared" si="87"/>
        <v>311</v>
      </c>
    </row>
    <row r="2667" spans="1:11" ht="15" thickBot="1" x14ac:dyDescent="0.4">
      <c r="A2667" s="69">
        <f t="shared" si="86"/>
        <v>45778</v>
      </c>
      <c r="B2667" t="s">
        <v>918</v>
      </c>
      <c r="C2667" t="s">
        <v>261</v>
      </c>
      <c r="D2667" s="188" t="s">
        <v>888</v>
      </c>
      <c r="E2667" t="s">
        <v>333</v>
      </c>
      <c r="F2667" t="s">
        <v>334</v>
      </c>
      <c r="G2667" t="s">
        <v>88</v>
      </c>
      <c r="H2667">
        <v>5614</v>
      </c>
      <c r="I2667" s="68" t="str">
        <f>VLOOKUP(E2667,Refs!$P$2:$R$29,3,FALSE)</f>
        <v>Y58</v>
      </c>
      <c r="J2667" s="68" t="str">
        <f>VLOOKUP(E2667,Refs!$P$2:$S$29,4,FALSE)</f>
        <v>South West</v>
      </c>
      <c r="K2667" s="28">
        <f t="shared" si="87"/>
        <v>5614</v>
      </c>
    </row>
    <row r="2668" spans="1:11" ht="15" thickBot="1" x14ac:dyDescent="0.4">
      <c r="A2668" s="69">
        <f t="shared" si="86"/>
        <v>45778</v>
      </c>
      <c r="B2668" t="s">
        <v>918</v>
      </c>
      <c r="C2668" t="s">
        <v>261</v>
      </c>
      <c r="D2668" s="188" t="s">
        <v>888</v>
      </c>
      <c r="E2668" t="s">
        <v>333</v>
      </c>
      <c r="F2668" t="s">
        <v>334</v>
      </c>
      <c r="G2668" t="s">
        <v>89</v>
      </c>
      <c r="H2668">
        <v>34583</v>
      </c>
      <c r="I2668" s="68" t="str">
        <f>VLOOKUP(E2668,Refs!$P$2:$R$29,3,FALSE)</f>
        <v>Y58</v>
      </c>
      <c r="J2668" s="68" t="str">
        <f>VLOOKUP(E2668,Refs!$P$2:$S$29,4,FALSE)</f>
        <v>South West</v>
      </c>
      <c r="K2668" s="28">
        <f t="shared" si="87"/>
        <v>34583</v>
      </c>
    </row>
    <row r="2669" spans="1:11" ht="15" thickBot="1" x14ac:dyDescent="0.4">
      <c r="A2669" s="69">
        <f t="shared" si="86"/>
        <v>45778</v>
      </c>
      <c r="B2669" t="s">
        <v>918</v>
      </c>
      <c r="C2669" t="s">
        <v>261</v>
      </c>
      <c r="D2669" s="188" t="s">
        <v>888</v>
      </c>
      <c r="E2669" t="s">
        <v>333</v>
      </c>
      <c r="F2669" t="s">
        <v>334</v>
      </c>
      <c r="G2669" t="s">
        <v>90</v>
      </c>
      <c r="H2669">
        <v>21707</v>
      </c>
      <c r="I2669" s="68" t="str">
        <f>VLOOKUP(E2669,Refs!$P$2:$R$29,3,FALSE)</f>
        <v>Y58</v>
      </c>
      <c r="J2669" s="68" t="str">
        <f>VLOOKUP(E2669,Refs!$P$2:$S$29,4,FALSE)</f>
        <v>South West</v>
      </c>
      <c r="K2669" s="28">
        <f t="shared" si="87"/>
        <v>21707</v>
      </c>
    </row>
    <row r="2670" spans="1:11" ht="15" thickBot="1" x14ac:dyDescent="0.4">
      <c r="A2670" s="69">
        <f t="shared" si="86"/>
        <v>45778</v>
      </c>
      <c r="B2670" t="s">
        <v>918</v>
      </c>
      <c r="C2670" t="s">
        <v>261</v>
      </c>
      <c r="D2670" s="188" t="s">
        <v>888</v>
      </c>
      <c r="E2670" t="s">
        <v>333</v>
      </c>
      <c r="F2670" t="s">
        <v>334</v>
      </c>
      <c r="G2670" t="s">
        <v>27</v>
      </c>
      <c r="H2670">
        <v>3233</v>
      </c>
      <c r="I2670" s="68" t="str">
        <f>VLOOKUP(E2670,Refs!$P$2:$R$29,3,FALSE)</f>
        <v>Y58</v>
      </c>
      <c r="J2670" s="68" t="str">
        <f>VLOOKUP(E2670,Refs!$P$2:$S$29,4,FALSE)</f>
        <v>South West</v>
      </c>
      <c r="K2670" s="28">
        <f t="shared" si="87"/>
        <v>3233</v>
      </c>
    </row>
    <row r="2671" spans="1:11" ht="15" thickBot="1" x14ac:dyDescent="0.4">
      <c r="A2671" s="69">
        <f t="shared" si="86"/>
        <v>45778</v>
      </c>
      <c r="B2671" t="s">
        <v>918</v>
      </c>
      <c r="C2671" t="s">
        <v>261</v>
      </c>
      <c r="D2671" s="188" t="s">
        <v>888</v>
      </c>
      <c r="E2671" t="s">
        <v>333</v>
      </c>
      <c r="F2671" t="s">
        <v>334</v>
      </c>
      <c r="G2671" t="s">
        <v>29</v>
      </c>
      <c r="H2671">
        <v>4762</v>
      </c>
      <c r="I2671" s="68" t="str">
        <f>VLOOKUP(E2671,Refs!$P$2:$R$29,3,FALSE)</f>
        <v>Y58</v>
      </c>
      <c r="J2671" s="68" t="str">
        <f>VLOOKUP(E2671,Refs!$P$2:$S$29,4,FALSE)</f>
        <v>South West</v>
      </c>
      <c r="K2671" s="28">
        <f t="shared" si="87"/>
        <v>4762</v>
      </c>
    </row>
    <row r="2672" spans="1:11" ht="15" thickBot="1" x14ac:dyDescent="0.4">
      <c r="A2672" s="69">
        <f t="shared" si="86"/>
        <v>45778</v>
      </c>
      <c r="B2672" t="s">
        <v>918</v>
      </c>
      <c r="C2672" t="s">
        <v>261</v>
      </c>
      <c r="D2672" s="188" t="s">
        <v>888</v>
      </c>
      <c r="E2672" t="s">
        <v>333</v>
      </c>
      <c r="F2672" t="s">
        <v>334</v>
      </c>
      <c r="G2672" t="s">
        <v>91</v>
      </c>
      <c r="H2672">
        <v>2584</v>
      </c>
      <c r="I2672" s="68" t="str">
        <f>VLOOKUP(E2672,Refs!$P$2:$R$29,3,FALSE)</f>
        <v>Y58</v>
      </c>
      <c r="J2672" s="68" t="str">
        <f>VLOOKUP(E2672,Refs!$P$2:$S$29,4,FALSE)</f>
        <v>South West</v>
      </c>
      <c r="K2672" s="28">
        <f t="shared" si="87"/>
        <v>2584</v>
      </c>
    </row>
    <row r="2673" spans="1:11" ht="15" thickBot="1" x14ac:dyDescent="0.4">
      <c r="A2673" s="69">
        <f t="shared" si="86"/>
        <v>45778</v>
      </c>
      <c r="B2673" t="s">
        <v>918</v>
      </c>
      <c r="C2673" t="s">
        <v>261</v>
      </c>
      <c r="D2673" s="188" t="s">
        <v>888</v>
      </c>
      <c r="E2673" t="s">
        <v>333</v>
      </c>
      <c r="F2673" t="s">
        <v>334</v>
      </c>
      <c r="G2673" t="s">
        <v>92</v>
      </c>
      <c r="H2673">
        <v>81</v>
      </c>
      <c r="I2673" s="68" t="str">
        <f>VLOOKUP(E2673,Refs!$P$2:$R$29,3,FALSE)</f>
        <v>Y58</v>
      </c>
      <c r="J2673" s="68" t="str">
        <f>VLOOKUP(E2673,Refs!$P$2:$S$29,4,FALSE)</f>
        <v>South West</v>
      </c>
      <c r="K2673" s="28">
        <f t="shared" si="87"/>
        <v>81</v>
      </c>
    </row>
    <row r="2674" spans="1:11" ht="15" thickBot="1" x14ac:dyDescent="0.4">
      <c r="A2674" s="69">
        <f t="shared" si="86"/>
        <v>45778</v>
      </c>
      <c r="B2674" t="s">
        <v>918</v>
      </c>
      <c r="C2674" t="s">
        <v>261</v>
      </c>
      <c r="D2674" s="188" t="s">
        <v>888</v>
      </c>
      <c r="E2674" t="s">
        <v>333</v>
      </c>
      <c r="F2674" t="s">
        <v>334</v>
      </c>
      <c r="G2674" t="s">
        <v>93</v>
      </c>
      <c r="H2674">
        <v>632</v>
      </c>
      <c r="I2674" s="68" t="str">
        <f>VLOOKUP(E2674,Refs!$P$2:$R$29,3,FALSE)</f>
        <v>Y58</v>
      </c>
      <c r="J2674" s="68" t="str">
        <f>VLOOKUP(E2674,Refs!$P$2:$S$29,4,FALSE)</f>
        <v>South West</v>
      </c>
      <c r="K2674" s="28">
        <f t="shared" si="87"/>
        <v>632</v>
      </c>
    </row>
    <row r="2675" spans="1:11" ht="15" thickBot="1" x14ac:dyDescent="0.4">
      <c r="A2675" s="69">
        <f t="shared" si="86"/>
        <v>45778</v>
      </c>
      <c r="B2675" t="s">
        <v>918</v>
      </c>
      <c r="C2675" t="s">
        <v>261</v>
      </c>
      <c r="D2675" s="188" t="s">
        <v>888</v>
      </c>
      <c r="E2675" t="s">
        <v>333</v>
      </c>
      <c r="F2675" t="s">
        <v>334</v>
      </c>
      <c r="G2675" t="s">
        <v>94</v>
      </c>
      <c r="H2675">
        <v>150</v>
      </c>
      <c r="I2675" s="68" t="str">
        <f>VLOOKUP(E2675,Refs!$P$2:$R$29,3,FALSE)</f>
        <v>Y58</v>
      </c>
      <c r="J2675" s="68" t="str">
        <f>VLOOKUP(E2675,Refs!$P$2:$S$29,4,FALSE)</f>
        <v>South West</v>
      </c>
      <c r="K2675" s="28">
        <f t="shared" si="87"/>
        <v>150</v>
      </c>
    </row>
    <row r="2676" spans="1:11" ht="15" thickBot="1" x14ac:dyDescent="0.4">
      <c r="A2676" s="69">
        <f t="shared" si="86"/>
        <v>45778</v>
      </c>
      <c r="B2676" t="s">
        <v>918</v>
      </c>
      <c r="C2676" t="s">
        <v>261</v>
      </c>
      <c r="D2676" s="188" t="s">
        <v>888</v>
      </c>
      <c r="E2676" t="s">
        <v>333</v>
      </c>
      <c r="F2676" t="s">
        <v>334</v>
      </c>
      <c r="G2676" t="s">
        <v>95</v>
      </c>
      <c r="H2676">
        <v>759</v>
      </c>
      <c r="I2676" s="68" t="str">
        <f>VLOOKUP(E2676,Refs!$P$2:$R$29,3,FALSE)</f>
        <v>Y58</v>
      </c>
      <c r="J2676" s="68" t="str">
        <f>VLOOKUP(E2676,Refs!$P$2:$S$29,4,FALSE)</f>
        <v>South West</v>
      </c>
      <c r="K2676" s="28">
        <f t="shared" si="87"/>
        <v>759</v>
      </c>
    </row>
    <row r="2677" spans="1:11" ht="15" thickBot="1" x14ac:dyDescent="0.4">
      <c r="A2677" s="69">
        <f t="shared" si="86"/>
        <v>45778</v>
      </c>
      <c r="B2677" t="s">
        <v>918</v>
      </c>
      <c r="C2677" t="s">
        <v>261</v>
      </c>
      <c r="D2677" s="188" t="s">
        <v>888</v>
      </c>
      <c r="E2677" t="s">
        <v>333</v>
      </c>
      <c r="F2677" t="s">
        <v>334</v>
      </c>
      <c r="G2677" t="s">
        <v>96</v>
      </c>
      <c r="H2677">
        <v>691</v>
      </c>
      <c r="I2677" s="68" t="str">
        <f>VLOOKUP(E2677,Refs!$P$2:$R$29,3,FALSE)</f>
        <v>Y58</v>
      </c>
      <c r="J2677" s="68" t="str">
        <f>VLOOKUP(E2677,Refs!$P$2:$S$29,4,FALSE)</f>
        <v>South West</v>
      </c>
      <c r="K2677" s="28">
        <f t="shared" si="87"/>
        <v>691</v>
      </c>
    </row>
    <row r="2678" spans="1:11" ht="15" thickBot="1" x14ac:dyDescent="0.4">
      <c r="A2678" s="69">
        <f t="shared" si="86"/>
        <v>45778</v>
      </c>
      <c r="B2678" t="s">
        <v>918</v>
      </c>
      <c r="C2678" t="s">
        <v>261</v>
      </c>
      <c r="D2678" s="188" t="s">
        <v>888</v>
      </c>
      <c r="E2678" t="s">
        <v>333</v>
      </c>
      <c r="F2678" t="s">
        <v>334</v>
      </c>
      <c r="G2678" t="s">
        <v>97</v>
      </c>
      <c r="H2678">
        <v>6570</v>
      </c>
      <c r="I2678" s="68" t="str">
        <f>VLOOKUP(E2678,Refs!$P$2:$R$29,3,FALSE)</f>
        <v>Y58</v>
      </c>
      <c r="J2678" s="68" t="str">
        <f>VLOOKUP(E2678,Refs!$P$2:$S$29,4,FALSE)</f>
        <v>South West</v>
      </c>
      <c r="K2678" s="28">
        <f t="shared" si="87"/>
        <v>6570</v>
      </c>
    </row>
    <row r="2679" spans="1:11" ht="15" thickBot="1" x14ac:dyDescent="0.4">
      <c r="A2679" s="69">
        <f t="shared" si="86"/>
        <v>45778</v>
      </c>
      <c r="B2679" t="s">
        <v>918</v>
      </c>
      <c r="C2679" t="s">
        <v>261</v>
      </c>
      <c r="D2679" s="188" t="s">
        <v>888</v>
      </c>
      <c r="E2679" t="s">
        <v>333</v>
      </c>
      <c r="F2679" t="s">
        <v>334</v>
      </c>
      <c r="G2679" t="s">
        <v>31</v>
      </c>
      <c r="H2679">
        <v>6133</v>
      </c>
      <c r="I2679" s="68" t="str">
        <f>VLOOKUP(E2679,Refs!$P$2:$R$29,3,FALSE)</f>
        <v>Y58</v>
      </c>
      <c r="J2679" s="68" t="str">
        <f>VLOOKUP(E2679,Refs!$P$2:$S$29,4,FALSE)</f>
        <v>South West</v>
      </c>
      <c r="K2679" s="28">
        <f t="shared" si="87"/>
        <v>6133</v>
      </c>
    </row>
    <row r="2680" spans="1:11" ht="15" thickBot="1" x14ac:dyDescent="0.4">
      <c r="A2680" s="69">
        <f t="shared" si="86"/>
        <v>45778</v>
      </c>
      <c r="B2680" t="s">
        <v>918</v>
      </c>
      <c r="C2680" t="s">
        <v>261</v>
      </c>
      <c r="D2680" s="188" t="s">
        <v>888</v>
      </c>
      <c r="E2680" t="s">
        <v>333</v>
      </c>
      <c r="F2680" t="s">
        <v>334</v>
      </c>
      <c r="G2680" t="s">
        <v>98</v>
      </c>
      <c r="H2680">
        <v>3190</v>
      </c>
      <c r="I2680" s="68" t="str">
        <f>VLOOKUP(E2680,Refs!$P$2:$R$29,3,FALSE)</f>
        <v>Y58</v>
      </c>
      <c r="J2680" s="68" t="str">
        <f>VLOOKUP(E2680,Refs!$P$2:$S$29,4,FALSE)</f>
        <v>South West</v>
      </c>
      <c r="K2680" s="28">
        <f t="shared" si="87"/>
        <v>3190</v>
      </c>
    </row>
    <row r="2681" spans="1:11" ht="15" thickBot="1" x14ac:dyDescent="0.4">
      <c r="A2681" s="69">
        <f t="shared" si="86"/>
        <v>45778</v>
      </c>
      <c r="B2681" t="s">
        <v>918</v>
      </c>
      <c r="C2681" t="s">
        <v>261</v>
      </c>
      <c r="D2681" s="188" t="s">
        <v>888</v>
      </c>
      <c r="E2681" t="s">
        <v>333</v>
      </c>
      <c r="F2681" t="s">
        <v>334</v>
      </c>
      <c r="G2681" t="s">
        <v>99</v>
      </c>
      <c r="H2681">
        <v>3265</v>
      </c>
      <c r="I2681" s="68" t="str">
        <f>VLOOKUP(E2681,Refs!$P$2:$R$29,3,FALSE)</f>
        <v>Y58</v>
      </c>
      <c r="J2681" s="68" t="str">
        <f>VLOOKUP(E2681,Refs!$P$2:$S$29,4,FALSE)</f>
        <v>South West</v>
      </c>
      <c r="K2681" s="28">
        <f t="shared" si="87"/>
        <v>3265</v>
      </c>
    </row>
    <row r="2682" spans="1:11" ht="15" thickBot="1" x14ac:dyDescent="0.4">
      <c r="A2682" s="69">
        <f t="shared" si="86"/>
        <v>45778</v>
      </c>
      <c r="B2682" t="s">
        <v>918</v>
      </c>
      <c r="C2682" t="s">
        <v>261</v>
      </c>
      <c r="D2682" s="188" t="s">
        <v>888</v>
      </c>
      <c r="E2682" t="s">
        <v>333</v>
      </c>
      <c r="F2682" t="s">
        <v>334</v>
      </c>
      <c r="G2682" t="s">
        <v>100</v>
      </c>
      <c r="H2682">
        <v>3116</v>
      </c>
      <c r="I2682" s="68" t="str">
        <f>VLOOKUP(E2682,Refs!$P$2:$R$29,3,FALSE)</f>
        <v>Y58</v>
      </c>
      <c r="J2682" s="68" t="str">
        <f>VLOOKUP(E2682,Refs!$P$2:$S$29,4,FALSE)</f>
        <v>South West</v>
      </c>
      <c r="K2682" s="28">
        <f t="shared" si="87"/>
        <v>3116</v>
      </c>
    </row>
    <row r="2683" spans="1:11" ht="15" thickBot="1" x14ac:dyDescent="0.4">
      <c r="A2683" s="69">
        <f t="shared" si="86"/>
        <v>45778</v>
      </c>
      <c r="B2683" t="s">
        <v>918</v>
      </c>
      <c r="C2683" t="s">
        <v>261</v>
      </c>
      <c r="D2683" s="188" t="s">
        <v>888</v>
      </c>
      <c r="E2683" t="s">
        <v>333</v>
      </c>
      <c r="F2683" t="s">
        <v>334</v>
      </c>
      <c r="G2683" t="s">
        <v>101</v>
      </c>
      <c r="H2683">
        <v>2085</v>
      </c>
      <c r="I2683" s="68" t="str">
        <f>VLOOKUP(E2683,Refs!$P$2:$R$29,3,FALSE)</f>
        <v>Y58</v>
      </c>
      <c r="J2683" s="68" t="str">
        <f>VLOOKUP(E2683,Refs!$P$2:$S$29,4,FALSE)</f>
        <v>South West</v>
      </c>
      <c r="K2683" s="28">
        <f t="shared" si="87"/>
        <v>2085</v>
      </c>
    </row>
    <row r="2684" spans="1:11" ht="15" thickBot="1" x14ac:dyDescent="0.4">
      <c r="A2684" s="69">
        <f t="shared" si="86"/>
        <v>45778</v>
      </c>
      <c r="B2684" t="s">
        <v>918</v>
      </c>
      <c r="C2684" t="s">
        <v>261</v>
      </c>
      <c r="D2684" s="188" t="s">
        <v>888</v>
      </c>
      <c r="E2684" t="s">
        <v>333</v>
      </c>
      <c r="F2684" t="s">
        <v>334</v>
      </c>
      <c r="G2684" t="s">
        <v>102</v>
      </c>
      <c r="H2684">
        <v>682</v>
      </c>
      <c r="I2684" s="68" t="str">
        <f>VLOOKUP(E2684,Refs!$P$2:$R$29,3,FALSE)</f>
        <v>Y58</v>
      </c>
      <c r="J2684" s="68" t="str">
        <f>VLOOKUP(E2684,Refs!$P$2:$S$29,4,FALSE)</f>
        <v>South West</v>
      </c>
      <c r="K2684" s="28">
        <f t="shared" si="87"/>
        <v>682</v>
      </c>
    </row>
    <row r="2685" spans="1:11" ht="15" thickBot="1" x14ac:dyDescent="0.4">
      <c r="A2685" s="69">
        <f t="shared" si="86"/>
        <v>45778</v>
      </c>
      <c r="B2685" t="s">
        <v>918</v>
      </c>
      <c r="C2685" t="s">
        <v>261</v>
      </c>
      <c r="D2685" s="188" t="s">
        <v>888</v>
      </c>
      <c r="E2685" t="s">
        <v>333</v>
      </c>
      <c r="F2685" t="s">
        <v>334</v>
      </c>
      <c r="G2685" t="s">
        <v>103</v>
      </c>
      <c r="H2685">
        <v>213</v>
      </c>
      <c r="I2685" s="68" t="str">
        <f>VLOOKUP(E2685,Refs!$P$2:$R$29,3,FALSE)</f>
        <v>Y58</v>
      </c>
      <c r="J2685" s="68" t="str">
        <f>VLOOKUP(E2685,Refs!$P$2:$S$29,4,FALSE)</f>
        <v>South West</v>
      </c>
      <c r="K2685" s="28">
        <f t="shared" si="87"/>
        <v>213</v>
      </c>
    </row>
    <row r="2686" spans="1:11" ht="15" thickBot="1" x14ac:dyDescent="0.4">
      <c r="A2686" s="69">
        <f t="shared" si="86"/>
        <v>45778</v>
      </c>
      <c r="B2686" t="s">
        <v>918</v>
      </c>
      <c r="C2686" t="s">
        <v>261</v>
      </c>
      <c r="D2686" s="188" t="s">
        <v>888</v>
      </c>
      <c r="E2686" t="s">
        <v>333</v>
      </c>
      <c r="F2686" t="s">
        <v>334</v>
      </c>
      <c r="G2686" t="s">
        <v>104</v>
      </c>
      <c r="H2686">
        <v>2341</v>
      </c>
      <c r="I2686" s="68" t="str">
        <f>VLOOKUP(E2686,Refs!$P$2:$R$29,3,FALSE)</f>
        <v>Y58</v>
      </c>
      <c r="J2686" s="68" t="str">
        <f>VLOOKUP(E2686,Refs!$P$2:$S$29,4,FALSE)</f>
        <v>South West</v>
      </c>
      <c r="K2686" s="28">
        <f t="shared" si="87"/>
        <v>2341</v>
      </c>
    </row>
    <row r="2687" spans="1:11" ht="15" thickBot="1" x14ac:dyDescent="0.4">
      <c r="A2687" s="69">
        <f t="shared" si="86"/>
        <v>45778</v>
      </c>
      <c r="B2687" t="s">
        <v>918</v>
      </c>
      <c r="C2687" t="s">
        <v>261</v>
      </c>
      <c r="D2687" s="188" t="s">
        <v>888</v>
      </c>
      <c r="E2687" t="s">
        <v>333</v>
      </c>
      <c r="F2687" t="s">
        <v>334</v>
      </c>
      <c r="G2687" t="s">
        <v>105</v>
      </c>
      <c r="H2687">
        <v>3644235</v>
      </c>
      <c r="I2687" s="68" t="str">
        <f>VLOOKUP(E2687,Refs!$P$2:$R$29,3,FALSE)</f>
        <v>Y58</v>
      </c>
      <c r="J2687" s="68" t="str">
        <f>VLOOKUP(E2687,Refs!$P$2:$S$29,4,FALSE)</f>
        <v>South West</v>
      </c>
      <c r="K2687" s="28">
        <f t="shared" si="87"/>
        <v>3644235</v>
      </c>
    </row>
    <row r="2688" spans="1:11" ht="15" thickBot="1" x14ac:dyDescent="0.4">
      <c r="A2688" s="69">
        <f t="shared" si="86"/>
        <v>45778</v>
      </c>
      <c r="B2688" t="s">
        <v>918</v>
      </c>
      <c r="C2688" t="s">
        <v>261</v>
      </c>
      <c r="D2688" s="188" t="s">
        <v>888</v>
      </c>
      <c r="E2688" t="s">
        <v>333</v>
      </c>
      <c r="F2688" t="s">
        <v>334</v>
      </c>
      <c r="G2688" t="s">
        <v>106</v>
      </c>
      <c r="H2688">
        <v>4131</v>
      </c>
      <c r="I2688" s="68" t="str">
        <f>VLOOKUP(E2688,Refs!$P$2:$R$29,3,FALSE)</f>
        <v>Y58</v>
      </c>
      <c r="J2688" s="68" t="str">
        <f>VLOOKUP(E2688,Refs!$P$2:$S$29,4,FALSE)</f>
        <v>South West</v>
      </c>
      <c r="K2688" s="28">
        <f t="shared" si="87"/>
        <v>4131</v>
      </c>
    </row>
    <row r="2689" spans="1:11" ht="15" thickBot="1" x14ac:dyDescent="0.4">
      <c r="A2689" s="69">
        <f t="shared" si="86"/>
        <v>45778</v>
      </c>
      <c r="B2689" t="s">
        <v>918</v>
      </c>
      <c r="C2689" t="s">
        <v>261</v>
      </c>
      <c r="D2689" s="188" t="s">
        <v>888</v>
      </c>
      <c r="E2689" t="s">
        <v>333</v>
      </c>
      <c r="F2689" t="s">
        <v>334</v>
      </c>
      <c r="G2689" t="s">
        <v>107</v>
      </c>
      <c r="H2689">
        <v>3587</v>
      </c>
      <c r="I2689" s="68" t="str">
        <f>VLOOKUP(E2689,Refs!$P$2:$R$29,3,FALSE)</f>
        <v>Y58</v>
      </c>
      <c r="J2689" s="68" t="str">
        <f>VLOOKUP(E2689,Refs!$P$2:$S$29,4,FALSE)</f>
        <v>South West</v>
      </c>
      <c r="K2689" s="28">
        <f t="shared" si="87"/>
        <v>3587</v>
      </c>
    </row>
    <row r="2690" spans="1:11" ht="15" thickBot="1" x14ac:dyDescent="0.4">
      <c r="A2690" s="69">
        <f t="shared" si="86"/>
        <v>45778</v>
      </c>
      <c r="B2690" t="s">
        <v>918</v>
      </c>
      <c r="C2690" t="s">
        <v>261</v>
      </c>
      <c r="D2690" s="188" t="s">
        <v>888</v>
      </c>
      <c r="E2690" t="s">
        <v>333</v>
      </c>
      <c r="F2690" t="s">
        <v>334</v>
      </c>
      <c r="G2690" t="s">
        <v>108</v>
      </c>
      <c r="H2690">
        <v>208</v>
      </c>
      <c r="I2690" s="68" t="str">
        <f>VLOOKUP(E2690,Refs!$P$2:$R$29,3,FALSE)</f>
        <v>Y58</v>
      </c>
      <c r="J2690" s="68" t="str">
        <f>VLOOKUP(E2690,Refs!$P$2:$S$29,4,FALSE)</f>
        <v>South West</v>
      </c>
      <c r="K2690" s="28">
        <f t="shared" si="87"/>
        <v>208</v>
      </c>
    </row>
    <row r="2691" spans="1:11" ht="15" thickBot="1" x14ac:dyDescent="0.4">
      <c r="A2691" s="69">
        <f t="shared" ref="A2691:A2754" si="88">DATEVALUE(RIGHT(B2691,8))</f>
        <v>45778</v>
      </c>
      <c r="B2691" t="s">
        <v>918</v>
      </c>
      <c r="C2691" t="s">
        <v>261</v>
      </c>
      <c r="D2691" s="188" t="s">
        <v>888</v>
      </c>
      <c r="E2691" t="s">
        <v>333</v>
      </c>
      <c r="F2691" t="s">
        <v>334</v>
      </c>
      <c r="G2691" t="s">
        <v>109</v>
      </c>
      <c r="H2691">
        <v>1091</v>
      </c>
      <c r="I2691" s="68" t="str">
        <f>VLOOKUP(E2691,Refs!$P$2:$R$29,3,FALSE)</f>
        <v>Y58</v>
      </c>
      <c r="J2691" s="68" t="str">
        <f>VLOOKUP(E2691,Refs!$P$2:$S$29,4,FALSE)</f>
        <v>South West</v>
      </c>
      <c r="K2691" s="28">
        <f t="shared" si="87"/>
        <v>1091</v>
      </c>
    </row>
    <row r="2692" spans="1:11" ht="15" thickBot="1" x14ac:dyDescent="0.4">
      <c r="A2692" s="69">
        <f t="shared" si="88"/>
        <v>45778</v>
      </c>
      <c r="B2692" t="s">
        <v>918</v>
      </c>
      <c r="C2692" t="s">
        <v>261</v>
      </c>
      <c r="D2692" s="188" t="s">
        <v>888</v>
      </c>
      <c r="E2692" t="s">
        <v>333</v>
      </c>
      <c r="F2692" t="s">
        <v>334</v>
      </c>
      <c r="G2692" t="s">
        <v>110</v>
      </c>
      <c r="H2692">
        <v>690518</v>
      </c>
      <c r="I2692" s="68" t="str">
        <f>VLOOKUP(E2692,Refs!$P$2:$R$29,3,FALSE)</f>
        <v>Y58</v>
      </c>
      <c r="J2692" s="68" t="str">
        <f>VLOOKUP(E2692,Refs!$P$2:$S$29,4,FALSE)</f>
        <v>South West</v>
      </c>
      <c r="K2692" s="28">
        <f t="shared" si="87"/>
        <v>690518</v>
      </c>
    </row>
    <row r="2693" spans="1:11" ht="15" thickBot="1" x14ac:dyDescent="0.4">
      <c r="A2693" s="69">
        <f t="shared" si="88"/>
        <v>45778</v>
      </c>
      <c r="B2693" t="s">
        <v>918</v>
      </c>
      <c r="C2693" t="s">
        <v>261</v>
      </c>
      <c r="D2693" s="188" t="s">
        <v>888</v>
      </c>
      <c r="E2693" t="s">
        <v>333</v>
      </c>
      <c r="F2693" t="s">
        <v>334</v>
      </c>
      <c r="G2693" t="s">
        <v>111</v>
      </c>
      <c r="H2693">
        <v>2284</v>
      </c>
      <c r="I2693" s="68" t="str">
        <f>VLOOKUP(E2693,Refs!$P$2:$R$29,3,FALSE)</f>
        <v>Y58</v>
      </c>
      <c r="J2693" s="68" t="str">
        <f>VLOOKUP(E2693,Refs!$P$2:$S$29,4,FALSE)</f>
        <v>South West</v>
      </c>
      <c r="K2693" s="28">
        <f t="shared" si="87"/>
        <v>2284</v>
      </c>
    </row>
    <row r="2694" spans="1:11" ht="15" thickBot="1" x14ac:dyDescent="0.4">
      <c r="A2694" s="69">
        <f t="shared" si="88"/>
        <v>45778</v>
      </c>
      <c r="B2694" t="s">
        <v>918</v>
      </c>
      <c r="C2694" t="s">
        <v>261</v>
      </c>
      <c r="D2694" s="188" t="s">
        <v>888</v>
      </c>
      <c r="E2694" t="s">
        <v>333</v>
      </c>
      <c r="F2694" t="s">
        <v>334</v>
      </c>
      <c r="G2694" t="s">
        <v>814</v>
      </c>
      <c r="H2694">
        <v>220</v>
      </c>
      <c r="I2694" s="68" t="str">
        <f>VLOOKUP(E2694,Refs!$P$2:$R$29,3,FALSE)</f>
        <v>Y58</v>
      </c>
      <c r="J2694" s="68" t="str">
        <f>VLOOKUP(E2694,Refs!$P$2:$S$29,4,FALSE)</f>
        <v>South West</v>
      </c>
      <c r="K2694" s="28">
        <f t="shared" si="87"/>
        <v>220</v>
      </c>
    </row>
    <row r="2695" spans="1:11" ht="15" thickBot="1" x14ac:dyDescent="0.4">
      <c r="A2695" s="69">
        <f t="shared" si="88"/>
        <v>45778</v>
      </c>
      <c r="B2695" t="s">
        <v>918</v>
      </c>
      <c r="C2695" t="s">
        <v>261</v>
      </c>
      <c r="D2695" s="188" t="s">
        <v>888</v>
      </c>
      <c r="E2695" t="s">
        <v>333</v>
      </c>
      <c r="F2695" t="s">
        <v>334</v>
      </c>
      <c r="G2695" t="s">
        <v>815</v>
      </c>
      <c r="H2695">
        <v>1419</v>
      </c>
      <c r="I2695" s="68" t="str">
        <f>VLOOKUP(E2695,Refs!$P$2:$R$29,3,FALSE)</f>
        <v>Y58</v>
      </c>
      <c r="J2695" s="68" t="str">
        <f>VLOOKUP(E2695,Refs!$P$2:$S$29,4,FALSE)</f>
        <v>South West</v>
      </c>
      <c r="K2695" s="28">
        <f t="shared" si="87"/>
        <v>1419</v>
      </c>
    </row>
    <row r="2696" spans="1:11" ht="15" thickBot="1" x14ac:dyDescent="0.4">
      <c r="A2696" s="69">
        <f t="shared" si="88"/>
        <v>45778</v>
      </c>
      <c r="B2696" t="s">
        <v>918</v>
      </c>
      <c r="C2696" t="s">
        <v>261</v>
      </c>
      <c r="D2696" s="188" t="s">
        <v>888</v>
      </c>
      <c r="E2696" t="s">
        <v>333</v>
      </c>
      <c r="F2696" t="s">
        <v>334</v>
      </c>
      <c r="G2696" t="s">
        <v>112</v>
      </c>
      <c r="H2696">
        <v>17285</v>
      </c>
      <c r="I2696" s="68" t="str">
        <f>VLOOKUP(E2696,Refs!$P$2:$R$29,3,FALSE)</f>
        <v>Y58</v>
      </c>
      <c r="J2696" s="68" t="str">
        <f>VLOOKUP(E2696,Refs!$P$2:$S$29,4,FALSE)</f>
        <v>South West</v>
      </c>
      <c r="K2696" s="28">
        <f t="shared" si="87"/>
        <v>17285</v>
      </c>
    </row>
    <row r="2697" spans="1:11" ht="15" thickBot="1" x14ac:dyDescent="0.4">
      <c r="A2697" s="69">
        <f t="shared" si="88"/>
        <v>45778</v>
      </c>
      <c r="B2697" t="s">
        <v>918</v>
      </c>
      <c r="C2697" t="s">
        <v>261</v>
      </c>
      <c r="D2697" s="188" t="s">
        <v>888</v>
      </c>
      <c r="E2697" t="s">
        <v>333</v>
      </c>
      <c r="F2697" t="s">
        <v>334</v>
      </c>
      <c r="G2697" t="s">
        <v>113</v>
      </c>
      <c r="H2697">
        <v>0</v>
      </c>
      <c r="I2697" s="68" t="str">
        <f>VLOOKUP(E2697,Refs!$P$2:$R$29,3,FALSE)</f>
        <v>Y58</v>
      </c>
      <c r="J2697" s="68" t="str">
        <f>VLOOKUP(E2697,Refs!$P$2:$S$29,4,FALSE)</f>
        <v>South West</v>
      </c>
      <c r="K2697" s="28" t="str">
        <f t="shared" si="87"/>
        <v/>
      </c>
    </row>
    <row r="2698" spans="1:11" ht="15" thickBot="1" x14ac:dyDescent="0.4">
      <c r="A2698" s="69">
        <f t="shared" si="88"/>
        <v>45778</v>
      </c>
      <c r="B2698" t="s">
        <v>918</v>
      </c>
      <c r="C2698" t="s">
        <v>261</v>
      </c>
      <c r="D2698" s="188" t="s">
        <v>888</v>
      </c>
      <c r="E2698" t="s">
        <v>333</v>
      </c>
      <c r="F2698" t="s">
        <v>334</v>
      </c>
      <c r="G2698" t="s">
        <v>114</v>
      </c>
      <c r="H2698">
        <v>14481</v>
      </c>
      <c r="I2698" s="68" t="str">
        <f>VLOOKUP(E2698,Refs!$P$2:$R$29,3,FALSE)</f>
        <v>Y58</v>
      </c>
      <c r="J2698" s="68" t="str">
        <f>VLOOKUP(E2698,Refs!$P$2:$S$29,4,FALSE)</f>
        <v>South West</v>
      </c>
      <c r="K2698" s="28">
        <f t="shared" si="87"/>
        <v>14481</v>
      </c>
    </row>
    <row r="2699" spans="1:11" ht="15" thickBot="1" x14ac:dyDescent="0.4">
      <c r="A2699" s="69">
        <f t="shared" si="88"/>
        <v>45778</v>
      </c>
      <c r="B2699" t="s">
        <v>918</v>
      </c>
      <c r="C2699" t="s">
        <v>261</v>
      </c>
      <c r="D2699" s="188" t="s">
        <v>888</v>
      </c>
      <c r="E2699" t="s">
        <v>333</v>
      </c>
      <c r="F2699" t="s">
        <v>334</v>
      </c>
      <c r="G2699" t="s">
        <v>115</v>
      </c>
      <c r="H2699">
        <v>1652</v>
      </c>
      <c r="I2699" s="68" t="str">
        <f>VLOOKUP(E2699,Refs!$P$2:$R$29,3,FALSE)</f>
        <v>Y58</v>
      </c>
      <c r="J2699" s="68" t="str">
        <f>VLOOKUP(E2699,Refs!$P$2:$S$29,4,FALSE)</f>
        <v>South West</v>
      </c>
      <c r="K2699" s="28">
        <f t="shared" si="87"/>
        <v>1652</v>
      </c>
    </row>
    <row r="2700" spans="1:11" ht="15" thickBot="1" x14ac:dyDescent="0.4">
      <c r="A2700" s="69">
        <f t="shared" si="88"/>
        <v>45778</v>
      </c>
      <c r="B2700" t="s">
        <v>918</v>
      </c>
      <c r="C2700" t="s">
        <v>261</v>
      </c>
      <c r="D2700" s="188" t="s">
        <v>888</v>
      </c>
      <c r="E2700" t="s">
        <v>333</v>
      </c>
      <c r="F2700" t="s">
        <v>334</v>
      </c>
      <c r="G2700" t="s">
        <v>116</v>
      </c>
      <c r="H2700">
        <v>3160</v>
      </c>
      <c r="I2700" s="68" t="str">
        <f>VLOOKUP(E2700,Refs!$P$2:$R$29,3,FALSE)</f>
        <v>Y58</v>
      </c>
      <c r="J2700" s="68" t="str">
        <f>VLOOKUP(E2700,Refs!$P$2:$S$29,4,FALSE)</f>
        <v>South West</v>
      </c>
      <c r="K2700" s="28">
        <f t="shared" si="87"/>
        <v>3160</v>
      </c>
    </row>
    <row r="2701" spans="1:11" ht="15" thickBot="1" x14ac:dyDescent="0.4">
      <c r="A2701" s="69">
        <f t="shared" si="88"/>
        <v>45778</v>
      </c>
      <c r="B2701" t="s">
        <v>918</v>
      </c>
      <c r="C2701" t="s">
        <v>261</v>
      </c>
      <c r="D2701" s="188" t="s">
        <v>888</v>
      </c>
      <c r="E2701" t="s">
        <v>333</v>
      </c>
      <c r="F2701" t="s">
        <v>334</v>
      </c>
      <c r="G2701" t="s">
        <v>117</v>
      </c>
      <c r="H2701">
        <v>1615</v>
      </c>
      <c r="I2701" s="68" t="str">
        <f>VLOOKUP(E2701,Refs!$P$2:$R$29,3,FALSE)</f>
        <v>Y58</v>
      </c>
      <c r="J2701" s="68" t="str">
        <f>VLOOKUP(E2701,Refs!$P$2:$S$29,4,FALSE)</f>
        <v>South West</v>
      </c>
      <c r="K2701" s="28">
        <f t="shared" si="87"/>
        <v>1615</v>
      </c>
    </row>
    <row r="2702" spans="1:11" ht="15" thickBot="1" x14ac:dyDescent="0.4">
      <c r="A2702" s="69">
        <f t="shared" si="88"/>
        <v>45778</v>
      </c>
      <c r="B2702" t="s">
        <v>918</v>
      </c>
      <c r="C2702" t="s">
        <v>261</v>
      </c>
      <c r="D2702" s="188" t="s">
        <v>888</v>
      </c>
      <c r="E2702" t="s">
        <v>333</v>
      </c>
      <c r="F2702" t="s">
        <v>334</v>
      </c>
      <c r="G2702" t="s">
        <v>118</v>
      </c>
      <c r="H2702">
        <v>7148</v>
      </c>
      <c r="I2702" s="68" t="str">
        <f>VLOOKUP(E2702,Refs!$P$2:$R$29,3,FALSE)</f>
        <v>Y58</v>
      </c>
      <c r="J2702" s="68" t="str">
        <f>VLOOKUP(E2702,Refs!$P$2:$S$29,4,FALSE)</f>
        <v>South West</v>
      </c>
      <c r="K2702" s="28">
        <f t="shared" si="87"/>
        <v>7148</v>
      </c>
    </row>
    <row r="2703" spans="1:11" ht="15" thickBot="1" x14ac:dyDescent="0.4">
      <c r="A2703" s="69">
        <f t="shared" si="88"/>
        <v>45778</v>
      </c>
      <c r="B2703" t="s">
        <v>918</v>
      </c>
      <c r="C2703" t="s">
        <v>261</v>
      </c>
      <c r="D2703" s="188" t="s">
        <v>888</v>
      </c>
      <c r="E2703" t="s">
        <v>333</v>
      </c>
      <c r="F2703" t="s">
        <v>334</v>
      </c>
      <c r="G2703" t="s">
        <v>119</v>
      </c>
      <c r="H2703">
        <v>11</v>
      </c>
      <c r="I2703" s="68" t="str">
        <f>VLOOKUP(E2703,Refs!$P$2:$R$29,3,FALSE)</f>
        <v>Y58</v>
      </c>
      <c r="J2703" s="68" t="str">
        <f>VLOOKUP(E2703,Refs!$P$2:$S$29,4,FALSE)</f>
        <v>South West</v>
      </c>
      <c r="K2703" s="28">
        <f t="shared" si="87"/>
        <v>11</v>
      </c>
    </row>
    <row r="2704" spans="1:11" ht="15" thickBot="1" x14ac:dyDescent="0.4">
      <c r="A2704" s="69">
        <f t="shared" si="88"/>
        <v>45778</v>
      </c>
      <c r="B2704" t="s">
        <v>918</v>
      </c>
      <c r="C2704" t="s">
        <v>261</v>
      </c>
      <c r="D2704" s="188" t="s">
        <v>888</v>
      </c>
      <c r="E2704" t="s">
        <v>333</v>
      </c>
      <c r="F2704" t="s">
        <v>334</v>
      </c>
      <c r="G2704" t="s">
        <v>120</v>
      </c>
      <c r="H2704">
        <v>449</v>
      </c>
      <c r="I2704" s="68" t="str">
        <f>VLOOKUP(E2704,Refs!$P$2:$R$29,3,FALSE)</f>
        <v>Y58</v>
      </c>
      <c r="J2704" s="68" t="str">
        <f>VLOOKUP(E2704,Refs!$P$2:$S$29,4,FALSE)</f>
        <v>South West</v>
      </c>
      <c r="K2704" s="28">
        <f t="shared" si="87"/>
        <v>449</v>
      </c>
    </row>
    <row r="2705" spans="1:11" ht="15" thickBot="1" x14ac:dyDescent="0.4">
      <c r="A2705" s="69">
        <f t="shared" si="88"/>
        <v>45778</v>
      </c>
      <c r="B2705" t="s">
        <v>918</v>
      </c>
      <c r="C2705" t="s">
        <v>261</v>
      </c>
      <c r="D2705" s="188" t="s">
        <v>888</v>
      </c>
      <c r="E2705" t="s">
        <v>333</v>
      </c>
      <c r="F2705" t="s">
        <v>334</v>
      </c>
      <c r="G2705" t="s">
        <v>121</v>
      </c>
      <c r="H2705">
        <v>1</v>
      </c>
      <c r="I2705" s="68" t="str">
        <f>VLOOKUP(E2705,Refs!$P$2:$R$29,3,FALSE)</f>
        <v>Y58</v>
      </c>
      <c r="J2705" s="68" t="str">
        <f>VLOOKUP(E2705,Refs!$P$2:$S$29,4,FALSE)</f>
        <v>South West</v>
      </c>
      <c r="K2705" s="28">
        <f t="shared" si="87"/>
        <v>1</v>
      </c>
    </row>
    <row r="2706" spans="1:11" ht="15" thickBot="1" x14ac:dyDescent="0.4">
      <c r="A2706" s="69">
        <f t="shared" si="88"/>
        <v>45778</v>
      </c>
      <c r="B2706" t="s">
        <v>918</v>
      </c>
      <c r="C2706" t="s">
        <v>261</v>
      </c>
      <c r="D2706" s="188" t="s">
        <v>888</v>
      </c>
      <c r="E2706" t="s">
        <v>333</v>
      </c>
      <c r="F2706" t="s">
        <v>334</v>
      </c>
      <c r="G2706" t="s">
        <v>122</v>
      </c>
      <c r="H2706">
        <v>2009</v>
      </c>
      <c r="I2706" s="68" t="str">
        <f>VLOOKUP(E2706,Refs!$P$2:$R$29,3,FALSE)</f>
        <v>Y58</v>
      </c>
      <c r="J2706" s="68" t="str">
        <f>VLOOKUP(E2706,Refs!$P$2:$S$29,4,FALSE)</f>
        <v>South West</v>
      </c>
      <c r="K2706" s="28">
        <f t="shared" si="87"/>
        <v>2009</v>
      </c>
    </row>
    <row r="2707" spans="1:11" ht="15" thickBot="1" x14ac:dyDescent="0.4">
      <c r="A2707" s="69">
        <f t="shared" si="88"/>
        <v>45778</v>
      </c>
      <c r="B2707" t="s">
        <v>918</v>
      </c>
      <c r="C2707" t="s">
        <v>261</v>
      </c>
      <c r="D2707" s="188" t="s">
        <v>888</v>
      </c>
      <c r="E2707" t="s">
        <v>333</v>
      </c>
      <c r="F2707" t="s">
        <v>334</v>
      </c>
      <c r="G2707" t="s">
        <v>123</v>
      </c>
      <c r="H2707">
        <v>1</v>
      </c>
      <c r="I2707" s="68" t="str">
        <f>VLOOKUP(E2707,Refs!$P$2:$R$29,3,FALSE)</f>
        <v>Y58</v>
      </c>
      <c r="J2707" s="68" t="str">
        <f>VLOOKUP(E2707,Refs!$P$2:$S$29,4,FALSE)</f>
        <v>South West</v>
      </c>
      <c r="K2707" s="28">
        <f t="shared" si="87"/>
        <v>1</v>
      </c>
    </row>
    <row r="2708" spans="1:11" ht="15" thickBot="1" x14ac:dyDescent="0.4">
      <c r="A2708" s="69">
        <f t="shared" si="88"/>
        <v>45778</v>
      </c>
      <c r="B2708" t="s">
        <v>918</v>
      </c>
      <c r="C2708" t="s">
        <v>261</v>
      </c>
      <c r="D2708" s="188" t="s">
        <v>888</v>
      </c>
      <c r="E2708" t="s">
        <v>333</v>
      </c>
      <c r="F2708" t="s">
        <v>334</v>
      </c>
      <c r="G2708" t="s">
        <v>124</v>
      </c>
      <c r="H2708">
        <v>0</v>
      </c>
      <c r="I2708" s="68" t="str">
        <f>VLOOKUP(E2708,Refs!$P$2:$R$29,3,FALSE)</f>
        <v>Y58</v>
      </c>
      <c r="J2708" s="68" t="str">
        <f>VLOOKUP(E2708,Refs!$P$2:$S$29,4,FALSE)</f>
        <v>South West</v>
      </c>
      <c r="K2708" s="28" t="str">
        <f t="shared" si="87"/>
        <v/>
      </c>
    </row>
    <row r="2709" spans="1:11" ht="15" thickBot="1" x14ac:dyDescent="0.4">
      <c r="A2709" s="69">
        <f t="shared" si="88"/>
        <v>45778</v>
      </c>
      <c r="B2709" t="s">
        <v>918</v>
      </c>
      <c r="C2709" t="s">
        <v>261</v>
      </c>
      <c r="D2709" s="188" t="s">
        <v>888</v>
      </c>
      <c r="E2709" t="s">
        <v>333</v>
      </c>
      <c r="F2709" t="s">
        <v>334</v>
      </c>
      <c r="G2709" t="s">
        <v>125</v>
      </c>
      <c r="H2709">
        <v>0</v>
      </c>
      <c r="I2709" s="68" t="str">
        <f>VLOOKUP(E2709,Refs!$P$2:$R$29,3,FALSE)</f>
        <v>Y58</v>
      </c>
      <c r="J2709" s="68" t="str">
        <f>VLOOKUP(E2709,Refs!$P$2:$S$29,4,FALSE)</f>
        <v>South West</v>
      </c>
      <c r="K2709" s="28" t="str">
        <f t="shared" si="87"/>
        <v/>
      </c>
    </row>
    <row r="2710" spans="1:11" ht="15" thickBot="1" x14ac:dyDescent="0.4">
      <c r="A2710" s="69">
        <f t="shared" si="88"/>
        <v>45778</v>
      </c>
      <c r="B2710" t="s">
        <v>918</v>
      </c>
      <c r="C2710" t="s">
        <v>261</v>
      </c>
      <c r="D2710" s="188" t="s">
        <v>888</v>
      </c>
      <c r="E2710" t="s">
        <v>333</v>
      </c>
      <c r="F2710" t="s">
        <v>334</v>
      </c>
      <c r="G2710" t="s">
        <v>126</v>
      </c>
      <c r="H2710">
        <v>0</v>
      </c>
      <c r="I2710" s="68" t="str">
        <f>VLOOKUP(E2710,Refs!$P$2:$R$29,3,FALSE)</f>
        <v>Y58</v>
      </c>
      <c r="J2710" s="68" t="str">
        <f>VLOOKUP(E2710,Refs!$P$2:$S$29,4,FALSE)</f>
        <v>South West</v>
      </c>
      <c r="K2710" s="28" t="str">
        <f t="shared" si="87"/>
        <v/>
      </c>
    </row>
    <row r="2711" spans="1:11" ht="15" thickBot="1" x14ac:dyDescent="0.4">
      <c r="A2711" s="69">
        <f t="shared" si="88"/>
        <v>45778</v>
      </c>
      <c r="B2711" t="s">
        <v>918</v>
      </c>
      <c r="C2711" t="s">
        <v>261</v>
      </c>
      <c r="D2711" s="188" t="s">
        <v>888</v>
      </c>
      <c r="E2711" t="s">
        <v>333</v>
      </c>
      <c r="F2711" t="s">
        <v>334</v>
      </c>
      <c r="G2711" t="s">
        <v>127</v>
      </c>
      <c r="H2711">
        <v>0</v>
      </c>
      <c r="I2711" s="68" t="str">
        <f>VLOOKUP(E2711,Refs!$P$2:$R$29,3,FALSE)</f>
        <v>Y58</v>
      </c>
      <c r="J2711" s="68" t="str">
        <f>VLOOKUP(E2711,Refs!$P$2:$S$29,4,FALSE)</f>
        <v>South West</v>
      </c>
      <c r="K2711" s="28" t="str">
        <f t="shared" si="87"/>
        <v/>
      </c>
    </row>
    <row r="2712" spans="1:11" ht="15" thickBot="1" x14ac:dyDescent="0.4">
      <c r="A2712" s="69">
        <f t="shared" si="88"/>
        <v>45778</v>
      </c>
      <c r="B2712" t="s">
        <v>918</v>
      </c>
      <c r="C2712" t="s">
        <v>261</v>
      </c>
      <c r="D2712" s="188" t="s">
        <v>888</v>
      </c>
      <c r="E2712" t="s">
        <v>333</v>
      </c>
      <c r="F2712" t="s">
        <v>334</v>
      </c>
      <c r="G2712" t="s">
        <v>128</v>
      </c>
      <c r="H2712">
        <v>24</v>
      </c>
      <c r="I2712" s="68" t="str">
        <f>VLOOKUP(E2712,Refs!$P$2:$R$29,3,FALSE)</f>
        <v>Y58</v>
      </c>
      <c r="J2712" s="68" t="str">
        <f>VLOOKUP(E2712,Refs!$P$2:$S$29,4,FALSE)</f>
        <v>South West</v>
      </c>
      <c r="K2712" s="28">
        <f t="shared" si="87"/>
        <v>24</v>
      </c>
    </row>
    <row r="2713" spans="1:11" ht="15" thickBot="1" x14ac:dyDescent="0.4">
      <c r="A2713" s="69">
        <f t="shared" si="88"/>
        <v>45778</v>
      </c>
      <c r="B2713" t="s">
        <v>918</v>
      </c>
      <c r="C2713" t="s">
        <v>261</v>
      </c>
      <c r="D2713" s="188" t="s">
        <v>888</v>
      </c>
      <c r="E2713" t="s">
        <v>333</v>
      </c>
      <c r="F2713" t="s">
        <v>334</v>
      </c>
      <c r="G2713" t="s">
        <v>129</v>
      </c>
      <c r="H2713">
        <v>63</v>
      </c>
      <c r="I2713" s="68" t="str">
        <f>VLOOKUP(E2713,Refs!$P$2:$R$29,3,FALSE)</f>
        <v>Y58</v>
      </c>
      <c r="J2713" s="68" t="str">
        <f>VLOOKUP(E2713,Refs!$P$2:$S$29,4,FALSE)</f>
        <v>South West</v>
      </c>
      <c r="K2713" s="28">
        <f t="shared" si="87"/>
        <v>63</v>
      </c>
    </row>
    <row r="2714" spans="1:11" ht="15" thickBot="1" x14ac:dyDescent="0.4">
      <c r="A2714" s="69">
        <f t="shared" si="88"/>
        <v>45778</v>
      </c>
      <c r="B2714" t="s">
        <v>918</v>
      </c>
      <c r="C2714" t="s">
        <v>261</v>
      </c>
      <c r="D2714" s="188" t="s">
        <v>888</v>
      </c>
      <c r="E2714" t="s">
        <v>333</v>
      </c>
      <c r="F2714" t="s">
        <v>334</v>
      </c>
      <c r="G2714" t="s">
        <v>130</v>
      </c>
      <c r="H2714">
        <v>236</v>
      </c>
      <c r="I2714" s="68" t="str">
        <f>VLOOKUP(E2714,Refs!$P$2:$R$29,3,FALSE)</f>
        <v>Y58</v>
      </c>
      <c r="J2714" s="68" t="str">
        <f>VLOOKUP(E2714,Refs!$P$2:$S$29,4,FALSE)</f>
        <v>South West</v>
      </c>
      <c r="K2714" s="28">
        <f t="shared" si="87"/>
        <v>236</v>
      </c>
    </row>
    <row r="2715" spans="1:11" ht="15" thickBot="1" x14ac:dyDescent="0.4">
      <c r="A2715" s="69">
        <f t="shared" si="88"/>
        <v>45778</v>
      </c>
      <c r="B2715" t="s">
        <v>918</v>
      </c>
      <c r="C2715" t="s">
        <v>261</v>
      </c>
      <c r="D2715" s="188" t="s">
        <v>888</v>
      </c>
      <c r="E2715" t="s">
        <v>333</v>
      </c>
      <c r="F2715" t="s">
        <v>334</v>
      </c>
      <c r="G2715" t="s">
        <v>131</v>
      </c>
      <c r="H2715">
        <v>227</v>
      </c>
      <c r="I2715" s="68" t="str">
        <f>VLOOKUP(E2715,Refs!$P$2:$R$29,3,FALSE)</f>
        <v>Y58</v>
      </c>
      <c r="J2715" s="68" t="str">
        <f>VLOOKUP(E2715,Refs!$P$2:$S$29,4,FALSE)</f>
        <v>South West</v>
      </c>
      <c r="K2715" s="28">
        <f t="shared" si="87"/>
        <v>227</v>
      </c>
    </row>
    <row r="2716" spans="1:11" ht="15" thickBot="1" x14ac:dyDescent="0.4">
      <c r="A2716" s="69">
        <f t="shared" si="88"/>
        <v>45778</v>
      </c>
      <c r="B2716" t="s">
        <v>918</v>
      </c>
      <c r="C2716" t="s">
        <v>261</v>
      </c>
      <c r="D2716" s="188" t="s">
        <v>888</v>
      </c>
      <c r="E2716" t="s">
        <v>333</v>
      </c>
      <c r="F2716" t="s">
        <v>334</v>
      </c>
      <c r="G2716" t="s">
        <v>132</v>
      </c>
      <c r="H2716">
        <v>1460</v>
      </c>
      <c r="I2716" s="68" t="str">
        <f>VLOOKUP(E2716,Refs!$P$2:$R$29,3,FALSE)</f>
        <v>Y58</v>
      </c>
      <c r="J2716" s="68" t="str">
        <f>VLOOKUP(E2716,Refs!$P$2:$S$29,4,FALSE)</f>
        <v>South West</v>
      </c>
      <c r="K2716" s="28">
        <f t="shared" si="87"/>
        <v>1460</v>
      </c>
    </row>
    <row r="2717" spans="1:11" ht="15" thickBot="1" x14ac:dyDescent="0.4">
      <c r="A2717" s="69">
        <f t="shared" si="88"/>
        <v>45778</v>
      </c>
      <c r="B2717" t="s">
        <v>918</v>
      </c>
      <c r="C2717" t="s">
        <v>261</v>
      </c>
      <c r="D2717" s="188" t="s">
        <v>888</v>
      </c>
      <c r="E2717" t="s">
        <v>333</v>
      </c>
      <c r="F2717" t="s">
        <v>334</v>
      </c>
      <c r="G2717" t="s">
        <v>133</v>
      </c>
      <c r="H2717">
        <v>1452</v>
      </c>
      <c r="I2717" s="68" t="str">
        <f>VLOOKUP(E2717,Refs!$P$2:$R$29,3,FALSE)</f>
        <v>Y58</v>
      </c>
      <c r="J2717" s="68" t="str">
        <f>VLOOKUP(E2717,Refs!$P$2:$S$29,4,FALSE)</f>
        <v>South West</v>
      </c>
      <c r="K2717" s="28">
        <f t="shared" si="87"/>
        <v>1452</v>
      </c>
    </row>
    <row r="2718" spans="1:11" ht="15" thickBot="1" x14ac:dyDescent="0.4">
      <c r="A2718" s="69">
        <f t="shared" si="88"/>
        <v>45778</v>
      </c>
      <c r="B2718" t="s">
        <v>918</v>
      </c>
      <c r="C2718" t="s">
        <v>261</v>
      </c>
      <c r="D2718" s="188" t="s">
        <v>888</v>
      </c>
      <c r="E2718" t="s">
        <v>333</v>
      </c>
      <c r="F2718" t="s">
        <v>334</v>
      </c>
      <c r="G2718" t="s">
        <v>134</v>
      </c>
      <c r="H2718">
        <v>188</v>
      </c>
      <c r="I2718" s="68" t="str">
        <f>VLOOKUP(E2718,Refs!$P$2:$R$29,3,FALSE)</f>
        <v>Y58</v>
      </c>
      <c r="J2718" s="68" t="str">
        <f>VLOOKUP(E2718,Refs!$P$2:$S$29,4,FALSE)</f>
        <v>South West</v>
      </c>
      <c r="K2718" s="28">
        <f t="shared" si="87"/>
        <v>188</v>
      </c>
    </row>
    <row r="2719" spans="1:11" ht="15" thickBot="1" x14ac:dyDescent="0.4">
      <c r="A2719" s="69">
        <f t="shared" si="88"/>
        <v>45778</v>
      </c>
      <c r="B2719" t="s">
        <v>918</v>
      </c>
      <c r="C2719" t="s">
        <v>261</v>
      </c>
      <c r="D2719" s="188" t="s">
        <v>888</v>
      </c>
      <c r="E2719" t="s">
        <v>333</v>
      </c>
      <c r="F2719" t="s">
        <v>334</v>
      </c>
      <c r="G2719" t="s">
        <v>135</v>
      </c>
      <c r="H2719">
        <v>188</v>
      </c>
      <c r="I2719" s="68" t="str">
        <f>VLOOKUP(E2719,Refs!$P$2:$R$29,3,FALSE)</f>
        <v>Y58</v>
      </c>
      <c r="J2719" s="68" t="str">
        <f>VLOOKUP(E2719,Refs!$P$2:$S$29,4,FALSE)</f>
        <v>South West</v>
      </c>
      <c r="K2719" s="28">
        <f t="shared" si="87"/>
        <v>188</v>
      </c>
    </row>
    <row r="2720" spans="1:11" ht="15" thickBot="1" x14ac:dyDescent="0.4">
      <c r="A2720" s="69">
        <f t="shared" si="88"/>
        <v>45778</v>
      </c>
      <c r="B2720" t="s">
        <v>918</v>
      </c>
      <c r="C2720" t="s">
        <v>261</v>
      </c>
      <c r="D2720" s="188" t="s">
        <v>888</v>
      </c>
      <c r="E2720" t="s">
        <v>333</v>
      </c>
      <c r="F2720" t="s">
        <v>334</v>
      </c>
      <c r="G2720" t="s">
        <v>136</v>
      </c>
      <c r="H2720">
        <v>158</v>
      </c>
      <c r="I2720" s="68" t="str">
        <f>VLOOKUP(E2720,Refs!$P$2:$R$29,3,FALSE)</f>
        <v>Y58</v>
      </c>
      <c r="J2720" s="68" t="str">
        <f>VLOOKUP(E2720,Refs!$P$2:$S$29,4,FALSE)</f>
        <v>South West</v>
      </c>
      <c r="K2720" s="28">
        <f t="shared" si="87"/>
        <v>158</v>
      </c>
    </row>
    <row r="2721" spans="1:11" ht="15" thickBot="1" x14ac:dyDescent="0.4">
      <c r="A2721" s="69">
        <f t="shared" si="88"/>
        <v>45778</v>
      </c>
      <c r="B2721" t="s">
        <v>918</v>
      </c>
      <c r="C2721" t="s">
        <v>261</v>
      </c>
      <c r="D2721" s="188" t="s">
        <v>888</v>
      </c>
      <c r="E2721" t="s">
        <v>333</v>
      </c>
      <c r="F2721" t="s">
        <v>334</v>
      </c>
      <c r="G2721" t="s">
        <v>137</v>
      </c>
      <c r="H2721">
        <v>147</v>
      </c>
      <c r="I2721" s="68" t="str">
        <f>VLOOKUP(E2721,Refs!$P$2:$R$29,3,FALSE)</f>
        <v>Y58</v>
      </c>
      <c r="J2721" s="68" t="str">
        <f>VLOOKUP(E2721,Refs!$P$2:$S$29,4,FALSE)</f>
        <v>South West</v>
      </c>
      <c r="K2721" s="28">
        <f t="shared" si="87"/>
        <v>147</v>
      </c>
    </row>
    <row r="2722" spans="1:11" ht="15" thickBot="1" x14ac:dyDescent="0.4">
      <c r="A2722" s="69">
        <f t="shared" si="88"/>
        <v>45778</v>
      </c>
      <c r="B2722" t="s">
        <v>918</v>
      </c>
      <c r="C2722" t="s">
        <v>261</v>
      </c>
      <c r="D2722" s="188" t="s">
        <v>888</v>
      </c>
      <c r="E2722" t="s">
        <v>333</v>
      </c>
      <c r="F2722" t="s">
        <v>334</v>
      </c>
      <c r="G2722" t="s">
        <v>138</v>
      </c>
      <c r="H2722">
        <v>2</v>
      </c>
      <c r="I2722" s="68" t="str">
        <f>VLOOKUP(E2722,Refs!$P$2:$R$29,3,FALSE)</f>
        <v>Y58</v>
      </c>
      <c r="J2722" s="68" t="str">
        <f>VLOOKUP(E2722,Refs!$P$2:$S$29,4,FALSE)</f>
        <v>South West</v>
      </c>
      <c r="K2722" s="28">
        <f t="shared" ref="K2722:K2785" si="89">IF(OR(H2722="NULL",H2722=0,H2722=""),"",H2722)</f>
        <v>2</v>
      </c>
    </row>
    <row r="2723" spans="1:11" ht="15" thickBot="1" x14ac:dyDescent="0.4">
      <c r="A2723" s="69">
        <f t="shared" si="88"/>
        <v>45778</v>
      </c>
      <c r="B2723" t="s">
        <v>918</v>
      </c>
      <c r="C2723" t="s">
        <v>261</v>
      </c>
      <c r="D2723" s="188" t="s">
        <v>888</v>
      </c>
      <c r="E2723" t="s">
        <v>333</v>
      </c>
      <c r="F2723" t="s">
        <v>334</v>
      </c>
      <c r="G2723" t="s">
        <v>139</v>
      </c>
      <c r="H2723">
        <v>1</v>
      </c>
      <c r="I2723" s="68" t="str">
        <f>VLOOKUP(E2723,Refs!$P$2:$R$29,3,FALSE)</f>
        <v>Y58</v>
      </c>
      <c r="J2723" s="68" t="str">
        <f>VLOOKUP(E2723,Refs!$P$2:$S$29,4,FALSE)</f>
        <v>South West</v>
      </c>
      <c r="K2723" s="28">
        <f t="shared" si="89"/>
        <v>1</v>
      </c>
    </row>
    <row r="2724" spans="1:11" ht="15" thickBot="1" x14ac:dyDescent="0.4">
      <c r="A2724" s="69">
        <f t="shared" si="88"/>
        <v>45778</v>
      </c>
      <c r="B2724" t="s">
        <v>918</v>
      </c>
      <c r="C2724" t="s">
        <v>261</v>
      </c>
      <c r="D2724" s="188" t="s">
        <v>888</v>
      </c>
      <c r="E2724" t="s">
        <v>333</v>
      </c>
      <c r="F2724" t="s">
        <v>334</v>
      </c>
      <c r="G2724" t="s">
        <v>140</v>
      </c>
      <c r="H2724">
        <v>17</v>
      </c>
      <c r="I2724" s="68" t="str">
        <f>VLOOKUP(E2724,Refs!$P$2:$R$29,3,FALSE)</f>
        <v>Y58</v>
      </c>
      <c r="J2724" s="68" t="str">
        <f>VLOOKUP(E2724,Refs!$P$2:$S$29,4,FALSE)</f>
        <v>South West</v>
      </c>
      <c r="K2724" s="28">
        <f t="shared" si="89"/>
        <v>17</v>
      </c>
    </row>
    <row r="2725" spans="1:11" ht="15" thickBot="1" x14ac:dyDescent="0.4">
      <c r="A2725" s="69">
        <f t="shared" si="88"/>
        <v>45778</v>
      </c>
      <c r="B2725" t="s">
        <v>918</v>
      </c>
      <c r="C2725" t="s">
        <v>261</v>
      </c>
      <c r="D2725" s="188" t="s">
        <v>888</v>
      </c>
      <c r="E2725" t="s">
        <v>333</v>
      </c>
      <c r="F2725" t="s">
        <v>334</v>
      </c>
      <c r="G2725" t="s">
        <v>141</v>
      </c>
      <c r="H2725">
        <v>17</v>
      </c>
      <c r="I2725" s="68" t="str">
        <f>VLOOKUP(E2725,Refs!$P$2:$R$29,3,FALSE)</f>
        <v>Y58</v>
      </c>
      <c r="J2725" s="68" t="str">
        <f>VLOOKUP(E2725,Refs!$P$2:$S$29,4,FALSE)</f>
        <v>South West</v>
      </c>
      <c r="K2725" s="28">
        <f t="shared" si="89"/>
        <v>17</v>
      </c>
    </row>
    <row r="2726" spans="1:11" ht="15" thickBot="1" x14ac:dyDescent="0.4">
      <c r="A2726" s="69">
        <f t="shared" si="88"/>
        <v>45778</v>
      </c>
      <c r="B2726" t="s">
        <v>918</v>
      </c>
      <c r="C2726" t="s">
        <v>261</v>
      </c>
      <c r="D2726" s="188" t="s">
        <v>888</v>
      </c>
      <c r="E2726" t="s">
        <v>333</v>
      </c>
      <c r="F2726" t="s">
        <v>334</v>
      </c>
      <c r="G2726" t="s">
        <v>730</v>
      </c>
      <c r="H2726">
        <v>0</v>
      </c>
      <c r="I2726" s="68" t="str">
        <f>VLOOKUP(E2726,Refs!$P$2:$R$29,3,FALSE)</f>
        <v>Y58</v>
      </c>
      <c r="J2726" s="68" t="str">
        <f>VLOOKUP(E2726,Refs!$P$2:$S$29,4,FALSE)</f>
        <v>South West</v>
      </c>
      <c r="K2726" s="28" t="str">
        <f t="shared" si="89"/>
        <v/>
      </c>
    </row>
    <row r="2727" spans="1:11" ht="15" thickBot="1" x14ac:dyDescent="0.4">
      <c r="A2727" s="69">
        <f t="shared" si="88"/>
        <v>45778</v>
      </c>
      <c r="B2727" t="s">
        <v>918</v>
      </c>
      <c r="C2727" t="s">
        <v>261</v>
      </c>
      <c r="D2727" s="188" t="s">
        <v>888</v>
      </c>
      <c r="E2727" t="s">
        <v>333</v>
      </c>
      <c r="F2727" t="s">
        <v>334</v>
      </c>
      <c r="G2727" t="s">
        <v>729</v>
      </c>
      <c r="H2727">
        <v>0</v>
      </c>
      <c r="I2727" s="68" t="str">
        <f>VLOOKUP(E2727,Refs!$P$2:$R$29,3,FALSE)</f>
        <v>Y58</v>
      </c>
      <c r="J2727" s="68" t="str">
        <f>VLOOKUP(E2727,Refs!$P$2:$S$29,4,FALSE)</f>
        <v>South West</v>
      </c>
      <c r="K2727" s="28" t="str">
        <f t="shared" si="89"/>
        <v/>
      </c>
    </row>
    <row r="2728" spans="1:11" ht="15" thickBot="1" x14ac:dyDescent="0.4">
      <c r="A2728" s="69">
        <f t="shared" si="88"/>
        <v>45778</v>
      </c>
      <c r="B2728" t="s">
        <v>918</v>
      </c>
      <c r="C2728" t="s">
        <v>261</v>
      </c>
      <c r="D2728" s="188" t="s">
        <v>888</v>
      </c>
      <c r="E2728" t="s">
        <v>333</v>
      </c>
      <c r="F2728" t="s">
        <v>334</v>
      </c>
      <c r="G2728" t="s">
        <v>732</v>
      </c>
      <c r="H2728">
        <v>0</v>
      </c>
      <c r="I2728" s="68" t="str">
        <f>VLOOKUP(E2728,Refs!$P$2:$R$29,3,FALSE)</f>
        <v>Y58</v>
      </c>
      <c r="J2728" s="68" t="str">
        <f>VLOOKUP(E2728,Refs!$P$2:$S$29,4,FALSE)</f>
        <v>South West</v>
      </c>
      <c r="K2728" s="28" t="str">
        <f t="shared" si="89"/>
        <v/>
      </c>
    </row>
    <row r="2729" spans="1:11" ht="15" thickBot="1" x14ac:dyDescent="0.4">
      <c r="A2729" s="69">
        <f t="shared" si="88"/>
        <v>45778</v>
      </c>
      <c r="B2729" t="s">
        <v>918</v>
      </c>
      <c r="C2729" t="s">
        <v>261</v>
      </c>
      <c r="D2729" s="188" t="s">
        <v>888</v>
      </c>
      <c r="E2729" t="s">
        <v>333</v>
      </c>
      <c r="F2729" t="s">
        <v>334</v>
      </c>
      <c r="G2729" t="s">
        <v>731</v>
      </c>
      <c r="H2729">
        <v>0</v>
      </c>
      <c r="I2729" s="68" t="str">
        <f>VLOOKUP(E2729,Refs!$P$2:$R$29,3,FALSE)</f>
        <v>Y58</v>
      </c>
      <c r="J2729" s="68" t="str">
        <f>VLOOKUP(E2729,Refs!$P$2:$S$29,4,FALSE)</f>
        <v>South West</v>
      </c>
      <c r="K2729" s="28" t="str">
        <f t="shared" si="89"/>
        <v/>
      </c>
    </row>
    <row r="2730" spans="1:11" ht="15" thickBot="1" x14ac:dyDescent="0.4">
      <c r="A2730" s="69">
        <f t="shared" si="88"/>
        <v>45778</v>
      </c>
      <c r="B2730" t="s">
        <v>918</v>
      </c>
      <c r="C2730" t="s">
        <v>290</v>
      </c>
      <c r="D2730" s="188" t="s">
        <v>893</v>
      </c>
      <c r="E2730" t="s">
        <v>323</v>
      </c>
      <c r="F2730" t="s">
        <v>324</v>
      </c>
      <c r="G2730" t="s">
        <v>10</v>
      </c>
      <c r="H2730">
        <v>62618</v>
      </c>
      <c r="I2730" s="68" t="str">
        <f>VLOOKUP(E2730,Refs!$P$2:$R$29,3,FALSE)</f>
        <v>Y59</v>
      </c>
      <c r="J2730" s="68" t="str">
        <f>VLOOKUP(E2730,Refs!$P$2:$S$29,4,FALSE)</f>
        <v>South East</v>
      </c>
      <c r="K2730" s="28">
        <f t="shared" si="89"/>
        <v>62618</v>
      </c>
    </row>
    <row r="2731" spans="1:11" ht="15" thickBot="1" x14ac:dyDescent="0.4">
      <c r="A2731" s="69">
        <f t="shared" si="88"/>
        <v>45778</v>
      </c>
      <c r="B2731" t="s">
        <v>918</v>
      </c>
      <c r="C2731" t="s">
        <v>290</v>
      </c>
      <c r="D2731" s="188" t="s">
        <v>893</v>
      </c>
      <c r="E2731" t="s">
        <v>323</v>
      </c>
      <c r="F2731" t="s">
        <v>324</v>
      </c>
      <c r="G2731" t="s">
        <v>70</v>
      </c>
      <c r="H2731">
        <v>4767</v>
      </c>
      <c r="I2731" s="68" t="str">
        <f>VLOOKUP(E2731,Refs!$P$2:$R$29,3,FALSE)</f>
        <v>Y59</v>
      </c>
      <c r="J2731" s="68" t="str">
        <f>VLOOKUP(E2731,Refs!$P$2:$S$29,4,FALSE)</f>
        <v>South East</v>
      </c>
      <c r="K2731" s="28">
        <f t="shared" si="89"/>
        <v>4767</v>
      </c>
    </row>
    <row r="2732" spans="1:11" ht="15" thickBot="1" x14ac:dyDescent="0.4">
      <c r="A2732" s="69">
        <f t="shared" si="88"/>
        <v>45778</v>
      </c>
      <c r="B2732" t="s">
        <v>918</v>
      </c>
      <c r="C2732" t="s">
        <v>290</v>
      </c>
      <c r="D2732" s="188" t="s">
        <v>893</v>
      </c>
      <c r="E2732" t="s">
        <v>323</v>
      </c>
      <c r="F2732" t="s">
        <v>324</v>
      </c>
      <c r="G2732" t="s">
        <v>20</v>
      </c>
      <c r="H2732">
        <v>61730</v>
      </c>
      <c r="I2732" s="68" t="str">
        <f>VLOOKUP(E2732,Refs!$P$2:$R$29,3,FALSE)</f>
        <v>Y59</v>
      </c>
      <c r="J2732" s="68" t="str">
        <f>VLOOKUP(E2732,Refs!$P$2:$S$29,4,FALSE)</f>
        <v>South East</v>
      </c>
      <c r="K2732" s="28">
        <f t="shared" si="89"/>
        <v>61730</v>
      </c>
    </row>
    <row r="2733" spans="1:11" ht="15" thickBot="1" x14ac:dyDescent="0.4">
      <c r="A2733" s="69">
        <f t="shared" si="88"/>
        <v>45778</v>
      </c>
      <c r="B2733" t="s">
        <v>918</v>
      </c>
      <c r="C2733" t="s">
        <v>290</v>
      </c>
      <c r="D2733" s="188" t="s">
        <v>893</v>
      </c>
      <c r="E2733" t="s">
        <v>323</v>
      </c>
      <c r="F2733" t="s">
        <v>324</v>
      </c>
      <c r="G2733" t="s">
        <v>23</v>
      </c>
      <c r="H2733">
        <v>56318</v>
      </c>
      <c r="I2733" s="68" t="str">
        <f>VLOOKUP(E2733,Refs!$P$2:$R$29,3,FALSE)</f>
        <v>Y59</v>
      </c>
      <c r="J2733" s="68" t="str">
        <f>VLOOKUP(E2733,Refs!$P$2:$S$29,4,FALSE)</f>
        <v>South East</v>
      </c>
      <c r="K2733" s="28">
        <f t="shared" si="89"/>
        <v>56318</v>
      </c>
    </row>
    <row r="2734" spans="1:11" ht="15" thickBot="1" x14ac:dyDescent="0.4">
      <c r="A2734" s="69">
        <f t="shared" si="88"/>
        <v>45778</v>
      </c>
      <c r="B2734" t="s">
        <v>918</v>
      </c>
      <c r="C2734" t="s">
        <v>290</v>
      </c>
      <c r="D2734" s="188" t="s">
        <v>893</v>
      </c>
      <c r="E2734" t="s">
        <v>323</v>
      </c>
      <c r="F2734" t="s">
        <v>324</v>
      </c>
      <c r="G2734" t="s">
        <v>19</v>
      </c>
      <c r="H2734">
        <v>888</v>
      </c>
      <c r="I2734" s="68" t="str">
        <f>VLOOKUP(E2734,Refs!$P$2:$R$29,3,FALSE)</f>
        <v>Y59</v>
      </c>
      <c r="J2734" s="68" t="str">
        <f>VLOOKUP(E2734,Refs!$P$2:$S$29,4,FALSE)</f>
        <v>South East</v>
      </c>
      <c r="K2734" s="28">
        <f t="shared" si="89"/>
        <v>888</v>
      </c>
    </row>
    <row r="2735" spans="1:11" ht="15" thickBot="1" x14ac:dyDescent="0.4">
      <c r="A2735" s="69">
        <f t="shared" si="88"/>
        <v>45778</v>
      </c>
      <c r="B2735" t="s">
        <v>918</v>
      </c>
      <c r="C2735" t="s">
        <v>290</v>
      </c>
      <c r="D2735" s="188" t="s">
        <v>893</v>
      </c>
      <c r="E2735" t="s">
        <v>323</v>
      </c>
      <c r="F2735" t="s">
        <v>324</v>
      </c>
      <c r="G2735" t="s">
        <v>21</v>
      </c>
      <c r="H2735">
        <v>1096833</v>
      </c>
      <c r="I2735" s="68" t="str">
        <f>VLOOKUP(E2735,Refs!$P$2:$R$29,3,FALSE)</f>
        <v>Y59</v>
      </c>
      <c r="J2735" s="68" t="str">
        <f>VLOOKUP(E2735,Refs!$P$2:$S$29,4,FALSE)</f>
        <v>South East</v>
      </c>
      <c r="K2735" s="28">
        <f t="shared" si="89"/>
        <v>1096833</v>
      </c>
    </row>
    <row r="2736" spans="1:11" ht="15" thickBot="1" x14ac:dyDescent="0.4">
      <c r="A2736" s="69">
        <f t="shared" si="88"/>
        <v>45778</v>
      </c>
      <c r="B2736" t="s">
        <v>918</v>
      </c>
      <c r="C2736" t="s">
        <v>290</v>
      </c>
      <c r="D2736" s="188" t="s">
        <v>893</v>
      </c>
      <c r="E2736" t="s">
        <v>323</v>
      </c>
      <c r="F2736" t="s">
        <v>324</v>
      </c>
      <c r="G2736" t="s">
        <v>71</v>
      </c>
      <c r="H2736">
        <v>109</v>
      </c>
      <c r="I2736" s="68" t="str">
        <f>VLOOKUP(E2736,Refs!$P$2:$R$29,3,FALSE)</f>
        <v>Y59</v>
      </c>
      <c r="J2736" s="68" t="str">
        <f>VLOOKUP(E2736,Refs!$P$2:$S$29,4,FALSE)</f>
        <v>South East</v>
      </c>
      <c r="K2736" s="28">
        <f t="shared" si="89"/>
        <v>109</v>
      </c>
    </row>
    <row r="2737" spans="1:11" ht="15" thickBot="1" x14ac:dyDescent="0.4">
      <c r="A2737" s="69">
        <f t="shared" si="88"/>
        <v>45778</v>
      </c>
      <c r="B2737" t="s">
        <v>918</v>
      </c>
      <c r="C2737" t="s">
        <v>290</v>
      </c>
      <c r="D2737" s="188" t="s">
        <v>893</v>
      </c>
      <c r="E2737" t="s">
        <v>323</v>
      </c>
      <c r="F2737" t="s">
        <v>324</v>
      </c>
      <c r="G2737" t="s">
        <v>72</v>
      </c>
      <c r="H2737">
        <v>294</v>
      </c>
      <c r="I2737" s="68" t="str">
        <f>VLOOKUP(E2737,Refs!$P$2:$R$29,3,FALSE)</f>
        <v>Y59</v>
      </c>
      <c r="J2737" s="68" t="str">
        <f>VLOOKUP(E2737,Refs!$P$2:$S$29,4,FALSE)</f>
        <v>South East</v>
      </c>
      <c r="K2737" s="28">
        <f t="shared" si="89"/>
        <v>294</v>
      </c>
    </row>
    <row r="2738" spans="1:11" ht="15" thickBot="1" x14ac:dyDescent="0.4">
      <c r="A2738" s="69">
        <f t="shared" si="88"/>
        <v>45778</v>
      </c>
      <c r="B2738" t="s">
        <v>918</v>
      </c>
      <c r="C2738" t="s">
        <v>290</v>
      </c>
      <c r="D2738" s="188" t="s">
        <v>893</v>
      </c>
      <c r="E2738" t="s">
        <v>323</v>
      </c>
      <c r="F2738" t="s">
        <v>324</v>
      </c>
      <c r="G2738" t="s">
        <v>73</v>
      </c>
      <c r="H2738">
        <v>84013</v>
      </c>
      <c r="I2738" s="68" t="str">
        <f>VLOOKUP(E2738,Refs!$P$2:$R$29,3,FALSE)</f>
        <v>Y59</v>
      </c>
      <c r="J2738" s="68" t="str">
        <f>VLOOKUP(E2738,Refs!$P$2:$S$29,4,FALSE)</f>
        <v>South East</v>
      </c>
      <c r="K2738" s="28">
        <f t="shared" si="89"/>
        <v>84013</v>
      </c>
    </row>
    <row r="2739" spans="1:11" ht="15" thickBot="1" x14ac:dyDescent="0.4">
      <c r="A2739" s="69">
        <f t="shared" si="88"/>
        <v>45778</v>
      </c>
      <c r="B2739" t="s">
        <v>918</v>
      </c>
      <c r="C2739" t="s">
        <v>290</v>
      </c>
      <c r="D2739" s="188" t="s">
        <v>893</v>
      </c>
      <c r="E2739" t="s">
        <v>323</v>
      </c>
      <c r="F2739" t="s">
        <v>324</v>
      </c>
      <c r="G2739" t="s">
        <v>74</v>
      </c>
      <c r="H2739">
        <v>29580</v>
      </c>
      <c r="I2739" s="68" t="str">
        <f>VLOOKUP(E2739,Refs!$P$2:$R$29,3,FALSE)</f>
        <v>Y59</v>
      </c>
      <c r="J2739" s="68" t="str">
        <f>VLOOKUP(E2739,Refs!$P$2:$S$29,4,FALSE)</f>
        <v>South East</v>
      </c>
      <c r="K2739" s="28">
        <f t="shared" si="89"/>
        <v>29580</v>
      </c>
    </row>
    <row r="2740" spans="1:11" ht="15" thickBot="1" x14ac:dyDescent="0.4">
      <c r="A2740" s="69">
        <f t="shared" si="88"/>
        <v>45778</v>
      </c>
      <c r="B2740" t="s">
        <v>918</v>
      </c>
      <c r="C2740" t="s">
        <v>290</v>
      </c>
      <c r="D2740" s="188" t="s">
        <v>893</v>
      </c>
      <c r="E2740" t="s">
        <v>323</v>
      </c>
      <c r="F2740" t="s">
        <v>324</v>
      </c>
      <c r="G2740" t="s">
        <v>75</v>
      </c>
      <c r="H2740">
        <v>191610122</v>
      </c>
      <c r="I2740" s="68" t="str">
        <f>VLOOKUP(E2740,Refs!$P$2:$R$29,3,FALSE)</f>
        <v>Y59</v>
      </c>
      <c r="J2740" s="68" t="str">
        <f>VLOOKUP(E2740,Refs!$P$2:$S$29,4,FALSE)</f>
        <v>South East</v>
      </c>
      <c r="K2740" s="28">
        <f t="shared" si="89"/>
        <v>191610122</v>
      </c>
    </row>
    <row r="2741" spans="1:11" ht="15" thickBot="1" x14ac:dyDescent="0.4">
      <c r="A2741" s="69">
        <f t="shared" si="88"/>
        <v>45778</v>
      </c>
      <c r="B2741" t="s">
        <v>918</v>
      </c>
      <c r="C2741" t="s">
        <v>290</v>
      </c>
      <c r="D2741" s="188" t="s">
        <v>893</v>
      </c>
      <c r="E2741" t="s">
        <v>323</v>
      </c>
      <c r="F2741" t="s">
        <v>324</v>
      </c>
      <c r="G2741" t="s">
        <v>26</v>
      </c>
      <c r="H2741">
        <v>56136</v>
      </c>
      <c r="I2741" s="68" t="str">
        <f>VLOOKUP(E2741,Refs!$P$2:$R$29,3,FALSE)</f>
        <v>Y59</v>
      </c>
      <c r="J2741" s="68" t="str">
        <f>VLOOKUP(E2741,Refs!$P$2:$S$29,4,FALSE)</f>
        <v>South East</v>
      </c>
      <c r="K2741" s="28">
        <f t="shared" si="89"/>
        <v>56136</v>
      </c>
    </row>
    <row r="2742" spans="1:11" ht="15" thickBot="1" x14ac:dyDescent="0.4">
      <c r="A2742" s="69">
        <f t="shared" si="88"/>
        <v>45778</v>
      </c>
      <c r="B2742" t="s">
        <v>918</v>
      </c>
      <c r="C2742" t="s">
        <v>290</v>
      </c>
      <c r="D2742" s="188" t="s">
        <v>893</v>
      </c>
      <c r="E2742" t="s">
        <v>323</v>
      </c>
      <c r="F2742" t="s">
        <v>324</v>
      </c>
      <c r="G2742" t="s">
        <v>76</v>
      </c>
      <c r="H2742">
        <v>1</v>
      </c>
      <c r="I2742" s="68" t="str">
        <f>VLOOKUP(E2742,Refs!$P$2:$R$29,3,FALSE)</f>
        <v>Y59</v>
      </c>
      <c r="J2742" s="68" t="str">
        <f>VLOOKUP(E2742,Refs!$P$2:$S$29,4,FALSE)</f>
        <v>South East</v>
      </c>
      <c r="K2742" s="28">
        <f t="shared" si="89"/>
        <v>1</v>
      </c>
    </row>
    <row r="2743" spans="1:11" ht="15" thickBot="1" x14ac:dyDescent="0.4">
      <c r="A2743" s="69">
        <f t="shared" si="88"/>
        <v>45778</v>
      </c>
      <c r="B2743" t="s">
        <v>918</v>
      </c>
      <c r="C2743" t="s">
        <v>290</v>
      </c>
      <c r="D2743" s="188" t="s">
        <v>893</v>
      </c>
      <c r="E2743" t="s">
        <v>323</v>
      </c>
      <c r="F2743" t="s">
        <v>324</v>
      </c>
      <c r="G2743" t="s">
        <v>77</v>
      </c>
      <c r="H2743">
        <v>23641</v>
      </c>
      <c r="I2743" s="68" t="str">
        <f>VLOOKUP(E2743,Refs!$P$2:$R$29,3,FALSE)</f>
        <v>Y59</v>
      </c>
      <c r="J2743" s="68" t="str">
        <f>VLOOKUP(E2743,Refs!$P$2:$S$29,4,FALSE)</f>
        <v>South East</v>
      </c>
      <c r="K2743" s="28">
        <f t="shared" si="89"/>
        <v>23641</v>
      </c>
    </row>
    <row r="2744" spans="1:11" ht="15" thickBot="1" x14ac:dyDescent="0.4">
      <c r="A2744" s="69">
        <f t="shared" si="88"/>
        <v>45778</v>
      </c>
      <c r="B2744" t="s">
        <v>918</v>
      </c>
      <c r="C2744" t="s">
        <v>290</v>
      </c>
      <c r="D2744" s="188" t="s">
        <v>893</v>
      </c>
      <c r="E2744" t="s">
        <v>323</v>
      </c>
      <c r="F2744" t="s">
        <v>324</v>
      </c>
      <c r="G2744" t="s">
        <v>78</v>
      </c>
      <c r="H2744">
        <v>32374</v>
      </c>
      <c r="I2744" s="68" t="str">
        <f>VLOOKUP(E2744,Refs!$P$2:$R$29,3,FALSE)</f>
        <v>Y59</v>
      </c>
      <c r="J2744" s="68" t="str">
        <f>VLOOKUP(E2744,Refs!$P$2:$S$29,4,FALSE)</f>
        <v>South East</v>
      </c>
      <c r="K2744" s="28">
        <f t="shared" si="89"/>
        <v>32374</v>
      </c>
    </row>
    <row r="2745" spans="1:11" ht="15" thickBot="1" x14ac:dyDescent="0.4">
      <c r="A2745" s="69">
        <f t="shared" si="88"/>
        <v>45778</v>
      </c>
      <c r="B2745" t="s">
        <v>918</v>
      </c>
      <c r="C2745" t="s">
        <v>290</v>
      </c>
      <c r="D2745" s="188" t="s">
        <v>893</v>
      </c>
      <c r="E2745" t="s">
        <v>323</v>
      </c>
      <c r="F2745" t="s">
        <v>324</v>
      </c>
      <c r="G2745" t="s">
        <v>79</v>
      </c>
      <c r="H2745">
        <v>0</v>
      </c>
      <c r="I2745" s="68" t="str">
        <f>VLOOKUP(E2745,Refs!$P$2:$R$29,3,FALSE)</f>
        <v>Y59</v>
      </c>
      <c r="J2745" s="68" t="str">
        <f>VLOOKUP(E2745,Refs!$P$2:$S$29,4,FALSE)</f>
        <v>South East</v>
      </c>
      <c r="K2745" s="28" t="str">
        <f t="shared" si="89"/>
        <v/>
      </c>
    </row>
    <row r="2746" spans="1:11" ht="15" thickBot="1" x14ac:dyDescent="0.4">
      <c r="A2746" s="69">
        <f t="shared" si="88"/>
        <v>45778</v>
      </c>
      <c r="B2746" t="s">
        <v>918</v>
      </c>
      <c r="C2746" t="s">
        <v>290</v>
      </c>
      <c r="D2746" s="188" t="s">
        <v>893</v>
      </c>
      <c r="E2746" t="s">
        <v>323</v>
      </c>
      <c r="F2746" t="s">
        <v>324</v>
      </c>
      <c r="G2746" t="s">
        <v>80</v>
      </c>
      <c r="H2746">
        <v>120</v>
      </c>
      <c r="I2746" s="68" t="str">
        <f>VLOOKUP(E2746,Refs!$P$2:$R$29,3,FALSE)</f>
        <v>Y59</v>
      </c>
      <c r="J2746" s="68" t="str">
        <f>VLOOKUP(E2746,Refs!$P$2:$S$29,4,FALSE)</f>
        <v>South East</v>
      </c>
      <c r="K2746" s="28">
        <f t="shared" si="89"/>
        <v>120</v>
      </c>
    </row>
    <row r="2747" spans="1:11" ht="15" thickBot="1" x14ac:dyDescent="0.4">
      <c r="A2747" s="69">
        <f t="shared" si="88"/>
        <v>45778</v>
      </c>
      <c r="B2747" t="s">
        <v>918</v>
      </c>
      <c r="C2747" t="s">
        <v>290</v>
      </c>
      <c r="D2747" s="188" t="s">
        <v>893</v>
      </c>
      <c r="E2747" t="s">
        <v>323</v>
      </c>
      <c r="F2747" t="s">
        <v>324</v>
      </c>
      <c r="G2747" t="s">
        <v>25</v>
      </c>
      <c r="H2747">
        <v>32541</v>
      </c>
      <c r="I2747" s="68" t="str">
        <f>VLOOKUP(E2747,Refs!$P$2:$R$29,3,FALSE)</f>
        <v>Y59</v>
      </c>
      <c r="J2747" s="68" t="str">
        <f>VLOOKUP(E2747,Refs!$P$2:$S$29,4,FALSE)</f>
        <v>South East</v>
      </c>
      <c r="K2747" s="28">
        <f t="shared" si="89"/>
        <v>32541</v>
      </c>
    </row>
    <row r="2748" spans="1:11" ht="15" thickBot="1" x14ac:dyDescent="0.4">
      <c r="A2748" s="69">
        <f t="shared" si="88"/>
        <v>45778</v>
      </c>
      <c r="B2748" t="s">
        <v>918</v>
      </c>
      <c r="C2748" t="s">
        <v>290</v>
      </c>
      <c r="D2748" s="188" t="s">
        <v>893</v>
      </c>
      <c r="E2748" t="s">
        <v>323</v>
      </c>
      <c r="F2748" t="s">
        <v>324</v>
      </c>
      <c r="G2748" t="s">
        <v>81</v>
      </c>
      <c r="H2748">
        <v>108</v>
      </c>
      <c r="I2748" s="68" t="str">
        <f>VLOOKUP(E2748,Refs!$P$2:$R$29,3,FALSE)</f>
        <v>Y59</v>
      </c>
      <c r="J2748" s="68" t="str">
        <f>VLOOKUP(E2748,Refs!$P$2:$S$29,4,FALSE)</f>
        <v>South East</v>
      </c>
      <c r="K2748" s="28">
        <f t="shared" si="89"/>
        <v>108</v>
      </c>
    </row>
    <row r="2749" spans="1:11" ht="15" thickBot="1" x14ac:dyDescent="0.4">
      <c r="A2749" s="69">
        <f t="shared" si="88"/>
        <v>45778</v>
      </c>
      <c r="B2749" t="s">
        <v>918</v>
      </c>
      <c r="C2749" t="s">
        <v>290</v>
      </c>
      <c r="D2749" s="188" t="s">
        <v>893</v>
      </c>
      <c r="E2749" t="s">
        <v>323</v>
      </c>
      <c r="F2749" t="s">
        <v>324</v>
      </c>
      <c r="G2749" t="s">
        <v>82</v>
      </c>
      <c r="H2749">
        <v>10034</v>
      </c>
      <c r="I2749" s="68" t="str">
        <f>VLOOKUP(E2749,Refs!$P$2:$R$29,3,FALSE)</f>
        <v>Y59</v>
      </c>
      <c r="J2749" s="68" t="str">
        <f>VLOOKUP(E2749,Refs!$P$2:$S$29,4,FALSE)</f>
        <v>South East</v>
      </c>
      <c r="K2749" s="28">
        <f t="shared" si="89"/>
        <v>10034</v>
      </c>
    </row>
    <row r="2750" spans="1:11" ht="15" thickBot="1" x14ac:dyDescent="0.4">
      <c r="A2750" s="69">
        <f t="shared" si="88"/>
        <v>45778</v>
      </c>
      <c r="B2750" t="s">
        <v>918</v>
      </c>
      <c r="C2750" t="s">
        <v>290</v>
      </c>
      <c r="D2750" s="188" t="s">
        <v>893</v>
      </c>
      <c r="E2750" t="s">
        <v>323</v>
      </c>
      <c r="F2750" t="s">
        <v>324</v>
      </c>
      <c r="G2750" t="s">
        <v>83</v>
      </c>
      <c r="H2750">
        <v>4594</v>
      </c>
      <c r="I2750" s="68" t="str">
        <f>VLOOKUP(E2750,Refs!$P$2:$R$29,3,FALSE)</f>
        <v>Y59</v>
      </c>
      <c r="J2750" s="68" t="str">
        <f>VLOOKUP(E2750,Refs!$P$2:$S$29,4,FALSE)</f>
        <v>South East</v>
      </c>
      <c r="K2750" s="28">
        <f t="shared" si="89"/>
        <v>4594</v>
      </c>
    </row>
    <row r="2751" spans="1:11" ht="15" thickBot="1" x14ac:dyDescent="0.4">
      <c r="A2751" s="69">
        <f t="shared" si="88"/>
        <v>45778</v>
      </c>
      <c r="B2751" t="s">
        <v>918</v>
      </c>
      <c r="C2751" t="s">
        <v>290</v>
      </c>
      <c r="D2751" s="188" t="s">
        <v>893</v>
      </c>
      <c r="E2751" t="s">
        <v>323</v>
      </c>
      <c r="F2751" t="s">
        <v>324</v>
      </c>
      <c r="G2751" t="s">
        <v>84</v>
      </c>
      <c r="H2751">
        <v>1793</v>
      </c>
      <c r="I2751" s="68" t="str">
        <f>VLOOKUP(E2751,Refs!$P$2:$R$29,3,FALSE)</f>
        <v>Y59</v>
      </c>
      <c r="J2751" s="68" t="str">
        <f>VLOOKUP(E2751,Refs!$P$2:$S$29,4,FALSE)</f>
        <v>South East</v>
      </c>
      <c r="K2751" s="28">
        <f t="shared" si="89"/>
        <v>1793</v>
      </c>
    </row>
    <row r="2752" spans="1:11" ht="15" thickBot="1" x14ac:dyDescent="0.4">
      <c r="A2752" s="69">
        <f t="shared" si="88"/>
        <v>45778</v>
      </c>
      <c r="B2752" t="s">
        <v>918</v>
      </c>
      <c r="C2752" t="s">
        <v>290</v>
      </c>
      <c r="D2752" s="188" t="s">
        <v>893</v>
      </c>
      <c r="E2752" t="s">
        <v>323</v>
      </c>
      <c r="F2752" t="s">
        <v>324</v>
      </c>
      <c r="G2752" t="s">
        <v>85</v>
      </c>
      <c r="H2752">
        <v>4448</v>
      </c>
      <c r="I2752" s="68" t="str">
        <f>VLOOKUP(E2752,Refs!$P$2:$R$29,3,FALSE)</f>
        <v>Y59</v>
      </c>
      <c r="J2752" s="68" t="str">
        <f>VLOOKUP(E2752,Refs!$P$2:$S$29,4,FALSE)</f>
        <v>South East</v>
      </c>
      <c r="K2752" s="28">
        <f t="shared" si="89"/>
        <v>4448</v>
      </c>
    </row>
    <row r="2753" spans="1:11" ht="15" thickBot="1" x14ac:dyDescent="0.4">
      <c r="A2753" s="69">
        <f t="shared" si="88"/>
        <v>45778</v>
      </c>
      <c r="B2753" t="s">
        <v>918</v>
      </c>
      <c r="C2753" t="s">
        <v>290</v>
      </c>
      <c r="D2753" s="188" t="s">
        <v>893</v>
      </c>
      <c r="E2753" t="s">
        <v>323</v>
      </c>
      <c r="F2753" t="s">
        <v>324</v>
      </c>
      <c r="G2753" t="s">
        <v>86</v>
      </c>
      <c r="H2753">
        <v>3763</v>
      </c>
      <c r="I2753" s="68" t="str">
        <f>VLOOKUP(E2753,Refs!$P$2:$R$29,3,FALSE)</f>
        <v>Y59</v>
      </c>
      <c r="J2753" s="68" t="str">
        <f>VLOOKUP(E2753,Refs!$P$2:$S$29,4,FALSE)</f>
        <v>South East</v>
      </c>
      <c r="K2753" s="28">
        <f t="shared" si="89"/>
        <v>3763</v>
      </c>
    </row>
    <row r="2754" spans="1:11" ht="15" thickBot="1" x14ac:dyDescent="0.4">
      <c r="A2754" s="69">
        <f t="shared" si="88"/>
        <v>45778</v>
      </c>
      <c r="B2754" t="s">
        <v>918</v>
      </c>
      <c r="C2754" t="s">
        <v>290</v>
      </c>
      <c r="D2754" s="188" t="s">
        <v>893</v>
      </c>
      <c r="E2754" t="s">
        <v>323</v>
      </c>
      <c r="F2754" t="s">
        <v>324</v>
      </c>
      <c r="G2754" t="s">
        <v>87</v>
      </c>
      <c r="H2754">
        <v>2670</v>
      </c>
      <c r="I2754" s="68" t="str">
        <f>VLOOKUP(E2754,Refs!$P$2:$R$29,3,FALSE)</f>
        <v>Y59</v>
      </c>
      <c r="J2754" s="68" t="str">
        <f>VLOOKUP(E2754,Refs!$P$2:$S$29,4,FALSE)</f>
        <v>South East</v>
      </c>
      <c r="K2754" s="28">
        <f t="shared" si="89"/>
        <v>2670</v>
      </c>
    </row>
    <row r="2755" spans="1:11" ht="15" thickBot="1" x14ac:dyDescent="0.4">
      <c r="A2755" s="69">
        <f t="shared" ref="A2755:A2818" si="90">DATEVALUE(RIGHT(B2755,8))</f>
        <v>45778</v>
      </c>
      <c r="B2755" t="s">
        <v>918</v>
      </c>
      <c r="C2755" t="s">
        <v>290</v>
      </c>
      <c r="D2755" s="188" t="s">
        <v>893</v>
      </c>
      <c r="E2755" t="s">
        <v>323</v>
      </c>
      <c r="F2755" t="s">
        <v>324</v>
      </c>
      <c r="G2755" t="s">
        <v>88</v>
      </c>
      <c r="H2755">
        <v>4524</v>
      </c>
      <c r="I2755" s="68" t="str">
        <f>VLOOKUP(E2755,Refs!$P$2:$R$29,3,FALSE)</f>
        <v>Y59</v>
      </c>
      <c r="J2755" s="68" t="str">
        <f>VLOOKUP(E2755,Refs!$P$2:$S$29,4,FALSE)</f>
        <v>South East</v>
      </c>
      <c r="K2755" s="28">
        <f t="shared" si="89"/>
        <v>4524</v>
      </c>
    </row>
    <row r="2756" spans="1:11" ht="15" thickBot="1" x14ac:dyDescent="0.4">
      <c r="A2756" s="69">
        <f t="shared" si="90"/>
        <v>45778</v>
      </c>
      <c r="B2756" t="s">
        <v>918</v>
      </c>
      <c r="C2756" t="s">
        <v>290</v>
      </c>
      <c r="D2756" s="188" t="s">
        <v>893</v>
      </c>
      <c r="E2756" t="s">
        <v>323</v>
      </c>
      <c r="F2756" t="s">
        <v>324</v>
      </c>
      <c r="G2756" t="s">
        <v>89</v>
      </c>
      <c r="H2756">
        <v>18039</v>
      </c>
      <c r="I2756" s="68" t="str">
        <f>VLOOKUP(E2756,Refs!$P$2:$R$29,3,FALSE)</f>
        <v>Y59</v>
      </c>
      <c r="J2756" s="68" t="str">
        <f>VLOOKUP(E2756,Refs!$P$2:$S$29,4,FALSE)</f>
        <v>South East</v>
      </c>
      <c r="K2756" s="28">
        <f t="shared" si="89"/>
        <v>18039</v>
      </c>
    </row>
    <row r="2757" spans="1:11" ht="15" thickBot="1" x14ac:dyDescent="0.4">
      <c r="A2757" s="69">
        <f t="shared" si="90"/>
        <v>45778</v>
      </c>
      <c r="B2757" t="s">
        <v>918</v>
      </c>
      <c r="C2757" t="s">
        <v>290</v>
      </c>
      <c r="D2757" s="188" t="s">
        <v>893</v>
      </c>
      <c r="E2757" t="s">
        <v>323</v>
      </c>
      <c r="F2757" t="s">
        <v>324</v>
      </c>
      <c r="G2757" t="s">
        <v>90</v>
      </c>
      <c r="H2757">
        <v>56093</v>
      </c>
      <c r="I2757" s="68" t="str">
        <f>VLOOKUP(E2757,Refs!$P$2:$R$29,3,FALSE)</f>
        <v>Y59</v>
      </c>
      <c r="J2757" s="68" t="str">
        <f>VLOOKUP(E2757,Refs!$P$2:$S$29,4,FALSE)</f>
        <v>South East</v>
      </c>
      <c r="K2757" s="28">
        <f t="shared" si="89"/>
        <v>56093</v>
      </c>
    </row>
    <row r="2758" spans="1:11" ht="15" thickBot="1" x14ac:dyDescent="0.4">
      <c r="A2758" s="69">
        <f t="shared" si="90"/>
        <v>45778</v>
      </c>
      <c r="B2758" t="s">
        <v>918</v>
      </c>
      <c r="C2758" t="s">
        <v>290</v>
      </c>
      <c r="D2758" s="188" t="s">
        <v>893</v>
      </c>
      <c r="E2758" t="s">
        <v>323</v>
      </c>
      <c r="F2758" t="s">
        <v>324</v>
      </c>
      <c r="G2758" t="s">
        <v>27</v>
      </c>
      <c r="H2758">
        <v>6453</v>
      </c>
      <c r="I2758" s="68" t="str">
        <f>VLOOKUP(E2758,Refs!$P$2:$R$29,3,FALSE)</f>
        <v>Y59</v>
      </c>
      <c r="J2758" s="68" t="str">
        <f>VLOOKUP(E2758,Refs!$P$2:$S$29,4,FALSE)</f>
        <v>South East</v>
      </c>
      <c r="K2758" s="28">
        <f t="shared" si="89"/>
        <v>6453</v>
      </c>
    </row>
    <row r="2759" spans="1:11" ht="15" thickBot="1" x14ac:dyDescent="0.4">
      <c r="A2759" s="69">
        <f t="shared" si="90"/>
        <v>45778</v>
      </c>
      <c r="B2759" t="s">
        <v>918</v>
      </c>
      <c r="C2759" t="s">
        <v>290</v>
      </c>
      <c r="D2759" s="188" t="s">
        <v>893</v>
      </c>
      <c r="E2759" t="s">
        <v>323</v>
      </c>
      <c r="F2759" t="s">
        <v>324</v>
      </c>
      <c r="G2759" t="s">
        <v>29</v>
      </c>
      <c r="H2759">
        <v>7444</v>
      </c>
      <c r="I2759" s="68" t="str">
        <f>VLOOKUP(E2759,Refs!$P$2:$R$29,3,FALSE)</f>
        <v>Y59</v>
      </c>
      <c r="J2759" s="68" t="str">
        <f>VLOOKUP(E2759,Refs!$P$2:$S$29,4,FALSE)</f>
        <v>South East</v>
      </c>
      <c r="K2759" s="28">
        <f t="shared" si="89"/>
        <v>7444</v>
      </c>
    </row>
    <row r="2760" spans="1:11" ht="15" thickBot="1" x14ac:dyDescent="0.4">
      <c r="A2760" s="69">
        <f t="shared" si="90"/>
        <v>45778</v>
      </c>
      <c r="B2760" t="s">
        <v>918</v>
      </c>
      <c r="C2760" t="s">
        <v>290</v>
      </c>
      <c r="D2760" s="188" t="s">
        <v>893</v>
      </c>
      <c r="E2760" t="s">
        <v>323</v>
      </c>
      <c r="F2760" t="s">
        <v>324</v>
      </c>
      <c r="G2760" t="s">
        <v>91</v>
      </c>
      <c r="H2760">
        <v>3929</v>
      </c>
      <c r="I2760" s="68" t="str">
        <f>VLOOKUP(E2760,Refs!$P$2:$R$29,3,FALSE)</f>
        <v>Y59</v>
      </c>
      <c r="J2760" s="68" t="str">
        <f>VLOOKUP(E2760,Refs!$P$2:$S$29,4,FALSE)</f>
        <v>South East</v>
      </c>
      <c r="K2760" s="28">
        <f t="shared" si="89"/>
        <v>3929</v>
      </c>
    </row>
    <row r="2761" spans="1:11" ht="15" thickBot="1" x14ac:dyDescent="0.4">
      <c r="A2761" s="69">
        <f t="shared" si="90"/>
        <v>45778</v>
      </c>
      <c r="B2761" t="s">
        <v>918</v>
      </c>
      <c r="C2761" t="s">
        <v>290</v>
      </c>
      <c r="D2761" s="188" t="s">
        <v>893</v>
      </c>
      <c r="E2761" t="s">
        <v>323</v>
      </c>
      <c r="F2761" t="s">
        <v>324</v>
      </c>
      <c r="G2761" t="s">
        <v>92</v>
      </c>
      <c r="H2761">
        <v>35</v>
      </c>
      <c r="I2761" s="68" t="str">
        <f>VLOOKUP(E2761,Refs!$P$2:$R$29,3,FALSE)</f>
        <v>Y59</v>
      </c>
      <c r="J2761" s="68" t="str">
        <f>VLOOKUP(E2761,Refs!$P$2:$S$29,4,FALSE)</f>
        <v>South East</v>
      </c>
      <c r="K2761" s="28">
        <f t="shared" si="89"/>
        <v>35</v>
      </c>
    </row>
    <row r="2762" spans="1:11" ht="15" thickBot="1" x14ac:dyDescent="0.4">
      <c r="A2762" s="69">
        <f t="shared" si="90"/>
        <v>45778</v>
      </c>
      <c r="B2762" t="s">
        <v>918</v>
      </c>
      <c r="C2762" t="s">
        <v>290</v>
      </c>
      <c r="D2762" s="188" t="s">
        <v>893</v>
      </c>
      <c r="E2762" t="s">
        <v>323</v>
      </c>
      <c r="F2762" t="s">
        <v>324</v>
      </c>
      <c r="G2762" t="s">
        <v>93</v>
      </c>
      <c r="H2762">
        <v>3916</v>
      </c>
      <c r="I2762" s="68" t="str">
        <f>VLOOKUP(E2762,Refs!$P$2:$R$29,3,FALSE)</f>
        <v>Y59</v>
      </c>
      <c r="J2762" s="68" t="str">
        <f>VLOOKUP(E2762,Refs!$P$2:$S$29,4,FALSE)</f>
        <v>South East</v>
      </c>
      <c r="K2762" s="28">
        <f t="shared" si="89"/>
        <v>3916</v>
      </c>
    </row>
    <row r="2763" spans="1:11" ht="15" thickBot="1" x14ac:dyDescent="0.4">
      <c r="A2763" s="69">
        <f t="shared" si="90"/>
        <v>45778</v>
      </c>
      <c r="B2763" t="s">
        <v>918</v>
      </c>
      <c r="C2763" t="s">
        <v>290</v>
      </c>
      <c r="D2763" s="188" t="s">
        <v>893</v>
      </c>
      <c r="E2763" t="s">
        <v>323</v>
      </c>
      <c r="F2763" t="s">
        <v>324</v>
      </c>
      <c r="G2763" t="s">
        <v>94</v>
      </c>
      <c r="H2763">
        <v>201</v>
      </c>
      <c r="I2763" s="68" t="str">
        <f>VLOOKUP(E2763,Refs!$P$2:$R$29,3,FALSE)</f>
        <v>Y59</v>
      </c>
      <c r="J2763" s="68" t="str">
        <f>VLOOKUP(E2763,Refs!$P$2:$S$29,4,FALSE)</f>
        <v>South East</v>
      </c>
      <c r="K2763" s="28">
        <f t="shared" si="89"/>
        <v>201</v>
      </c>
    </row>
    <row r="2764" spans="1:11" ht="15" thickBot="1" x14ac:dyDescent="0.4">
      <c r="A2764" s="69">
        <f t="shared" si="90"/>
        <v>45778</v>
      </c>
      <c r="B2764" t="s">
        <v>918</v>
      </c>
      <c r="C2764" t="s">
        <v>290</v>
      </c>
      <c r="D2764" s="188" t="s">
        <v>893</v>
      </c>
      <c r="E2764" t="s">
        <v>323</v>
      </c>
      <c r="F2764" t="s">
        <v>324</v>
      </c>
      <c r="G2764" t="s">
        <v>95</v>
      </c>
      <c r="H2764">
        <v>2210</v>
      </c>
      <c r="I2764" s="68" t="str">
        <f>VLOOKUP(E2764,Refs!$P$2:$R$29,3,FALSE)</f>
        <v>Y59</v>
      </c>
      <c r="J2764" s="68" t="str">
        <f>VLOOKUP(E2764,Refs!$P$2:$S$29,4,FALSE)</f>
        <v>South East</v>
      </c>
      <c r="K2764" s="28">
        <f t="shared" si="89"/>
        <v>2210</v>
      </c>
    </row>
    <row r="2765" spans="1:11" ht="15" thickBot="1" x14ac:dyDescent="0.4">
      <c r="A2765" s="69">
        <f t="shared" si="90"/>
        <v>45778</v>
      </c>
      <c r="B2765" t="s">
        <v>918</v>
      </c>
      <c r="C2765" t="s">
        <v>290</v>
      </c>
      <c r="D2765" s="188" t="s">
        <v>893</v>
      </c>
      <c r="E2765" t="s">
        <v>323</v>
      </c>
      <c r="F2765" t="s">
        <v>324</v>
      </c>
      <c r="G2765" t="s">
        <v>96</v>
      </c>
      <c r="H2765">
        <v>206</v>
      </c>
      <c r="I2765" s="68" t="str">
        <f>VLOOKUP(E2765,Refs!$P$2:$R$29,3,FALSE)</f>
        <v>Y59</v>
      </c>
      <c r="J2765" s="68" t="str">
        <f>VLOOKUP(E2765,Refs!$P$2:$S$29,4,FALSE)</f>
        <v>South East</v>
      </c>
      <c r="K2765" s="28">
        <f t="shared" si="89"/>
        <v>206</v>
      </c>
    </row>
    <row r="2766" spans="1:11" ht="15" thickBot="1" x14ac:dyDescent="0.4">
      <c r="A2766" s="69">
        <f t="shared" si="90"/>
        <v>45778</v>
      </c>
      <c r="B2766" t="s">
        <v>918</v>
      </c>
      <c r="C2766" t="s">
        <v>290</v>
      </c>
      <c r="D2766" s="188" t="s">
        <v>893</v>
      </c>
      <c r="E2766" t="s">
        <v>323</v>
      </c>
      <c r="F2766" t="s">
        <v>324</v>
      </c>
      <c r="G2766" t="s">
        <v>97</v>
      </c>
      <c r="H2766">
        <v>9710</v>
      </c>
      <c r="I2766" s="68" t="str">
        <f>VLOOKUP(E2766,Refs!$P$2:$R$29,3,FALSE)</f>
        <v>Y59</v>
      </c>
      <c r="J2766" s="68" t="str">
        <f>VLOOKUP(E2766,Refs!$P$2:$S$29,4,FALSE)</f>
        <v>South East</v>
      </c>
      <c r="K2766" s="28">
        <f t="shared" si="89"/>
        <v>9710</v>
      </c>
    </row>
    <row r="2767" spans="1:11" ht="15" thickBot="1" x14ac:dyDescent="0.4">
      <c r="A2767" s="69">
        <f t="shared" si="90"/>
        <v>45778</v>
      </c>
      <c r="B2767" t="s">
        <v>918</v>
      </c>
      <c r="C2767" t="s">
        <v>290</v>
      </c>
      <c r="D2767" s="188" t="s">
        <v>893</v>
      </c>
      <c r="E2767" t="s">
        <v>323</v>
      </c>
      <c r="F2767" t="s">
        <v>324</v>
      </c>
      <c r="G2767" t="s">
        <v>31</v>
      </c>
      <c r="H2767">
        <v>8868</v>
      </c>
      <c r="I2767" s="68" t="str">
        <f>VLOOKUP(E2767,Refs!$P$2:$R$29,3,FALSE)</f>
        <v>Y59</v>
      </c>
      <c r="J2767" s="68" t="str">
        <f>VLOOKUP(E2767,Refs!$P$2:$S$29,4,FALSE)</f>
        <v>South East</v>
      </c>
      <c r="K2767" s="28">
        <f t="shared" si="89"/>
        <v>8868</v>
      </c>
    </row>
    <row r="2768" spans="1:11" ht="15" thickBot="1" x14ac:dyDescent="0.4">
      <c r="A2768" s="69">
        <f t="shared" si="90"/>
        <v>45778</v>
      </c>
      <c r="B2768" t="s">
        <v>918</v>
      </c>
      <c r="C2768" t="s">
        <v>290</v>
      </c>
      <c r="D2768" s="188" t="s">
        <v>893</v>
      </c>
      <c r="E2768" t="s">
        <v>323</v>
      </c>
      <c r="F2768" t="s">
        <v>324</v>
      </c>
      <c r="G2768" t="s">
        <v>98</v>
      </c>
      <c r="H2768">
        <v>9169</v>
      </c>
      <c r="I2768" s="68" t="str">
        <f>VLOOKUP(E2768,Refs!$P$2:$R$29,3,FALSE)</f>
        <v>Y59</v>
      </c>
      <c r="J2768" s="68" t="str">
        <f>VLOOKUP(E2768,Refs!$P$2:$S$29,4,FALSE)</f>
        <v>South East</v>
      </c>
      <c r="K2768" s="28">
        <f t="shared" si="89"/>
        <v>9169</v>
      </c>
    </row>
    <row r="2769" spans="1:11" ht="15" thickBot="1" x14ac:dyDescent="0.4">
      <c r="A2769" s="69">
        <f t="shared" si="90"/>
        <v>45778</v>
      </c>
      <c r="B2769" t="s">
        <v>918</v>
      </c>
      <c r="C2769" t="s">
        <v>290</v>
      </c>
      <c r="D2769" s="188" t="s">
        <v>893</v>
      </c>
      <c r="E2769" t="s">
        <v>323</v>
      </c>
      <c r="F2769" t="s">
        <v>324</v>
      </c>
      <c r="G2769" t="s">
        <v>99</v>
      </c>
      <c r="H2769">
        <v>5685</v>
      </c>
      <c r="I2769" s="68" t="str">
        <f>VLOOKUP(E2769,Refs!$P$2:$R$29,3,FALSE)</f>
        <v>Y59</v>
      </c>
      <c r="J2769" s="68" t="str">
        <f>VLOOKUP(E2769,Refs!$P$2:$S$29,4,FALSE)</f>
        <v>South East</v>
      </c>
      <c r="K2769" s="28">
        <f t="shared" si="89"/>
        <v>5685</v>
      </c>
    </row>
    <row r="2770" spans="1:11" ht="15" thickBot="1" x14ac:dyDescent="0.4">
      <c r="A2770" s="69">
        <f t="shared" si="90"/>
        <v>45778</v>
      </c>
      <c r="B2770" t="s">
        <v>918</v>
      </c>
      <c r="C2770" t="s">
        <v>290</v>
      </c>
      <c r="D2770" s="188" t="s">
        <v>893</v>
      </c>
      <c r="E2770" t="s">
        <v>323</v>
      </c>
      <c r="F2770" t="s">
        <v>324</v>
      </c>
      <c r="G2770" t="s">
        <v>100</v>
      </c>
      <c r="H2770">
        <v>5183</v>
      </c>
      <c r="I2770" s="68" t="str">
        <f>VLOOKUP(E2770,Refs!$P$2:$R$29,3,FALSE)</f>
        <v>Y59</v>
      </c>
      <c r="J2770" s="68" t="str">
        <f>VLOOKUP(E2770,Refs!$P$2:$S$29,4,FALSE)</f>
        <v>South East</v>
      </c>
      <c r="K2770" s="28">
        <f t="shared" si="89"/>
        <v>5183</v>
      </c>
    </row>
    <row r="2771" spans="1:11" ht="15" thickBot="1" x14ac:dyDescent="0.4">
      <c r="A2771" s="69">
        <f t="shared" si="90"/>
        <v>45778</v>
      </c>
      <c r="B2771" t="s">
        <v>918</v>
      </c>
      <c r="C2771" t="s">
        <v>290</v>
      </c>
      <c r="D2771" s="188" t="s">
        <v>893</v>
      </c>
      <c r="E2771" t="s">
        <v>323</v>
      </c>
      <c r="F2771" t="s">
        <v>324</v>
      </c>
      <c r="G2771" t="s">
        <v>101</v>
      </c>
      <c r="H2771">
        <v>1929</v>
      </c>
      <c r="I2771" s="68" t="str">
        <f>VLOOKUP(E2771,Refs!$P$2:$R$29,3,FALSE)</f>
        <v>Y59</v>
      </c>
      <c r="J2771" s="68" t="str">
        <f>VLOOKUP(E2771,Refs!$P$2:$S$29,4,FALSE)</f>
        <v>South East</v>
      </c>
      <c r="K2771" s="28">
        <f t="shared" si="89"/>
        <v>1929</v>
      </c>
    </row>
    <row r="2772" spans="1:11" ht="15" thickBot="1" x14ac:dyDescent="0.4">
      <c r="A2772" s="69">
        <f t="shared" si="90"/>
        <v>45778</v>
      </c>
      <c r="B2772" t="s">
        <v>918</v>
      </c>
      <c r="C2772" t="s">
        <v>290</v>
      </c>
      <c r="D2772" s="188" t="s">
        <v>893</v>
      </c>
      <c r="E2772" t="s">
        <v>323</v>
      </c>
      <c r="F2772" t="s">
        <v>324</v>
      </c>
      <c r="G2772" t="s">
        <v>102</v>
      </c>
      <c r="H2772">
        <v>2126</v>
      </c>
      <c r="I2772" s="68" t="str">
        <f>VLOOKUP(E2772,Refs!$P$2:$R$29,3,FALSE)</f>
        <v>Y59</v>
      </c>
      <c r="J2772" s="68" t="str">
        <f>VLOOKUP(E2772,Refs!$P$2:$S$29,4,FALSE)</f>
        <v>South East</v>
      </c>
      <c r="K2772" s="28">
        <f t="shared" si="89"/>
        <v>2126</v>
      </c>
    </row>
    <row r="2773" spans="1:11" ht="15" thickBot="1" x14ac:dyDescent="0.4">
      <c r="A2773" s="69">
        <f t="shared" si="90"/>
        <v>45778</v>
      </c>
      <c r="B2773" t="s">
        <v>918</v>
      </c>
      <c r="C2773" t="s">
        <v>290</v>
      </c>
      <c r="D2773" s="188" t="s">
        <v>893</v>
      </c>
      <c r="E2773" t="s">
        <v>323</v>
      </c>
      <c r="F2773" t="s">
        <v>324</v>
      </c>
      <c r="G2773" t="s">
        <v>103</v>
      </c>
      <c r="H2773">
        <v>120</v>
      </c>
      <c r="I2773" s="68" t="str">
        <f>VLOOKUP(E2773,Refs!$P$2:$R$29,3,FALSE)</f>
        <v>Y59</v>
      </c>
      <c r="J2773" s="68" t="str">
        <f>VLOOKUP(E2773,Refs!$P$2:$S$29,4,FALSE)</f>
        <v>South East</v>
      </c>
      <c r="K2773" s="28">
        <f t="shared" si="89"/>
        <v>120</v>
      </c>
    </row>
    <row r="2774" spans="1:11" ht="15" thickBot="1" x14ac:dyDescent="0.4">
      <c r="A2774" s="69">
        <f t="shared" si="90"/>
        <v>45778</v>
      </c>
      <c r="B2774" t="s">
        <v>918</v>
      </c>
      <c r="C2774" t="s">
        <v>290</v>
      </c>
      <c r="D2774" s="188" t="s">
        <v>893</v>
      </c>
      <c r="E2774" t="s">
        <v>323</v>
      </c>
      <c r="F2774" t="s">
        <v>324</v>
      </c>
      <c r="G2774" t="s">
        <v>104</v>
      </c>
      <c r="H2774">
        <v>3307</v>
      </c>
      <c r="I2774" s="68" t="str">
        <f>VLOOKUP(E2774,Refs!$P$2:$R$29,3,FALSE)</f>
        <v>Y59</v>
      </c>
      <c r="J2774" s="68" t="str">
        <f>VLOOKUP(E2774,Refs!$P$2:$S$29,4,FALSE)</f>
        <v>South East</v>
      </c>
      <c r="K2774" s="28">
        <f t="shared" si="89"/>
        <v>3307</v>
      </c>
    </row>
    <row r="2775" spans="1:11" ht="15" thickBot="1" x14ac:dyDescent="0.4">
      <c r="A2775" s="69">
        <f t="shared" si="90"/>
        <v>45778</v>
      </c>
      <c r="B2775" t="s">
        <v>918</v>
      </c>
      <c r="C2775" t="s">
        <v>290</v>
      </c>
      <c r="D2775" s="188" t="s">
        <v>893</v>
      </c>
      <c r="E2775" t="s">
        <v>323</v>
      </c>
      <c r="F2775" t="s">
        <v>324</v>
      </c>
      <c r="G2775" t="s">
        <v>105</v>
      </c>
      <c r="H2775">
        <v>12389615</v>
      </c>
      <c r="I2775" s="68" t="str">
        <f>VLOOKUP(E2775,Refs!$P$2:$R$29,3,FALSE)</f>
        <v>Y59</v>
      </c>
      <c r="J2775" s="68" t="str">
        <f>VLOOKUP(E2775,Refs!$P$2:$S$29,4,FALSE)</f>
        <v>South East</v>
      </c>
      <c r="K2775" s="28">
        <f t="shared" si="89"/>
        <v>12389615</v>
      </c>
    </row>
    <row r="2776" spans="1:11" ht="15" thickBot="1" x14ac:dyDescent="0.4">
      <c r="A2776" s="69">
        <f t="shared" si="90"/>
        <v>45778</v>
      </c>
      <c r="B2776" t="s">
        <v>918</v>
      </c>
      <c r="C2776" t="s">
        <v>290</v>
      </c>
      <c r="D2776" s="188" t="s">
        <v>893</v>
      </c>
      <c r="E2776" t="s">
        <v>323</v>
      </c>
      <c r="F2776" t="s">
        <v>324</v>
      </c>
      <c r="G2776" t="s">
        <v>106</v>
      </c>
      <c r="H2776">
        <v>6617</v>
      </c>
      <c r="I2776" s="68" t="str">
        <f>VLOOKUP(E2776,Refs!$P$2:$R$29,3,FALSE)</f>
        <v>Y59</v>
      </c>
      <c r="J2776" s="68" t="str">
        <f>VLOOKUP(E2776,Refs!$P$2:$S$29,4,FALSE)</f>
        <v>South East</v>
      </c>
      <c r="K2776" s="28">
        <f t="shared" si="89"/>
        <v>6617</v>
      </c>
    </row>
    <row r="2777" spans="1:11" ht="15" thickBot="1" x14ac:dyDescent="0.4">
      <c r="A2777" s="69">
        <f t="shared" si="90"/>
        <v>45778</v>
      </c>
      <c r="B2777" t="s">
        <v>918</v>
      </c>
      <c r="C2777" t="s">
        <v>290</v>
      </c>
      <c r="D2777" s="188" t="s">
        <v>893</v>
      </c>
      <c r="E2777" t="s">
        <v>323</v>
      </c>
      <c r="F2777" t="s">
        <v>324</v>
      </c>
      <c r="G2777" t="s">
        <v>107</v>
      </c>
      <c r="H2777">
        <v>4242</v>
      </c>
      <c r="I2777" s="68" t="str">
        <f>VLOOKUP(E2777,Refs!$P$2:$R$29,3,FALSE)</f>
        <v>Y59</v>
      </c>
      <c r="J2777" s="68" t="str">
        <f>VLOOKUP(E2777,Refs!$P$2:$S$29,4,FALSE)</f>
        <v>South East</v>
      </c>
      <c r="K2777" s="28">
        <f t="shared" si="89"/>
        <v>4242</v>
      </c>
    </row>
    <row r="2778" spans="1:11" ht="15" thickBot="1" x14ac:dyDescent="0.4">
      <c r="A2778" s="69">
        <f t="shared" si="90"/>
        <v>45778</v>
      </c>
      <c r="B2778" t="s">
        <v>918</v>
      </c>
      <c r="C2778" t="s">
        <v>290</v>
      </c>
      <c r="D2778" s="188" t="s">
        <v>893</v>
      </c>
      <c r="E2778" t="s">
        <v>323</v>
      </c>
      <c r="F2778" t="s">
        <v>324</v>
      </c>
      <c r="G2778" t="s">
        <v>108</v>
      </c>
      <c r="H2778">
        <v>342</v>
      </c>
      <c r="I2778" s="68" t="str">
        <f>VLOOKUP(E2778,Refs!$P$2:$R$29,3,FALSE)</f>
        <v>Y59</v>
      </c>
      <c r="J2778" s="68" t="str">
        <f>VLOOKUP(E2778,Refs!$P$2:$S$29,4,FALSE)</f>
        <v>South East</v>
      </c>
      <c r="K2778" s="28">
        <f t="shared" si="89"/>
        <v>342</v>
      </c>
    </row>
    <row r="2779" spans="1:11" ht="15" thickBot="1" x14ac:dyDescent="0.4">
      <c r="A2779" s="69">
        <f t="shared" si="90"/>
        <v>45778</v>
      </c>
      <c r="B2779" t="s">
        <v>918</v>
      </c>
      <c r="C2779" t="s">
        <v>290</v>
      </c>
      <c r="D2779" s="188" t="s">
        <v>893</v>
      </c>
      <c r="E2779" t="s">
        <v>323</v>
      </c>
      <c r="F2779" t="s">
        <v>324</v>
      </c>
      <c r="G2779" t="s">
        <v>109</v>
      </c>
      <c r="H2779">
        <v>2485</v>
      </c>
      <c r="I2779" s="68" t="str">
        <f>VLOOKUP(E2779,Refs!$P$2:$R$29,3,FALSE)</f>
        <v>Y59</v>
      </c>
      <c r="J2779" s="68" t="str">
        <f>VLOOKUP(E2779,Refs!$P$2:$S$29,4,FALSE)</f>
        <v>South East</v>
      </c>
      <c r="K2779" s="28">
        <f t="shared" si="89"/>
        <v>2485</v>
      </c>
    </row>
    <row r="2780" spans="1:11" ht="15" thickBot="1" x14ac:dyDescent="0.4">
      <c r="A2780" s="69">
        <f t="shared" si="90"/>
        <v>45778</v>
      </c>
      <c r="B2780" t="s">
        <v>918</v>
      </c>
      <c r="C2780" t="s">
        <v>290</v>
      </c>
      <c r="D2780" s="188" t="s">
        <v>893</v>
      </c>
      <c r="E2780" t="s">
        <v>323</v>
      </c>
      <c r="F2780" t="s">
        <v>324</v>
      </c>
      <c r="G2780" t="s">
        <v>110</v>
      </c>
      <c r="H2780">
        <v>15626977</v>
      </c>
      <c r="I2780" s="68" t="str">
        <f>VLOOKUP(E2780,Refs!$P$2:$R$29,3,FALSE)</f>
        <v>Y59</v>
      </c>
      <c r="J2780" s="68" t="str">
        <f>VLOOKUP(E2780,Refs!$P$2:$S$29,4,FALSE)</f>
        <v>South East</v>
      </c>
      <c r="K2780" s="28">
        <f t="shared" si="89"/>
        <v>15626977</v>
      </c>
    </row>
    <row r="2781" spans="1:11" ht="15" thickBot="1" x14ac:dyDescent="0.4">
      <c r="A2781" s="69">
        <f t="shared" si="90"/>
        <v>45778</v>
      </c>
      <c r="B2781" t="s">
        <v>918</v>
      </c>
      <c r="C2781" t="s">
        <v>290</v>
      </c>
      <c r="D2781" s="188" t="s">
        <v>893</v>
      </c>
      <c r="E2781" t="s">
        <v>323</v>
      </c>
      <c r="F2781" t="s">
        <v>324</v>
      </c>
      <c r="G2781" t="s">
        <v>111</v>
      </c>
      <c r="H2781">
        <v>2393</v>
      </c>
      <c r="I2781" s="68" t="str">
        <f>VLOOKUP(E2781,Refs!$P$2:$R$29,3,FALSE)</f>
        <v>Y59</v>
      </c>
      <c r="J2781" s="68" t="str">
        <f>VLOOKUP(E2781,Refs!$P$2:$S$29,4,FALSE)</f>
        <v>South East</v>
      </c>
      <c r="K2781" s="28">
        <f t="shared" si="89"/>
        <v>2393</v>
      </c>
    </row>
    <row r="2782" spans="1:11" ht="15" thickBot="1" x14ac:dyDescent="0.4">
      <c r="A2782" s="69">
        <f t="shared" si="90"/>
        <v>45778</v>
      </c>
      <c r="B2782" t="s">
        <v>918</v>
      </c>
      <c r="C2782" t="s">
        <v>290</v>
      </c>
      <c r="D2782" s="188" t="s">
        <v>893</v>
      </c>
      <c r="E2782" t="s">
        <v>323</v>
      </c>
      <c r="F2782" t="s">
        <v>324</v>
      </c>
      <c r="G2782" t="s">
        <v>814</v>
      </c>
      <c r="H2782">
        <v>16387</v>
      </c>
      <c r="I2782" s="68" t="str">
        <f>VLOOKUP(E2782,Refs!$P$2:$R$29,3,FALSE)</f>
        <v>Y59</v>
      </c>
      <c r="J2782" s="68" t="str">
        <f>VLOOKUP(E2782,Refs!$P$2:$S$29,4,FALSE)</f>
        <v>South East</v>
      </c>
      <c r="K2782" s="28">
        <f t="shared" si="89"/>
        <v>16387</v>
      </c>
    </row>
    <row r="2783" spans="1:11" ht="15" thickBot="1" x14ac:dyDescent="0.4">
      <c r="A2783" s="69">
        <f t="shared" si="90"/>
        <v>45778</v>
      </c>
      <c r="B2783" t="s">
        <v>918</v>
      </c>
      <c r="C2783" t="s">
        <v>290</v>
      </c>
      <c r="D2783" s="188" t="s">
        <v>893</v>
      </c>
      <c r="E2783" t="s">
        <v>323</v>
      </c>
      <c r="F2783" t="s">
        <v>324</v>
      </c>
      <c r="G2783" t="s">
        <v>815</v>
      </c>
      <c r="H2783">
        <v>362</v>
      </c>
      <c r="I2783" s="68" t="str">
        <f>VLOOKUP(E2783,Refs!$P$2:$R$29,3,FALSE)</f>
        <v>Y59</v>
      </c>
      <c r="J2783" s="68" t="str">
        <f>VLOOKUP(E2783,Refs!$P$2:$S$29,4,FALSE)</f>
        <v>South East</v>
      </c>
      <c r="K2783" s="28">
        <f t="shared" si="89"/>
        <v>362</v>
      </c>
    </row>
    <row r="2784" spans="1:11" ht="15" thickBot="1" x14ac:dyDescent="0.4">
      <c r="A2784" s="69">
        <f t="shared" si="90"/>
        <v>45778</v>
      </c>
      <c r="B2784" t="s">
        <v>918</v>
      </c>
      <c r="C2784" t="s">
        <v>290</v>
      </c>
      <c r="D2784" s="188" t="s">
        <v>893</v>
      </c>
      <c r="E2784" t="s">
        <v>323</v>
      </c>
      <c r="F2784" t="s">
        <v>324</v>
      </c>
      <c r="G2784" t="s">
        <v>112</v>
      </c>
      <c r="H2784">
        <v>43191</v>
      </c>
      <c r="I2784" s="68" t="str">
        <f>VLOOKUP(E2784,Refs!$P$2:$R$29,3,FALSE)</f>
        <v>Y59</v>
      </c>
      <c r="J2784" s="68" t="str">
        <f>VLOOKUP(E2784,Refs!$P$2:$S$29,4,FALSE)</f>
        <v>South East</v>
      </c>
      <c r="K2784" s="28">
        <f t="shared" si="89"/>
        <v>43191</v>
      </c>
    </row>
    <row r="2785" spans="1:11" ht="15" thickBot="1" x14ac:dyDescent="0.4">
      <c r="A2785" s="69">
        <f t="shared" si="90"/>
        <v>45778</v>
      </c>
      <c r="B2785" t="s">
        <v>918</v>
      </c>
      <c r="C2785" t="s">
        <v>290</v>
      </c>
      <c r="D2785" s="188" t="s">
        <v>893</v>
      </c>
      <c r="E2785" t="s">
        <v>323</v>
      </c>
      <c r="F2785" t="s">
        <v>324</v>
      </c>
      <c r="G2785" t="s">
        <v>113</v>
      </c>
      <c r="H2785">
        <v>43</v>
      </c>
      <c r="I2785" s="68" t="str">
        <f>VLOOKUP(E2785,Refs!$P$2:$R$29,3,FALSE)</f>
        <v>Y59</v>
      </c>
      <c r="J2785" s="68" t="str">
        <f>VLOOKUP(E2785,Refs!$P$2:$S$29,4,FALSE)</f>
        <v>South East</v>
      </c>
      <c r="K2785" s="28">
        <f t="shared" si="89"/>
        <v>43</v>
      </c>
    </row>
    <row r="2786" spans="1:11" ht="15" thickBot="1" x14ac:dyDescent="0.4">
      <c r="A2786" s="69">
        <f t="shared" si="90"/>
        <v>45778</v>
      </c>
      <c r="B2786" t="s">
        <v>918</v>
      </c>
      <c r="C2786" t="s">
        <v>290</v>
      </c>
      <c r="D2786" s="188" t="s">
        <v>893</v>
      </c>
      <c r="E2786" t="s">
        <v>323</v>
      </c>
      <c r="F2786" t="s">
        <v>324</v>
      </c>
      <c r="G2786" t="s">
        <v>114</v>
      </c>
      <c r="H2786">
        <v>32865</v>
      </c>
      <c r="I2786" s="68" t="str">
        <f>VLOOKUP(E2786,Refs!$P$2:$R$29,3,FALSE)</f>
        <v>Y59</v>
      </c>
      <c r="J2786" s="68" t="str">
        <f>VLOOKUP(E2786,Refs!$P$2:$S$29,4,FALSE)</f>
        <v>South East</v>
      </c>
      <c r="K2786" s="28">
        <f t="shared" ref="K2786:K2849" si="91">IF(OR(H2786="NULL",H2786=0,H2786=""),"",H2786)</f>
        <v>32865</v>
      </c>
    </row>
    <row r="2787" spans="1:11" ht="15" thickBot="1" x14ac:dyDescent="0.4">
      <c r="A2787" s="69">
        <f t="shared" si="90"/>
        <v>45778</v>
      </c>
      <c r="B2787" t="s">
        <v>918</v>
      </c>
      <c r="C2787" t="s">
        <v>290</v>
      </c>
      <c r="D2787" s="188" t="s">
        <v>893</v>
      </c>
      <c r="E2787" t="s">
        <v>323</v>
      </c>
      <c r="F2787" t="s">
        <v>324</v>
      </c>
      <c r="G2787" t="s">
        <v>115</v>
      </c>
      <c r="H2787">
        <v>23883</v>
      </c>
      <c r="I2787" s="68" t="str">
        <f>VLOOKUP(E2787,Refs!$P$2:$R$29,3,FALSE)</f>
        <v>Y59</v>
      </c>
      <c r="J2787" s="68" t="str">
        <f>VLOOKUP(E2787,Refs!$P$2:$S$29,4,FALSE)</f>
        <v>South East</v>
      </c>
      <c r="K2787" s="28">
        <f t="shared" si="91"/>
        <v>23883</v>
      </c>
    </row>
    <row r="2788" spans="1:11" ht="15" thickBot="1" x14ac:dyDescent="0.4">
      <c r="A2788" s="69">
        <f t="shared" si="90"/>
        <v>45778</v>
      </c>
      <c r="B2788" t="s">
        <v>918</v>
      </c>
      <c r="C2788" t="s">
        <v>290</v>
      </c>
      <c r="D2788" s="188" t="s">
        <v>893</v>
      </c>
      <c r="E2788" t="s">
        <v>323</v>
      </c>
      <c r="F2788" t="s">
        <v>324</v>
      </c>
      <c r="G2788" t="s">
        <v>116</v>
      </c>
      <c r="H2788">
        <v>7007</v>
      </c>
      <c r="I2788" s="68" t="str">
        <f>VLOOKUP(E2788,Refs!$P$2:$R$29,3,FALSE)</f>
        <v>Y59</v>
      </c>
      <c r="J2788" s="68" t="str">
        <f>VLOOKUP(E2788,Refs!$P$2:$S$29,4,FALSE)</f>
        <v>South East</v>
      </c>
      <c r="K2788" s="28">
        <f t="shared" si="91"/>
        <v>7007</v>
      </c>
    </row>
    <row r="2789" spans="1:11" ht="15" thickBot="1" x14ac:dyDescent="0.4">
      <c r="A2789" s="69">
        <f t="shared" si="90"/>
        <v>45778</v>
      </c>
      <c r="B2789" t="s">
        <v>918</v>
      </c>
      <c r="C2789" t="s">
        <v>290</v>
      </c>
      <c r="D2789" s="188" t="s">
        <v>893</v>
      </c>
      <c r="E2789" t="s">
        <v>323</v>
      </c>
      <c r="F2789" t="s">
        <v>324</v>
      </c>
      <c r="G2789" t="s">
        <v>117</v>
      </c>
      <c r="H2789">
        <v>3227</v>
      </c>
      <c r="I2789" s="68" t="str">
        <f>VLOOKUP(E2789,Refs!$P$2:$R$29,3,FALSE)</f>
        <v>Y59</v>
      </c>
      <c r="J2789" s="68" t="str">
        <f>VLOOKUP(E2789,Refs!$P$2:$S$29,4,FALSE)</f>
        <v>South East</v>
      </c>
      <c r="K2789" s="28">
        <f t="shared" si="91"/>
        <v>3227</v>
      </c>
    </row>
    <row r="2790" spans="1:11" ht="15" thickBot="1" x14ac:dyDescent="0.4">
      <c r="A2790" s="69">
        <f t="shared" si="90"/>
        <v>45778</v>
      </c>
      <c r="B2790" t="s">
        <v>918</v>
      </c>
      <c r="C2790" t="s">
        <v>290</v>
      </c>
      <c r="D2790" s="188" t="s">
        <v>893</v>
      </c>
      <c r="E2790" t="s">
        <v>323</v>
      </c>
      <c r="F2790" t="s">
        <v>324</v>
      </c>
      <c r="G2790" t="s">
        <v>118</v>
      </c>
      <c r="H2790">
        <v>24281</v>
      </c>
      <c r="I2790" s="68" t="str">
        <f>VLOOKUP(E2790,Refs!$P$2:$R$29,3,FALSE)</f>
        <v>Y59</v>
      </c>
      <c r="J2790" s="68" t="str">
        <f>VLOOKUP(E2790,Refs!$P$2:$S$29,4,FALSE)</f>
        <v>South East</v>
      </c>
      <c r="K2790" s="28">
        <f t="shared" si="91"/>
        <v>24281</v>
      </c>
    </row>
    <row r="2791" spans="1:11" ht="15" thickBot="1" x14ac:dyDescent="0.4">
      <c r="A2791" s="69">
        <f t="shared" si="90"/>
        <v>45778</v>
      </c>
      <c r="B2791" t="s">
        <v>918</v>
      </c>
      <c r="C2791" t="s">
        <v>290</v>
      </c>
      <c r="D2791" s="188" t="s">
        <v>893</v>
      </c>
      <c r="E2791" t="s">
        <v>323</v>
      </c>
      <c r="F2791" t="s">
        <v>324</v>
      </c>
      <c r="G2791" t="s">
        <v>119</v>
      </c>
      <c r="H2791">
        <v>13415</v>
      </c>
      <c r="I2791" s="68" t="str">
        <f>VLOOKUP(E2791,Refs!$P$2:$R$29,3,FALSE)</f>
        <v>Y59</v>
      </c>
      <c r="J2791" s="68" t="str">
        <f>VLOOKUP(E2791,Refs!$P$2:$S$29,4,FALSE)</f>
        <v>South East</v>
      </c>
      <c r="K2791" s="28">
        <f t="shared" si="91"/>
        <v>13415</v>
      </c>
    </row>
    <row r="2792" spans="1:11" ht="15" thickBot="1" x14ac:dyDescent="0.4">
      <c r="A2792" s="69">
        <f t="shared" si="90"/>
        <v>45778</v>
      </c>
      <c r="B2792" t="s">
        <v>918</v>
      </c>
      <c r="C2792" t="s">
        <v>290</v>
      </c>
      <c r="D2792" s="188" t="s">
        <v>893</v>
      </c>
      <c r="E2792" t="s">
        <v>323</v>
      </c>
      <c r="F2792" t="s">
        <v>324</v>
      </c>
      <c r="G2792" t="s">
        <v>120</v>
      </c>
      <c r="H2792">
        <v>4083</v>
      </c>
      <c r="I2792" s="68" t="str">
        <f>VLOOKUP(E2792,Refs!$P$2:$R$29,3,FALSE)</f>
        <v>Y59</v>
      </c>
      <c r="J2792" s="68" t="str">
        <f>VLOOKUP(E2792,Refs!$P$2:$S$29,4,FALSE)</f>
        <v>South East</v>
      </c>
      <c r="K2792" s="28">
        <f t="shared" si="91"/>
        <v>4083</v>
      </c>
    </row>
    <row r="2793" spans="1:11" ht="15" thickBot="1" x14ac:dyDescent="0.4">
      <c r="A2793" s="69">
        <f t="shared" si="90"/>
        <v>45778</v>
      </c>
      <c r="B2793" t="s">
        <v>918</v>
      </c>
      <c r="C2793" t="s">
        <v>290</v>
      </c>
      <c r="D2793" s="188" t="s">
        <v>893</v>
      </c>
      <c r="E2793" t="s">
        <v>323</v>
      </c>
      <c r="F2793" t="s">
        <v>324</v>
      </c>
      <c r="G2793" t="s">
        <v>121</v>
      </c>
      <c r="H2793">
        <v>2320</v>
      </c>
      <c r="I2793" s="68" t="str">
        <f>VLOOKUP(E2793,Refs!$P$2:$R$29,3,FALSE)</f>
        <v>Y59</v>
      </c>
      <c r="J2793" s="68" t="str">
        <f>VLOOKUP(E2793,Refs!$P$2:$S$29,4,FALSE)</f>
        <v>South East</v>
      </c>
      <c r="K2793" s="28">
        <f t="shared" si="91"/>
        <v>2320</v>
      </c>
    </row>
    <row r="2794" spans="1:11" ht="15" thickBot="1" x14ac:dyDescent="0.4">
      <c r="A2794" s="69">
        <f t="shared" si="90"/>
        <v>45778</v>
      </c>
      <c r="B2794" t="s">
        <v>918</v>
      </c>
      <c r="C2794" t="s">
        <v>290</v>
      </c>
      <c r="D2794" s="188" t="s">
        <v>893</v>
      </c>
      <c r="E2794" t="s">
        <v>323</v>
      </c>
      <c r="F2794" t="s">
        <v>324</v>
      </c>
      <c r="G2794" t="s">
        <v>122</v>
      </c>
      <c r="H2794">
        <v>3787</v>
      </c>
      <c r="I2794" s="68" t="str">
        <f>VLOOKUP(E2794,Refs!$P$2:$R$29,3,FALSE)</f>
        <v>Y59</v>
      </c>
      <c r="J2794" s="68" t="str">
        <f>VLOOKUP(E2794,Refs!$P$2:$S$29,4,FALSE)</f>
        <v>South East</v>
      </c>
      <c r="K2794" s="28">
        <f t="shared" si="91"/>
        <v>3787</v>
      </c>
    </row>
    <row r="2795" spans="1:11" ht="15" thickBot="1" x14ac:dyDescent="0.4">
      <c r="A2795" s="69">
        <f t="shared" si="90"/>
        <v>45778</v>
      </c>
      <c r="B2795" t="s">
        <v>918</v>
      </c>
      <c r="C2795" t="s">
        <v>290</v>
      </c>
      <c r="D2795" s="188" t="s">
        <v>893</v>
      </c>
      <c r="E2795" t="s">
        <v>323</v>
      </c>
      <c r="F2795" t="s">
        <v>324</v>
      </c>
      <c r="G2795" t="s">
        <v>123</v>
      </c>
      <c r="H2795">
        <v>1549</v>
      </c>
      <c r="I2795" s="68" t="str">
        <f>VLOOKUP(E2795,Refs!$P$2:$R$29,3,FALSE)</f>
        <v>Y59</v>
      </c>
      <c r="J2795" s="68" t="str">
        <f>VLOOKUP(E2795,Refs!$P$2:$S$29,4,FALSE)</f>
        <v>South East</v>
      </c>
      <c r="K2795" s="28">
        <f t="shared" si="91"/>
        <v>1549</v>
      </c>
    </row>
    <row r="2796" spans="1:11" ht="15" thickBot="1" x14ac:dyDescent="0.4">
      <c r="A2796" s="69">
        <f t="shared" si="90"/>
        <v>45778</v>
      </c>
      <c r="B2796" t="s">
        <v>918</v>
      </c>
      <c r="C2796" t="s">
        <v>290</v>
      </c>
      <c r="D2796" s="188" t="s">
        <v>893</v>
      </c>
      <c r="E2796" t="s">
        <v>323</v>
      </c>
      <c r="F2796" t="s">
        <v>324</v>
      </c>
      <c r="G2796" t="s">
        <v>124</v>
      </c>
      <c r="H2796">
        <v>8</v>
      </c>
      <c r="I2796" s="68" t="str">
        <f>VLOOKUP(E2796,Refs!$P$2:$R$29,3,FALSE)</f>
        <v>Y59</v>
      </c>
      <c r="J2796" s="68" t="str">
        <f>VLOOKUP(E2796,Refs!$P$2:$S$29,4,FALSE)</f>
        <v>South East</v>
      </c>
      <c r="K2796" s="28">
        <f t="shared" si="91"/>
        <v>8</v>
      </c>
    </row>
    <row r="2797" spans="1:11" ht="15" thickBot="1" x14ac:dyDescent="0.4">
      <c r="A2797" s="69">
        <f t="shared" si="90"/>
        <v>45778</v>
      </c>
      <c r="B2797" t="s">
        <v>918</v>
      </c>
      <c r="C2797" t="s">
        <v>290</v>
      </c>
      <c r="D2797" s="188" t="s">
        <v>893</v>
      </c>
      <c r="E2797" t="s">
        <v>323</v>
      </c>
      <c r="F2797" t="s">
        <v>324</v>
      </c>
      <c r="G2797" t="s">
        <v>125</v>
      </c>
      <c r="H2797">
        <v>1</v>
      </c>
      <c r="I2797" s="68" t="str">
        <f>VLOOKUP(E2797,Refs!$P$2:$R$29,3,FALSE)</f>
        <v>Y59</v>
      </c>
      <c r="J2797" s="68" t="str">
        <f>VLOOKUP(E2797,Refs!$P$2:$S$29,4,FALSE)</f>
        <v>South East</v>
      </c>
      <c r="K2797" s="28">
        <f t="shared" si="91"/>
        <v>1</v>
      </c>
    </row>
    <row r="2798" spans="1:11" ht="15" thickBot="1" x14ac:dyDescent="0.4">
      <c r="A2798" s="69">
        <f t="shared" si="90"/>
        <v>45778</v>
      </c>
      <c r="B2798" t="s">
        <v>918</v>
      </c>
      <c r="C2798" t="s">
        <v>290</v>
      </c>
      <c r="D2798" s="188" t="s">
        <v>893</v>
      </c>
      <c r="E2798" t="s">
        <v>323</v>
      </c>
      <c r="F2798" t="s">
        <v>324</v>
      </c>
      <c r="G2798" t="s">
        <v>126</v>
      </c>
      <c r="H2798">
        <v>2799</v>
      </c>
      <c r="I2798" s="68" t="str">
        <f>VLOOKUP(E2798,Refs!$P$2:$R$29,3,FALSE)</f>
        <v>Y59</v>
      </c>
      <c r="J2798" s="68" t="str">
        <f>VLOOKUP(E2798,Refs!$P$2:$S$29,4,FALSE)</f>
        <v>South East</v>
      </c>
      <c r="K2798" s="28">
        <f t="shared" si="91"/>
        <v>2799</v>
      </c>
    </row>
    <row r="2799" spans="1:11" ht="15" thickBot="1" x14ac:dyDescent="0.4">
      <c r="A2799" s="69">
        <f t="shared" si="90"/>
        <v>45778</v>
      </c>
      <c r="B2799" t="s">
        <v>918</v>
      </c>
      <c r="C2799" t="s">
        <v>290</v>
      </c>
      <c r="D2799" s="188" t="s">
        <v>893</v>
      </c>
      <c r="E2799" t="s">
        <v>323</v>
      </c>
      <c r="F2799" t="s">
        <v>324</v>
      </c>
      <c r="G2799" t="s">
        <v>127</v>
      </c>
      <c r="H2799">
        <v>1548</v>
      </c>
      <c r="I2799" s="68" t="str">
        <f>VLOOKUP(E2799,Refs!$P$2:$R$29,3,FALSE)</f>
        <v>Y59</v>
      </c>
      <c r="J2799" s="68" t="str">
        <f>VLOOKUP(E2799,Refs!$P$2:$S$29,4,FALSE)</f>
        <v>South East</v>
      </c>
      <c r="K2799" s="28">
        <f t="shared" si="91"/>
        <v>1548</v>
      </c>
    </row>
    <row r="2800" spans="1:11" ht="15" thickBot="1" x14ac:dyDescent="0.4">
      <c r="A2800" s="69">
        <f t="shared" si="90"/>
        <v>45778</v>
      </c>
      <c r="B2800" t="s">
        <v>918</v>
      </c>
      <c r="C2800" t="s">
        <v>290</v>
      </c>
      <c r="D2800" s="188" t="s">
        <v>893</v>
      </c>
      <c r="E2800" t="s">
        <v>323</v>
      </c>
      <c r="F2800" t="s">
        <v>324</v>
      </c>
      <c r="G2800" t="s">
        <v>128</v>
      </c>
      <c r="H2800">
        <v>1823</v>
      </c>
      <c r="I2800" s="68" t="str">
        <f>VLOOKUP(E2800,Refs!$P$2:$R$29,3,FALSE)</f>
        <v>Y59</v>
      </c>
      <c r="J2800" s="68" t="str">
        <f>VLOOKUP(E2800,Refs!$P$2:$S$29,4,FALSE)</f>
        <v>South East</v>
      </c>
      <c r="K2800" s="28">
        <f t="shared" si="91"/>
        <v>1823</v>
      </c>
    </row>
    <row r="2801" spans="1:11" ht="15" thickBot="1" x14ac:dyDescent="0.4">
      <c r="A2801" s="69">
        <f t="shared" si="90"/>
        <v>45778</v>
      </c>
      <c r="B2801" t="s">
        <v>918</v>
      </c>
      <c r="C2801" t="s">
        <v>290</v>
      </c>
      <c r="D2801" s="188" t="s">
        <v>893</v>
      </c>
      <c r="E2801" t="s">
        <v>323</v>
      </c>
      <c r="F2801" t="s">
        <v>324</v>
      </c>
      <c r="G2801" t="s">
        <v>129</v>
      </c>
      <c r="H2801" t="s">
        <v>892</v>
      </c>
      <c r="I2801" s="68" t="str">
        <f>VLOOKUP(E2801,Refs!$P$2:$R$29,3,FALSE)</f>
        <v>Y59</v>
      </c>
      <c r="J2801" s="68" t="str">
        <f>VLOOKUP(E2801,Refs!$P$2:$S$29,4,FALSE)</f>
        <v>South East</v>
      </c>
      <c r="K2801" s="28" t="str">
        <f t="shared" si="91"/>
        <v>-</v>
      </c>
    </row>
    <row r="2802" spans="1:11" ht="15" thickBot="1" x14ac:dyDescent="0.4">
      <c r="A2802" s="69">
        <f t="shared" si="90"/>
        <v>45778</v>
      </c>
      <c r="B2802" t="s">
        <v>918</v>
      </c>
      <c r="C2802" t="s">
        <v>290</v>
      </c>
      <c r="D2802" s="188" t="s">
        <v>893</v>
      </c>
      <c r="E2802" t="s">
        <v>323</v>
      </c>
      <c r="F2802" t="s">
        <v>324</v>
      </c>
      <c r="G2802" t="s">
        <v>130</v>
      </c>
      <c r="H2802" t="s">
        <v>892</v>
      </c>
      <c r="I2802" s="68" t="str">
        <f>VLOOKUP(E2802,Refs!$P$2:$R$29,3,FALSE)</f>
        <v>Y59</v>
      </c>
      <c r="J2802" s="68" t="str">
        <f>VLOOKUP(E2802,Refs!$P$2:$S$29,4,FALSE)</f>
        <v>South East</v>
      </c>
      <c r="K2802" s="28" t="str">
        <f t="shared" si="91"/>
        <v>-</v>
      </c>
    </row>
    <row r="2803" spans="1:11" ht="15" thickBot="1" x14ac:dyDescent="0.4">
      <c r="A2803" s="69">
        <f t="shared" si="90"/>
        <v>45778</v>
      </c>
      <c r="B2803" t="s">
        <v>918</v>
      </c>
      <c r="C2803" t="s">
        <v>290</v>
      </c>
      <c r="D2803" s="188" t="s">
        <v>893</v>
      </c>
      <c r="E2803" t="s">
        <v>323</v>
      </c>
      <c r="F2803" t="s">
        <v>324</v>
      </c>
      <c r="G2803" t="s">
        <v>131</v>
      </c>
      <c r="H2803" t="s">
        <v>892</v>
      </c>
      <c r="I2803" s="68" t="str">
        <f>VLOOKUP(E2803,Refs!$P$2:$R$29,3,FALSE)</f>
        <v>Y59</v>
      </c>
      <c r="J2803" s="68" t="str">
        <f>VLOOKUP(E2803,Refs!$P$2:$S$29,4,FALSE)</f>
        <v>South East</v>
      </c>
      <c r="K2803" s="28" t="str">
        <f t="shared" si="91"/>
        <v>-</v>
      </c>
    </row>
    <row r="2804" spans="1:11" ht="15" thickBot="1" x14ac:dyDescent="0.4">
      <c r="A2804" s="69">
        <f t="shared" si="90"/>
        <v>45778</v>
      </c>
      <c r="B2804" t="s">
        <v>918</v>
      </c>
      <c r="C2804" t="s">
        <v>290</v>
      </c>
      <c r="D2804" s="188" t="s">
        <v>893</v>
      </c>
      <c r="E2804" t="s">
        <v>323</v>
      </c>
      <c r="F2804" t="s">
        <v>324</v>
      </c>
      <c r="G2804" t="s">
        <v>132</v>
      </c>
      <c r="H2804" t="s">
        <v>892</v>
      </c>
      <c r="I2804" s="68" t="str">
        <f>VLOOKUP(E2804,Refs!$P$2:$R$29,3,FALSE)</f>
        <v>Y59</v>
      </c>
      <c r="J2804" s="68" t="str">
        <f>VLOOKUP(E2804,Refs!$P$2:$S$29,4,FALSE)</f>
        <v>South East</v>
      </c>
      <c r="K2804" s="28" t="str">
        <f t="shared" si="91"/>
        <v>-</v>
      </c>
    </row>
    <row r="2805" spans="1:11" ht="15" thickBot="1" x14ac:dyDescent="0.4">
      <c r="A2805" s="69">
        <f t="shared" si="90"/>
        <v>45778</v>
      </c>
      <c r="B2805" t="s">
        <v>918</v>
      </c>
      <c r="C2805" t="s">
        <v>290</v>
      </c>
      <c r="D2805" s="188" t="s">
        <v>893</v>
      </c>
      <c r="E2805" t="s">
        <v>323</v>
      </c>
      <c r="F2805" t="s">
        <v>324</v>
      </c>
      <c r="G2805" t="s">
        <v>133</v>
      </c>
      <c r="H2805" t="s">
        <v>892</v>
      </c>
      <c r="I2805" s="68" t="str">
        <f>VLOOKUP(E2805,Refs!$P$2:$R$29,3,FALSE)</f>
        <v>Y59</v>
      </c>
      <c r="J2805" s="68" t="str">
        <f>VLOOKUP(E2805,Refs!$P$2:$S$29,4,FALSE)</f>
        <v>South East</v>
      </c>
      <c r="K2805" s="28" t="str">
        <f t="shared" si="91"/>
        <v>-</v>
      </c>
    </row>
    <row r="2806" spans="1:11" ht="15" thickBot="1" x14ac:dyDescent="0.4">
      <c r="A2806" s="69">
        <f t="shared" si="90"/>
        <v>45778</v>
      </c>
      <c r="B2806" t="s">
        <v>918</v>
      </c>
      <c r="C2806" t="s">
        <v>290</v>
      </c>
      <c r="D2806" s="188" t="s">
        <v>893</v>
      </c>
      <c r="E2806" t="s">
        <v>323</v>
      </c>
      <c r="F2806" t="s">
        <v>324</v>
      </c>
      <c r="G2806" t="s">
        <v>134</v>
      </c>
      <c r="H2806">
        <v>5782</v>
      </c>
      <c r="I2806" s="68" t="str">
        <f>VLOOKUP(E2806,Refs!$P$2:$R$29,3,FALSE)</f>
        <v>Y59</v>
      </c>
      <c r="J2806" s="68" t="str">
        <f>VLOOKUP(E2806,Refs!$P$2:$S$29,4,FALSE)</f>
        <v>South East</v>
      </c>
      <c r="K2806" s="28">
        <f t="shared" si="91"/>
        <v>5782</v>
      </c>
    </row>
    <row r="2807" spans="1:11" ht="15" thickBot="1" x14ac:dyDescent="0.4">
      <c r="A2807" s="69">
        <f t="shared" si="90"/>
        <v>45778</v>
      </c>
      <c r="B2807" t="s">
        <v>918</v>
      </c>
      <c r="C2807" t="s">
        <v>290</v>
      </c>
      <c r="D2807" s="188" t="s">
        <v>893</v>
      </c>
      <c r="E2807" t="s">
        <v>323</v>
      </c>
      <c r="F2807" t="s">
        <v>324</v>
      </c>
      <c r="G2807" t="s">
        <v>135</v>
      </c>
      <c r="H2807">
        <v>5133</v>
      </c>
      <c r="I2807" s="68" t="str">
        <f>VLOOKUP(E2807,Refs!$P$2:$R$29,3,FALSE)</f>
        <v>Y59</v>
      </c>
      <c r="J2807" s="68" t="str">
        <f>VLOOKUP(E2807,Refs!$P$2:$S$29,4,FALSE)</f>
        <v>South East</v>
      </c>
      <c r="K2807" s="28">
        <f t="shared" si="91"/>
        <v>5133</v>
      </c>
    </row>
    <row r="2808" spans="1:11" ht="15" thickBot="1" x14ac:dyDescent="0.4">
      <c r="A2808" s="69">
        <f t="shared" si="90"/>
        <v>45778</v>
      </c>
      <c r="B2808" t="s">
        <v>918</v>
      </c>
      <c r="C2808" t="s">
        <v>290</v>
      </c>
      <c r="D2808" s="188" t="s">
        <v>893</v>
      </c>
      <c r="E2808" t="s">
        <v>323</v>
      </c>
      <c r="F2808" t="s">
        <v>324</v>
      </c>
      <c r="G2808" t="s">
        <v>136</v>
      </c>
      <c r="H2808" t="s">
        <v>892</v>
      </c>
      <c r="I2808" s="68" t="str">
        <f>VLOOKUP(E2808,Refs!$P$2:$R$29,3,FALSE)</f>
        <v>Y59</v>
      </c>
      <c r="J2808" s="68" t="str">
        <f>VLOOKUP(E2808,Refs!$P$2:$S$29,4,FALSE)</f>
        <v>South East</v>
      </c>
      <c r="K2808" s="28" t="str">
        <f t="shared" si="91"/>
        <v>-</v>
      </c>
    </row>
    <row r="2809" spans="1:11" ht="15" thickBot="1" x14ac:dyDescent="0.4">
      <c r="A2809" s="69">
        <f t="shared" si="90"/>
        <v>45778</v>
      </c>
      <c r="B2809" t="s">
        <v>918</v>
      </c>
      <c r="C2809" t="s">
        <v>290</v>
      </c>
      <c r="D2809" s="188" t="s">
        <v>893</v>
      </c>
      <c r="E2809" t="s">
        <v>323</v>
      </c>
      <c r="F2809" t="s">
        <v>324</v>
      </c>
      <c r="G2809" t="s">
        <v>137</v>
      </c>
      <c r="H2809" t="s">
        <v>892</v>
      </c>
      <c r="I2809" s="68" t="str">
        <f>VLOOKUP(E2809,Refs!$P$2:$R$29,3,FALSE)</f>
        <v>Y59</v>
      </c>
      <c r="J2809" s="68" t="str">
        <f>VLOOKUP(E2809,Refs!$P$2:$S$29,4,FALSE)</f>
        <v>South East</v>
      </c>
      <c r="K2809" s="28" t="str">
        <f t="shared" si="91"/>
        <v>-</v>
      </c>
    </row>
    <row r="2810" spans="1:11" ht="15" thickBot="1" x14ac:dyDescent="0.4">
      <c r="A2810" s="69">
        <f t="shared" si="90"/>
        <v>45778</v>
      </c>
      <c r="B2810" t="s">
        <v>918</v>
      </c>
      <c r="C2810" t="s">
        <v>290</v>
      </c>
      <c r="D2810" s="188" t="s">
        <v>893</v>
      </c>
      <c r="E2810" t="s">
        <v>323</v>
      </c>
      <c r="F2810" t="s">
        <v>324</v>
      </c>
      <c r="G2810" t="s">
        <v>138</v>
      </c>
      <c r="H2810" t="s">
        <v>892</v>
      </c>
      <c r="I2810" s="68" t="str">
        <f>VLOOKUP(E2810,Refs!$P$2:$R$29,3,FALSE)</f>
        <v>Y59</v>
      </c>
      <c r="J2810" s="68" t="str">
        <f>VLOOKUP(E2810,Refs!$P$2:$S$29,4,FALSE)</f>
        <v>South East</v>
      </c>
      <c r="K2810" s="28" t="str">
        <f t="shared" si="91"/>
        <v>-</v>
      </c>
    </row>
    <row r="2811" spans="1:11" ht="15" thickBot="1" x14ac:dyDescent="0.4">
      <c r="A2811" s="69">
        <f t="shared" si="90"/>
        <v>45778</v>
      </c>
      <c r="B2811" t="s">
        <v>918</v>
      </c>
      <c r="C2811" t="s">
        <v>290</v>
      </c>
      <c r="D2811" s="188" t="s">
        <v>893</v>
      </c>
      <c r="E2811" t="s">
        <v>323</v>
      </c>
      <c r="F2811" t="s">
        <v>324</v>
      </c>
      <c r="G2811" t="s">
        <v>139</v>
      </c>
      <c r="H2811" t="s">
        <v>892</v>
      </c>
      <c r="I2811" s="68" t="str">
        <f>VLOOKUP(E2811,Refs!$P$2:$R$29,3,FALSE)</f>
        <v>Y59</v>
      </c>
      <c r="J2811" s="68" t="str">
        <f>VLOOKUP(E2811,Refs!$P$2:$S$29,4,FALSE)</f>
        <v>South East</v>
      </c>
      <c r="K2811" s="28" t="str">
        <f t="shared" si="91"/>
        <v>-</v>
      </c>
    </row>
    <row r="2812" spans="1:11" ht="15" thickBot="1" x14ac:dyDescent="0.4">
      <c r="A2812" s="69">
        <f t="shared" si="90"/>
        <v>45778</v>
      </c>
      <c r="B2812" t="s">
        <v>918</v>
      </c>
      <c r="C2812" t="s">
        <v>290</v>
      </c>
      <c r="D2812" s="188" t="s">
        <v>893</v>
      </c>
      <c r="E2812" t="s">
        <v>323</v>
      </c>
      <c r="F2812" t="s">
        <v>324</v>
      </c>
      <c r="G2812" t="s">
        <v>140</v>
      </c>
      <c r="H2812">
        <v>1517</v>
      </c>
      <c r="I2812" s="68" t="str">
        <f>VLOOKUP(E2812,Refs!$P$2:$R$29,3,FALSE)</f>
        <v>Y59</v>
      </c>
      <c r="J2812" s="68" t="str">
        <f>VLOOKUP(E2812,Refs!$P$2:$S$29,4,FALSE)</f>
        <v>South East</v>
      </c>
      <c r="K2812" s="28">
        <f t="shared" si="91"/>
        <v>1517</v>
      </c>
    </row>
    <row r="2813" spans="1:11" ht="15" thickBot="1" x14ac:dyDescent="0.4">
      <c r="A2813" s="69">
        <f t="shared" si="90"/>
        <v>45778</v>
      </c>
      <c r="B2813" t="s">
        <v>918</v>
      </c>
      <c r="C2813" t="s">
        <v>290</v>
      </c>
      <c r="D2813" s="188" t="s">
        <v>893</v>
      </c>
      <c r="E2813" t="s">
        <v>323</v>
      </c>
      <c r="F2813" t="s">
        <v>324</v>
      </c>
      <c r="G2813" t="s">
        <v>141</v>
      </c>
      <c r="H2813">
        <v>1389</v>
      </c>
      <c r="I2813" s="68" t="str">
        <f>VLOOKUP(E2813,Refs!$P$2:$R$29,3,FALSE)</f>
        <v>Y59</v>
      </c>
      <c r="J2813" s="68" t="str">
        <f>VLOOKUP(E2813,Refs!$P$2:$S$29,4,FALSE)</f>
        <v>South East</v>
      </c>
      <c r="K2813" s="28">
        <f t="shared" si="91"/>
        <v>1389</v>
      </c>
    </row>
    <row r="2814" spans="1:11" ht="15" thickBot="1" x14ac:dyDescent="0.4">
      <c r="A2814" s="69">
        <f t="shared" si="90"/>
        <v>45778</v>
      </c>
      <c r="B2814" t="s">
        <v>918</v>
      </c>
      <c r="C2814" t="s">
        <v>290</v>
      </c>
      <c r="D2814" s="188" t="s">
        <v>893</v>
      </c>
      <c r="E2814" t="s">
        <v>323</v>
      </c>
      <c r="F2814" t="s">
        <v>324</v>
      </c>
      <c r="G2814" t="s">
        <v>730</v>
      </c>
      <c r="H2814" t="s">
        <v>892</v>
      </c>
      <c r="I2814" s="68" t="str">
        <f>VLOOKUP(E2814,Refs!$P$2:$R$29,3,FALSE)</f>
        <v>Y59</v>
      </c>
      <c r="J2814" s="68" t="str">
        <f>VLOOKUP(E2814,Refs!$P$2:$S$29,4,FALSE)</f>
        <v>South East</v>
      </c>
      <c r="K2814" s="28" t="str">
        <f t="shared" si="91"/>
        <v>-</v>
      </c>
    </row>
    <row r="2815" spans="1:11" ht="15" thickBot="1" x14ac:dyDescent="0.4">
      <c r="A2815" s="69">
        <f t="shared" si="90"/>
        <v>45778</v>
      </c>
      <c r="B2815" t="s">
        <v>918</v>
      </c>
      <c r="C2815" t="s">
        <v>290</v>
      </c>
      <c r="D2815" s="188" t="s">
        <v>893</v>
      </c>
      <c r="E2815" t="s">
        <v>323</v>
      </c>
      <c r="F2815" t="s">
        <v>324</v>
      </c>
      <c r="G2815" t="s">
        <v>729</v>
      </c>
      <c r="H2815" t="s">
        <v>892</v>
      </c>
      <c r="I2815" s="68" t="str">
        <f>VLOOKUP(E2815,Refs!$P$2:$R$29,3,FALSE)</f>
        <v>Y59</v>
      </c>
      <c r="J2815" s="68" t="str">
        <f>VLOOKUP(E2815,Refs!$P$2:$S$29,4,FALSE)</f>
        <v>South East</v>
      </c>
      <c r="K2815" s="28" t="str">
        <f t="shared" si="91"/>
        <v>-</v>
      </c>
    </row>
    <row r="2816" spans="1:11" ht="15" thickBot="1" x14ac:dyDescent="0.4">
      <c r="A2816" s="69">
        <f t="shared" si="90"/>
        <v>45778</v>
      </c>
      <c r="B2816" t="s">
        <v>918</v>
      </c>
      <c r="C2816" t="s">
        <v>290</v>
      </c>
      <c r="D2816" s="188" t="s">
        <v>893</v>
      </c>
      <c r="E2816" t="s">
        <v>323</v>
      </c>
      <c r="F2816" t="s">
        <v>324</v>
      </c>
      <c r="G2816" t="s">
        <v>732</v>
      </c>
      <c r="H2816" t="s">
        <v>892</v>
      </c>
      <c r="I2816" s="68" t="str">
        <f>VLOOKUP(E2816,Refs!$P$2:$R$29,3,FALSE)</f>
        <v>Y59</v>
      </c>
      <c r="J2816" s="68" t="str">
        <f>VLOOKUP(E2816,Refs!$P$2:$S$29,4,FALSE)</f>
        <v>South East</v>
      </c>
      <c r="K2816" s="28" t="str">
        <f t="shared" si="91"/>
        <v>-</v>
      </c>
    </row>
    <row r="2817" spans="1:11" ht="15" thickBot="1" x14ac:dyDescent="0.4">
      <c r="A2817" s="69">
        <f t="shared" si="90"/>
        <v>45778</v>
      </c>
      <c r="B2817" t="s">
        <v>918</v>
      </c>
      <c r="C2817" t="s">
        <v>290</v>
      </c>
      <c r="D2817" s="188" t="s">
        <v>893</v>
      </c>
      <c r="E2817" t="s">
        <v>323</v>
      </c>
      <c r="F2817" t="s">
        <v>324</v>
      </c>
      <c r="G2817" t="s">
        <v>731</v>
      </c>
      <c r="H2817" t="s">
        <v>892</v>
      </c>
      <c r="I2817" s="68" t="str">
        <f>VLOOKUP(E2817,Refs!$P$2:$R$29,3,FALSE)</f>
        <v>Y59</v>
      </c>
      <c r="J2817" s="68" t="str">
        <f>VLOOKUP(E2817,Refs!$P$2:$S$29,4,FALSE)</f>
        <v>South East</v>
      </c>
      <c r="K2817" s="28" t="str">
        <f t="shared" si="91"/>
        <v>-</v>
      </c>
    </row>
    <row r="2818" spans="1:11" ht="15" thickBot="1" x14ac:dyDescent="0.4">
      <c r="A2818" s="69">
        <f t="shared" si="90"/>
        <v>45778</v>
      </c>
      <c r="B2818" t="s">
        <v>918</v>
      </c>
      <c r="C2818" t="s">
        <v>290</v>
      </c>
      <c r="D2818" s="188" t="s">
        <v>893</v>
      </c>
      <c r="E2818" t="s">
        <v>331</v>
      </c>
      <c r="F2818" t="s">
        <v>332</v>
      </c>
      <c r="G2818" t="s">
        <v>10</v>
      </c>
      <c r="H2818">
        <v>72995</v>
      </c>
      <c r="I2818" s="68" t="str">
        <f>VLOOKUP(E2818,Refs!$P$2:$R$29,3,FALSE)</f>
        <v>Y59</v>
      </c>
      <c r="J2818" s="68" t="str">
        <f>VLOOKUP(E2818,Refs!$P$2:$S$29,4,FALSE)</f>
        <v>South East</v>
      </c>
      <c r="K2818" s="28">
        <f t="shared" si="91"/>
        <v>72995</v>
      </c>
    </row>
    <row r="2819" spans="1:11" ht="15" thickBot="1" x14ac:dyDescent="0.4">
      <c r="A2819" s="69">
        <f t="shared" ref="A2819:A2882" si="92">DATEVALUE(RIGHT(B2819,8))</f>
        <v>45778</v>
      </c>
      <c r="B2819" t="s">
        <v>918</v>
      </c>
      <c r="C2819" t="s">
        <v>290</v>
      </c>
      <c r="D2819" s="188" t="s">
        <v>893</v>
      </c>
      <c r="E2819" t="s">
        <v>331</v>
      </c>
      <c r="F2819" t="s">
        <v>332</v>
      </c>
      <c r="G2819" t="s">
        <v>70</v>
      </c>
      <c r="H2819">
        <v>4714</v>
      </c>
      <c r="I2819" s="68" t="str">
        <f>VLOOKUP(E2819,Refs!$P$2:$R$29,3,FALSE)</f>
        <v>Y59</v>
      </c>
      <c r="J2819" s="68" t="str">
        <f>VLOOKUP(E2819,Refs!$P$2:$S$29,4,FALSE)</f>
        <v>South East</v>
      </c>
      <c r="K2819" s="28">
        <f t="shared" si="91"/>
        <v>4714</v>
      </c>
    </row>
    <row r="2820" spans="1:11" ht="15" thickBot="1" x14ac:dyDescent="0.4">
      <c r="A2820" s="69">
        <f t="shared" si="92"/>
        <v>45778</v>
      </c>
      <c r="B2820" t="s">
        <v>918</v>
      </c>
      <c r="C2820" t="s">
        <v>290</v>
      </c>
      <c r="D2820" s="188" t="s">
        <v>893</v>
      </c>
      <c r="E2820" t="s">
        <v>331</v>
      </c>
      <c r="F2820" t="s">
        <v>332</v>
      </c>
      <c r="G2820" t="s">
        <v>20</v>
      </c>
      <c r="H2820">
        <v>71986</v>
      </c>
      <c r="I2820" s="68" t="str">
        <f>VLOOKUP(E2820,Refs!$P$2:$R$29,3,FALSE)</f>
        <v>Y59</v>
      </c>
      <c r="J2820" s="68" t="str">
        <f>VLOOKUP(E2820,Refs!$P$2:$S$29,4,FALSE)</f>
        <v>South East</v>
      </c>
      <c r="K2820" s="28">
        <f t="shared" si="91"/>
        <v>71986</v>
      </c>
    </row>
    <row r="2821" spans="1:11" ht="15" thickBot="1" x14ac:dyDescent="0.4">
      <c r="A2821" s="69">
        <f t="shared" si="92"/>
        <v>45778</v>
      </c>
      <c r="B2821" t="s">
        <v>918</v>
      </c>
      <c r="C2821" t="s">
        <v>290</v>
      </c>
      <c r="D2821" s="188" t="s">
        <v>893</v>
      </c>
      <c r="E2821" t="s">
        <v>331</v>
      </c>
      <c r="F2821" t="s">
        <v>332</v>
      </c>
      <c r="G2821" t="s">
        <v>23</v>
      </c>
      <c r="H2821">
        <v>65262</v>
      </c>
      <c r="I2821" s="68" t="str">
        <f>VLOOKUP(E2821,Refs!$P$2:$R$29,3,FALSE)</f>
        <v>Y59</v>
      </c>
      <c r="J2821" s="68" t="str">
        <f>VLOOKUP(E2821,Refs!$P$2:$S$29,4,FALSE)</f>
        <v>South East</v>
      </c>
      <c r="K2821" s="28">
        <f t="shared" si="91"/>
        <v>65262</v>
      </c>
    </row>
    <row r="2822" spans="1:11" ht="15" thickBot="1" x14ac:dyDescent="0.4">
      <c r="A2822" s="69">
        <f t="shared" si="92"/>
        <v>45778</v>
      </c>
      <c r="B2822" t="s">
        <v>918</v>
      </c>
      <c r="C2822" t="s">
        <v>290</v>
      </c>
      <c r="D2822" s="188" t="s">
        <v>893</v>
      </c>
      <c r="E2822" t="s">
        <v>331</v>
      </c>
      <c r="F2822" t="s">
        <v>332</v>
      </c>
      <c r="G2822" t="s">
        <v>19</v>
      </c>
      <c r="H2822">
        <v>1009</v>
      </c>
      <c r="I2822" s="68" t="str">
        <f>VLOOKUP(E2822,Refs!$P$2:$R$29,3,FALSE)</f>
        <v>Y59</v>
      </c>
      <c r="J2822" s="68" t="str">
        <f>VLOOKUP(E2822,Refs!$P$2:$S$29,4,FALSE)</f>
        <v>South East</v>
      </c>
      <c r="K2822" s="28">
        <f t="shared" si="91"/>
        <v>1009</v>
      </c>
    </row>
    <row r="2823" spans="1:11" ht="15" thickBot="1" x14ac:dyDescent="0.4">
      <c r="A2823" s="69">
        <f t="shared" si="92"/>
        <v>45778</v>
      </c>
      <c r="B2823" t="s">
        <v>918</v>
      </c>
      <c r="C2823" t="s">
        <v>290</v>
      </c>
      <c r="D2823" s="188" t="s">
        <v>893</v>
      </c>
      <c r="E2823" t="s">
        <v>331</v>
      </c>
      <c r="F2823" t="s">
        <v>332</v>
      </c>
      <c r="G2823" t="s">
        <v>21</v>
      </c>
      <c r="H2823">
        <v>1359011</v>
      </c>
      <c r="I2823" s="68" t="str">
        <f>VLOOKUP(E2823,Refs!$P$2:$R$29,3,FALSE)</f>
        <v>Y59</v>
      </c>
      <c r="J2823" s="68" t="str">
        <f>VLOOKUP(E2823,Refs!$P$2:$S$29,4,FALSE)</f>
        <v>South East</v>
      </c>
      <c r="K2823" s="28">
        <f t="shared" si="91"/>
        <v>1359011</v>
      </c>
    </row>
    <row r="2824" spans="1:11" ht="15" thickBot="1" x14ac:dyDescent="0.4">
      <c r="A2824" s="69">
        <f t="shared" si="92"/>
        <v>45778</v>
      </c>
      <c r="B2824" t="s">
        <v>918</v>
      </c>
      <c r="C2824" t="s">
        <v>290</v>
      </c>
      <c r="D2824" s="188" t="s">
        <v>893</v>
      </c>
      <c r="E2824" t="s">
        <v>331</v>
      </c>
      <c r="F2824" t="s">
        <v>332</v>
      </c>
      <c r="G2824" t="s">
        <v>71</v>
      </c>
      <c r="H2824">
        <v>115</v>
      </c>
      <c r="I2824" s="68" t="str">
        <f>VLOOKUP(E2824,Refs!$P$2:$R$29,3,FALSE)</f>
        <v>Y59</v>
      </c>
      <c r="J2824" s="68" t="str">
        <f>VLOOKUP(E2824,Refs!$P$2:$S$29,4,FALSE)</f>
        <v>South East</v>
      </c>
      <c r="K2824" s="28">
        <f t="shared" si="91"/>
        <v>115</v>
      </c>
    </row>
    <row r="2825" spans="1:11" ht="15" thickBot="1" x14ac:dyDescent="0.4">
      <c r="A2825" s="69">
        <f t="shared" si="92"/>
        <v>45778</v>
      </c>
      <c r="B2825" t="s">
        <v>918</v>
      </c>
      <c r="C2825" t="s">
        <v>290</v>
      </c>
      <c r="D2825" s="188" t="s">
        <v>893</v>
      </c>
      <c r="E2825" t="s">
        <v>331</v>
      </c>
      <c r="F2825" t="s">
        <v>332</v>
      </c>
      <c r="G2825" t="s">
        <v>72</v>
      </c>
      <c r="H2825">
        <v>307</v>
      </c>
      <c r="I2825" s="68" t="str">
        <f>VLOOKUP(E2825,Refs!$P$2:$R$29,3,FALSE)</f>
        <v>Y59</v>
      </c>
      <c r="J2825" s="68" t="str">
        <f>VLOOKUP(E2825,Refs!$P$2:$S$29,4,FALSE)</f>
        <v>South East</v>
      </c>
      <c r="K2825" s="28">
        <f t="shared" si="91"/>
        <v>307</v>
      </c>
    </row>
    <row r="2826" spans="1:11" ht="15" thickBot="1" x14ac:dyDescent="0.4">
      <c r="A2826" s="69">
        <f t="shared" si="92"/>
        <v>45778</v>
      </c>
      <c r="B2826" t="s">
        <v>918</v>
      </c>
      <c r="C2826" t="s">
        <v>290</v>
      </c>
      <c r="D2826" s="188" t="s">
        <v>893</v>
      </c>
      <c r="E2826" t="s">
        <v>331</v>
      </c>
      <c r="F2826" t="s">
        <v>332</v>
      </c>
      <c r="G2826" t="s">
        <v>73</v>
      </c>
      <c r="H2826">
        <v>100970</v>
      </c>
      <c r="I2826" s="68" t="str">
        <f>VLOOKUP(E2826,Refs!$P$2:$R$29,3,FALSE)</f>
        <v>Y59</v>
      </c>
      <c r="J2826" s="68" t="str">
        <f>VLOOKUP(E2826,Refs!$P$2:$S$29,4,FALSE)</f>
        <v>South East</v>
      </c>
      <c r="K2826" s="28">
        <f t="shared" si="91"/>
        <v>100970</v>
      </c>
    </row>
    <row r="2827" spans="1:11" ht="15" thickBot="1" x14ac:dyDescent="0.4">
      <c r="A2827" s="69">
        <f t="shared" si="92"/>
        <v>45778</v>
      </c>
      <c r="B2827" t="s">
        <v>918</v>
      </c>
      <c r="C2827" t="s">
        <v>290</v>
      </c>
      <c r="D2827" s="188" t="s">
        <v>893</v>
      </c>
      <c r="E2827" t="s">
        <v>331</v>
      </c>
      <c r="F2827" t="s">
        <v>332</v>
      </c>
      <c r="G2827" t="s">
        <v>74</v>
      </c>
      <c r="H2827">
        <v>20526</v>
      </c>
      <c r="I2827" s="68" t="str">
        <f>VLOOKUP(E2827,Refs!$P$2:$R$29,3,FALSE)</f>
        <v>Y59</v>
      </c>
      <c r="J2827" s="68" t="str">
        <f>VLOOKUP(E2827,Refs!$P$2:$S$29,4,FALSE)</f>
        <v>South East</v>
      </c>
      <c r="K2827" s="28">
        <f t="shared" si="91"/>
        <v>20526</v>
      </c>
    </row>
    <row r="2828" spans="1:11" ht="15" thickBot="1" x14ac:dyDescent="0.4">
      <c r="A2828" s="69">
        <f t="shared" si="92"/>
        <v>45778</v>
      </c>
      <c r="B2828" t="s">
        <v>918</v>
      </c>
      <c r="C2828" t="s">
        <v>290</v>
      </c>
      <c r="D2828" s="188" t="s">
        <v>893</v>
      </c>
      <c r="E2828" t="s">
        <v>331</v>
      </c>
      <c r="F2828" t="s">
        <v>332</v>
      </c>
      <c r="G2828" t="s">
        <v>75</v>
      </c>
      <c r="H2828">
        <v>57190264</v>
      </c>
      <c r="I2828" s="68" t="str">
        <f>VLOOKUP(E2828,Refs!$P$2:$R$29,3,FALSE)</f>
        <v>Y59</v>
      </c>
      <c r="J2828" s="68" t="str">
        <f>VLOOKUP(E2828,Refs!$P$2:$S$29,4,FALSE)</f>
        <v>South East</v>
      </c>
      <c r="K2828" s="28">
        <f t="shared" si="91"/>
        <v>57190264</v>
      </c>
    </row>
    <row r="2829" spans="1:11" ht="15" thickBot="1" x14ac:dyDescent="0.4">
      <c r="A2829" s="69">
        <f t="shared" si="92"/>
        <v>45778</v>
      </c>
      <c r="B2829" t="s">
        <v>918</v>
      </c>
      <c r="C2829" t="s">
        <v>290</v>
      </c>
      <c r="D2829" s="188" t="s">
        <v>893</v>
      </c>
      <c r="E2829" t="s">
        <v>331</v>
      </c>
      <c r="F2829" t="s">
        <v>332</v>
      </c>
      <c r="G2829" t="s">
        <v>26</v>
      </c>
      <c r="H2829">
        <v>63593</v>
      </c>
      <c r="I2829" s="68" t="str">
        <f>VLOOKUP(E2829,Refs!$P$2:$R$29,3,FALSE)</f>
        <v>Y59</v>
      </c>
      <c r="J2829" s="68" t="str">
        <f>VLOOKUP(E2829,Refs!$P$2:$S$29,4,FALSE)</f>
        <v>South East</v>
      </c>
      <c r="K2829" s="28">
        <f t="shared" si="91"/>
        <v>63593</v>
      </c>
    </row>
    <row r="2830" spans="1:11" ht="15" thickBot="1" x14ac:dyDescent="0.4">
      <c r="A2830" s="69">
        <f t="shared" si="92"/>
        <v>45778</v>
      </c>
      <c r="B2830" t="s">
        <v>918</v>
      </c>
      <c r="C2830" t="s">
        <v>290</v>
      </c>
      <c r="D2830" s="188" t="s">
        <v>893</v>
      </c>
      <c r="E2830" t="s">
        <v>331</v>
      </c>
      <c r="F2830" t="s">
        <v>332</v>
      </c>
      <c r="G2830" t="s">
        <v>76</v>
      </c>
      <c r="H2830">
        <v>13</v>
      </c>
      <c r="I2830" s="68" t="str">
        <f>VLOOKUP(E2830,Refs!$P$2:$R$29,3,FALSE)</f>
        <v>Y59</v>
      </c>
      <c r="J2830" s="68" t="str">
        <f>VLOOKUP(E2830,Refs!$P$2:$S$29,4,FALSE)</f>
        <v>South East</v>
      </c>
      <c r="K2830" s="28">
        <f t="shared" si="91"/>
        <v>13</v>
      </c>
    </row>
    <row r="2831" spans="1:11" ht="15" thickBot="1" x14ac:dyDescent="0.4">
      <c r="A2831" s="69">
        <f t="shared" si="92"/>
        <v>45778</v>
      </c>
      <c r="B2831" t="s">
        <v>918</v>
      </c>
      <c r="C2831" t="s">
        <v>290</v>
      </c>
      <c r="D2831" s="188" t="s">
        <v>893</v>
      </c>
      <c r="E2831" t="s">
        <v>331</v>
      </c>
      <c r="F2831" t="s">
        <v>332</v>
      </c>
      <c r="G2831" t="s">
        <v>77</v>
      </c>
      <c r="H2831">
        <v>41236</v>
      </c>
      <c r="I2831" s="68" t="str">
        <f>VLOOKUP(E2831,Refs!$P$2:$R$29,3,FALSE)</f>
        <v>Y59</v>
      </c>
      <c r="J2831" s="68" t="str">
        <f>VLOOKUP(E2831,Refs!$P$2:$S$29,4,FALSE)</f>
        <v>South East</v>
      </c>
      <c r="K2831" s="28">
        <f t="shared" si="91"/>
        <v>41236</v>
      </c>
    </row>
    <row r="2832" spans="1:11" ht="15" thickBot="1" x14ac:dyDescent="0.4">
      <c r="A2832" s="69">
        <f t="shared" si="92"/>
        <v>45778</v>
      </c>
      <c r="B2832" t="s">
        <v>918</v>
      </c>
      <c r="C2832" t="s">
        <v>290</v>
      </c>
      <c r="D2832" s="188" t="s">
        <v>893</v>
      </c>
      <c r="E2832" t="s">
        <v>331</v>
      </c>
      <c r="F2832" t="s">
        <v>332</v>
      </c>
      <c r="G2832" t="s">
        <v>78</v>
      </c>
      <c r="H2832">
        <v>22343</v>
      </c>
      <c r="I2832" s="68" t="str">
        <f>VLOOKUP(E2832,Refs!$P$2:$R$29,3,FALSE)</f>
        <v>Y59</v>
      </c>
      <c r="J2832" s="68" t="str">
        <f>VLOOKUP(E2832,Refs!$P$2:$S$29,4,FALSE)</f>
        <v>South East</v>
      </c>
      <c r="K2832" s="28">
        <f t="shared" si="91"/>
        <v>22343</v>
      </c>
    </row>
    <row r="2833" spans="1:11" ht="15" thickBot="1" x14ac:dyDescent="0.4">
      <c r="A2833" s="69">
        <f t="shared" si="92"/>
        <v>45778</v>
      </c>
      <c r="B2833" t="s">
        <v>918</v>
      </c>
      <c r="C2833" t="s">
        <v>290</v>
      </c>
      <c r="D2833" s="188" t="s">
        <v>893</v>
      </c>
      <c r="E2833" t="s">
        <v>331</v>
      </c>
      <c r="F2833" t="s">
        <v>332</v>
      </c>
      <c r="G2833" t="s">
        <v>79</v>
      </c>
      <c r="H2833">
        <v>0</v>
      </c>
      <c r="I2833" s="68" t="str">
        <f>VLOOKUP(E2833,Refs!$P$2:$R$29,3,FALSE)</f>
        <v>Y59</v>
      </c>
      <c r="J2833" s="68" t="str">
        <f>VLOOKUP(E2833,Refs!$P$2:$S$29,4,FALSE)</f>
        <v>South East</v>
      </c>
      <c r="K2833" s="28" t="str">
        <f t="shared" si="91"/>
        <v/>
      </c>
    </row>
    <row r="2834" spans="1:11" ht="15" thickBot="1" x14ac:dyDescent="0.4">
      <c r="A2834" s="69">
        <f t="shared" si="92"/>
        <v>45778</v>
      </c>
      <c r="B2834" t="s">
        <v>918</v>
      </c>
      <c r="C2834" t="s">
        <v>290</v>
      </c>
      <c r="D2834" s="188" t="s">
        <v>893</v>
      </c>
      <c r="E2834" t="s">
        <v>331</v>
      </c>
      <c r="F2834" t="s">
        <v>332</v>
      </c>
      <c r="G2834" t="s">
        <v>80</v>
      </c>
      <c r="H2834">
        <v>1</v>
      </c>
      <c r="I2834" s="68" t="str">
        <f>VLOOKUP(E2834,Refs!$P$2:$R$29,3,FALSE)</f>
        <v>Y59</v>
      </c>
      <c r="J2834" s="68" t="str">
        <f>VLOOKUP(E2834,Refs!$P$2:$S$29,4,FALSE)</f>
        <v>South East</v>
      </c>
      <c r="K2834" s="28">
        <f t="shared" si="91"/>
        <v>1</v>
      </c>
    </row>
    <row r="2835" spans="1:11" ht="15" thickBot="1" x14ac:dyDescent="0.4">
      <c r="A2835" s="69">
        <f t="shared" si="92"/>
        <v>45778</v>
      </c>
      <c r="B2835" t="s">
        <v>918</v>
      </c>
      <c r="C2835" t="s">
        <v>290</v>
      </c>
      <c r="D2835" s="188" t="s">
        <v>893</v>
      </c>
      <c r="E2835" t="s">
        <v>331</v>
      </c>
      <c r="F2835" t="s">
        <v>332</v>
      </c>
      <c r="G2835" t="s">
        <v>25</v>
      </c>
      <c r="H2835">
        <v>22389</v>
      </c>
      <c r="I2835" s="68" t="str">
        <f>VLOOKUP(E2835,Refs!$P$2:$R$29,3,FALSE)</f>
        <v>Y59</v>
      </c>
      <c r="J2835" s="68" t="str">
        <f>VLOOKUP(E2835,Refs!$P$2:$S$29,4,FALSE)</f>
        <v>South East</v>
      </c>
      <c r="K2835" s="28">
        <f t="shared" si="91"/>
        <v>22389</v>
      </c>
    </row>
    <row r="2836" spans="1:11" ht="15" thickBot="1" x14ac:dyDescent="0.4">
      <c r="A2836" s="69">
        <f t="shared" si="92"/>
        <v>45778</v>
      </c>
      <c r="B2836" t="s">
        <v>918</v>
      </c>
      <c r="C2836" t="s">
        <v>290</v>
      </c>
      <c r="D2836" s="188" t="s">
        <v>893</v>
      </c>
      <c r="E2836" t="s">
        <v>331</v>
      </c>
      <c r="F2836" t="s">
        <v>332</v>
      </c>
      <c r="G2836" t="s">
        <v>81</v>
      </c>
      <c r="H2836">
        <v>131</v>
      </c>
      <c r="I2836" s="68" t="str">
        <f>VLOOKUP(E2836,Refs!$P$2:$R$29,3,FALSE)</f>
        <v>Y59</v>
      </c>
      <c r="J2836" s="68" t="str">
        <f>VLOOKUP(E2836,Refs!$P$2:$S$29,4,FALSE)</f>
        <v>South East</v>
      </c>
      <c r="K2836" s="28">
        <f t="shared" si="91"/>
        <v>131</v>
      </c>
    </row>
    <row r="2837" spans="1:11" ht="15" thickBot="1" x14ac:dyDescent="0.4">
      <c r="A2837" s="69">
        <f t="shared" si="92"/>
        <v>45778</v>
      </c>
      <c r="B2837" t="s">
        <v>918</v>
      </c>
      <c r="C2837" t="s">
        <v>290</v>
      </c>
      <c r="D2837" s="188" t="s">
        <v>893</v>
      </c>
      <c r="E2837" t="s">
        <v>331</v>
      </c>
      <c r="F2837" t="s">
        <v>332</v>
      </c>
      <c r="G2837" t="s">
        <v>82</v>
      </c>
      <c r="H2837">
        <v>11269</v>
      </c>
      <c r="I2837" s="68" t="str">
        <f>VLOOKUP(E2837,Refs!$P$2:$R$29,3,FALSE)</f>
        <v>Y59</v>
      </c>
      <c r="J2837" s="68" t="str">
        <f>VLOOKUP(E2837,Refs!$P$2:$S$29,4,FALSE)</f>
        <v>South East</v>
      </c>
      <c r="K2837" s="28">
        <f t="shared" si="91"/>
        <v>11269</v>
      </c>
    </row>
    <row r="2838" spans="1:11" ht="15" thickBot="1" x14ac:dyDescent="0.4">
      <c r="A2838" s="69">
        <f t="shared" si="92"/>
        <v>45778</v>
      </c>
      <c r="B2838" t="s">
        <v>918</v>
      </c>
      <c r="C2838" t="s">
        <v>290</v>
      </c>
      <c r="D2838" s="188" t="s">
        <v>893</v>
      </c>
      <c r="E2838" t="s">
        <v>331</v>
      </c>
      <c r="F2838" t="s">
        <v>332</v>
      </c>
      <c r="G2838" t="s">
        <v>83</v>
      </c>
      <c r="H2838">
        <v>4999</v>
      </c>
      <c r="I2838" s="68" t="str">
        <f>VLOOKUP(E2838,Refs!$P$2:$R$29,3,FALSE)</f>
        <v>Y59</v>
      </c>
      <c r="J2838" s="68" t="str">
        <f>VLOOKUP(E2838,Refs!$P$2:$S$29,4,FALSE)</f>
        <v>South East</v>
      </c>
      <c r="K2838" s="28">
        <f t="shared" si="91"/>
        <v>4999</v>
      </c>
    </row>
    <row r="2839" spans="1:11" ht="15" thickBot="1" x14ac:dyDescent="0.4">
      <c r="A2839" s="69">
        <f t="shared" si="92"/>
        <v>45778</v>
      </c>
      <c r="B2839" t="s">
        <v>918</v>
      </c>
      <c r="C2839" t="s">
        <v>290</v>
      </c>
      <c r="D2839" s="188" t="s">
        <v>893</v>
      </c>
      <c r="E2839" t="s">
        <v>331</v>
      </c>
      <c r="F2839" t="s">
        <v>332</v>
      </c>
      <c r="G2839" t="s">
        <v>84</v>
      </c>
      <c r="H2839">
        <v>1898</v>
      </c>
      <c r="I2839" s="68" t="str">
        <f>VLOOKUP(E2839,Refs!$P$2:$R$29,3,FALSE)</f>
        <v>Y59</v>
      </c>
      <c r="J2839" s="68" t="str">
        <f>VLOOKUP(E2839,Refs!$P$2:$S$29,4,FALSE)</f>
        <v>South East</v>
      </c>
      <c r="K2839" s="28">
        <f t="shared" si="91"/>
        <v>1898</v>
      </c>
    </row>
    <row r="2840" spans="1:11" ht="15" thickBot="1" x14ac:dyDescent="0.4">
      <c r="A2840" s="69">
        <f t="shared" si="92"/>
        <v>45778</v>
      </c>
      <c r="B2840" t="s">
        <v>918</v>
      </c>
      <c r="C2840" t="s">
        <v>290</v>
      </c>
      <c r="D2840" s="188" t="s">
        <v>893</v>
      </c>
      <c r="E2840" t="s">
        <v>331</v>
      </c>
      <c r="F2840" t="s">
        <v>332</v>
      </c>
      <c r="G2840" t="s">
        <v>85</v>
      </c>
      <c r="H2840">
        <v>4594</v>
      </c>
      <c r="I2840" s="68" t="str">
        <f>VLOOKUP(E2840,Refs!$P$2:$R$29,3,FALSE)</f>
        <v>Y59</v>
      </c>
      <c r="J2840" s="68" t="str">
        <f>VLOOKUP(E2840,Refs!$P$2:$S$29,4,FALSE)</f>
        <v>South East</v>
      </c>
      <c r="K2840" s="28">
        <f t="shared" si="91"/>
        <v>4594</v>
      </c>
    </row>
    <row r="2841" spans="1:11" ht="15" thickBot="1" x14ac:dyDescent="0.4">
      <c r="A2841" s="69">
        <f t="shared" si="92"/>
        <v>45778</v>
      </c>
      <c r="B2841" t="s">
        <v>918</v>
      </c>
      <c r="C2841" t="s">
        <v>290</v>
      </c>
      <c r="D2841" s="188" t="s">
        <v>893</v>
      </c>
      <c r="E2841" t="s">
        <v>331</v>
      </c>
      <c r="F2841" t="s">
        <v>332</v>
      </c>
      <c r="G2841" t="s">
        <v>86</v>
      </c>
      <c r="H2841">
        <v>3239</v>
      </c>
      <c r="I2841" s="68" t="str">
        <f>VLOOKUP(E2841,Refs!$P$2:$R$29,3,FALSE)</f>
        <v>Y59</v>
      </c>
      <c r="J2841" s="68" t="str">
        <f>VLOOKUP(E2841,Refs!$P$2:$S$29,4,FALSE)</f>
        <v>South East</v>
      </c>
      <c r="K2841" s="28">
        <f t="shared" si="91"/>
        <v>3239</v>
      </c>
    </row>
    <row r="2842" spans="1:11" ht="15" thickBot="1" x14ac:dyDescent="0.4">
      <c r="A2842" s="69">
        <f t="shared" si="92"/>
        <v>45778</v>
      </c>
      <c r="B2842" t="s">
        <v>918</v>
      </c>
      <c r="C2842" t="s">
        <v>290</v>
      </c>
      <c r="D2842" s="188" t="s">
        <v>893</v>
      </c>
      <c r="E2842" t="s">
        <v>331</v>
      </c>
      <c r="F2842" t="s">
        <v>332</v>
      </c>
      <c r="G2842" t="s">
        <v>87</v>
      </c>
      <c r="H2842">
        <v>1399</v>
      </c>
      <c r="I2842" s="68" t="str">
        <f>VLOOKUP(E2842,Refs!$P$2:$R$29,3,FALSE)</f>
        <v>Y59</v>
      </c>
      <c r="J2842" s="68" t="str">
        <f>VLOOKUP(E2842,Refs!$P$2:$S$29,4,FALSE)</f>
        <v>South East</v>
      </c>
      <c r="K2842" s="28">
        <f t="shared" si="91"/>
        <v>1399</v>
      </c>
    </row>
    <row r="2843" spans="1:11" ht="15" thickBot="1" x14ac:dyDescent="0.4">
      <c r="A2843" s="69">
        <f t="shared" si="92"/>
        <v>45778</v>
      </c>
      <c r="B2843" t="s">
        <v>918</v>
      </c>
      <c r="C2843" t="s">
        <v>290</v>
      </c>
      <c r="D2843" s="188" t="s">
        <v>893</v>
      </c>
      <c r="E2843" t="s">
        <v>331</v>
      </c>
      <c r="F2843" t="s">
        <v>332</v>
      </c>
      <c r="G2843" t="s">
        <v>88</v>
      </c>
      <c r="H2843">
        <v>5887</v>
      </c>
      <c r="I2843" s="68" t="str">
        <f>VLOOKUP(E2843,Refs!$P$2:$R$29,3,FALSE)</f>
        <v>Y59</v>
      </c>
      <c r="J2843" s="68" t="str">
        <f>VLOOKUP(E2843,Refs!$P$2:$S$29,4,FALSE)</f>
        <v>South East</v>
      </c>
      <c r="K2843" s="28">
        <f t="shared" si="91"/>
        <v>5887</v>
      </c>
    </row>
    <row r="2844" spans="1:11" ht="15" thickBot="1" x14ac:dyDescent="0.4">
      <c r="A2844" s="69">
        <f t="shared" si="92"/>
        <v>45778</v>
      </c>
      <c r="B2844" t="s">
        <v>918</v>
      </c>
      <c r="C2844" t="s">
        <v>290</v>
      </c>
      <c r="D2844" s="188" t="s">
        <v>893</v>
      </c>
      <c r="E2844" t="s">
        <v>331</v>
      </c>
      <c r="F2844" t="s">
        <v>332</v>
      </c>
      <c r="G2844" t="s">
        <v>89</v>
      </c>
      <c r="H2844">
        <v>17926</v>
      </c>
      <c r="I2844" s="68" t="str">
        <f>VLOOKUP(E2844,Refs!$P$2:$R$29,3,FALSE)</f>
        <v>Y59</v>
      </c>
      <c r="J2844" s="68" t="str">
        <f>VLOOKUP(E2844,Refs!$P$2:$S$29,4,FALSE)</f>
        <v>South East</v>
      </c>
      <c r="K2844" s="28">
        <f t="shared" si="91"/>
        <v>17926</v>
      </c>
    </row>
    <row r="2845" spans="1:11" ht="15" thickBot="1" x14ac:dyDescent="0.4">
      <c r="A2845" s="69">
        <f t="shared" si="92"/>
        <v>45778</v>
      </c>
      <c r="B2845" t="s">
        <v>918</v>
      </c>
      <c r="C2845" t="s">
        <v>290</v>
      </c>
      <c r="D2845" s="188" t="s">
        <v>893</v>
      </c>
      <c r="E2845" t="s">
        <v>331</v>
      </c>
      <c r="F2845" t="s">
        <v>332</v>
      </c>
      <c r="G2845" t="s">
        <v>90</v>
      </c>
      <c r="H2845">
        <v>63560</v>
      </c>
      <c r="I2845" s="68" t="str">
        <f>VLOOKUP(E2845,Refs!$P$2:$R$29,3,FALSE)</f>
        <v>Y59</v>
      </c>
      <c r="J2845" s="68" t="str">
        <f>VLOOKUP(E2845,Refs!$P$2:$S$29,4,FALSE)</f>
        <v>South East</v>
      </c>
      <c r="K2845" s="28">
        <f t="shared" si="91"/>
        <v>63560</v>
      </c>
    </row>
    <row r="2846" spans="1:11" ht="15" thickBot="1" x14ac:dyDescent="0.4">
      <c r="A2846" s="69">
        <f t="shared" si="92"/>
        <v>45778</v>
      </c>
      <c r="B2846" t="s">
        <v>918</v>
      </c>
      <c r="C2846" t="s">
        <v>290</v>
      </c>
      <c r="D2846" s="188" t="s">
        <v>893</v>
      </c>
      <c r="E2846" t="s">
        <v>331</v>
      </c>
      <c r="F2846" t="s">
        <v>332</v>
      </c>
      <c r="G2846" t="s">
        <v>27</v>
      </c>
      <c r="H2846">
        <v>6214</v>
      </c>
      <c r="I2846" s="68" t="str">
        <f>VLOOKUP(E2846,Refs!$P$2:$R$29,3,FALSE)</f>
        <v>Y59</v>
      </c>
      <c r="J2846" s="68" t="str">
        <f>VLOOKUP(E2846,Refs!$P$2:$S$29,4,FALSE)</f>
        <v>South East</v>
      </c>
      <c r="K2846" s="28">
        <f t="shared" si="91"/>
        <v>6214</v>
      </c>
    </row>
    <row r="2847" spans="1:11" ht="15" thickBot="1" x14ac:dyDescent="0.4">
      <c r="A2847" s="69">
        <f t="shared" si="92"/>
        <v>45778</v>
      </c>
      <c r="B2847" t="s">
        <v>918</v>
      </c>
      <c r="C2847" t="s">
        <v>290</v>
      </c>
      <c r="D2847" s="188" t="s">
        <v>893</v>
      </c>
      <c r="E2847" t="s">
        <v>331</v>
      </c>
      <c r="F2847" t="s">
        <v>332</v>
      </c>
      <c r="G2847" t="s">
        <v>29</v>
      </c>
      <c r="H2847">
        <v>7853</v>
      </c>
      <c r="I2847" s="68" t="str">
        <f>VLOOKUP(E2847,Refs!$P$2:$R$29,3,FALSE)</f>
        <v>Y59</v>
      </c>
      <c r="J2847" s="68" t="str">
        <f>VLOOKUP(E2847,Refs!$P$2:$S$29,4,FALSE)</f>
        <v>South East</v>
      </c>
      <c r="K2847" s="28">
        <f t="shared" si="91"/>
        <v>7853</v>
      </c>
    </row>
    <row r="2848" spans="1:11" ht="15" thickBot="1" x14ac:dyDescent="0.4">
      <c r="A2848" s="69">
        <f t="shared" si="92"/>
        <v>45778</v>
      </c>
      <c r="B2848" t="s">
        <v>918</v>
      </c>
      <c r="C2848" t="s">
        <v>290</v>
      </c>
      <c r="D2848" s="188" t="s">
        <v>893</v>
      </c>
      <c r="E2848" t="s">
        <v>331</v>
      </c>
      <c r="F2848" t="s">
        <v>332</v>
      </c>
      <c r="G2848" t="s">
        <v>91</v>
      </c>
      <c r="H2848">
        <v>4716</v>
      </c>
      <c r="I2848" s="68" t="str">
        <f>VLOOKUP(E2848,Refs!$P$2:$R$29,3,FALSE)</f>
        <v>Y59</v>
      </c>
      <c r="J2848" s="68" t="str">
        <f>VLOOKUP(E2848,Refs!$P$2:$S$29,4,FALSE)</f>
        <v>South East</v>
      </c>
      <c r="K2848" s="28">
        <f t="shared" si="91"/>
        <v>4716</v>
      </c>
    </row>
    <row r="2849" spans="1:11" ht="15" thickBot="1" x14ac:dyDescent="0.4">
      <c r="A2849" s="69">
        <f t="shared" si="92"/>
        <v>45778</v>
      </c>
      <c r="B2849" t="s">
        <v>918</v>
      </c>
      <c r="C2849" t="s">
        <v>290</v>
      </c>
      <c r="D2849" s="188" t="s">
        <v>893</v>
      </c>
      <c r="E2849" t="s">
        <v>331</v>
      </c>
      <c r="F2849" t="s">
        <v>332</v>
      </c>
      <c r="G2849" t="s">
        <v>92</v>
      </c>
      <c r="H2849">
        <v>16</v>
      </c>
      <c r="I2849" s="68" t="str">
        <f>VLOOKUP(E2849,Refs!$P$2:$R$29,3,FALSE)</f>
        <v>Y59</v>
      </c>
      <c r="J2849" s="68" t="str">
        <f>VLOOKUP(E2849,Refs!$P$2:$S$29,4,FALSE)</f>
        <v>South East</v>
      </c>
      <c r="K2849" s="28">
        <f t="shared" si="91"/>
        <v>16</v>
      </c>
    </row>
    <row r="2850" spans="1:11" ht="15" thickBot="1" x14ac:dyDescent="0.4">
      <c r="A2850" s="69">
        <f t="shared" si="92"/>
        <v>45778</v>
      </c>
      <c r="B2850" t="s">
        <v>918</v>
      </c>
      <c r="C2850" t="s">
        <v>290</v>
      </c>
      <c r="D2850" s="188" t="s">
        <v>893</v>
      </c>
      <c r="E2850" t="s">
        <v>331</v>
      </c>
      <c r="F2850" t="s">
        <v>332</v>
      </c>
      <c r="G2850" t="s">
        <v>93</v>
      </c>
      <c r="H2850">
        <v>2768</v>
      </c>
      <c r="I2850" s="68" t="str">
        <f>VLOOKUP(E2850,Refs!$P$2:$R$29,3,FALSE)</f>
        <v>Y59</v>
      </c>
      <c r="J2850" s="68" t="str">
        <f>VLOOKUP(E2850,Refs!$P$2:$S$29,4,FALSE)</f>
        <v>South East</v>
      </c>
      <c r="K2850" s="28">
        <f t="shared" ref="K2850:K2913" si="93">IF(OR(H2850="NULL",H2850=0,H2850=""),"",H2850)</f>
        <v>2768</v>
      </c>
    </row>
    <row r="2851" spans="1:11" ht="15" thickBot="1" x14ac:dyDescent="0.4">
      <c r="A2851" s="69">
        <f t="shared" si="92"/>
        <v>45778</v>
      </c>
      <c r="B2851" t="s">
        <v>918</v>
      </c>
      <c r="C2851" t="s">
        <v>290</v>
      </c>
      <c r="D2851" s="188" t="s">
        <v>893</v>
      </c>
      <c r="E2851" t="s">
        <v>331</v>
      </c>
      <c r="F2851" t="s">
        <v>332</v>
      </c>
      <c r="G2851" t="s">
        <v>94</v>
      </c>
      <c r="H2851">
        <v>318</v>
      </c>
      <c r="I2851" s="68" t="str">
        <f>VLOOKUP(E2851,Refs!$P$2:$R$29,3,FALSE)</f>
        <v>Y59</v>
      </c>
      <c r="J2851" s="68" t="str">
        <f>VLOOKUP(E2851,Refs!$P$2:$S$29,4,FALSE)</f>
        <v>South East</v>
      </c>
      <c r="K2851" s="28">
        <f t="shared" si="93"/>
        <v>318</v>
      </c>
    </row>
    <row r="2852" spans="1:11" ht="15" thickBot="1" x14ac:dyDescent="0.4">
      <c r="A2852" s="69">
        <f t="shared" si="92"/>
        <v>45778</v>
      </c>
      <c r="B2852" t="s">
        <v>918</v>
      </c>
      <c r="C2852" t="s">
        <v>290</v>
      </c>
      <c r="D2852" s="188" t="s">
        <v>893</v>
      </c>
      <c r="E2852" t="s">
        <v>331</v>
      </c>
      <c r="F2852" t="s">
        <v>332</v>
      </c>
      <c r="G2852" t="s">
        <v>95</v>
      </c>
      <c r="H2852">
        <v>2135</v>
      </c>
      <c r="I2852" s="68" t="str">
        <f>VLOOKUP(E2852,Refs!$P$2:$R$29,3,FALSE)</f>
        <v>Y59</v>
      </c>
      <c r="J2852" s="68" t="str">
        <f>VLOOKUP(E2852,Refs!$P$2:$S$29,4,FALSE)</f>
        <v>South East</v>
      </c>
      <c r="K2852" s="28">
        <f t="shared" si="93"/>
        <v>2135</v>
      </c>
    </row>
    <row r="2853" spans="1:11" ht="15" thickBot="1" x14ac:dyDescent="0.4">
      <c r="A2853" s="69">
        <f t="shared" si="92"/>
        <v>45778</v>
      </c>
      <c r="B2853" t="s">
        <v>918</v>
      </c>
      <c r="C2853" t="s">
        <v>290</v>
      </c>
      <c r="D2853" s="188" t="s">
        <v>893</v>
      </c>
      <c r="E2853" t="s">
        <v>331</v>
      </c>
      <c r="F2853" t="s">
        <v>332</v>
      </c>
      <c r="G2853" t="s">
        <v>96</v>
      </c>
      <c r="H2853">
        <v>598</v>
      </c>
      <c r="I2853" s="68" t="str">
        <f>VLOOKUP(E2853,Refs!$P$2:$R$29,3,FALSE)</f>
        <v>Y59</v>
      </c>
      <c r="J2853" s="68" t="str">
        <f>VLOOKUP(E2853,Refs!$P$2:$S$29,4,FALSE)</f>
        <v>South East</v>
      </c>
      <c r="K2853" s="28">
        <f t="shared" si="93"/>
        <v>598</v>
      </c>
    </row>
    <row r="2854" spans="1:11" ht="15" thickBot="1" x14ac:dyDescent="0.4">
      <c r="A2854" s="69">
        <f t="shared" si="92"/>
        <v>45778</v>
      </c>
      <c r="B2854" t="s">
        <v>918</v>
      </c>
      <c r="C2854" t="s">
        <v>290</v>
      </c>
      <c r="D2854" s="188" t="s">
        <v>893</v>
      </c>
      <c r="E2854" t="s">
        <v>331</v>
      </c>
      <c r="F2854" t="s">
        <v>332</v>
      </c>
      <c r="G2854" t="s">
        <v>97</v>
      </c>
      <c r="H2854">
        <v>3486</v>
      </c>
      <c r="I2854" s="68" t="str">
        <f>VLOOKUP(E2854,Refs!$P$2:$R$29,3,FALSE)</f>
        <v>Y59</v>
      </c>
      <c r="J2854" s="68" t="str">
        <f>VLOOKUP(E2854,Refs!$P$2:$S$29,4,FALSE)</f>
        <v>South East</v>
      </c>
      <c r="K2854" s="28">
        <f t="shared" si="93"/>
        <v>3486</v>
      </c>
    </row>
    <row r="2855" spans="1:11" ht="15" thickBot="1" x14ac:dyDescent="0.4">
      <c r="A2855" s="69">
        <f t="shared" si="92"/>
        <v>45778</v>
      </c>
      <c r="B2855" t="s">
        <v>918</v>
      </c>
      <c r="C2855" t="s">
        <v>290</v>
      </c>
      <c r="D2855" s="188" t="s">
        <v>893</v>
      </c>
      <c r="E2855" t="s">
        <v>331</v>
      </c>
      <c r="F2855" t="s">
        <v>332</v>
      </c>
      <c r="G2855" t="s">
        <v>31</v>
      </c>
      <c r="H2855">
        <v>2260</v>
      </c>
      <c r="I2855" s="68" t="str">
        <f>VLOOKUP(E2855,Refs!$P$2:$R$29,3,FALSE)</f>
        <v>Y59</v>
      </c>
      <c r="J2855" s="68" t="str">
        <f>VLOOKUP(E2855,Refs!$P$2:$S$29,4,FALSE)</f>
        <v>South East</v>
      </c>
      <c r="K2855" s="28">
        <f t="shared" si="93"/>
        <v>2260</v>
      </c>
    </row>
    <row r="2856" spans="1:11" ht="15" thickBot="1" x14ac:dyDescent="0.4">
      <c r="A2856" s="69">
        <f t="shared" si="92"/>
        <v>45778</v>
      </c>
      <c r="B2856" t="s">
        <v>918</v>
      </c>
      <c r="C2856" t="s">
        <v>290</v>
      </c>
      <c r="D2856" s="188" t="s">
        <v>893</v>
      </c>
      <c r="E2856" t="s">
        <v>331</v>
      </c>
      <c r="F2856" t="s">
        <v>332</v>
      </c>
      <c r="G2856" t="s">
        <v>98</v>
      </c>
      <c r="H2856">
        <v>8103</v>
      </c>
      <c r="I2856" s="68" t="str">
        <f>VLOOKUP(E2856,Refs!$P$2:$R$29,3,FALSE)</f>
        <v>Y59</v>
      </c>
      <c r="J2856" s="68" t="str">
        <f>VLOOKUP(E2856,Refs!$P$2:$S$29,4,FALSE)</f>
        <v>South East</v>
      </c>
      <c r="K2856" s="28">
        <f t="shared" si="93"/>
        <v>8103</v>
      </c>
    </row>
    <row r="2857" spans="1:11" ht="15" thickBot="1" x14ac:dyDescent="0.4">
      <c r="A2857" s="69">
        <f t="shared" si="92"/>
        <v>45778</v>
      </c>
      <c r="B2857" t="s">
        <v>918</v>
      </c>
      <c r="C2857" t="s">
        <v>290</v>
      </c>
      <c r="D2857" s="188" t="s">
        <v>893</v>
      </c>
      <c r="E2857" t="s">
        <v>331</v>
      </c>
      <c r="F2857" t="s">
        <v>332</v>
      </c>
      <c r="G2857" t="s">
        <v>99</v>
      </c>
      <c r="H2857">
        <v>6259</v>
      </c>
      <c r="I2857" s="68" t="str">
        <f>VLOOKUP(E2857,Refs!$P$2:$R$29,3,FALSE)</f>
        <v>Y59</v>
      </c>
      <c r="J2857" s="68" t="str">
        <f>VLOOKUP(E2857,Refs!$P$2:$S$29,4,FALSE)</f>
        <v>South East</v>
      </c>
      <c r="K2857" s="28">
        <f t="shared" si="93"/>
        <v>6259</v>
      </c>
    </row>
    <row r="2858" spans="1:11" ht="15" thickBot="1" x14ac:dyDescent="0.4">
      <c r="A2858" s="69">
        <f t="shared" si="92"/>
        <v>45778</v>
      </c>
      <c r="B2858" t="s">
        <v>918</v>
      </c>
      <c r="C2858" t="s">
        <v>290</v>
      </c>
      <c r="D2858" s="188" t="s">
        <v>893</v>
      </c>
      <c r="E2858" t="s">
        <v>331</v>
      </c>
      <c r="F2858" t="s">
        <v>332</v>
      </c>
      <c r="G2858" t="s">
        <v>100</v>
      </c>
      <c r="H2858">
        <v>5801</v>
      </c>
      <c r="I2858" s="68" t="str">
        <f>VLOOKUP(E2858,Refs!$P$2:$R$29,3,FALSE)</f>
        <v>Y59</v>
      </c>
      <c r="J2858" s="68" t="str">
        <f>VLOOKUP(E2858,Refs!$P$2:$S$29,4,FALSE)</f>
        <v>South East</v>
      </c>
      <c r="K2858" s="28">
        <f t="shared" si="93"/>
        <v>5801</v>
      </c>
    </row>
    <row r="2859" spans="1:11" ht="15" thickBot="1" x14ac:dyDescent="0.4">
      <c r="A2859" s="69">
        <f t="shared" si="92"/>
        <v>45778</v>
      </c>
      <c r="B2859" t="s">
        <v>918</v>
      </c>
      <c r="C2859" t="s">
        <v>290</v>
      </c>
      <c r="D2859" s="188" t="s">
        <v>893</v>
      </c>
      <c r="E2859" t="s">
        <v>331</v>
      </c>
      <c r="F2859" t="s">
        <v>332</v>
      </c>
      <c r="G2859" t="s">
        <v>101</v>
      </c>
      <c r="H2859">
        <v>1735</v>
      </c>
      <c r="I2859" s="68" t="str">
        <f>VLOOKUP(E2859,Refs!$P$2:$R$29,3,FALSE)</f>
        <v>Y59</v>
      </c>
      <c r="J2859" s="68" t="str">
        <f>VLOOKUP(E2859,Refs!$P$2:$S$29,4,FALSE)</f>
        <v>South East</v>
      </c>
      <c r="K2859" s="28">
        <f t="shared" si="93"/>
        <v>1735</v>
      </c>
    </row>
    <row r="2860" spans="1:11" ht="15" thickBot="1" x14ac:dyDescent="0.4">
      <c r="A2860" s="69">
        <f t="shared" si="92"/>
        <v>45778</v>
      </c>
      <c r="B2860" t="s">
        <v>918</v>
      </c>
      <c r="C2860" t="s">
        <v>290</v>
      </c>
      <c r="D2860" s="188" t="s">
        <v>893</v>
      </c>
      <c r="E2860" t="s">
        <v>331</v>
      </c>
      <c r="F2860" t="s">
        <v>332</v>
      </c>
      <c r="G2860" t="s">
        <v>102</v>
      </c>
      <c r="H2860">
        <v>2454</v>
      </c>
      <c r="I2860" s="68" t="str">
        <f>VLOOKUP(E2860,Refs!$P$2:$R$29,3,FALSE)</f>
        <v>Y59</v>
      </c>
      <c r="J2860" s="68" t="str">
        <f>VLOOKUP(E2860,Refs!$P$2:$S$29,4,FALSE)</f>
        <v>South East</v>
      </c>
      <c r="K2860" s="28">
        <f t="shared" si="93"/>
        <v>2454</v>
      </c>
    </row>
    <row r="2861" spans="1:11" ht="15" thickBot="1" x14ac:dyDescent="0.4">
      <c r="A2861" s="69">
        <f t="shared" si="92"/>
        <v>45778</v>
      </c>
      <c r="B2861" t="s">
        <v>918</v>
      </c>
      <c r="C2861" t="s">
        <v>290</v>
      </c>
      <c r="D2861" s="188" t="s">
        <v>893</v>
      </c>
      <c r="E2861" t="s">
        <v>331</v>
      </c>
      <c r="F2861" t="s">
        <v>332</v>
      </c>
      <c r="G2861" t="s">
        <v>103</v>
      </c>
      <c r="H2861">
        <v>147</v>
      </c>
      <c r="I2861" s="68" t="str">
        <f>VLOOKUP(E2861,Refs!$P$2:$R$29,3,FALSE)</f>
        <v>Y59</v>
      </c>
      <c r="J2861" s="68" t="str">
        <f>VLOOKUP(E2861,Refs!$P$2:$S$29,4,FALSE)</f>
        <v>South East</v>
      </c>
      <c r="K2861" s="28">
        <f t="shared" si="93"/>
        <v>147</v>
      </c>
    </row>
    <row r="2862" spans="1:11" ht="15" thickBot="1" x14ac:dyDescent="0.4">
      <c r="A2862" s="69">
        <f t="shared" si="92"/>
        <v>45778</v>
      </c>
      <c r="B2862" t="s">
        <v>918</v>
      </c>
      <c r="C2862" t="s">
        <v>290</v>
      </c>
      <c r="D2862" s="188" t="s">
        <v>893</v>
      </c>
      <c r="E2862" t="s">
        <v>331</v>
      </c>
      <c r="F2862" t="s">
        <v>332</v>
      </c>
      <c r="G2862" t="s">
        <v>104</v>
      </c>
      <c r="H2862">
        <v>3805</v>
      </c>
      <c r="I2862" s="68" t="str">
        <f>VLOOKUP(E2862,Refs!$P$2:$R$29,3,FALSE)</f>
        <v>Y59</v>
      </c>
      <c r="J2862" s="68" t="str">
        <f>VLOOKUP(E2862,Refs!$P$2:$S$29,4,FALSE)</f>
        <v>South East</v>
      </c>
      <c r="K2862" s="28">
        <f t="shared" si="93"/>
        <v>3805</v>
      </c>
    </row>
    <row r="2863" spans="1:11" ht="15" thickBot="1" x14ac:dyDescent="0.4">
      <c r="A2863" s="69">
        <f t="shared" si="92"/>
        <v>45778</v>
      </c>
      <c r="B2863" t="s">
        <v>918</v>
      </c>
      <c r="C2863" t="s">
        <v>290</v>
      </c>
      <c r="D2863" s="188" t="s">
        <v>893</v>
      </c>
      <c r="E2863" t="s">
        <v>331</v>
      </c>
      <c r="F2863" t="s">
        <v>332</v>
      </c>
      <c r="G2863" t="s">
        <v>105</v>
      </c>
      <c r="H2863">
        <v>15081407</v>
      </c>
      <c r="I2863" s="68" t="str">
        <f>VLOOKUP(E2863,Refs!$P$2:$R$29,3,FALSE)</f>
        <v>Y59</v>
      </c>
      <c r="J2863" s="68" t="str">
        <f>VLOOKUP(E2863,Refs!$P$2:$S$29,4,FALSE)</f>
        <v>South East</v>
      </c>
      <c r="K2863" s="28">
        <f t="shared" si="93"/>
        <v>15081407</v>
      </c>
    </row>
    <row r="2864" spans="1:11" ht="15" thickBot="1" x14ac:dyDescent="0.4">
      <c r="A2864" s="69">
        <f t="shared" si="92"/>
        <v>45778</v>
      </c>
      <c r="B2864" t="s">
        <v>918</v>
      </c>
      <c r="C2864" t="s">
        <v>290</v>
      </c>
      <c r="D2864" s="188" t="s">
        <v>893</v>
      </c>
      <c r="E2864" t="s">
        <v>331</v>
      </c>
      <c r="F2864" t="s">
        <v>332</v>
      </c>
      <c r="G2864" t="s">
        <v>106</v>
      </c>
      <c r="H2864">
        <v>8243</v>
      </c>
      <c r="I2864" s="68" t="str">
        <f>VLOOKUP(E2864,Refs!$P$2:$R$29,3,FALSE)</f>
        <v>Y59</v>
      </c>
      <c r="J2864" s="68" t="str">
        <f>VLOOKUP(E2864,Refs!$P$2:$S$29,4,FALSE)</f>
        <v>South East</v>
      </c>
      <c r="K2864" s="28">
        <f t="shared" si="93"/>
        <v>8243</v>
      </c>
    </row>
    <row r="2865" spans="1:11" ht="15" thickBot="1" x14ac:dyDescent="0.4">
      <c r="A2865" s="69">
        <f t="shared" si="92"/>
        <v>45778</v>
      </c>
      <c r="B2865" t="s">
        <v>918</v>
      </c>
      <c r="C2865" t="s">
        <v>290</v>
      </c>
      <c r="D2865" s="188" t="s">
        <v>893</v>
      </c>
      <c r="E2865" t="s">
        <v>331</v>
      </c>
      <c r="F2865" t="s">
        <v>332</v>
      </c>
      <c r="G2865" t="s">
        <v>107</v>
      </c>
      <c r="H2865">
        <v>5947</v>
      </c>
      <c r="I2865" s="68" t="str">
        <f>VLOOKUP(E2865,Refs!$P$2:$R$29,3,FALSE)</f>
        <v>Y59</v>
      </c>
      <c r="J2865" s="68" t="str">
        <f>VLOOKUP(E2865,Refs!$P$2:$S$29,4,FALSE)</f>
        <v>South East</v>
      </c>
      <c r="K2865" s="28">
        <f t="shared" si="93"/>
        <v>5947</v>
      </c>
    </row>
    <row r="2866" spans="1:11" ht="15" thickBot="1" x14ac:dyDescent="0.4">
      <c r="A2866" s="69">
        <f t="shared" si="92"/>
        <v>45778</v>
      </c>
      <c r="B2866" t="s">
        <v>918</v>
      </c>
      <c r="C2866" t="s">
        <v>290</v>
      </c>
      <c r="D2866" s="188" t="s">
        <v>893</v>
      </c>
      <c r="E2866" t="s">
        <v>331</v>
      </c>
      <c r="F2866" t="s">
        <v>332</v>
      </c>
      <c r="G2866" t="s">
        <v>108</v>
      </c>
      <c r="H2866">
        <v>392</v>
      </c>
      <c r="I2866" s="68" t="str">
        <f>VLOOKUP(E2866,Refs!$P$2:$R$29,3,FALSE)</f>
        <v>Y59</v>
      </c>
      <c r="J2866" s="68" t="str">
        <f>VLOOKUP(E2866,Refs!$P$2:$S$29,4,FALSE)</f>
        <v>South East</v>
      </c>
      <c r="K2866" s="28">
        <f t="shared" si="93"/>
        <v>392</v>
      </c>
    </row>
    <row r="2867" spans="1:11" ht="15" thickBot="1" x14ac:dyDescent="0.4">
      <c r="A2867" s="69">
        <f t="shared" si="92"/>
        <v>45778</v>
      </c>
      <c r="B2867" t="s">
        <v>918</v>
      </c>
      <c r="C2867" t="s">
        <v>290</v>
      </c>
      <c r="D2867" s="188" t="s">
        <v>893</v>
      </c>
      <c r="E2867" t="s">
        <v>331</v>
      </c>
      <c r="F2867" t="s">
        <v>332</v>
      </c>
      <c r="G2867" t="s">
        <v>109</v>
      </c>
      <c r="H2867">
        <v>2610</v>
      </c>
      <c r="I2867" s="68" t="str">
        <f>VLOOKUP(E2867,Refs!$P$2:$R$29,3,FALSE)</f>
        <v>Y59</v>
      </c>
      <c r="J2867" s="68" t="str">
        <f>VLOOKUP(E2867,Refs!$P$2:$S$29,4,FALSE)</f>
        <v>South East</v>
      </c>
      <c r="K2867" s="28">
        <f t="shared" si="93"/>
        <v>2610</v>
      </c>
    </row>
    <row r="2868" spans="1:11" ht="15" thickBot="1" x14ac:dyDescent="0.4">
      <c r="A2868" s="69">
        <f t="shared" si="92"/>
        <v>45778</v>
      </c>
      <c r="B2868" t="s">
        <v>918</v>
      </c>
      <c r="C2868" t="s">
        <v>290</v>
      </c>
      <c r="D2868" s="188" t="s">
        <v>893</v>
      </c>
      <c r="E2868" t="s">
        <v>331</v>
      </c>
      <c r="F2868" t="s">
        <v>332</v>
      </c>
      <c r="G2868" t="s">
        <v>110</v>
      </c>
      <c r="H2868">
        <v>15097135</v>
      </c>
      <c r="I2868" s="68" t="str">
        <f>VLOOKUP(E2868,Refs!$P$2:$R$29,3,FALSE)</f>
        <v>Y59</v>
      </c>
      <c r="J2868" s="68" t="str">
        <f>VLOOKUP(E2868,Refs!$P$2:$S$29,4,FALSE)</f>
        <v>South East</v>
      </c>
      <c r="K2868" s="28">
        <f t="shared" si="93"/>
        <v>15097135</v>
      </c>
    </row>
    <row r="2869" spans="1:11" ht="15" thickBot="1" x14ac:dyDescent="0.4">
      <c r="A2869" s="69">
        <f t="shared" si="92"/>
        <v>45778</v>
      </c>
      <c r="B2869" t="s">
        <v>918</v>
      </c>
      <c r="C2869" t="s">
        <v>290</v>
      </c>
      <c r="D2869" s="188" t="s">
        <v>893</v>
      </c>
      <c r="E2869" t="s">
        <v>331</v>
      </c>
      <c r="F2869" t="s">
        <v>332</v>
      </c>
      <c r="G2869" t="s">
        <v>111</v>
      </c>
      <c r="H2869">
        <v>3437</v>
      </c>
      <c r="I2869" s="68" t="str">
        <f>VLOOKUP(E2869,Refs!$P$2:$R$29,3,FALSE)</f>
        <v>Y59</v>
      </c>
      <c r="J2869" s="68" t="str">
        <f>VLOOKUP(E2869,Refs!$P$2:$S$29,4,FALSE)</f>
        <v>South East</v>
      </c>
      <c r="K2869" s="28">
        <f t="shared" si="93"/>
        <v>3437</v>
      </c>
    </row>
    <row r="2870" spans="1:11" ht="15" thickBot="1" x14ac:dyDescent="0.4">
      <c r="A2870" s="69">
        <f t="shared" si="92"/>
        <v>45778</v>
      </c>
      <c r="B2870" t="s">
        <v>918</v>
      </c>
      <c r="C2870" t="s">
        <v>290</v>
      </c>
      <c r="D2870" s="188" t="s">
        <v>893</v>
      </c>
      <c r="E2870" t="s">
        <v>331</v>
      </c>
      <c r="F2870" t="s">
        <v>332</v>
      </c>
      <c r="G2870" t="s">
        <v>814</v>
      </c>
      <c r="H2870">
        <v>31070</v>
      </c>
      <c r="I2870" s="68" t="str">
        <f>VLOOKUP(E2870,Refs!$P$2:$R$29,3,FALSE)</f>
        <v>Y59</v>
      </c>
      <c r="J2870" s="68" t="str">
        <f>VLOOKUP(E2870,Refs!$P$2:$S$29,4,FALSE)</f>
        <v>South East</v>
      </c>
      <c r="K2870" s="28">
        <f t="shared" si="93"/>
        <v>31070</v>
      </c>
    </row>
    <row r="2871" spans="1:11" ht="15" thickBot="1" x14ac:dyDescent="0.4">
      <c r="A2871" s="69">
        <f t="shared" si="92"/>
        <v>45778</v>
      </c>
      <c r="B2871" t="s">
        <v>918</v>
      </c>
      <c r="C2871" t="s">
        <v>290</v>
      </c>
      <c r="D2871" s="188" t="s">
        <v>893</v>
      </c>
      <c r="E2871" t="s">
        <v>331</v>
      </c>
      <c r="F2871" t="s">
        <v>332</v>
      </c>
      <c r="G2871" t="s">
        <v>815</v>
      </c>
      <c r="H2871">
        <v>999</v>
      </c>
      <c r="I2871" s="68" t="str">
        <f>VLOOKUP(E2871,Refs!$P$2:$R$29,3,FALSE)</f>
        <v>Y59</v>
      </c>
      <c r="J2871" s="68" t="str">
        <f>VLOOKUP(E2871,Refs!$P$2:$S$29,4,FALSE)</f>
        <v>South East</v>
      </c>
      <c r="K2871" s="28">
        <f t="shared" si="93"/>
        <v>999</v>
      </c>
    </row>
    <row r="2872" spans="1:11" ht="15" thickBot="1" x14ac:dyDescent="0.4">
      <c r="A2872" s="69">
        <f t="shared" si="92"/>
        <v>45778</v>
      </c>
      <c r="B2872" t="s">
        <v>918</v>
      </c>
      <c r="C2872" t="s">
        <v>290</v>
      </c>
      <c r="D2872" s="188" t="s">
        <v>893</v>
      </c>
      <c r="E2872" t="s">
        <v>331</v>
      </c>
      <c r="F2872" t="s">
        <v>332</v>
      </c>
      <c r="G2872" t="s">
        <v>112</v>
      </c>
      <c r="H2872">
        <v>49485</v>
      </c>
      <c r="I2872" s="68" t="str">
        <f>VLOOKUP(E2872,Refs!$P$2:$R$29,3,FALSE)</f>
        <v>Y59</v>
      </c>
      <c r="J2872" s="68" t="str">
        <f>VLOOKUP(E2872,Refs!$P$2:$S$29,4,FALSE)</f>
        <v>South East</v>
      </c>
      <c r="K2872" s="28">
        <f t="shared" si="93"/>
        <v>49485</v>
      </c>
    </row>
    <row r="2873" spans="1:11" ht="15" thickBot="1" x14ac:dyDescent="0.4">
      <c r="A2873" s="69">
        <f t="shared" si="92"/>
        <v>45778</v>
      </c>
      <c r="B2873" t="s">
        <v>918</v>
      </c>
      <c r="C2873" t="s">
        <v>290</v>
      </c>
      <c r="D2873" s="188" t="s">
        <v>893</v>
      </c>
      <c r="E2873" t="s">
        <v>331</v>
      </c>
      <c r="F2873" t="s">
        <v>332</v>
      </c>
      <c r="G2873" t="s">
        <v>113</v>
      </c>
      <c r="H2873">
        <v>7</v>
      </c>
      <c r="I2873" s="68" t="str">
        <f>VLOOKUP(E2873,Refs!$P$2:$R$29,3,FALSE)</f>
        <v>Y59</v>
      </c>
      <c r="J2873" s="68" t="str">
        <f>VLOOKUP(E2873,Refs!$P$2:$S$29,4,FALSE)</f>
        <v>South East</v>
      </c>
      <c r="K2873" s="28">
        <f t="shared" si="93"/>
        <v>7</v>
      </c>
    </row>
    <row r="2874" spans="1:11" ht="15" thickBot="1" x14ac:dyDescent="0.4">
      <c r="A2874" s="69">
        <f t="shared" si="92"/>
        <v>45778</v>
      </c>
      <c r="B2874" t="s">
        <v>918</v>
      </c>
      <c r="C2874" t="s">
        <v>290</v>
      </c>
      <c r="D2874" s="188" t="s">
        <v>893</v>
      </c>
      <c r="E2874" t="s">
        <v>331</v>
      </c>
      <c r="F2874" t="s">
        <v>332</v>
      </c>
      <c r="G2874" t="s">
        <v>114</v>
      </c>
      <c r="H2874">
        <v>38180</v>
      </c>
      <c r="I2874" s="68" t="str">
        <f>VLOOKUP(E2874,Refs!$P$2:$R$29,3,FALSE)</f>
        <v>Y59</v>
      </c>
      <c r="J2874" s="68" t="str">
        <f>VLOOKUP(E2874,Refs!$P$2:$S$29,4,FALSE)</f>
        <v>South East</v>
      </c>
      <c r="K2874" s="28">
        <f t="shared" si="93"/>
        <v>38180</v>
      </c>
    </row>
    <row r="2875" spans="1:11" ht="15" thickBot="1" x14ac:dyDescent="0.4">
      <c r="A2875" s="69">
        <f t="shared" si="92"/>
        <v>45778</v>
      </c>
      <c r="B2875" t="s">
        <v>918</v>
      </c>
      <c r="C2875" t="s">
        <v>290</v>
      </c>
      <c r="D2875" s="188" t="s">
        <v>893</v>
      </c>
      <c r="E2875" t="s">
        <v>331</v>
      </c>
      <c r="F2875" t="s">
        <v>332</v>
      </c>
      <c r="G2875" t="s">
        <v>115</v>
      </c>
      <c r="H2875">
        <v>26535</v>
      </c>
      <c r="I2875" s="68" t="str">
        <f>VLOOKUP(E2875,Refs!$P$2:$R$29,3,FALSE)</f>
        <v>Y59</v>
      </c>
      <c r="J2875" s="68" t="str">
        <f>VLOOKUP(E2875,Refs!$P$2:$S$29,4,FALSE)</f>
        <v>South East</v>
      </c>
      <c r="K2875" s="28">
        <f t="shared" si="93"/>
        <v>26535</v>
      </c>
    </row>
    <row r="2876" spans="1:11" ht="15" thickBot="1" x14ac:dyDescent="0.4">
      <c r="A2876" s="69">
        <f t="shared" si="92"/>
        <v>45778</v>
      </c>
      <c r="B2876" t="s">
        <v>918</v>
      </c>
      <c r="C2876" t="s">
        <v>290</v>
      </c>
      <c r="D2876" s="188" t="s">
        <v>893</v>
      </c>
      <c r="E2876" t="s">
        <v>331</v>
      </c>
      <c r="F2876" t="s">
        <v>332</v>
      </c>
      <c r="G2876" t="s">
        <v>116</v>
      </c>
      <c r="H2876">
        <v>7114</v>
      </c>
      <c r="I2876" s="68" t="str">
        <f>VLOOKUP(E2876,Refs!$P$2:$R$29,3,FALSE)</f>
        <v>Y59</v>
      </c>
      <c r="J2876" s="68" t="str">
        <f>VLOOKUP(E2876,Refs!$P$2:$S$29,4,FALSE)</f>
        <v>South East</v>
      </c>
      <c r="K2876" s="28">
        <f t="shared" si="93"/>
        <v>7114</v>
      </c>
    </row>
    <row r="2877" spans="1:11" ht="15" thickBot="1" x14ac:dyDescent="0.4">
      <c r="A2877" s="69">
        <f t="shared" si="92"/>
        <v>45778</v>
      </c>
      <c r="B2877" t="s">
        <v>918</v>
      </c>
      <c r="C2877" t="s">
        <v>290</v>
      </c>
      <c r="D2877" s="188" t="s">
        <v>893</v>
      </c>
      <c r="E2877" t="s">
        <v>331</v>
      </c>
      <c r="F2877" t="s">
        <v>332</v>
      </c>
      <c r="G2877" t="s">
        <v>117</v>
      </c>
      <c r="H2877">
        <v>2813</v>
      </c>
      <c r="I2877" s="68" t="str">
        <f>VLOOKUP(E2877,Refs!$P$2:$R$29,3,FALSE)</f>
        <v>Y59</v>
      </c>
      <c r="J2877" s="68" t="str">
        <f>VLOOKUP(E2877,Refs!$P$2:$S$29,4,FALSE)</f>
        <v>South East</v>
      </c>
      <c r="K2877" s="28">
        <f t="shared" si="93"/>
        <v>2813</v>
      </c>
    </row>
    <row r="2878" spans="1:11" ht="15" thickBot="1" x14ac:dyDescent="0.4">
      <c r="A2878" s="69">
        <f t="shared" si="92"/>
        <v>45778</v>
      </c>
      <c r="B2878" t="s">
        <v>918</v>
      </c>
      <c r="C2878" t="s">
        <v>290</v>
      </c>
      <c r="D2878" s="188" t="s">
        <v>893</v>
      </c>
      <c r="E2878" t="s">
        <v>331</v>
      </c>
      <c r="F2878" t="s">
        <v>332</v>
      </c>
      <c r="G2878" t="s">
        <v>118</v>
      </c>
      <c r="H2878">
        <v>29983</v>
      </c>
      <c r="I2878" s="68" t="str">
        <f>VLOOKUP(E2878,Refs!$P$2:$R$29,3,FALSE)</f>
        <v>Y59</v>
      </c>
      <c r="J2878" s="68" t="str">
        <f>VLOOKUP(E2878,Refs!$P$2:$S$29,4,FALSE)</f>
        <v>South East</v>
      </c>
      <c r="K2878" s="28">
        <f t="shared" si="93"/>
        <v>29983</v>
      </c>
    </row>
    <row r="2879" spans="1:11" ht="15" thickBot="1" x14ac:dyDescent="0.4">
      <c r="A2879" s="69">
        <f t="shared" si="92"/>
        <v>45778</v>
      </c>
      <c r="B2879" t="s">
        <v>918</v>
      </c>
      <c r="C2879" t="s">
        <v>290</v>
      </c>
      <c r="D2879" s="188" t="s">
        <v>893</v>
      </c>
      <c r="E2879" t="s">
        <v>331</v>
      </c>
      <c r="F2879" t="s">
        <v>332</v>
      </c>
      <c r="G2879" t="s">
        <v>119</v>
      </c>
      <c r="H2879">
        <v>17412</v>
      </c>
      <c r="I2879" s="68" t="str">
        <f>VLOOKUP(E2879,Refs!$P$2:$R$29,3,FALSE)</f>
        <v>Y59</v>
      </c>
      <c r="J2879" s="68" t="str">
        <f>VLOOKUP(E2879,Refs!$P$2:$S$29,4,FALSE)</f>
        <v>South East</v>
      </c>
      <c r="K2879" s="28">
        <f t="shared" si="93"/>
        <v>17412</v>
      </c>
    </row>
    <row r="2880" spans="1:11" ht="15" thickBot="1" x14ac:dyDescent="0.4">
      <c r="A2880" s="69">
        <f t="shared" si="92"/>
        <v>45778</v>
      </c>
      <c r="B2880" t="s">
        <v>918</v>
      </c>
      <c r="C2880" t="s">
        <v>290</v>
      </c>
      <c r="D2880" s="188" t="s">
        <v>893</v>
      </c>
      <c r="E2880" t="s">
        <v>331</v>
      </c>
      <c r="F2880" t="s">
        <v>332</v>
      </c>
      <c r="G2880" t="s">
        <v>120</v>
      </c>
      <c r="H2880">
        <v>911</v>
      </c>
      <c r="I2880" s="68" t="str">
        <f>VLOOKUP(E2880,Refs!$P$2:$R$29,3,FALSE)</f>
        <v>Y59</v>
      </c>
      <c r="J2880" s="68" t="str">
        <f>VLOOKUP(E2880,Refs!$P$2:$S$29,4,FALSE)</f>
        <v>South East</v>
      </c>
      <c r="K2880" s="28">
        <f t="shared" si="93"/>
        <v>911</v>
      </c>
    </row>
    <row r="2881" spans="1:11" ht="15" thickBot="1" x14ac:dyDescent="0.4">
      <c r="A2881" s="69">
        <f t="shared" si="92"/>
        <v>45778</v>
      </c>
      <c r="B2881" t="s">
        <v>918</v>
      </c>
      <c r="C2881" t="s">
        <v>290</v>
      </c>
      <c r="D2881" s="188" t="s">
        <v>893</v>
      </c>
      <c r="E2881" t="s">
        <v>331</v>
      </c>
      <c r="F2881" t="s">
        <v>332</v>
      </c>
      <c r="G2881" t="s">
        <v>121</v>
      </c>
      <c r="H2881">
        <v>748</v>
      </c>
      <c r="I2881" s="68" t="str">
        <f>VLOOKUP(E2881,Refs!$P$2:$R$29,3,FALSE)</f>
        <v>Y59</v>
      </c>
      <c r="J2881" s="68" t="str">
        <f>VLOOKUP(E2881,Refs!$P$2:$S$29,4,FALSE)</f>
        <v>South East</v>
      </c>
      <c r="K2881" s="28">
        <f t="shared" si="93"/>
        <v>748</v>
      </c>
    </row>
    <row r="2882" spans="1:11" ht="15" thickBot="1" x14ac:dyDescent="0.4">
      <c r="A2882" s="69">
        <f t="shared" si="92"/>
        <v>45778</v>
      </c>
      <c r="B2882" t="s">
        <v>918</v>
      </c>
      <c r="C2882" t="s">
        <v>290</v>
      </c>
      <c r="D2882" s="188" t="s">
        <v>893</v>
      </c>
      <c r="E2882" t="s">
        <v>331</v>
      </c>
      <c r="F2882" t="s">
        <v>332</v>
      </c>
      <c r="G2882" t="s">
        <v>122</v>
      </c>
      <c r="H2882">
        <v>4845</v>
      </c>
      <c r="I2882" s="68" t="str">
        <f>VLOOKUP(E2882,Refs!$P$2:$R$29,3,FALSE)</f>
        <v>Y59</v>
      </c>
      <c r="J2882" s="68" t="str">
        <f>VLOOKUP(E2882,Refs!$P$2:$S$29,4,FALSE)</f>
        <v>South East</v>
      </c>
      <c r="K2882" s="28">
        <f t="shared" si="93"/>
        <v>4845</v>
      </c>
    </row>
    <row r="2883" spans="1:11" ht="15" thickBot="1" x14ac:dyDescent="0.4">
      <c r="A2883" s="69">
        <f t="shared" ref="A2883:A2946" si="94">DATEVALUE(RIGHT(B2883,8))</f>
        <v>45778</v>
      </c>
      <c r="B2883" t="s">
        <v>918</v>
      </c>
      <c r="C2883" t="s">
        <v>290</v>
      </c>
      <c r="D2883" s="188" t="s">
        <v>893</v>
      </c>
      <c r="E2883" t="s">
        <v>331</v>
      </c>
      <c r="F2883" t="s">
        <v>332</v>
      </c>
      <c r="G2883" t="s">
        <v>123</v>
      </c>
      <c r="H2883">
        <v>2554</v>
      </c>
      <c r="I2883" s="68" t="str">
        <f>VLOOKUP(E2883,Refs!$P$2:$R$29,3,FALSE)</f>
        <v>Y59</v>
      </c>
      <c r="J2883" s="68" t="str">
        <f>VLOOKUP(E2883,Refs!$P$2:$S$29,4,FALSE)</f>
        <v>South East</v>
      </c>
      <c r="K2883" s="28">
        <f t="shared" si="93"/>
        <v>2554</v>
      </c>
    </row>
    <row r="2884" spans="1:11" ht="15" thickBot="1" x14ac:dyDescent="0.4">
      <c r="A2884" s="69">
        <f t="shared" si="94"/>
        <v>45778</v>
      </c>
      <c r="B2884" t="s">
        <v>918</v>
      </c>
      <c r="C2884" t="s">
        <v>290</v>
      </c>
      <c r="D2884" s="188" t="s">
        <v>893</v>
      </c>
      <c r="E2884" t="s">
        <v>331</v>
      </c>
      <c r="F2884" t="s">
        <v>332</v>
      </c>
      <c r="G2884" t="s">
        <v>124</v>
      </c>
      <c r="H2884">
        <v>14</v>
      </c>
      <c r="I2884" s="68" t="str">
        <f>VLOOKUP(E2884,Refs!$P$2:$R$29,3,FALSE)</f>
        <v>Y59</v>
      </c>
      <c r="J2884" s="68" t="str">
        <f>VLOOKUP(E2884,Refs!$P$2:$S$29,4,FALSE)</f>
        <v>South East</v>
      </c>
      <c r="K2884" s="28">
        <f t="shared" si="93"/>
        <v>14</v>
      </c>
    </row>
    <row r="2885" spans="1:11" ht="15" thickBot="1" x14ac:dyDescent="0.4">
      <c r="A2885" s="69">
        <f t="shared" si="94"/>
        <v>45778</v>
      </c>
      <c r="B2885" t="s">
        <v>918</v>
      </c>
      <c r="C2885" t="s">
        <v>290</v>
      </c>
      <c r="D2885" s="188" t="s">
        <v>893</v>
      </c>
      <c r="E2885" t="s">
        <v>331</v>
      </c>
      <c r="F2885" t="s">
        <v>332</v>
      </c>
      <c r="G2885" t="s">
        <v>125</v>
      </c>
      <c r="H2885">
        <v>0</v>
      </c>
      <c r="I2885" s="68" t="str">
        <f>VLOOKUP(E2885,Refs!$P$2:$R$29,3,FALSE)</f>
        <v>Y59</v>
      </c>
      <c r="J2885" s="68" t="str">
        <f>VLOOKUP(E2885,Refs!$P$2:$S$29,4,FALSE)</f>
        <v>South East</v>
      </c>
      <c r="K2885" s="28" t="str">
        <f t="shared" si="93"/>
        <v/>
      </c>
    </row>
    <row r="2886" spans="1:11" ht="15" thickBot="1" x14ac:dyDescent="0.4">
      <c r="A2886" s="69">
        <f t="shared" si="94"/>
        <v>45778</v>
      </c>
      <c r="B2886" t="s">
        <v>918</v>
      </c>
      <c r="C2886" t="s">
        <v>290</v>
      </c>
      <c r="D2886" s="188" t="s">
        <v>893</v>
      </c>
      <c r="E2886" t="s">
        <v>331</v>
      </c>
      <c r="F2886" t="s">
        <v>332</v>
      </c>
      <c r="G2886" t="s">
        <v>126</v>
      </c>
      <c r="H2886">
        <v>3</v>
      </c>
      <c r="I2886" s="68" t="str">
        <f>VLOOKUP(E2886,Refs!$P$2:$R$29,3,FALSE)</f>
        <v>Y59</v>
      </c>
      <c r="J2886" s="68" t="str">
        <f>VLOOKUP(E2886,Refs!$P$2:$S$29,4,FALSE)</f>
        <v>South East</v>
      </c>
      <c r="K2886" s="28">
        <f t="shared" si="93"/>
        <v>3</v>
      </c>
    </row>
    <row r="2887" spans="1:11" ht="15" thickBot="1" x14ac:dyDescent="0.4">
      <c r="A2887" s="69">
        <f t="shared" si="94"/>
        <v>45778</v>
      </c>
      <c r="B2887" t="s">
        <v>918</v>
      </c>
      <c r="C2887" t="s">
        <v>290</v>
      </c>
      <c r="D2887" s="188" t="s">
        <v>893</v>
      </c>
      <c r="E2887" t="s">
        <v>331</v>
      </c>
      <c r="F2887" t="s">
        <v>332</v>
      </c>
      <c r="G2887" t="s">
        <v>127</v>
      </c>
      <c r="H2887">
        <v>3</v>
      </c>
      <c r="I2887" s="68" t="str">
        <f>VLOOKUP(E2887,Refs!$P$2:$R$29,3,FALSE)</f>
        <v>Y59</v>
      </c>
      <c r="J2887" s="68" t="str">
        <f>VLOOKUP(E2887,Refs!$P$2:$S$29,4,FALSE)</f>
        <v>South East</v>
      </c>
      <c r="K2887" s="28">
        <f t="shared" si="93"/>
        <v>3</v>
      </c>
    </row>
    <row r="2888" spans="1:11" ht="15" thickBot="1" x14ac:dyDescent="0.4">
      <c r="A2888" s="69">
        <f t="shared" si="94"/>
        <v>45778</v>
      </c>
      <c r="B2888" t="s">
        <v>918</v>
      </c>
      <c r="C2888" t="s">
        <v>290</v>
      </c>
      <c r="D2888" s="188" t="s">
        <v>893</v>
      </c>
      <c r="E2888" t="s">
        <v>331</v>
      </c>
      <c r="F2888" t="s">
        <v>332</v>
      </c>
      <c r="G2888" t="s">
        <v>128</v>
      </c>
      <c r="H2888">
        <v>3005</v>
      </c>
      <c r="I2888" s="68" t="str">
        <f>VLOOKUP(E2888,Refs!$P$2:$R$29,3,FALSE)</f>
        <v>Y59</v>
      </c>
      <c r="J2888" s="68" t="str">
        <f>VLOOKUP(E2888,Refs!$P$2:$S$29,4,FALSE)</f>
        <v>South East</v>
      </c>
      <c r="K2888" s="28">
        <f t="shared" si="93"/>
        <v>3005</v>
      </c>
    </row>
    <row r="2889" spans="1:11" ht="15" thickBot="1" x14ac:dyDescent="0.4">
      <c r="A2889" s="69">
        <f t="shared" si="94"/>
        <v>45778</v>
      </c>
      <c r="B2889" t="s">
        <v>918</v>
      </c>
      <c r="C2889" t="s">
        <v>290</v>
      </c>
      <c r="D2889" s="188" t="s">
        <v>893</v>
      </c>
      <c r="E2889" t="s">
        <v>331</v>
      </c>
      <c r="F2889" t="s">
        <v>332</v>
      </c>
      <c r="G2889" t="s">
        <v>129</v>
      </c>
      <c r="H2889" t="s">
        <v>892</v>
      </c>
      <c r="I2889" s="68" t="str">
        <f>VLOOKUP(E2889,Refs!$P$2:$R$29,3,FALSE)</f>
        <v>Y59</v>
      </c>
      <c r="J2889" s="68" t="str">
        <f>VLOOKUP(E2889,Refs!$P$2:$S$29,4,FALSE)</f>
        <v>South East</v>
      </c>
      <c r="K2889" s="28" t="str">
        <f t="shared" si="93"/>
        <v>-</v>
      </c>
    </row>
    <row r="2890" spans="1:11" ht="15" thickBot="1" x14ac:dyDescent="0.4">
      <c r="A2890" s="69">
        <f t="shared" si="94"/>
        <v>45778</v>
      </c>
      <c r="B2890" t="s">
        <v>918</v>
      </c>
      <c r="C2890" t="s">
        <v>290</v>
      </c>
      <c r="D2890" s="188" t="s">
        <v>893</v>
      </c>
      <c r="E2890" t="s">
        <v>331</v>
      </c>
      <c r="F2890" t="s">
        <v>332</v>
      </c>
      <c r="G2890" t="s">
        <v>130</v>
      </c>
      <c r="H2890" t="s">
        <v>892</v>
      </c>
      <c r="I2890" s="68" t="str">
        <f>VLOOKUP(E2890,Refs!$P$2:$R$29,3,FALSE)</f>
        <v>Y59</v>
      </c>
      <c r="J2890" s="68" t="str">
        <f>VLOOKUP(E2890,Refs!$P$2:$S$29,4,FALSE)</f>
        <v>South East</v>
      </c>
      <c r="K2890" s="28" t="str">
        <f t="shared" si="93"/>
        <v>-</v>
      </c>
    </row>
    <row r="2891" spans="1:11" ht="15" thickBot="1" x14ac:dyDescent="0.4">
      <c r="A2891" s="69">
        <f t="shared" si="94"/>
        <v>45778</v>
      </c>
      <c r="B2891" t="s">
        <v>918</v>
      </c>
      <c r="C2891" t="s">
        <v>290</v>
      </c>
      <c r="D2891" s="188" t="s">
        <v>893</v>
      </c>
      <c r="E2891" t="s">
        <v>331</v>
      </c>
      <c r="F2891" t="s">
        <v>332</v>
      </c>
      <c r="G2891" t="s">
        <v>131</v>
      </c>
      <c r="H2891" t="s">
        <v>892</v>
      </c>
      <c r="I2891" s="68" t="str">
        <f>VLOOKUP(E2891,Refs!$P$2:$R$29,3,FALSE)</f>
        <v>Y59</v>
      </c>
      <c r="J2891" s="68" t="str">
        <f>VLOOKUP(E2891,Refs!$P$2:$S$29,4,FALSE)</f>
        <v>South East</v>
      </c>
      <c r="K2891" s="28" t="str">
        <f t="shared" si="93"/>
        <v>-</v>
      </c>
    </row>
    <row r="2892" spans="1:11" ht="15" thickBot="1" x14ac:dyDescent="0.4">
      <c r="A2892" s="69">
        <f t="shared" si="94"/>
        <v>45778</v>
      </c>
      <c r="B2892" t="s">
        <v>918</v>
      </c>
      <c r="C2892" t="s">
        <v>290</v>
      </c>
      <c r="D2892" s="188" t="s">
        <v>893</v>
      </c>
      <c r="E2892" t="s">
        <v>331</v>
      </c>
      <c r="F2892" t="s">
        <v>332</v>
      </c>
      <c r="G2892" t="s">
        <v>132</v>
      </c>
      <c r="H2892" t="s">
        <v>892</v>
      </c>
      <c r="I2892" s="68" t="str">
        <f>VLOOKUP(E2892,Refs!$P$2:$R$29,3,FALSE)</f>
        <v>Y59</v>
      </c>
      <c r="J2892" s="68" t="str">
        <f>VLOOKUP(E2892,Refs!$P$2:$S$29,4,FALSE)</f>
        <v>South East</v>
      </c>
      <c r="K2892" s="28" t="str">
        <f t="shared" si="93"/>
        <v>-</v>
      </c>
    </row>
    <row r="2893" spans="1:11" ht="15" thickBot="1" x14ac:dyDescent="0.4">
      <c r="A2893" s="69">
        <f t="shared" si="94"/>
        <v>45778</v>
      </c>
      <c r="B2893" t="s">
        <v>918</v>
      </c>
      <c r="C2893" t="s">
        <v>290</v>
      </c>
      <c r="D2893" s="188" t="s">
        <v>893</v>
      </c>
      <c r="E2893" t="s">
        <v>331</v>
      </c>
      <c r="F2893" t="s">
        <v>332</v>
      </c>
      <c r="G2893" t="s">
        <v>133</v>
      </c>
      <c r="H2893" t="s">
        <v>892</v>
      </c>
      <c r="I2893" s="68" t="str">
        <f>VLOOKUP(E2893,Refs!$P$2:$R$29,3,FALSE)</f>
        <v>Y59</v>
      </c>
      <c r="J2893" s="68" t="str">
        <f>VLOOKUP(E2893,Refs!$P$2:$S$29,4,FALSE)</f>
        <v>South East</v>
      </c>
      <c r="K2893" s="28" t="str">
        <f t="shared" si="93"/>
        <v>-</v>
      </c>
    </row>
    <row r="2894" spans="1:11" ht="15" thickBot="1" x14ac:dyDescent="0.4">
      <c r="A2894" s="69">
        <f t="shared" si="94"/>
        <v>45778</v>
      </c>
      <c r="B2894" t="s">
        <v>918</v>
      </c>
      <c r="C2894" t="s">
        <v>290</v>
      </c>
      <c r="D2894" s="188" t="s">
        <v>893</v>
      </c>
      <c r="E2894" t="s">
        <v>331</v>
      </c>
      <c r="F2894" t="s">
        <v>332</v>
      </c>
      <c r="G2894" t="s">
        <v>134</v>
      </c>
      <c r="H2894">
        <v>3300</v>
      </c>
      <c r="I2894" s="68" t="str">
        <f>VLOOKUP(E2894,Refs!$P$2:$R$29,3,FALSE)</f>
        <v>Y59</v>
      </c>
      <c r="J2894" s="68" t="str">
        <f>VLOOKUP(E2894,Refs!$P$2:$S$29,4,FALSE)</f>
        <v>South East</v>
      </c>
      <c r="K2894" s="28">
        <f t="shared" si="93"/>
        <v>3300</v>
      </c>
    </row>
    <row r="2895" spans="1:11" ht="15" thickBot="1" x14ac:dyDescent="0.4">
      <c r="A2895" s="69">
        <f t="shared" si="94"/>
        <v>45778</v>
      </c>
      <c r="B2895" t="s">
        <v>918</v>
      </c>
      <c r="C2895" t="s">
        <v>290</v>
      </c>
      <c r="D2895" s="188" t="s">
        <v>893</v>
      </c>
      <c r="E2895" t="s">
        <v>331</v>
      </c>
      <c r="F2895" t="s">
        <v>332</v>
      </c>
      <c r="G2895" t="s">
        <v>135</v>
      </c>
      <c r="H2895">
        <v>3199</v>
      </c>
      <c r="I2895" s="68" t="str">
        <f>VLOOKUP(E2895,Refs!$P$2:$R$29,3,FALSE)</f>
        <v>Y59</v>
      </c>
      <c r="J2895" s="68" t="str">
        <f>VLOOKUP(E2895,Refs!$P$2:$S$29,4,FALSE)</f>
        <v>South East</v>
      </c>
      <c r="K2895" s="28">
        <f t="shared" si="93"/>
        <v>3199</v>
      </c>
    </row>
    <row r="2896" spans="1:11" ht="15" thickBot="1" x14ac:dyDescent="0.4">
      <c r="A2896" s="69">
        <f t="shared" si="94"/>
        <v>45778</v>
      </c>
      <c r="B2896" t="s">
        <v>918</v>
      </c>
      <c r="C2896" t="s">
        <v>290</v>
      </c>
      <c r="D2896" s="188" t="s">
        <v>893</v>
      </c>
      <c r="E2896" t="s">
        <v>331</v>
      </c>
      <c r="F2896" t="s">
        <v>332</v>
      </c>
      <c r="G2896" t="s">
        <v>136</v>
      </c>
      <c r="H2896" t="s">
        <v>892</v>
      </c>
      <c r="I2896" s="68" t="str">
        <f>VLOOKUP(E2896,Refs!$P$2:$R$29,3,FALSE)</f>
        <v>Y59</v>
      </c>
      <c r="J2896" s="68" t="str">
        <f>VLOOKUP(E2896,Refs!$P$2:$S$29,4,FALSE)</f>
        <v>South East</v>
      </c>
      <c r="K2896" s="28" t="str">
        <f t="shared" si="93"/>
        <v>-</v>
      </c>
    </row>
    <row r="2897" spans="1:11" ht="15" thickBot="1" x14ac:dyDescent="0.4">
      <c r="A2897" s="69">
        <f t="shared" si="94"/>
        <v>45778</v>
      </c>
      <c r="B2897" t="s">
        <v>918</v>
      </c>
      <c r="C2897" t="s">
        <v>290</v>
      </c>
      <c r="D2897" s="188" t="s">
        <v>893</v>
      </c>
      <c r="E2897" t="s">
        <v>331</v>
      </c>
      <c r="F2897" t="s">
        <v>332</v>
      </c>
      <c r="G2897" t="s">
        <v>137</v>
      </c>
      <c r="H2897" t="s">
        <v>892</v>
      </c>
      <c r="I2897" s="68" t="str">
        <f>VLOOKUP(E2897,Refs!$P$2:$R$29,3,FALSE)</f>
        <v>Y59</v>
      </c>
      <c r="J2897" s="68" t="str">
        <f>VLOOKUP(E2897,Refs!$P$2:$S$29,4,FALSE)</f>
        <v>South East</v>
      </c>
      <c r="K2897" s="28" t="str">
        <f t="shared" si="93"/>
        <v>-</v>
      </c>
    </row>
    <row r="2898" spans="1:11" ht="15" thickBot="1" x14ac:dyDescent="0.4">
      <c r="A2898" s="69">
        <f t="shared" si="94"/>
        <v>45778</v>
      </c>
      <c r="B2898" t="s">
        <v>918</v>
      </c>
      <c r="C2898" t="s">
        <v>290</v>
      </c>
      <c r="D2898" s="188" t="s">
        <v>893</v>
      </c>
      <c r="E2898" t="s">
        <v>331</v>
      </c>
      <c r="F2898" t="s">
        <v>332</v>
      </c>
      <c r="G2898" t="s">
        <v>138</v>
      </c>
      <c r="H2898" t="s">
        <v>892</v>
      </c>
      <c r="I2898" s="68" t="str">
        <f>VLOOKUP(E2898,Refs!$P$2:$R$29,3,FALSE)</f>
        <v>Y59</v>
      </c>
      <c r="J2898" s="68" t="str">
        <f>VLOOKUP(E2898,Refs!$P$2:$S$29,4,FALSE)</f>
        <v>South East</v>
      </c>
      <c r="K2898" s="28" t="str">
        <f t="shared" si="93"/>
        <v>-</v>
      </c>
    </row>
    <row r="2899" spans="1:11" ht="15" thickBot="1" x14ac:dyDescent="0.4">
      <c r="A2899" s="69">
        <f t="shared" si="94"/>
        <v>45778</v>
      </c>
      <c r="B2899" t="s">
        <v>918</v>
      </c>
      <c r="C2899" t="s">
        <v>290</v>
      </c>
      <c r="D2899" s="188" t="s">
        <v>893</v>
      </c>
      <c r="E2899" t="s">
        <v>331</v>
      </c>
      <c r="F2899" t="s">
        <v>332</v>
      </c>
      <c r="G2899" t="s">
        <v>139</v>
      </c>
      <c r="H2899" t="s">
        <v>892</v>
      </c>
      <c r="I2899" s="68" t="str">
        <f>VLOOKUP(E2899,Refs!$P$2:$R$29,3,FALSE)</f>
        <v>Y59</v>
      </c>
      <c r="J2899" s="68" t="str">
        <f>VLOOKUP(E2899,Refs!$P$2:$S$29,4,FALSE)</f>
        <v>South East</v>
      </c>
      <c r="K2899" s="28" t="str">
        <f t="shared" si="93"/>
        <v>-</v>
      </c>
    </row>
    <row r="2900" spans="1:11" ht="15" thickBot="1" x14ac:dyDescent="0.4">
      <c r="A2900" s="69">
        <f t="shared" si="94"/>
        <v>45778</v>
      </c>
      <c r="B2900" t="s">
        <v>918</v>
      </c>
      <c r="C2900" t="s">
        <v>290</v>
      </c>
      <c r="D2900" s="188" t="s">
        <v>893</v>
      </c>
      <c r="E2900" t="s">
        <v>331</v>
      </c>
      <c r="F2900" t="s">
        <v>332</v>
      </c>
      <c r="G2900" t="s">
        <v>140</v>
      </c>
      <c r="H2900">
        <v>1745</v>
      </c>
      <c r="I2900" s="68" t="str">
        <f>VLOOKUP(E2900,Refs!$P$2:$R$29,3,FALSE)</f>
        <v>Y59</v>
      </c>
      <c r="J2900" s="68" t="str">
        <f>VLOOKUP(E2900,Refs!$P$2:$S$29,4,FALSE)</f>
        <v>South East</v>
      </c>
      <c r="K2900" s="28">
        <f t="shared" si="93"/>
        <v>1745</v>
      </c>
    </row>
    <row r="2901" spans="1:11" ht="15" thickBot="1" x14ac:dyDescent="0.4">
      <c r="A2901" s="69">
        <f t="shared" si="94"/>
        <v>45778</v>
      </c>
      <c r="B2901" t="s">
        <v>918</v>
      </c>
      <c r="C2901" t="s">
        <v>290</v>
      </c>
      <c r="D2901" s="188" t="s">
        <v>893</v>
      </c>
      <c r="E2901" t="s">
        <v>331</v>
      </c>
      <c r="F2901" t="s">
        <v>332</v>
      </c>
      <c r="G2901" t="s">
        <v>141</v>
      </c>
      <c r="H2901">
        <v>1673</v>
      </c>
      <c r="I2901" s="68" t="str">
        <f>VLOOKUP(E2901,Refs!$P$2:$R$29,3,FALSE)</f>
        <v>Y59</v>
      </c>
      <c r="J2901" s="68" t="str">
        <f>VLOOKUP(E2901,Refs!$P$2:$S$29,4,FALSE)</f>
        <v>South East</v>
      </c>
      <c r="K2901" s="28">
        <f t="shared" si="93"/>
        <v>1673</v>
      </c>
    </row>
    <row r="2902" spans="1:11" ht="15" thickBot="1" x14ac:dyDescent="0.4">
      <c r="A2902" s="69">
        <f t="shared" si="94"/>
        <v>45778</v>
      </c>
      <c r="B2902" t="s">
        <v>918</v>
      </c>
      <c r="C2902" t="s">
        <v>290</v>
      </c>
      <c r="D2902" s="188" t="s">
        <v>893</v>
      </c>
      <c r="E2902" t="s">
        <v>331</v>
      </c>
      <c r="F2902" t="s">
        <v>332</v>
      </c>
      <c r="G2902" t="s">
        <v>730</v>
      </c>
      <c r="H2902" t="s">
        <v>892</v>
      </c>
      <c r="I2902" s="68" t="str">
        <f>VLOOKUP(E2902,Refs!$P$2:$R$29,3,FALSE)</f>
        <v>Y59</v>
      </c>
      <c r="J2902" s="68" t="str">
        <f>VLOOKUP(E2902,Refs!$P$2:$S$29,4,FALSE)</f>
        <v>South East</v>
      </c>
      <c r="K2902" s="28" t="str">
        <f t="shared" si="93"/>
        <v>-</v>
      </c>
    </row>
    <row r="2903" spans="1:11" ht="15" thickBot="1" x14ac:dyDescent="0.4">
      <c r="A2903" s="69">
        <f t="shared" si="94"/>
        <v>45778</v>
      </c>
      <c r="B2903" t="s">
        <v>918</v>
      </c>
      <c r="C2903" t="s">
        <v>290</v>
      </c>
      <c r="D2903" s="188" t="s">
        <v>893</v>
      </c>
      <c r="E2903" t="s">
        <v>331</v>
      </c>
      <c r="F2903" t="s">
        <v>332</v>
      </c>
      <c r="G2903" t="s">
        <v>729</v>
      </c>
      <c r="H2903" t="s">
        <v>892</v>
      </c>
      <c r="I2903" s="68" t="str">
        <f>VLOOKUP(E2903,Refs!$P$2:$R$29,3,FALSE)</f>
        <v>Y59</v>
      </c>
      <c r="J2903" s="68" t="str">
        <f>VLOOKUP(E2903,Refs!$P$2:$S$29,4,FALSE)</f>
        <v>South East</v>
      </c>
      <c r="K2903" s="28" t="str">
        <f t="shared" si="93"/>
        <v>-</v>
      </c>
    </row>
    <row r="2904" spans="1:11" ht="15" thickBot="1" x14ac:dyDescent="0.4">
      <c r="A2904" s="69">
        <f t="shared" si="94"/>
        <v>45778</v>
      </c>
      <c r="B2904" t="s">
        <v>918</v>
      </c>
      <c r="C2904" t="s">
        <v>290</v>
      </c>
      <c r="D2904" s="188" t="s">
        <v>893</v>
      </c>
      <c r="E2904" t="s">
        <v>331</v>
      </c>
      <c r="F2904" t="s">
        <v>332</v>
      </c>
      <c r="G2904" t="s">
        <v>732</v>
      </c>
      <c r="H2904" t="s">
        <v>892</v>
      </c>
      <c r="I2904" s="68" t="str">
        <f>VLOOKUP(E2904,Refs!$P$2:$R$29,3,FALSE)</f>
        <v>Y59</v>
      </c>
      <c r="J2904" s="68" t="str">
        <f>VLOOKUP(E2904,Refs!$P$2:$S$29,4,FALSE)</f>
        <v>South East</v>
      </c>
      <c r="K2904" s="28" t="str">
        <f t="shared" si="93"/>
        <v>-</v>
      </c>
    </row>
    <row r="2905" spans="1:11" ht="15" thickBot="1" x14ac:dyDescent="0.4">
      <c r="A2905" s="69">
        <f t="shared" si="94"/>
        <v>45778</v>
      </c>
      <c r="B2905" t="s">
        <v>918</v>
      </c>
      <c r="C2905" t="s">
        <v>290</v>
      </c>
      <c r="D2905" s="188" t="s">
        <v>893</v>
      </c>
      <c r="E2905" t="s">
        <v>331</v>
      </c>
      <c r="F2905" t="s">
        <v>332</v>
      </c>
      <c r="G2905" t="s">
        <v>731</v>
      </c>
      <c r="H2905" t="s">
        <v>892</v>
      </c>
      <c r="I2905" s="68" t="str">
        <f>VLOOKUP(E2905,Refs!$P$2:$R$29,3,FALSE)</f>
        <v>Y59</v>
      </c>
      <c r="J2905" s="68" t="str">
        <f>VLOOKUP(E2905,Refs!$P$2:$S$29,4,FALSE)</f>
        <v>South East</v>
      </c>
      <c r="K2905" s="28" t="str">
        <f t="shared" si="93"/>
        <v>-</v>
      </c>
    </row>
    <row r="2906" spans="1:11" ht="15" thickBot="1" x14ac:dyDescent="0.4">
      <c r="A2906" s="69">
        <f t="shared" si="94"/>
        <v>45778</v>
      </c>
      <c r="B2906" t="s">
        <v>918</v>
      </c>
      <c r="C2906" t="s">
        <v>278</v>
      </c>
      <c r="D2906" s="188"/>
      <c r="E2906" t="s">
        <v>740</v>
      </c>
      <c r="F2906" t="s">
        <v>741</v>
      </c>
      <c r="G2906" t="s">
        <v>10</v>
      </c>
      <c r="H2906">
        <v>31570</v>
      </c>
      <c r="I2906" s="68" t="str">
        <f>VLOOKUP(E2906,Refs!$P$2:$R$29,3,FALSE)</f>
        <v>Y58</v>
      </c>
      <c r="J2906" s="68" t="str">
        <f>VLOOKUP(E2906,Refs!$P$2:$S$29,4,FALSE)</f>
        <v>South West</v>
      </c>
      <c r="K2906" s="28">
        <f t="shared" si="93"/>
        <v>31570</v>
      </c>
    </row>
    <row r="2907" spans="1:11" ht="15" thickBot="1" x14ac:dyDescent="0.4">
      <c r="A2907" s="69">
        <f t="shared" si="94"/>
        <v>45778</v>
      </c>
      <c r="B2907" t="s">
        <v>918</v>
      </c>
      <c r="C2907" t="s">
        <v>278</v>
      </c>
      <c r="D2907" s="188"/>
      <c r="E2907" t="s">
        <v>740</v>
      </c>
      <c r="F2907" t="s">
        <v>741</v>
      </c>
      <c r="G2907" t="s">
        <v>70</v>
      </c>
      <c r="H2907">
        <v>31570</v>
      </c>
      <c r="I2907" s="68" t="str">
        <f>VLOOKUP(E2907,Refs!$P$2:$R$29,3,FALSE)</f>
        <v>Y58</v>
      </c>
      <c r="J2907" s="68" t="str">
        <f>VLOOKUP(E2907,Refs!$P$2:$S$29,4,FALSE)</f>
        <v>South West</v>
      </c>
      <c r="K2907" s="28">
        <f t="shared" si="93"/>
        <v>31570</v>
      </c>
    </row>
    <row r="2908" spans="1:11" ht="15" thickBot="1" x14ac:dyDescent="0.4">
      <c r="A2908" s="69">
        <f t="shared" si="94"/>
        <v>45778</v>
      </c>
      <c r="B2908" t="s">
        <v>918</v>
      </c>
      <c r="C2908" t="s">
        <v>278</v>
      </c>
      <c r="D2908" s="188"/>
      <c r="E2908" t="s">
        <v>740</v>
      </c>
      <c r="F2908" t="s">
        <v>741</v>
      </c>
      <c r="G2908" t="s">
        <v>20</v>
      </c>
      <c r="H2908">
        <v>29342</v>
      </c>
      <c r="I2908" s="68" t="str">
        <f>VLOOKUP(E2908,Refs!$P$2:$R$29,3,FALSE)</f>
        <v>Y58</v>
      </c>
      <c r="J2908" s="68" t="str">
        <f>VLOOKUP(E2908,Refs!$P$2:$S$29,4,FALSE)</f>
        <v>South West</v>
      </c>
      <c r="K2908" s="28">
        <f t="shared" si="93"/>
        <v>29342</v>
      </c>
    </row>
    <row r="2909" spans="1:11" ht="15" thickBot="1" x14ac:dyDescent="0.4">
      <c r="A2909" s="69">
        <f t="shared" si="94"/>
        <v>45778</v>
      </c>
      <c r="B2909" t="s">
        <v>918</v>
      </c>
      <c r="C2909" t="s">
        <v>278</v>
      </c>
      <c r="D2909" s="188"/>
      <c r="E2909" t="s">
        <v>740</v>
      </c>
      <c r="F2909" t="s">
        <v>741</v>
      </c>
      <c r="G2909" t="s">
        <v>23</v>
      </c>
      <c r="H2909">
        <v>28485</v>
      </c>
      <c r="I2909" s="68" t="str">
        <f>VLOOKUP(E2909,Refs!$P$2:$R$29,3,FALSE)</f>
        <v>Y58</v>
      </c>
      <c r="J2909" s="68" t="str">
        <f>VLOOKUP(E2909,Refs!$P$2:$S$29,4,FALSE)</f>
        <v>South West</v>
      </c>
      <c r="K2909" s="28">
        <f t="shared" si="93"/>
        <v>28485</v>
      </c>
    </row>
    <row r="2910" spans="1:11" ht="15" thickBot="1" x14ac:dyDescent="0.4">
      <c r="A2910" s="69">
        <f t="shared" si="94"/>
        <v>45778</v>
      </c>
      <c r="B2910" t="s">
        <v>918</v>
      </c>
      <c r="C2910" t="s">
        <v>278</v>
      </c>
      <c r="D2910" s="188"/>
      <c r="E2910" t="s">
        <v>740</v>
      </c>
      <c r="F2910" t="s">
        <v>741</v>
      </c>
      <c r="G2910" t="s">
        <v>19</v>
      </c>
      <c r="H2910">
        <v>575</v>
      </c>
      <c r="I2910" s="68" t="str">
        <f>VLOOKUP(E2910,Refs!$P$2:$R$29,3,FALSE)</f>
        <v>Y58</v>
      </c>
      <c r="J2910" s="68" t="str">
        <f>VLOOKUP(E2910,Refs!$P$2:$S$29,4,FALSE)</f>
        <v>South West</v>
      </c>
      <c r="K2910" s="28">
        <f t="shared" si="93"/>
        <v>575</v>
      </c>
    </row>
    <row r="2911" spans="1:11" ht="15" thickBot="1" x14ac:dyDescent="0.4">
      <c r="A2911" s="69">
        <f t="shared" si="94"/>
        <v>45778</v>
      </c>
      <c r="B2911" t="s">
        <v>918</v>
      </c>
      <c r="C2911" t="s">
        <v>278</v>
      </c>
      <c r="D2911" s="188"/>
      <c r="E2911" t="s">
        <v>740</v>
      </c>
      <c r="F2911" t="s">
        <v>741</v>
      </c>
      <c r="G2911" t="s">
        <v>21</v>
      </c>
      <c r="H2911">
        <v>264137</v>
      </c>
      <c r="I2911" s="68" t="str">
        <f>VLOOKUP(E2911,Refs!$P$2:$R$29,3,FALSE)</f>
        <v>Y58</v>
      </c>
      <c r="J2911" s="68" t="str">
        <f>VLOOKUP(E2911,Refs!$P$2:$S$29,4,FALSE)</f>
        <v>South West</v>
      </c>
      <c r="K2911" s="28">
        <f t="shared" si="93"/>
        <v>264137</v>
      </c>
    </row>
    <row r="2912" spans="1:11" ht="15" thickBot="1" x14ac:dyDescent="0.4">
      <c r="A2912" s="69">
        <f t="shared" si="94"/>
        <v>45778</v>
      </c>
      <c r="B2912" t="s">
        <v>918</v>
      </c>
      <c r="C2912" t="s">
        <v>278</v>
      </c>
      <c r="D2912" s="188"/>
      <c r="E2912" t="s">
        <v>740</v>
      </c>
      <c r="F2912" t="s">
        <v>741</v>
      </c>
      <c r="G2912" t="s">
        <v>71</v>
      </c>
      <c r="H2912">
        <v>32</v>
      </c>
      <c r="I2912" s="68" t="str">
        <f>VLOOKUP(E2912,Refs!$P$2:$R$29,3,FALSE)</f>
        <v>Y58</v>
      </c>
      <c r="J2912" s="68" t="str">
        <f>VLOOKUP(E2912,Refs!$P$2:$S$29,4,FALSE)</f>
        <v>South West</v>
      </c>
      <c r="K2912" s="28">
        <f t="shared" si="93"/>
        <v>32</v>
      </c>
    </row>
    <row r="2913" spans="1:11" ht="15" thickBot="1" x14ac:dyDescent="0.4">
      <c r="A2913" s="69">
        <f t="shared" si="94"/>
        <v>45778</v>
      </c>
      <c r="B2913" t="s">
        <v>918</v>
      </c>
      <c r="C2913" t="s">
        <v>278</v>
      </c>
      <c r="D2913" s="188"/>
      <c r="E2913" t="s">
        <v>740</v>
      </c>
      <c r="F2913" t="s">
        <v>741</v>
      </c>
      <c r="G2913" t="s">
        <v>72</v>
      </c>
      <c r="H2913">
        <v>179</v>
      </c>
      <c r="I2913" s="68" t="str">
        <f>VLOOKUP(E2913,Refs!$P$2:$R$29,3,FALSE)</f>
        <v>Y58</v>
      </c>
      <c r="J2913" s="68" t="str">
        <f>VLOOKUP(E2913,Refs!$P$2:$S$29,4,FALSE)</f>
        <v>South West</v>
      </c>
      <c r="K2913" s="28">
        <f t="shared" si="93"/>
        <v>179</v>
      </c>
    </row>
    <row r="2914" spans="1:11" ht="15" thickBot="1" x14ac:dyDescent="0.4">
      <c r="A2914" s="69">
        <f t="shared" si="94"/>
        <v>45778</v>
      </c>
      <c r="B2914" t="s">
        <v>918</v>
      </c>
      <c r="C2914" t="s">
        <v>278</v>
      </c>
      <c r="D2914" s="188"/>
      <c r="E2914" t="s">
        <v>740</v>
      </c>
      <c r="F2914" t="s">
        <v>741</v>
      </c>
      <c r="G2914" t="s">
        <v>73</v>
      </c>
      <c r="H2914">
        <v>16033</v>
      </c>
      <c r="I2914" s="68" t="str">
        <f>VLOOKUP(E2914,Refs!$P$2:$R$29,3,FALSE)</f>
        <v>Y58</v>
      </c>
      <c r="J2914" s="68" t="str">
        <f>VLOOKUP(E2914,Refs!$P$2:$S$29,4,FALSE)</f>
        <v>South West</v>
      </c>
      <c r="K2914" s="28">
        <f t="shared" ref="K2914:K2977" si="95">IF(OR(H2914="NULL",H2914=0,H2914=""),"",H2914)</f>
        <v>16033</v>
      </c>
    </row>
    <row r="2915" spans="1:11" ht="15" thickBot="1" x14ac:dyDescent="0.4">
      <c r="A2915" s="69">
        <f t="shared" si="94"/>
        <v>45778</v>
      </c>
      <c r="B2915" t="s">
        <v>918</v>
      </c>
      <c r="C2915" t="s">
        <v>278</v>
      </c>
      <c r="D2915" s="188"/>
      <c r="E2915" t="s">
        <v>740</v>
      </c>
      <c r="F2915" t="s">
        <v>741</v>
      </c>
      <c r="G2915" t="s">
        <v>74</v>
      </c>
      <c r="H2915">
        <v>16162</v>
      </c>
      <c r="I2915" s="68" t="str">
        <f>VLOOKUP(E2915,Refs!$P$2:$R$29,3,FALSE)</f>
        <v>Y58</v>
      </c>
      <c r="J2915" s="68" t="str">
        <f>VLOOKUP(E2915,Refs!$P$2:$S$29,4,FALSE)</f>
        <v>South West</v>
      </c>
      <c r="K2915" s="28">
        <f t="shared" si="95"/>
        <v>16162</v>
      </c>
    </row>
    <row r="2916" spans="1:11" ht="15" thickBot="1" x14ac:dyDescent="0.4">
      <c r="A2916" s="69">
        <f t="shared" si="94"/>
        <v>45778</v>
      </c>
      <c r="B2916" t="s">
        <v>918</v>
      </c>
      <c r="C2916" t="s">
        <v>278</v>
      </c>
      <c r="D2916" s="188"/>
      <c r="E2916" t="s">
        <v>740</v>
      </c>
      <c r="F2916" t="s">
        <v>741</v>
      </c>
      <c r="G2916" t="s">
        <v>75</v>
      </c>
      <c r="H2916">
        <v>36720900</v>
      </c>
      <c r="I2916" s="68" t="str">
        <f>VLOOKUP(E2916,Refs!$P$2:$R$29,3,FALSE)</f>
        <v>Y58</v>
      </c>
      <c r="J2916" s="68" t="str">
        <f>VLOOKUP(E2916,Refs!$P$2:$S$29,4,FALSE)</f>
        <v>South West</v>
      </c>
      <c r="K2916" s="28">
        <f t="shared" si="95"/>
        <v>36720900</v>
      </c>
    </row>
    <row r="2917" spans="1:11" ht="15" thickBot="1" x14ac:dyDescent="0.4">
      <c r="A2917" s="69">
        <f t="shared" si="94"/>
        <v>45778</v>
      </c>
      <c r="B2917" t="s">
        <v>918</v>
      </c>
      <c r="C2917" t="s">
        <v>278</v>
      </c>
      <c r="D2917" s="188"/>
      <c r="E2917" t="s">
        <v>740</v>
      </c>
      <c r="F2917" t="s">
        <v>741</v>
      </c>
      <c r="G2917" t="s">
        <v>26</v>
      </c>
      <c r="H2917">
        <v>27635</v>
      </c>
      <c r="I2917" s="68" t="str">
        <f>VLOOKUP(E2917,Refs!$P$2:$R$29,3,FALSE)</f>
        <v>Y58</v>
      </c>
      <c r="J2917" s="68" t="str">
        <f>VLOOKUP(E2917,Refs!$P$2:$S$29,4,FALSE)</f>
        <v>South West</v>
      </c>
      <c r="K2917" s="28">
        <f t="shared" si="95"/>
        <v>27635</v>
      </c>
    </row>
    <row r="2918" spans="1:11" ht="15" thickBot="1" x14ac:dyDescent="0.4">
      <c r="A2918" s="69">
        <f t="shared" si="94"/>
        <v>45778</v>
      </c>
      <c r="B2918" t="s">
        <v>918</v>
      </c>
      <c r="C2918" t="s">
        <v>278</v>
      </c>
      <c r="D2918" s="188"/>
      <c r="E2918" t="s">
        <v>740</v>
      </c>
      <c r="F2918" t="s">
        <v>741</v>
      </c>
      <c r="G2918" t="s">
        <v>76</v>
      </c>
      <c r="H2918">
        <v>0</v>
      </c>
      <c r="I2918" s="68" t="str">
        <f>VLOOKUP(E2918,Refs!$P$2:$R$29,3,FALSE)</f>
        <v>Y58</v>
      </c>
      <c r="J2918" s="68" t="str">
        <f>VLOOKUP(E2918,Refs!$P$2:$S$29,4,FALSE)</f>
        <v>South West</v>
      </c>
      <c r="K2918" s="28" t="str">
        <f t="shared" si="95"/>
        <v/>
      </c>
    </row>
    <row r="2919" spans="1:11" ht="15" thickBot="1" x14ac:dyDescent="0.4">
      <c r="A2919" s="69">
        <f t="shared" si="94"/>
        <v>45778</v>
      </c>
      <c r="B2919" t="s">
        <v>918</v>
      </c>
      <c r="C2919" t="s">
        <v>278</v>
      </c>
      <c r="D2919" s="188"/>
      <c r="E2919" t="s">
        <v>740</v>
      </c>
      <c r="F2919" t="s">
        <v>741</v>
      </c>
      <c r="G2919" t="s">
        <v>77</v>
      </c>
      <c r="H2919">
        <v>10404</v>
      </c>
      <c r="I2919" s="68" t="str">
        <f>VLOOKUP(E2919,Refs!$P$2:$R$29,3,FALSE)</f>
        <v>Y58</v>
      </c>
      <c r="J2919" s="68" t="str">
        <f>VLOOKUP(E2919,Refs!$P$2:$S$29,4,FALSE)</f>
        <v>South West</v>
      </c>
      <c r="K2919" s="28">
        <f t="shared" si="95"/>
        <v>10404</v>
      </c>
    </row>
    <row r="2920" spans="1:11" ht="15" thickBot="1" x14ac:dyDescent="0.4">
      <c r="A2920" s="69">
        <f t="shared" si="94"/>
        <v>45778</v>
      </c>
      <c r="B2920" t="s">
        <v>918</v>
      </c>
      <c r="C2920" t="s">
        <v>278</v>
      </c>
      <c r="D2920" s="188"/>
      <c r="E2920" t="s">
        <v>740</v>
      </c>
      <c r="F2920" t="s">
        <v>741</v>
      </c>
      <c r="G2920" t="s">
        <v>78</v>
      </c>
      <c r="H2920">
        <v>5154</v>
      </c>
      <c r="I2920" s="68" t="str">
        <f>VLOOKUP(E2920,Refs!$P$2:$R$29,3,FALSE)</f>
        <v>Y58</v>
      </c>
      <c r="J2920" s="68" t="str">
        <f>VLOOKUP(E2920,Refs!$P$2:$S$29,4,FALSE)</f>
        <v>South West</v>
      </c>
      <c r="K2920" s="28">
        <f t="shared" si="95"/>
        <v>5154</v>
      </c>
    </row>
    <row r="2921" spans="1:11" ht="15" thickBot="1" x14ac:dyDescent="0.4">
      <c r="A2921" s="69">
        <f t="shared" si="94"/>
        <v>45778</v>
      </c>
      <c r="B2921" t="s">
        <v>918</v>
      </c>
      <c r="C2921" t="s">
        <v>278</v>
      </c>
      <c r="D2921" s="188"/>
      <c r="E2921" t="s">
        <v>740</v>
      </c>
      <c r="F2921" t="s">
        <v>741</v>
      </c>
      <c r="G2921" t="s">
        <v>79</v>
      </c>
      <c r="H2921">
        <v>11728</v>
      </c>
      <c r="I2921" s="68" t="str">
        <f>VLOOKUP(E2921,Refs!$P$2:$R$29,3,FALSE)</f>
        <v>Y58</v>
      </c>
      <c r="J2921" s="68" t="str">
        <f>VLOOKUP(E2921,Refs!$P$2:$S$29,4,FALSE)</f>
        <v>South West</v>
      </c>
      <c r="K2921" s="28">
        <f t="shared" si="95"/>
        <v>11728</v>
      </c>
    </row>
    <row r="2922" spans="1:11" ht="15" thickBot="1" x14ac:dyDescent="0.4">
      <c r="A2922" s="69">
        <f t="shared" si="94"/>
        <v>45778</v>
      </c>
      <c r="B2922" t="s">
        <v>918</v>
      </c>
      <c r="C2922" t="s">
        <v>278</v>
      </c>
      <c r="D2922" s="188"/>
      <c r="E2922" t="s">
        <v>740</v>
      </c>
      <c r="F2922" t="s">
        <v>741</v>
      </c>
      <c r="G2922" t="s">
        <v>80</v>
      </c>
      <c r="H2922">
        <v>349</v>
      </c>
      <c r="I2922" s="68" t="str">
        <f>VLOOKUP(E2922,Refs!$P$2:$R$29,3,FALSE)</f>
        <v>Y58</v>
      </c>
      <c r="J2922" s="68" t="str">
        <f>VLOOKUP(E2922,Refs!$P$2:$S$29,4,FALSE)</f>
        <v>South West</v>
      </c>
      <c r="K2922" s="28">
        <f t="shared" si="95"/>
        <v>349</v>
      </c>
    </row>
    <row r="2923" spans="1:11" ht="15" thickBot="1" x14ac:dyDescent="0.4">
      <c r="A2923" s="69">
        <f t="shared" si="94"/>
        <v>45778</v>
      </c>
      <c r="B2923" t="s">
        <v>918</v>
      </c>
      <c r="C2923" t="s">
        <v>278</v>
      </c>
      <c r="D2923" s="188"/>
      <c r="E2923" t="s">
        <v>740</v>
      </c>
      <c r="F2923" t="s">
        <v>741</v>
      </c>
      <c r="G2923" t="s">
        <v>25</v>
      </c>
      <c r="H2923">
        <v>17021</v>
      </c>
      <c r="I2923" s="68" t="str">
        <f>VLOOKUP(E2923,Refs!$P$2:$R$29,3,FALSE)</f>
        <v>Y58</v>
      </c>
      <c r="J2923" s="68" t="str">
        <f>VLOOKUP(E2923,Refs!$P$2:$S$29,4,FALSE)</f>
        <v>South West</v>
      </c>
      <c r="K2923" s="28">
        <f t="shared" si="95"/>
        <v>17021</v>
      </c>
    </row>
    <row r="2924" spans="1:11" ht="15" thickBot="1" x14ac:dyDescent="0.4">
      <c r="A2924" s="69">
        <f t="shared" si="94"/>
        <v>45778</v>
      </c>
      <c r="B2924" t="s">
        <v>918</v>
      </c>
      <c r="C2924" t="s">
        <v>278</v>
      </c>
      <c r="D2924" s="188"/>
      <c r="E2924" t="s">
        <v>740</v>
      </c>
      <c r="F2924" t="s">
        <v>741</v>
      </c>
      <c r="G2924" t="s">
        <v>81</v>
      </c>
      <c r="H2924">
        <v>219</v>
      </c>
      <c r="I2924" s="68" t="str">
        <f>VLOOKUP(E2924,Refs!$P$2:$R$29,3,FALSE)</f>
        <v>Y58</v>
      </c>
      <c r="J2924" s="68" t="str">
        <f>VLOOKUP(E2924,Refs!$P$2:$S$29,4,FALSE)</f>
        <v>South West</v>
      </c>
      <c r="K2924" s="28">
        <f t="shared" si="95"/>
        <v>219</v>
      </c>
    </row>
    <row r="2925" spans="1:11" ht="15" thickBot="1" x14ac:dyDescent="0.4">
      <c r="A2925" s="69">
        <f t="shared" si="94"/>
        <v>45778</v>
      </c>
      <c r="B2925" t="s">
        <v>918</v>
      </c>
      <c r="C2925" t="s">
        <v>278</v>
      </c>
      <c r="D2925" s="188"/>
      <c r="E2925" t="s">
        <v>740</v>
      </c>
      <c r="F2925" t="s">
        <v>741</v>
      </c>
      <c r="G2925" t="s">
        <v>82</v>
      </c>
      <c r="H2925">
        <v>7548</v>
      </c>
      <c r="I2925" s="68" t="str">
        <f>VLOOKUP(E2925,Refs!$P$2:$R$29,3,FALSE)</f>
        <v>Y58</v>
      </c>
      <c r="J2925" s="68" t="str">
        <f>VLOOKUP(E2925,Refs!$P$2:$S$29,4,FALSE)</f>
        <v>South West</v>
      </c>
      <c r="K2925" s="28">
        <f t="shared" si="95"/>
        <v>7548</v>
      </c>
    </row>
    <row r="2926" spans="1:11" ht="15" thickBot="1" x14ac:dyDescent="0.4">
      <c r="A2926" s="69">
        <f t="shared" si="94"/>
        <v>45778</v>
      </c>
      <c r="B2926" t="s">
        <v>918</v>
      </c>
      <c r="C2926" t="s">
        <v>278</v>
      </c>
      <c r="D2926" s="188"/>
      <c r="E2926" t="s">
        <v>740</v>
      </c>
      <c r="F2926" t="s">
        <v>741</v>
      </c>
      <c r="G2926" t="s">
        <v>83</v>
      </c>
      <c r="H2926">
        <v>4966</v>
      </c>
      <c r="I2926" s="68" t="str">
        <f>VLOOKUP(E2926,Refs!$P$2:$R$29,3,FALSE)</f>
        <v>Y58</v>
      </c>
      <c r="J2926" s="68" t="str">
        <f>VLOOKUP(E2926,Refs!$P$2:$S$29,4,FALSE)</f>
        <v>South West</v>
      </c>
      <c r="K2926" s="28">
        <f t="shared" si="95"/>
        <v>4966</v>
      </c>
    </row>
    <row r="2927" spans="1:11" ht="15" thickBot="1" x14ac:dyDescent="0.4">
      <c r="A2927" s="69">
        <f t="shared" si="94"/>
        <v>45778</v>
      </c>
      <c r="B2927" t="s">
        <v>918</v>
      </c>
      <c r="C2927" t="s">
        <v>278</v>
      </c>
      <c r="D2927" s="188"/>
      <c r="E2927" t="s">
        <v>740</v>
      </c>
      <c r="F2927" t="s">
        <v>741</v>
      </c>
      <c r="G2927" t="s">
        <v>84</v>
      </c>
      <c r="H2927">
        <v>1986</v>
      </c>
      <c r="I2927" s="68" t="str">
        <f>VLOOKUP(E2927,Refs!$P$2:$R$29,3,FALSE)</f>
        <v>Y58</v>
      </c>
      <c r="J2927" s="68" t="str">
        <f>VLOOKUP(E2927,Refs!$P$2:$S$29,4,FALSE)</f>
        <v>South West</v>
      </c>
      <c r="K2927" s="28">
        <f t="shared" si="95"/>
        <v>1986</v>
      </c>
    </row>
    <row r="2928" spans="1:11" ht="15" thickBot="1" x14ac:dyDescent="0.4">
      <c r="A2928" s="69">
        <f t="shared" si="94"/>
        <v>45778</v>
      </c>
      <c r="B2928" t="s">
        <v>918</v>
      </c>
      <c r="C2928" t="s">
        <v>278</v>
      </c>
      <c r="D2928" s="188"/>
      <c r="E2928" t="s">
        <v>740</v>
      </c>
      <c r="F2928" t="s">
        <v>741</v>
      </c>
      <c r="G2928" t="s">
        <v>85</v>
      </c>
      <c r="H2928">
        <v>9250</v>
      </c>
      <c r="I2928" s="68" t="str">
        <f>VLOOKUP(E2928,Refs!$P$2:$R$29,3,FALSE)</f>
        <v>Y58</v>
      </c>
      <c r="J2928" s="68" t="str">
        <f>VLOOKUP(E2928,Refs!$P$2:$S$29,4,FALSE)</f>
        <v>South West</v>
      </c>
      <c r="K2928" s="28">
        <f t="shared" si="95"/>
        <v>9250</v>
      </c>
    </row>
    <row r="2929" spans="1:11" ht="15" thickBot="1" x14ac:dyDescent="0.4">
      <c r="A2929" s="69">
        <f t="shared" si="94"/>
        <v>45778</v>
      </c>
      <c r="B2929" t="s">
        <v>918</v>
      </c>
      <c r="C2929" t="s">
        <v>278</v>
      </c>
      <c r="D2929" s="188"/>
      <c r="E2929" t="s">
        <v>740</v>
      </c>
      <c r="F2929" t="s">
        <v>741</v>
      </c>
      <c r="G2929" t="s">
        <v>86</v>
      </c>
      <c r="H2929">
        <v>681</v>
      </c>
      <c r="I2929" s="68" t="str">
        <f>VLOOKUP(E2929,Refs!$P$2:$R$29,3,FALSE)</f>
        <v>Y58</v>
      </c>
      <c r="J2929" s="68" t="str">
        <f>VLOOKUP(E2929,Refs!$P$2:$S$29,4,FALSE)</f>
        <v>South West</v>
      </c>
      <c r="K2929" s="28">
        <f t="shared" si="95"/>
        <v>681</v>
      </c>
    </row>
    <row r="2930" spans="1:11" ht="15" thickBot="1" x14ac:dyDescent="0.4">
      <c r="A2930" s="69">
        <f t="shared" si="94"/>
        <v>45778</v>
      </c>
      <c r="B2930" t="s">
        <v>918</v>
      </c>
      <c r="C2930" t="s">
        <v>278</v>
      </c>
      <c r="D2930" s="188"/>
      <c r="E2930" t="s">
        <v>740</v>
      </c>
      <c r="F2930" t="s">
        <v>741</v>
      </c>
      <c r="G2930" t="s">
        <v>87</v>
      </c>
      <c r="H2930">
        <v>408</v>
      </c>
      <c r="I2930" s="68" t="str">
        <f>VLOOKUP(E2930,Refs!$P$2:$R$29,3,FALSE)</f>
        <v>Y58</v>
      </c>
      <c r="J2930" s="68" t="str">
        <f>VLOOKUP(E2930,Refs!$P$2:$S$29,4,FALSE)</f>
        <v>South West</v>
      </c>
      <c r="K2930" s="28">
        <f t="shared" si="95"/>
        <v>408</v>
      </c>
    </row>
    <row r="2931" spans="1:11" ht="15" thickBot="1" x14ac:dyDescent="0.4">
      <c r="A2931" s="69">
        <f t="shared" si="94"/>
        <v>45778</v>
      </c>
      <c r="B2931" t="s">
        <v>918</v>
      </c>
      <c r="C2931" t="s">
        <v>278</v>
      </c>
      <c r="D2931" s="188"/>
      <c r="E2931" t="s">
        <v>740</v>
      </c>
      <c r="F2931" t="s">
        <v>741</v>
      </c>
      <c r="G2931" t="s">
        <v>88</v>
      </c>
      <c r="H2931">
        <v>6762</v>
      </c>
      <c r="I2931" s="68" t="str">
        <f>VLOOKUP(E2931,Refs!$P$2:$R$29,3,FALSE)</f>
        <v>Y58</v>
      </c>
      <c r="J2931" s="68" t="str">
        <f>VLOOKUP(E2931,Refs!$P$2:$S$29,4,FALSE)</f>
        <v>South West</v>
      </c>
      <c r="K2931" s="28">
        <f t="shared" si="95"/>
        <v>6762</v>
      </c>
    </row>
    <row r="2932" spans="1:11" ht="15" thickBot="1" x14ac:dyDescent="0.4">
      <c r="A2932" s="69">
        <f t="shared" si="94"/>
        <v>45778</v>
      </c>
      <c r="B2932" t="s">
        <v>918</v>
      </c>
      <c r="C2932" t="s">
        <v>278</v>
      </c>
      <c r="D2932" s="188"/>
      <c r="E2932" t="s">
        <v>740</v>
      </c>
      <c r="F2932" t="s">
        <v>741</v>
      </c>
      <c r="G2932" t="s">
        <v>89</v>
      </c>
      <c r="H2932">
        <v>26271</v>
      </c>
      <c r="I2932" s="68" t="str">
        <f>VLOOKUP(E2932,Refs!$P$2:$R$29,3,FALSE)</f>
        <v>Y58</v>
      </c>
      <c r="J2932" s="68" t="str">
        <f>VLOOKUP(E2932,Refs!$P$2:$S$29,4,FALSE)</f>
        <v>South West</v>
      </c>
      <c r="K2932" s="28">
        <f t="shared" si="95"/>
        <v>26271</v>
      </c>
    </row>
    <row r="2933" spans="1:11" ht="15" thickBot="1" x14ac:dyDescent="0.4">
      <c r="A2933" s="69">
        <f t="shared" si="94"/>
        <v>45778</v>
      </c>
      <c r="B2933" t="s">
        <v>918</v>
      </c>
      <c r="C2933" t="s">
        <v>278</v>
      </c>
      <c r="D2933" s="188"/>
      <c r="E2933" t="s">
        <v>740</v>
      </c>
      <c r="F2933" t="s">
        <v>741</v>
      </c>
      <c r="G2933" t="s">
        <v>90</v>
      </c>
      <c r="H2933">
        <v>27635</v>
      </c>
      <c r="I2933" s="68" t="str">
        <f>VLOOKUP(E2933,Refs!$P$2:$R$29,3,FALSE)</f>
        <v>Y58</v>
      </c>
      <c r="J2933" s="68" t="str">
        <f>VLOOKUP(E2933,Refs!$P$2:$S$29,4,FALSE)</f>
        <v>South West</v>
      </c>
      <c r="K2933" s="28">
        <f t="shared" si="95"/>
        <v>27635</v>
      </c>
    </row>
    <row r="2934" spans="1:11" ht="15" thickBot="1" x14ac:dyDescent="0.4">
      <c r="A2934" s="69">
        <f t="shared" si="94"/>
        <v>45778</v>
      </c>
      <c r="B2934" t="s">
        <v>918</v>
      </c>
      <c r="C2934" t="s">
        <v>278</v>
      </c>
      <c r="D2934" s="188"/>
      <c r="E2934" t="s">
        <v>740</v>
      </c>
      <c r="F2934" t="s">
        <v>741</v>
      </c>
      <c r="G2934" t="s">
        <v>27</v>
      </c>
      <c r="H2934">
        <v>2961</v>
      </c>
      <c r="I2934" s="68" t="str">
        <f>VLOOKUP(E2934,Refs!$P$2:$R$29,3,FALSE)</f>
        <v>Y58</v>
      </c>
      <c r="J2934" s="68" t="str">
        <f>VLOOKUP(E2934,Refs!$P$2:$S$29,4,FALSE)</f>
        <v>South West</v>
      </c>
      <c r="K2934" s="28">
        <f t="shared" si="95"/>
        <v>2961</v>
      </c>
    </row>
    <row r="2935" spans="1:11" ht="15" thickBot="1" x14ac:dyDescent="0.4">
      <c r="A2935" s="69">
        <f t="shared" si="94"/>
        <v>45778</v>
      </c>
      <c r="B2935" t="s">
        <v>918</v>
      </c>
      <c r="C2935" t="s">
        <v>278</v>
      </c>
      <c r="D2935" s="188"/>
      <c r="E2935" t="s">
        <v>740</v>
      </c>
      <c r="F2935" t="s">
        <v>741</v>
      </c>
      <c r="G2935" t="s">
        <v>29</v>
      </c>
      <c r="H2935">
        <v>3378</v>
      </c>
      <c r="I2935" s="68" t="str">
        <f>VLOOKUP(E2935,Refs!$P$2:$R$29,3,FALSE)</f>
        <v>Y58</v>
      </c>
      <c r="J2935" s="68" t="str">
        <f>VLOOKUP(E2935,Refs!$P$2:$S$29,4,FALSE)</f>
        <v>South West</v>
      </c>
      <c r="K2935" s="28">
        <f t="shared" si="95"/>
        <v>3378</v>
      </c>
    </row>
    <row r="2936" spans="1:11" ht="15" thickBot="1" x14ac:dyDescent="0.4">
      <c r="A2936" s="69">
        <f t="shared" si="94"/>
        <v>45778</v>
      </c>
      <c r="B2936" t="s">
        <v>918</v>
      </c>
      <c r="C2936" t="s">
        <v>278</v>
      </c>
      <c r="D2936" s="188"/>
      <c r="E2936" t="s">
        <v>740</v>
      </c>
      <c r="F2936" t="s">
        <v>741</v>
      </c>
      <c r="G2936" t="s">
        <v>91</v>
      </c>
      <c r="H2936">
        <v>837</v>
      </c>
      <c r="I2936" s="68" t="str">
        <f>VLOOKUP(E2936,Refs!$P$2:$R$29,3,FALSE)</f>
        <v>Y58</v>
      </c>
      <c r="J2936" s="68" t="str">
        <f>VLOOKUP(E2936,Refs!$P$2:$S$29,4,FALSE)</f>
        <v>South West</v>
      </c>
      <c r="K2936" s="28">
        <f t="shared" si="95"/>
        <v>837</v>
      </c>
    </row>
    <row r="2937" spans="1:11" ht="15" thickBot="1" x14ac:dyDescent="0.4">
      <c r="A2937" s="69">
        <f t="shared" si="94"/>
        <v>45778</v>
      </c>
      <c r="B2937" t="s">
        <v>918</v>
      </c>
      <c r="C2937" t="s">
        <v>278</v>
      </c>
      <c r="D2937" s="188"/>
      <c r="E2937" t="s">
        <v>740</v>
      </c>
      <c r="F2937" t="s">
        <v>741</v>
      </c>
      <c r="G2937" t="s">
        <v>92</v>
      </c>
      <c r="H2937">
        <v>6</v>
      </c>
      <c r="I2937" s="68" t="str">
        <f>VLOOKUP(E2937,Refs!$P$2:$R$29,3,FALSE)</f>
        <v>Y58</v>
      </c>
      <c r="J2937" s="68" t="str">
        <f>VLOOKUP(E2937,Refs!$P$2:$S$29,4,FALSE)</f>
        <v>South West</v>
      </c>
      <c r="K2937" s="28">
        <f t="shared" si="95"/>
        <v>6</v>
      </c>
    </row>
    <row r="2938" spans="1:11" ht="15" thickBot="1" x14ac:dyDescent="0.4">
      <c r="A2938" s="69">
        <f t="shared" si="94"/>
        <v>45778</v>
      </c>
      <c r="B2938" t="s">
        <v>918</v>
      </c>
      <c r="C2938" t="s">
        <v>278</v>
      </c>
      <c r="D2938" s="188"/>
      <c r="E2938" t="s">
        <v>740</v>
      </c>
      <c r="F2938" t="s">
        <v>741</v>
      </c>
      <c r="G2938" t="s">
        <v>93</v>
      </c>
      <c r="H2938">
        <v>2241</v>
      </c>
      <c r="I2938" s="68" t="str">
        <f>VLOOKUP(E2938,Refs!$P$2:$R$29,3,FALSE)</f>
        <v>Y58</v>
      </c>
      <c r="J2938" s="68" t="str">
        <f>VLOOKUP(E2938,Refs!$P$2:$S$29,4,FALSE)</f>
        <v>South West</v>
      </c>
      <c r="K2938" s="28">
        <f t="shared" si="95"/>
        <v>2241</v>
      </c>
    </row>
    <row r="2939" spans="1:11" ht="15" thickBot="1" x14ac:dyDescent="0.4">
      <c r="A2939" s="69">
        <f t="shared" si="94"/>
        <v>45778</v>
      </c>
      <c r="B2939" t="s">
        <v>918</v>
      </c>
      <c r="C2939" t="s">
        <v>278</v>
      </c>
      <c r="D2939" s="188"/>
      <c r="E2939" t="s">
        <v>740</v>
      </c>
      <c r="F2939" t="s">
        <v>741</v>
      </c>
      <c r="G2939" t="s">
        <v>94</v>
      </c>
      <c r="H2939">
        <v>111</v>
      </c>
      <c r="I2939" s="68" t="str">
        <f>VLOOKUP(E2939,Refs!$P$2:$R$29,3,FALSE)</f>
        <v>Y58</v>
      </c>
      <c r="J2939" s="68" t="str">
        <f>VLOOKUP(E2939,Refs!$P$2:$S$29,4,FALSE)</f>
        <v>South West</v>
      </c>
      <c r="K2939" s="28">
        <f t="shared" si="95"/>
        <v>111</v>
      </c>
    </row>
    <row r="2940" spans="1:11" ht="15" thickBot="1" x14ac:dyDescent="0.4">
      <c r="A2940" s="69">
        <f t="shared" si="94"/>
        <v>45778</v>
      </c>
      <c r="B2940" t="s">
        <v>918</v>
      </c>
      <c r="C2940" t="s">
        <v>278</v>
      </c>
      <c r="D2940" s="188"/>
      <c r="E2940" t="s">
        <v>740</v>
      </c>
      <c r="F2940" t="s">
        <v>741</v>
      </c>
      <c r="G2940" t="s">
        <v>95</v>
      </c>
      <c r="H2940">
        <v>782</v>
      </c>
      <c r="I2940" s="68" t="str">
        <f>VLOOKUP(E2940,Refs!$P$2:$R$29,3,FALSE)</f>
        <v>Y58</v>
      </c>
      <c r="J2940" s="68" t="str">
        <f>VLOOKUP(E2940,Refs!$P$2:$S$29,4,FALSE)</f>
        <v>South West</v>
      </c>
      <c r="K2940" s="28">
        <f t="shared" si="95"/>
        <v>782</v>
      </c>
    </row>
    <row r="2941" spans="1:11" ht="15" thickBot="1" x14ac:dyDescent="0.4">
      <c r="A2941" s="69">
        <f t="shared" si="94"/>
        <v>45778</v>
      </c>
      <c r="B2941" t="s">
        <v>918</v>
      </c>
      <c r="C2941" t="s">
        <v>278</v>
      </c>
      <c r="D2941" s="188"/>
      <c r="E2941" t="s">
        <v>740</v>
      </c>
      <c r="F2941" t="s">
        <v>741</v>
      </c>
      <c r="G2941" t="s">
        <v>96</v>
      </c>
      <c r="H2941">
        <v>307</v>
      </c>
      <c r="I2941" s="68" t="str">
        <f>VLOOKUP(E2941,Refs!$P$2:$R$29,3,FALSE)</f>
        <v>Y58</v>
      </c>
      <c r="J2941" s="68" t="str">
        <f>VLOOKUP(E2941,Refs!$P$2:$S$29,4,FALSE)</f>
        <v>South West</v>
      </c>
      <c r="K2941" s="28">
        <f t="shared" si="95"/>
        <v>307</v>
      </c>
    </row>
    <row r="2942" spans="1:11" ht="15" thickBot="1" x14ac:dyDescent="0.4">
      <c r="A2942" s="69">
        <f t="shared" si="94"/>
        <v>45778</v>
      </c>
      <c r="B2942" t="s">
        <v>918</v>
      </c>
      <c r="C2942" t="s">
        <v>278</v>
      </c>
      <c r="D2942" s="188"/>
      <c r="E2942" t="s">
        <v>740</v>
      </c>
      <c r="F2942" t="s">
        <v>741</v>
      </c>
      <c r="G2942" t="s">
        <v>97</v>
      </c>
      <c r="H2942">
        <v>5936</v>
      </c>
      <c r="I2942" s="68" t="str">
        <f>VLOOKUP(E2942,Refs!$P$2:$R$29,3,FALSE)</f>
        <v>Y58</v>
      </c>
      <c r="J2942" s="68" t="str">
        <f>VLOOKUP(E2942,Refs!$P$2:$S$29,4,FALSE)</f>
        <v>South West</v>
      </c>
      <c r="K2942" s="28">
        <f t="shared" si="95"/>
        <v>5936</v>
      </c>
    </row>
    <row r="2943" spans="1:11" ht="15" thickBot="1" x14ac:dyDescent="0.4">
      <c r="A2943" s="69">
        <f t="shared" si="94"/>
        <v>45778</v>
      </c>
      <c r="B2943" t="s">
        <v>918</v>
      </c>
      <c r="C2943" t="s">
        <v>278</v>
      </c>
      <c r="D2943" s="188"/>
      <c r="E2943" t="s">
        <v>740</v>
      </c>
      <c r="F2943" t="s">
        <v>741</v>
      </c>
      <c r="G2943" t="s">
        <v>31</v>
      </c>
      <c r="H2943">
        <v>5481</v>
      </c>
      <c r="I2943" s="68" t="str">
        <f>VLOOKUP(E2943,Refs!$P$2:$R$29,3,FALSE)</f>
        <v>Y58</v>
      </c>
      <c r="J2943" s="68" t="str">
        <f>VLOOKUP(E2943,Refs!$P$2:$S$29,4,FALSE)</f>
        <v>South West</v>
      </c>
      <c r="K2943" s="28">
        <f t="shared" si="95"/>
        <v>5481</v>
      </c>
    </row>
    <row r="2944" spans="1:11" ht="15" thickBot="1" x14ac:dyDescent="0.4">
      <c r="A2944" s="69">
        <f t="shared" si="94"/>
        <v>45778</v>
      </c>
      <c r="B2944" t="s">
        <v>918</v>
      </c>
      <c r="C2944" t="s">
        <v>278</v>
      </c>
      <c r="D2944" s="188"/>
      <c r="E2944" t="s">
        <v>740</v>
      </c>
      <c r="F2944" t="s">
        <v>741</v>
      </c>
      <c r="G2944" t="s">
        <v>98</v>
      </c>
      <c r="H2944">
        <v>2702</v>
      </c>
      <c r="I2944" s="68" t="str">
        <f>VLOOKUP(E2944,Refs!$P$2:$R$29,3,FALSE)</f>
        <v>Y58</v>
      </c>
      <c r="J2944" s="68" t="str">
        <f>VLOOKUP(E2944,Refs!$P$2:$S$29,4,FALSE)</f>
        <v>South West</v>
      </c>
      <c r="K2944" s="28">
        <f t="shared" si="95"/>
        <v>2702</v>
      </c>
    </row>
    <row r="2945" spans="1:11" ht="15" thickBot="1" x14ac:dyDescent="0.4">
      <c r="A2945" s="69">
        <f t="shared" si="94"/>
        <v>45778</v>
      </c>
      <c r="B2945" t="s">
        <v>918</v>
      </c>
      <c r="C2945" t="s">
        <v>278</v>
      </c>
      <c r="D2945" s="188"/>
      <c r="E2945" t="s">
        <v>740</v>
      </c>
      <c r="F2945" t="s">
        <v>741</v>
      </c>
      <c r="G2945" t="s">
        <v>99</v>
      </c>
      <c r="H2945">
        <v>3046</v>
      </c>
      <c r="I2945" s="68" t="str">
        <f>VLOOKUP(E2945,Refs!$P$2:$R$29,3,FALSE)</f>
        <v>Y58</v>
      </c>
      <c r="J2945" s="68" t="str">
        <f>VLOOKUP(E2945,Refs!$P$2:$S$29,4,FALSE)</f>
        <v>South West</v>
      </c>
      <c r="K2945" s="28">
        <f t="shared" si="95"/>
        <v>3046</v>
      </c>
    </row>
    <row r="2946" spans="1:11" ht="15" thickBot="1" x14ac:dyDescent="0.4">
      <c r="A2946" s="69">
        <f t="shared" si="94"/>
        <v>45778</v>
      </c>
      <c r="B2946" t="s">
        <v>918</v>
      </c>
      <c r="C2946" t="s">
        <v>278</v>
      </c>
      <c r="D2946" s="188"/>
      <c r="E2946" t="s">
        <v>740</v>
      </c>
      <c r="F2946" t="s">
        <v>741</v>
      </c>
      <c r="G2946" t="s">
        <v>100</v>
      </c>
      <c r="H2946">
        <v>3025</v>
      </c>
      <c r="I2946" s="68" t="str">
        <f>VLOOKUP(E2946,Refs!$P$2:$R$29,3,FALSE)</f>
        <v>Y58</v>
      </c>
      <c r="J2946" s="68" t="str">
        <f>VLOOKUP(E2946,Refs!$P$2:$S$29,4,FALSE)</f>
        <v>South West</v>
      </c>
      <c r="K2946" s="28">
        <f t="shared" si="95"/>
        <v>3025</v>
      </c>
    </row>
    <row r="2947" spans="1:11" ht="15" thickBot="1" x14ac:dyDescent="0.4">
      <c r="A2947" s="69">
        <f t="shared" ref="A2947:A3010" si="96">DATEVALUE(RIGHT(B2947,8))</f>
        <v>45778</v>
      </c>
      <c r="B2947" t="s">
        <v>918</v>
      </c>
      <c r="C2947" t="s">
        <v>278</v>
      </c>
      <c r="D2947" s="188"/>
      <c r="E2947" t="s">
        <v>740</v>
      </c>
      <c r="F2947" t="s">
        <v>741</v>
      </c>
      <c r="G2947" t="s">
        <v>101</v>
      </c>
      <c r="H2947">
        <v>2558</v>
      </c>
      <c r="I2947" s="68" t="str">
        <f>VLOOKUP(E2947,Refs!$P$2:$R$29,3,FALSE)</f>
        <v>Y58</v>
      </c>
      <c r="J2947" s="68" t="str">
        <f>VLOOKUP(E2947,Refs!$P$2:$S$29,4,FALSE)</f>
        <v>South West</v>
      </c>
      <c r="K2947" s="28">
        <f t="shared" si="95"/>
        <v>2558</v>
      </c>
    </row>
    <row r="2948" spans="1:11" ht="15" thickBot="1" x14ac:dyDescent="0.4">
      <c r="A2948" s="69">
        <f t="shared" si="96"/>
        <v>45778</v>
      </c>
      <c r="B2948" t="s">
        <v>918</v>
      </c>
      <c r="C2948" t="s">
        <v>278</v>
      </c>
      <c r="D2948" s="188"/>
      <c r="E2948" t="s">
        <v>740</v>
      </c>
      <c r="F2948" t="s">
        <v>741</v>
      </c>
      <c r="G2948" t="s">
        <v>102</v>
      </c>
      <c r="H2948">
        <v>306</v>
      </c>
      <c r="I2948" s="68" t="str">
        <f>VLOOKUP(E2948,Refs!$P$2:$R$29,3,FALSE)</f>
        <v>Y58</v>
      </c>
      <c r="J2948" s="68" t="str">
        <f>VLOOKUP(E2948,Refs!$P$2:$S$29,4,FALSE)</f>
        <v>South West</v>
      </c>
      <c r="K2948" s="28">
        <f t="shared" si="95"/>
        <v>306</v>
      </c>
    </row>
    <row r="2949" spans="1:11" ht="15" thickBot="1" x14ac:dyDescent="0.4">
      <c r="A2949" s="69">
        <f t="shared" si="96"/>
        <v>45778</v>
      </c>
      <c r="B2949" t="s">
        <v>918</v>
      </c>
      <c r="C2949" t="s">
        <v>278</v>
      </c>
      <c r="D2949" s="188"/>
      <c r="E2949" t="s">
        <v>740</v>
      </c>
      <c r="F2949" t="s">
        <v>741</v>
      </c>
      <c r="G2949" t="s">
        <v>103</v>
      </c>
      <c r="H2949">
        <v>327</v>
      </c>
      <c r="I2949" s="68" t="str">
        <f>VLOOKUP(E2949,Refs!$P$2:$R$29,3,FALSE)</f>
        <v>Y58</v>
      </c>
      <c r="J2949" s="68" t="str">
        <f>VLOOKUP(E2949,Refs!$P$2:$S$29,4,FALSE)</f>
        <v>South West</v>
      </c>
      <c r="K2949" s="28">
        <f t="shared" si="95"/>
        <v>327</v>
      </c>
    </row>
    <row r="2950" spans="1:11" ht="15" thickBot="1" x14ac:dyDescent="0.4">
      <c r="A2950" s="69">
        <f t="shared" si="96"/>
        <v>45778</v>
      </c>
      <c r="B2950" t="s">
        <v>918</v>
      </c>
      <c r="C2950" t="s">
        <v>278</v>
      </c>
      <c r="D2950" s="188"/>
      <c r="E2950" t="s">
        <v>740</v>
      </c>
      <c r="F2950" t="s">
        <v>741</v>
      </c>
      <c r="G2950" t="s">
        <v>104</v>
      </c>
      <c r="H2950">
        <v>2626</v>
      </c>
      <c r="I2950" s="68" t="str">
        <f>VLOOKUP(E2950,Refs!$P$2:$R$29,3,FALSE)</f>
        <v>Y58</v>
      </c>
      <c r="J2950" s="68" t="str">
        <f>VLOOKUP(E2950,Refs!$P$2:$S$29,4,FALSE)</f>
        <v>South West</v>
      </c>
      <c r="K2950" s="28">
        <f t="shared" si="95"/>
        <v>2626</v>
      </c>
    </row>
    <row r="2951" spans="1:11" ht="15" thickBot="1" x14ac:dyDescent="0.4">
      <c r="A2951" s="69">
        <f t="shared" si="96"/>
        <v>45778</v>
      </c>
      <c r="B2951" t="s">
        <v>918</v>
      </c>
      <c r="C2951" t="s">
        <v>278</v>
      </c>
      <c r="D2951" s="188"/>
      <c r="E2951" t="s">
        <v>740</v>
      </c>
      <c r="F2951" t="s">
        <v>741</v>
      </c>
      <c r="G2951" t="s">
        <v>105</v>
      </c>
      <c r="H2951">
        <v>45572</v>
      </c>
      <c r="I2951" s="68" t="str">
        <f>VLOOKUP(E2951,Refs!$P$2:$R$29,3,FALSE)</f>
        <v>Y58</v>
      </c>
      <c r="J2951" s="68" t="str">
        <f>VLOOKUP(E2951,Refs!$P$2:$S$29,4,FALSE)</f>
        <v>South West</v>
      </c>
      <c r="K2951" s="28">
        <f t="shared" si="95"/>
        <v>45572</v>
      </c>
    </row>
    <row r="2952" spans="1:11" ht="15" thickBot="1" x14ac:dyDescent="0.4">
      <c r="A2952" s="69">
        <f t="shared" si="96"/>
        <v>45778</v>
      </c>
      <c r="B2952" t="s">
        <v>918</v>
      </c>
      <c r="C2952" t="s">
        <v>278</v>
      </c>
      <c r="D2952" s="188"/>
      <c r="E2952" t="s">
        <v>740</v>
      </c>
      <c r="F2952" t="s">
        <v>741</v>
      </c>
      <c r="G2952" t="s">
        <v>106</v>
      </c>
      <c r="H2952">
        <v>4424</v>
      </c>
      <c r="I2952" s="68" t="str">
        <f>VLOOKUP(E2952,Refs!$P$2:$R$29,3,FALSE)</f>
        <v>Y58</v>
      </c>
      <c r="J2952" s="68" t="str">
        <f>VLOOKUP(E2952,Refs!$P$2:$S$29,4,FALSE)</f>
        <v>South West</v>
      </c>
      <c r="K2952" s="28">
        <f t="shared" si="95"/>
        <v>4424</v>
      </c>
    </row>
    <row r="2953" spans="1:11" ht="15" thickBot="1" x14ac:dyDescent="0.4">
      <c r="A2953" s="69">
        <f t="shared" si="96"/>
        <v>45778</v>
      </c>
      <c r="B2953" t="s">
        <v>918</v>
      </c>
      <c r="C2953" t="s">
        <v>278</v>
      </c>
      <c r="D2953" s="188"/>
      <c r="E2953" t="s">
        <v>740</v>
      </c>
      <c r="F2953" t="s">
        <v>741</v>
      </c>
      <c r="G2953" t="s">
        <v>107</v>
      </c>
      <c r="H2953">
        <v>2912</v>
      </c>
      <c r="I2953" s="68" t="str">
        <f>VLOOKUP(E2953,Refs!$P$2:$R$29,3,FALSE)</f>
        <v>Y58</v>
      </c>
      <c r="J2953" s="68" t="str">
        <f>VLOOKUP(E2953,Refs!$P$2:$S$29,4,FALSE)</f>
        <v>South West</v>
      </c>
      <c r="K2953" s="28">
        <f t="shared" si="95"/>
        <v>2912</v>
      </c>
    </row>
    <row r="2954" spans="1:11" ht="15" thickBot="1" x14ac:dyDescent="0.4">
      <c r="A2954" s="69">
        <f t="shared" si="96"/>
        <v>45778</v>
      </c>
      <c r="B2954" t="s">
        <v>918</v>
      </c>
      <c r="C2954" t="s">
        <v>278</v>
      </c>
      <c r="D2954" s="188"/>
      <c r="E2954" t="s">
        <v>740</v>
      </c>
      <c r="F2954" t="s">
        <v>741</v>
      </c>
      <c r="G2954" t="s">
        <v>108</v>
      </c>
      <c r="H2954">
        <v>271</v>
      </c>
      <c r="I2954" s="68" t="str">
        <f>VLOOKUP(E2954,Refs!$P$2:$R$29,3,FALSE)</f>
        <v>Y58</v>
      </c>
      <c r="J2954" s="68" t="str">
        <f>VLOOKUP(E2954,Refs!$P$2:$S$29,4,FALSE)</f>
        <v>South West</v>
      </c>
      <c r="K2954" s="28">
        <f t="shared" si="95"/>
        <v>271</v>
      </c>
    </row>
    <row r="2955" spans="1:11" ht="15" thickBot="1" x14ac:dyDescent="0.4">
      <c r="A2955" s="69">
        <f t="shared" si="96"/>
        <v>45778</v>
      </c>
      <c r="B2955" t="s">
        <v>918</v>
      </c>
      <c r="C2955" t="s">
        <v>278</v>
      </c>
      <c r="D2955" s="188"/>
      <c r="E2955" t="s">
        <v>740</v>
      </c>
      <c r="F2955" t="s">
        <v>741</v>
      </c>
      <c r="G2955" t="s">
        <v>109</v>
      </c>
      <c r="H2955">
        <v>658</v>
      </c>
      <c r="I2955" s="68" t="str">
        <f>VLOOKUP(E2955,Refs!$P$2:$R$29,3,FALSE)</f>
        <v>Y58</v>
      </c>
      <c r="J2955" s="68" t="str">
        <f>VLOOKUP(E2955,Refs!$P$2:$S$29,4,FALSE)</f>
        <v>South West</v>
      </c>
      <c r="K2955" s="28">
        <f t="shared" si="95"/>
        <v>658</v>
      </c>
    </row>
    <row r="2956" spans="1:11" ht="15" thickBot="1" x14ac:dyDescent="0.4">
      <c r="A2956" s="69">
        <f t="shared" si="96"/>
        <v>45778</v>
      </c>
      <c r="B2956" t="s">
        <v>918</v>
      </c>
      <c r="C2956" t="s">
        <v>278</v>
      </c>
      <c r="D2956" s="188"/>
      <c r="E2956" t="s">
        <v>740</v>
      </c>
      <c r="F2956" t="s">
        <v>741</v>
      </c>
      <c r="G2956" t="s">
        <v>110</v>
      </c>
      <c r="H2956">
        <v>105881</v>
      </c>
      <c r="I2956" s="68" t="str">
        <f>VLOOKUP(E2956,Refs!$P$2:$R$29,3,FALSE)</f>
        <v>Y58</v>
      </c>
      <c r="J2956" s="68" t="str">
        <f>VLOOKUP(E2956,Refs!$P$2:$S$29,4,FALSE)</f>
        <v>South West</v>
      </c>
      <c r="K2956" s="28">
        <f t="shared" si="95"/>
        <v>105881</v>
      </c>
    </row>
    <row r="2957" spans="1:11" ht="15" thickBot="1" x14ac:dyDescent="0.4">
      <c r="A2957" s="69">
        <f t="shared" si="96"/>
        <v>45778</v>
      </c>
      <c r="B2957" t="s">
        <v>918</v>
      </c>
      <c r="C2957" t="s">
        <v>278</v>
      </c>
      <c r="D2957" s="188"/>
      <c r="E2957" t="s">
        <v>740</v>
      </c>
      <c r="F2957" t="s">
        <v>741</v>
      </c>
      <c r="G2957" t="s">
        <v>111</v>
      </c>
      <c r="H2957">
        <v>0</v>
      </c>
      <c r="I2957" s="68" t="str">
        <f>VLOOKUP(E2957,Refs!$P$2:$R$29,3,FALSE)</f>
        <v>Y58</v>
      </c>
      <c r="J2957" s="68" t="str">
        <f>VLOOKUP(E2957,Refs!$P$2:$S$29,4,FALSE)</f>
        <v>South West</v>
      </c>
      <c r="K2957" s="28" t="str">
        <f t="shared" si="95"/>
        <v/>
      </c>
    </row>
    <row r="2958" spans="1:11" ht="15" thickBot="1" x14ac:dyDescent="0.4">
      <c r="A2958" s="69">
        <f t="shared" si="96"/>
        <v>45778</v>
      </c>
      <c r="B2958" t="s">
        <v>918</v>
      </c>
      <c r="C2958" t="s">
        <v>278</v>
      </c>
      <c r="D2958" s="188"/>
      <c r="E2958" t="s">
        <v>740</v>
      </c>
      <c r="F2958" t="s">
        <v>741</v>
      </c>
      <c r="G2958" t="s">
        <v>814</v>
      </c>
      <c r="H2958">
        <v>6446</v>
      </c>
      <c r="I2958" s="68" t="str">
        <f>VLOOKUP(E2958,Refs!$P$2:$R$29,3,FALSE)</f>
        <v>Y58</v>
      </c>
      <c r="J2958" s="68" t="str">
        <f>VLOOKUP(E2958,Refs!$P$2:$S$29,4,FALSE)</f>
        <v>South West</v>
      </c>
      <c r="K2958" s="28">
        <f t="shared" si="95"/>
        <v>6446</v>
      </c>
    </row>
    <row r="2959" spans="1:11" ht="15" thickBot="1" x14ac:dyDescent="0.4">
      <c r="A2959" s="69">
        <f t="shared" si="96"/>
        <v>45778</v>
      </c>
      <c r="B2959" t="s">
        <v>918</v>
      </c>
      <c r="C2959" t="s">
        <v>278</v>
      </c>
      <c r="D2959" s="188"/>
      <c r="E2959" t="s">
        <v>740</v>
      </c>
      <c r="F2959" t="s">
        <v>741</v>
      </c>
      <c r="G2959" t="s">
        <v>815</v>
      </c>
      <c r="H2959">
        <v>2765</v>
      </c>
      <c r="I2959" s="68" t="str">
        <f>VLOOKUP(E2959,Refs!$P$2:$R$29,3,FALSE)</f>
        <v>Y58</v>
      </c>
      <c r="J2959" s="68" t="str">
        <f>VLOOKUP(E2959,Refs!$P$2:$S$29,4,FALSE)</f>
        <v>South West</v>
      </c>
      <c r="K2959" s="28">
        <f t="shared" si="95"/>
        <v>2765</v>
      </c>
    </row>
    <row r="2960" spans="1:11" ht="15" thickBot="1" x14ac:dyDescent="0.4">
      <c r="A2960" s="69">
        <f t="shared" si="96"/>
        <v>45778</v>
      </c>
      <c r="B2960" t="s">
        <v>918</v>
      </c>
      <c r="C2960" t="s">
        <v>278</v>
      </c>
      <c r="D2960" s="188"/>
      <c r="E2960" t="s">
        <v>740</v>
      </c>
      <c r="F2960" t="s">
        <v>741</v>
      </c>
      <c r="G2960" t="s">
        <v>112</v>
      </c>
      <c r="H2960">
        <v>17336</v>
      </c>
      <c r="I2960" s="68" t="str">
        <f>VLOOKUP(E2960,Refs!$P$2:$R$29,3,FALSE)</f>
        <v>Y58</v>
      </c>
      <c r="J2960" s="68" t="str">
        <f>VLOOKUP(E2960,Refs!$P$2:$S$29,4,FALSE)</f>
        <v>South West</v>
      </c>
      <c r="K2960" s="28">
        <f t="shared" si="95"/>
        <v>17336</v>
      </c>
    </row>
    <row r="2961" spans="1:11" ht="15" thickBot="1" x14ac:dyDescent="0.4">
      <c r="A2961" s="69">
        <f t="shared" si="96"/>
        <v>45778</v>
      </c>
      <c r="B2961" t="s">
        <v>918</v>
      </c>
      <c r="C2961" t="s">
        <v>278</v>
      </c>
      <c r="D2961" s="188"/>
      <c r="E2961" t="s">
        <v>740</v>
      </c>
      <c r="F2961" t="s">
        <v>741</v>
      </c>
      <c r="G2961" t="s">
        <v>113</v>
      </c>
      <c r="H2961">
        <v>11</v>
      </c>
      <c r="I2961" s="68" t="str">
        <f>VLOOKUP(E2961,Refs!$P$2:$R$29,3,FALSE)</f>
        <v>Y58</v>
      </c>
      <c r="J2961" s="68" t="str">
        <f>VLOOKUP(E2961,Refs!$P$2:$S$29,4,FALSE)</f>
        <v>South West</v>
      </c>
      <c r="K2961" s="28">
        <f t="shared" si="95"/>
        <v>11</v>
      </c>
    </row>
    <row r="2962" spans="1:11" ht="15" thickBot="1" x14ac:dyDescent="0.4">
      <c r="A2962" s="69">
        <f t="shared" si="96"/>
        <v>45778</v>
      </c>
      <c r="B2962" t="s">
        <v>918</v>
      </c>
      <c r="C2962" t="s">
        <v>278</v>
      </c>
      <c r="D2962" s="188"/>
      <c r="E2962" t="s">
        <v>740</v>
      </c>
      <c r="F2962" t="s">
        <v>741</v>
      </c>
      <c r="G2962" t="s">
        <v>114</v>
      </c>
      <c r="H2962">
        <v>14320</v>
      </c>
      <c r="I2962" s="68" t="str">
        <f>VLOOKUP(E2962,Refs!$P$2:$R$29,3,FALSE)</f>
        <v>Y58</v>
      </c>
      <c r="J2962" s="68" t="str">
        <f>VLOOKUP(E2962,Refs!$P$2:$S$29,4,FALSE)</f>
        <v>South West</v>
      </c>
      <c r="K2962" s="28">
        <f t="shared" si="95"/>
        <v>14320</v>
      </c>
    </row>
    <row r="2963" spans="1:11" ht="15" thickBot="1" x14ac:dyDescent="0.4">
      <c r="A2963" s="69">
        <f t="shared" si="96"/>
        <v>45778</v>
      </c>
      <c r="B2963" t="s">
        <v>918</v>
      </c>
      <c r="C2963" t="s">
        <v>278</v>
      </c>
      <c r="D2963" s="188"/>
      <c r="E2963" t="s">
        <v>740</v>
      </c>
      <c r="F2963" t="s">
        <v>741</v>
      </c>
      <c r="G2963" t="s">
        <v>115</v>
      </c>
      <c r="H2963">
        <v>2927</v>
      </c>
      <c r="I2963" s="68" t="str">
        <f>VLOOKUP(E2963,Refs!$P$2:$R$29,3,FALSE)</f>
        <v>Y58</v>
      </c>
      <c r="J2963" s="68" t="str">
        <f>VLOOKUP(E2963,Refs!$P$2:$S$29,4,FALSE)</f>
        <v>South West</v>
      </c>
      <c r="K2963" s="28">
        <f t="shared" si="95"/>
        <v>2927</v>
      </c>
    </row>
    <row r="2964" spans="1:11" ht="15" thickBot="1" x14ac:dyDescent="0.4">
      <c r="A2964" s="69">
        <f t="shared" si="96"/>
        <v>45778</v>
      </c>
      <c r="B2964" t="s">
        <v>918</v>
      </c>
      <c r="C2964" t="s">
        <v>278</v>
      </c>
      <c r="D2964" s="188"/>
      <c r="E2964" t="s">
        <v>740</v>
      </c>
      <c r="F2964" t="s">
        <v>741</v>
      </c>
      <c r="G2964" t="s">
        <v>116</v>
      </c>
      <c r="H2964">
        <v>2623</v>
      </c>
      <c r="I2964" s="68" t="str">
        <f>VLOOKUP(E2964,Refs!$P$2:$R$29,3,FALSE)</f>
        <v>Y58</v>
      </c>
      <c r="J2964" s="68" t="str">
        <f>VLOOKUP(E2964,Refs!$P$2:$S$29,4,FALSE)</f>
        <v>South West</v>
      </c>
      <c r="K2964" s="28">
        <f t="shared" si="95"/>
        <v>2623</v>
      </c>
    </row>
    <row r="2965" spans="1:11" ht="15" thickBot="1" x14ac:dyDescent="0.4">
      <c r="A2965" s="69">
        <f t="shared" si="96"/>
        <v>45778</v>
      </c>
      <c r="B2965" t="s">
        <v>918</v>
      </c>
      <c r="C2965" t="s">
        <v>278</v>
      </c>
      <c r="D2965" s="188"/>
      <c r="E2965" t="s">
        <v>740</v>
      </c>
      <c r="F2965" t="s">
        <v>741</v>
      </c>
      <c r="G2965" t="s">
        <v>117</v>
      </c>
      <c r="H2965">
        <v>1265</v>
      </c>
      <c r="I2965" s="68" t="str">
        <f>VLOOKUP(E2965,Refs!$P$2:$R$29,3,FALSE)</f>
        <v>Y58</v>
      </c>
      <c r="J2965" s="68" t="str">
        <f>VLOOKUP(E2965,Refs!$P$2:$S$29,4,FALSE)</f>
        <v>South West</v>
      </c>
      <c r="K2965" s="28">
        <f t="shared" si="95"/>
        <v>1265</v>
      </c>
    </row>
    <row r="2966" spans="1:11" ht="15" thickBot="1" x14ac:dyDescent="0.4">
      <c r="A2966" s="69">
        <f t="shared" si="96"/>
        <v>45778</v>
      </c>
      <c r="B2966" t="s">
        <v>918</v>
      </c>
      <c r="C2966" t="s">
        <v>278</v>
      </c>
      <c r="D2966" s="188"/>
      <c r="E2966" t="s">
        <v>740</v>
      </c>
      <c r="F2966" t="s">
        <v>741</v>
      </c>
      <c r="G2966" t="s">
        <v>118</v>
      </c>
      <c r="H2966">
        <v>6316</v>
      </c>
      <c r="I2966" s="68" t="str">
        <f>VLOOKUP(E2966,Refs!$P$2:$R$29,3,FALSE)</f>
        <v>Y58</v>
      </c>
      <c r="J2966" s="68" t="str">
        <f>VLOOKUP(E2966,Refs!$P$2:$S$29,4,FALSE)</f>
        <v>South West</v>
      </c>
      <c r="K2966" s="28">
        <f t="shared" si="95"/>
        <v>6316</v>
      </c>
    </row>
    <row r="2967" spans="1:11" ht="15" thickBot="1" x14ac:dyDescent="0.4">
      <c r="A2967" s="69">
        <f t="shared" si="96"/>
        <v>45778</v>
      </c>
      <c r="B2967" t="s">
        <v>918</v>
      </c>
      <c r="C2967" t="s">
        <v>278</v>
      </c>
      <c r="D2967" s="188"/>
      <c r="E2967" t="s">
        <v>740</v>
      </c>
      <c r="F2967" t="s">
        <v>741</v>
      </c>
      <c r="G2967" t="s">
        <v>119</v>
      </c>
      <c r="H2967">
        <v>1137</v>
      </c>
      <c r="I2967" s="68" t="str">
        <f>VLOOKUP(E2967,Refs!$P$2:$R$29,3,FALSE)</f>
        <v>Y58</v>
      </c>
      <c r="J2967" s="68" t="str">
        <f>VLOOKUP(E2967,Refs!$P$2:$S$29,4,FALSE)</f>
        <v>South West</v>
      </c>
      <c r="K2967" s="28">
        <f t="shared" si="95"/>
        <v>1137</v>
      </c>
    </row>
    <row r="2968" spans="1:11" ht="15" thickBot="1" x14ac:dyDescent="0.4">
      <c r="A2968" s="69">
        <f t="shared" si="96"/>
        <v>45778</v>
      </c>
      <c r="B2968" t="s">
        <v>918</v>
      </c>
      <c r="C2968" t="s">
        <v>278</v>
      </c>
      <c r="D2968" s="188"/>
      <c r="E2968" t="s">
        <v>740</v>
      </c>
      <c r="F2968" t="s">
        <v>741</v>
      </c>
      <c r="G2968" t="s">
        <v>120</v>
      </c>
      <c r="H2968">
        <v>1572</v>
      </c>
      <c r="I2968" s="68" t="str">
        <f>VLOOKUP(E2968,Refs!$P$2:$R$29,3,FALSE)</f>
        <v>Y58</v>
      </c>
      <c r="J2968" s="68" t="str">
        <f>VLOOKUP(E2968,Refs!$P$2:$S$29,4,FALSE)</f>
        <v>South West</v>
      </c>
      <c r="K2968" s="28">
        <f t="shared" si="95"/>
        <v>1572</v>
      </c>
    </row>
    <row r="2969" spans="1:11" ht="15" thickBot="1" x14ac:dyDescent="0.4">
      <c r="A2969" s="69">
        <f t="shared" si="96"/>
        <v>45778</v>
      </c>
      <c r="B2969" t="s">
        <v>918</v>
      </c>
      <c r="C2969" t="s">
        <v>278</v>
      </c>
      <c r="D2969" s="188"/>
      <c r="E2969" t="s">
        <v>740</v>
      </c>
      <c r="F2969" t="s">
        <v>741</v>
      </c>
      <c r="G2969" t="s">
        <v>121</v>
      </c>
      <c r="H2969">
        <v>1</v>
      </c>
      <c r="I2969" s="68" t="str">
        <f>VLOOKUP(E2969,Refs!$P$2:$R$29,3,FALSE)</f>
        <v>Y58</v>
      </c>
      <c r="J2969" s="68" t="str">
        <f>VLOOKUP(E2969,Refs!$P$2:$S$29,4,FALSE)</f>
        <v>South West</v>
      </c>
      <c r="K2969" s="28">
        <f t="shared" si="95"/>
        <v>1</v>
      </c>
    </row>
    <row r="2970" spans="1:11" ht="15" thickBot="1" x14ac:dyDescent="0.4">
      <c r="A2970" s="69">
        <f t="shared" si="96"/>
        <v>45778</v>
      </c>
      <c r="B2970" t="s">
        <v>918</v>
      </c>
      <c r="C2970" t="s">
        <v>278</v>
      </c>
      <c r="D2970" s="188"/>
      <c r="E2970" t="s">
        <v>740</v>
      </c>
      <c r="F2970" t="s">
        <v>741</v>
      </c>
      <c r="G2970" t="s">
        <v>122</v>
      </c>
      <c r="H2970">
        <v>837</v>
      </c>
      <c r="I2970" s="68" t="str">
        <f>VLOOKUP(E2970,Refs!$P$2:$R$29,3,FALSE)</f>
        <v>Y58</v>
      </c>
      <c r="J2970" s="68" t="str">
        <f>VLOOKUP(E2970,Refs!$P$2:$S$29,4,FALSE)</f>
        <v>South West</v>
      </c>
      <c r="K2970" s="28">
        <f t="shared" si="95"/>
        <v>837</v>
      </c>
    </row>
    <row r="2971" spans="1:11" ht="15" thickBot="1" x14ac:dyDescent="0.4">
      <c r="A2971" s="69">
        <f t="shared" si="96"/>
        <v>45778</v>
      </c>
      <c r="B2971" t="s">
        <v>918</v>
      </c>
      <c r="C2971" t="s">
        <v>278</v>
      </c>
      <c r="D2971" s="188"/>
      <c r="E2971" t="s">
        <v>740</v>
      </c>
      <c r="F2971" t="s">
        <v>741</v>
      </c>
      <c r="G2971" t="s">
        <v>123</v>
      </c>
      <c r="H2971">
        <v>2</v>
      </c>
      <c r="I2971" s="68" t="str">
        <f>VLOOKUP(E2971,Refs!$P$2:$R$29,3,FALSE)</f>
        <v>Y58</v>
      </c>
      <c r="J2971" s="68" t="str">
        <f>VLOOKUP(E2971,Refs!$P$2:$S$29,4,FALSE)</f>
        <v>South West</v>
      </c>
      <c r="K2971" s="28">
        <f t="shared" si="95"/>
        <v>2</v>
      </c>
    </row>
    <row r="2972" spans="1:11" ht="15" thickBot="1" x14ac:dyDescent="0.4">
      <c r="A2972" s="69">
        <f t="shared" si="96"/>
        <v>45778</v>
      </c>
      <c r="B2972" t="s">
        <v>918</v>
      </c>
      <c r="C2972" t="s">
        <v>278</v>
      </c>
      <c r="D2972" s="188"/>
      <c r="E2972" t="s">
        <v>740</v>
      </c>
      <c r="F2972" t="s">
        <v>741</v>
      </c>
      <c r="G2972" t="s">
        <v>124</v>
      </c>
      <c r="H2972">
        <v>0</v>
      </c>
      <c r="I2972" s="68" t="str">
        <f>VLOOKUP(E2972,Refs!$P$2:$R$29,3,FALSE)</f>
        <v>Y58</v>
      </c>
      <c r="J2972" s="68" t="str">
        <f>VLOOKUP(E2972,Refs!$P$2:$S$29,4,FALSE)</f>
        <v>South West</v>
      </c>
      <c r="K2972" s="28" t="str">
        <f t="shared" si="95"/>
        <v/>
      </c>
    </row>
    <row r="2973" spans="1:11" ht="15" thickBot="1" x14ac:dyDescent="0.4">
      <c r="A2973" s="69">
        <f t="shared" si="96"/>
        <v>45778</v>
      </c>
      <c r="B2973" t="s">
        <v>918</v>
      </c>
      <c r="C2973" t="s">
        <v>278</v>
      </c>
      <c r="D2973" s="188"/>
      <c r="E2973" t="s">
        <v>740</v>
      </c>
      <c r="F2973" t="s">
        <v>741</v>
      </c>
      <c r="G2973" t="s">
        <v>125</v>
      </c>
      <c r="H2973">
        <v>0</v>
      </c>
      <c r="I2973" s="68" t="str">
        <f>VLOOKUP(E2973,Refs!$P$2:$R$29,3,FALSE)</f>
        <v>Y58</v>
      </c>
      <c r="J2973" s="68" t="str">
        <f>VLOOKUP(E2973,Refs!$P$2:$S$29,4,FALSE)</f>
        <v>South West</v>
      </c>
      <c r="K2973" s="28" t="str">
        <f t="shared" si="95"/>
        <v/>
      </c>
    </row>
    <row r="2974" spans="1:11" ht="15" thickBot="1" x14ac:dyDescent="0.4">
      <c r="A2974" s="69">
        <f t="shared" si="96"/>
        <v>45778</v>
      </c>
      <c r="B2974" t="s">
        <v>918</v>
      </c>
      <c r="C2974" t="s">
        <v>278</v>
      </c>
      <c r="D2974" s="188"/>
      <c r="E2974" t="s">
        <v>740</v>
      </c>
      <c r="F2974" t="s">
        <v>741</v>
      </c>
      <c r="G2974" t="s">
        <v>126</v>
      </c>
      <c r="H2974">
        <v>0</v>
      </c>
      <c r="I2974" s="68" t="str">
        <f>VLOOKUP(E2974,Refs!$P$2:$R$29,3,FALSE)</f>
        <v>Y58</v>
      </c>
      <c r="J2974" s="68" t="str">
        <f>VLOOKUP(E2974,Refs!$P$2:$S$29,4,FALSE)</f>
        <v>South West</v>
      </c>
      <c r="K2974" s="28" t="str">
        <f t="shared" si="95"/>
        <v/>
      </c>
    </row>
    <row r="2975" spans="1:11" ht="15" thickBot="1" x14ac:dyDescent="0.4">
      <c r="A2975" s="69">
        <f t="shared" si="96"/>
        <v>45778</v>
      </c>
      <c r="B2975" t="s">
        <v>918</v>
      </c>
      <c r="C2975" t="s">
        <v>278</v>
      </c>
      <c r="D2975" s="188"/>
      <c r="E2975" t="s">
        <v>740</v>
      </c>
      <c r="F2975" t="s">
        <v>741</v>
      </c>
      <c r="G2975" t="s">
        <v>127</v>
      </c>
      <c r="H2975">
        <v>0</v>
      </c>
      <c r="I2975" s="68" t="str">
        <f>VLOOKUP(E2975,Refs!$P$2:$R$29,3,FALSE)</f>
        <v>Y58</v>
      </c>
      <c r="J2975" s="68" t="str">
        <f>VLOOKUP(E2975,Refs!$P$2:$S$29,4,FALSE)</f>
        <v>South West</v>
      </c>
      <c r="K2975" s="28" t="str">
        <f t="shared" si="95"/>
        <v/>
      </c>
    </row>
    <row r="2976" spans="1:11" ht="15" thickBot="1" x14ac:dyDescent="0.4">
      <c r="A2976" s="69">
        <f t="shared" si="96"/>
        <v>45778</v>
      </c>
      <c r="B2976" t="s">
        <v>918</v>
      </c>
      <c r="C2976" t="s">
        <v>278</v>
      </c>
      <c r="D2976" s="188"/>
      <c r="E2976" t="s">
        <v>740</v>
      </c>
      <c r="F2976" t="s">
        <v>741</v>
      </c>
      <c r="G2976" t="s">
        <v>128</v>
      </c>
      <c r="H2976">
        <v>522</v>
      </c>
      <c r="I2976" s="68" t="str">
        <f>VLOOKUP(E2976,Refs!$P$2:$R$29,3,FALSE)</f>
        <v>Y58</v>
      </c>
      <c r="J2976" s="68" t="str">
        <f>VLOOKUP(E2976,Refs!$P$2:$S$29,4,FALSE)</f>
        <v>South West</v>
      </c>
      <c r="K2976" s="28">
        <f t="shared" si="95"/>
        <v>522</v>
      </c>
    </row>
    <row r="2977" spans="1:11" ht="15" thickBot="1" x14ac:dyDescent="0.4">
      <c r="A2977" s="69">
        <f t="shared" si="96"/>
        <v>45778</v>
      </c>
      <c r="B2977" t="s">
        <v>918</v>
      </c>
      <c r="C2977" t="s">
        <v>278</v>
      </c>
      <c r="D2977" s="188"/>
      <c r="E2977" t="s">
        <v>740</v>
      </c>
      <c r="F2977" t="s">
        <v>741</v>
      </c>
      <c r="G2977" t="s">
        <v>129</v>
      </c>
      <c r="H2977">
        <v>28</v>
      </c>
      <c r="I2977" s="68" t="str">
        <f>VLOOKUP(E2977,Refs!$P$2:$R$29,3,FALSE)</f>
        <v>Y58</v>
      </c>
      <c r="J2977" s="68" t="str">
        <f>VLOOKUP(E2977,Refs!$P$2:$S$29,4,FALSE)</f>
        <v>South West</v>
      </c>
      <c r="K2977" s="28">
        <f t="shared" si="95"/>
        <v>28</v>
      </c>
    </row>
    <row r="2978" spans="1:11" ht="15" thickBot="1" x14ac:dyDescent="0.4">
      <c r="A2978" s="69">
        <f t="shared" si="96"/>
        <v>45778</v>
      </c>
      <c r="B2978" t="s">
        <v>918</v>
      </c>
      <c r="C2978" t="s">
        <v>278</v>
      </c>
      <c r="D2978" s="188"/>
      <c r="E2978" t="s">
        <v>740</v>
      </c>
      <c r="F2978" t="s">
        <v>741</v>
      </c>
      <c r="G2978" t="s">
        <v>130</v>
      </c>
      <c r="H2978">
        <v>823</v>
      </c>
      <c r="I2978" s="68" t="str">
        <f>VLOOKUP(E2978,Refs!$P$2:$R$29,3,FALSE)</f>
        <v>Y58</v>
      </c>
      <c r="J2978" s="68" t="str">
        <f>VLOOKUP(E2978,Refs!$P$2:$S$29,4,FALSE)</f>
        <v>South West</v>
      </c>
      <c r="K2978" s="28">
        <f t="shared" ref="K2978:K3041" si="97">IF(OR(H2978="NULL",H2978=0,H2978=""),"",H2978)</f>
        <v>823</v>
      </c>
    </row>
    <row r="2979" spans="1:11" ht="15" thickBot="1" x14ac:dyDescent="0.4">
      <c r="A2979" s="69">
        <f t="shared" si="96"/>
        <v>45778</v>
      </c>
      <c r="B2979" t="s">
        <v>918</v>
      </c>
      <c r="C2979" t="s">
        <v>278</v>
      </c>
      <c r="D2979" s="188"/>
      <c r="E2979" t="s">
        <v>740</v>
      </c>
      <c r="F2979" t="s">
        <v>741</v>
      </c>
      <c r="G2979" t="s">
        <v>131</v>
      </c>
      <c r="H2979">
        <v>691</v>
      </c>
      <c r="I2979" s="68" t="str">
        <f>VLOOKUP(E2979,Refs!$P$2:$R$29,3,FALSE)</f>
        <v>Y58</v>
      </c>
      <c r="J2979" s="68" t="str">
        <f>VLOOKUP(E2979,Refs!$P$2:$S$29,4,FALSE)</f>
        <v>South West</v>
      </c>
      <c r="K2979" s="28">
        <f t="shared" si="97"/>
        <v>691</v>
      </c>
    </row>
    <row r="2980" spans="1:11" ht="15" thickBot="1" x14ac:dyDescent="0.4">
      <c r="A2980" s="69">
        <f t="shared" si="96"/>
        <v>45778</v>
      </c>
      <c r="B2980" t="s">
        <v>918</v>
      </c>
      <c r="C2980" t="s">
        <v>278</v>
      </c>
      <c r="D2980" s="188"/>
      <c r="E2980" t="s">
        <v>740</v>
      </c>
      <c r="F2980" t="s">
        <v>741</v>
      </c>
      <c r="G2980" t="s">
        <v>132</v>
      </c>
      <c r="H2980">
        <v>1619</v>
      </c>
      <c r="I2980" s="68" t="str">
        <f>VLOOKUP(E2980,Refs!$P$2:$R$29,3,FALSE)</f>
        <v>Y58</v>
      </c>
      <c r="J2980" s="68" t="str">
        <f>VLOOKUP(E2980,Refs!$P$2:$S$29,4,FALSE)</f>
        <v>South West</v>
      </c>
      <c r="K2980" s="28">
        <f t="shared" si="97"/>
        <v>1619</v>
      </c>
    </row>
    <row r="2981" spans="1:11" ht="15" thickBot="1" x14ac:dyDescent="0.4">
      <c r="A2981" s="69">
        <f t="shared" si="96"/>
        <v>45778</v>
      </c>
      <c r="B2981" t="s">
        <v>918</v>
      </c>
      <c r="C2981" t="s">
        <v>278</v>
      </c>
      <c r="D2981" s="188"/>
      <c r="E2981" t="s">
        <v>740</v>
      </c>
      <c r="F2981" t="s">
        <v>741</v>
      </c>
      <c r="G2981" t="s">
        <v>133</v>
      </c>
      <c r="H2981">
        <v>1541</v>
      </c>
      <c r="I2981" s="68" t="str">
        <f>VLOOKUP(E2981,Refs!$P$2:$R$29,3,FALSE)</f>
        <v>Y58</v>
      </c>
      <c r="J2981" s="68" t="str">
        <f>VLOOKUP(E2981,Refs!$P$2:$S$29,4,FALSE)</f>
        <v>South West</v>
      </c>
      <c r="K2981" s="28">
        <f t="shared" si="97"/>
        <v>1541</v>
      </c>
    </row>
    <row r="2982" spans="1:11" ht="15" thickBot="1" x14ac:dyDescent="0.4">
      <c r="A2982" s="69">
        <f t="shared" si="96"/>
        <v>45778</v>
      </c>
      <c r="B2982" t="s">
        <v>918</v>
      </c>
      <c r="C2982" t="s">
        <v>278</v>
      </c>
      <c r="D2982" s="188"/>
      <c r="E2982" t="s">
        <v>740</v>
      </c>
      <c r="F2982" t="s">
        <v>741</v>
      </c>
      <c r="G2982" t="s">
        <v>134</v>
      </c>
      <c r="H2982" t="s">
        <v>892</v>
      </c>
      <c r="I2982" s="68" t="str">
        <f>VLOOKUP(E2982,Refs!$P$2:$R$29,3,FALSE)</f>
        <v>Y58</v>
      </c>
      <c r="J2982" s="68" t="str">
        <f>VLOOKUP(E2982,Refs!$P$2:$S$29,4,FALSE)</f>
        <v>South West</v>
      </c>
      <c r="K2982" s="28" t="str">
        <f t="shared" si="97"/>
        <v>-</v>
      </c>
    </row>
    <row r="2983" spans="1:11" ht="15" thickBot="1" x14ac:dyDescent="0.4">
      <c r="A2983" s="69">
        <f t="shared" si="96"/>
        <v>45778</v>
      </c>
      <c r="B2983" t="s">
        <v>918</v>
      </c>
      <c r="C2983" t="s">
        <v>278</v>
      </c>
      <c r="D2983" s="188"/>
      <c r="E2983" t="s">
        <v>740</v>
      </c>
      <c r="F2983" t="s">
        <v>741</v>
      </c>
      <c r="G2983" t="s">
        <v>135</v>
      </c>
      <c r="H2983" t="s">
        <v>892</v>
      </c>
      <c r="I2983" s="68" t="str">
        <f>VLOOKUP(E2983,Refs!$P$2:$R$29,3,FALSE)</f>
        <v>Y58</v>
      </c>
      <c r="J2983" s="68" t="str">
        <f>VLOOKUP(E2983,Refs!$P$2:$S$29,4,FALSE)</f>
        <v>South West</v>
      </c>
      <c r="K2983" s="28" t="str">
        <f t="shared" si="97"/>
        <v>-</v>
      </c>
    </row>
    <row r="2984" spans="1:11" ht="15" thickBot="1" x14ac:dyDescent="0.4">
      <c r="A2984" s="69">
        <f t="shared" si="96"/>
        <v>45778</v>
      </c>
      <c r="B2984" t="s">
        <v>918</v>
      </c>
      <c r="C2984" t="s">
        <v>278</v>
      </c>
      <c r="D2984" s="188"/>
      <c r="E2984" t="s">
        <v>740</v>
      </c>
      <c r="F2984" t="s">
        <v>741</v>
      </c>
      <c r="G2984" t="s">
        <v>136</v>
      </c>
      <c r="H2984" t="s">
        <v>892</v>
      </c>
      <c r="I2984" s="68" t="str">
        <f>VLOOKUP(E2984,Refs!$P$2:$R$29,3,FALSE)</f>
        <v>Y58</v>
      </c>
      <c r="J2984" s="68" t="str">
        <f>VLOOKUP(E2984,Refs!$P$2:$S$29,4,FALSE)</f>
        <v>South West</v>
      </c>
      <c r="K2984" s="28" t="str">
        <f t="shared" si="97"/>
        <v>-</v>
      </c>
    </row>
    <row r="2985" spans="1:11" ht="15" thickBot="1" x14ac:dyDescent="0.4">
      <c r="A2985" s="69">
        <f t="shared" si="96"/>
        <v>45778</v>
      </c>
      <c r="B2985" t="s">
        <v>918</v>
      </c>
      <c r="C2985" t="s">
        <v>278</v>
      </c>
      <c r="D2985" s="188"/>
      <c r="E2985" t="s">
        <v>740</v>
      </c>
      <c r="F2985" t="s">
        <v>741</v>
      </c>
      <c r="G2985" t="s">
        <v>137</v>
      </c>
      <c r="H2985" t="s">
        <v>892</v>
      </c>
      <c r="I2985" s="68" t="str">
        <f>VLOOKUP(E2985,Refs!$P$2:$R$29,3,FALSE)</f>
        <v>Y58</v>
      </c>
      <c r="J2985" s="68" t="str">
        <f>VLOOKUP(E2985,Refs!$P$2:$S$29,4,FALSE)</f>
        <v>South West</v>
      </c>
      <c r="K2985" s="28" t="str">
        <f t="shared" si="97"/>
        <v>-</v>
      </c>
    </row>
    <row r="2986" spans="1:11" ht="15" thickBot="1" x14ac:dyDescent="0.4">
      <c r="A2986" s="69">
        <f t="shared" si="96"/>
        <v>45778</v>
      </c>
      <c r="B2986" t="s">
        <v>918</v>
      </c>
      <c r="C2986" t="s">
        <v>278</v>
      </c>
      <c r="D2986" s="188"/>
      <c r="E2986" t="s">
        <v>740</v>
      </c>
      <c r="F2986" t="s">
        <v>741</v>
      </c>
      <c r="G2986" t="s">
        <v>138</v>
      </c>
      <c r="H2986" t="s">
        <v>892</v>
      </c>
      <c r="I2986" s="68" t="str">
        <f>VLOOKUP(E2986,Refs!$P$2:$R$29,3,FALSE)</f>
        <v>Y58</v>
      </c>
      <c r="J2986" s="68" t="str">
        <f>VLOOKUP(E2986,Refs!$P$2:$S$29,4,FALSE)</f>
        <v>South West</v>
      </c>
      <c r="K2986" s="28" t="str">
        <f t="shared" si="97"/>
        <v>-</v>
      </c>
    </row>
    <row r="2987" spans="1:11" ht="15" thickBot="1" x14ac:dyDescent="0.4">
      <c r="A2987" s="69">
        <f t="shared" si="96"/>
        <v>45778</v>
      </c>
      <c r="B2987" t="s">
        <v>918</v>
      </c>
      <c r="C2987" t="s">
        <v>278</v>
      </c>
      <c r="D2987" s="188"/>
      <c r="E2987" t="s">
        <v>740</v>
      </c>
      <c r="F2987" t="s">
        <v>741</v>
      </c>
      <c r="G2987" t="s">
        <v>139</v>
      </c>
      <c r="H2987" t="s">
        <v>892</v>
      </c>
      <c r="I2987" s="68" t="str">
        <f>VLOOKUP(E2987,Refs!$P$2:$R$29,3,FALSE)</f>
        <v>Y58</v>
      </c>
      <c r="J2987" s="68" t="str">
        <f>VLOOKUP(E2987,Refs!$P$2:$S$29,4,FALSE)</f>
        <v>South West</v>
      </c>
      <c r="K2987" s="28" t="str">
        <f t="shared" si="97"/>
        <v>-</v>
      </c>
    </row>
    <row r="2988" spans="1:11" ht="15" thickBot="1" x14ac:dyDescent="0.4">
      <c r="A2988" s="69">
        <f t="shared" si="96"/>
        <v>45778</v>
      </c>
      <c r="B2988" t="s">
        <v>918</v>
      </c>
      <c r="C2988" t="s">
        <v>278</v>
      </c>
      <c r="D2988" s="188"/>
      <c r="E2988" t="s">
        <v>740</v>
      </c>
      <c r="F2988" t="s">
        <v>741</v>
      </c>
      <c r="G2988" t="s">
        <v>140</v>
      </c>
      <c r="H2988" t="s">
        <v>892</v>
      </c>
      <c r="I2988" s="68" t="str">
        <f>VLOOKUP(E2988,Refs!$P$2:$R$29,3,FALSE)</f>
        <v>Y58</v>
      </c>
      <c r="J2988" s="68" t="str">
        <f>VLOOKUP(E2988,Refs!$P$2:$S$29,4,FALSE)</f>
        <v>South West</v>
      </c>
      <c r="K2988" s="28" t="str">
        <f t="shared" si="97"/>
        <v>-</v>
      </c>
    </row>
    <row r="2989" spans="1:11" ht="15" thickBot="1" x14ac:dyDescent="0.4">
      <c r="A2989" s="69">
        <f t="shared" si="96"/>
        <v>45778</v>
      </c>
      <c r="B2989" t="s">
        <v>918</v>
      </c>
      <c r="C2989" t="s">
        <v>278</v>
      </c>
      <c r="D2989" s="188"/>
      <c r="E2989" t="s">
        <v>740</v>
      </c>
      <c r="F2989" t="s">
        <v>741</v>
      </c>
      <c r="G2989" t="s">
        <v>141</v>
      </c>
      <c r="H2989" t="s">
        <v>892</v>
      </c>
      <c r="I2989" s="68" t="str">
        <f>VLOOKUP(E2989,Refs!$P$2:$R$29,3,FALSE)</f>
        <v>Y58</v>
      </c>
      <c r="J2989" s="68" t="str">
        <f>VLOOKUP(E2989,Refs!$P$2:$S$29,4,FALSE)</f>
        <v>South West</v>
      </c>
      <c r="K2989" s="28" t="str">
        <f t="shared" si="97"/>
        <v>-</v>
      </c>
    </row>
    <row r="2990" spans="1:11" ht="15" thickBot="1" x14ac:dyDescent="0.4">
      <c r="A2990" s="69">
        <f t="shared" si="96"/>
        <v>45778</v>
      </c>
      <c r="B2990" t="s">
        <v>918</v>
      </c>
      <c r="C2990" t="s">
        <v>278</v>
      </c>
      <c r="D2990" s="188"/>
      <c r="E2990" t="s">
        <v>740</v>
      </c>
      <c r="F2990" t="s">
        <v>741</v>
      </c>
      <c r="G2990" t="s">
        <v>730</v>
      </c>
      <c r="H2990" t="s">
        <v>892</v>
      </c>
      <c r="I2990" s="68" t="str">
        <f>VLOOKUP(E2990,Refs!$P$2:$R$29,3,FALSE)</f>
        <v>Y58</v>
      </c>
      <c r="J2990" s="68" t="str">
        <f>VLOOKUP(E2990,Refs!$P$2:$S$29,4,FALSE)</f>
        <v>South West</v>
      </c>
      <c r="K2990" s="28" t="str">
        <f t="shared" si="97"/>
        <v>-</v>
      </c>
    </row>
    <row r="2991" spans="1:11" ht="15" thickBot="1" x14ac:dyDescent="0.4">
      <c r="A2991" s="69">
        <f t="shared" si="96"/>
        <v>45778</v>
      </c>
      <c r="B2991" t="s">
        <v>918</v>
      </c>
      <c r="C2991" t="s">
        <v>278</v>
      </c>
      <c r="D2991" s="188"/>
      <c r="E2991" t="s">
        <v>740</v>
      </c>
      <c r="F2991" t="s">
        <v>741</v>
      </c>
      <c r="G2991" t="s">
        <v>729</v>
      </c>
      <c r="H2991" t="s">
        <v>892</v>
      </c>
      <c r="I2991" s="68" t="str">
        <f>VLOOKUP(E2991,Refs!$P$2:$R$29,3,FALSE)</f>
        <v>Y58</v>
      </c>
      <c r="J2991" s="68" t="str">
        <f>VLOOKUP(E2991,Refs!$P$2:$S$29,4,FALSE)</f>
        <v>South West</v>
      </c>
      <c r="K2991" s="28" t="str">
        <f t="shared" si="97"/>
        <v>-</v>
      </c>
    </row>
    <row r="2992" spans="1:11" ht="15" thickBot="1" x14ac:dyDescent="0.4">
      <c r="A2992" s="69">
        <f t="shared" si="96"/>
        <v>45778</v>
      </c>
      <c r="B2992" t="s">
        <v>918</v>
      </c>
      <c r="C2992" t="s">
        <v>278</v>
      </c>
      <c r="D2992" s="188"/>
      <c r="E2992" t="s">
        <v>740</v>
      </c>
      <c r="F2992" t="s">
        <v>741</v>
      </c>
      <c r="G2992" t="s">
        <v>732</v>
      </c>
      <c r="H2992" t="s">
        <v>892</v>
      </c>
      <c r="I2992" s="68" t="str">
        <f>VLOOKUP(E2992,Refs!$P$2:$R$29,3,FALSE)</f>
        <v>Y58</v>
      </c>
      <c r="J2992" s="68" t="str">
        <f>VLOOKUP(E2992,Refs!$P$2:$S$29,4,FALSE)</f>
        <v>South West</v>
      </c>
      <c r="K2992" s="28" t="str">
        <f t="shared" si="97"/>
        <v>-</v>
      </c>
    </row>
    <row r="2993" spans="1:11" ht="15" thickBot="1" x14ac:dyDescent="0.4">
      <c r="A2993" s="69">
        <f t="shared" si="96"/>
        <v>45778</v>
      </c>
      <c r="B2993" t="s">
        <v>918</v>
      </c>
      <c r="C2993" t="s">
        <v>278</v>
      </c>
      <c r="D2993" s="188"/>
      <c r="E2993" t="s">
        <v>740</v>
      </c>
      <c r="F2993" t="s">
        <v>741</v>
      </c>
      <c r="G2993" t="s">
        <v>731</v>
      </c>
      <c r="H2993" t="s">
        <v>892</v>
      </c>
      <c r="I2993" s="68" t="str">
        <f>VLOOKUP(E2993,Refs!$P$2:$R$29,3,FALSE)</f>
        <v>Y58</v>
      </c>
      <c r="J2993" s="68" t="str">
        <f>VLOOKUP(E2993,Refs!$P$2:$S$29,4,FALSE)</f>
        <v>South West</v>
      </c>
      <c r="K2993" s="28" t="str">
        <f t="shared" si="97"/>
        <v>-</v>
      </c>
    </row>
    <row r="2994" spans="1:11" ht="15" thickBot="1" x14ac:dyDescent="0.4">
      <c r="A2994" s="69">
        <f t="shared" si="96"/>
        <v>45778</v>
      </c>
      <c r="B2994" t="s">
        <v>918</v>
      </c>
      <c r="C2994" t="s">
        <v>288</v>
      </c>
      <c r="D2994" s="188" t="s">
        <v>896</v>
      </c>
      <c r="E2994" t="s">
        <v>314</v>
      </c>
      <c r="F2994" t="s">
        <v>315</v>
      </c>
      <c r="G2994" t="s">
        <v>10</v>
      </c>
      <c r="H2994">
        <v>31808</v>
      </c>
      <c r="I2994" s="68" t="str">
        <f>VLOOKUP(E2994,Refs!$P$2:$R$29,3,FALSE)</f>
        <v>Y61</v>
      </c>
      <c r="J2994" s="68" t="str">
        <f>VLOOKUP(E2994,Refs!$P$2:$S$29,4,FALSE)</f>
        <v>East of England</v>
      </c>
      <c r="K2994" s="28">
        <f t="shared" si="97"/>
        <v>31808</v>
      </c>
    </row>
    <row r="2995" spans="1:11" ht="15" thickBot="1" x14ac:dyDescent="0.4">
      <c r="A2995" s="69">
        <f t="shared" si="96"/>
        <v>45778</v>
      </c>
      <c r="B2995" t="s">
        <v>918</v>
      </c>
      <c r="C2995" t="s">
        <v>288</v>
      </c>
      <c r="D2995" s="188" t="s">
        <v>896</v>
      </c>
      <c r="E2995" t="s">
        <v>314</v>
      </c>
      <c r="F2995" t="s">
        <v>315</v>
      </c>
      <c r="G2995" t="s">
        <v>70</v>
      </c>
      <c r="H2995">
        <v>31490</v>
      </c>
      <c r="I2995" s="68" t="str">
        <f>VLOOKUP(E2995,Refs!$P$2:$R$29,3,FALSE)</f>
        <v>Y61</v>
      </c>
      <c r="J2995" s="68" t="str">
        <f>VLOOKUP(E2995,Refs!$P$2:$S$29,4,FALSE)</f>
        <v>East of England</v>
      </c>
      <c r="K2995" s="28">
        <f t="shared" si="97"/>
        <v>31490</v>
      </c>
    </row>
    <row r="2996" spans="1:11" ht="15" thickBot="1" x14ac:dyDescent="0.4">
      <c r="A2996" s="69">
        <f t="shared" si="96"/>
        <v>45778</v>
      </c>
      <c r="B2996" t="s">
        <v>918</v>
      </c>
      <c r="C2996" t="s">
        <v>288</v>
      </c>
      <c r="D2996" s="188" t="s">
        <v>896</v>
      </c>
      <c r="E2996" t="s">
        <v>314</v>
      </c>
      <c r="F2996" t="s">
        <v>315</v>
      </c>
      <c r="G2996" t="s">
        <v>20</v>
      </c>
      <c r="H2996">
        <v>30250</v>
      </c>
      <c r="I2996" s="68" t="str">
        <f>VLOOKUP(E2996,Refs!$P$2:$R$29,3,FALSE)</f>
        <v>Y61</v>
      </c>
      <c r="J2996" s="68" t="str">
        <f>VLOOKUP(E2996,Refs!$P$2:$S$29,4,FALSE)</f>
        <v>East of England</v>
      </c>
      <c r="K2996" s="28">
        <f t="shared" si="97"/>
        <v>30250</v>
      </c>
    </row>
    <row r="2997" spans="1:11" ht="15" thickBot="1" x14ac:dyDescent="0.4">
      <c r="A2997" s="69">
        <f t="shared" si="96"/>
        <v>45778</v>
      </c>
      <c r="B2997" t="s">
        <v>918</v>
      </c>
      <c r="C2997" t="s">
        <v>288</v>
      </c>
      <c r="D2997" s="188" t="s">
        <v>896</v>
      </c>
      <c r="E2997" t="s">
        <v>314</v>
      </c>
      <c r="F2997" t="s">
        <v>315</v>
      </c>
      <c r="G2997" t="s">
        <v>23</v>
      </c>
      <c r="H2997">
        <v>29314</v>
      </c>
      <c r="I2997" s="68" t="str">
        <f>VLOOKUP(E2997,Refs!$P$2:$R$29,3,FALSE)</f>
        <v>Y61</v>
      </c>
      <c r="J2997" s="68" t="str">
        <f>VLOOKUP(E2997,Refs!$P$2:$S$29,4,FALSE)</f>
        <v>East of England</v>
      </c>
      <c r="K2997" s="28">
        <f t="shared" si="97"/>
        <v>29314</v>
      </c>
    </row>
    <row r="2998" spans="1:11" ht="15" thickBot="1" x14ac:dyDescent="0.4">
      <c r="A2998" s="69">
        <f t="shared" si="96"/>
        <v>45778</v>
      </c>
      <c r="B2998" t="s">
        <v>918</v>
      </c>
      <c r="C2998" t="s">
        <v>288</v>
      </c>
      <c r="D2998" s="188" t="s">
        <v>896</v>
      </c>
      <c r="E2998" t="s">
        <v>314</v>
      </c>
      <c r="F2998" t="s">
        <v>315</v>
      </c>
      <c r="G2998" t="s">
        <v>19</v>
      </c>
      <c r="H2998">
        <v>106</v>
      </c>
      <c r="I2998" s="68" t="str">
        <f>VLOOKUP(E2998,Refs!$P$2:$R$29,3,FALSE)</f>
        <v>Y61</v>
      </c>
      <c r="J2998" s="68" t="str">
        <f>VLOOKUP(E2998,Refs!$P$2:$S$29,4,FALSE)</f>
        <v>East of England</v>
      </c>
      <c r="K2998" s="28">
        <f t="shared" si="97"/>
        <v>106</v>
      </c>
    </row>
    <row r="2999" spans="1:11" ht="15" thickBot="1" x14ac:dyDescent="0.4">
      <c r="A2999" s="69">
        <f t="shared" si="96"/>
        <v>45778</v>
      </c>
      <c r="B2999" t="s">
        <v>918</v>
      </c>
      <c r="C2999" t="s">
        <v>288</v>
      </c>
      <c r="D2999" s="188" t="s">
        <v>896</v>
      </c>
      <c r="E2999" t="s">
        <v>314</v>
      </c>
      <c r="F2999" t="s">
        <v>315</v>
      </c>
      <c r="G2999" t="s">
        <v>21</v>
      </c>
      <c r="H2999">
        <v>196610</v>
      </c>
      <c r="I2999" s="68" t="str">
        <f>VLOOKUP(E2999,Refs!$P$2:$R$29,3,FALSE)</f>
        <v>Y61</v>
      </c>
      <c r="J2999" s="68" t="str">
        <f>VLOOKUP(E2999,Refs!$P$2:$S$29,4,FALSE)</f>
        <v>East of England</v>
      </c>
      <c r="K2999" s="28">
        <f t="shared" si="97"/>
        <v>196610</v>
      </c>
    </row>
    <row r="3000" spans="1:11" ht="15" thickBot="1" x14ac:dyDescent="0.4">
      <c r="A3000" s="69">
        <f t="shared" si="96"/>
        <v>45778</v>
      </c>
      <c r="B3000" t="s">
        <v>918</v>
      </c>
      <c r="C3000" t="s">
        <v>288</v>
      </c>
      <c r="D3000" s="188" t="s">
        <v>896</v>
      </c>
      <c r="E3000" t="s">
        <v>314</v>
      </c>
      <c r="F3000" t="s">
        <v>315</v>
      </c>
      <c r="G3000" t="s">
        <v>71</v>
      </c>
      <c r="H3000">
        <v>31</v>
      </c>
      <c r="I3000" s="68" t="str">
        <f>VLOOKUP(E3000,Refs!$P$2:$R$29,3,FALSE)</f>
        <v>Y61</v>
      </c>
      <c r="J3000" s="68" t="str">
        <f>VLOOKUP(E3000,Refs!$P$2:$S$29,4,FALSE)</f>
        <v>East of England</v>
      </c>
      <c r="K3000" s="28">
        <f t="shared" si="97"/>
        <v>31</v>
      </c>
    </row>
    <row r="3001" spans="1:11" ht="15" thickBot="1" x14ac:dyDescent="0.4">
      <c r="A3001" s="69">
        <f t="shared" si="96"/>
        <v>45778</v>
      </c>
      <c r="B3001" t="s">
        <v>918</v>
      </c>
      <c r="C3001" t="s">
        <v>288</v>
      </c>
      <c r="D3001" s="188" t="s">
        <v>896</v>
      </c>
      <c r="E3001" t="s">
        <v>314</v>
      </c>
      <c r="F3001" t="s">
        <v>315</v>
      </c>
      <c r="G3001" t="s">
        <v>72</v>
      </c>
      <c r="H3001">
        <v>172</v>
      </c>
      <c r="I3001" s="68" t="str">
        <f>VLOOKUP(E3001,Refs!$P$2:$R$29,3,FALSE)</f>
        <v>Y61</v>
      </c>
      <c r="J3001" s="68" t="str">
        <f>VLOOKUP(E3001,Refs!$P$2:$S$29,4,FALSE)</f>
        <v>East of England</v>
      </c>
      <c r="K3001" s="28">
        <f t="shared" si="97"/>
        <v>172</v>
      </c>
    </row>
    <row r="3002" spans="1:11" ht="15" thickBot="1" x14ac:dyDescent="0.4">
      <c r="A3002" s="69">
        <f t="shared" si="96"/>
        <v>45778</v>
      </c>
      <c r="B3002" t="s">
        <v>918</v>
      </c>
      <c r="C3002" t="s">
        <v>288</v>
      </c>
      <c r="D3002" s="188" t="s">
        <v>896</v>
      </c>
      <c r="E3002" t="s">
        <v>314</v>
      </c>
      <c r="F3002" t="s">
        <v>315</v>
      </c>
      <c r="G3002" t="s">
        <v>73</v>
      </c>
      <c r="H3002">
        <v>5638</v>
      </c>
      <c r="I3002" s="68" t="str">
        <f>VLOOKUP(E3002,Refs!$P$2:$R$29,3,FALSE)</f>
        <v>Y61</v>
      </c>
      <c r="J3002" s="68" t="str">
        <f>VLOOKUP(E3002,Refs!$P$2:$S$29,4,FALSE)</f>
        <v>East of England</v>
      </c>
      <c r="K3002" s="28">
        <f t="shared" si="97"/>
        <v>5638</v>
      </c>
    </row>
    <row r="3003" spans="1:11" ht="15" thickBot="1" x14ac:dyDescent="0.4">
      <c r="A3003" s="69">
        <f t="shared" si="96"/>
        <v>45778</v>
      </c>
      <c r="B3003" t="s">
        <v>918</v>
      </c>
      <c r="C3003" t="s">
        <v>288</v>
      </c>
      <c r="D3003" s="188" t="s">
        <v>896</v>
      </c>
      <c r="E3003" t="s">
        <v>314</v>
      </c>
      <c r="F3003" t="s">
        <v>315</v>
      </c>
      <c r="G3003" t="s">
        <v>74</v>
      </c>
      <c r="H3003">
        <v>10265</v>
      </c>
      <c r="I3003" s="68" t="str">
        <f>VLOOKUP(E3003,Refs!$P$2:$R$29,3,FALSE)</f>
        <v>Y61</v>
      </c>
      <c r="J3003" s="68" t="str">
        <f>VLOOKUP(E3003,Refs!$P$2:$S$29,4,FALSE)</f>
        <v>East of England</v>
      </c>
      <c r="K3003" s="28">
        <f t="shared" si="97"/>
        <v>10265</v>
      </c>
    </row>
    <row r="3004" spans="1:11" ht="15" thickBot="1" x14ac:dyDescent="0.4">
      <c r="A3004" s="69">
        <f t="shared" si="96"/>
        <v>45778</v>
      </c>
      <c r="B3004" t="s">
        <v>918</v>
      </c>
      <c r="C3004" t="s">
        <v>288</v>
      </c>
      <c r="D3004" s="188" t="s">
        <v>896</v>
      </c>
      <c r="E3004" t="s">
        <v>314</v>
      </c>
      <c r="F3004" t="s">
        <v>315</v>
      </c>
      <c r="G3004" t="s">
        <v>75</v>
      </c>
      <c r="H3004">
        <v>35754890</v>
      </c>
      <c r="I3004" s="68" t="str">
        <f>VLOOKUP(E3004,Refs!$P$2:$R$29,3,FALSE)</f>
        <v>Y61</v>
      </c>
      <c r="J3004" s="68" t="str">
        <f>VLOOKUP(E3004,Refs!$P$2:$S$29,4,FALSE)</f>
        <v>East of England</v>
      </c>
      <c r="K3004" s="28">
        <f t="shared" si="97"/>
        <v>35754890</v>
      </c>
    </row>
    <row r="3005" spans="1:11" ht="15" thickBot="1" x14ac:dyDescent="0.4">
      <c r="A3005" s="69">
        <f t="shared" si="96"/>
        <v>45778</v>
      </c>
      <c r="B3005" t="s">
        <v>918</v>
      </c>
      <c r="C3005" t="s">
        <v>288</v>
      </c>
      <c r="D3005" s="188" t="s">
        <v>896</v>
      </c>
      <c r="E3005" t="s">
        <v>314</v>
      </c>
      <c r="F3005" t="s">
        <v>315</v>
      </c>
      <c r="G3005" t="s">
        <v>26</v>
      </c>
      <c r="H3005">
        <v>27154</v>
      </c>
      <c r="I3005" s="68" t="str">
        <f>VLOOKUP(E3005,Refs!$P$2:$R$29,3,FALSE)</f>
        <v>Y61</v>
      </c>
      <c r="J3005" s="68" t="str">
        <f>VLOOKUP(E3005,Refs!$P$2:$S$29,4,FALSE)</f>
        <v>East of England</v>
      </c>
      <c r="K3005" s="28">
        <f t="shared" si="97"/>
        <v>27154</v>
      </c>
    </row>
    <row r="3006" spans="1:11" ht="15" thickBot="1" x14ac:dyDescent="0.4">
      <c r="A3006" s="69">
        <f t="shared" si="96"/>
        <v>45778</v>
      </c>
      <c r="B3006" t="s">
        <v>918</v>
      </c>
      <c r="C3006" t="s">
        <v>288</v>
      </c>
      <c r="D3006" s="188" t="s">
        <v>896</v>
      </c>
      <c r="E3006" t="s">
        <v>314</v>
      </c>
      <c r="F3006" t="s">
        <v>315</v>
      </c>
      <c r="G3006" t="s">
        <v>76</v>
      </c>
      <c r="H3006">
        <v>753</v>
      </c>
      <c r="I3006" s="68" t="str">
        <f>VLOOKUP(E3006,Refs!$P$2:$R$29,3,FALSE)</f>
        <v>Y61</v>
      </c>
      <c r="J3006" s="68" t="str">
        <f>VLOOKUP(E3006,Refs!$P$2:$S$29,4,FALSE)</f>
        <v>East of England</v>
      </c>
      <c r="K3006" s="28">
        <f t="shared" si="97"/>
        <v>753</v>
      </c>
    </row>
    <row r="3007" spans="1:11" ht="15" thickBot="1" x14ac:dyDescent="0.4">
      <c r="A3007" s="69">
        <f t="shared" si="96"/>
        <v>45778</v>
      </c>
      <c r="B3007" t="s">
        <v>918</v>
      </c>
      <c r="C3007" t="s">
        <v>288</v>
      </c>
      <c r="D3007" s="188" t="s">
        <v>896</v>
      </c>
      <c r="E3007" t="s">
        <v>314</v>
      </c>
      <c r="F3007" t="s">
        <v>315</v>
      </c>
      <c r="G3007" t="s">
        <v>77</v>
      </c>
      <c r="H3007">
        <v>11440</v>
      </c>
      <c r="I3007" s="68" t="str">
        <f>VLOOKUP(E3007,Refs!$P$2:$R$29,3,FALSE)</f>
        <v>Y61</v>
      </c>
      <c r="J3007" s="68" t="str">
        <f>VLOOKUP(E3007,Refs!$P$2:$S$29,4,FALSE)</f>
        <v>East of England</v>
      </c>
      <c r="K3007" s="28">
        <f t="shared" si="97"/>
        <v>11440</v>
      </c>
    </row>
    <row r="3008" spans="1:11" ht="15" thickBot="1" x14ac:dyDescent="0.4">
      <c r="A3008" s="69">
        <f t="shared" si="96"/>
        <v>45778</v>
      </c>
      <c r="B3008" t="s">
        <v>918</v>
      </c>
      <c r="C3008" t="s">
        <v>288</v>
      </c>
      <c r="D3008" s="188" t="s">
        <v>896</v>
      </c>
      <c r="E3008" t="s">
        <v>314</v>
      </c>
      <c r="F3008" t="s">
        <v>315</v>
      </c>
      <c r="G3008" t="s">
        <v>78</v>
      </c>
      <c r="H3008">
        <v>9211</v>
      </c>
      <c r="I3008" s="68" t="str">
        <f>VLOOKUP(E3008,Refs!$P$2:$R$29,3,FALSE)</f>
        <v>Y61</v>
      </c>
      <c r="J3008" s="68" t="str">
        <f>VLOOKUP(E3008,Refs!$P$2:$S$29,4,FALSE)</f>
        <v>East of England</v>
      </c>
      <c r="K3008" s="28">
        <f t="shared" si="97"/>
        <v>9211</v>
      </c>
    </row>
    <row r="3009" spans="1:11" ht="15" thickBot="1" x14ac:dyDescent="0.4">
      <c r="A3009" s="69">
        <f t="shared" si="96"/>
        <v>45778</v>
      </c>
      <c r="B3009" t="s">
        <v>918</v>
      </c>
      <c r="C3009" t="s">
        <v>288</v>
      </c>
      <c r="D3009" s="188" t="s">
        <v>896</v>
      </c>
      <c r="E3009" t="s">
        <v>314</v>
      </c>
      <c r="F3009" t="s">
        <v>315</v>
      </c>
      <c r="G3009" t="s">
        <v>79</v>
      </c>
      <c r="H3009">
        <v>5750</v>
      </c>
      <c r="I3009" s="68" t="str">
        <f>VLOOKUP(E3009,Refs!$P$2:$R$29,3,FALSE)</f>
        <v>Y61</v>
      </c>
      <c r="J3009" s="68" t="str">
        <f>VLOOKUP(E3009,Refs!$P$2:$S$29,4,FALSE)</f>
        <v>East of England</v>
      </c>
      <c r="K3009" s="28">
        <f t="shared" si="97"/>
        <v>5750</v>
      </c>
    </row>
    <row r="3010" spans="1:11" ht="15" thickBot="1" x14ac:dyDescent="0.4">
      <c r="A3010" s="69">
        <f t="shared" si="96"/>
        <v>45778</v>
      </c>
      <c r="B3010" t="s">
        <v>918</v>
      </c>
      <c r="C3010" t="s">
        <v>288</v>
      </c>
      <c r="D3010" s="188" t="s">
        <v>896</v>
      </c>
      <c r="E3010" t="s">
        <v>314</v>
      </c>
      <c r="F3010" t="s">
        <v>315</v>
      </c>
      <c r="G3010" t="s">
        <v>80</v>
      </c>
      <c r="H3010">
        <v>0</v>
      </c>
      <c r="I3010" s="68" t="str">
        <f>VLOOKUP(E3010,Refs!$P$2:$R$29,3,FALSE)</f>
        <v>Y61</v>
      </c>
      <c r="J3010" s="68" t="str">
        <f>VLOOKUP(E3010,Refs!$P$2:$S$29,4,FALSE)</f>
        <v>East of England</v>
      </c>
      <c r="K3010" s="28" t="str">
        <f t="shared" si="97"/>
        <v/>
      </c>
    </row>
    <row r="3011" spans="1:11" ht="15" thickBot="1" x14ac:dyDescent="0.4">
      <c r="A3011" s="69">
        <f t="shared" ref="A3011:A3074" si="98">DATEVALUE(RIGHT(B3011,8))</f>
        <v>45778</v>
      </c>
      <c r="B3011" t="s">
        <v>918</v>
      </c>
      <c r="C3011" t="s">
        <v>288</v>
      </c>
      <c r="D3011" s="188" t="s">
        <v>896</v>
      </c>
      <c r="E3011" t="s">
        <v>314</v>
      </c>
      <c r="F3011" t="s">
        <v>315</v>
      </c>
      <c r="G3011" t="s">
        <v>25</v>
      </c>
      <c r="H3011">
        <v>14961</v>
      </c>
      <c r="I3011" s="68" t="str">
        <f>VLOOKUP(E3011,Refs!$P$2:$R$29,3,FALSE)</f>
        <v>Y61</v>
      </c>
      <c r="J3011" s="68" t="str">
        <f>VLOOKUP(E3011,Refs!$P$2:$S$29,4,FALSE)</f>
        <v>East of England</v>
      </c>
      <c r="K3011" s="28">
        <f t="shared" si="97"/>
        <v>14961</v>
      </c>
    </row>
    <row r="3012" spans="1:11" ht="15" thickBot="1" x14ac:dyDescent="0.4">
      <c r="A3012" s="69">
        <f t="shared" si="98"/>
        <v>45778</v>
      </c>
      <c r="B3012" t="s">
        <v>918</v>
      </c>
      <c r="C3012" t="s">
        <v>288</v>
      </c>
      <c r="D3012" s="188" t="s">
        <v>896</v>
      </c>
      <c r="E3012" t="s">
        <v>314</v>
      </c>
      <c r="F3012" t="s">
        <v>315</v>
      </c>
      <c r="G3012" t="s">
        <v>81</v>
      </c>
      <c r="H3012">
        <v>185</v>
      </c>
      <c r="I3012" s="68" t="str">
        <f>VLOOKUP(E3012,Refs!$P$2:$R$29,3,FALSE)</f>
        <v>Y61</v>
      </c>
      <c r="J3012" s="68" t="str">
        <f>VLOOKUP(E3012,Refs!$P$2:$S$29,4,FALSE)</f>
        <v>East of England</v>
      </c>
      <c r="K3012" s="28">
        <f t="shared" si="97"/>
        <v>185</v>
      </c>
    </row>
    <row r="3013" spans="1:11" ht="15" thickBot="1" x14ac:dyDescent="0.4">
      <c r="A3013" s="69">
        <f t="shared" si="98"/>
        <v>45778</v>
      </c>
      <c r="B3013" t="s">
        <v>918</v>
      </c>
      <c r="C3013" t="s">
        <v>288</v>
      </c>
      <c r="D3013" s="188" t="s">
        <v>896</v>
      </c>
      <c r="E3013" t="s">
        <v>314</v>
      </c>
      <c r="F3013" t="s">
        <v>315</v>
      </c>
      <c r="G3013" t="s">
        <v>82</v>
      </c>
      <c r="H3013">
        <v>8855</v>
      </c>
      <c r="I3013" s="68" t="str">
        <f>VLOOKUP(E3013,Refs!$P$2:$R$29,3,FALSE)</f>
        <v>Y61</v>
      </c>
      <c r="J3013" s="68" t="str">
        <f>VLOOKUP(E3013,Refs!$P$2:$S$29,4,FALSE)</f>
        <v>East of England</v>
      </c>
      <c r="K3013" s="28">
        <f t="shared" si="97"/>
        <v>8855</v>
      </c>
    </row>
    <row r="3014" spans="1:11" ht="15" thickBot="1" x14ac:dyDescent="0.4">
      <c r="A3014" s="69">
        <f t="shared" si="98"/>
        <v>45778</v>
      </c>
      <c r="B3014" t="s">
        <v>918</v>
      </c>
      <c r="C3014" t="s">
        <v>288</v>
      </c>
      <c r="D3014" s="188" t="s">
        <v>896</v>
      </c>
      <c r="E3014" t="s">
        <v>314</v>
      </c>
      <c r="F3014" t="s">
        <v>315</v>
      </c>
      <c r="G3014" t="s">
        <v>83</v>
      </c>
      <c r="H3014">
        <v>4986</v>
      </c>
      <c r="I3014" s="68" t="str">
        <f>VLOOKUP(E3014,Refs!$P$2:$R$29,3,FALSE)</f>
        <v>Y61</v>
      </c>
      <c r="J3014" s="68" t="str">
        <f>VLOOKUP(E3014,Refs!$P$2:$S$29,4,FALSE)</f>
        <v>East of England</v>
      </c>
      <c r="K3014" s="28">
        <f t="shared" si="97"/>
        <v>4986</v>
      </c>
    </row>
    <row r="3015" spans="1:11" ht="15" thickBot="1" x14ac:dyDescent="0.4">
      <c r="A3015" s="69">
        <f t="shared" si="98"/>
        <v>45778</v>
      </c>
      <c r="B3015" t="s">
        <v>918</v>
      </c>
      <c r="C3015" t="s">
        <v>288</v>
      </c>
      <c r="D3015" s="188" t="s">
        <v>896</v>
      </c>
      <c r="E3015" t="s">
        <v>314</v>
      </c>
      <c r="F3015" t="s">
        <v>315</v>
      </c>
      <c r="G3015" t="s">
        <v>84</v>
      </c>
      <c r="H3015">
        <v>2395</v>
      </c>
      <c r="I3015" s="68" t="str">
        <f>VLOOKUP(E3015,Refs!$P$2:$R$29,3,FALSE)</f>
        <v>Y61</v>
      </c>
      <c r="J3015" s="68" t="str">
        <f>VLOOKUP(E3015,Refs!$P$2:$S$29,4,FALSE)</f>
        <v>East of England</v>
      </c>
      <c r="K3015" s="28">
        <f t="shared" si="97"/>
        <v>2395</v>
      </c>
    </row>
    <row r="3016" spans="1:11" ht="15" thickBot="1" x14ac:dyDescent="0.4">
      <c r="A3016" s="69">
        <f t="shared" si="98"/>
        <v>45778</v>
      </c>
      <c r="B3016" t="s">
        <v>918</v>
      </c>
      <c r="C3016" t="s">
        <v>288</v>
      </c>
      <c r="D3016" s="188" t="s">
        <v>896</v>
      </c>
      <c r="E3016" t="s">
        <v>314</v>
      </c>
      <c r="F3016" t="s">
        <v>315</v>
      </c>
      <c r="G3016" t="s">
        <v>85</v>
      </c>
      <c r="H3016">
        <v>10432</v>
      </c>
      <c r="I3016" s="68" t="str">
        <f>VLOOKUP(E3016,Refs!$P$2:$R$29,3,FALSE)</f>
        <v>Y61</v>
      </c>
      <c r="J3016" s="68" t="str">
        <f>VLOOKUP(E3016,Refs!$P$2:$S$29,4,FALSE)</f>
        <v>East of England</v>
      </c>
      <c r="K3016" s="28">
        <f t="shared" si="97"/>
        <v>10432</v>
      </c>
    </row>
    <row r="3017" spans="1:11" ht="15" thickBot="1" x14ac:dyDescent="0.4">
      <c r="A3017" s="69">
        <f t="shared" si="98"/>
        <v>45778</v>
      </c>
      <c r="B3017" t="s">
        <v>918</v>
      </c>
      <c r="C3017" t="s">
        <v>288</v>
      </c>
      <c r="D3017" s="188" t="s">
        <v>896</v>
      </c>
      <c r="E3017" t="s">
        <v>314</v>
      </c>
      <c r="F3017" t="s">
        <v>315</v>
      </c>
      <c r="G3017" t="s">
        <v>86</v>
      </c>
      <c r="H3017">
        <v>1091</v>
      </c>
      <c r="I3017" s="68" t="str">
        <f>VLOOKUP(E3017,Refs!$P$2:$R$29,3,FALSE)</f>
        <v>Y61</v>
      </c>
      <c r="J3017" s="68" t="str">
        <f>VLOOKUP(E3017,Refs!$P$2:$S$29,4,FALSE)</f>
        <v>East of England</v>
      </c>
      <c r="K3017" s="28">
        <f t="shared" si="97"/>
        <v>1091</v>
      </c>
    </row>
    <row r="3018" spans="1:11" ht="15" thickBot="1" x14ac:dyDescent="0.4">
      <c r="A3018" s="69">
        <f t="shared" si="98"/>
        <v>45778</v>
      </c>
      <c r="B3018" t="s">
        <v>918</v>
      </c>
      <c r="C3018" t="s">
        <v>288</v>
      </c>
      <c r="D3018" s="188" t="s">
        <v>896</v>
      </c>
      <c r="E3018" t="s">
        <v>314</v>
      </c>
      <c r="F3018" t="s">
        <v>315</v>
      </c>
      <c r="G3018" t="s">
        <v>87</v>
      </c>
      <c r="H3018">
        <v>515</v>
      </c>
      <c r="I3018" s="68" t="str">
        <f>VLOOKUP(E3018,Refs!$P$2:$R$29,3,FALSE)</f>
        <v>Y61</v>
      </c>
      <c r="J3018" s="68" t="str">
        <f>VLOOKUP(E3018,Refs!$P$2:$S$29,4,FALSE)</f>
        <v>East of England</v>
      </c>
      <c r="K3018" s="28">
        <f t="shared" si="97"/>
        <v>515</v>
      </c>
    </row>
    <row r="3019" spans="1:11" ht="15" thickBot="1" x14ac:dyDescent="0.4">
      <c r="A3019" s="69">
        <f t="shared" si="98"/>
        <v>45778</v>
      </c>
      <c r="B3019" t="s">
        <v>918</v>
      </c>
      <c r="C3019" t="s">
        <v>288</v>
      </c>
      <c r="D3019" s="188" t="s">
        <v>896</v>
      </c>
      <c r="E3019" t="s">
        <v>314</v>
      </c>
      <c r="F3019" t="s">
        <v>315</v>
      </c>
      <c r="G3019" t="s">
        <v>88</v>
      </c>
      <c r="H3019">
        <v>4657</v>
      </c>
      <c r="I3019" s="68" t="str">
        <f>VLOOKUP(E3019,Refs!$P$2:$R$29,3,FALSE)</f>
        <v>Y61</v>
      </c>
      <c r="J3019" s="68" t="str">
        <f>VLOOKUP(E3019,Refs!$P$2:$S$29,4,FALSE)</f>
        <v>East of England</v>
      </c>
      <c r="K3019" s="28">
        <f t="shared" si="97"/>
        <v>4657</v>
      </c>
    </row>
    <row r="3020" spans="1:11" ht="15" thickBot="1" x14ac:dyDescent="0.4">
      <c r="A3020" s="69">
        <f t="shared" si="98"/>
        <v>45778</v>
      </c>
      <c r="B3020" t="s">
        <v>918</v>
      </c>
      <c r="C3020" t="s">
        <v>288</v>
      </c>
      <c r="D3020" s="188" t="s">
        <v>896</v>
      </c>
      <c r="E3020" t="s">
        <v>314</v>
      </c>
      <c r="F3020" t="s">
        <v>315</v>
      </c>
      <c r="G3020" t="s">
        <v>89</v>
      </c>
      <c r="H3020">
        <v>23322</v>
      </c>
      <c r="I3020" s="68" t="str">
        <f>VLOOKUP(E3020,Refs!$P$2:$R$29,3,FALSE)</f>
        <v>Y61</v>
      </c>
      <c r="J3020" s="68" t="str">
        <f>VLOOKUP(E3020,Refs!$P$2:$S$29,4,FALSE)</f>
        <v>East of England</v>
      </c>
      <c r="K3020" s="28">
        <f t="shared" si="97"/>
        <v>23322</v>
      </c>
    </row>
    <row r="3021" spans="1:11" ht="15" thickBot="1" x14ac:dyDescent="0.4">
      <c r="A3021" s="69">
        <f t="shared" si="98"/>
        <v>45778</v>
      </c>
      <c r="B3021" t="s">
        <v>918</v>
      </c>
      <c r="C3021" t="s">
        <v>288</v>
      </c>
      <c r="D3021" s="188" t="s">
        <v>896</v>
      </c>
      <c r="E3021" t="s">
        <v>314</v>
      </c>
      <c r="F3021" t="s">
        <v>315</v>
      </c>
      <c r="G3021" t="s">
        <v>90</v>
      </c>
      <c r="H3021">
        <v>27122</v>
      </c>
      <c r="I3021" s="68" t="str">
        <f>VLOOKUP(E3021,Refs!$P$2:$R$29,3,FALSE)</f>
        <v>Y61</v>
      </c>
      <c r="J3021" s="68" t="str">
        <f>VLOOKUP(E3021,Refs!$P$2:$S$29,4,FALSE)</f>
        <v>East of England</v>
      </c>
      <c r="K3021" s="28">
        <f t="shared" si="97"/>
        <v>27122</v>
      </c>
    </row>
    <row r="3022" spans="1:11" ht="15" thickBot="1" x14ac:dyDescent="0.4">
      <c r="A3022" s="69">
        <f t="shared" si="98"/>
        <v>45778</v>
      </c>
      <c r="B3022" t="s">
        <v>918</v>
      </c>
      <c r="C3022" t="s">
        <v>288</v>
      </c>
      <c r="D3022" s="188" t="s">
        <v>896</v>
      </c>
      <c r="E3022" t="s">
        <v>314</v>
      </c>
      <c r="F3022" t="s">
        <v>315</v>
      </c>
      <c r="G3022" t="s">
        <v>27</v>
      </c>
      <c r="H3022">
        <v>3988</v>
      </c>
      <c r="I3022" s="68" t="str">
        <f>VLOOKUP(E3022,Refs!$P$2:$R$29,3,FALSE)</f>
        <v>Y61</v>
      </c>
      <c r="J3022" s="68" t="str">
        <f>VLOOKUP(E3022,Refs!$P$2:$S$29,4,FALSE)</f>
        <v>East of England</v>
      </c>
      <c r="K3022" s="28">
        <f t="shared" si="97"/>
        <v>3988</v>
      </c>
    </row>
    <row r="3023" spans="1:11" ht="15" thickBot="1" x14ac:dyDescent="0.4">
      <c r="A3023" s="69">
        <f t="shared" si="98"/>
        <v>45778</v>
      </c>
      <c r="B3023" t="s">
        <v>918</v>
      </c>
      <c r="C3023" t="s">
        <v>288</v>
      </c>
      <c r="D3023" s="188" t="s">
        <v>896</v>
      </c>
      <c r="E3023" t="s">
        <v>314</v>
      </c>
      <c r="F3023" t="s">
        <v>315</v>
      </c>
      <c r="G3023" t="s">
        <v>29</v>
      </c>
      <c r="H3023">
        <v>3820</v>
      </c>
      <c r="I3023" s="68" t="str">
        <f>VLOOKUP(E3023,Refs!$P$2:$R$29,3,FALSE)</f>
        <v>Y61</v>
      </c>
      <c r="J3023" s="68" t="str">
        <f>VLOOKUP(E3023,Refs!$P$2:$S$29,4,FALSE)</f>
        <v>East of England</v>
      </c>
      <c r="K3023" s="28">
        <f t="shared" si="97"/>
        <v>3820</v>
      </c>
    </row>
    <row r="3024" spans="1:11" ht="15" thickBot="1" x14ac:dyDescent="0.4">
      <c r="A3024" s="69">
        <f t="shared" si="98"/>
        <v>45778</v>
      </c>
      <c r="B3024" t="s">
        <v>918</v>
      </c>
      <c r="C3024" t="s">
        <v>288</v>
      </c>
      <c r="D3024" s="188" t="s">
        <v>896</v>
      </c>
      <c r="E3024" t="s">
        <v>314</v>
      </c>
      <c r="F3024" t="s">
        <v>315</v>
      </c>
      <c r="G3024" t="s">
        <v>91</v>
      </c>
      <c r="H3024">
        <v>2143</v>
      </c>
      <c r="I3024" s="68" t="str">
        <f>VLOOKUP(E3024,Refs!$P$2:$R$29,3,FALSE)</f>
        <v>Y61</v>
      </c>
      <c r="J3024" s="68" t="str">
        <f>VLOOKUP(E3024,Refs!$P$2:$S$29,4,FALSE)</f>
        <v>East of England</v>
      </c>
      <c r="K3024" s="28">
        <f t="shared" si="97"/>
        <v>2143</v>
      </c>
    </row>
    <row r="3025" spans="1:11" ht="15" thickBot="1" x14ac:dyDescent="0.4">
      <c r="A3025" s="69">
        <f t="shared" si="98"/>
        <v>45778</v>
      </c>
      <c r="B3025" t="s">
        <v>918</v>
      </c>
      <c r="C3025" t="s">
        <v>288</v>
      </c>
      <c r="D3025" s="188" t="s">
        <v>896</v>
      </c>
      <c r="E3025" t="s">
        <v>314</v>
      </c>
      <c r="F3025" t="s">
        <v>315</v>
      </c>
      <c r="G3025" t="s">
        <v>92</v>
      </c>
      <c r="H3025">
        <v>14</v>
      </c>
      <c r="I3025" s="68" t="str">
        <f>VLOOKUP(E3025,Refs!$P$2:$R$29,3,FALSE)</f>
        <v>Y61</v>
      </c>
      <c r="J3025" s="68" t="str">
        <f>VLOOKUP(E3025,Refs!$P$2:$S$29,4,FALSE)</f>
        <v>East of England</v>
      </c>
      <c r="K3025" s="28">
        <f t="shared" si="97"/>
        <v>14</v>
      </c>
    </row>
    <row r="3026" spans="1:11" ht="15" thickBot="1" x14ac:dyDescent="0.4">
      <c r="A3026" s="69">
        <f t="shared" si="98"/>
        <v>45778</v>
      </c>
      <c r="B3026" t="s">
        <v>918</v>
      </c>
      <c r="C3026" t="s">
        <v>288</v>
      </c>
      <c r="D3026" s="188" t="s">
        <v>896</v>
      </c>
      <c r="E3026" t="s">
        <v>314</v>
      </c>
      <c r="F3026" t="s">
        <v>315</v>
      </c>
      <c r="G3026" t="s">
        <v>93</v>
      </c>
      <c r="H3026">
        <v>2116</v>
      </c>
      <c r="I3026" s="68" t="str">
        <f>VLOOKUP(E3026,Refs!$P$2:$R$29,3,FALSE)</f>
        <v>Y61</v>
      </c>
      <c r="J3026" s="68" t="str">
        <f>VLOOKUP(E3026,Refs!$P$2:$S$29,4,FALSE)</f>
        <v>East of England</v>
      </c>
      <c r="K3026" s="28">
        <f t="shared" si="97"/>
        <v>2116</v>
      </c>
    </row>
    <row r="3027" spans="1:11" ht="15" thickBot="1" x14ac:dyDescent="0.4">
      <c r="A3027" s="69">
        <f t="shared" si="98"/>
        <v>45778</v>
      </c>
      <c r="B3027" t="s">
        <v>918</v>
      </c>
      <c r="C3027" t="s">
        <v>288</v>
      </c>
      <c r="D3027" s="188" t="s">
        <v>896</v>
      </c>
      <c r="E3027" t="s">
        <v>314</v>
      </c>
      <c r="F3027" t="s">
        <v>315</v>
      </c>
      <c r="G3027" t="s">
        <v>94</v>
      </c>
      <c r="H3027">
        <v>130</v>
      </c>
      <c r="I3027" s="68" t="str">
        <f>VLOOKUP(E3027,Refs!$P$2:$R$29,3,FALSE)</f>
        <v>Y61</v>
      </c>
      <c r="J3027" s="68" t="str">
        <f>VLOOKUP(E3027,Refs!$P$2:$S$29,4,FALSE)</f>
        <v>East of England</v>
      </c>
      <c r="K3027" s="28">
        <f t="shared" si="97"/>
        <v>130</v>
      </c>
    </row>
    <row r="3028" spans="1:11" ht="15" thickBot="1" x14ac:dyDescent="0.4">
      <c r="A3028" s="69">
        <f t="shared" si="98"/>
        <v>45778</v>
      </c>
      <c r="B3028" t="s">
        <v>918</v>
      </c>
      <c r="C3028" t="s">
        <v>288</v>
      </c>
      <c r="D3028" s="188" t="s">
        <v>896</v>
      </c>
      <c r="E3028" t="s">
        <v>314</v>
      </c>
      <c r="F3028" t="s">
        <v>315</v>
      </c>
      <c r="G3028" t="s">
        <v>95</v>
      </c>
      <c r="H3028">
        <v>1078</v>
      </c>
      <c r="I3028" s="68" t="str">
        <f>VLOOKUP(E3028,Refs!$P$2:$R$29,3,FALSE)</f>
        <v>Y61</v>
      </c>
      <c r="J3028" s="68" t="str">
        <f>VLOOKUP(E3028,Refs!$P$2:$S$29,4,FALSE)</f>
        <v>East of England</v>
      </c>
      <c r="K3028" s="28">
        <f t="shared" si="97"/>
        <v>1078</v>
      </c>
    </row>
    <row r="3029" spans="1:11" ht="15" thickBot="1" x14ac:dyDescent="0.4">
      <c r="A3029" s="69">
        <f t="shared" si="98"/>
        <v>45778</v>
      </c>
      <c r="B3029" t="s">
        <v>918</v>
      </c>
      <c r="C3029" t="s">
        <v>288</v>
      </c>
      <c r="D3029" s="188" t="s">
        <v>896</v>
      </c>
      <c r="E3029" t="s">
        <v>314</v>
      </c>
      <c r="F3029" t="s">
        <v>315</v>
      </c>
      <c r="G3029" t="s">
        <v>96</v>
      </c>
      <c r="H3029">
        <v>68</v>
      </c>
      <c r="I3029" s="68" t="str">
        <f>VLOOKUP(E3029,Refs!$P$2:$R$29,3,FALSE)</f>
        <v>Y61</v>
      </c>
      <c r="J3029" s="68" t="str">
        <f>VLOOKUP(E3029,Refs!$P$2:$S$29,4,FALSE)</f>
        <v>East of England</v>
      </c>
      <c r="K3029" s="28">
        <f t="shared" si="97"/>
        <v>68</v>
      </c>
    </row>
    <row r="3030" spans="1:11" ht="15" thickBot="1" x14ac:dyDescent="0.4">
      <c r="A3030" s="69">
        <f t="shared" si="98"/>
        <v>45778</v>
      </c>
      <c r="B3030" t="s">
        <v>918</v>
      </c>
      <c r="C3030" t="s">
        <v>288</v>
      </c>
      <c r="D3030" s="188" t="s">
        <v>896</v>
      </c>
      <c r="E3030" t="s">
        <v>314</v>
      </c>
      <c r="F3030" t="s">
        <v>315</v>
      </c>
      <c r="G3030" t="s">
        <v>97</v>
      </c>
      <c r="H3030">
        <v>1338</v>
      </c>
      <c r="I3030" s="68" t="str">
        <f>VLOOKUP(E3030,Refs!$P$2:$R$29,3,FALSE)</f>
        <v>Y61</v>
      </c>
      <c r="J3030" s="68" t="str">
        <f>VLOOKUP(E3030,Refs!$P$2:$S$29,4,FALSE)</f>
        <v>East of England</v>
      </c>
      <c r="K3030" s="28">
        <f t="shared" si="97"/>
        <v>1338</v>
      </c>
    </row>
    <row r="3031" spans="1:11" ht="15" thickBot="1" x14ac:dyDescent="0.4">
      <c r="A3031" s="69">
        <f t="shared" si="98"/>
        <v>45778</v>
      </c>
      <c r="B3031" t="s">
        <v>918</v>
      </c>
      <c r="C3031" t="s">
        <v>288</v>
      </c>
      <c r="D3031" s="188" t="s">
        <v>896</v>
      </c>
      <c r="E3031" t="s">
        <v>314</v>
      </c>
      <c r="F3031" t="s">
        <v>315</v>
      </c>
      <c r="G3031" t="s">
        <v>31</v>
      </c>
      <c r="H3031">
        <v>754</v>
      </c>
      <c r="I3031" s="68" t="str">
        <f>VLOOKUP(E3031,Refs!$P$2:$R$29,3,FALSE)</f>
        <v>Y61</v>
      </c>
      <c r="J3031" s="68" t="str">
        <f>VLOOKUP(E3031,Refs!$P$2:$S$29,4,FALSE)</f>
        <v>East of England</v>
      </c>
      <c r="K3031" s="28">
        <f t="shared" si="97"/>
        <v>754</v>
      </c>
    </row>
    <row r="3032" spans="1:11" ht="15" thickBot="1" x14ac:dyDescent="0.4">
      <c r="A3032" s="69">
        <f t="shared" si="98"/>
        <v>45778</v>
      </c>
      <c r="B3032" t="s">
        <v>918</v>
      </c>
      <c r="C3032" t="s">
        <v>288</v>
      </c>
      <c r="D3032" s="188" t="s">
        <v>896</v>
      </c>
      <c r="E3032" t="s">
        <v>314</v>
      </c>
      <c r="F3032" t="s">
        <v>315</v>
      </c>
      <c r="G3032" t="s">
        <v>98</v>
      </c>
      <c r="H3032">
        <v>2616</v>
      </c>
      <c r="I3032" s="68" t="str">
        <f>VLOOKUP(E3032,Refs!$P$2:$R$29,3,FALSE)</f>
        <v>Y61</v>
      </c>
      <c r="J3032" s="68" t="str">
        <f>VLOOKUP(E3032,Refs!$P$2:$S$29,4,FALSE)</f>
        <v>East of England</v>
      </c>
      <c r="K3032" s="28">
        <f t="shared" si="97"/>
        <v>2616</v>
      </c>
    </row>
    <row r="3033" spans="1:11" ht="15" thickBot="1" x14ac:dyDescent="0.4">
      <c r="A3033" s="69">
        <f t="shared" si="98"/>
        <v>45778</v>
      </c>
      <c r="B3033" t="s">
        <v>918</v>
      </c>
      <c r="C3033" t="s">
        <v>288</v>
      </c>
      <c r="D3033" s="188" t="s">
        <v>896</v>
      </c>
      <c r="E3033" t="s">
        <v>314</v>
      </c>
      <c r="F3033" t="s">
        <v>315</v>
      </c>
      <c r="G3033" t="s">
        <v>99</v>
      </c>
      <c r="H3033">
        <v>3357</v>
      </c>
      <c r="I3033" s="68" t="str">
        <f>VLOOKUP(E3033,Refs!$P$2:$R$29,3,FALSE)</f>
        <v>Y61</v>
      </c>
      <c r="J3033" s="68" t="str">
        <f>VLOOKUP(E3033,Refs!$P$2:$S$29,4,FALSE)</f>
        <v>East of England</v>
      </c>
      <c r="K3033" s="28">
        <f t="shared" si="97"/>
        <v>3357</v>
      </c>
    </row>
    <row r="3034" spans="1:11" ht="15" thickBot="1" x14ac:dyDescent="0.4">
      <c r="A3034" s="69">
        <f t="shared" si="98"/>
        <v>45778</v>
      </c>
      <c r="B3034" t="s">
        <v>918</v>
      </c>
      <c r="C3034" t="s">
        <v>288</v>
      </c>
      <c r="D3034" s="188" t="s">
        <v>896</v>
      </c>
      <c r="E3034" t="s">
        <v>314</v>
      </c>
      <c r="F3034" t="s">
        <v>315</v>
      </c>
      <c r="G3034" t="s">
        <v>100</v>
      </c>
      <c r="H3034">
        <v>3199</v>
      </c>
      <c r="I3034" s="68" t="str">
        <f>VLOOKUP(E3034,Refs!$P$2:$R$29,3,FALSE)</f>
        <v>Y61</v>
      </c>
      <c r="J3034" s="68" t="str">
        <f>VLOOKUP(E3034,Refs!$P$2:$S$29,4,FALSE)</f>
        <v>East of England</v>
      </c>
      <c r="K3034" s="28">
        <f t="shared" si="97"/>
        <v>3199</v>
      </c>
    </row>
    <row r="3035" spans="1:11" ht="15" thickBot="1" x14ac:dyDescent="0.4">
      <c r="A3035" s="69">
        <f t="shared" si="98"/>
        <v>45778</v>
      </c>
      <c r="B3035" t="s">
        <v>918</v>
      </c>
      <c r="C3035" t="s">
        <v>288</v>
      </c>
      <c r="D3035" s="188" t="s">
        <v>896</v>
      </c>
      <c r="E3035" t="s">
        <v>314</v>
      </c>
      <c r="F3035" t="s">
        <v>315</v>
      </c>
      <c r="G3035" t="s">
        <v>101</v>
      </c>
      <c r="H3035">
        <v>2199</v>
      </c>
      <c r="I3035" s="68" t="str">
        <f>VLOOKUP(E3035,Refs!$P$2:$R$29,3,FALSE)</f>
        <v>Y61</v>
      </c>
      <c r="J3035" s="68" t="str">
        <f>VLOOKUP(E3035,Refs!$P$2:$S$29,4,FALSE)</f>
        <v>East of England</v>
      </c>
      <c r="K3035" s="28">
        <f t="shared" si="97"/>
        <v>2199</v>
      </c>
    </row>
    <row r="3036" spans="1:11" ht="15" thickBot="1" x14ac:dyDescent="0.4">
      <c r="A3036" s="69">
        <f t="shared" si="98"/>
        <v>45778</v>
      </c>
      <c r="B3036" t="s">
        <v>918</v>
      </c>
      <c r="C3036" t="s">
        <v>288</v>
      </c>
      <c r="D3036" s="188" t="s">
        <v>896</v>
      </c>
      <c r="E3036" t="s">
        <v>314</v>
      </c>
      <c r="F3036" t="s">
        <v>315</v>
      </c>
      <c r="G3036" t="s">
        <v>102</v>
      </c>
      <c r="H3036">
        <v>710</v>
      </c>
      <c r="I3036" s="68" t="str">
        <f>VLOOKUP(E3036,Refs!$P$2:$R$29,3,FALSE)</f>
        <v>Y61</v>
      </c>
      <c r="J3036" s="68" t="str">
        <f>VLOOKUP(E3036,Refs!$P$2:$S$29,4,FALSE)</f>
        <v>East of England</v>
      </c>
      <c r="K3036" s="28">
        <f t="shared" si="97"/>
        <v>710</v>
      </c>
    </row>
    <row r="3037" spans="1:11" ht="15" thickBot="1" x14ac:dyDescent="0.4">
      <c r="A3037" s="69">
        <f t="shared" si="98"/>
        <v>45778</v>
      </c>
      <c r="B3037" t="s">
        <v>918</v>
      </c>
      <c r="C3037" t="s">
        <v>288</v>
      </c>
      <c r="D3037" s="188" t="s">
        <v>896</v>
      </c>
      <c r="E3037" t="s">
        <v>314</v>
      </c>
      <c r="F3037" t="s">
        <v>315</v>
      </c>
      <c r="G3037" t="s">
        <v>103</v>
      </c>
      <c r="H3037">
        <v>311</v>
      </c>
      <c r="I3037" s="68" t="str">
        <f>VLOOKUP(E3037,Refs!$P$2:$R$29,3,FALSE)</f>
        <v>Y61</v>
      </c>
      <c r="J3037" s="68" t="str">
        <f>VLOOKUP(E3037,Refs!$P$2:$S$29,4,FALSE)</f>
        <v>East of England</v>
      </c>
      <c r="K3037" s="28">
        <f t="shared" si="97"/>
        <v>311</v>
      </c>
    </row>
    <row r="3038" spans="1:11" ht="15" thickBot="1" x14ac:dyDescent="0.4">
      <c r="A3038" s="69">
        <f t="shared" si="98"/>
        <v>45778</v>
      </c>
      <c r="B3038" t="s">
        <v>918</v>
      </c>
      <c r="C3038" t="s">
        <v>288</v>
      </c>
      <c r="D3038" s="188" t="s">
        <v>896</v>
      </c>
      <c r="E3038" t="s">
        <v>314</v>
      </c>
      <c r="F3038" t="s">
        <v>315</v>
      </c>
      <c r="G3038" t="s">
        <v>104</v>
      </c>
      <c r="H3038">
        <v>2171</v>
      </c>
      <c r="I3038" s="68" t="str">
        <f>VLOOKUP(E3038,Refs!$P$2:$R$29,3,FALSE)</f>
        <v>Y61</v>
      </c>
      <c r="J3038" s="68" t="str">
        <f>VLOOKUP(E3038,Refs!$P$2:$S$29,4,FALSE)</f>
        <v>East of England</v>
      </c>
      <c r="K3038" s="28">
        <f t="shared" si="97"/>
        <v>2171</v>
      </c>
    </row>
    <row r="3039" spans="1:11" ht="15" thickBot="1" x14ac:dyDescent="0.4">
      <c r="A3039" s="69">
        <f t="shared" si="98"/>
        <v>45778</v>
      </c>
      <c r="B3039" t="s">
        <v>918</v>
      </c>
      <c r="C3039" t="s">
        <v>288</v>
      </c>
      <c r="D3039" s="188" t="s">
        <v>896</v>
      </c>
      <c r="E3039" t="s">
        <v>314</v>
      </c>
      <c r="F3039" t="s">
        <v>315</v>
      </c>
      <c r="G3039" t="s">
        <v>105</v>
      </c>
      <c r="H3039">
        <v>4467315</v>
      </c>
      <c r="I3039" s="68" t="str">
        <f>VLOOKUP(E3039,Refs!$P$2:$R$29,3,FALSE)</f>
        <v>Y61</v>
      </c>
      <c r="J3039" s="68" t="str">
        <f>VLOOKUP(E3039,Refs!$P$2:$S$29,4,FALSE)</f>
        <v>East of England</v>
      </c>
      <c r="K3039" s="28">
        <f t="shared" si="97"/>
        <v>4467315</v>
      </c>
    </row>
    <row r="3040" spans="1:11" ht="15" thickBot="1" x14ac:dyDescent="0.4">
      <c r="A3040" s="69">
        <f t="shared" si="98"/>
        <v>45778</v>
      </c>
      <c r="B3040" t="s">
        <v>918</v>
      </c>
      <c r="C3040" t="s">
        <v>288</v>
      </c>
      <c r="D3040" s="188" t="s">
        <v>896</v>
      </c>
      <c r="E3040" t="s">
        <v>314</v>
      </c>
      <c r="F3040" t="s">
        <v>315</v>
      </c>
      <c r="G3040" t="s">
        <v>106</v>
      </c>
      <c r="H3040">
        <v>2691</v>
      </c>
      <c r="I3040" s="68" t="str">
        <f>VLOOKUP(E3040,Refs!$P$2:$R$29,3,FALSE)</f>
        <v>Y61</v>
      </c>
      <c r="J3040" s="68" t="str">
        <f>VLOOKUP(E3040,Refs!$P$2:$S$29,4,FALSE)</f>
        <v>East of England</v>
      </c>
      <c r="K3040" s="28">
        <f t="shared" si="97"/>
        <v>2691</v>
      </c>
    </row>
    <row r="3041" spans="1:11" ht="15" thickBot="1" x14ac:dyDescent="0.4">
      <c r="A3041" s="69">
        <f t="shared" si="98"/>
        <v>45778</v>
      </c>
      <c r="B3041" t="s">
        <v>918</v>
      </c>
      <c r="C3041" t="s">
        <v>288</v>
      </c>
      <c r="D3041" s="188" t="s">
        <v>896</v>
      </c>
      <c r="E3041" t="s">
        <v>314</v>
      </c>
      <c r="F3041" t="s">
        <v>315</v>
      </c>
      <c r="G3041" t="s">
        <v>107</v>
      </c>
      <c r="H3041">
        <v>1595</v>
      </c>
      <c r="I3041" s="68" t="str">
        <f>VLOOKUP(E3041,Refs!$P$2:$R$29,3,FALSE)</f>
        <v>Y61</v>
      </c>
      <c r="J3041" s="68" t="str">
        <f>VLOOKUP(E3041,Refs!$P$2:$S$29,4,FALSE)</f>
        <v>East of England</v>
      </c>
      <c r="K3041" s="28">
        <f t="shared" si="97"/>
        <v>1595</v>
      </c>
    </row>
    <row r="3042" spans="1:11" ht="15" thickBot="1" x14ac:dyDescent="0.4">
      <c r="A3042" s="69">
        <f t="shared" si="98"/>
        <v>45778</v>
      </c>
      <c r="B3042" t="s">
        <v>918</v>
      </c>
      <c r="C3042" t="s">
        <v>288</v>
      </c>
      <c r="D3042" s="188" t="s">
        <v>896</v>
      </c>
      <c r="E3042" t="s">
        <v>314</v>
      </c>
      <c r="F3042" t="s">
        <v>315</v>
      </c>
      <c r="G3042" t="s">
        <v>108</v>
      </c>
      <c r="H3042">
        <v>246</v>
      </c>
      <c r="I3042" s="68" t="str">
        <f>VLOOKUP(E3042,Refs!$P$2:$R$29,3,FALSE)</f>
        <v>Y61</v>
      </c>
      <c r="J3042" s="68" t="str">
        <f>VLOOKUP(E3042,Refs!$P$2:$S$29,4,FALSE)</f>
        <v>East of England</v>
      </c>
      <c r="K3042" s="28">
        <f t="shared" ref="K3042:K3105" si="99">IF(OR(H3042="NULL",H3042=0,H3042=""),"",H3042)</f>
        <v>246</v>
      </c>
    </row>
    <row r="3043" spans="1:11" ht="15" thickBot="1" x14ac:dyDescent="0.4">
      <c r="A3043" s="69">
        <f t="shared" si="98"/>
        <v>45778</v>
      </c>
      <c r="B3043" t="s">
        <v>918</v>
      </c>
      <c r="C3043" t="s">
        <v>288</v>
      </c>
      <c r="D3043" s="188" t="s">
        <v>896</v>
      </c>
      <c r="E3043" t="s">
        <v>314</v>
      </c>
      <c r="F3043" t="s">
        <v>315</v>
      </c>
      <c r="G3043" t="s">
        <v>109</v>
      </c>
      <c r="H3043">
        <v>694</v>
      </c>
      <c r="I3043" s="68" t="str">
        <f>VLOOKUP(E3043,Refs!$P$2:$R$29,3,FALSE)</f>
        <v>Y61</v>
      </c>
      <c r="J3043" s="68" t="str">
        <f>VLOOKUP(E3043,Refs!$P$2:$S$29,4,FALSE)</f>
        <v>East of England</v>
      </c>
      <c r="K3043" s="28">
        <f t="shared" si="99"/>
        <v>694</v>
      </c>
    </row>
    <row r="3044" spans="1:11" ht="15" thickBot="1" x14ac:dyDescent="0.4">
      <c r="A3044" s="69">
        <f t="shared" si="98"/>
        <v>45778</v>
      </c>
      <c r="B3044" t="s">
        <v>918</v>
      </c>
      <c r="C3044" t="s">
        <v>288</v>
      </c>
      <c r="D3044" s="188" t="s">
        <v>896</v>
      </c>
      <c r="E3044" t="s">
        <v>314</v>
      </c>
      <c r="F3044" t="s">
        <v>315</v>
      </c>
      <c r="G3044" t="s">
        <v>110</v>
      </c>
      <c r="H3044">
        <v>2472152</v>
      </c>
      <c r="I3044" s="68" t="str">
        <f>VLOOKUP(E3044,Refs!$P$2:$R$29,3,FALSE)</f>
        <v>Y61</v>
      </c>
      <c r="J3044" s="68" t="str">
        <f>VLOOKUP(E3044,Refs!$P$2:$S$29,4,FALSE)</f>
        <v>East of England</v>
      </c>
      <c r="K3044" s="28">
        <f t="shared" si="99"/>
        <v>2472152</v>
      </c>
    </row>
    <row r="3045" spans="1:11" ht="15" thickBot="1" x14ac:dyDescent="0.4">
      <c r="A3045" s="69">
        <f t="shared" si="98"/>
        <v>45778</v>
      </c>
      <c r="B3045" t="s">
        <v>918</v>
      </c>
      <c r="C3045" t="s">
        <v>288</v>
      </c>
      <c r="D3045" s="188" t="s">
        <v>896</v>
      </c>
      <c r="E3045" t="s">
        <v>314</v>
      </c>
      <c r="F3045" t="s">
        <v>315</v>
      </c>
      <c r="G3045" t="s">
        <v>111</v>
      </c>
      <c r="H3045">
        <v>1998</v>
      </c>
      <c r="I3045" s="68" t="str">
        <f>VLOOKUP(E3045,Refs!$P$2:$R$29,3,FALSE)</f>
        <v>Y61</v>
      </c>
      <c r="J3045" s="68" t="str">
        <f>VLOOKUP(E3045,Refs!$P$2:$S$29,4,FALSE)</f>
        <v>East of England</v>
      </c>
      <c r="K3045" s="28">
        <f t="shared" si="99"/>
        <v>1998</v>
      </c>
    </row>
    <row r="3046" spans="1:11" ht="15" thickBot="1" x14ac:dyDescent="0.4">
      <c r="A3046" s="69">
        <f t="shared" si="98"/>
        <v>45778</v>
      </c>
      <c r="B3046" t="s">
        <v>918</v>
      </c>
      <c r="C3046" t="s">
        <v>288</v>
      </c>
      <c r="D3046" s="188" t="s">
        <v>896</v>
      </c>
      <c r="E3046" t="s">
        <v>314</v>
      </c>
      <c r="F3046" t="s">
        <v>315</v>
      </c>
      <c r="G3046" t="s">
        <v>814</v>
      </c>
      <c r="H3046">
        <v>11648</v>
      </c>
      <c r="I3046" s="68" t="str">
        <f>VLOOKUP(E3046,Refs!$P$2:$R$29,3,FALSE)</f>
        <v>Y61</v>
      </c>
      <c r="J3046" s="68" t="str">
        <f>VLOOKUP(E3046,Refs!$P$2:$S$29,4,FALSE)</f>
        <v>East of England</v>
      </c>
      <c r="K3046" s="28">
        <f t="shared" si="99"/>
        <v>11648</v>
      </c>
    </row>
    <row r="3047" spans="1:11" ht="15" thickBot="1" x14ac:dyDescent="0.4">
      <c r="A3047" s="69">
        <f t="shared" si="98"/>
        <v>45778</v>
      </c>
      <c r="B3047" t="s">
        <v>918</v>
      </c>
      <c r="C3047" t="s">
        <v>288</v>
      </c>
      <c r="D3047" s="188" t="s">
        <v>896</v>
      </c>
      <c r="E3047" t="s">
        <v>314</v>
      </c>
      <c r="F3047" t="s">
        <v>315</v>
      </c>
      <c r="G3047" t="s">
        <v>815</v>
      </c>
      <c r="H3047">
        <v>306</v>
      </c>
      <c r="I3047" s="68" t="str">
        <f>VLOOKUP(E3047,Refs!$P$2:$R$29,3,FALSE)</f>
        <v>Y61</v>
      </c>
      <c r="J3047" s="68" t="str">
        <f>VLOOKUP(E3047,Refs!$P$2:$S$29,4,FALSE)</f>
        <v>East of England</v>
      </c>
      <c r="K3047" s="28">
        <f t="shared" si="99"/>
        <v>306</v>
      </c>
    </row>
    <row r="3048" spans="1:11" ht="15" thickBot="1" x14ac:dyDescent="0.4">
      <c r="A3048" s="69">
        <f t="shared" si="98"/>
        <v>45778</v>
      </c>
      <c r="B3048" t="s">
        <v>918</v>
      </c>
      <c r="C3048" t="s">
        <v>288</v>
      </c>
      <c r="D3048" s="188" t="s">
        <v>896</v>
      </c>
      <c r="E3048" t="s">
        <v>314</v>
      </c>
      <c r="F3048" t="s">
        <v>315</v>
      </c>
      <c r="G3048" t="s">
        <v>112</v>
      </c>
      <c r="H3048">
        <v>21313</v>
      </c>
      <c r="I3048" s="68" t="str">
        <f>VLOOKUP(E3048,Refs!$P$2:$R$29,3,FALSE)</f>
        <v>Y61</v>
      </c>
      <c r="J3048" s="68" t="str">
        <f>VLOOKUP(E3048,Refs!$P$2:$S$29,4,FALSE)</f>
        <v>East of England</v>
      </c>
      <c r="K3048" s="28">
        <f t="shared" si="99"/>
        <v>21313</v>
      </c>
    </row>
    <row r="3049" spans="1:11" ht="15" thickBot="1" x14ac:dyDescent="0.4">
      <c r="A3049" s="69">
        <f t="shared" si="98"/>
        <v>45778</v>
      </c>
      <c r="B3049" t="s">
        <v>918</v>
      </c>
      <c r="C3049" t="s">
        <v>288</v>
      </c>
      <c r="D3049" s="188" t="s">
        <v>896</v>
      </c>
      <c r="E3049" t="s">
        <v>314</v>
      </c>
      <c r="F3049" t="s">
        <v>315</v>
      </c>
      <c r="G3049" t="s">
        <v>113</v>
      </c>
      <c r="H3049">
        <v>6</v>
      </c>
      <c r="I3049" s="68" t="str">
        <f>VLOOKUP(E3049,Refs!$P$2:$R$29,3,FALSE)</f>
        <v>Y61</v>
      </c>
      <c r="J3049" s="68" t="str">
        <f>VLOOKUP(E3049,Refs!$P$2:$S$29,4,FALSE)</f>
        <v>East of England</v>
      </c>
      <c r="K3049" s="28">
        <f t="shared" si="99"/>
        <v>6</v>
      </c>
    </row>
    <row r="3050" spans="1:11" ht="15" thickBot="1" x14ac:dyDescent="0.4">
      <c r="A3050" s="69">
        <f t="shared" si="98"/>
        <v>45778</v>
      </c>
      <c r="B3050" t="s">
        <v>918</v>
      </c>
      <c r="C3050" t="s">
        <v>288</v>
      </c>
      <c r="D3050" s="188" t="s">
        <v>896</v>
      </c>
      <c r="E3050" t="s">
        <v>314</v>
      </c>
      <c r="F3050" t="s">
        <v>315</v>
      </c>
      <c r="G3050" t="s">
        <v>114</v>
      </c>
      <c r="H3050">
        <v>17213</v>
      </c>
      <c r="I3050" s="68" t="str">
        <f>VLOOKUP(E3050,Refs!$P$2:$R$29,3,FALSE)</f>
        <v>Y61</v>
      </c>
      <c r="J3050" s="68" t="str">
        <f>VLOOKUP(E3050,Refs!$P$2:$S$29,4,FALSE)</f>
        <v>East of England</v>
      </c>
      <c r="K3050" s="28">
        <f t="shared" si="99"/>
        <v>17213</v>
      </c>
    </row>
    <row r="3051" spans="1:11" ht="15" thickBot="1" x14ac:dyDescent="0.4">
      <c r="A3051" s="69">
        <f t="shared" si="98"/>
        <v>45778</v>
      </c>
      <c r="B3051" t="s">
        <v>918</v>
      </c>
      <c r="C3051" t="s">
        <v>288</v>
      </c>
      <c r="D3051" s="188" t="s">
        <v>896</v>
      </c>
      <c r="E3051" t="s">
        <v>314</v>
      </c>
      <c r="F3051" t="s">
        <v>315</v>
      </c>
      <c r="G3051" t="s">
        <v>115</v>
      </c>
      <c r="H3051">
        <v>2699</v>
      </c>
      <c r="I3051" s="68" t="str">
        <f>VLOOKUP(E3051,Refs!$P$2:$R$29,3,FALSE)</f>
        <v>Y61</v>
      </c>
      <c r="J3051" s="68" t="str">
        <f>VLOOKUP(E3051,Refs!$P$2:$S$29,4,FALSE)</f>
        <v>East of England</v>
      </c>
      <c r="K3051" s="28">
        <f t="shared" si="99"/>
        <v>2699</v>
      </c>
    </row>
    <row r="3052" spans="1:11" ht="15" thickBot="1" x14ac:dyDescent="0.4">
      <c r="A3052" s="69">
        <f t="shared" si="98"/>
        <v>45778</v>
      </c>
      <c r="B3052" t="s">
        <v>918</v>
      </c>
      <c r="C3052" t="s">
        <v>288</v>
      </c>
      <c r="D3052" s="188" t="s">
        <v>896</v>
      </c>
      <c r="E3052" t="s">
        <v>314</v>
      </c>
      <c r="F3052" t="s">
        <v>315</v>
      </c>
      <c r="G3052" t="s">
        <v>116</v>
      </c>
      <c r="H3052">
        <v>3644</v>
      </c>
      <c r="I3052" s="68" t="str">
        <f>VLOOKUP(E3052,Refs!$P$2:$R$29,3,FALSE)</f>
        <v>Y61</v>
      </c>
      <c r="J3052" s="68" t="str">
        <f>VLOOKUP(E3052,Refs!$P$2:$S$29,4,FALSE)</f>
        <v>East of England</v>
      </c>
      <c r="K3052" s="28">
        <f t="shared" si="99"/>
        <v>3644</v>
      </c>
    </row>
    <row r="3053" spans="1:11" ht="15" thickBot="1" x14ac:dyDescent="0.4">
      <c r="A3053" s="69">
        <f t="shared" si="98"/>
        <v>45778</v>
      </c>
      <c r="B3053" t="s">
        <v>918</v>
      </c>
      <c r="C3053" t="s">
        <v>288</v>
      </c>
      <c r="D3053" s="188" t="s">
        <v>896</v>
      </c>
      <c r="E3053" t="s">
        <v>314</v>
      </c>
      <c r="F3053" t="s">
        <v>315</v>
      </c>
      <c r="G3053" t="s">
        <v>117</v>
      </c>
      <c r="H3053">
        <v>1039</v>
      </c>
      <c r="I3053" s="68" t="str">
        <f>VLOOKUP(E3053,Refs!$P$2:$R$29,3,FALSE)</f>
        <v>Y61</v>
      </c>
      <c r="J3053" s="68" t="str">
        <f>VLOOKUP(E3053,Refs!$P$2:$S$29,4,FALSE)</f>
        <v>East of England</v>
      </c>
      <c r="K3053" s="28">
        <f t="shared" si="99"/>
        <v>1039</v>
      </c>
    </row>
    <row r="3054" spans="1:11" ht="15" thickBot="1" x14ac:dyDescent="0.4">
      <c r="A3054" s="69">
        <f t="shared" si="98"/>
        <v>45778</v>
      </c>
      <c r="B3054" t="s">
        <v>918</v>
      </c>
      <c r="C3054" t="s">
        <v>288</v>
      </c>
      <c r="D3054" s="188" t="s">
        <v>896</v>
      </c>
      <c r="E3054" t="s">
        <v>314</v>
      </c>
      <c r="F3054" t="s">
        <v>315</v>
      </c>
      <c r="G3054" t="s">
        <v>118</v>
      </c>
      <c r="H3054">
        <v>8686</v>
      </c>
      <c r="I3054" s="68" t="str">
        <f>VLOOKUP(E3054,Refs!$P$2:$R$29,3,FALSE)</f>
        <v>Y61</v>
      </c>
      <c r="J3054" s="68" t="str">
        <f>VLOOKUP(E3054,Refs!$P$2:$S$29,4,FALSE)</f>
        <v>East of England</v>
      </c>
      <c r="K3054" s="28">
        <f t="shared" si="99"/>
        <v>8686</v>
      </c>
    </row>
    <row r="3055" spans="1:11" ht="15" thickBot="1" x14ac:dyDescent="0.4">
      <c r="A3055" s="69">
        <f t="shared" si="98"/>
        <v>45778</v>
      </c>
      <c r="B3055" t="s">
        <v>918</v>
      </c>
      <c r="C3055" t="s">
        <v>288</v>
      </c>
      <c r="D3055" s="188" t="s">
        <v>896</v>
      </c>
      <c r="E3055" t="s">
        <v>314</v>
      </c>
      <c r="F3055" t="s">
        <v>315</v>
      </c>
      <c r="G3055" t="s">
        <v>119</v>
      </c>
      <c r="H3055">
        <v>10</v>
      </c>
      <c r="I3055" s="68" t="str">
        <f>VLOOKUP(E3055,Refs!$P$2:$R$29,3,FALSE)</f>
        <v>Y61</v>
      </c>
      <c r="J3055" s="68" t="str">
        <f>VLOOKUP(E3055,Refs!$P$2:$S$29,4,FALSE)</f>
        <v>East of England</v>
      </c>
      <c r="K3055" s="28">
        <f t="shared" si="99"/>
        <v>10</v>
      </c>
    </row>
    <row r="3056" spans="1:11" ht="15" thickBot="1" x14ac:dyDescent="0.4">
      <c r="A3056" s="69">
        <f t="shared" si="98"/>
        <v>45778</v>
      </c>
      <c r="B3056" t="s">
        <v>918</v>
      </c>
      <c r="C3056" t="s">
        <v>288</v>
      </c>
      <c r="D3056" s="188" t="s">
        <v>896</v>
      </c>
      <c r="E3056" t="s">
        <v>314</v>
      </c>
      <c r="F3056" t="s">
        <v>315</v>
      </c>
      <c r="G3056" t="s">
        <v>120</v>
      </c>
      <c r="H3056">
        <v>1382</v>
      </c>
      <c r="I3056" s="68" t="str">
        <f>VLOOKUP(E3056,Refs!$P$2:$R$29,3,FALSE)</f>
        <v>Y61</v>
      </c>
      <c r="J3056" s="68" t="str">
        <f>VLOOKUP(E3056,Refs!$P$2:$S$29,4,FALSE)</f>
        <v>East of England</v>
      </c>
      <c r="K3056" s="28">
        <f t="shared" si="99"/>
        <v>1382</v>
      </c>
    </row>
    <row r="3057" spans="1:11" ht="15" thickBot="1" x14ac:dyDescent="0.4">
      <c r="A3057" s="69">
        <f t="shared" si="98"/>
        <v>45778</v>
      </c>
      <c r="B3057" t="s">
        <v>918</v>
      </c>
      <c r="C3057" t="s">
        <v>288</v>
      </c>
      <c r="D3057" s="188" t="s">
        <v>896</v>
      </c>
      <c r="E3057" t="s">
        <v>314</v>
      </c>
      <c r="F3057" t="s">
        <v>315</v>
      </c>
      <c r="G3057" t="s">
        <v>121</v>
      </c>
      <c r="H3057">
        <v>606</v>
      </c>
      <c r="I3057" s="68" t="str">
        <f>VLOOKUP(E3057,Refs!$P$2:$R$29,3,FALSE)</f>
        <v>Y61</v>
      </c>
      <c r="J3057" s="68" t="str">
        <f>VLOOKUP(E3057,Refs!$P$2:$S$29,4,FALSE)</f>
        <v>East of England</v>
      </c>
      <c r="K3057" s="28">
        <f t="shared" si="99"/>
        <v>606</v>
      </c>
    </row>
    <row r="3058" spans="1:11" ht="15" thickBot="1" x14ac:dyDescent="0.4">
      <c r="A3058" s="69">
        <f t="shared" si="98"/>
        <v>45778</v>
      </c>
      <c r="B3058" t="s">
        <v>918</v>
      </c>
      <c r="C3058" t="s">
        <v>288</v>
      </c>
      <c r="D3058" s="188" t="s">
        <v>896</v>
      </c>
      <c r="E3058" t="s">
        <v>314</v>
      </c>
      <c r="F3058" t="s">
        <v>315</v>
      </c>
      <c r="G3058" t="s">
        <v>122</v>
      </c>
      <c r="H3058">
        <v>2633</v>
      </c>
      <c r="I3058" s="68" t="str">
        <f>VLOOKUP(E3058,Refs!$P$2:$R$29,3,FALSE)</f>
        <v>Y61</v>
      </c>
      <c r="J3058" s="68" t="str">
        <f>VLOOKUP(E3058,Refs!$P$2:$S$29,4,FALSE)</f>
        <v>East of England</v>
      </c>
      <c r="K3058" s="28">
        <f t="shared" si="99"/>
        <v>2633</v>
      </c>
    </row>
    <row r="3059" spans="1:11" ht="15" thickBot="1" x14ac:dyDescent="0.4">
      <c r="A3059" s="69">
        <f t="shared" si="98"/>
        <v>45778</v>
      </c>
      <c r="B3059" t="s">
        <v>918</v>
      </c>
      <c r="C3059" t="s">
        <v>288</v>
      </c>
      <c r="D3059" s="188" t="s">
        <v>896</v>
      </c>
      <c r="E3059" t="s">
        <v>314</v>
      </c>
      <c r="F3059" t="s">
        <v>315</v>
      </c>
      <c r="G3059" t="s">
        <v>123</v>
      </c>
      <c r="H3059">
        <v>1011</v>
      </c>
      <c r="I3059" s="68" t="str">
        <f>VLOOKUP(E3059,Refs!$P$2:$R$29,3,FALSE)</f>
        <v>Y61</v>
      </c>
      <c r="J3059" s="68" t="str">
        <f>VLOOKUP(E3059,Refs!$P$2:$S$29,4,FALSE)</f>
        <v>East of England</v>
      </c>
      <c r="K3059" s="28">
        <f t="shared" si="99"/>
        <v>1011</v>
      </c>
    </row>
    <row r="3060" spans="1:11" ht="15" thickBot="1" x14ac:dyDescent="0.4">
      <c r="A3060" s="69">
        <f t="shared" si="98"/>
        <v>45778</v>
      </c>
      <c r="B3060" t="s">
        <v>918</v>
      </c>
      <c r="C3060" t="s">
        <v>288</v>
      </c>
      <c r="D3060" s="188" t="s">
        <v>896</v>
      </c>
      <c r="E3060" t="s">
        <v>314</v>
      </c>
      <c r="F3060" t="s">
        <v>315</v>
      </c>
      <c r="G3060" t="s">
        <v>124</v>
      </c>
      <c r="H3060">
        <v>56</v>
      </c>
      <c r="I3060" s="68" t="str">
        <f>VLOOKUP(E3060,Refs!$P$2:$R$29,3,FALSE)</f>
        <v>Y61</v>
      </c>
      <c r="J3060" s="68" t="str">
        <f>VLOOKUP(E3060,Refs!$P$2:$S$29,4,FALSE)</f>
        <v>East of England</v>
      </c>
      <c r="K3060" s="28">
        <f t="shared" si="99"/>
        <v>56</v>
      </c>
    </row>
    <row r="3061" spans="1:11" ht="15" thickBot="1" x14ac:dyDescent="0.4">
      <c r="A3061" s="69">
        <f t="shared" si="98"/>
        <v>45778</v>
      </c>
      <c r="B3061" t="s">
        <v>918</v>
      </c>
      <c r="C3061" t="s">
        <v>288</v>
      </c>
      <c r="D3061" s="188" t="s">
        <v>896</v>
      </c>
      <c r="E3061" t="s">
        <v>314</v>
      </c>
      <c r="F3061" t="s">
        <v>315</v>
      </c>
      <c r="G3061" t="s">
        <v>125</v>
      </c>
      <c r="H3061">
        <v>0</v>
      </c>
      <c r="I3061" s="68" t="str">
        <f>VLOOKUP(E3061,Refs!$P$2:$R$29,3,FALSE)</f>
        <v>Y61</v>
      </c>
      <c r="J3061" s="68" t="str">
        <f>VLOOKUP(E3061,Refs!$P$2:$S$29,4,FALSE)</f>
        <v>East of England</v>
      </c>
      <c r="K3061" s="28" t="str">
        <f t="shared" si="99"/>
        <v/>
      </c>
    </row>
    <row r="3062" spans="1:11" ht="15" thickBot="1" x14ac:dyDescent="0.4">
      <c r="A3062" s="69">
        <f t="shared" si="98"/>
        <v>45778</v>
      </c>
      <c r="B3062" t="s">
        <v>918</v>
      </c>
      <c r="C3062" t="s">
        <v>288</v>
      </c>
      <c r="D3062" s="188" t="s">
        <v>896</v>
      </c>
      <c r="E3062" t="s">
        <v>314</v>
      </c>
      <c r="F3062" t="s">
        <v>315</v>
      </c>
      <c r="G3062" t="s">
        <v>126</v>
      </c>
      <c r="H3062">
        <v>0</v>
      </c>
      <c r="I3062" s="68" t="str">
        <f>VLOOKUP(E3062,Refs!$P$2:$R$29,3,FALSE)</f>
        <v>Y61</v>
      </c>
      <c r="J3062" s="68" t="str">
        <f>VLOOKUP(E3062,Refs!$P$2:$S$29,4,FALSE)</f>
        <v>East of England</v>
      </c>
      <c r="K3062" s="28" t="str">
        <f t="shared" si="99"/>
        <v/>
      </c>
    </row>
    <row r="3063" spans="1:11" ht="15" thickBot="1" x14ac:dyDescent="0.4">
      <c r="A3063" s="69">
        <f t="shared" si="98"/>
        <v>45778</v>
      </c>
      <c r="B3063" t="s">
        <v>918</v>
      </c>
      <c r="C3063" t="s">
        <v>288</v>
      </c>
      <c r="D3063" s="188" t="s">
        <v>896</v>
      </c>
      <c r="E3063" t="s">
        <v>314</v>
      </c>
      <c r="F3063" t="s">
        <v>315</v>
      </c>
      <c r="G3063" t="s">
        <v>127</v>
      </c>
      <c r="H3063">
        <v>0</v>
      </c>
      <c r="I3063" s="68" t="str">
        <f>VLOOKUP(E3063,Refs!$P$2:$R$29,3,FALSE)</f>
        <v>Y61</v>
      </c>
      <c r="J3063" s="68" t="str">
        <f>VLOOKUP(E3063,Refs!$P$2:$S$29,4,FALSE)</f>
        <v>East of England</v>
      </c>
      <c r="K3063" s="28" t="str">
        <f t="shared" si="99"/>
        <v/>
      </c>
    </row>
    <row r="3064" spans="1:11" ht="15" thickBot="1" x14ac:dyDescent="0.4">
      <c r="A3064" s="69">
        <f t="shared" si="98"/>
        <v>45778</v>
      </c>
      <c r="B3064" t="s">
        <v>918</v>
      </c>
      <c r="C3064" t="s">
        <v>288</v>
      </c>
      <c r="D3064" s="188" t="s">
        <v>896</v>
      </c>
      <c r="E3064" t="s">
        <v>314</v>
      </c>
      <c r="F3064" t="s">
        <v>315</v>
      </c>
      <c r="G3064" t="s">
        <v>128</v>
      </c>
      <c r="H3064">
        <v>33</v>
      </c>
      <c r="I3064" s="68" t="str">
        <f>VLOOKUP(E3064,Refs!$P$2:$R$29,3,FALSE)</f>
        <v>Y61</v>
      </c>
      <c r="J3064" s="68" t="str">
        <f>VLOOKUP(E3064,Refs!$P$2:$S$29,4,FALSE)</f>
        <v>East of England</v>
      </c>
      <c r="K3064" s="28">
        <f t="shared" si="99"/>
        <v>33</v>
      </c>
    </row>
    <row r="3065" spans="1:11" ht="15" thickBot="1" x14ac:dyDescent="0.4">
      <c r="A3065" s="69">
        <f t="shared" si="98"/>
        <v>45778</v>
      </c>
      <c r="B3065" t="s">
        <v>918</v>
      </c>
      <c r="C3065" t="s">
        <v>288</v>
      </c>
      <c r="D3065" s="188" t="s">
        <v>896</v>
      </c>
      <c r="E3065" t="s">
        <v>314</v>
      </c>
      <c r="F3065" t="s">
        <v>315</v>
      </c>
      <c r="G3065" t="s">
        <v>129</v>
      </c>
      <c r="H3065">
        <v>47</v>
      </c>
      <c r="I3065" s="68" t="str">
        <f>VLOOKUP(E3065,Refs!$P$2:$R$29,3,FALSE)</f>
        <v>Y61</v>
      </c>
      <c r="J3065" s="68" t="str">
        <f>VLOOKUP(E3065,Refs!$P$2:$S$29,4,FALSE)</f>
        <v>East of England</v>
      </c>
      <c r="K3065" s="28">
        <f t="shared" si="99"/>
        <v>47</v>
      </c>
    </row>
    <row r="3066" spans="1:11" ht="15" thickBot="1" x14ac:dyDescent="0.4">
      <c r="A3066" s="69">
        <f t="shared" si="98"/>
        <v>45778</v>
      </c>
      <c r="B3066" t="s">
        <v>918</v>
      </c>
      <c r="C3066" t="s">
        <v>288</v>
      </c>
      <c r="D3066" s="188" t="s">
        <v>896</v>
      </c>
      <c r="E3066" t="s">
        <v>314</v>
      </c>
      <c r="F3066" t="s">
        <v>315</v>
      </c>
      <c r="G3066" t="s">
        <v>130</v>
      </c>
      <c r="H3066">
        <v>437</v>
      </c>
      <c r="I3066" s="68" t="str">
        <f>VLOOKUP(E3066,Refs!$P$2:$R$29,3,FALSE)</f>
        <v>Y61</v>
      </c>
      <c r="J3066" s="68" t="str">
        <f>VLOOKUP(E3066,Refs!$P$2:$S$29,4,FALSE)</f>
        <v>East of England</v>
      </c>
      <c r="K3066" s="28">
        <f t="shared" si="99"/>
        <v>437</v>
      </c>
    </row>
    <row r="3067" spans="1:11" ht="15" thickBot="1" x14ac:dyDescent="0.4">
      <c r="A3067" s="69">
        <f t="shared" si="98"/>
        <v>45778</v>
      </c>
      <c r="B3067" t="s">
        <v>918</v>
      </c>
      <c r="C3067" t="s">
        <v>288</v>
      </c>
      <c r="D3067" s="188" t="s">
        <v>896</v>
      </c>
      <c r="E3067" t="s">
        <v>314</v>
      </c>
      <c r="F3067" t="s">
        <v>315</v>
      </c>
      <c r="G3067" t="s">
        <v>131</v>
      </c>
      <c r="H3067">
        <v>383</v>
      </c>
      <c r="I3067" s="68" t="str">
        <f>VLOOKUP(E3067,Refs!$P$2:$R$29,3,FALSE)</f>
        <v>Y61</v>
      </c>
      <c r="J3067" s="68" t="str">
        <f>VLOOKUP(E3067,Refs!$P$2:$S$29,4,FALSE)</f>
        <v>East of England</v>
      </c>
      <c r="K3067" s="28">
        <f t="shared" si="99"/>
        <v>383</v>
      </c>
    </row>
    <row r="3068" spans="1:11" ht="15" thickBot="1" x14ac:dyDescent="0.4">
      <c r="A3068" s="69">
        <f t="shared" si="98"/>
        <v>45778</v>
      </c>
      <c r="B3068" t="s">
        <v>918</v>
      </c>
      <c r="C3068" t="s">
        <v>288</v>
      </c>
      <c r="D3068" s="188" t="s">
        <v>896</v>
      </c>
      <c r="E3068" t="s">
        <v>314</v>
      </c>
      <c r="F3068" t="s">
        <v>315</v>
      </c>
      <c r="G3068" t="s">
        <v>132</v>
      </c>
      <c r="H3068">
        <v>1010</v>
      </c>
      <c r="I3068" s="68" t="str">
        <f>VLOOKUP(E3068,Refs!$P$2:$R$29,3,FALSE)</f>
        <v>Y61</v>
      </c>
      <c r="J3068" s="68" t="str">
        <f>VLOOKUP(E3068,Refs!$P$2:$S$29,4,FALSE)</f>
        <v>East of England</v>
      </c>
      <c r="K3068" s="28">
        <f t="shared" si="99"/>
        <v>1010</v>
      </c>
    </row>
    <row r="3069" spans="1:11" ht="15" thickBot="1" x14ac:dyDescent="0.4">
      <c r="A3069" s="69">
        <f t="shared" si="98"/>
        <v>45778</v>
      </c>
      <c r="B3069" t="s">
        <v>918</v>
      </c>
      <c r="C3069" t="s">
        <v>288</v>
      </c>
      <c r="D3069" s="188" t="s">
        <v>896</v>
      </c>
      <c r="E3069" t="s">
        <v>314</v>
      </c>
      <c r="F3069" t="s">
        <v>315</v>
      </c>
      <c r="G3069" t="s">
        <v>133</v>
      </c>
      <c r="H3069">
        <v>892</v>
      </c>
      <c r="I3069" s="68" t="str">
        <f>VLOOKUP(E3069,Refs!$P$2:$R$29,3,FALSE)</f>
        <v>Y61</v>
      </c>
      <c r="J3069" s="68" t="str">
        <f>VLOOKUP(E3069,Refs!$P$2:$S$29,4,FALSE)</f>
        <v>East of England</v>
      </c>
      <c r="K3069" s="28">
        <f t="shared" si="99"/>
        <v>892</v>
      </c>
    </row>
    <row r="3070" spans="1:11" ht="15" thickBot="1" x14ac:dyDescent="0.4">
      <c r="A3070" s="69">
        <f t="shared" si="98"/>
        <v>45778</v>
      </c>
      <c r="B3070" t="s">
        <v>918</v>
      </c>
      <c r="C3070" t="s">
        <v>288</v>
      </c>
      <c r="D3070" s="188" t="s">
        <v>896</v>
      </c>
      <c r="E3070" t="s">
        <v>314</v>
      </c>
      <c r="F3070" t="s">
        <v>315</v>
      </c>
      <c r="G3070" t="s">
        <v>134</v>
      </c>
      <c r="H3070">
        <v>335</v>
      </c>
      <c r="I3070" s="68" t="str">
        <f>VLOOKUP(E3070,Refs!$P$2:$R$29,3,FALSE)</f>
        <v>Y61</v>
      </c>
      <c r="J3070" s="68" t="str">
        <f>VLOOKUP(E3070,Refs!$P$2:$S$29,4,FALSE)</f>
        <v>East of England</v>
      </c>
      <c r="K3070" s="28">
        <f t="shared" si="99"/>
        <v>335</v>
      </c>
    </row>
    <row r="3071" spans="1:11" ht="15" thickBot="1" x14ac:dyDescent="0.4">
      <c r="A3071" s="69">
        <f t="shared" si="98"/>
        <v>45778</v>
      </c>
      <c r="B3071" t="s">
        <v>918</v>
      </c>
      <c r="C3071" t="s">
        <v>288</v>
      </c>
      <c r="D3071" s="188" t="s">
        <v>896</v>
      </c>
      <c r="E3071" t="s">
        <v>314</v>
      </c>
      <c r="F3071" t="s">
        <v>315</v>
      </c>
      <c r="G3071" t="s">
        <v>135</v>
      </c>
      <c r="H3071">
        <v>323</v>
      </c>
      <c r="I3071" s="68" t="str">
        <f>VLOOKUP(E3071,Refs!$P$2:$R$29,3,FALSE)</f>
        <v>Y61</v>
      </c>
      <c r="J3071" s="68" t="str">
        <f>VLOOKUP(E3071,Refs!$P$2:$S$29,4,FALSE)</f>
        <v>East of England</v>
      </c>
      <c r="K3071" s="28">
        <f t="shared" si="99"/>
        <v>323</v>
      </c>
    </row>
    <row r="3072" spans="1:11" ht="15" thickBot="1" x14ac:dyDescent="0.4">
      <c r="A3072" s="69">
        <f t="shared" si="98"/>
        <v>45778</v>
      </c>
      <c r="B3072" t="s">
        <v>918</v>
      </c>
      <c r="C3072" t="s">
        <v>288</v>
      </c>
      <c r="D3072" s="188" t="s">
        <v>896</v>
      </c>
      <c r="E3072" t="s">
        <v>314</v>
      </c>
      <c r="F3072" t="s">
        <v>315</v>
      </c>
      <c r="G3072" t="s">
        <v>136</v>
      </c>
      <c r="H3072">
        <v>119</v>
      </c>
      <c r="I3072" s="68" t="str">
        <f>VLOOKUP(E3072,Refs!$P$2:$R$29,3,FALSE)</f>
        <v>Y61</v>
      </c>
      <c r="J3072" s="68" t="str">
        <f>VLOOKUP(E3072,Refs!$P$2:$S$29,4,FALSE)</f>
        <v>East of England</v>
      </c>
      <c r="K3072" s="28">
        <f t="shared" si="99"/>
        <v>119</v>
      </c>
    </row>
    <row r="3073" spans="1:11" ht="15" thickBot="1" x14ac:dyDescent="0.4">
      <c r="A3073" s="69">
        <f t="shared" si="98"/>
        <v>45778</v>
      </c>
      <c r="B3073" t="s">
        <v>918</v>
      </c>
      <c r="C3073" t="s">
        <v>288</v>
      </c>
      <c r="D3073" s="188" t="s">
        <v>896</v>
      </c>
      <c r="E3073" t="s">
        <v>314</v>
      </c>
      <c r="F3073" t="s">
        <v>315</v>
      </c>
      <c r="G3073" t="s">
        <v>137</v>
      </c>
      <c r="H3073">
        <v>94</v>
      </c>
      <c r="I3073" s="68" t="str">
        <f>VLOOKUP(E3073,Refs!$P$2:$R$29,3,FALSE)</f>
        <v>Y61</v>
      </c>
      <c r="J3073" s="68" t="str">
        <f>VLOOKUP(E3073,Refs!$P$2:$S$29,4,FALSE)</f>
        <v>East of England</v>
      </c>
      <c r="K3073" s="28">
        <f t="shared" si="99"/>
        <v>94</v>
      </c>
    </row>
    <row r="3074" spans="1:11" ht="15" thickBot="1" x14ac:dyDescent="0.4">
      <c r="A3074" s="69">
        <f t="shared" si="98"/>
        <v>45778</v>
      </c>
      <c r="B3074" t="s">
        <v>918</v>
      </c>
      <c r="C3074" t="s">
        <v>288</v>
      </c>
      <c r="D3074" s="188" t="s">
        <v>896</v>
      </c>
      <c r="E3074" t="s">
        <v>314</v>
      </c>
      <c r="F3074" t="s">
        <v>315</v>
      </c>
      <c r="G3074" t="s">
        <v>138</v>
      </c>
      <c r="H3074">
        <v>4</v>
      </c>
      <c r="I3074" s="68" t="str">
        <f>VLOOKUP(E3074,Refs!$P$2:$R$29,3,FALSE)</f>
        <v>Y61</v>
      </c>
      <c r="J3074" s="68" t="str">
        <f>VLOOKUP(E3074,Refs!$P$2:$S$29,4,FALSE)</f>
        <v>East of England</v>
      </c>
      <c r="K3074" s="28">
        <f t="shared" si="99"/>
        <v>4</v>
      </c>
    </row>
    <row r="3075" spans="1:11" ht="15" thickBot="1" x14ac:dyDescent="0.4">
      <c r="A3075" s="69">
        <f t="shared" ref="A3075:A3138" si="100">DATEVALUE(RIGHT(B3075,8))</f>
        <v>45778</v>
      </c>
      <c r="B3075" t="s">
        <v>918</v>
      </c>
      <c r="C3075" t="s">
        <v>288</v>
      </c>
      <c r="D3075" s="188" t="s">
        <v>896</v>
      </c>
      <c r="E3075" t="s">
        <v>314</v>
      </c>
      <c r="F3075" t="s">
        <v>315</v>
      </c>
      <c r="G3075" t="s">
        <v>139</v>
      </c>
      <c r="H3075">
        <v>1</v>
      </c>
      <c r="I3075" s="68" t="str">
        <f>VLOOKUP(E3075,Refs!$P$2:$R$29,3,FALSE)</f>
        <v>Y61</v>
      </c>
      <c r="J3075" s="68" t="str">
        <f>VLOOKUP(E3075,Refs!$P$2:$S$29,4,FALSE)</f>
        <v>East of England</v>
      </c>
      <c r="K3075" s="28">
        <f t="shared" si="99"/>
        <v>1</v>
      </c>
    </row>
    <row r="3076" spans="1:11" ht="15" thickBot="1" x14ac:dyDescent="0.4">
      <c r="A3076" s="69">
        <f t="shared" si="100"/>
        <v>45778</v>
      </c>
      <c r="B3076" t="s">
        <v>918</v>
      </c>
      <c r="C3076" t="s">
        <v>288</v>
      </c>
      <c r="D3076" s="188" t="s">
        <v>896</v>
      </c>
      <c r="E3076" t="s">
        <v>314</v>
      </c>
      <c r="F3076" t="s">
        <v>315</v>
      </c>
      <c r="G3076" t="s">
        <v>140</v>
      </c>
      <c r="H3076">
        <v>3</v>
      </c>
      <c r="I3076" s="68" t="str">
        <f>VLOOKUP(E3076,Refs!$P$2:$R$29,3,FALSE)</f>
        <v>Y61</v>
      </c>
      <c r="J3076" s="68" t="str">
        <f>VLOOKUP(E3076,Refs!$P$2:$S$29,4,FALSE)</f>
        <v>East of England</v>
      </c>
      <c r="K3076" s="28">
        <f t="shared" si="99"/>
        <v>3</v>
      </c>
    </row>
    <row r="3077" spans="1:11" ht="15" thickBot="1" x14ac:dyDescent="0.4">
      <c r="A3077" s="69">
        <f t="shared" si="100"/>
        <v>45778</v>
      </c>
      <c r="B3077" t="s">
        <v>918</v>
      </c>
      <c r="C3077" t="s">
        <v>288</v>
      </c>
      <c r="D3077" s="188" t="s">
        <v>896</v>
      </c>
      <c r="E3077" t="s">
        <v>314</v>
      </c>
      <c r="F3077" t="s">
        <v>315</v>
      </c>
      <c r="G3077" t="s">
        <v>141</v>
      </c>
      <c r="H3077">
        <v>3</v>
      </c>
      <c r="I3077" s="68" t="str">
        <f>VLOOKUP(E3077,Refs!$P$2:$R$29,3,FALSE)</f>
        <v>Y61</v>
      </c>
      <c r="J3077" s="68" t="str">
        <f>VLOOKUP(E3077,Refs!$P$2:$S$29,4,FALSE)</f>
        <v>East of England</v>
      </c>
      <c r="K3077" s="28">
        <f t="shared" si="99"/>
        <v>3</v>
      </c>
    </row>
    <row r="3078" spans="1:11" ht="15" thickBot="1" x14ac:dyDescent="0.4">
      <c r="A3078" s="69">
        <f t="shared" si="100"/>
        <v>45778</v>
      </c>
      <c r="B3078" t="s">
        <v>918</v>
      </c>
      <c r="C3078" t="s">
        <v>288</v>
      </c>
      <c r="D3078" s="188" t="s">
        <v>896</v>
      </c>
      <c r="E3078" t="s">
        <v>314</v>
      </c>
      <c r="F3078" t="s">
        <v>315</v>
      </c>
      <c r="G3078" t="s">
        <v>730</v>
      </c>
      <c r="H3078">
        <v>25</v>
      </c>
      <c r="I3078" s="68" t="str">
        <f>VLOOKUP(E3078,Refs!$P$2:$R$29,3,FALSE)</f>
        <v>Y61</v>
      </c>
      <c r="J3078" s="68" t="str">
        <f>VLOOKUP(E3078,Refs!$P$2:$S$29,4,FALSE)</f>
        <v>East of England</v>
      </c>
      <c r="K3078" s="28">
        <f t="shared" si="99"/>
        <v>25</v>
      </c>
    </row>
    <row r="3079" spans="1:11" ht="15" thickBot="1" x14ac:dyDescent="0.4">
      <c r="A3079" s="69">
        <f t="shared" si="100"/>
        <v>45778</v>
      </c>
      <c r="B3079" t="s">
        <v>918</v>
      </c>
      <c r="C3079" t="s">
        <v>288</v>
      </c>
      <c r="D3079" s="188" t="s">
        <v>896</v>
      </c>
      <c r="E3079" t="s">
        <v>314</v>
      </c>
      <c r="F3079" t="s">
        <v>315</v>
      </c>
      <c r="G3079" t="s">
        <v>729</v>
      </c>
      <c r="H3079">
        <v>17</v>
      </c>
      <c r="I3079" s="68" t="str">
        <f>VLOOKUP(E3079,Refs!$P$2:$R$29,3,FALSE)</f>
        <v>Y61</v>
      </c>
      <c r="J3079" s="68" t="str">
        <f>VLOOKUP(E3079,Refs!$P$2:$S$29,4,FALSE)</f>
        <v>East of England</v>
      </c>
      <c r="K3079" s="28">
        <f t="shared" si="99"/>
        <v>17</v>
      </c>
    </row>
    <row r="3080" spans="1:11" ht="15" thickBot="1" x14ac:dyDescent="0.4">
      <c r="A3080" s="69">
        <f t="shared" si="100"/>
        <v>45778</v>
      </c>
      <c r="B3080" t="s">
        <v>918</v>
      </c>
      <c r="C3080" t="s">
        <v>288</v>
      </c>
      <c r="D3080" s="188" t="s">
        <v>896</v>
      </c>
      <c r="E3080" t="s">
        <v>314</v>
      </c>
      <c r="F3080" t="s">
        <v>315</v>
      </c>
      <c r="G3080" t="s">
        <v>732</v>
      </c>
      <c r="H3080">
        <v>52</v>
      </c>
      <c r="I3080" s="68" t="str">
        <f>VLOOKUP(E3080,Refs!$P$2:$R$29,3,FALSE)</f>
        <v>Y61</v>
      </c>
      <c r="J3080" s="68" t="str">
        <f>VLOOKUP(E3080,Refs!$P$2:$S$29,4,FALSE)</f>
        <v>East of England</v>
      </c>
      <c r="K3080" s="28">
        <f t="shared" si="99"/>
        <v>52</v>
      </c>
    </row>
    <row r="3081" spans="1:11" ht="15" thickBot="1" x14ac:dyDescent="0.4">
      <c r="A3081" s="69">
        <f t="shared" si="100"/>
        <v>45778</v>
      </c>
      <c r="B3081" t="s">
        <v>918</v>
      </c>
      <c r="C3081" t="s">
        <v>288</v>
      </c>
      <c r="D3081" s="188" t="s">
        <v>896</v>
      </c>
      <c r="E3081" t="s">
        <v>314</v>
      </c>
      <c r="F3081" t="s">
        <v>315</v>
      </c>
      <c r="G3081" t="s">
        <v>731</v>
      </c>
      <c r="H3081">
        <v>35</v>
      </c>
      <c r="I3081" s="68" t="str">
        <f>VLOOKUP(E3081,Refs!$P$2:$R$29,3,FALSE)</f>
        <v>Y61</v>
      </c>
      <c r="J3081" s="68" t="str">
        <f>VLOOKUP(E3081,Refs!$P$2:$S$29,4,FALSE)</f>
        <v>East of England</v>
      </c>
      <c r="K3081" s="28">
        <f t="shared" si="99"/>
        <v>35</v>
      </c>
    </row>
    <row r="3082" spans="1:11" ht="15" thickBot="1" x14ac:dyDescent="0.4">
      <c r="A3082" s="69">
        <f t="shared" si="100"/>
        <v>45778</v>
      </c>
      <c r="B3082" t="s">
        <v>918</v>
      </c>
      <c r="C3082" t="s">
        <v>288</v>
      </c>
      <c r="D3082" s="188" t="s">
        <v>896</v>
      </c>
      <c r="E3082" t="s">
        <v>329</v>
      </c>
      <c r="F3082" t="s">
        <v>330</v>
      </c>
      <c r="G3082" t="s">
        <v>10</v>
      </c>
      <c r="H3082">
        <v>24078</v>
      </c>
      <c r="I3082" s="68" t="str">
        <f>VLOOKUP(E3082,Refs!$P$2:$R$29,3,FALSE)</f>
        <v>Y59</v>
      </c>
      <c r="J3082" s="68" t="str">
        <f>VLOOKUP(E3082,Refs!$P$2:$S$29,4,FALSE)</f>
        <v>South East</v>
      </c>
      <c r="K3082" s="28">
        <f t="shared" si="99"/>
        <v>24078</v>
      </c>
    </row>
    <row r="3083" spans="1:11" ht="15" thickBot="1" x14ac:dyDescent="0.4">
      <c r="A3083" s="69">
        <f t="shared" si="100"/>
        <v>45778</v>
      </c>
      <c r="B3083" t="s">
        <v>918</v>
      </c>
      <c r="C3083" t="s">
        <v>288</v>
      </c>
      <c r="D3083" s="188" t="s">
        <v>896</v>
      </c>
      <c r="E3083" t="s">
        <v>329</v>
      </c>
      <c r="F3083" t="s">
        <v>330</v>
      </c>
      <c r="G3083" t="s">
        <v>70</v>
      </c>
      <c r="H3083">
        <v>21769</v>
      </c>
      <c r="I3083" s="68" t="str">
        <f>VLOOKUP(E3083,Refs!$P$2:$R$29,3,FALSE)</f>
        <v>Y59</v>
      </c>
      <c r="J3083" s="68" t="str">
        <f>VLOOKUP(E3083,Refs!$P$2:$S$29,4,FALSE)</f>
        <v>South East</v>
      </c>
      <c r="K3083" s="28">
        <f t="shared" si="99"/>
        <v>21769</v>
      </c>
    </row>
    <row r="3084" spans="1:11" ht="15" thickBot="1" x14ac:dyDescent="0.4">
      <c r="A3084" s="69">
        <f t="shared" si="100"/>
        <v>45778</v>
      </c>
      <c r="B3084" t="s">
        <v>918</v>
      </c>
      <c r="C3084" t="s">
        <v>288</v>
      </c>
      <c r="D3084" s="188" t="s">
        <v>896</v>
      </c>
      <c r="E3084" t="s">
        <v>329</v>
      </c>
      <c r="F3084" t="s">
        <v>330</v>
      </c>
      <c r="G3084" t="s">
        <v>20</v>
      </c>
      <c r="H3084">
        <v>23018</v>
      </c>
      <c r="I3084" s="68" t="str">
        <f>VLOOKUP(E3084,Refs!$P$2:$R$29,3,FALSE)</f>
        <v>Y59</v>
      </c>
      <c r="J3084" s="68" t="str">
        <f>VLOOKUP(E3084,Refs!$P$2:$S$29,4,FALSE)</f>
        <v>South East</v>
      </c>
      <c r="K3084" s="28">
        <f t="shared" si="99"/>
        <v>23018</v>
      </c>
    </row>
    <row r="3085" spans="1:11" ht="15" thickBot="1" x14ac:dyDescent="0.4">
      <c r="A3085" s="69">
        <f t="shared" si="100"/>
        <v>45778</v>
      </c>
      <c r="B3085" t="s">
        <v>918</v>
      </c>
      <c r="C3085" t="s">
        <v>288</v>
      </c>
      <c r="D3085" s="188" t="s">
        <v>896</v>
      </c>
      <c r="E3085" t="s">
        <v>329</v>
      </c>
      <c r="F3085" t="s">
        <v>330</v>
      </c>
      <c r="G3085" t="s">
        <v>23</v>
      </c>
      <c r="H3085">
        <v>22304</v>
      </c>
      <c r="I3085" s="68" t="str">
        <f>VLOOKUP(E3085,Refs!$P$2:$R$29,3,FALSE)</f>
        <v>Y59</v>
      </c>
      <c r="J3085" s="68" t="str">
        <f>VLOOKUP(E3085,Refs!$P$2:$S$29,4,FALSE)</f>
        <v>South East</v>
      </c>
      <c r="K3085" s="28">
        <f t="shared" si="99"/>
        <v>22304</v>
      </c>
    </row>
    <row r="3086" spans="1:11" ht="15" thickBot="1" x14ac:dyDescent="0.4">
      <c r="A3086" s="69">
        <f t="shared" si="100"/>
        <v>45778</v>
      </c>
      <c r="B3086" t="s">
        <v>918</v>
      </c>
      <c r="C3086" t="s">
        <v>288</v>
      </c>
      <c r="D3086" s="188" t="s">
        <v>896</v>
      </c>
      <c r="E3086" t="s">
        <v>329</v>
      </c>
      <c r="F3086" t="s">
        <v>330</v>
      </c>
      <c r="G3086" t="s">
        <v>19</v>
      </c>
      <c r="H3086">
        <v>123</v>
      </c>
      <c r="I3086" s="68" t="str">
        <f>VLOOKUP(E3086,Refs!$P$2:$R$29,3,FALSE)</f>
        <v>Y59</v>
      </c>
      <c r="J3086" s="68" t="str">
        <f>VLOOKUP(E3086,Refs!$P$2:$S$29,4,FALSE)</f>
        <v>South East</v>
      </c>
      <c r="K3086" s="28">
        <f t="shared" si="99"/>
        <v>123</v>
      </c>
    </row>
    <row r="3087" spans="1:11" ht="15" thickBot="1" x14ac:dyDescent="0.4">
      <c r="A3087" s="69">
        <f t="shared" si="100"/>
        <v>45778</v>
      </c>
      <c r="B3087" t="s">
        <v>918</v>
      </c>
      <c r="C3087" t="s">
        <v>288</v>
      </c>
      <c r="D3087" s="188" t="s">
        <v>896</v>
      </c>
      <c r="E3087" t="s">
        <v>329</v>
      </c>
      <c r="F3087" t="s">
        <v>330</v>
      </c>
      <c r="G3087" t="s">
        <v>21</v>
      </c>
      <c r="H3087">
        <v>146989</v>
      </c>
      <c r="I3087" s="68" t="str">
        <f>VLOOKUP(E3087,Refs!$P$2:$R$29,3,FALSE)</f>
        <v>Y59</v>
      </c>
      <c r="J3087" s="68" t="str">
        <f>VLOOKUP(E3087,Refs!$P$2:$S$29,4,FALSE)</f>
        <v>South East</v>
      </c>
      <c r="K3087" s="28">
        <f t="shared" si="99"/>
        <v>146989</v>
      </c>
    </row>
    <row r="3088" spans="1:11" ht="15" thickBot="1" x14ac:dyDescent="0.4">
      <c r="A3088" s="69">
        <f t="shared" si="100"/>
        <v>45778</v>
      </c>
      <c r="B3088" t="s">
        <v>918</v>
      </c>
      <c r="C3088" t="s">
        <v>288</v>
      </c>
      <c r="D3088" s="188" t="s">
        <v>896</v>
      </c>
      <c r="E3088" t="s">
        <v>329</v>
      </c>
      <c r="F3088" t="s">
        <v>330</v>
      </c>
      <c r="G3088" t="s">
        <v>71</v>
      </c>
      <c r="H3088">
        <v>30</v>
      </c>
      <c r="I3088" s="68" t="str">
        <f>VLOOKUP(E3088,Refs!$P$2:$R$29,3,FALSE)</f>
        <v>Y59</v>
      </c>
      <c r="J3088" s="68" t="str">
        <f>VLOOKUP(E3088,Refs!$P$2:$S$29,4,FALSE)</f>
        <v>South East</v>
      </c>
      <c r="K3088" s="28">
        <f t="shared" si="99"/>
        <v>30</v>
      </c>
    </row>
    <row r="3089" spans="1:11" ht="15" thickBot="1" x14ac:dyDescent="0.4">
      <c r="A3089" s="69">
        <f t="shared" si="100"/>
        <v>45778</v>
      </c>
      <c r="B3089" t="s">
        <v>918</v>
      </c>
      <c r="C3089" t="s">
        <v>288</v>
      </c>
      <c r="D3089" s="188" t="s">
        <v>896</v>
      </c>
      <c r="E3089" t="s">
        <v>329</v>
      </c>
      <c r="F3089" t="s">
        <v>330</v>
      </c>
      <c r="G3089" t="s">
        <v>72</v>
      </c>
      <c r="H3089">
        <v>176</v>
      </c>
      <c r="I3089" s="68" t="str">
        <f>VLOOKUP(E3089,Refs!$P$2:$R$29,3,FALSE)</f>
        <v>Y59</v>
      </c>
      <c r="J3089" s="68" t="str">
        <f>VLOOKUP(E3089,Refs!$P$2:$S$29,4,FALSE)</f>
        <v>South East</v>
      </c>
      <c r="K3089" s="28">
        <f t="shared" si="99"/>
        <v>176</v>
      </c>
    </row>
    <row r="3090" spans="1:11" ht="15" thickBot="1" x14ac:dyDescent="0.4">
      <c r="A3090" s="69">
        <f t="shared" si="100"/>
        <v>45778</v>
      </c>
      <c r="B3090" t="s">
        <v>918</v>
      </c>
      <c r="C3090" t="s">
        <v>288</v>
      </c>
      <c r="D3090" s="188" t="s">
        <v>896</v>
      </c>
      <c r="E3090" t="s">
        <v>329</v>
      </c>
      <c r="F3090" t="s">
        <v>330</v>
      </c>
      <c r="G3090" t="s">
        <v>73</v>
      </c>
      <c r="H3090">
        <v>5883</v>
      </c>
      <c r="I3090" s="68" t="str">
        <f>VLOOKUP(E3090,Refs!$P$2:$R$29,3,FALSE)</f>
        <v>Y59</v>
      </c>
      <c r="J3090" s="68" t="str">
        <f>VLOOKUP(E3090,Refs!$P$2:$S$29,4,FALSE)</f>
        <v>South East</v>
      </c>
      <c r="K3090" s="28">
        <f t="shared" si="99"/>
        <v>5883</v>
      </c>
    </row>
    <row r="3091" spans="1:11" ht="15" thickBot="1" x14ac:dyDescent="0.4">
      <c r="A3091" s="69">
        <f t="shared" si="100"/>
        <v>45778</v>
      </c>
      <c r="B3091" t="s">
        <v>918</v>
      </c>
      <c r="C3091" t="s">
        <v>288</v>
      </c>
      <c r="D3091" s="188" t="s">
        <v>896</v>
      </c>
      <c r="E3091" t="s">
        <v>329</v>
      </c>
      <c r="F3091" t="s">
        <v>330</v>
      </c>
      <c r="G3091" t="s">
        <v>74</v>
      </c>
      <c r="H3091">
        <v>7142</v>
      </c>
      <c r="I3091" s="68" t="str">
        <f>VLOOKUP(E3091,Refs!$P$2:$R$29,3,FALSE)</f>
        <v>Y59</v>
      </c>
      <c r="J3091" s="68" t="str">
        <f>VLOOKUP(E3091,Refs!$P$2:$S$29,4,FALSE)</f>
        <v>South East</v>
      </c>
      <c r="K3091" s="28">
        <f t="shared" si="99"/>
        <v>7142</v>
      </c>
    </row>
    <row r="3092" spans="1:11" ht="15" thickBot="1" x14ac:dyDescent="0.4">
      <c r="A3092" s="69">
        <f t="shared" si="100"/>
        <v>45778</v>
      </c>
      <c r="B3092" t="s">
        <v>918</v>
      </c>
      <c r="C3092" t="s">
        <v>288</v>
      </c>
      <c r="D3092" s="188" t="s">
        <v>896</v>
      </c>
      <c r="E3092" t="s">
        <v>329</v>
      </c>
      <c r="F3092" t="s">
        <v>330</v>
      </c>
      <c r="G3092" t="s">
        <v>75</v>
      </c>
      <c r="H3092">
        <v>29334845</v>
      </c>
      <c r="I3092" s="68" t="str">
        <f>VLOOKUP(E3092,Refs!$P$2:$R$29,3,FALSE)</f>
        <v>Y59</v>
      </c>
      <c r="J3092" s="68" t="str">
        <f>VLOOKUP(E3092,Refs!$P$2:$S$29,4,FALSE)</f>
        <v>South East</v>
      </c>
      <c r="K3092" s="28">
        <f t="shared" si="99"/>
        <v>29334845</v>
      </c>
    </row>
    <row r="3093" spans="1:11" ht="15" thickBot="1" x14ac:dyDescent="0.4">
      <c r="A3093" s="69">
        <f t="shared" si="100"/>
        <v>45778</v>
      </c>
      <c r="B3093" t="s">
        <v>918</v>
      </c>
      <c r="C3093" t="s">
        <v>288</v>
      </c>
      <c r="D3093" s="188" t="s">
        <v>896</v>
      </c>
      <c r="E3093" t="s">
        <v>329</v>
      </c>
      <c r="F3093" t="s">
        <v>330</v>
      </c>
      <c r="G3093" t="s">
        <v>26</v>
      </c>
      <c r="H3093">
        <v>20329</v>
      </c>
      <c r="I3093" s="68" t="str">
        <f>VLOOKUP(E3093,Refs!$P$2:$R$29,3,FALSE)</f>
        <v>Y59</v>
      </c>
      <c r="J3093" s="68" t="str">
        <f>VLOOKUP(E3093,Refs!$P$2:$S$29,4,FALSE)</f>
        <v>South East</v>
      </c>
      <c r="K3093" s="28">
        <f t="shared" si="99"/>
        <v>20329</v>
      </c>
    </row>
    <row r="3094" spans="1:11" ht="15" thickBot="1" x14ac:dyDescent="0.4">
      <c r="A3094" s="69">
        <f t="shared" si="100"/>
        <v>45778</v>
      </c>
      <c r="B3094" t="s">
        <v>918</v>
      </c>
      <c r="C3094" t="s">
        <v>288</v>
      </c>
      <c r="D3094" s="188" t="s">
        <v>896</v>
      </c>
      <c r="E3094" t="s">
        <v>329</v>
      </c>
      <c r="F3094" t="s">
        <v>330</v>
      </c>
      <c r="G3094" t="s">
        <v>76</v>
      </c>
      <c r="H3094">
        <v>68</v>
      </c>
      <c r="I3094" s="68" t="str">
        <f>VLOOKUP(E3094,Refs!$P$2:$R$29,3,FALSE)</f>
        <v>Y59</v>
      </c>
      <c r="J3094" s="68" t="str">
        <f>VLOOKUP(E3094,Refs!$P$2:$S$29,4,FALSE)</f>
        <v>South East</v>
      </c>
      <c r="K3094" s="28">
        <f t="shared" si="99"/>
        <v>68</v>
      </c>
    </row>
    <row r="3095" spans="1:11" ht="15" thickBot="1" x14ac:dyDescent="0.4">
      <c r="A3095" s="69">
        <f t="shared" si="100"/>
        <v>45778</v>
      </c>
      <c r="B3095" t="s">
        <v>918</v>
      </c>
      <c r="C3095" t="s">
        <v>288</v>
      </c>
      <c r="D3095" s="188" t="s">
        <v>896</v>
      </c>
      <c r="E3095" t="s">
        <v>329</v>
      </c>
      <c r="F3095" t="s">
        <v>330</v>
      </c>
      <c r="G3095" t="s">
        <v>77</v>
      </c>
      <c r="H3095">
        <v>8583</v>
      </c>
      <c r="I3095" s="68" t="str">
        <f>VLOOKUP(E3095,Refs!$P$2:$R$29,3,FALSE)</f>
        <v>Y59</v>
      </c>
      <c r="J3095" s="68" t="str">
        <f>VLOOKUP(E3095,Refs!$P$2:$S$29,4,FALSE)</f>
        <v>South East</v>
      </c>
      <c r="K3095" s="28">
        <f t="shared" si="99"/>
        <v>8583</v>
      </c>
    </row>
    <row r="3096" spans="1:11" ht="15" thickBot="1" x14ac:dyDescent="0.4">
      <c r="A3096" s="69">
        <f t="shared" si="100"/>
        <v>45778</v>
      </c>
      <c r="B3096" t="s">
        <v>918</v>
      </c>
      <c r="C3096" t="s">
        <v>288</v>
      </c>
      <c r="D3096" s="188" t="s">
        <v>896</v>
      </c>
      <c r="E3096" t="s">
        <v>329</v>
      </c>
      <c r="F3096" t="s">
        <v>330</v>
      </c>
      <c r="G3096" t="s">
        <v>78</v>
      </c>
      <c r="H3096">
        <v>6141</v>
      </c>
      <c r="I3096" s="68" t="str">
        <f>VLOOKUP(E3096,Refs!$P$2:$R$29,3,FALSE)</f>
        <v>Y59</v>
      </c>
      <c r="J3096" s="68" t="str">
        <f>VLOOKUP(E3096,Refs!$P$2:$S$29,4,FALSE)</f>
        <v>South East</v>
      </c>
      <c r="K3096" s="28">
        <f t="shared" si="99"/>
        <v>6141</v>
      </c>
    </row>
    <row r="3097" spans="1:11" ht="15" thickBot="1" x14ac:dyDescent="0.4">
      <c r="A3097" s="69">
        <f t="shared" si="100"/>
        <v>45778</v>
      </c>
      <c r="B3097" t="s">
        <v>918</v>
      </c>
      <c r="C3097" t="s">
        <v>288</v>
      </c>
      <c r="D3097" s="188" t="s">
        <v>896</v>
      </c>
      <c r="E3097" t="s">
        <v>329</v>
      </c>
      <c r="F3097" t="s">
        <v>330</v>
      </c>
      <c r="G3097" t="s">
        <v>79</v>
      </c>
      <c r="H3097">
        <v>5537</v>
      </c>
      <c r="I3097" s="68" t="str">
        <f>VLOOKUP(E3097,Refs!$P$2:$R$29,3,FALSE)</f>
        <v>Y59</v>
      </c>
      <c r="J3097" s="68" t="str">
        <f>VLOOKUP(E3097,Refs!$P$2:$S$29,4,FALSE)</f>
        <v>South East</v>
      </c>
      <c r="K3097" s="28">
        <f t="shared" si="99"/>
        <v>5537</v>
      </c>
    </row>
    <row r="3098" spans="1:11" ht="15" thickBot="1" x14ac:dyDescent="0.4">
      <c r="A3098" s="69">
        <f t="shared" si="100"/>
        <v>45778</v>
      </c>
      <c r="B3098" t="s">
        <v>918</v>
      </c>
      <c r="C3098" t="s">
        <v>288</v>
      </c>
      <c r="D3098" s="188" t="s">
        <v>896</v>
      </c>
      <c r="E3098" t="s">
        <v>329</v>
      </c>
      <c r="F3098" t="s">
        <v>330</v>
      </c>
      <c r="G3098" t="s">
        <v>80</v>
      </c>
      <c r="H3098">
        <v>0</v>
      </c>
      <c r="I3098" s="68" t="str">
        <f>VLOOKUP(E3098,Refs!$P$2:$R$29,3,FALSE)</f>
        <v>Y59</v>
      </c>
      <c r="J3098" s="68" t="str">
        <f>VLOOKUP(E3098,Refs!$P$2:$S$29,4,FALSE)</f>
        <v>South East</v>
      </c>
      <c r="K3098" s="28" t="str">
        <f t="shared" si="99"/>
        <v/>
      </c>
    </row>
    <row r="3099" spans="1:11" ht="15" thickBot="1" x14ac:dyDescent="0.4">
      <c r="A3099" s="69">
        <f t="shared" si="100"/>
        <v>45778</v>
      </c>
      <c r="B3099" t="s">
        <v>918</v>
      </c>
      <c r="C3099" t="s">
        <v>288</v>
      </c>
      <c r="D3099" s="188" t="s">
        <v>896</v>
      </c>
      <c r="E3099" t="s">
        <v>329</v>
      </c>
      <c r="F3099" t="s">
        <v>330</v>
      </c>
      <c r="G3099" t="s">
        <v>25</v>
      </c>
      <c r="H3099">
        <v>11678</v>
      </c>
      <c r="I3099" s="68" t="str">
        <f>VLOOKUP(E3099,Refs!$P$2:$R$29,3,FALSE)</f>
        <v>Y59</v>
      </c>
      <c r="J3099" s="68" t="str">
        <f>VLOOKUP(E3099,Refs!$P$2:$S$29,4,FALSE)</f>
        <v>South East</v>
      </c>
      <c r="K3099" s="28">
        <f t="shared" si="99"/>
        <v>11678</v>
      </c>
    </row>
    <row r="3100" spans="1:11" ht="15" thickBot="1" x14ac:dyDescent="0.4">
      <c r="A3100" s="69">
        <f t="shared" si="100"/>
        <v>45778</v>
      </c>
      <c r="B3100" t="s">
        <v>918</v>
      </c>
      <c r="C3100" t="s">
        <v>288</v>
      </c>
      <c r="D3100" s="188" t="s">
        <v>896</v>
      </c>
      <c r="E3100" t="s">
        <v>329</v>
      </c>
      <c r="F3100" t="s">
        <v>330</v>
      </c>
      <c r="G3100" t="s">
        <v>81</v>
      </c>
      <c r="H3100">
        <v>63</v>
      </c>
      <c r="I3100" s="68" t="str">
        <f>VLOOKUP(E3100,Refs!$P$2:$R$29,3,FALSE)</f>
        <v>Y59</v>
      </c>
      <c r="J3100" s="68" t="str">
        <f>VLOOKUP(E3100,Refs!$P$2:$S$29,4,FALSE)</f>
        <v>South East</v>
      </c>
      <c r="K3100" s="28">
        <f t="shared" si="99"/>
        <v>63</v>
      </c>
    </row>
    <row r="3101" spans="1:11" ht="15" thickBot="1" x14ac:dyDescent="0.4">
      <c r="A3101" s="69">
        <f t="shared" si="100"/>
        <v>45778</v>
      </c>
      <c r="B3101" t="s">
        <v>918</v>
      </c>
      <c r="C3101" t="s">
        <v>288</v>
      </c>
      <c r="D3101" s="188" t="s">
        <v>896</v>
      </c>
      <c r="E3101" t="s">
        <v>329</v>
      </c>
      <c r="F3101" t="s">
        <v>330</v>
      </c>
      <c r="G3101" t="s">
        <v>82</v>
      </c>
      <c r="H3101">
        <v>5835</v>
      </c>
      <c r="I3101" s="68" t="str">
        <f>VLOOKUP(E3101,Refs!$P$2:$R$29,3,FALSE)</f>
        <v>Y59</v>
      </c>
      <c r="J3101" s="68" t="str">
        <f>VLOOKUP(E3101,Refs!$P$2:$S$29,4,FALSE)</f>
        <v>South East</v>
      </c>
      <c r="K3101" s="28">
        <f t="shared" si="99"/>
        <v>5835</v>
      </c>
    </row>
    <row r="3102" spans="1:11" ht="15" thickBot="1" x14ac:dyDescent="0.4">
      <c r="A3102" s="69">
        <f t="shared" si="100"/>
        <v>45778</v>
      </c>
      <c r="B3102" t="s">
        <v>918</v>
      </c>
      <c r="C3102" t="s">
        <v>288</v>
      </c>
      <c r="D3102" s="188" t="s">
        <v>896</v>
      </c>
      <c r="E3102" t="s">
        <v>329</v>
      </c>
      <c r="F3102" t="s">
        <v>330</v>
      </c>
      <c r="G3102" t="s">
        <v>83</v>
      </c>
      <c r="H3102">
        <v>3160</v>
      </c>
      <c r="I3102" s="68" t="str">
        <f>VLOOKUP(E3102,Refs!$P$2:$R$29,3,FALSE)</f>
        <v>Y59</v>
      </c>
      <c r="J3102" s="68" t="str">
        <f>VLOOKUP(E3102,Refs!$P$2:$S$29,4,FALSE)</f>
        <v>South East</v>
      </c>
      <c r="K3102" s="28">
        <f t="shared" si="99"/>
        <v>3160</v>
      </c>
    </row>
    <row r="3103" spans="1:11" ht="15" thickBot="1" x14ac:dyDescent="0.4">
      <c r="A3103" s="69">
        <f t="shared" si="100"/>
        <v>45778</v>
      </c>
      <c r="B3103" t="s">
        <v>918</v>
      </c>
      <c r="C3103" t="s">
        <v>288</v>
      </c>
      <c r="D3103" s="188" t="s">
        <v>896</v>
      </c>
      <c r="E3103" t="s">
        <v>329</v>
      </c>
      <c r="F3103" t="s">
        <v>330</v>
      </c>
      <c r="G3103" t="s">
        <v>84</v>
      </c>
      <c r="H3103">
        <v>2493</v>
      </c>
      <c r="I3103" s="68" t="str">
        <f>VLOOKUP(E3103,Refs!$P$2:$R$29,3,FALSE)</f>
        <v>Y59</v>
      </c>
      <c r="J3103" s="68" t="str">
        <f>VLOOKUP(E3103,Refs!$P$2:$S$29,4,FALSE)</f>
        <v>South East</v>
      </c>
      <c r="K3103" s="28">
        <f t="shared" si="99"/>
        <v>2493</v>
      </c>
    </row>
    <row r="3104" spans="1:11" ht="15" thickBot="1" x14ac:dyDescent="0.4">
      <c r="A3104" s="69">
        <f t="shared" si="100"/>
        <v>45778</v>
      </c>
      <c r="B3104" t="s">
        <v>918</v>
      </c>
      <c r="C3104" t="s">
        <v>288</v>
      </c>
      <c r="D3104" s="188" t="s">
        <v>896</v>
      </c>
      <c r="E3104" t="s">
        <v>329</v>
      </c>
      <c r="F3104" t="s">
        <v>330</v>
      </c>
      <c r="G3104" t="s">
        <v>85</v>
      </c>
      <c r="H3104">
        <v>10755</v>
      </c>
      <c r="I3104" s="68" t="str">
        <f>VLOOKUP(E3104,Refs!$P$2:$R$29,3,FALSE)</f>
        <v>Y59</v>
      </c>
      <c r="J3104" s="68" t="str">
        <f>VLOOKUP(E3104,Refs!$P$2:$S$29,4,FALSE)</f>
        <v>South East</v>
      </c>
      <c r="K3104" s="28">
        <f t="shared" si="99"/>
        <v>10755</v>
      </c>
    </row>
    <row r="3105" spans="1:11" ht="15" thickBot="1" x14ac:dyDescent="0.4">
      <c r="A3105" s="69">
        <f t="shared" si="100"/>
        <v>45778</v>
      </c>
      <c r="B3105" t="s">
        <v>918</v>
      </c>
      <c r="C3105" t="s">
        <v>288</v>
      </c>
      <c r="D3105" s="188" t="s">
        <v>896</v>
      </c>
      <c r="E3105" t="s">
        <v>329</v>
      </c>
      <c r="F3105" t="s">
        <v>330</v>
      </c>
      <c r="G3105" t="s">
        <v>86</v>
      </c>
      <c r="H3105">
        <v>1248</v>
      </c>
      <c r="I3105" s="68" t="str">
        <f>VLOOKUP(E3105,Refs!$P$2:$R$29,3,FALSE)</f>
        <v>Y59</v>
      </c>
      <c r="J3105" s="68" t="str">
        <f>VLOOKUP(E3105,Refs!$P$2:$S$29,4,FALSE)</f>
        <v>South East</v>
      </c>
      <c r="K3105" s="28">
        <f t="shared" si="99"/>
        <v>1248</v>
      </c>
    </row>
    <row r="3106" spans="1:11" ht="15" thickBot="1" x14ac:dyDescent="0.4">
      <c r="A3106" s="69">
        <f t="shared" si="100"/>
        <v>45778</v>
      </c>
      <c r="B3106" t="s">
        <v>918</v>
      </c>
      <c r="C3106" t="s">
        <v>288</v>
      </c>
      <c r="D3106" s="188" t="s">
        <v>896</v>
      </c>
      <c r="E3106" t="s">
        <v>329</v>
      </c>
      <c r="F3106" t="s">
        <v>330</v>
      </c>
      <c r="G3106" t="s">
        <v>87</v>
      </c>
      <c r="H3106">
        <v>499</v>
      </c>
      <c r="I3106" s="68" t="str">
        <f>VLOOKUP(E3106,Refs!$P$2:$R$29,3,FALSE)</f>
        <v>Y59</v>
      </c>
      <c r="J3106" s="68" t="str">
        <f>VLOOKUP(E3106,Refs!$P$2:$S$29,4,FALSE)</f>
        <v>South East</v>
      </c>
      <c r="K3106" s="28">
        <f t="shared" ref="K3106:K3169" si="101">IF(OR(H3106="NULL",H3106=0,H3106=""),"",H3106)</f>
        <v>499</v>
      </c>
    </row>
    <row r="3107" spans="1:11" ht="15" thickBot="1" x14ac:dyDescent="0.4">
      <c r="A3107" s="69">
        <f t="shared" si="100"/>
        <v>45778</v>
      </c>
      <c r="B3107" t="s">
        <v>918</v>
      </c>
      <c r="C3107" t="s">
        <v>288</v>
      </c>
      <c r="D3107" s="188" t="s">
        <v>896</v>
      </c>
      <c r="E3107" t="s">
        <v>329</v>
      </c>
      <c r="F3107" t="s">
        <v>330</v>
      </c>
      <c r="G3107" t="s">
        <v>88</v>
      </c>
      <c r="H3107">
        <v>4414</v>
      </c>
      <c r="I3107" s="68" t="str">
        <f>VLOOKUP(E3107,Refs!$P$2:$R$29,3,FALSE)</f>
        <v>Y59</v>
      </c>
      <c r="J3107" s="68" t="str">
        <f>VLOOKUP(E3107,Refs!$P$2:$S$29,4,FALSE)</f>
        <v>South East</v>
      </c>
      <c r="K3107" s="28">
        <f t="shared" si="101"/>
        <v>4414</v>
      </c>
    </row>
    <row r="3108" spans="1:11" ht="15" thickBot="1" x14ac:dyDescent="0.4">
      <c r="A3108" s="69">
        <f t="shared" si="100"/>
        <v>45778</v>
      </c>
      <c r="B3108" t="s">
        <v>918</v>
      </c>
      <c r="C3108" t="s">
        <v>288</v>
      </c>
      <c r="D3108" s="188" t="s">
        <v>896</v>
      </c>
      <c r="E3108" t="s">
        <v>329</v>
      </c>
      <c r="F3108" t="s">
        <v>330</v>
      </c>
      <c r="G3108" t="s">
        <v>89</v>
      </c>
      <c r="H3108">
        <v>23692</v>
      </c>
      <c r="I3108" s="68" t="str">
        <f>VLOOKUP(E3108,Refs!$P$2:$R$29,3,FALSE)</f>
        <v>Y59</v>
      </c>
      <c r="J3108" s="68" t="str">
        <f>VLOOKUP(E3108,Refs!$P$2:$S$29,4,FALSE)</f>
        <v>South East</v>
      </c>
      <c r="K3108" s="28">
        <f t="shared" si="101"/>
        <v>23692</v>
      </c>
    </row>
    <row r="3109" spans="1:11" ht="15" thickBot="1" x14ac:dyDescent="0.4">
      <c r="A3109" s="69">
        <f t="shared" si="100"/>
        <v>45778</v>
      </c>
      <c r="B3109" t="s">
        <v>918</v>
      </c>
      <c r="C3109" t="s">
        <v>288</v>
      </c>
      <c r="D3109" s="188" t="s">
        <v>896</v>
      </c>
      <c r="E3109" t="s">
        <v>329</v>
      </c>
      <c r="F3109" t="s">
        <v>330</v>
      </c>
      <c r="G3109" t="s">
        <v>90</v>
      </c>
      <c r="H3109">
        <v>20297</v>
      </c>
      <c r="I3109" s="68" t="str">
        <f>VLOOKUP(E3109,Refs!$P$2:$R$29,3,FALSE)</f>
        <v>Y59</v>
      </c>
      <c r="J3109" s="68" t="str">
        <f>VLOOKUP(E3109,Refs!$P$2:$S$29,4,FALSE)</f>
        <v>South East</v>
      </c>
      <c r="K3109" s="28">
        <f t="shared" si="101"/>
        <v>20297</v>
      </c>
    </row>
    <row r="3110" spans="1:11" ht="15" thickBot="1" x14ac:dyDescent="0.4">
      <c r="A3110" s="69">
        <f t="shared" si="100"/>
        <v>45778</v>
      </c>
      <c r="B3110" t="s">
        <v>918</v>
      </c>
      <c r="C3110" t="s">
        <v>288</v>
      </c>
      <c r="D3110" s="188" t="s">
        <v>896</v>
      </c>
      <c r="E3110" t="s">
        <v>329</v>
      </c>
      <c r="F3110" t="s">
        <v>330</v>
      </c>
      <c r="G3110" t="s">
        <v>27</v>
      </c>
      <c r="H3110">
        <v>2373</v>
      </c>
      <c r="I3110" s="68" t="str">
        <f>VLOOKUP(E3110,Refs!$P$2:$R$29,3,FALSE)</f>
        <v>Y59</v>
      </c>
      <c r="J3110" s="68" t="str">
        <f>VLOOKUP(E3110,Refs!$P$2:$S$29,4,FALSE)</f>
        <v>South East</v>
      </c>
      <c r="K3110" s="28">
        <f t="shared" si="101"/>
        <v>2373</v>
      </c>
    </row>
    <row r="3111" spans="1:11" ht="15" thickBot="1" x14ac:dyDescent="0.4">
      <c r="A3111" s="69">
        <f t="shared" si="100"/>
        <v>45778</v>
      </c>
      <c r="B3111" t="s">
        <v>918</v>
      </c>
      <c r="C3111" t="s">
        <v>288</v>
      </c>
      <c r="D3111" s="188" t="s">
        <v>896</v>
      </c>
      <c r="E3111" t="s">
        <v>329</v>
      </c>
      <c r="F3111" t="s">
        <v>330</v>
      </c>
      <c r="G3111" t="s">
        <v>29</v>
      </c>
      <c r="H3111">
        <v>3125</v>
      </c>
      <c r="I3111" s="68" t="str">
        <f>VLOOKUP(E3111,Refs!$P$2:$R$29,3,FALSE)</f>
        <v>Y59</v>
      </c>
      <c r="J3111" s="68" t="str">
        <f>VLOOKUP(E3111,Refs!$P$2:$S$29,4,FALSE)</f>
        <v>South East</v>
      </c>
      <c r="K3111" s="28">
        <f t="shared" si="101"/>
        <v>3125</v>
      </c>
    </row>
    <row r="3112" spans="1:11" ht="15" thickBot="1" x14ac:dyDescent="0.4">
      <c r="A3112" s="69">
        <f t="shared" si="100"/>
        <v>45778</v>
      </c>
      <c r="B3112" t="s">
        <v>918</v>
      </c>
      <c r="C3112" t="s">
        <v>288</v>
      </c>
      <c r="D3112" s="188" t="s">
        <v>896</v>
      </c>
      <c r="E3112" t="s">
        <v>329</v>
      </c>
      <c r="F3112" t="s">
        <v>330</v>
      </c>
      <c r="G3112" t="s">
        <v>91</v>
      </c>
      <c r="H3112">
        <v>1661</v>
      </c>
      <c r="I3112" s="68" t="str">
        <f>VLOOKUP(E3112,Refs!$P$2:$R$29,3,FALSE)</f>
        <v>Y59</v>
      </c>
      <c r="J3112" s="68" t="str">
        <f>VLOOKUP(E3112,Refs!$P$2:$S$29,4,FALSE)</f>
        <v>South East</v>
      </c>
      <c r="K3112" s="28">
        <f t="shared" si="101"/>
        <v>1661</v>
      </c>
    </row>
    <row r="3113" spans="1:11" ht="15" thickBot="1" x14ac:dyDescent="0.4">
      <c r="A3113" s="69">
        <f t="shared" si="100"/>
        <v>45778</v>
      </c>
      <c r="B3113" t="s">
        <v>918</v>
      </c>
      <c r="C3113" t="s">
        <v>288</v>
      </c>
      <c r="D3113" s="188" t="s">
        <v>896</v>
      </c>
      <c r="E3113" t="s">
        <v>329</v>
      </c>
      <c r="F3113" t="s">
        <v>330</v>
      </c>
      <c r="G3113" t="s">
        <v>92</v>
      </c>
      <c r="H3113">
        <v>17</v>
      </c>
      <c r="I3113" s="68" t="str">
        <f>VLOOKUP(E3113,Refs!$P$2:$R$29,3,FALSE)</f>
        <v>Y59</v>
      </c>
      <c r="J3113" s="68" t="str">
        <f>VLOOKUP(E3113,Refs!$P$2:$S$29,4,FALSE)</f>
        <v>South East</v>
      </c>
      <c r="K3113" s="28">
        <f t="shared" si="101"/>
        <v>17</v>
      </c>
    </row>
    <row r="3114" spans="1:11" ht="15" thickBot="1" x14ac:dyDescent="0.4">
      <c r="A3114" s="69">
        <f t="shared" si="100"/>
        <v>45778</v>
      </c>
      <c r="B3114" t="s">
        <v>918</v>
      </c>
      <c r="C3114" t="s">
        <v>288</v>
      </c>
      <c r="D3114" s="188" t="s">
        <v>896</v>
      </c>
      <c r="E3114" t="s">
        <v>329</v>
      </c>
      <c r="F3114" t="s">
        <v>330</v>
      </c>
      <c r="G3114" t="s">
        <v>93</v>
      </c>
      <c r="H3114">
        <v>1252</v>
      </c>
      <c r="I3114" s="68" t="str">
        <f>VLOOKUP(E3114,Refs!$P$2:$R$29,3,FALSE)</f>
        <v>Y59</v>
      </c>
      <c r="J3114" s="68" t="str">
        <f>VLOOKUP(E3114,Refs!$P$2:$S$29,4,FALSE)</f>
        <v>South East</v>
      </c>
      <c r="K3114" s="28">
        <f t="shared" si="101"/>
        <v>1252</v>
      </c>
    </row>
    <row r="3115" spans="1:11" ht="15" thickBot="1" x14ac:dyDescent="0.4">
      <c r="A3115" s="69">
        <f t="shared" si="100"/>
        <v>45778</v>
      </c>
      <c r="B3115" t="s">
        <v>918</v>
      </c>
      <c r="C3115" t="s">
        <v>288</v>
      </c>
      <c r="D3115" s="188" t="s">
        <v>896</v>
      </c>
      <c r="E3115" t="s">
        <v>329</v>
      </c>
      <c r="F3115" t="s">
        <v>330</v>
      </c>
      <c r="G3115" t="s">
        <v>94</v>
      </c>
      <c r="H3115">
        <v>106</v>
      </c>
      <c r="I3115" s="68" t="str">
        <f>VLOOKUP(E3115,Refs!$P$2:$R$29,3,FALSE)</f>
        <v>Y59</v>
      </c>
      <c r="J3115" s="68" t="str">
        <f>VLOOKUP(E3115,Refs!$P$2:$S$29,4,FALSE)</f>
        <v>South East</v>
      </c>
      <c r="K3115" s="28">
        <f t="shared" si="101"/>
        <v>106</v>
      </c>
    </row>
    <row r="3116" spans="1:11" ht="15" thickBot="1" x14ac:dyDescent="0.4">
      <c r="A3116" s="69">
        <f t="shared" si="100"/>
        <v>45778</v>
      </c>
      <c r="B3116" t="s">
        <v>918</v>
      </c>
      <c r="C3116" t="s">
        <v>288</v>
      </c>
      <c r="D3116" s="188" t="s">
        <v>896</v>
      </c>
      <c r="E3116" t="s">
        <v>329</v>
      </c>
      <c r="F3116" t="s">
        <v>330</v>
      </c>
      <c r="G3116" t="s">
        <v>95</v>
      </c>
      <c r="H3116">
        <v>673</v>
      </c>
      <c r="I3116" s="68" t="str">
        <f>VLOOKUP(E3116,Refs!$P$2:$R$29,3,FALSE)</f>
        <v>Y59</v>
      </c>
      <c r="J3116" s="68" t="str">
        <f>VLOOKUP(E3116,Refs!$P$2:$S$29,4,FALSE)</f>
        <v>South East</v>
      </c>
      <c r="K3116" s="28">
        <f t="shared" si="101"/>
        <v>673</v>
      </c>
    </row>
    <row r="3117" spans="1:11" ht="15" thickBot="1" x14ac:dyDescent="0.4">
      <c r="A3117" s="69">
        <f t="shared" si="100"/>
        <v>45778</v>
      </c>
      <c r="B3117" t="s">
        <v>918</v>
      </c>
      <c r="C3117" t="s">
        <v>288</v>
      </c>
      <c r="D3117" s="188" t="s">
        <v>896</v>
      </c>
      <c r="E3117" t="s">
        <v>329</v>
      </c>
      <c r="F3117" t="s">
        <v>330</v>
      </c>
      <c r="G3117" t="s">
        <v>96</v>
      </c>
      <c r="H3117">
        <v>39</v>
      </c>
      <c r="I3117" s="68" t="str">
        <f>VLOOKUP(E3117,Refs!$P$2:$R$29,3,FALSE)</f>
        <v>Y59</v>
      </c>
      <c r="J3117" s="68" t="str">
        <f>VLOOKUP(E3117,Refs!$P$2:$S$29,4,FALSE)</f>
        <v>South East</v>
      </c>
      <c r="K3117" s="28">
        <f t="shared" si="101"/>
        <v>39</v>
      </c>
    </row>
    <row r="3118" spans="1:11" ht="15" thickBot="1" x14ac:dyDescent="0.4">
      <c r="A3118" s="69">
        <f t="shared" si="100"/>
        <v>45778</v>
      </c>
      <c r="B3118" t="s">
        <v>918</v>
      </c>
      <c r="C3118" t="s">
        <v>288</v>
      </c>
      <c r="D3118" s="188" t="s">
        <v>896</v>
      </c>
      <c r="E3118" t="s">
        <v>329</v>
      </c>
      <c r="F3118" t="s">
        <v>330</v>
      </c>
      <c r="G3118" t="s">
        <v>97</v>
      </c>
      <c r="H3118">
        <v>1086</v>
      </c>
      <c r="I3118" s="68" t="str">
        <f>VLOOKUP(E3118,Refs!$P$2:$R$29,3,FALSE)</f>
        <v>Y59</v>
      </c>
      <c r="J3118" s="68" t="str">
        <f>VLOOKUP(E3118,Refs!$P$2:$S$29,4,FALSE)</f>
        <v>South East</v>
      </c>
      <c r="K3118" s="28">
        <f t="shared" si="101"/>
        <v>1086</v>
      </c>
    </row>
    <row r="3119" spans="1:11" ht="15" thickBot="1" x14ac:dyDescent="0.4">
      <c r="A3119" s="69">
        <f t="shared" si="100"/>
        <v>45778</v>
      </c>
      <c r="B3119" t="s">
        <v>918</v>
      </c>
      <c r="C3119" t="s">
        <v>288</v>
      </c>
      <c r="D3119" s="188" t="s">
        <v>896</v>
      </c>
      <c r="E3119" t="s">
        <v>329</v>
      </c>
      <c r="F3119" t="s">
        <v>330</v>
      </c>
      <c r="G3119" t="s">
        <v>31</v>
      </c>
      <c r="H3119">
        <v>616</v>
      </c>
      <c r="I3119" s="68" t="str">
        <f>VLOOKUP(E3119,Refs!$P$2:$R$29,3,FALSE)</f>
        <v>Y59</v>
      </c>
      <c r="J3119" s="68" t="str">
        <f>VLOOKUP(E3119,Refs!$P$2:$S$29,4,FALSE)</f>
        <v>South East</v>
      </c>
      <c r="K3119" s="28">
        <f t="shared" si="101"/>
        <v>616</v>
      </c>
    </row>
    <row r="3120" spans="1:11" ht="15" thickBot="1" x14ac:dyDescent="0.4">
      <c r="A3120" s="69">
        <f t="shared" si="100"/>
        <v>45778</v>
      </c>
      <c r="B3120" t="s">
        <v>918</v>
      </c>
      <c r="C3120" t="s">
        <v>288</v>
      </c>
      <c r="D3120" s="188" t="s">
        <v>896</v>
      </c>
      <c r="E3120" t="s">
        <v>329</v>
      </c>
      <c r="F3120" t="s">
        <v>330</v>
      </c>
      <c r="G3120" t="s">
        <v>98</v>
      </c>
      <c r="H3120">
        <v>2303</v>
      </c>
      <c r="I3120" s="68" t="str">
        <f>VLOOKUP(E3120,Refs!$P$2:$R$29,3,FALSE)</f>
        <v>Y59</v>
      </c>
      <c r="J3120" s="68" t="str">
        <f>VLOOKUP(E3120,Refs!$P$2:$S$29,4,FALSE)</f>
        <v>South East</v>
      </c>
      <c r="K3120" s="28">
        <f t="shared" si="101"/>
        <v>2303</v>
      </c>
    </row>
    <row r="3121" spans="1:11" ht="15" thickBot="1" x14ac:dyDescent="0.4">
      <c r="A3121" s="69">
        <f t="shared" si="100"/>
        <v>45778</v>
      </c>
      <c r="B3121" t="s">
        <v>918</v>
      </c>
      <c r="C3121" t="s">
        <v>288</v>
      </c>
      <c r="D3121" s="188" t="s">
        <v>896</v>
      </c>
      <c r="E3121" t="s">
        <v>329</v>
      </c>
      <c r="F3121" t="s">
        <v>330</v>
      </c>
      <c r="G3121" t="s">
        <v>99</v>
      </c>
      <c r="H3121">
        <v>2197</v>
      </c>
      <c r="I3121" s="68" t="str">
        <f>VLOOKUP(E3121,Refs!$P$2:$R$29,3,FALSE)</f>
        <v>Y59</v>
      </c>
      <c r="J3121" s="68" t="str">
        <f>VLOOKUP(E3121,Refs!$P$2:$S$29,4,FALSE)</f>
        <v>South East</v>
      </c>
      <c r="K3121" s="28">
        <f t="shared" si="101"/>
        <v>2197</v>
      </c>
    </row>
    <row r="3122" spans="1:11" ht="15" thickBot="1" x14ac:dyDescent="0.4">
      <c r="A3122" s="69">
        <f t="shared" si="100"/>
        <v>45778</v>
      </c>
      <c r="B3122" t="s">
        <v>918</v>
      </c>
      <c r="C3122" t="s">
        <v>288</v>
      </c>
      <c r="D3122" s="188" t="s">
        <v>896</v>
      </c>
      <c r="E3122" t="s">
        <v>329</v>
      </c>
      <c r="F3122" t="s">
        <v>330</v>
      </c>
      <c r="G3122" t="s">
        <v>100</v>
      </c>
      <c r="H3122">
        <v>2085</v>
      </c>
      <c r="I3122" s="68" t="str">
        <f>VLOOKUP(E3122,Refs!$P$2:$R$29,3,FALSE)</f>
        <v>Y59</v>
      </c>
      <c r="J3122" s="68" t="str">
        <f>VLOOKUP(E3122,Refs!$P$2:$S$29,4,FALSE)</f>
        <v>South East</v>
      </c>
      <c r="K3122" s="28">
        <f t="shared" si="101"/>
        <v>2085</v>
      </c>
    </row>
    <row r="3123" spans="1:11" ht="15" thickBot="1" x14ac:dyDescent="0.4">
      <c r="A3123" s="69">
        <f t="shared" si="100"/>
        <v>45778</v>
      </c>
      <c r="B3123" t="s">
        <v>918</v>
      </c>
      <c r="C3123" t="s">
        <v>288</v>
      </c>
      <c r="D3123" s="188" t="s">
        <v>896</v>
      </c>
      <c r="E3123" t="s">
        <v>329</v>
      </c>
      <c r="F3123" t="s">
        <v>330</v>
      </c>
      <c r="G3123" t="s">
        <v>101</v>
      </c>
      <c r="H3123">
        <v>1387</v>
      </c>
      <c r="I3123" s="68" t="str">
        <f>VLOOKUP(E3123,Refs!$P$2:$R$29,3,FALSE)</f>
        <v>Y59</v>
      </c>
      <c r="J3123" s="68" t="str">
        <f>VLOOKUP(E3123,Refs!$P$2:$S$29,4,FALSE)</f>
        <v>South East</v>
      </c>
      <c r="K3123" s="28">
        <f t="shared" si="101"/>
        <v>1387</v>
      </c>
    </row>
    <row r="3124" spans="1:11" ht="15" thickBot="1" x14ac:dyDescent="0.4">
      <c r="A3124" s="69">
        <f t="shared" si="100"/>
        <v>45778</v>
      </c>
      <c r="B3124" t="s">
        <v>918</v>
      </c>
      <c r="C3124" t="s">
        <v>288</v>
      </c>
      <c r="D3124" s="188" t="s">
        <v>896</v>
      </c>
      <c r="E3124" t="s">
        <v>329</v>
      </c>
      <c r="F3124" t="s">
        <v>330</v>
      </c>
      <c r="G3124" t="s">
        <v>102</v>
      </c>
      <c r="H3124">
        <v>485</v>
      </c>
      <c r="I3124" s="68" t="str">
        <f>VLOOKUP(E3124,Refs!$P$2:$R$29,3,FALSE)</f>
        <v>Y59</v>
      </c>
      <c r="J3124" s="68" t="str">
        <f>VLOOKUP(E3124,Refs!$P$2:$S$29,4,FALSE)</f>
        <v>South East</v>
      </c>
      <c r="K3124" s="28">
        <f t="shared" si="101"/>
        <v>485</v>
      </c>
    </row>
    <row r="3125" spans="1:11" ht="15" thickBot="1" x14ac:dyDescent="0.4">
      <c r="A3125" s="69">
        <f t="shared" si="100"/>
        <v>45778</v>
      </c>
      <c r="B3125" t="s">
        <v>918</v>
      </c>
      <c r="C3125" t="s">
        <v>288</v>
      </c>
      <c r="D3125" s="188" t="s">
        <v>896</v>
      </c>
      <c r="E3125" t="s">
        <v>329</v>
      </c>
      <c r="F3125" t="s">
        <v>330</v>
      </c>
      <c r="G3125" t="s">
        <v>103</v>
      </c>
      <c r="H3125">
        <v>160</v>
      </c>
      <c r="I3125" s="68" t="str">
        <f>VLOOKUP(E3125,Refs!$P$2:$R$29,3,FALSE)</f>
        <v>Y59</v>
      </c>
      <c r="J3125" s="68" t="str">
        <f>VLOOKUP(E3125,Refs!$P$2:$S$29,4,FALSE)</f>
        <v>South East</v>
      </c>
      <c r="K3125" s="28">
        <f t="shared" si="101"/>
        <v>160</v>
      </c>
    </row>
    <row r="3126" spans="1:11" ht="15" thickBot="1" x14ac:dyDescent="0.4">
      <c r="A3126" s="69">
        <f t="shared" si="100"/>
        <v>45778</v>
      </c>
      <c r="B3126" t="s">
        <v>918</v>
      </c>
      <c r="C3126" t="s">
        <v>288</v>
      </c>
      <c r="D3126" s="188" t="s">
        <v>896</v>
      </c>
      <c r="E3126" t="s">
        <v>329</v>
      </c>
      <c r="F3126" t="s">
        <v>330</v>
      </c>
      <c r="G3126" t="s">
        <v>104</v>
      </c>
      <c r="H3126">
        <v>1527</v>
      </c>
      <c r="I3126" s="68" t="str">
        <f>VLOOKUP(E3126,Refs!$P$2:$R$29,3,FALSE)</f>
        <v>Y59</v>
      </c>
      <c r="J3126" s="68" t="str">
        <f>VLOOKUP(E3126,Refs!$P$2:$S$29,4,FALSE)</f>
        <v>South East</v>
      </c>
      <c r="K3126" s="28">
        <f t="shared" si="101"/>
        <v>1527</v>
      </c>
    </row>
    <row r="3127" spans="1:11" ht="15" thickBot="1" x14ac:dyDescent="0.4">
      <c r="A3127" s="69">
        <f t="shared" si="100"/>
        <v>45778</v>
      </c>
      <c r="B3127" t="s">
        <v>918</v>
      </c>
      <c r="C3127" t="s">
        <v>288</v>
      </c>
      <c r="D3127" s="188" t="s">
        <v>896</v>
      </c>
      <c r="E3127" t="s">
        <v>329</v>
      </c>
      <c r="F3127" t="s">
        <v>330</v>
      </c>
      <c r="G3127" t="s">
        <v>105</v>
      </c>
      <c r="H3127">
        <v>3087597</v>
      </c>
      <c r="I3127" s="68" t="str">
        <f>VLOOKUP(E3127,Refs!$P$2:$R$29,3,FALSE)</f>
        <v>Y59</v>
      </c>
      <c r="J3127" s="68" t="str">
        <f>VLOOKUP(E3127,Refs!$P$2:$S$29,4,FALSE)</f>
        <v>South East</v>
      </c>
      <c r="K3127" s="28">
        <f t="shared" si="101"/>
        <v>3087597</v>
      </c>
    </row>
    <row r="3128" spans="1:11" ht="15" thickBot="1" x14ac:dyDescent="0.4">
      <c r="A3128" s="69">
        <f t="shared" si="100"/>
        <v>45778</v>
      </c>
      <c r="B3128" t="s">
        <v>918</v>
      </c>
      <c r="C3128" t="s">
        <v>288</v>
      </c>
      <c r="D3128" s="188" t="s">
        <v>896</v>
      </c>
      <c r="E3128" t="s">
        <v>329</v>
      </c>
      <c r="F3128" t="s">
        <v>330</v>
      </c>
      <c r="G3128" t="s">
        <v>106</v>
      </c>
      <c r="H3128">
        <v>2270</v>
      </c>
      <c r="I3128" s="68" t="str">
        <f>VLOOKUP(E3128,Refs!$P$2:$R$29,3,FALSE)</f>
        <v>Y59</v>
      </c>
      <c r="J3128" s="68" t="str">
        <f>VLOOKUP(E3128,Refs!$P$2:$S$29,4,FALSE)</f>
        <v>South East</v>
      </c>
      <c r="K3128" s="28">
        <f t="shared" si="101"/>
        <v>2270</v>
      </c>
    </row>
    <row r="3129" spans="1:11" ht="15" thickBot="1" x14ac:dyDescent="0.4">
      <c r="A3129" s="69">
        <f t="shared" si="100"/>
        <v>45778</v>
      </c>
      <c r="B3129" t="s">
        <v>918</v>
      </c>
      <c r="C3129" t="s">
        <v>288</v>
      </c>
      <c r="D3129" s="188" t="s">
        <v>896</v>
      </c>
      <c r="E3129" t="s">
        <v>329</v>
      </c>
      <c r="F3129" t="s">
        <v>330</v>
      </c>
      <c r="G3129" t="s">
        <v>107</v>
      </c>
      <c r="H3129">
        <v>1289</v>
      </c>
      <c r="I3129" s="68" t="str">
        <f>VLOOKUP(E3129,Refs!$P$2:$R$29,3,FALSE)</f>
        <v>Y59</v>
      </c>
      <c r="J3129" s="68" t="str">
        <f>VLOOKUP(E3129,Refs!$P$2:$S$29,4,FALSE)</f>
        <v>South East</v>
      </c>
      <c r="K3129" s="28">
        <f t="shared" si="101"/>
        <v>1289</v>
      </c>
    </row>
    <row r="3130" spans="1:11" ht="15" thickBot="1" x14ac:dyDescent="0.4">
      <c r="A3130" s="69">
        <f t="shared" si="100"/>
        <v>45778</v>
      </c>
      <c r="B3130" t="s">
        <v>918</v>
      </c>
      <c r="C3130" t="s">
        <v>288</v>
      </c>
      <c r="D3130" s="188" t="s">
        <v>896</v>
      </c>
      <c r="E3130" t="s">
        <v>329</v>
      </c>
      <c r="F3130" t="s">
        <v>330</v>
      </c>
      <c r="G3130" t="s">
        <v>108</v>
      </c>
      <c r="H3130">
        <v>140</v>
      </c>
      <c r="I3130" s="68" t="str">
        <f>VLOOKUP(E3130,Refs!$P$2:$R$29,3,FALSE)</f>
        <v>Y59</v>
      </c>
      <c r="J3130" s="68" t="str">
        <f>VLOOKUP(E3130,Refs!$P$2:$S$29,4,FALSE)</f>
        <v>South East</v>
      </c>
      <c r="K3130" s="28">
        <f t="shared" si="101"/>
        <v>140</v>
      </c>
    </row>
    <row r="3131" spans="1:11" ht="15" thickBot="1" x14ac:dyDescent="0.4">
      <c r="A3131" s="69">
        <f t="shared" si="100"/>
        <v>45778</v>
      </c>
      <c r="B3131" t="s">
        <v>918</v>
      </c>
      <c r="C3131" t="s">
        <v>288</v>
      </c>
      <c r="D3131" s="188" t="s">
        <v>896</v>
      </c>
      <c r="E3131" t="s">
        <v>329</v>
      </c>
      <c r="F3131" t="s">
        <v>330</v>
      </c>
      <c r="G3131" t="s">
        <v>109</v>
      </c>
      <c r="H3131">
        <v>568</v>
      </c>
      <c r="I3131" s="68" t="str">
        <f>VLOOKUP(E3131,Refs!$P$2:$R$29,3,FALSE)</f>
        <v>Y59</v>
      </c>
      <c r="J3131" s="68" t="str">
        <f>VLOOKUP(E3131,Refs!$P$2:$S$29,4,FALSE)</f>
        <v>South East</v>
      </c>
      <c r="K3131" s="28">
        <f t="shared" si="101"/>
        <v>568</v>
      </c>
    </row>
    <row r="3132" spans="1:11" ht="15" thickBot="1" x14ac:dyDescent="0.4">
      <c r="A3132" s="69">
        <f t="shared" si="100"/>
        <v>45778</v>
      </c>
      <c r="B3132" t="s">
        <v>918</v>
      </c>
      <c r="C3132" t="s">
        <v>288</v>
      </c>
      <c r="D3132" s="188" t="s">
        <v>896</v>
      </c>
      <c r="E3132" t="s">
        <v>329</v>
      </c>
      <c r="F3132" t="s">
        <v>330</v>
      </c>
      <c r="G3132" t="s">
        <v>110</v>
      </c>
      <c r="H3132">
        <v>1949277</v>
      </c>
      <c r="I3132" s="68" t="str">
        <f>VLOOKUP(E3132,Refs!$P$2:$R$29,3,FALSE)</f>
        <v>Y59</v>
      </c>
      <c r="J3132" s="68" t="str">
        <f>VLOOKUP(E3132,Refs!$P$2:$S$29,4,FALSE)</f>
        <v>South East</v>
      </c>
      <c r="K3132" s="28">
        <f t="shared" si="101"/>
        <v>1949277</v>
      </c>
    </row>
    <row r="3133" spans="1:11" ht="15" thickBot="1" x14ac:dyDescent="0.4">
      <c r="A3133" s="69">
        <f t="shared" si="100"/>
        <v>45778</v>
      </c>
      <c r="B3133" t="s">
        <v>918</v>
      </c>
      <c r="C3133" t="s">
        <v>288</v>
      </c>
      <c r="D3133" s="188" t="s">
        <v>896</v>
      </c>
      <c r="E3133" t="s">
        <v>329</v>
      </c>
      <c r="F3133" t="s">
        <v>330</v>
      </c>
      <c r="G3133" t="s">
        <v>111</v>
      </c>
      <c r="H3133">
        <v>1784</v>
      </c>
      <c r="I3133" s="68" t="str">
        <f>VLOOKUP(E3133,Refs!$P$2:$R$29,3,FALSE)</f>
        <v>Y59</v>
      </c>
      <c r="J3133" s="68" t="str">
        <f>VLOOKUP(E3133,Refs!$P$2:$S$29,4,FALSE)</f>
        <v>South East</v>
      </c>
      <c r="K3133" s="28">
        <f t="shared" si="101"/>
        <v>1784</v>
      </c>
    </row>
    <row r="3134" spans="1:11" ht="15" thickBot="1" x14ac:dyDescent="0.4">
      <c r="A3134" s="69">
        <f t="shared" si="100"/>
        <v>45778</v>
      </c>
      <c r="B3134" t="s">
        <v>918</v>
      </c>
      <c r="C3134" t="s">
        <v>288</v>
      </c>
      <c r="D3134" s="188" t="s">
        <v>896</v>
      </c>
      <c r="E3134" t="s">
        <v>329</v>
      </c>
      <c r="F3134" t="s">
        <v>330</v>
      </c>
      <c r="G3134" t="s">
        <v>814</v>
      </c>
      <c r="H3134">
        <v>9182</v>
      </c>
      <c r="I3134" s="68" t="str">
        <f>VLOOKUP(E3134,Refs!$P$2:$R$29,3,FALSE)</f>
        <v>Y59</v>
      </c>
      <c r="J3134" s="68" t="str">
        <f>VLOOKUP(E3134,Refs!$P$2:$S$29,4,FALSE)</f>
        <v>South East</v>
      </c>
      <c r="K3134" s="28">
        <f t="shared" si="101"/>
        <v>9182</v>
      </c>
    </row>
    <row r="3135" spans="1:11" ht="15" thickBot="1" x14ac:dyDescent="0.4">
      <c r="A3135" s="69">
        <f t="shared" si="100"/>
        <v>45778</v>
      </c>
      <c r="B3135" t="s">
        <v>918</v>
      </c>
      <c r="C3135" t="s">
        <v>288</v>
      </c>
      <c r="D3135" s="188" t="s">
        <v>896</v>
      </c>
      <c r="E3135" t="s">
        <v>329</v>
      </c>
      <c r="F3135" t="s">
        <v>330</v>
      </c>
      <c r="G3135" t="s">
        <v>815</v>
      </c>
      <c r="H3135">
        <v>141</v>
      </c>
      <c r="I3135" s="68" t="str">
        <f>VLOOKUP(E3135,Refs!$P$2:$R$29,3,FALSE)</f>
        <v>Y59</v>
      </c>
      <c r="J3135" s="68" t="str">
        <f>VLOOKUP(E3135,Refs!$P$2:$S$29,4,FALSE)</f>
        <v>South East</v>
      </c>
      <c r="K3135" s="28">
        <f t="shared" si="101"/>
        <v>141</v>
      </c>
    </row>
    <row r="3136" spans="1:11" ht="15" thickBot="1" x14ac:dyDescent="0.4">
      <c r="A3136" s="69">
        <f t="shared" si="100"/>
        <v>45778</v>
      </c>
      <c r="B3136" t="s">
        <v>918</v>
      </c>
      <c r="C3136" t="s">
        <v>288</v>
      </c>
      <c r="D3136" s="188" t="s">
        <v>896</v>
      </c>
      <c r="E3136" t="s">
        <v>329</v>
      </c>
      <c r="F3136" t="s">
        <v>330</v>
      </c>
      <c r="G3136" t="s">
        <v>112</v>
      </c>
      <c r="H3136">
        <v>16306</v>
      </c>
      <c r="I3136" s="68" t="str">
        <f>VLOOKUP(E3136,Refs!$P$2:$R$29,3,FALSE)</f>
        <v>Y59</v>
      </c>
      <c r="J3136" s="68" t="str">
        <f>VLOOKUP(E3136,Refs!$P$2:$S$29,4,FALSE)</f>
        <v>South East</v>
      </c>
      <c r="K3136" s="28">
        <f t="shared" si="101"/>
        <v>16306</v>
      </c>
    </row>
    <row r="3137" spans="1:11" ht="15" thickBot="1" x14ac:dyDescent="0.4">
      <c r="A3137" s="69">
        <f t="shared" si="100"/>
        <v>45778</v>
      </c>
      <c r="B3137" t="s">
        <v>918</v>
      </c>
      <c r="C3137" t="s">
        <v>288</v>
      </c>
      <c r="D3137" s="188" t="s">
        <v>896</v>
      </c>
      <c r="E3137" t="s">
        <v>329</v>
      </c>
      <c r="F3137" t="s">
        <v>330</v>
      </c>
      <c r="G3137" t="s">
        <v>113</v>
      </c>
      <c r="H3137">
        <v>23</v>
      </c>
      <c r="I3137" s="68" t="str">
        <f>VLOOKUP(E3137,Refs!$P$2:$R$29,3,FALSE)</f>
        <v>Y59</v>
      </c>
      <c r="J3137" s="68" t="str">
        <f>VLOOKUP(E3137,Refs!$P$2:$S$29,4,FALSE)</f>
        <v>South East</v>
      </c>
      <c r="K3137" s="28">
        <f t="shared" si="101"/>
        <v>23</v>
      </c>
    </row>
    <row r="3138" spans="1:11" ht="15" thickBot="1" x14ac:dyDescent="0.4">
      <c r="A3138" s="69">
        <f t="shared" si="100"/>
        <v>45778</v>
      </c>
      <c r="B3138" t="s">
        <v>918</v>
      </c>
      <c r="C3138" t="s">
        <v>288</v>
      </c>
      <c r="D3138" s="188" t="s">
        <v>896</v>
      </c>
      <c r="E3138" t="s">
        <v>329</v>
      </c>
      <c r="F3138" t="s">
        <v>330</v>
      </c>
      <c r="G3138" t="s">
        <v>114</v>
      </c>
      <c r="H3138">
        <v>12396</v>
      </c>
      <c r="I3138" s="68" t="str">
        <f>VLOOKUP(E3138,Refs!$P$2:$R$29,3,FALSE)</f>
        <v>Y59</v>
      </c>
      <c r="J3138" s="68" t="str">
        <f>VLOOKUP(E3138,Refs!$P$2:$S$29,4,FALSE)</f>
        <v>South East</v>
      </c>
      <c r="K3138" s="28">
        <f t="shared" si="101"/>
        <v>12396</v>
      </c>
    </row>
    <row r="3139" spans="1:11" ht="15" thickBot="1" x14ac:dyDescent="0.4">
      <c r="A3139" s="69">
        <f t="shared" ref="A3139:A3202" si="102">DATEVALUE(RIGHT(B3139,8))</f>
        <v>45778</v>
      </c>
      <c r="B3139" t="s">
        <v>918</v>
      </c>
      <c r="C3139" t="s">
        <v>288</v>
      </c>
      <c r="D3139" s="188" t="s">
        <v>896</v>
      </c>
      <c r="E3139" t="s">
        <v>329</v>
      </c>
      <c r="F3139" t="s">
        <v>330</v>
      </c>
      <c r="G3139" t="s">
        <v>115</v>
      </c>
      <c r="H3139">
        <v>4201</v>
      </c>
      <c r="I3139" s="68" t="str">
        <f>VLOOKUP(E3139,Refs!$P$2:$R$29,3,FALSE)</f>
        <v>Y59</v>
      </c>
      <c r="J3139" s="68" t="str">
        <f>VLOOKUP(E3139,Refs!$P$2:$S$29,4,FALSE)</f>
        <v>South East</v>
      </c>
      <c r="K3139" s="28">
        <f t="shared" si="101"/>
        <v>4201</v>
      </c>
    </row>
    <row r="3140" spans="1:11" ht="15" thickBot="1" x14ac:dyDescent="0.4">
      <c r="A3140" s="69">
        <f t="shared" si="102"/>
        <v>45778</v>
      </c>
      <c r="B3140" t="s">
        <v>918</v>
      </c>
      <c r="C3140" t="s">
        <v>288</v>
      </c>
      <c r="D3140" s="188" t="s">
        <v>896</v>
      </c>
      <c r="E3140" t="s">
        <v>329</v>
      </c>
      <c r="F3140" t="s">
        <v>330</v>
      </c>
      <c r="G3140" t="s">
        <v>116</v>
      </c>
      <c r="H3140">
        <v>3028</v>
      </c>
      <c r="I3140" s="68" t="str">
        <f>VLOOKUP(E3140,Refs!$P$2:$R$29,3,FALSE)</f>
        <v>Y59</v>
      </c>
      <c r="J3140" s="68" t="str">
        <f>VLOOKUP(E3140,Refs!$P$2:$S$29,4,FALSE)</f>
        <v>South East</v>
      </c>
      <c r="K3140" s="28">
        <f t="shared" si="101"/>
        <v>3028</v>
      </c>
    </row>
    <row r="3141" spans="1:11" ht="15" thickBot="1" x14ac:dyDescent="0.4">
      <c r="A3141" s="69">
        <f t="shared" si="102"/>
        <v>45778</v>
      </c>
      <c r="B3141" t="s">
        <v>918</v>
      </c>
      <c r="C3141" t="s">
        <v>288</v>
      </c>
      <c r="D3141" s="188" t="s">
        <v>896</v>
      </c>
      <c r="E3141" t="s">
        <v>329</v>
      </c>
      <c r="F3141" t="s">
        <v>330</v>
      </c>
      <c r="G3141" t="s">
        <v>117</v>
      </c>
      <c r="H3141">
        <v>1354</v>
      </c>
      <c r="I3141" s="68" t="str">
        <f>VLOOKUP(E3141,Refs!$P$2:$R$29,3,FALSE)</f>
        <v>Y59</v>
      </c>
      <c r="J3141" s="68" t="str">
        <f>VLOOKUP(E3141,Refs!$P$2:$S$29,4,FALSE)</f>
        <v>South East</v>
      </c>
      <c r="K3141" s="28">
        <f t="shared" si="101"/>
        <v>1354</v>
      </c>
    </row>
    <row r="3142" spans="1:11" ht="15" thickBot="1" x14ac:dyDescent="0.4">
      <c r="A3142" s="69">
        <f t="shared" si="102"/>
        <v>45778</v>
      </c>
      <c r="B3142" t="s">
        <v>918</v>
      </c>
      <c r="C3142" t="s">
        <v>288</v>
      </c>
      <c r="D3142" s="188" t="s">
        <v>896</v>
      </c>
      <c r="E3142" t="s">
        <v>329</v>
      </c>
      <c r="F3142" t="s">
        <v>330</v>
      </c>
      <c r="G3142" t="s">
        <v>118</v>
      </c>
      <c r="H3142">
        <v>6755</v>
      </c>
      <c r="I3142" s="68" t="str">
        <f>VLOOKUP(E3142,Refs!$P$2:$R$29,3,FALSE)</f>
        <v>Y59</v>
      </c>
      <c r="J3142" s="68" t="str">
        <f>VLOOKUP(E3142,Refs!$P$2:$S$29,4,FALSE)</f>
        <v>South East</v>
      </c>
      <c r="K3142" s="28">
        <f t="shared" si="101"/>
        <v>6755</v>
      </c>
    </row>
    <row r="3143" spans="1:11" ht="15" thickBot="1" x14ac:dyDescent="0.4">
      <c r="A3143" s="69">
        <f t="shared" si="102"/>
        <v>45778</v>
      </c>
      <c r="B3143" t="s">
        <v>918</v>
      </c>
      <c r="C3143" t="s">
        <v>288</v>
      </c>
      <c r="D3143" s="188" t="s">
        <v>896</v>
      </c>
      <c r="E3143" t="s">
        <v>329</v>
      </c>
      <c r="F3143" t="s">
        <v>330</v>
      </c>
      <c r="G3143" t="s">
        <v>119</v>
      </c>
      <c r="H3143">
        <v>761</v>
      </c>
      <c r="I3143" s="68" t="str">
        <f>VLOOKUP(E3143,Refs!$P$2:$R$29,3,FALSE)</f>
        <v>Y59</v>
      </c>
      <c r="J3143" s="68" t="str">
        <f>VLOOKUP(E3143,Refs!$P$2:$S$29,4,FALSE)</f>
        <v>South East</v>
      </c>
      <c r="K3143" s="28">
        <f t="shared" si="101"/>
        <v>761</v>
      </c>
    </row>
    <row r="3144" spans="1:11" ht="15" thickBot="1" x14ac:dyDescent="0.4">
      <c r="A3144" s="69">
        <f t="shared" si="102"/>
        <v>45778</v>
      </c>
      <c r="B3144" t="s">
        <v>918</v>
      </c>
      <c r="C3144" t="s">
        <v>288</v>
      </c>
      <c r="D3144" s="188" t="s">
        <v>896</v>
      </c>
      <c r="E3144" t="s">
        <v>329</v>
      </c>
      <c r="F3144" t="s">
        <v>330</v>
      </c>
      <c r="G3144" t="s">
        <v>120</v>
      </c>
      <c r="H3144">
        <v>1230</v>
      </c>
      <c r="I3144" s="68" t="str">
        <f>VLOOKUP(E3144,Refs!$P$2:$R$29,3,FALSE)</f>
        <v>Y59</v>
      </c>
      <c r="J3144" s="68" t="str">
        <f>VLOOKUP(E3144,Refs!$P$2:$S$29,4,FALSE)</f>
        <v>South East</v>
      </c>
      <c r="K3144" s="28">
        <f t="shared" si="101"/>
        <v>1230</v>
      </c>
    </row>
    <row r="3145" spans="1:11" ht="15" thickBot="1" x14ac:dyDescent="0.4">
      <c r="A3145" s="69">
        <f t="shared" si="102"/>
        <v>45778</v>
      </c>
      <c r="B3145" t="s">
        <v>918</v>
      </c>
      <c r="C3145" t="s">
        <v>288</v>
      </c>
      <c r="D3145" s="188" t="s">
        <v>896</v>
      </c>
      <c r="E3145" t="s">
        <v>329</v>
      </c>
      <c r="F3145" t="s">
        <v>330</v>
      </c>
      <c r="G3145" t="s">
        <v>121</v>
      </c>
      <c r="H3145">
        <v>780</v>
      </c>
      <c r="I3145" s="68" t="str">
        <f>VLOOKUP(E3145,Refs!$P$2:$R$29,3,FALSE)</f>
        <v>Y59</v>
      </c>
      <c r="J3145" s="68" t="str">
        <f>VLOOKUP(E3145,Refs!$P$2:$S$29,4,FALSE)</f>
        <v>South East</v>
      </c>
      <c r="K3145" s="28">
        <f t="shared" si="101"/>
        <v>780</v>
      </c>
    </row>
    <row r="3146" spans="1:11" ht="15" thickBot="1" x14ac:dyDescent="0.4">
      <c r="A3146" s="69">
        <f t="shared" si="102"/>
        <v>45778</v>
      </c>
      <c r="B3146" t="s">
        <v>918</v>
      </c>
      <c r="C3146" t="s">
        <v>288</v>
      </c>
      <c r="D3146" s="188" t="s">
        <v>896</v>
      </c>
      <c r="E3146" t="s">
        <v>329</v>
      </c>
      <c r="F3146" t="s">
        <v>330</v>
      </c>
      <c r="G3146" t="s">
        <v>122</v>
      </c>
      <c r="H3146">
        <v>2038</v>
      </c>
      <c r="I3146" s="68" t="str">
        <f>VLOOKUP(E3146,Refs!$P$2:$R$29,3,FALSE)</f>
        <v>Y59</v>
      </c>
      <c r="J3146" s="68" t="str">
        <f>VLOOKUP(E3146,Refs!$P$2:$S$29,4,FALSE)</f>
        <v>South East</v>
      </c>
      <c r="K3146" s="28">
        <f t="shared" si="101"/>
        <v>2038</v>
      </c>
    </row>
    <row r="3147" spans="1:11" ht="15" thickBot="1" x14ac:dyDescent="0.4">
      <c r="A3147" s="69">
        <f t="shared" si="102"/>
        <v>45778</v>
      </c>
      <c r="B3147" t="s">
        <v>918</v>
      </c>
      <c r="C3147" t="s">
        <v>288</v>
      </c>
      <c r="D3147" s="188" t="s">
        <v>896</v>
      </c>
      <c r="E3147" t="s">
        <v>329</v>
      </c>
      <c r="F3147" t="s">
        <v>330</v>
      </c>
      <c r="G3147" t="s">
        <v>123</v>
      </c>
      <c r="H3147">
        <v>852</v>
      </c>
      <c r="I3147" s="68" t="str">
        <f>VLOOKUP(E3147,Refs!$P$2:$R$29,3,FALSE)</f>
        <v>Y59</v>
      </c>
      <c r="J3147" s="68" t="str">
        <f>VLOOKUP(E3147,Refs!$P$2:$S$29,4,FALSE)</f>
        <v>South East</v>
      </c>
      <c r="K3147" s="28">
        <f t="shared" si="101"/>
        <v>852</v>
      </c>
    </row>
    <row r="3148" spans="1:11" ht="15" thickBot="1" x14ac:dyDescent="0.4">
      <c r="A3148" s="69">
        <f t="shared" si="102"/>
        <v>45778</v>
      </c>
      <c r="B3148" t="s">
        <v>918</v>
      </c>
      <c r="C3148" t="s">
        <v>288</v>
      </c>
      <c r="D3148" s="188" t="s">
        <v>896</v>
      </c>
      <c r="E3148" t="s">
        <v>329</v>
      </c>
      <c r="F3148" t="s">
        <v>330</v>
      </c>
      <c r="G3148" t="s">
        <v>124</v>
      </c>
      <c r="H3148">
        <v>21</v>
      </c>
      <c r="I3148" s="68" t="str">
        <f>VLOOKUP(E3148,Refs!$P$2:$R$29,3,FALSE)</f>
        <v>Y59</v>
      </c>
      <c r="J3148" s="68" t="str">
        <f>VLOOKUP(E3148,Refs!$P$2:$S$29,4,FALSE)</f>
        <v>South East</v>
      </c>
      <c r="K3148" s="28">
        <f t="shared" si="101"/>
        <v>21</v>
      </c>
    </row>
    <row r="3149" spans="1:11" ht="15" thickBot="1" x14ac:dyDescent="0.4">
      <c r="A3149" s="69">
        <f t="shared" si="102"/>
        <v>45778</v>
      </c>
      <c r="B3149" t="s">
        <v>918</v>
      </c>
      <c r="C3149" t="s">
        <v>288</v>
      </c>
      <c r="D3149" s="188" t="s">
        <v>896</v>
      </c>
      <c r="E3149" t="s">
        <v>329</v>
      </c>
      <c r="F3149" t="s">
        <v>330</v>
      </c>
      <c r="G3149" t="s">
        <v>125</v>
      </c>
      <c r="H3149">
        <v>0</v>
      </c>
      <c r="I3149" s="68" t="str">
        <f>VLOOKUP(E3149,Refs!$P$2:$R$29,3,FALSE)</f>
        <v>Y59</v>
      </c>
      <c r="J3149" s="68" t="str">
        <f>VLOOKUP(E3149,Refs!$P$2:$S$29,4,FALSE)</f>
        <v>South East</v>
      </c>
      <c r="K3149" s="28" t="str">
        <f t="shared" si="101"/>
        <v/>
      </c>
    </row>
    <row r="3150" spans="1:11" ht="15" thickBot="1" x14ac:dyDescent="0.4">
      <c r="A3150" s="69">
        <f t="shared" si="102"/>
        <v>45778</v>
      </c>
      <c r="B3150" t="s">
        <v>918</v>
      </c>
      <c r="C3150" t="s">
        <v>288</v>
      </c>
      <c r="D3150" s="188" t="s">
        <v>896</v>
      </c>
      <c r="E3150" t="s">
        <v>329</v>
      </c>
      <c r="F3150" t="s">
        <v>330</v>
      </c>
      <c r="G3150" t="s">
        <v>126</v>
      </c>
      <c r="H3150">
        <v>0</v>
      </c>
      <c r="I3150" s="68" t="str">
        <f>VLOOKUP(E3150,Refs!$P$2:$R$29,3,FALSE)</f>
        <v>Y59</v>
      </c>
      <c r="J3150" s="68" t="str">
        <f>VLOOKUP(E3150,Refs!$P$2:$S$29,4,FALSE)</f>
        <v>South East</v>
      </c>
      <c r="K3150" s="28" t="str">
        <f t="shared" si="101"/>
        <v/>
      </c>
    </row>
    <row r="3151" spans="1:11" ht="15" thickBot="1" x14ac:dyDescent="0.4">
      <c r="A3151" s="69">
        <f t="shared" si="102"/>
        <v>45778</v>
      </c>
      <c r="B3151" t="s">
        <v>918</v>
      </c>
      <c r="C3151" t="s">
        <v>288</v>
      </c>
      <c r="D3151" s="188" t="s">
        <v>896</v>
      </c>
      <c r="E3151" t="s">
        <v>329</v>
      </c>
      <c r="F3151" t="s">
        <v>330</v>
      </c>
      <c r="G3151" t="s">
        <v>127</v>
      </c>
      <c r="H3151">
        <v>0</v>
      </c>
      <c r="I3151" s="68" t="str">
        <f>VLOOKUP(E3151,Refs!$P$2:$R$29,3,FALSE)</f>
        <v>Y59</v>
      </c>
      <c r="J3151" s="68" t="str">
        <f>VLOOKUP(E3151,Refs!$P$2:$S$29,4,FALSE)</f>
        <v>South East</v>
      </c>
      <c r="K3151" s="28" t="str">
        <f t="shared" si="101"/>
        <v/>
      </c>
    </row>
    <row r="3152" spans="1:11" ht="15" thickBot="1" x14ac:dyDescent="0.4">
      <c r="A3152" s="69">
        <f t="shared" si="102"/>
        <v>45778</v>
      </c>
      <c r="B3152" t="s">
        <v>918</v>
      </c>
      <c r="C3152" t="s">
        <v>288</v>
      </c>
      <c r="D3152" s="188" t="s">
        <v>896</v>
      </c>
      <c r="E3152" t="s">
        <v>329</v>
      </c>
      <c r="F3152" t="s">
        <v>330</v>
      </c>
      <c r="G3152" t="s">
        <v>128</v>
      </c>
      <c r="H3152">
        <v>454</v>
      </c>
      <c r="I3152" s="68" t="str">
        <f>VLOOKUP(E3152,Refs!$P$2:$R$29,3,FALSE)</f>
        <v>Y59</v>
      </c>
      <c r="J3152" s="68" t="str">
        <f>VLOOKUP(E3152,Refs!$P$2:$S$29,4,FALSE)</f>
        <v>South East</v>
      </c>
      <c r="K3152" s="28">
        <f t="shared" si="101"/>
        <v>454</v>
      </c>
    </row>
    <row r="3153" spans="1:11" ht="15" thickBot="1" x14ac:dyDescent="0.4">
      <c r="A3153" s="69">
        <f t="shared" si="102"/>
        <v>45778</v>
      </c>
      <c r="B3153" t="s">
        <v>918</v>
      </c>
      <c r="C3153" t="s">
        <v>288</v>
      </c>
      <c r="D3153" s="188" t="s">
        <v>896</v>
      </c>
      <c r="E3153" t="s">
        <v>329</v>
      </c>
      <c r="F3153" t="s">
        <v>330</v>
      </c>
      <c r="G3153" t="s">
        <v>129</v>
      </c>
      <c r="H3153">
        <v>28</v>
      </c>
      <c r="I3153" s="68" t="str">
        <f>VLOOKUP(E3153,Refs!$P$2:$R$29,3,FALSE)</f>
        <v>Y59</v>
      </c>
      <c r="J3153" s="68" t="str">
        <f>VLOOKUP(E3153,Refs!$P$2:$S$29,4,FALSE)</f>
        <v>South East</v>
      </c>
      <c r="K3153" s="28">
        <f t="shared" si="101"/>
        <v>28</v>
      </c>
    </row>
    <row r="3154" spans="1:11" ht="15" thickBot="1" x14ac:dyDescent="0.4">
      <c r="A3154" s="69">
        <f t="shared" si="102"/>
        <v>45778</v>
      </c>
      <c r="B3154" t="s">
        <v>918</v>
      </c>
      <c r="C3154" t="s">
        <v>288</v>
      </c>
      <c r="D3154" s="188" t="s">
        <v>896</v>
      </c>
      <c r="E3154" t="s">
        <v>329</v>
      </c>
      <c r="F3154" t="s">
        <v>330</v>
      </c>
      <c r="G3154" t="s">
        <v>130</v>
      </c>
      <c r="H3154">
        <v>592</v>
      </c>
      <c r="I3154" s="68" t="str">
        <f>VLOOKUP(E3154,Refs!$P$2:$R$29,3,FALSE)</f>
        <v>Y59</v>
      </c>
      <c r="J3154" s="68" t="str">
        <f>VLOOKUP(E3154,Refs!$P$2:$S$29,4,FALSE)</f>
        <v>South East</v>
      </c>
      <c r="K3154" s="28">
        <f t="shared" si="101"/>
        <v>592</v>
      </c>
    </row>
    <row r="3155" spans="1:11" ht="15" thickBot="1" x14ac:dyDescent="0.4">
      <c r="A3155" s="69">
        <f t="shared" si="102"/>
        <v>45778</v>
      </c>
      <c r="B3155" t="s">
        <v>918</v>
      </c>
      <c r="C3155" t="s">
        <v>288</v>
      </c>
      <c r="D3155" s="188" t="s">
        <v>896</v>
      </c>
      <c r="E3155" t="s">
        <v>329</v>
      </c>
      <c r="F3155" t="s">
        <v>330</v>
      </c>
      <c r="G3155" t="s">
        <v>131</v>
      </c>
      <c r="H3155">
        <v>454</v>
      </c>
      <c r="I3155" s="68" t="str">
        <f>VLOOKUP(E3155,Refs!$P$2:$R$29,3,FALSE)</f>
        <v>Y59</v>
      </c>
      <c r="J3155" s="68" t="str">
        <f>VLOOKUP(E3155,Refs!$P$2:$S$29,4,FALSE)</f>
        <v>South East</v>
      </c>
      <c r="K3155" s="28">
        <f t="shared" si="101"/>
        <v>454</v>
      </c>
    </row>
    <row r="3156" spans="1:11" ht="15" thickBot="1" x14ac:dyDescent="0.4">
      <c r="A3156" s="69">
        <f t="shared" si="102"/>
        <v>45778</v>
      </c>
      <c r="B3156" t="s">
        <v>918</v>
      </c>
      <c r="C3156" t="s">
        <v>288</v>
      </c>
      <c r="D3156" s="188" t="s">
        <v>896</v>
      </c>
      <c r="E3156" t="s">
        <v>329</v>
      </c>
      <c r="F3156" t="s">
        <v>330</v>
      </c>
      <c r="G3156" t="s">
        <v>132</v>
      </c>
      <c r="H3156">
        <v>1985</v>
      </c>
      <c r="I3156" s="68" t="str">
        <f>VLOOKUP(E3156,Refs!$P$2:$R$29,3,FALSE)</f>
        <v>Y59</v>
      </c>
      <c r="J3156" s="68" t="str">
        <f>VLOOKUP(E3156,Refs!$P$2:$S$29,4,FALSE)</f>
        <v>South East</v>
      </c>
      <c r="K3156" s="28">
        <f t="shared" si="101"/>
        <v>1985</v>
      </c>
    </row>
    <row r="3157" spans="1:11" ht="15" thickBot="1" x14ac:dyDescent="0.4">
      <c r="A3157" s="69">
        <f t="shared" si="102"/>
        <v>45778</v>
      </c>
      <c r="B3157" t="s">
        <v>918</v>
      </c>
      <c r="C3157" t="s">
        <v>288</v>
      </c>
      <c r="D3157" s="188" t="s">
        <v>896</v>
      </c>
      <c r="E3157" t="s">
        <v>329</v>
      </c>
      <c r="F3157" t="s">
        <v>330</v>
      </c>
      <c r="G3157" t="s">
        <v>133</v>
      </c>
      <c r="H3157">
        <v>1692</v>
      </c>
      <c r="I3157" s="68" t="str">
        <f>VLOOKUP(E3157,Refs!$P$2:$R$29,3,FALSE)</f>
        <v>Y59</v>
      </c>
      <c r="J3157" s="68" t="str">
        <f>VLOOKUP(E3157,Refs!$P$2:$S$29,4,FALSE)</f>
        <v>South East</v>
      </c>
      <c r="K3157" s="28">
        <f t="shared" si="101"/>
        <v>1692</v>
      </c>
    </row>
    <row r="3158" spans="1:11" ht="15" thickBot="1" x14ac:dyDescent="0.4">
      <c r="A3158" s="69">
        <f t="shared" si="102"/>
        <v>45778</v>
      </c>
      <c r="B3158" t="s">
        <v>918</v>
      </c>
      <c r="C3158" t="s">
        <v>288</v>
      </c>
      <c r="D3158" s="188" t="s">
        <v>896</v>
      </c>
      <c r="E3158" t="s">
        <v>329</v>
      </c>
      <c r="F3158" t="s">
        <v>330</v>
      </c>
      <c r="G3158" t="s">
        <v>134</v>
      </c>
      <c r="H3158">
        <v>659</v>
      </c>
      <c r="I3158" s="68" t="str">
        <f>VLOOKUP(E3158,Refs!$P$2:$R$29,3,FALSE)</f>
        <v>Y59</v>
      </c>
      <c r="J3158" s="68" t="str">
        <f>VLOOKUP(E3158,Refs!$P$2:$S$29,4,FALSE)</f>
        <v>South East</v>
      </c>
      <c r="K3158" s="28">
        <f t="shared" si="101"/>
        <v>659</v>
      </c>
    </row>
    <row r="3159" spans="1:11" ht="15" thickBot="1" x14ac:dyDescent="0.4">
      <c r="A3159" s="69">
        <f t="shared" si="102"/>
        <v>45778</v>
      </c>
      <c r="B3159" t="s">
        <v>918</v>
      </c>
      <c r="C3159" t="s">
        <v>288</v>
      </c>
      <c r="D3159" s="188" t="s">
        <v>896</v>
      </c>
      <c r="E3159" t="s">
        <v>329</v>
      </c>
      <c r="F3159" t="s">
        <v>330</v>
      </c>
      <c r="G3159" t="s">
        <v>135</v>
      </c>
      <c r="H3159">
        <v>558</v>
      </c>
      <c r="I3159" s="68" t="str">
        <f>VLOOKUP(E3159,Refs!$P$2:$R$29,3,FALSE)</f>
        <v>Y59</v>
      </c>
      <c r="J3159" s="68" t="str">
        <f>VLOOKUP(E3159,Refs!$P$2:$S$29,4,FALSE)</f>
        <v>South East</v>
      </c>
      <c r="K3159" s="28">
        <f t="shared" si="101"/>
        <v>558</v>
      </c>
    </row>
    <row r="3160" spans="1:11" x14ac:dyDescent="0.35">
      <c r="A3160" s="69">
        <f t="shared" si="102"/>
        <v>45778</v>
      </c>
      <c r="B3160" t="s">
        <v>918</v>
      </c>
      <c r="C3160" t="s">
        <v>288</v>
      </c>
      <c r="D3160" s="188" t="s">
        <v>896</v>
      </c>
      <c r="E3160" t="s">
        <v>329</v>
      </c>
      <c r="F3160" t="s">
        <v>330</v>
      </c>
      <c r="G3160" t="s">
        <v>136</v>
      </c>
      <c r="H3160">
        <v>220</v>
      </c>
      <c r="I3160" s="68" t="str">
        <f>VLOOKUP(E3160,Refs!$P$2:$R$29,3,FALSE)</f>
        <v>Y59</v>
      </c>
      <c r="J3160" s="68" t="str">
        <f>VLOOKUP(E3160,Refs!$P$2:$S$29,4,FALSE)</f>
        <v>South East</v>
      </c>
      <c r="K3160" s="28">
        <f t="shared" si="101"/>
        <v>220</v>
      </c>
    </row>
    <row r="3161" spans="1:11" x14ac:dyDescent="0.35">
      <c r="A3161" s="69">
        <f t="shared" si="102"/>
        <v>45778</v>
      </c>
      <c r="B3161" t="s">
        <v>918</v>
      </c>
      <c r="C3161" t="s">
        <v>288</v>
      </c>
      <c r="D3161" t="s">
        <v>896</v>
      </c>
      <c r="E3161" t="s">
        <v>329</v>
      </c>
      <c r="F3161" t="s">
        <v>330</v>
      </c>
      <c r="G3161" t="s">
        <v>137</v>
      </c>
      <c r="H3161">
        <v>177</v>
      </c>
      <c r="I3161" s="68" t="str">
        <f>VLOOKUP(E3161,Refs!$P$2:$R$29,3,FALSE)</f>
        <v>Y59</v>
      </c>
      <c r="J3161" s="68" t="str">
        <f>VLOOKUP(E3161,Refs!$P$2:$S$29,4,FALSE)</f>
        <v>South East</v>
      </c>
      <c r="K3161" s="28">
        <f t="shared" si="101"/>
        <v>177</v>
      </c>
    </row>
    <row r="3162" spans="1:11" x14ac:dyDescent="0.35">
      <c r="A3162" s="69">
        <f t="shared" si="102"/>
        <v>45778</v>
      </c>
      <c r="B3162" t="s">
        <v>918</v>
      </c>
      <c r="C3162" t="s">
        <v>288</v>
      </c>
      <c r="D3162" t="s">
        <v>896</v>
      </c>
      <c r="E3162" t="s">
        <v>329</v>
      </c>
      <c r="F3162" t="s">
        <v>330</v>
      </c>
      <c r="G3162" t="s">
        <v>138</v>
      </c>
      <c r="H3162">
        <v>5</v>
      </c>
      <c r="I3162" s="68" t="str">
        <f>VLOOKUP(E3162,Refs!$P$2:$R$29,3,FALSE)</f>
        <v>Y59</v>
      </c>
      <c r="J3162" s="68" t="str">
        <f>VLOOKUP(E3162,Refs!$P$2:$S$29,4,FALSE)</f>
        <v>South East</v>
      </c>
      <c r="K3162" s="28">
        <f t="shared" si="101"/>
        <v>5</v>
      </c>
    </row>
    <row r="3163" spans="1:11" x14ac:dyDescent="0.35">
      <c r="A3163" s="69">
        <f t="shared" si="102"/>
        <v>45778</v>
      </c>
      <c r="B3163" t="s">
        <v>918</v>
      </c>
      <c r="C3163" t="s">
        <v>288</v>
      </c>
      <c r="D3163" t="s">
        <v>896</v>
      </c>
      <c r="E3163" t="s">
        <v>329</v>
      </c>
      <c r="F3163" t="s">
        <v>330</v>
      </c>
      <c r="G3163" t="s">
        <v>139</v>
      </c>
      <c r="H3163">
        <v>4</v>
      </c>
      <c r="I3163" s="68" t="str">
        <f>VLOOKUP(E3163,Refs!$P$2:$R$29,3,FALSE)</f>
        <v>Y59</v>
      </c>
      <c r="J3163" s="68" t="str">
        <f>VLOOKUP(E3163,Refs!$P$2:$S$29,4,FALSE)</f>
        <v>South East</v>
      </c>
      <c r="K3163" s="28">
        <f t="shared" si="101"/>
        <v>4</v>
      </c>
    </row>
    <row r="3164" spans="1:11" x14ac:dyDescent="0.35">
      <c r="A3164" s="69">
        <f t="shared" si="102"/>
        <v>45778</v>
      </c>
      <c r="B3164" t="s">
        <v>918</v>
      </c>
      <c r="C3164" t="s">
        <v>288</v>
      </c>
      <c r="D3164" t="s">
        <v>896</v>
      </c>
      <c r="E3164" t="s">
        <v>329</v>
      </c>
      <c r="F3164" t="s">
        <v>330</v>
      </c>
      <c r="G3164" t="s">
        <v>140</v>
      </c>
      <c r="H3164">
        <v>10</v>
      </c>
      <c r="I3164" s="68" t="str">
        <f>VLOOKUP(E3164,Refs!$P$2:$R$29,3,FALSE)</f>
        <v>Y59</v>
      </c>
      <c r="J3164" s="68" t="str">
        <f>VLOOKUP(E3164,Refs!$P$2:$S$29,4,FALSE)</f>
        <v>South East</v>
      </c>
      <c r="K3164" s="28">
        <f t="shared" si="101"/>
        <v>10</v>
      </c>
    </row>
    <row r="3165" spans="1:11" x14ac:dyDescent="0.35">
      <c r="A3165" s="69">
        <f t="shared" si="102"/>
        <v>45778</v>
      </c>
      <c r="B3165" t="s">
        <v>918</v>
      </c>
      <c r="C3165" t="s">
        <v>288</v>
      </c>
      <c r="D3165" t="s">
        <v>896</v>
      </c>
      <c r="E3165" t="s">
        <v>329</v>
      </c>
      <c r="F3165" t="s">
        <v>330</v>
      </c>
      <c r="G3165" t="s">
        <v>141</v>
      </c>
      <c r="H3165">
        <v>10</v>
      </c>
      <c r="I3165" s="68" t="str">
        <f>VLOOKUP(E3165,Refs!$P$2:$R$29,3,FALSE)</f>
        <v>Y59</v>
      </c>
      <c r="J3165" s="68" t="str">
        <f>VLOOKUP(E3165,Refs!$P$2:$S$29,4,FALSE)</f>
        <v>South East</v>
      </c>
      <c r="K3165" s="28">
        <f t="shared" si="101"/>
        <v>10</v>
      </c>
    </row>
    <row r="3166" spans="1:11" x14ac:dyDescent="0.35">
      <c r="A3166" s="69">
        <f t="shared" si="102"/>
        <v>45778</v>
      </c>
      <c r="B3166" t="s">
        <v>918</v>
      </c>
      <c r="C3166" t="s">
        <v>288</v>
      </c>
      <c r="D3166" t="s">
        <v>896</v>
      </c>
      <c r="E3166" t="s">
        <v>329</v>
      </c>
      <c r="F3166" t="s">
        <v>330</v>
      </c>
      <c r="G3166" t="s">
        <v>730</v>
      </c>
      <c r="H3166">
        <v>53</v>
      </c>
      <c r="I3166" s="68" t="str">
        <f>VLOOKUP(E3166,Refs!$P$2:$R$29,3,FALSE)</f>
        <v>Y59</v>
      </c>
      <c r="J3166" s="68" t="str">
        <f>VLOOKUP(E3166,Refs!$P$2:$S$29,4,FALSE)</f>
        <v>South East</v>
      </c>
      <c r="K3166" s="28">
        <f t="shared" si="101"/>
        <v>53</v>
      </c>
    </row>
    <row r="3167" spans="1:11" x14ac:dyDescent="0.35">
      <c r="A3167" s="69">
        <f t="shared" si="102"/>
        <v>45778</v>
      </c>
      <c r="B3167" t="s">
        <v>918</v>
      </c>
      <c r="C3167" t="s">
        <v>288</v>
      </c>
      <c r="D3167" t="s">
        <v>896</v>
      </c>
      <c r="E3167" t="s">
        <v>329</v>
      </c>
      <c r="F3167" t="s">
        <v>330</v>
      </c>
      <c r="G3167" t="s">
        <v>729</v>
      </c>
      <c r="H3167">
        <v>37</v>
      </c>
      <c r="I3167" s="68" t="str">
        <f>VLOOKUP(E3167,Refs!$P$2:$R$29,3,FALSE)</f>
        <v>Y59</v>
      </c>
      <c r="J3167" s="68" t="str">
        <f>VLOOKUP(E3167,Refs!$P$2:$S$29,4,FALSE)</f>
        <v>South East</v>
      </c>
      <c r="K3167" s="28">
        <f t="shared" si="101"/>
        <v>37</v>
      </c>
    </row>
    <row r="3168" spans="1:11" x14ac:dyDescent="0.35">
      <c r="A3168" s="69">
        <f t="shared" si="102"/>
        <v>45778</v>
      </c>
      <c r="B3168" t="s">
        <v>918</v>
      </c>
      <c r="C3168" t="s">
        <v>288</v>
      </c>
      <c r="D3168" t="s">
        <v>896</v>
      </c>
      <c r="E3168" t="s">
        <v>329</v>
      </c>
      <c r="F3168" t="s">
        <v>330</v>
      </c>
      <c r="G3168" t="s">
        <v>732</v>
      </c>
      <c r="H3168">
        <v>118</v>
      </c>
      <c r="I3168" s="68" t="str">
        <f>VLOOKUP(E3168,Refs!$P$2:$R$29,3,FALSE)</f>
        <v>Y59</v>
      </c>
      <c r="J3168" s="68" t="str">
        <f>VLOOKUP(E3168,Refs!$P$2:$S$29,4,FALSE)</f>
        <v>South East</v>
      </c>
      <c r="K3168" s="28">
        <f t="shared" si="101"/>
        <v>118</v>
      </c>
    </row>
    <row r="3169" spans="1:11" x14ac:dyDescent="0.35">
      <c r="A3169" s="69">
        <f t="shared" si="102"/>
        <v>45778</v>
      </c>
      <c r="B3169" t="s">
        <v>918</v>
      </c>
      <c r="C3169" t="s">
        <v>288</v>
      </c>
      <c r="D3169" t="s">
        <v>896</v>
      </c>
      <c r="E3169" t="s">
        <v>329</v>
      </c>
      <c r="F3169" t="s">
        <v>330</v>
      </c>
      <c r="G3169" t="s">
        <v>731</v>
      </c>
      <c r="H3169">
        <v>83</v>
      </c>
      <c r="I3169" s="68" t="str">
        <f>VLOOKUP(E3169,Refs!$P$2:$R$29,3,FALSE)</f>
        <v>Y59</v>
      </c>
      <c r="J3169" s="68" t="str">
        <f>VLOOKUP(E3169,Refs!$P$2:$S$29,4,FALSE)</f>
        <v>South East</v>
      </c>
      <c r="K3169" s="28">
        <f t="shared" si="101"/>
        <v>83</v>
      </c>
    </row>
    <row r="3170" spans="1:11" x14ac:dyDescent="0.35">
      <c r="A3170" s="69">
        <f t="shared" si="102"/>
        <v>45778</v>
      </c>
      <c r="B3170" t="s">
        <v>918</v>
      </c>
      <c r="C3170" t="s">
        <v>288</v>
      </c>
      <c r="D3170" t="s">
        <v>896</v>
      </c>
      <c r="E3170" t="s">
        <v>338</v>
      </c>
      <c r="F3170" t="s">
        <v>322</v>
      </c>
      <c r="G3170" t="s">
        <v>10</v>
      </c>
      <c r="H3170">
        <v>38601</v>
      </c>
      <c r="I3170" s="68" t="str">
        <f>VLOOKUP(E3170,Refs!$P$2:$R$29,3,FALSE)</f>
        <v>Y56</v>
      </c>
      <c r="J3170" s="68" t="str">
        <f>VLOOKUP(E3170,Refs!$P$2:$S$29,4,FALSE)</f>
        <v>London</v>
      </c>
      <c r="K3170" s="28">
        <f t="shared" ref="K3170:K3233" si="103">IF(OR(H3170="NULL",H3170=0,H3170=""),"",H3170)</f>
        <v>38601</v>
      </c>
    </row>
    <row r="3171" spans="1:11" x14ac:dyDescent="0.35">
      <c r="A3171" s="69">
        <f t="shared" si="102"/>
        <v>45778</v>
      </c>
      <c r="B3171" t="s">
        <v>918</v>
      </c>
      <c r="C3171" t="s">
        <v>288</v>
      </c>
      <c r="D3171" t="s">
        <v>896</v>
      </c>
      <c r="E3171" t="s">
        <v>338</v>
      </c>
      <c r="F3171" t="s">
        <v>322</v>
      </c>
      <c r="G3171" t="s">
        <v>70</v>
      </c>
      <c r="H3171">
        <v>31779</v>
      </c>
      <c r="I3171" s="68" t="str">
        <f>VLOOKUP(E3171,Refs!$P$2:$R$29,3,FALSE)</f>
        <v>Y56</v>
      </c>
      <c r="J3171" s="68" t="str">
        <f>VLOOKUP(E3171,Refs!$P$2:$S$29,4,FALSE)</f>
        <v>London</v>
      </c>
      <c r="K3171" s="28">
        <f t="shared" si="103"/>
        <v>31779</v>
      </c>
    </row>
    <row r="3172" spans="1:11" x14ac:dyDescent="0.35">
      <c r="A3172" s="69">
        <f t="shared" si="102"/>
        <v>45778</v>
      </c>
      <c r="B3172" t="s">
        <v>918</v>
      </c>
      <c r="C3172" t="s">
        <v>288</v>
      </c>
      <c r="D3172" t="s">
        <v>896</v>
      </c>
      <c r="E3172" t="s">
        <v>338</v>
      </c>
      <c r="F3172" t="s">
        <v>322</v>
      </c>
      <c r="G3172" t="s">
        <v>20</v>
      </c>
      <c r="H3172">
        <v>37696</v>
      </c>
      <c r="I3172" s="68" t="str">
        <f>VLOOKUP(E3172,Refs!$P$2:$R$29,3,FALSE)</f>
        <v>Y56</v>
      </c>
      <c r="J3172" s="68" t="str">
        <f>VLOOKUP(E3172,Refs!$P$2:$S$29,4,FALSE)</f>
        <v>London</v>
      </c>
      <c r="K3172" s="28">
        <f t="shared" si="103"/>
        <v>37696</v>
      </c>
    </row>
    <row r="3173" spans="1:11" x14ac:dyDescent="0.35">
      <c r="A3173" s="69">
        <f t="shared" si="102"/>
        <v>45778</v>
      </c>
      <c r="B3173" t="s">
        <v>918</v>
      </c>
      <c r="C3173" t="s">
        <v>288</v>
      </c>
      <c r="D3173" t="s">
        <v>896</v>
      </c>
      <c r="E3173" t="s">
        <v>338</v>
      </c>
      <c r="F3173" t="s">
        <v>322</v>
      </c>
      <c r="G3173" t="s">
        <v>23</v>
      </c>
      <c r="H3173">
        <v>36375</v>
      </c>
      <c r="I3173" s="68" t="str">
        <f>VLOOKUP(E3173,Refs!$P$2:$R$29,3,FALSE)</f>
        <v>Y56</v>
      </c>
      <c r="J3173" s="68" t="str">
        <f>VLOOKUP(E3173,Refs!$P$2:$S$29,4,FALSE)</f>
        <v>London</v>
      </c>
      <c r="K3173" s="28">
        <f t="shared" si="103"/>
        <v>36375</v>
      </c>
    </row>
    <row r="3174" spans="1:11" x14ac:dyDescent="0.35">
      <c r="A3174" s="69">
        <f t="shared" si="102"/>
        <v>45778</v>
      </c>
      <c r="B3174" t="s">
        <v>918</v>
      </c>
      <c r="C3174" t="s">
        <v>288</v>
      </c>
      <c r="D3174" t="s">
        <v>896</v>
      </c>
      <c r="E3174" t="s">
        <v>338</v>
      </c>
      <c r="F3174" t="s">
        <v>322</v>
      </c>
      <c r="G3174" t="s">
        <v>19</v>
      </c>
      <c r="H3174">
        <v>183</v>
      </c>
      <c r="I3174" s="68" t="str">
        <f>VLOOKUP(E3174,Refs!$P$2:$R$29,3,FALSE)</f>
        <v>Y56</v>
      </c>
      <c r="J3174" s="68" t="str">
        <f>VLOOKUP(E3174,Refs!$P$2:$S$29,4,FALSE)</f>
        <v>London</v>
      </c>
      <c r="K3174" s="28">
        <f t="shared" si="103"/>
        <v>183</v>
      </c>
    </row>
    <row r="3175" spans="1:11" x14ac:dyDescent="0.35">
      <c r="A3175" s="69">
        <f t="shared" si="102"/>
        <v>45778</v>
      </c>
      <c r="B3175" t="s">
        <v>918</v>
      </c>
      <c r="C3175" t="s">
        <v>288</v>
      </c>
      <c r="D3175" t="s">
        <v>896</v>
      </c>
      <c r="E3175" t="s">
        <v>338</v>
      </c>
      <c r="F3175" t="s">
        <v>322</v>
      </c>
      <c r="G3175" t="s">
        <v>21</v>
      </c>
      <c r="H3175">
        <v>4394551</v>
      </c>
      <c r="I3175" s="68" t="str">
        <f>VLOOKUP(E3175,Refs!$P$2:$R$29,3,FALSE)</f>
        <v>Y56</v>
      </c>
      <c r="J3175" s="68" t="str">
        <f>VLOOKUP(E3175,Refs!$P$2:$S$29,4,FALSE)</f>
        <v>London</v>
      </c>
      <c r="K3175" s="28">
        <f t="shared" si="103"/>
        <v>4394551</v>
      </c>
    </row>
    <row r="3176" spans="1:11" x14ac:dyDescent="0.35">
      <c r="A3176" s="69">
        <f t="shared" si="102"/>
        <v>45778</v>
      </c>
      <c r="B3176" t="s">
        <v>918</v>
      </c>
      <c r="C3176" t="s">
        <v>288</v>
      </c>
      <c r="D3176" t="s">
        <v>896</v>
      </c>
      <c r="E3176" t="s">
        <v>338</v>
      </c>
      <c r="F3176" t="s">
        <v>322</v>
      </c>
      <c r="G3176" t="s">
        <v>71</v>
      </c>
      <c r="H3176">
        <v>31</v>
      </c>
      <c r="I3176" s="68" t="str">
        <f>VLOOKUP(E3176,Refs!$P$2:$R$29,3,FALSE)</f>
        <v>Y56</v>
      </c>
      <c r="J3176" s="68" t="str">
        <f>VLOOKUP(E3176,Refs!$P$2:$S$29,4,FALSE)</f>
        <v>London</v>
      </c>
      <c r="K3176" s="28">
        <f t="shared" si="103"/>
        <v>31</v>
      </c>
    </row>
    <row r="3177" spans="1:11" x14ac:dyDescent="0.35">
      <c r="A3177" s="69">
        <f t="shared" si="102"/>
        <v>45778</v>
      </c>
      <c r="B3177" t="s">
        <v>918</v>
      </c>
      <c r="C3177" t="s">
        <v>288</v>
      </c>
      <c r="D3177" t="s">
        <v>896</v>
      </c>
      <c r="E3177" t="s">
        <v>338</v>
      </c>
      <c r="F3177" t="s">
        <v>322</v>
      </c>
      <c r="G3177" t="s">
        <v>72</v>
      </c>
      <c r="H3177">
        <v>181</v>
      </c>
      <c r="I3177" s="68" t="str">
        <f>VLOOKUP(E3177,Refs!$P$2:$R$29,3,FALSE)</f>
        <v>Y56</v>
      </c>
      <c r="J3177" s="68" t="str">
        <f>VLOOKUP(E3177,Refs!$P$2:$S$29,4,FALSE)</f>
        <v>London</v>
      </c>
      <c r="K3177" s="28">
        <f t="shared" si="103"/>
        <v>181</v>
      </c>
    </row>
    <row r="3178" spans="1:11" x14ac:dyDescent="0.35">
      <c r="A3178" s="69">
        <f t="shared" si="102"/>
        <v>45778</v>
      </c>
      <c r="B3178" t="s">
        <v>918</v>
      </c>
      <c r="C3178" t="s">
        <v>288</v>
      </c>
      <c r="D3178" t="s">
        <v>896</v>
      </c>
      <c r="E3178" t="s">
        <v>338</v>
      </c>
      <c r="F3178" t="s">
        <v>322</v>
      </c>
      <c r="G3178" t="s">
        <v>73</v>
      </c>
      <c r="H3178">
        <v>27056</v>
      </c>
      <c r="I3178" s="68" t="str">
        <f>VLOOKUP(E3178,Refs!$P$2:$R$29,3,FALSE)</f>
        <v>Y56</v>
      </c>
      <c r="J3178" s="68" t="str">
        <f>VLOOKUP(E3178,Refs!$P$2:$S$29,4,FALSE)</f>
        <v>London</v>
      </c>
      <c r="K3178" s="28">
        <f t="shared" si="103"/>
        <v>27056</v>
      </c>
    </row>
    <row r="3179" spans="1:11" x14ac:dyDescent="0.35">
      <c r="A3179" s="69">
        <f t="shared" si="102"/>
        <v>45778</v>
      </c>
      <c r="B3179" t="s">
        <v>918</v>
      </c>
      <c r="C3179" t="s">
        <v>288</v>
      </c>
      <c r="D3179" t="s">
        <v>896</v>
      </c>
      <c r="E3179" t="s">
        <v>338</v>
      </c>
      <c r="F3179" t="s">
        <v>322</v>
      </c>
      <c r="G3179" t="s">
        <v>74</v>
      </c>
      <c r="H3179">
        <v>6371</v>
      </c>
      <c r="I3179" s="68" t="str">
        <f>VLOOKUP(E3179,Refs!$P$2:$R$29,3,FALSE)</f>
        <v>Y56</v>
      </c>
      <c r="J3179" s="68" t="str">
        <f>VLOOKUP(E3179,Refs!$P$2:$S$29,4,FALSE)</f>
        <v>London</v>
      </c>
      <c r="K3179" s="28">
        <f t="shared" si="103"/>
        <v>6371</v>
      </c>
    </row>
    <row r="3180" spans="1:11" x14ac:dyDescent="0.35">
      <c r="A3180" s="69">
        <f t="shared" si="102"/>
        <v>45778</v>
      </c>
      <c r="B3180" t="s">
        <v>918</v>
      </c>
      <c r="C3180" t="s">
        <v>288</v>
      </c>
      <c r="D3180" t="s">
        <v>896</v>
      </c>
      <c r="E3180" t="s">
        <v>338</v>
      </c>
      <c r="F3180" t="s">
        <v>322</v>
      </c>
      <c r="G3180" t="s">
        <v>75</v>
      </c>
      <c r="H3180">
        <v>32724457</v>
      </c>
      <c r="I3180" s="68" t="str">
        <f>VLOOKUP(E3180,Refs!$P$2:$R$29,3,FALSE)</f>
        <v>Y56</v>
      </c>
      <c r="J3180" s="68" t="str">
        <f>VLOOKUP(E3180,Refs!$P$2:$S$29,4,FALSE)</f>
        <v>London</v>
      </c>
      <c r="K3180" s="28">
        <f t="shared" si="103"/>
        <v>32724457</v>
      </c>
    </row>
    <row r="3181" spans="1:11" x14ac:dyDescent="0.35">
      <c r="A3181" s="69">
        <f t="shared" si="102"/>
        <v>45778</v>
      </c>
      <c r="B3181" t="s">
        <v>918</v>
      </c>
      <c r="C3181" t="s">
        <v>288</v>
      </c>
      <c r="D3181" t="s">
        <v>896</v>
      </c>
      <c r="E3181" t="s">
        <v>338</v>
      </c>
      <c r="F3181" t="s">
        <v>322</v>
      </c>
      <c r="G3181" t="s">
        <v>26</v>
      </c>
      <c r="H3181">
        <v>38682</v>
      </c>
      <c r="I3181" s="68" t="str">
        <f>VLOOKUP(E3181,Refs!$P$2:$R$29,3,FALSE)</f>
        <v>Y56</v>
      </c>
      <c r="J3181" s="68" t="str">
        <f>VLOOKUP(E3181,Refs!$P$2:$S$29,4,FALSE)</f>
        <v>London</v>
      </c>
      <c r="K3181" s="28">
        <f t="shared" si="103"/>
        <v>38682</v>
      </c>
    </row>
    <row r="3182" spans="1:11" x14ac:dyDescent="0.35">
      <c r="A3182" s="69">
        <f t="shared" si="102"/>
        <v>45778</v>
      </c>
      <c r="B3182" t="s">
        <v>918</v>
      </c>
      <c r="C3182" t="s">
        <v>288</v>
      </c>
      <c r="D3182" t="s">
        <v>896</v>
      </c>
      <c r="E3182" t="s">
        <v>338</v>
      </c>
      <c r="F3182" t="s">
        <v>322</v>
      </c>
      <c r="G3182" t="s">
        <v>76</v>
      </c>
      <c r="H3182">
        <v>77</v>
      </c>
      <c r="I3182" s="68" t="str">
        <f>VLOOKUP(E3182,Refs!$P$2:$R$29,3,FALSE)</f>
        <v>Y56</v>
      </c>
      <c r="J3182" s="68" t="str">
        <f>VLOOKUP(E3182,Refs!$P$2:$S$29,4,FALSE)</f>
        <v>London</v>
      </c>
      <c r="K3182" s="28">
        <f t="shared" si="103"/>
        <v>77</v>
      </c>
    </row>
    <row r="3183" spans="1:11" x14ac:dyDescent="0.35">
      <c r="A3183" s="69">
        <f t="shared" si="102"/>
        <v>45778</v>
      </c>
      <c r="B3183" t="s">
        <v>918</v>
      </c>
      <c r="C3183" t="s">
        <v>288</v>
      </c>
      <c r="D3183" t="s">
        <v>896</v>
      </c>
      <c r="E3183" t="s">
        <v>338</v>
      </c>
      <c r="F3183" t="s">
        <v>322</v>
      </c>
      <c r="G3183" t="s">
        <v>77</v>
      </c>
      <c r="H3183">
        <v>19469</v>
      </c>
      <c r="I3183" s="68" t="str">
        <f>VLOOKUP(E3183,Refs!$P$2:$R$29,3,FALSE)</f>
        <v>Y56</v>
      </c>
      <c r="J3183" s="68" t="str">
        <f>VLOOKUP(E3183,Refs!$P$2:$S$29,4,FALSE)</f>
        <v>London</v>
      </c>
      <c r="K3183" s="28">
        <f t="shared" si="103"/>
        <v>19469</v>
      </c>
    </row>
    <row r="3184" spans="1:11" x14ac:dyDescent="0.35">
      <c r="A3184" s="69">
        <f t="shared" si="102"/>
        <v>45778</v>
      </c>
      <c r="B3184" t="s">
        <v>918</v>
      </c>
      <c r="C3184" t="s">
        <v>288</v>
      </c>
      <c r="D3184" t="s">
        <v>896</v>
      </c>
      <c r="E3184" t="s">
        <v>338</v>
      </c>
      <c r="F3184" t="s">
        <v>322</v>
      </c>
      <c r="G3184" t="s">
        <v>78</v>
      </c>
      <c r="H3184">
        <v>10998</v>
      </c>
      <c r="I3184" s="68" t="str">
        <f>VLOOKUP(E3184,Refs!$P$2:$R$29,3,FALSE)</f>
        <v>Y56</v>
      </c>
      <c r="J3184" s="68" t="str">
        <f>VLOOKUP(E3184,Refs!$P$2:$S$29,4,FALSE)</f>
        <v>London</v>
      </c>
      <c r="K3184" s="28">
        <f t="shared" si="103"/>
        <v>10998</v>
      </c>
    </row>
    <row r="3185" spans="1:11" x14ac:dyDescent="0.35">
      <c r="A3185" s="69">
        <f t="shared" si="102"/>
        <v>45778</v>
      </c>
      <c r="B3185" t="s">
        <v>918</v>
      </c>
      <c r="C3185" t="s">
        <v>288</v>
      </c>
      <c r="D3185" t="s">
        <v>896</v>
      </c>
      <c r="E3185" t="s">
        <v>338</v>
      </c>
      <c r="F3185" t="s">
        <v>322</v>
      </c>
      <c r="G3185" t="s">
        <v>79</v>
      </c>
      <c r="H3185">
        <v>8138</v>
      </c>
      <c r="I3185" s="68" t="str">
        <f>VLOOKUP(E3185,Refs!$P$2:$R$29,3,FALSE)</f>
        <v>Y56</v>
      </c>
      <c r="J3185" s="68" t="str">
        <f>VLOOKUP(E3185,Refs!$P$2:$S$29,4,FALSE)</f>
        <v>London</v>
      </c>
      <c r="K3185" s="28">
        <f t="shared" si="103"/>
        <v>8138</v>
      </c>
    </row>
    <row r="3186" spans="1:11" x14ac:dyDescent="0.35">
      <c r="A3186" s="69">
        <f t="shared" si="102"/>
        <v>45778</v>
      </c>
      <c r="B3186" t="s">
        <v>918</v>
      </c>
      <c r="C3186" t="s">
        <v>288</v>
      </c>
      <c r="D3186" t="s">
        <v>896</v>
      </c>
      <c r="E3186" t="s">
        <v>338</v>
      </c>
      <c r="F3186" t="s">
        <v>322</v>
      </c>
      <c r="G3186" t="s">
        <v>80</v>
      </c>
      <c r="H3186">
        <v>0</v>
      </c>
      <c r="I3186" s="68" t="str">
        <f>VLOOKUP(E3186,Refs!$P$2:$R$29,3,FALSE)</f>
        <v>Y56</v>
      </c>
      <c r="J3186" s="68" t="str">
        <f>VLOOKUP(E3186,Refs!$P$2:$S$29,4,FALSE)</f>
        <v>London</v>
      </c>
      <c r="K3186" s="28" t="str">
        <f t="shared" si="103"/>
        <v/>
      </c>
    </row>
    <row r="3187" spans="1:11" x14ac:dyDescent="0.35">
      <c r="A3187" s="69">
        <f t="shared" si="102"/>
        <v>45778</v>
      </c>
      <c r="B3187" t="s">
        <v>918</v>
      </c>
      <c r="C3187" t="s">
        <v>288</v>
      </c>
      <c r="D3187" t="s">
        <v>896</v>
      </c>
      <c r="E3187" t="s">
        <v>338</v>
      </c>
      <c r="F3187" t="s">
        <v>322</v>
      </c>
      <c r="G3187" t="s">
        <v>25</v>
      </c>
      <c r="H3187">
        <v>19136</v>
      </c>
      <c r="I3187" s="68" t="str">
        <f>VLOOKUP(E3187,Refs!$P$2:$R$29,3,FALSE)</f>
        <v>Y56</v>
      </c>
      <c r="J3187" s="68" t="str">
        <f>VLOOKUP(E3187,Refs!$P$2:$S$29,4,FALSE)</f>
        <v>London</v>
      </c>
      <c r="K3187" s="28">
        <f t="shared" si="103"/>
        <v>19136</v>
      </c>
    </row>
    <row r="3188" spans="1:11" x14ac:dyDescent="0.35">
      <c r="A3188" s="69">
        <f t="shared" si="102"/>
        <v>45778</v>
      </c>
      <c r="B3188" t="s">
        <v>918</v>
      </c>
      <c r="C3188" t="s">
        <v>288</v>
      </c>
      <c r="D3188" t="s">
        <v>896</v>
      </c>
      <c r="E3188" t="s">
        <v>338</v>
      </c>
      <c r="F3188" t="s">
        <v>322</v>
      </c>
      <c r="G3188" t="s">
        <v>81</v>
      </c>
      <c r="H3188">
        <v>119</v>
      </c>
      <c r="I3188" s="68" t="str">
        <f>VLOOKUP(E3188,Refs!$P$2:$R$29,3,FALSE)</f>
        <v>Y56</v>
      </c>
      <c r="J3188" s="68" t="str">
        <f>VLOOKUP(E3188,Refs!$P$2:$S$29,4,FALSE)</f>
        <v>London</v>
      </c>
      <c r="K3188" s="28">
        <f t="shared" si="103"/>
        <v>119</v>
      </c>
    </row>
    <row r="3189" spans="1:11" x14ac:dyDescent="0.35">
      <c r="A3189" s="69">
        <f t="shared" si="102"/>
        <v>45778</v>
      </c>
      <c r="B3189" t="s">
        <v>918</v>
      </c>
      <c r="C3189" t="s">
        <v>288</v>
      </c>
      <c r="D3189" t="s">
        <v>896</v>
      </c>
      <c r="E3189" t="s">
        <v>338</v>
      </c>
      <c r="F3189" t="s">
        <v>322</v>
      </c>
      <c r="G3189" t="s">
        <v>82</v>
      </c>
      <c r="H3189">
        <v>11794</v>
      </c>
      <c r="I3189" s="68" t="str">
        <f>VLOOKUP(E3189,Refs!$P$2:$R$29,3,FALSE)</f>
        <v>Y56</v>
      </c>
      <c r="J3189" s="68" t="str">
        <f>VLOOKUP(E3189,Refs!$P$2:$S$29,4,FALSE)</f>
        <v>London</v>
      </c>
      <c r="K3189" s="28">
        <f t="shared" si="103"/>
        <v>11794</v>
      </c>
    </row>
    <row r="3190" spans="1:11" x14ac:dyDescent="0.35">
      <c r="A3190" s="69">
        <f t="shared" si="102"/>
        <v>45778</v>
      </c>
      <c r="B3190" t="s">
        <v>918</v>
      </c>
      <c r="C3190" t="s">
        <v>288</v>
      </c>
      <c r="D3190" t="s">
        <v>896</v>
      </c>
      <c r="E3190" t="s">
        <v>338</v>
      </c>
      <c r="F3190" t="s">
        <v>322</v>
      </c>
      <c r="G3190" t="s">
        <v>83</v>
      </c>
      <c r="H3190">
        <v>4078</v>
      </c>
      <c r="I3190" s="68" t="str">
        <f>VLOOKUP(E3190,Refs!$P$2:$R$29,3,FALSE)</f>
        <v>Y56</v>
      </c>
      <c r="J3190" s="68" t="str">
        <f>VLOOKUP(E3190,Refs!$P$2:$S$29,4,FALSE)</f>
        <v>London</v>
      </c>
      <c r="K3190" s="28">
        <f t="shared" si="103"/>
        <v>4078</v>
      </c>
    </row>
    <row r="3191" spans="1:11" x14ac:dyDescent="0.35">
      <c r="A3191" s="69">
        <f t="shared" si="102"/>
        <v>45778</v>
      </c>
      <c r="B3191" t="s">
        <v>918</v>
      </c>
      <c r="C3191" t="s">
        <v>288</v>
      </c>
      <c r="D3191" t="s">
        <v>896</v>
      </c>
      <c r="E3191" t="s">
        <v>338</v>
      </c>
      <c r="F3191" t="s">
        <v>322</v>
      </c>
      <c r="G3191" t="s">
        <v>84</v>
      </c>
      <c r="H3191">
        <v>2892</v>
      </c>
      <c r="I3191" s="68" t="str">
        <f>VLOOKUP(E3191,Refs!$P$2:$R$29,3,FALSE)</f>
        <v>Y56</v>
      </c>
      <c r="J3191" s="68" t="str">
        <f>VLOOKUP(E3191,Refs!$P$2:$S$29,4,FALSE)</f>
        <v>London</v>
      </c>
      <c r="K3191" s="28">
        <f t="shared" si="103"/>
        <v>2892</v>
      </c>
    </row>
    <row r="3192" spans="1:11" x14ac:dyDescent="0.35">
      <c r="A3192" s="69">
        <f t="shared" si="102"/>
        <v>45778</v>
      </c>
      <c r="B3192" t="s">
        <v>918</v>
      </c>
      <c r="C3192" t="s">
        <v>288</v>
      </c>
      <c r="D3192" t="s">
        <v>896</v>
      </c>
      <c r="E3192" t="s">
        <v>338</v>
      </c>
      <c r="F3192" t="s">
        <v>322</v>
      </c>
      <c r="G3192" t="s">
        <v>85</v>
      </c>
      <c r="H3192">
        <v>12446</v>
      </c>
      <c r="I3192" s="68" t="str">
        <f>VLOOKUP(E3192,Refs!$P$2:$R$29,3,FALSE)</f>
        <v>Y56</v>
      </c>
      <c r="J3192" s="68" t="str">
        <f>VLOOKUP(E3192,Refs!$P$2:$S$29,4,FALSE)</f>
        <v>London</v>
      </c>
      <c r="K3192" s="28">
        <f t="shared" si="103"/>
        <v>12446</v>
      </c>
    </row>
    <row r="3193" spans="1:11" x14ac:dyDescent="0.35">
      <c r="A3193" s="69">
        <f t="shared" si="102"/>
        <v>45778</v>
      </c>
      <c r="B3193" t="s">
        <v>918</v>
      </c>
      <c r="C3193" t="s">
        <v>288</v>
      </c>
      <c r="D3193" t="s">
        <v>896</v>
      </c>
      <c r="E3193" t="s">
        <v>338</v>
      </c>
      <c r="F3193" t="s">
        <v>322</v>
      </c>
      <c r="G3193" t="s">
        <v>86</v>
      </c>
      <c r="H3193">
        <v>1661</v>
      </c>
      <c r="I3193" s="68" t="str">
        <f>VLOOKUP(E3193,Refs!$P$2:$R$29,3,FALSE)</f>
        <v>Y56</v>
      </c>
      <c r="J3193" s="68" t="str">
        <f>VLOOKUP(E3193,Refs!$P$2:$S$29,4,FALSE)</f>
        <v>London</v>
      </c>
      <c r="K3193" s="28">
        <f t="shared" si="103"/>
        <v>1661</v>
      </c>
    </row>
    <row r="3194" spans="1:11" x14ac:dyDescent="0.35">
      <c r="A3194" s="69">
        <f t="shared" si="102"/>
        <v>45778</v>
      </c>
      <c r="B3194" t="s">
        <v>918</v>
      </c>
      <c r="C3194" t="s">
        <v>288</v>
      </c>
      <c r="D3194" t="s">
        <v>896</v>
      </c>
      <c r="E3194" t="s">
        <v>338</v>
      </c>
      <c r="F3194" t="s">
        <v>322</v>
      </c>
      <c r="G3194" t="s">
        <v>87</v>
      </c>
      <c r="H3194">
        <v>935</v>
      </c>
      <c r="I3194" s="68" t="str">
        <f>VLOOKUP(E3194,Refs!$P$2:$R$29,3,FALSE)</f>
        <v>Y56</v>
      </c>
      <c r="J3194" s="68" t="str">
        <f>VLOOKUP(E3194,Refs!$P$2:$S$29,4,FALSE)</f>
        <v>London</v>
      </c>
      <c r="K3194" s="28">
        <f t="shared" si="103"/>
        <v>935</v>
      </c>
    </row>
    <row r="3195" spans="1:11" x14ac:dyDescent="0.35">
      <c r="A3195" s="69">
        <f t="shared" si="102"/>
        <v>45778</v>
      </c>
      <c r="B3195" t="s">
        <v>918</v>
      </c>
      <c r="C3195" t="s">
        <v>288</v>
      </c>
      <c r="D3195" t="s">
        <v>896</v>
      </c>
      <c r="E3195" t="s">
        <v>338</v>
      </c>
      <c r="F3195" t="s">
        <v>322</v>
      </c>
      <c r="G3195" t="s">
        <v>88</v>
      </c>
      <c r="H3195">
        <v>7671</v>
      </c>
      <c r="I3195" s="68" t="str">
        <f>VLOOKUP(E3195,Refs!$P$2:$R$29,3,FALSE)</f>
        <v>Y56</v>
      </c>
      <c r="J3195" s="68" t="str">
        <f>VLOOKUP(E3195,Refs!$P$2:$S$29,4,FALSE)</f>
        <v>London</v>
      </c>
      <c r="K3195" s="28">
        <f t="shared" si="103"/>
        <v>7671</v>
      </c>
    </row>
    <row r="3196" spans="1:11" x14ac:dyDescent="0.35">
      <c r="A3196" s="69">
        <f t="shared" si="102"/>
        <v>45778</v>
      </c>
      <c r="B3196" t="s">
        <v>918</v>
      </c>
      <c r="C3196" t="s">
        <v>288</v>
      </c>
      <c r="D3196" t="s">
        <v>896</v>
      </c>
      <c r="E3196" t="s">
        <v>338</v>
      </c>
      <c r="F3196" t="s">
        <v>322</v>
      </c>
      <c r="G3196" t="s">
        <v>89</v>
      </c>
      <c r="H3196">
        <v>29726</v>
      </c>
      <c r="I3196" s="68" t="str">
        <f>VLOOKUP(E3196,Refs!$P$2:$R$29,3,FALSE)</f>
        <v>Y56</v>
      </c>
      <c r="J3196" s="68" t="str">
        <f>VLOOKUP(E3196,Refs!$P$2:$S$29,4,FALSE)</f>
        <v>London</v>
      </c>
      <c r="K3196" s="28">
        <f t="shared" si="103"/>
        <v>29726</v>
      </c>
    </row>
    <row r="3197" spans="1:11" x14ac:dyDescent="0.35">
      <c r="A3197" s="69">
        <f t="shared" si="102"/>
        <v>45778</v>
      </c>
      <c r="B3197" t="s">
        <v>918</v>
      </c>
      <c r="C3197" t="s">
        <v>288</v>
      </c>
      <c r="D3197" t="s">
        <v>896</v>
      </c>
      <c r="E3197" t="s">
        <v>338</v>
      </c>
      <c r="F3197" t="s">
        <v>322</v>
      </c>
      <c r="G3197" t="s">
        <v>90</v>
      </c>
      <c r="H3197">
        <v>38622</v>
      </c>
      <c r="I3197" s="68" t="str">
        <f>VLOOKUP(E3197,Refs!$P$2:$R$29,3,FALSE)</f>
        <v>Y56</v>
      </c>
      <c r="J3197" s="68" t="str">
        <f>VLOOKUP(E3197,Refs!$P$2:$S$29,4,FALSE)</f>
        <v>London</v>
      </c>
      <c r="K3197" s="28">
        <f t="shared" si="103"/>
        <v>38622</v>
      </c>
    </row>
    <row r="3198" spans="1:11" x14ac:dyDescent="0.35">
      <c r="A3198" s="69">
        <f t="shared" si="102"/>
        <v>45778</v>
      </c>
      <c r="B3198" t="s">
        <v>918</v>
      </c>
      <c r="C3198" t="s">
        <v>288</v>
      </c>
      <c r="D3198" t="s">
        <v>896</v>
      </c>
      <c r="E3198" t="s">
        <v>338</v>
      </c>
      <c r="F3198" t="s">
        <v>322</v>
      </c>
      <c r="G3198" t="s">
        <v>27</v>
      </c>
      <c r="H3198">
        <v>3827</v>
      </c>
      <c r="I3198" s="68" t="str">
        <f>VLOOKUP(E3198,Refs!$P$2:$R$29,3,FALSE)</f>
        <v>Y56</v>
      </c>
      <c r="J3198" s="68" t="str">
        <f>VLOOKUP(E3198,Refs!$P$2:$S$29,4,FALSE)</f>
        <v>London</v>
      </c>
      <c r="K3198" s="28">
        <f t="shared" si="103"/>
        <v>3827</v>
      </c>
    </row>
    <row r="3199" spans="1:11" x14ac:dyDescent="0.35">
      <c r="A3199" s="69">
        <f t="shared" si="102"/>
        <v>45778</v>
      </c>
      <c r="B3199" t="s">
        <v>918</v>
      </c>
      <c r="C3199" t="s">
        <v>288</v>
      </c>
      <c r="D3199" t="s">
        <v>896</v>
      </c>
      <c r="E3199" t="s">
        <v>338</v>
      </c>
      <c r="F3199" t="s">
        <v>322</v>
      </c>
      <c r="G3199" t="s">
        <v>29</v>
      </c>
      <c r="H3199">
        <v>5253</v>
      </c>
      <c r="I3199" s="68" t="str">
        <f>VLOOKUP(E3199,Refs!$P$2:$R$29,3,FALSE)</f>
        <v>Y56</v>
      </c>
      <c r="J3199" s="68" t="str">
        <f>VLOOKUP(E3199,Refs!$P$2:$S$29,4,FALSE)</f>
        <v>London</v>
      </c>
      <c r="K3199" s="28">
        <f t="shared" si="103"/>
        <v>5253</v>
      </c>
    </row>
    <row r="3200" spans="1:11" x14ac:dyDescent="0.35">
      <c r="A3200" s="69">
        <f t="shared" si="102"/>
        <v>45778</v>
      </c>
      <c r="B3200" t="s">
        <v>918</v>
      </c>
      <c r="C3200" t="s">
        <v>288</v>
      </c>
      <c r="D3200" t="s">
        <v>896</v>
      </c>
      <c r="E3200" t="s">
        <v>338</v>
      </c>
      <c r="F3200" t="s">
        <v>322</v>
      </c>
      <c r="G3200" t="s">
        <v>91</v>
      </c>
      <c r="H3200">
        <v>1834</v>
      </c>
      <c r="I3200" s="68" t="str">
        <f>VLOOKUP(E3200,Refs!$P$2:$R$29,3,FALSE)</f>
        <v>Y56</v>
      </c>
      <c r="J3200" s="68" t="str">
        <f>VLOOKUP(E3200,Refs!$P$2:$S$29,4,FALSE)</f>
        <v>London</v>
      </c>
      <c r="K3200" s="28">
        <f t="shared" si="103"/>
        <v>1834</v>
      </c>
    </row>
    <row r="3201" spans="1:11" x14ac:dyDescent="0.35">
      <c r="A3201" s="69">
        <f t="shared" si="102"/>
        <v>45778</v>
      </c>
      <c r="B3201" t="s">
        <v>918</v>
      </c>
      <c r="C3201" t="s">
        <v>288</v>
      </c>
      <c r="D3201" t="s">
        <v>896</v>
      </c>
      <c r="E3201" t="s">
        <v>338</v>
      </c>
      <c r="F3201" t="s">
        <v>322</v>
      </c>
      <c r="G3201" t="s">
        <v>92</v>
      </c>
      <c r="H3201">
        <v>48</v>
      </c>
      <c r="I3201" s="68" t="str">
        <f>VLOOKUP(E3201,Refs!$P$2:$R$29,3,FALSE)</f>
        <v>Y56</v>
      </c>
      <c r="J3201" s="68" t="str">
        <f>VLOOKUP(E3201,Refs!$P$2:$S$29,4,FALSE)</f>
        <v>London</v>
      </c>
      <c r="K3201" s="28">
        <f t="shared" si="103"/>
        <v>48</v>
      </c>
    </row>
    <row r="3202" spans="1:11" x14ac:dyDescent="0.35">
      <c r="A3202" s="69">
        <f t="shared" si="102"/>
        <v>45778</v>
      </c>
      <c r="B3202" t="s">
        <v>918</v>
      </c>
      <c r="C3202" t="s">
        <v>288</v>
      </c>
      <c r="D3202" t="s">
        <v>896</v>
      </c>
      <c r="E3202" t="s">
        <v>338</v>
      </c>
      <c r="F3202" t="s">
        <v>322</v>
      </c>
      <c r="G3202" t="s">
        <v>93</v>
      </c>
      <c r="H3202">
        <v>1600</v>
      </c>
      <c r="I3202" s="68" t="str">
        <f>VLOOKUP(E3202,Refs!$P$2:$R$29,3,FALSE)</f>
        <v>Y56</v>
      </c>
      <c r="J3202" s="68" t="str">
        <f>VLOOKUP(E3202,Refs!$P$2:$S$29,4,FALSE)</f>
        <v>London</v>
      </c>
      <c r="K3202" s="28">
        <f t="shared" si="103"/>
        <v>1600</v>
      </c>
    </row>
    <row r="3203" spans="1:11" x14ac:dyDescent="0.35">
      <c r="A3203" s="69">
        <f t="shared" ref="A3203:A3266" si="104">DATEVALUE(RIGHT(B3203,8))</f>
        <v>45778</v>
      </c>
      <c r="B3203" t="s">
        <v>918</v>
      </c>
      <c r="C3203" t="s">
        <v>288</v>
      </c>
      <c r="D3203" t="s">
        <v>896</v>
      </c>
      <c r="E3203" t="s">
        <v>338</v>
      </c>
      <c r="F3203" t="s">
        <v>322</v>
      </c>
      <c r="G3203" t="s">
        <v>94</v>
      </c>
      <c r="H3203">
        <v>200</v>
      </c>
      <c r="I3203" s="68" t="str">
        <f>VLOOKUP(E3203,Refs!$P$2:$R$29,3,FALSE)</f>
        <v>Y56</v>
      </c>
      <c r="J3203" s="68" t="str">
        <f>VLOOKUP(E3203,Refs!$P$2:$S$29,4,FALSE)</f>
        <v>London</v>
      </c>
      <c r="K3203" s="28">
        <f t="shared" si="103"/>
        <v>200</v>
      </c>
    </row>
    <row r="3204" spans="1:11" x14ac:dyDescent="0.35">
      <c r="A3204" s="69">
        <f t="shared" si="104"/>
        <v>45778</v>
      </c>
      <c r="B3204" t="s">
        <v>918</v>
      </c>
      <c r="C3204" t="s">
        <v>288</v>
      </c>
      <c r="D3204" t="s">
        <v>896</v>
      </c>
      <c r="E3204" t="s">
        <v>338</v>
      </c>
      <c r="F3204" t="s">
        <v>322</v>
      </c>
      <c r="G3204" t="s">
        <v>95</v>
      </c>
      <c r="H3204">
        <v>954</v>
      </c>
      <c r="I3204" s="68" t="str">
        <f>VLOOKUP(E3204,Refs!$P$2:$R$29,3,FALSE)</f>
        <v>Y56</v>
      </c>
      <c r="J3204" s="68" t="str">
        <f>VLOOKUP(E3204,Refs!$P$2:$S$29,4,FALSE)</f>
        <v>London</v>
      </c>
      <c r="K3204" s="28">
        <f t="shared" si="103"/>
        <v>954</v>
      </c>
    </row>
    <row r="3205" spans="1:11" x14ac:dyDescent="0.35">
      <c r="A3205" s="69">
        <f t="shared" si="104"/>
        <v>45778</v>
      </c>
      <c r="B3205" t="s">
        <v>918</v>
      </c>
      <c r="C3205" t="s">
        <v>288</v>
      </c>
      <c r="D3205" t="s">
        <v>896</v>
      </c>
      <c r="E3205" t="s">
        <v>338</v>
      </c>
      <c r="F3205" t="s">
        <v>322</v>
      </c>
      <c r="G3205" t="s">
        <v>96</v>
      </c>
      <c r="H3205">
        <v>60</v>
      </c>
      <c r="I3205" s="68" t="str">
        <f>VLOOKUP(E3205,Refs!$P$2:$R$29,3,FALSE)</f>
        <v>Y56</v>
      </c>
      <c r="J3205" s="68" t="str">
        <f>VLOOKUP(E3205,Refs!$P$2:$S$29,4,FALSE)</f>
        <v>London</v>
      </c>
      <c r="K3205" s="28">
        <f t="shared" si="103"/>
        <v>60</v>
      </c>
    </row>
    <row r="3206" spans="1:11" x14ac:dyDescent="0.35">
      <c r="A3206" s="69">
        <f t="shared" si="104"/>
        <v>45778</v>
      </c>
      <c r="B3206" t="s">
        <v>918</v>
      </c>
      <c r="C3206" t="s">
        <v>288</v>
      </c>
      <c r="D3206" t="s">
        <v>896</v>
      </c>
      <c r="E3206" t="s">
        <v>338</v>
      </c>
      <c r="F3206" t="s">
        <v>322</v>
      </c>
      <c r="G3206" t="s">
        <v>97</v>
      </c>
      <c r="H3206">
        <v>2822</v>
      </c>
      <c r="I3206" s="68" t="str">
        <f>VLOOKUP(E3206,Refs!$P$2:$R$29,3,FALSE)</f>
        <v>Y56</v>
      </c>
      <c r="J3206" s="68" t="str">
        <f>VLOOKUP(E3206,Refs!$P$2:$S$29,4,FALSE)</f>
        <v>London</v>
      </c>
      <c r="K3206" s="28">
        <f t="shared" si="103"/>
        <v>2822</v>
      </c>
    </row>
    <row r="3207" spans="1:11" x14ac:dyDescent="0.35">
      <c r="A3207" s="69">
        <f t="shared" si="104"/>
        <v>45778</v>
      </c>
      <c r="B3207" t="s">
        <v>918</v>
      </c>
      <c r="C3207" t="s">
        <v>288</v>
      </c>
      <c r="D3207" t="s">
        <v>896</v>
      </c>
      <c r="E3207" t="s">
        <v>338</v>
      </c>
      <c r="F3207" t="s">
        <v>322</v>
      </c>
      <c r="G3207" t="s">
        <v>31</v>
      </c>
      <c r="H3207">
        <v>2030</v>
      </c>
      <c r="I3207" s="68" t="str">
        <f>VLOOKUP(E3207,Refs!$P$2:$R$29,3,FALSE)</f>
        <v>Y56</v>
      </c>
      <c r="J3207" s="68" t="str">
        <f>VLOOKUP(E3207,Refs!$P$2:$S$29,4,FALSE)</f>
        <v>London</v>
      </c>
      <c r="K3207" s="28">
        <f t="shared" si="103"/>
        <v>2030</v>
      </c>
    </row>
    <row r="3208" spans="1:11" x14ac:dyDescent="0.35">
      <c r="A3208" s="69">
        <f t="shared" si="104"/>
        <v>45778</v>
      </c>
      <c r="B3208" t="s">
        <v>918</v>
      </c>
      <c r="C3208" t="s">
        <v>288</v>
      </c>
      <c r="D3208" t="s">
        <v>896</v>
      </c>
      <c r="E3208" t="s">
        <v>338</v>
      </c>
      <c r="F3208" t="s">
        <v>322</v>
      </c>
      <c r="G3208" t="s">
        <v>98</v>
      </c>
      <c r="H3208">
        <v>8476</v>
      </c>
      <c r="I3208" s="68" t="str">
        <f>VLOOKUP(E3208,Refs!$P$2:$R$29,3,FALSE)</f>
        <v>Y56</v>
      </c>
      <c r="J3208" s="68" t="str">
        <f>VLOOKUP(E3208,Refs!$P$2:$S$29,4,FALSE)</f>
        <v>London</v>
      </c>
      <c r="K3208" s="28">
        <f t="shared" si="103"/>
        <v>8476</v>
      </c>
    </row>
    <row r="3209" spans="1:11" x14ac:dyDescent="0.35">
      <c r="A3209" s="69">
        <f t="shared" si="104"/>
        <v>45778</v>
      </c>
      <c r="B3209" t="s">
        <v>918</v>
      </c>
      <c r="C3209" t="s">
        <v>288</v>
      </c>
      <c r="D3209" t="s">
        <v>896</v>
      </c>
      <c r="E3209" t="s">
        <v>338</v>
      </c>
      <c r="F3209" t="s">
        <v>322</v>
      </c>
      <c r="G3209" t="s">
        <v>99</v>
      </c>
      <c r="H3209">
        <v>3902</v>
      </c>
      <c r="I3209" s="68" t="str">
        <f>VLOOKUP(E3209,Refs!$P$2:$R$29,3,FALSE)</f>
        <v>Y56</v>
      </c>
      <c r="J3209" s="68" t="str">
        <f>VLOOKUP(E3209,Refs!$P$2:$S$29,4,FALSE)</f>
        <v>London</v>
      </c>
      <c r="K3209" s="28">
        <f t="shared" si="103"/>
        <v>3902</v>
      </c>
    </row>
    <row r="3210" spans="1:11" x14ac:dyDescent="0.35">
      <c r="A3210" s="69">
        <f t="shared" si="104"/>
        <v>45778</v>
      </c>
      <c r="B3210" t="s">
        <v>918</v>
      </c>
      <c r="C3210" t="s">
        <v>288</v>
      </c>
      <c r="D3210" t="s">
        <v>896</v>
      </c>
      <c r="E3210" t="s">
        <v>338</v>
      </c>
      <c r="F3210" t="s">
        <v>322</v>
      </c>
      <c r="G3210" t="s">
        <v>100</v>
      </c>
      <c r="H3210">
        <v>299</v>
      </c>
      <c r="I3210" s="68" t="str">
        <f>VLOOKUP(E3210,Refs!$P$2:$R$29,3,FALSE)</f>
        <v>Y56</v>
      </c>
      <c r="J3210" s="68" t="str">
        <f>VLOOKUP(E3210,Refs!$P$2:$S$29,4,FALSE)</f>
        <v>London</v>
      </c>
      <c r="K3210" s="28">
        <f t="shared" si="103"/>
        <v>299</v>
      </c>
    </row>
    <row r="3211" spans="1:11" x14ac:dyDescent="0.35">
      <c r="A3211" s="69">
        <f t="shared" si="104"/>
        <v>45778</v>
      </c>
      <c r="B3211" t="s">
        <v>918</v>
      </c>
      <c r="C3211" t="s">
        <v>288</v>
      </c>
      <c r="D3211" t="s">
        <v>896</v>
      </c>
      <c r="E3211" t="s">
        <v>338</v>
      </c>
      <c r="F3211" t="s">
        <v>322</v>
      </c>
      <c r="G3211" t="s">
        <v>101</v>
      </c>
      <c r="H3211">
        <v>225</v>
      </c>
      <c r="I3211" s="68" t="str">
        <f>VLOOKUP(E3211,Refs!$P$2:$R$29,3,FALSE)</f>
        <v>Y56</v>
      </c>
      <c r="J3211" s="68" t="str">
        <f>VLOOKUP(E3211,Refs!$P$2:$S$29,4,FALSE)</f>
        <v>London</v>
      </c>
      <c r="K3211" s="28">
        <f t="shared" si="103"/>
        <v>225</v>
      </c>
    </row>
    <row r="3212" spans="1:11" x14ac:dyDescent="0.35">
      <c r="A3212" s="69">
        <f t="shared" si="104"/>
        <v>45778</v>
      </c>
      <c r="B3212" t="s">
        <v>918</v>
      </c>
      <c r="C3212" t="s">
        <v>288</v>
      </c>
      <c r="D3212" t="s">
        <v>896</v>
      </c>
      <c r="E3212" t="s">
        <v>338</v>
      </c>
      <c r="F3212" t="s">
        <v>322</v>
      </c>
      <c r="G3212" t="s">
        <v>102</v>
      </c>
      <c r="H3212">
        <v>40</v>
      </c>
      <c r="I3212" s="68" t="str">
        <f>VLOOKUP(E3212,Refs!$P$2:$R$29,3,FALSE)</f>
        <v>Y56</v>
      </c>
      <c r="J3212" s="68" t="str">
        <f>VLOOKUP(E3212,Refs!$P$2:$S$29,4,FALSE)</f>
        <v>London</v>
      </c>
      <c r="K3212" s="28">
        <f t="shared" si="103"/>
        <v>40</v>
      </c>
    </row>
    <row r="3213" spans="1:11" x14ac:dyDescent="0.35">
      <c r="A3213" s="69">
        <f t="shared" si="104"/>
        <v>45778</v>
      </c>
      <c r="B3213" t="s">
        <v>918</v>
      </c>
      <c r="C3213" t="s">
        <v>288</v>
      </c>
      <c r="D3213" t="s">
        <v>896</v>
      </c>
      <c r="E3213" t="s">
        <v>338</v>
      </c>
      <c r="F3213" t="s">
        <v>322</v>
      </c>
      <c r="G3213" t="s">
        <v>103</v>
      </c>
      <c r="H3213">
        <v>26</v>
      </c>
      <c r="I3213" s="68" t="str">
        <f>VLOOKUP(E3213,Refs!$P$2:$R$29,3,FALSE)</f>
        <v>Y56</v>
      </c>
      <c r="J3213" s="68" t="str">
        <f>VLOOKUP(E3213,Refs!$P$2:$S$29,4,FALSE)</f>
        <v>London</v>
      </c>
      <c r="K3213" s="28">
        <f t="shared" si="103"/>
        <v>26</v>
      </c>
    </row>
    <row r="3214" spans="1:11" x14ac:dyDescent="0.35">
      <c r="A3214" s="69">
        <f t="shared" si="104"/>
        <v>45778</v>
      </c>
      <c r="B3214" t="s">
        <v>918</v>
      </c>
      <c r="C3214" t="s">
        <v>288</v>
      </c>
      <c r="D3214" t="s">
        <v>896</v>
      </c>
      <c r="E3214" t="s">
        <v>338</v>
      </c>
      <c r="F3214" t="s">
        <v>322</v>
      </c>
      <c r="G3214" t="s">
        <v>104</v>
      </c>
      <c r="H3214">
        <v>238</v>
      </c>
      <c r="I3214" s="68" t="str">
        <f>VLOOKUP(E3214,Refs!$P$2:$R$29,3,FALSE)</f>
        <v>Y56</v>
      </c>
      <c r="J3214" s="68" t="str">
        <f>VLOOKUP(E3214,Refs!$P$2:$S$29,4,FALSE)</f>
        <v>London</v>
      </c>
      <c r="K3214" s="28">
        <f t="shared" si="103"/>
        <v>238</v>
      </c>
    </row>
    <row r="3215" spans="1:11" x14ac:dyDescent="0.35">
      <c r="A3215" s="69">
        <f t="shared" si="104"/>
        <v>45778</v>
      </c>
      <c r="B3215" t="s">
        <v>918</v>
      </c>
      <c r="C3215" t="s">
        <v>288</v>
      </c>
      <c r="D3215" t="s">
        <v>896</v>
      </c>
      <c r="E3215" t="s">
        <v>338</v>
      </c>
      <c r="F3215" t="s">
        <v>322</v>
      </c>
      <c r="G3215" t="s">
        <v>105</v>
      </c>
      <c r="H3215">
        <v>516214</v>
      </c>
      <c r="I3215" s="68" t="str">
        <f>VLOOKUP(E3215,Refs!$P$2:$R$29,3,FALSE)</f>
        <v>Y56</v>
      </c>
      <c r="J3215" s="68" t="str">
        <f>VLOOKUP(E3215,Refs!$P$2:$S$29,4,FALSE)</f>
        <v>London</v>
      </c>
      <c r="K3215" s="28">
        <f t="shared" si="103"/>
        <v>516214</v>
      </c>
    </row>
    <row r="3216" spans="1:11" x14ac:dyDescent="0.35">
      <c r="A3216" s="69">
        <f t="shared" si="104"/>
        <v>45778</v>
      </c>
      <c r="B3216" t="s">
        <v>918</v>
      </c>
      <c r="C3216" t="s">
        <v>288</v>
      </c>
      <c r="D3216" t="s">
        <v>896</v>
      </c>
      <c r="E3216" t="s">
        <v>338</v>
      </c>
      <c r="F3216" t="s">
        <v>322</v>
      </c>
      <c r="G3216" t="s">
        <v>106</v>
      </c>
      <c r="H3216">
        <v>3835</v>
      </c>
      <c r="I3216" s="68" t="str">
        <f>VLOOKUP(E3216,Refs!$P$2:$R$29,3,FALSE)</f>
        <v>Y56</v>
      </c>
      <c r="J3216" s="68" t="str">
        <f>VLOOKUP(E3216,Refs!$P$2:$S$29,4,FALSE)</f>
        <v>London</v>
      </c>
      <c r="K3216" s="28">
        <f t="shared" si="103"/>
        <v>3835</v>
      </c>
    </row>
    <row r="3217" spans="1:11" x14ac:dyDescent="0.35">
      <c r="A3217" s="69">
        <f t="shared" si="104"/>
        <v>45778</v>
      </c>
      <c r="B3217" t="s">
        <v>918</v>
      </c>
      <c r="C3217" t="s">
        <v>288</v>
      </c>
      <c r="D3217" t="s">
        <v>896</v>
      </c>
      <c r="E3217" t="s">
        <v>338</v>
      </c>
      <c r="F3217" t="s">
        <v>322</v>
      </c>
      <c r="G3217" t="s">
        <v>107</v>
      </c>
      <c r="H3217">
        <v>2144</v>
      </c>
      <c r="I3217" s="68" t="str">
        <f>VLOOKUP(E3217,Refs!$P$2:$R$29,3,FALSE)</f>
        <v>Y56</v>
      </c>
      <c r="J3217" s="68" t="str">
        <f>VLOOKUP(E3217,Refs!$P$2:$S$29,4,FALSE)</f>
        <v>London</v>
      </c>
      <c r="K3217" s="28">
        <f t="shared" si="103"/>
        <v>2144</v>
      </c>
    </row>
    <row r="3218" spans="1:11" x14ac:dyDescent="0.35">
      <c r="A3218" s="69">
        <f t="shared" si="104"/>
        <v>45778</v>
      </c>
      <c r="B3218" t="s">
        <v>918</v>
      </c>
      <c r="C3218" t="s">
        <v>288</v>
      </c>
      <c r="D3218" t="s">
        <v>896</v>
      </c>
      <c r="E3218" t="s">
        <v>338</v>
      </c>
      <c r="F3218" t="s">
        <v>322</v>
      </c>
      <c r="G3218" t="s">
        <v>108</v>
      </c>
      <c r="H3218">
        <v>140</v>
      </c>
      <c r="I3218" s="68" t="str">
        <f>VLOOKUP(E3218,Refs!$P$2:$R$29,3,FALSE)</f>
        <v>Y56</v>
      </c>
      <c r="J3218" s="68" t="str">
        <f>VLOOKUP(E3218,Refs!$P$2:$S$29,4,FALSE)</f>
        <v>London</v>
      </c>
      <c r="K3218" s="28">
        <f t="shared" si="103"/>
        <v>140</v>
      </c>
    </row>
    <row r="3219" spans="1:11" x14ac:dyDescent="0.35">
      <c r="A3219" s="69">
        <f t="shared" si="104"/>
        <v>45778</v>
      </c>
      <c r="B3219" t="s">
        <v>918</v>
      </c>
      <c r="C3219" t="s">
        <v>288</v>
      </c>
      <c r="D3219" t="s">
        <v>896</v>
      </c>
      <c r="E3219" t="s">
        <v>338</v>
      </c>
      <c r="F3219" t="s">
        <v>322</v>
      </c>
      <c r="G3219" t="s">
        <v>109</v>
      </c>
      <c r="H3219">
        <v>886</v>
      </c>
      <c r="I3219" s="68" t="str">
        <f>VLOOKUP(E3219,Refs!$P$2:$R$29,3,FALSE)</f>
        <v>Y56</v>
      </c>
      <c r="J3219" s="68" t="str">
        <f>VLOOKUP(E3219,Refs!$P$2:$S$29,4,FALSE)</f>
        <v>London</v>
      </c>
      <c r="K3219" s="28">
        <f t="shared" si="103"/>
        <v>886</v>
      </c>
    </row>
    <row r="3220" spans="1:11" x14ac:dyDescent="0.35">
      <c r="A3220" s="69">
        <f t="shared" si="104"/>
        <v>45778</v>
      </c>
      <c r="B3220" t="s">
        <v>918</v>
      </c>
      <c r="C3220" t="s">
        <v>288</v>
      </c>
      <c r="D3220" t="s">
        <v>896</v>
      </c>
      <c r="E3220" t="s">
        <v>338</v>
      </c>
      <c r="F3220" t="s">
        <v>322</v>
      </c>
      <c r="G3220" t="s">
        <v>110</v>
      </c>
      <c r="H3220">
        <v>3450223</v>
      </c>
      <c r="I3220" s="68" t="str">
        <f>VLOOKUP(E3220,Refs!$P$2:$R$29,3,FALSE)</f>
        <v>Y56</v>
      </c>
      <c r="J3220" s="68" t="str">
        <f>VLOOKUP(E3220,Refs!$P$2:$S$29,4,FALSE)</f>
        <v>London</v>
      </c>
      <c r="K3220" s="28">
        <f t="shared" si="103"/>
        <v>3450223</v>
      </c>
    </row>
    <row r="3221" spans="1:11" x14ac:dyDescent="0.35">
      <c r="A3221" s="69">
        <f t="shared" si="104"/>
        <v>45778</v>
      </c>
      <c r="B3221" t="s">
        <v>918</v>
      </c>
      <c r="C3221" t="s">
        <v>288</v>
      </c>
      <c r="D3221" t="s">
        <v>896</v>
      </c>
      <c r="E3221" t="s">
        <v>338</v>
      </c>
      <c r="F3221" t="s">
        <v>322</v>
      </c>
      <c r="G3221" t="s">
        <v>111</v>
      </c>
      <c r="H3221">
        <v>4231</v>
      </c>
      <c r="I3221" s="68" t="str">
        <f>VLOOKUP(E3221,Refs!$P$2:$R$29,3,FALSE)</f>
        <v>Y56</v>
      </c>
      <c r="J3221" s="68" t="str">
        <f>VLOOKUP(E3221,Refs!$P$2:$S$29,4,FALSE)</f>
        <v>London</v>
      </c>
      <c r="K3221" s="28">
        <f t="shared" si="103"/>
        <v>4231</v>
      </c>
    </row>
    <row r="3222" spans="1:11" x14ac:dyDescent="0.35">
      <c r="A3222" s="69">
        <f t="shared" si="104"/>
        <v>45778</v>
      </c>
      <c r="B3222" t="s">
        <v>918</v>
      </c>
      <c r="C3222" t="s">
        <v>288</v>
      </c>
      <c r="D3222" t="s">
        <v>896</v>
      </c>
      <c r="E3222" t="s">
        <v>338</v>
      </c>
      <c r="F3222" t="s">
        <v>322</v>
      </c>
      <c r="G3222" t="s">
        <v>814</v>
      </c>
      <c r="H3222">
        <v>15149</v>
      </c>
      <c r="I3222" s="68" t="str">
        <f>VLOOKUP(E3222,Refs!$P$2:$R$29,3,FALSE)</f>
        <v>Y56</v>
      </c>
      <c r="J3222" s="68" t="str">
        <f>VLOOKUP(E3222,Refs!$P$2:$S$29,4,FALSE)</f>
        <v>London</v>
      </c>
      <c r="K3222" s="28">
        <f t="shared" si="103"/>
        <v>15149</v>
      </c>
    </row>
    <row r="3223" spans="1:11" x14ac:dyDescent="0.35">
      <c r="A3223" s="69">
        <f t="shared" si="104"/>
        <v>45778</v>
      </c>
      <c r="B3223" t="s">
        <v>918</v>
      </c>
      <c r="C3223" t="s">
        <v>288</v>
      </c>
      <c r="D3223" t="s">
        <v>896</v>
      </c>
      <c r="E3223" t="s">
        <v>338</v>
      </c>
      <c r="F3223" t="s">
        <v>322</v>
      </c>
      <c r="G3223" t="s">
        <v>815</v>
      </c>
      <c r="H3223">
        <v>233</v>
      </c>
      <c r="I3223" s="68" t="str">
        <f>VLOOKUP(E3223,Refs!$P$2:$R$29,3,FALSE)</f>
        <v>Y56</v>
      </c>
      <c r="J3223" s="68" t="str">
        <f>VLOOKUP(E3223,Refs!$P$2:$S$29,4,FALSE)</f>
        <v>London</v>
      </c>
      <c r="K3223" s="28">
        <f t="shared" si="103"/>
        <v>233</v>
      </c>
    </row>
    <row r="3224" spans="1:11" x14ac:dyDescent="0.35">
      <c r="A3224" s="69">
        <f t="shared" si="104"/>
        <v>45778</v>
      </c>
      <c r="B3224" t="s">
        <v>918</v>
      </c>
      <c r="C3224" t="s">
        <v>288</v>
      </c>
      <c r="D3224" t="s">
        <v>896</v>
      </c>
      <c r="E3224" t="s">
        <v>338</v>
      </c>
      <c r="F3224" t="s">
        <v>322</v>
      </c>
      <c r="G3224" t="s">
        <v>112</v>
      </c>
      <c r="H3224">
        <v>26448</v>
      </c>
      <c r="I3224" s="68" t="str">
        <f>VLOOKUP(E3224,Refs!$P$2:$R$29,3,FALSE)</f>
        <v>Y56</v>
      </c>
      <c r="J3224" s="68" t="str">
        <f>VLOOKUP(E3224,Refs!$P$2:$S$29,4,FALSE)</f>
        <v>London</v>
      </c>
      <c r="K3224" s="28">
        <f t="shared" si="103"/>
        <v>26448</v>
      </c>
    </row>
    <row r="3225" spans="1:11" x14ac:dyDescent="0.35">
      <c r="A3225" s="69">
        <f t="shared" si="104"/>
        <v>45778</v>
      </c>
      <c r="B3225" t="s">
        <v>918</v>
      </c>
      <c r="C3225" t="s">
        <v>288</v>
      </c>
      <c r="D3225" t="s">
        <v>896</v>
      </c>
      <c r="E3225" t="s">
        <v>338</v>
      </c>
      <c r="F3225" t="s">
        <v>322</v>
      </c>
      <c r="G3225" t="s">
        <v>113</v>
      </c>
      <c r="H3225">
        <v>0</v>
      </c>
      <c r="I3225" s="68" t="str">
        <f>VLOOKUP(E3225,Refs!$P$2:$R$29,3,FALSE)</f>
        <v>Y56</v>
      </c>
      <c r="J3225" s="68" t="str">
        <f>VLOOKUP(E3225,Refs!$P$2:$S$29,4,FALSE)</f>
        <v>London</v>
      </c>
      <c r="K3225" s="28" t="str">
        <f t="shared" si="103"/>
        <v/>
      </c>
    </row>
    <row r="3226" spans="1:11" x14ac:dyDescent="0.35">
      <c r="A3226" s="69">
        <f t="shared" si="104"/>
        <v>45778</v>
      </c>
      <c r="B3226" t="s">
        <v>918</v>
      </c>
      <c r="C3226" t="s">
        <v>288</v>
      </c>
      <c r="D3226" t="s">
        <v>896</v>
      </c>
      <c r="E3226" t="s">
        <v>338</v>
      </c>
      <c r="F3226" t="s">
        <v>322</v>
      </c>
      <c r="G3226" t="s">
        <v>114</v>
      </c>
      <c r="H3226">
        <v>11638</v>
      </c>
      <c r="I3226" s="68" t="str">
        <f>VLOOKUP(E3226,Refs!$P$2:$R$29,3,FALSE)</f>
        <v>Y56</v>
      </c>
      <c r="J3226" s="68" t="str">
        <f>VLOOKUP(E3226,Refs!$P$2:$S$29,4,FALSE)</f>
        <v>London</v>
      </c>
      <c r="K3226" s="28">
        <f t="shared" si="103"/>
        <v>11638</v>
      </c>
    </row>
    <row r="3227" spans="1:11" x14ac:dyDescent="0.35">
      <c r="A3227" s="69">
        <f t="shared" si="104"/>
        <v>45778</v>
      </c>
      <c r="B3227" t="s">
        <v>918</v>
      </c>
      <c r="C3227" t="s">
        <v>288</v>
      </c>
      <c r="D3227" t="s">
        <v>896</v>
      </c>
      <c r="E3227" t="s">
        <v>338</v>
      </c>
      <c r="F3227" t="s">
        <v>322</v>
      </c>
      <c r="G3227" t="s">
        <v>115</v>
      </c>
      <c r="H3227">
        <v>5927</v>
      </c>
      <c r="I3227" s="68" t="str">
        <f>VLOOKUP(E3227,Refs!$P$2:$R$29,3,FALSE)</f>
        <v>Y56</v>
      </c>
      <c r="J3227" s="68" t="str">
        <f>VLOOKUP(E3227,Refs!$P$2:$S$29,4,FALSE)</f>
        <v>London</v>
      </c>
      <c r="K3227" s="28">
        <f t="shared" si="103"/>
        <v>5927</v>
      </c>
    </row>
    <row r="3228" spans="1:11" x14ac:dyDescent="0.35">
      <c r="A3228" s="69">
        <f t="shared" si="104"/>
        <v>45778</v>
      </c>
      <c r="B3228" t="s">
        <v>918</v>
      </c>
      <c r="C3228" t="s">
        <v>288</v>
      </c>
      <c r="D3228" t="s">
        <v>896</v>
      </c>
      <c r="E3228" t="s">
        <v>338</v>
      </c>
      <c r="F3228" t="s">
        <v>322</v>
      </c>
      <c r="G3228" t="s">
        <v>116</v>
      </c>
      <c r="H3228">
        <v>6982</v>
      </c>
      <c r="I3228" s="68" t="str">
        <f>VLOOKUP(E3228,Refs!$P$2:$R$29,3,FALSE)</f>
        <v>Y56</v>
      </c>
      <c r="J3228" s="68" t="str">
        <f>VLOOKUP(E3228,Refs!$P$2:$S$29,4,FALSE)</f>
        <v>London</v>
      </c>
      <c r="K3228" s="28">
        <f t="shared" si="103"/>
        <v>6982</v>
      </c>
    </row>
    <row r="3229" spans="1:11" x14ac:dyDescent="0.35">
      <c r="A3229" s="69">
        <f t="shared" si="104"/>
        <v>45778</v>
      </c>
      <c r="B3229" t="s">
        <v>918</v>
      </c>
      <c r="C3229" t="s">
        <v>288</v>
      </c>
      <c r="D3229" t="s">
        <v>896</v>
      </c>
      <c r="E3229" t="s">
        <v>338</v>
      </c>
      <c r="F3229" t="s">
        <v>322</v>
      </c>
      <c r="G3229" t="s">
        <v>117</v>
      </c>
      <c r="H3229">
        <v>3521</v>
      </c>
      <c r="I3229" s="68" t="str">
        <f>VLOOKUP(E3229,Refs!$P$2:$R$29,3,FALSE)</f>
        <v>Y56</v>
      </c>
      <c r="J3229" s="68" t="str">
        <f>VLOOKUP(E3229,Refs!$P$2:$S$29,4,FALSE)</f>
        <v>London</v>
      </c>
      <c r="K3229" s="28">
        <f t="shared" si="103"/>
        <v>3521</v>
      </c>
    </row>
    <row r="3230" spans="1:11" x14ac:dyDescent="0.35">
      <c r="A3230" s="69">
        <f t="shared" si="104"/>
        <v>45778</v>
      </c>
      <c r="B3230" t="s">
        <v>918</v>
      </c>
      <c r="C3230" t="s">
        <v>288</v>
      </c>
      <c r="D3230" t="s">
        <v>896</v>
      </c>
      <c r="E3230" t="s">
        <v>338</v>
      </c>
      <c r="F3230" t="s">
        <v>322</v>
      </c>
      <c r="G3230" t="s">
        <v>118</v>
      </c>
      <c r="H3230">
        <v>7331</v>
      </c>
      <c r="I3230" s="68" t="str">
        <f>VLOOKUP(E3230,Refs!$P$2:$R$29,3,FALSE)</f>
        <v>Y56</v>
      </c>
      <c r="J3230" s="68" t="str">
        <f>VLOOKUP(E3230,Refs!$P$2:$S$29,4,FALSE)</f>
        <v>London</v>
      </c>
      <c r="K3230" s="28">
        <f t="shared" si="103"/>
        <v>7331</v>
      </c>
    </row>
    <row r="3231" spans="1:11" x14ac:dyDescent="0.35">
      <c r="A3231" s="69">
        <f t="shared" si="104"/>
        <v>45778</v>
      </c>
      <c r="B3231" t="s">
        <v>918</v>
      </c>
      <c r="C3231" t="s">
        <v>288</v>
      </c>
      <c r="D3231" t="s">
        <v>896</v>
      </c>
      <c r="E3231" t="s">
        <v>338</v>
      </c>
      <c r="F3231" t="s">
        <v>322</v>
      </c>
      <c r="G3231" t="s">
        <v>119</v>
      </c>
      <c r="H3231">
        <v>1705</v>
      </c>
      <c r="I3231" s="68" t="str">
        <f>VLOOKUP(E3231,Refs!$P$2:$R$29,3,FALSE)</f>
        <v>Y56</v>
      </c>
      <c r="J3231" s="68" t="str">
        <f>VLOOKUP(E3231,Refs!$P$2:$S$29,4,FALSE)</f>
        <v>London</v>
      </c>
      <c r="K3231" s="28">
        <f t="shared" si="103"/>
        <v>1705</v>
      </c>
    </row>
    <row r="3232" spans="1:11" x14ac:dyDescent="0.35">
      <c r="A3232" s="69">
        <f t="shared" si="104"/>
        <v>45778</v>
      </c>
      <c r="B3232" t="s">
        <v>918</v>
      </c>
      <c r="C3232" t="s">
        <v>288</v>
      </c>
      <c r="D3232" t="s">
        <v>896</v>
      </c>
      <c r="E3232" t="s">
        <v>338</v>
      </c>
      <c r="F3232" t="s">
        <v>322</v>
      </c>
      <c r="G3232" t="s">
        <v>120</v>
      </c>
      <c r="H3232">
        <v>2862</v>
      </c>
      <c r="I3232" s="68" t="str">
        <f>VLOOKUP(E3232,Refs!$P$2:$R$29,3,FALSE)</f>
        <v>Y56</v>
      </c>
      <c r="J3232" s="68" t="str">
        <f>VLOOKUP(E3232,Refs!$P$2:$S$29,4,FALSE)</f>
        <v>London</v>
      </c>
      <c r="K3232" s="28">
        <f t="shared" si="103"/>
        <v>2862</v>
      </c>
    </row>
    <row r="3233" spans="1:11" x14ac:dyDescent="0.35">
      <c r="A3233" s="69">
        <f t="shared" si="104"/>
        <v>45778</v>
      </c>
      <c r="B3233" t="s">
        <v>918</v>
      </c>
      <c r="C3233" t="s">
        <v>288</v>
      </c>
      <c r="D3233" t="s">
        <v>896</v>
      </c>
      <c r="E3233" t="s">
        <v>338</v>
      </c>
      <c r="F3233" t="s">
        <v>322</v>
      </c>
      <c r="G3233" t="s">
        <v>121</v>
      </c>
      <c r="H3233">
        <v>322</v>
      </c>
      <c r="I3233" s="68" t="str">
        <f>VLOOKUP(E3233,Refs!$P$2:$R$29,3,FALSE)</f>
        <v>Y56</v>
      </c>
      <c r="J3233" s="68" t="str">
        <f>VLOOKUP(E3233,Refs!$P$2:$S$29,4,FALSE)</f>
        <v>London</v>
      </c>
      <c r="K3233" s="28">
        <f t="shared" si="103"/>
        <v>322</v>
      </c>
    </row>
    <row r="3234" spans="1:11" x14ac:dyDescent="0.35">
      <c r="A3234" s="69">
        <f t="shared" si="104"/>
        <v>45778</v>
      </c>
      <c r="B3234" t="s">
        <v>918</v>
      </c>
      <c r="C3234" t="s">
        <v>288</v>
      </c>
      <c r="D3234" t="s">
        <v>896</v>
      </c>
      <c r="E3234" t="s">
        <v>338</v>
      </c>
      <c r="F3234" t="s">
        <v>322</v>
      </c>
      <c r="G3234" t="s">
        <v>122</v>
      </c>
      <c r="H3234">
        <v>2751</v>
      </c>
      <c r="I3234" s="68" t="str">
        <f>VLOOKUP(E3234,Refs!$P$2:$R$29,3,FALSE)</f>
        <v>Y56</v>
      </c>
      <c r="J3234" s="68" t="str">
        <f>VLOOKUP(E3234,Refs!$P$2:$S$29,4,FALSE)</f>
        <v>London</v>
      </c>
      <c r="K3234" s="28">
        <f t="shared" ref="K3234:K3297" si="105">IF(OR(H3234="NULL",H3234=0,H3234=""),"",H3234)</f>
        <v>2751</v>
      </c>
    </row>
    <row r="3235" spans="1:11" x14ac:dyDescent="0.35">
      <c r="A3235" s="69">
        <f t="shared" si="104"/>
        <v>45778</v>
      </c>
      <c r="B3235" t="s">
        <v>918</v>
      </c>
      <c r="C3235" t="s">
        <v>288</v>
      </c>
      <c r="D3235" t="s">
        <v>896</v>
      </c>
      <c r="E3235" t="s">
        <v>338</v>
      </c>
      <c r="F3235" t="s">
        <v>322</v>
      </c>
      <c r="G3235" t="s">
        <v>123</v>
      </c>
      <c r="H3235">
        <v>296</v>
      </c>
      <c r="I3235" s="68" t="str">
        <f>VLOOKUP(E3235,Refs!$P$2:$R$29,3,FALSE)</f>
        <v>Y56</v>
      </c>
      <c r="J3235" s="68" t="str">
        <f>VLOOKUP(E3235,Refs!$P$2:$S$29,4,FALSE)</f>
        <v>London</v>
      </c>
      <c r="K3235" s="28">
        <f t="shared" si="105"/>
        <v>296</v>
      </c>
    </row>
    <row r="3236" spans="1:11" x14ac:dyDescent="0.35">
      <c r="A3236" s="69">
        <f t="shared" si="104"/>
        <v>45778</v>
      </c>
      <c r="B3236" t="s">
        <v>918</v>
      </c>
      <c r="C3236" t="s">
        <v>288</v>
      </c>
      <c r="D3236" t="s">
        <v>896</v>
      </c>
      <c r="E3236" t="s">
        <v>338</v>
      </c>
      <c r="F3236" t="s">
        <v>322</v>
      </c>
      <c r="G3236" t="s">
        <v>124</v>
      </c>
      <c r="H3236">
        <v>51</v>
      </c>
      <c r="I3236" s="68" t="str">
        <f>VLOOKUP(E3236,Refs!$P$2:$R$29,3,FALSE)</f>
        <v>Y56</v>
      </c>
      <c r="J3236" s="68" t="str">
        <f>VLOOKUP(E3236,Refs!$P$2:$S$29,4,FALSE)</f>
        <v>London</v>
      </c>
      <c r="K3236" s="28">
        <f t="shared" si="105"/>
        <v>51</v>
      </c>
    </row>
    <row r="3237" spans="1:11" x14ac:dyDescent="0.35">
      <c r="A3237" s="69">
        <f t="shared" si="104"/>
        <v>45778</v>
      </c>
      <c r="B3237" t="s">
        <v>918</v>
      </c>
      <c r="C3237" t="s">
        <v>288</v>
      </c>
      <c r="D3237" t="s">
        <v>896</v>
      </c>
      <c r="E3237" t="s">
        <v>338</v>
      </c>
      <c r="F3237" t="s">
        <v>322</v>
      </c>
      <c r="G3237" t="s">
        <v>125</v>
      </c>
      <c r="H3237">
        <v>1</v>
      </c>
      <c r="I3237" s="68" t="str">
        <f>VLOOKUP(E3237,Refs!$P$2:$R$29,3,FALSE)</f>
        <v>Y56</v>
      </c>
      <c r="J3237" s="68" t="str">
        <f>VLOOKUP(E3237,Refs!$P$2:$S$29,4,FALSE)</f>
        <v>London</v>
      </c>
      <c r="K3237" s="28">
        <f t="shared" si="105"/>
        <v>1</v>
      </c>
    </row>
    <row r="3238" spans="1:11" x14ac:dyDescent="0.35">
      <c r="A3238" s="69">
        <f t="shared" si="104"/>
        <v>45778</v>
      </c>
      <c r="B3238" t="s">
        <v>918</v>
      </c>
      <c r="C3238" t="s">
        <v>288</v>
      </c>
      <c r="D3238" t="s">
        <v>896</v>
      </c>
      <c r="E3238" t="s">
        <v>338</v>
      </c>
      <c r="F3238" t="s">
        <v>322</v>
      </c>
      <c r="G3238" t="s">
        <v>126</v>
      </c>
      <c r="H3238">
        <v>0</v>
      </c>
      <c r="I3238" s="68" t="str">
        <f>VLOOKUP(E3238,Refs!$P$2:$R$29,3,FALSE)</f>
        <v>Y56</v>
      </c>
      <c r="J3238" s="68" t="str">
        <f>VLOOKUP(E3238,Refs!$P$2:$S$29,4,FALSE)</f>
        <v>London</v>
      </c>
      <c r="K3238" s="28" t="str">
        <f t="shared" si="105"/>
        <v/>
      </c>
    </row>
    <row r="3239" spans="1:11" x14ac:dyDescent="0.35">
      <c r="A3239" s="69">
        <f t="shared" si="104"/>
        <v>45778</v>
      </c>
      <c r="B3239" t="s">
        <v>918</v>
      </c>
      <c r="C3239" t="s">
        <v>288</v>
      </c>
      <c r="D3239" t="s">
        <v>896</v>
      </c>
      <c r="E3239" t="s">
        <v>338</v>
      </c>
      <c r="F3239" t="s">
        <v>322</v>
      </c>
      <c r="G3239" t="s">
        <v>127</v>
      </c>
      <c r="H3239">
        <v>0</v>
      </c>
      <c r="I3239" s="68" t="str">
        <f>VLOOKUP(E3239,Refs!$P$2:$R$29,3,FALSE)</f>
        <v>Y56</v>
      </c>
      <c r="J3239" s="68" t="str">
        <f>VLOOKUP(E3239,Refs!$P$2:$S$29,4,FALSE)</f>
        <v>London</v>
      </c>
      <c r="K3239" s="28" t="str">
        <f t="shared" si="105"/>
        <v/>
      </c>
    </row>
    <row r="3240" spans="1:11" x14ac:dyDescent="0.35">
      <c r="A3240" s="69">
        <f t="shared" si="104"/>
        <v>45778</v>
      </c>
      <c r="B3240" t="s">
        <v>918</v>
      </c>
      <c r="C3240" t="s">
        <v>288</v>
      </c>
      <c r="D3240" t="s">
        <v>896</v>
      </c>
      <c r="E3240" t="s">
        <v>338</v>
      </c>
      <c r="F3240" t="s">
        <v>322</v>
      </c>
      <c r="G3240" t="s">
        <v>128</v>
      </c>
      <c r="H3240">
        <v>82</v>
      </c>
      <c r="I3240" s="68" t="str">
        <f>VLOOKUP(E3240,Refs!$P$2:$R$29,3,FALSE)</f>
        <v>Y56</v>
      </c>
      <c r="J3240" s="68" t="str">
        <f>VLOOKUP(E3240,Refs!$P$2:$S$29,4,FALSE)</f>
        <v>London</v>
      </c>
      <c r="K3240" s="28">
        <f t="shared" si="105"/>
        <v>82</v>
      </c>
    </row>
    <row r="3241" spans="1:11" x14ac:dyDescent="0.35">
      <c r="A3241" s="69">
        <f t="shared" si="104"/>
        <v>45778</v>
      </c>
      <c r="B3241" t="s">
        <v>918</v>
      </c>
      <c r="C3241" t="s">
        <v>288</v>
      </c>
      <c r="D3241" t="s">
        <v>896</v>
      </c>
      <c r="E3241" t="s">
        <v>338</v>
      </c>
      <c r="F3241" t="s">
        <v>322</v>
      </c>
      <c r="G3241" t="s">
        <v>129</v>
      </c>
      <c r="H3241">
        <v>20</v>
      </c>
      <c r="I3241" s="68" t="str">
        <f>VLOOKUP(E3241,Refs!$P$2:$R$29,3,FALSE)</f>
        <v>Y56</v>
      </c>
      <c r="J3241" s="68" t="str">
        <f>VLOOKUP(E3241,Refs!$P$2:$S$29,4,FALSE)</f>
        <v>London</v>
      </c>
      <c r="K3241" s="28">
        <f t="shared" si="105"/>
        <v>20</v>
      </c>
    </row>
    <row r="3242" spans="1:11" x14ac:dyDescent="0.35">
      <c r="A3242" s="69">
        <f t="shared" si="104"/>
        <v>45778</v>
      </c>
      <c r="B3242" t="s">
        <v>918</v>
      </c>
      <c r="C3242" t="s">
        <v>288</v>
      </c>
      <c r="D3242" t="s">
        <v>896</v>
      </c>
      <c r="E3242" t="s">
        <v>338</v>
      </c>
      <c r="F3242" t="s">
        <v>322</v>
      </c>
      <c r="G3242" t="s">
        <v>130</v>
      </c>
      <c r="H3242">
        <v>569</v>
      </c>
      <c r="I3242" s="68" t="str">
        <f>VLOOKUP(E3242,Refs!$P$2:$R$29,3,FALSE)</f>
        <v>Y56</v>
      </c>
      <c r="J3242" s="68" t="str">
        <f>VLOOKUP(E3242,Refs!$P$2:$S$29,4,FALSE)</f>
        <v>London</v>
      </c>
      <c r="K3242" s="28">
        <f t="shared" si="105"/>
        <v>569</v>
      </c>
    </row>
    <row r="3243" spans="1:11" x14ac:dyDescent="0.35">
      <c r="A3243" s="69">
        <f t="shared" si="104"/>
        <v>45778</v>
      </c>
      <c r="B3243" t="s">
        <v>918</v>
      </c>
      <c r="C3243" t="s">
        <v>288</v>
      </c>
      <c r="D3243" t="s">
        <v>896</v>
      </c>
      <c r="E3243" t="s">
        <v>338</v>
      </c>
      <c r="F3243" t="s">
        <v>322</v>
      </c>
      <c r="G3243" t="s">
        <v>131</v>
      </c>
      <c r="H3243">
        <v>446</v>
      </c>
      <c r="I3243" s="68" t="str">
        <f>VLOOKUP(E3243,Refs!$P$2:$R$29,3,FALSE)</f>
        <v>Y56</v>
      </c>
      <c r="J3243" s="68" t="str">
        <f>VLOOKUP(E3243,Refs!$P$2:$S$29,4,FALSE)</f>
        <v>London</v>
      </c>
      <c r="K3243" s="28">
        <f t="shared" si="105"/>
        <v>446</v>
      </c>
    </row>
    <row r="3244" spans="1:11" x14ac:dyDescent="0.35">
      <c r="A3244" s="69">
        <f t="shared" si="104"/>
        <v>45778</v>
      </c>
      <c r="B3244" t="s">
        <v>918</v>
      </c>
      <c r="C3244" t="s">
        <v>288</v>
      </c>
      <c r="D3244" t="s">
        <v>896</v>
      </c>
      <c r="E3244" t="s">
        <v>338</v>
      </c>
      <c r="F3244" t="s">
        <v>322</v>
      </c>
      <c r="G3244" t="s">
        <v>132</v>
      </c>
      <c r="H3244">
        <v>2695</v>
      </c>
      <c r="I3244" s="68" t="str">
        <f>VLOOKUP(E3244,Refs!$P$2:$R$29,3,FALSE)</f>
        <v>Y56</v>
      </c>
      <c r="J3244" s="68" t="str">
        <f>VLOOKUP(E3244,Refs!$P$2:$S$29,4,FALSE)</f>
        <v>London</v>
      </c>
      <c r="K3244" s="28">
        <f t="shared" si="105"/>
        <v>2695</v>
      </c>
    </row>
    <row r="3245" spans="1:11" x14ac:dyDescent="0.35">
      <c r="A3245" s="69">
        <f t="shared" si="104"/>
        <v>45778</v>
      </c>
      <c r="B3245" t="s">
        <v>918</v>
      </c>
      <c r="C3245" t="s">
        <v>288</v>
      </c>
      <c r="D3245" t="s">
        <v>896</v>
      </c>
      <c r="E3245" t="s">
        <v>338</v>
      </c>
      <c r="F3245" t="s">
        <v>322</v>
      </c>
      <c r="G3245" t="s">
        <v>133</v>
      </c>
      <c r="H3245">
        <v>2484</v>
      </c>
      <c r="I3245" s="68" t="str">
        <f>VLOOKUP(E3245,Refs!$P$2:$R$29,3,FALSE)</f>
        <v>Y56</v>
      </c>
      <c r="J3245" s="68" t="str">
        <f>VLOOKUP(E3245,Refs!$P$2:$S$29,4,FALSE)</f>
        <v>London</v>
      </c>
      <c r="K3245" s="28">
        <f t="shared" si="105"/>
        <v>2484</v>
      </c>
    </row>
    <row r="3246" spans="1:11" x14ac:dyDescent="0.35">
      <c r="A3246" s="69">
        <f t="shared" si="104"/>
        <v>45778</v>
      </c>
      <c r="B3246" t="s">
        <v>918</v>
      </c>
      <c r="C3246" t="s">
        <v>288</v>
      </c>
      <c r="D3246" t="s">
        <v>896</v>
      </c>
      <c r="E3246" t="s">
        <v>338</v>
      </c>
      <c r="F3246" t="s">
        <v>322</v>
      </c>
      <c r="G3246" t="s">
        <v>134</v>
      </c>
      <c r="H3246">
        <v>1280</v>
      </c>
      <c r="I3246" s="68" t="str">
        <f>VLOOKUP(E3246,Refs!$P$2:$R$29,3,FALSE)</f>
        <v>Y56</v>
      </c>
      <c r="J3246" s="68" t="str">
        <f>VLOOKUP(E3246,Refs!$P$2:$S$29,4,FALSE)</f>
        <v>London</v>
      </c>
      <c r="K3246" s="28">
        <f t="shared" si="105"/>
        <v>1280</v>
      </c>
    </row>
    <row r="3247" spans="1:11" x14ac:dyDescent="0.35">
      <c r="A3247" s="69">
        <f t="shared" si="104"/>
        <v>45778</v>
      </c>
      <c r="B3247" t="s">
        <v>918</v>
      </c>
      <c r="C3247" t="s">
        <v>288</v>
      </c>
      <c r="D3247" t="s">
        <v>896</v>
      </c>
      <c r="E3247" t="s">
        <v>338</v>
      </c>
      <c r="F3247" t="s">
        <v>322</v>
      </c>
      <c r="G3247" t="s">
        <v>135</v>
      </c>
      <c r="H3247">
        <v>1219</v>
      </c>
      <c r="I3247" s="68" t="str">
        <f>VLOOKUP(E3247,Refs!$P$2:$R$29,3,FALSE)</f>
        <v>Y56</v>
      </c>
      <c r="J3247" s="68" t="str">
        <f>VLOOKUP(E3247,Refs!$P$2:$S$29,4,FALSE)</f>
        <v>London</v>
      </c>
      <c r="K3247" s="28">
        <f t="shared" si="105"/>
        <v>1219</v>
      </c>
    </row>
    <row r="3248" spans="1:11" x14ac:dyDescent="0.35">
      <c r="A3248" s="69">
        <f t="shared" si="104"/>
        <v>45778</v>
      </c>
      <c r="B3248" t="s">
        <v>918</v>
      </c>
      <c r="C3248" t="s">
        <v>288</v>
      </c>
      <c r="D3248" t="s">
        <v>896</v>
      </c>
      <c r="E3248" t="s">
        <v>338</v>
      </c>
      <c r="F3248" t="s">
        <v>322</v>
      </c>
      <c r="G3248" t="s">
        <v>136</v>
      </c>
      <c r="H3248">
        <v>324</v>
      </c>
      <c r="I3248" s="68" t="str">
        <f>VLOOKUP(E3248,Refs!$P$2:$R$29,3,FALSE)</f>
        <v>Y56</v>
      </c>
      <c r="J3248" s="68" t="str">
        <f>VLOOKUP(E3248,Refs!$P$2:$S$29,4,FALSE)</f>
        <v>London</v>
      </c>
      <c r="K3248" s="28">
        <f t="shared" si="105"/>
        <v>324</v>
      </c>
    </row>
    <row r="3249" spans="1:11" x14ac:dyDescent="0.35">
      <c r="A3249" s="69">
        <f t="shared" si="104"/>
        <v>45778</v>
      </c>
      <c r="B3249" t="s">
        <v>918</v>
      </c>
      <c r="C3249" t="s">
        <v>288</v>
      </c>
      <c r="D3249" t="s">
        <v>896</v>
      </c>
      <c r="E3249" t="s">
        <v>338</v>
      </c>
      <c r="F3249" t="s">
        <v>322</v>
      </c>
      <c r="G3249" t="s">
        <v>137</v>
      </c>
      <c r="H3249">
        <v>253</v>
      </c>
      <c r="I3249" s="68" t="str">
        <f>VLOOKUP(E3249,Refs!$P$2:$R$29,3,FALSE)</f>
        <v>Y56</v>
      </c>
      <c r="J3249" s="68" t="str">
        <f>VLOOKUP(E3249,Refs!$P$2:$S$29,4,FALSE)</f>
        <v>London</v>
      </c>
      <c r="K3249" s="28">
        <f t="shared" si="105"/>
        <v>253</v>
      </c>
    </row>
    <row r="3250" spans="1:11" x14ac:dyDescent="0.35">
      <c r="A3250" s="69">
        <f t="shared" si="104"/>
        <v>45778</v>
      </c>
      <c r="B3250" t="s">
        <v>918</v>
      </c>
      <c r="C3250" t="s">
        <v>288</v>
      </c>
      <c r="D3250" t="s">
        <v>896</v>
      </c>
      <c r="E3250" t="s">
        <v>338</v>
      </c>
      <c r="F3250" t="s">
        <v>322</v>
      </c>
      <c r="G3250" t="s">
        <v>138</v>
      </c>
      <c r="H3250">
        <v>8</v>
      </c>
      <c r="I3250" s="68" t="str">
        <f>VLOOKUP(E3250,Refs!$P$2:$R$29,3,FALSE)</f>
        <v>Y56</v>
      </c>
      <c r="J3250" s="68" t="str">
        <f>VLOOKUP(E3250,Refs!$P$2:$S$29,4,FALSE)</f>
        <v>London</v>
      </c>
      <c r="K3250" s="28">
        <f t="shared" si="105"/>
        <v>8</v>
      </c>
    </row>
    <row r="3251" spans="1:11" x14ac:dyDescent="0.35">
      <c r="A3251" s="69">
        <f t="shared" si="104"/>
        <v>45778</v>
      </c>
      <c r="B3251" t="s">
        <v>918</v>
      </c>
      <c r="C3251" t="s">
        <v>288</v>
      </c>
      <c r="D3251" t="s">
        <v>896</v>
      </c>
      <c r="E3251" t="s">
        <v>338</v>
      </c>
      <c r="F3251" t="s">
        <v>322</v>
      </c>
      <c r="G3251" t="s">
        <v>139</v>
      </c>
      <c r="H3251">
        <v>3</v>
      </c>
      <c r="I3251" s="68" t="str">
        <f>VLOOKUP(E3251,Refs!$P$2:$R$29,3,FALSE)</f>
        <v>Y56</v>
      </c>
      <c r="J3251" s="68" t="str">
        <f>VLOOKUP(E3251,Refs!$P$2:$S$29,4,FALSE)</f>
        <v>London</v>
      </c>
      <c r="K3251" s="28">
        <f t="shared" si="105"/>
        <v>3</v>
      </c>
    </row>
    <row r="3252" spans="1:11" x14ac:dyDescent="0.35">
      <c r="A3252" s="69">
        <f t="shared" si="104"/>
        <v>45778</v>
      </c>
      <c r="B3252" t="s">
        <v>918</v>
      </c>
      <c r="C3252" t="s">
        <v>288</v>
      </c>
      <c r="D3252" t="s">
        <v>896</v>
      </c>
      <c r="E3252" t="s">
        <v>338</v>
      </c>
      <c r="F3252" t="s">
        <v>322</v>
      </c>
      <c r="G3252" t="s">
        <v>140</v>
      </c>
      <c r="H3252">
        <v>7</v>
      </c>
      <c r="I3252" s="68" t="str">
        <f>VLOOKUP(E3252,Refs!$P$2:$R$29,3,FALSE)</f>
        <v>Y56</v>
      </c>
      <c r="J3252" s="68" t="str">
        <f>VLOOKUP(E3252,Refs!$P$2:$S$29,4,FALSE)</f>
        <v>London</v>
      </c>
      <c r="K3252" s="28">
        <f t="shared" si="105"/>
        <v>7</v>
      </c>
    </row>
    <row r="3253" spans="1:11" x14ac:dyDescent="0.35">
      <c r="A3253" s="69">
        <f t="shared" si="104"/>
        <v>45778</v>
      </c>
      <c r="B3253" t="s">
        <v>918</v>
      </c>
      <c r="C3253" t="s">
        <v>288</v>
      </c>
      <c r="D3253" t="s">
        <v>896</v>
      </c>
      <c r="E3253" t="s">
        <v>338</v>
      </c>
      <c r="F3253" t="s">
        <v>322</v>
      </c>
      <c r="G3253" t="s">
        <v>141</v>
      </c>
      <c r="H3253">
        <v>7</v>
      </c>
      <c r="I3253" s="68" t="str">
        <f>VLOOKUP(E3253,Refs!$P$2:$R$29,3,FALSE)</f>
        <v>Y56</v>
      </c>
      <c r="J3253" s="68" t="str">
        <f>VLOOKUP(E3253,Refs!$P$2:$S$29,4,FALSE)</f>
        <v>London</v>
      </c>
      <c r="K3253" s="28">
        <f t="shared" si="105"/>
        <v>7</v>
      </c>
    </row>
    <row r="3254" spans="1:11" x14ac:dyDescent="0.35">
      <c r="A3254" s="69">
        <f t="shared" si="104"/>
        <v>45778</v>
      </c>
      <c r="B3254" t="s">
        <v>918</v>
      </c>
      <c r="C3254" t="s">
        <v>288</v>
      </c>
      <c r="D3254" t="s">
        <v>896</v>
      </c>
      <c r="E3254" t="s">
        <v>338</v>
      </c>
      <c r="F3254" t="s">
        <v>322</v>
      </c>
      <c r="G3254" t="s">
        <v>730</v>
      </c>
      <c r="H3254">
        <v>135</v>
      </c>
      <c r="I3254" s="68" t="str">
        <f>VLOOKUP(E3254,Refs!$P$2:$R$29,3,FALSE)</f>
        <v>Y56</v>
      </c>
      <c r="J3254" s="68" t="str">
        <f>VLOOKUP(E3254,Refs!$P$2:$S$29,4,FALSE)</f>
        <v>London</v>
      </c>
      <c r="K3254" s="28">
        <f t="shared" si="105"/>
        <v>135</v>
      </c>
    </row>
    <row r="3255" spans="1:11" x14ac:dyDescent="0.35">
      <c r="A3255" s="69">
        <f t="shared" si="104"/>
        <v>45778</v>
      </c>
      <c r="B3255" t="s">
        <v>918</v>
      </c>
      <c r="C3255" t="s">
        <v>288</v>
      </c>
      <c r="D3255" t="s">
        <v>896</v>
      </c>
      <c r="E3255" t="s">
        <v>338</v>
      </c>
      <c r="F3255" t="s">
        <v>322</v>
      </c>
      <c r="G3255" t="s">
        <v>729</v>
      </c>
      <c r="H3255">
        <v>101</v>
      </c>
      <c r="I3255" s="68" t="str">
        <f>VLOOKUP(E3255,Refs!$P$2:$R$29,3,FALSE)</f>
        <v>Y56</v>
      </c>
      <c r="J3255" s="68" t="str">
        <f>VLOOKUP(E3255,Refs!$P$2:$S$29,4,FALSE)</f>
        <v>London</v>
      </c>
      <c r="K3255" s="28">
        <f t="shared" si="105"/>
        <v>101</v>
      </c>
    </row>
    <row r="3256" spans="1:11" x14ac:dyDescent="0.35">
      <c r="A3256" s="69">
        <f t="shared" si="104"/>
        <v>45778</v>
      </c>
      <c r="B3256" t="s">
        <v>918</v>
      </c>
      <c r="C3256" t="s">
        <v>288</v>
      </c>
      <c r="D3256" t="s">
        <v>896</v>
      </c>
      <c r="E3256" t="s">
        <v>338</v>
      </c>
      <c r="F3256" t="s">
        <v>322</v>
      </c>
      <c r="G3256" t="s">
        <v>732</v>
      </c>
      <c r="H3256">
        <v>137</v>
      </c>
      <c r="I3256" s="68" t="str">
        <f>VLOOKUP(E3256,Refs!$P$2:$R$29,3,FALSE)</f>
        <v>Y56</v>
      </c>
      <c r="J3256" s="68" t="str">
        <f>VLOOKUP(E3256,Refs!$P$2:$S$29,4,FALSE)</f>
        <v>London</v>
      </c>
      <c r="K3256" s="28">
        <f t="shared" si="105"/>
        <v>137</v>
      </c>
    </row>
    <row r="3257" spans="1:11" x14ac:dyDescent="0.35">
      <c r="A3257" s="69">
        <f t="shared" si="104"/>
        <v>45778</v>
      </c>
      <c r="B3257" t="s">
        <v>918</v>
      </c>
      <c r="C3257" t="s">
        <v>288</v>
      </c>
      <c r="D3257" t="s">
        <v>896</v>
      </c>
      <c r="E3257" t="s">
        <v>338</v>
      </c>
      <c r="F3257" t="s">
        <v>322</v>
      </c>
      <c r="G3257" t="s">
        <v>731</v>
      </c>
      <c r="H3257">
        <v>84</v>
      </c>
      <c r="I3257" s="68" t="str">
        <f>VLOOKUP(E3257,Refs!$P$2:$R$29,3,FALSE)</f>
        <v>Y56</v>
      </c>
      <c r="J3257" s="68" t="str">
        <f>VLOOKUP(E3257,Refs!$P$2:$S$29,4,FALSE)</f>
        <v>London</v>
      </c>
      <c r="K3257" s="28">
        <f t="shared" si="105"/>
        <v>84</v>
      </c>
    </row>
    <row r="3258" spans="1:11" x14ac:dyDescent="0.35">
      <c r="A3258" s="69">
        <f t="shared" si="104"/>
        <v>45778</v>
      </c>
      <c r="B3258" t="s">
        <v>918</v>
      </c>
      <c r="C3258" t="s">
        <v>288</v>
      </c>
      <c r="D3258" t="s">
        <v>896</v>
      </c>
      <c r="E3258" t="s">
        <v>714</v>
      </c>
      <c r="F3258" t="s">
        <v>713</v>
      </c>
      <c r="G3258" t="s">
        <v>10</v>
      </c>
      <c r="H3258">
        <v>38890</v>
      </c>
      <c r="I3258" s="68" t="str">
        <f>VLOOKUP(E3258,Refs!$P$2:$R$29,3,FALSE)</f>
        <v>Y58</v>
      </c>
      <c r="J3258" s="68" t="str">
        <f>VLOOKUP(E3258,Refs!$P$2:$S$29,4,FALSE)</f>
        <v>South West</v>
      </c>
      <c r="K3258" s="28">
        <f t="shared" si="105"/>
        <v>38890</v>
      </c>
    </row>
    <row r="3259" spans="1:11" x14ac:dyDescent="0.35">
      <c r="A3259" s="69">
        <f t="shared" si="104"/>
        <v>45778</v>
      </c>
      <c r="B3259" t="s">
        <v>918</v>
      </c>
      <c r="C3259" t="s">
        <v>288</v>
      </c>
      <c r="D3259" t="s">
        <v>896</v>
      </c>
      <c r="E3259" t="s">
        <v>714</v>
      </c>
      <c r="F3259" t="s">
        <v>713</v>
      </c>
      <c r="G3259" t="s">
        <v>70</v>
      </c>
      <c r="H3259">
        <v>38890</v>
      </c>
      <c r="I3259" s="68" t="str">
        <f>VLOOKUP(E3259,Refs!$P$2:$R$29,3,FALSE)</f>
        <v>Y58</v>
      </c>
      <c r="J3259" s="68" t="str">
        <f>VLOOKUP(E3259,Refs!$P$2:$S$29,4,FALSE)</f>
        <v>South West</v>
      </c>
      <c r="K3259" s="28">
        <f t="shared" si="105"/>
        <v>38890</v>
      </c>
    </row>
    <row r="3260" spans="1:11" x14ac:dyDescent="0.35">
      <c r="A3260" s="69">
        <f t="shared" si="104"/>
        <v>45778</v>
      </c>
      <c r="B3260" t="s">
        <v>918</v>
      </c>
      <c r="C3260" t="s">
        <v>288</v>
      </c>
      <c r="D3260" t="s">
        <v>896</v>
      </c>
      <c r="E3260" t="s">
        <v>714</v>
      </c>
      <c r="F3260" t="s">
        <v>713</v>
      </c>
      <c r="G3260" t="s">
        <v>20</v>
      </c>
      <c r="H3260">
        <v>36437</v>
      </c>
      <c r="I3260" s="68" t="str">
        <f>VLOOKUP(E3260,Refs!$P$2:$R$29,3,FALSE)</f>
        <v>Y58</v>
      </c>
      <c r="J3260" s="68" t="str">
        <f>VLOOKUP(E3260,Refs!$P$2:$S$29,4,FALSE)</f>
        <v>South West</v>
      </c>
      <c r="K3260" s="28">
        <f t="shared" si="105"/>
        <v>36437</v>
      </c>
    </row>
    <row r="3261" spans="1:11" x14ac:dyDescent="0.35">
      <c r="A3261" s="69">
        <f t="shared" si="104"/>
        <v>45778</v>
      </c>
      <c r="B3261" t="s">
        <v>918</v>
      </c>
      <c r="C3261" t="s">
        <v>288</v>
      </c>
      <c r="D3261" t="s">
        <v>896</v>
      </c>
      <c r="E3261" t="s">
        <v>714</v>
      </c>
      <c r="F3261" t="s">
        <v>713</v>
      </c>
      <c r="G3261" t="s">
        <v>23</v>
      </c>
      <c r="H3261">
        <v>35313</v>
      </c>
      <c r="I3261" s="68" t="str">
        <f>VLOOKUP(E3261,Refs!$P$2:$R$29,3,FALSE)</f>
        <v>Y58</v>
      </c>
      <c r="J3261" s="68" t="str">
        <f>VLOOKUP(E3261,Refs!$P$2:$S$29,4,FALSE)</f>
        <v>South West</v>
      </c>
      <c r="K3261" s="28">
        <f t="shared" si="105"/>
        <v>35313</v>
      </c>
    </row>
    <row r="3262" spans="1:11" x14ac:dyDescent="0.35">
      <c r="A3262" s="69">
        <f t="shared" si="104"/>
        <v>45778</v>
      </c>
      <c r="B3262" t="s">
        <v>918</v>
      </c>
      <c r="C3262" t="s">
        <v>288</v>
      </c>
      <c r="D3262" t="s">
        <v>896</v>
      </c>
      <c r="E3262" t="s">
        <v>714</v>
      </c>
      <c r="F3262" t="s">
        <v>713</v>
      </c>
      <c r="G3262" t="s">
        <v>19</v>
      </c>
      <c r="H3262">
        <v>100</v>
      </c>
      <c r="I3262" s="68" t="str">
        <f>VLOOKUP(E3262,Refs!$P$2:$R$29,3,FALSE)</f>
        <v>Y58</v>
      </c>
      <c r="J3262" s="68" t="str">
        <f>VLOOKUP(E3262,Refs!$P$2:$S$29,4,FALSE)</f>
        <v>South West</v>
      </c>
      <c r="K3262" s="28">
        <f t="shared" si="105"/>
        <v>100</v>
      </c>
    </row>
    <row r="3263" spans="1:11" x14ac:dyDescent="0.35">
      <c r="A3263" s="69">
        <f t="shared" si="104"/>
        <v>45778</v>
      </c>
      <c r="B3263" t="s">
        <v>918</v>
      </c>
      <c r="C3263" t="s">
        <v>288</v>
      </c>
      <c r="D3263" t="s">
        <v>896</v>
      </c>
      <c r="E3263" t="s">
        <v>714</v>
      </c>
      <c r="F3263" t="s">
        <v>713</v>
      </c>
      <c r="G3263" t="s">
        <v>21</v>
      </c>
      <c r="H3263">
        <v>237049</v>
      </c>
      <c r="I3263" s="68" t="str">
        <f>VLOOKUP(E3263,Refs!$P$2:$R$29,3,FALSE)</f>
        <v>Y58</v>
      </c>
      <c r="J3263" s="68" t="str">
        <f>VLOOKUP(E3263,Refs!$P$2:$S$29,4,FALSE)</f>
        <v>South West</v>
      </c>
      <c r="K3263" s="28">
        <f t="shared" si="105"/>
        <v>237049</v>
      </c>
    </row>
    <row r="3264" spans="1:11" x14ac:dyDescent="0.35">
      <c r="A3264" s="69">
        <f t="shared" si="104"/>
        <v>45778</v>
      </c>
      <c r="B3264" t="s">
        <v>918</v>
      </c>
      <c r="C3264" t="s">
        <v>288</v>
      </c>
      <c r="D3264" t="s">
        <v>896</v>
      </c>
      <c r="E3264" t="s">
        <v>714</v>
      </c>
      <c r="F3264" t="s">
        <v>713</v>
      </c>
      <c r="G3264" t="s">
        <v>71</v>
      </c>
      <c r="H3264">
        <v>29</v>
      </c>
      <c r="I3264" s="68" t="str">
        <f>VLOOKUP(E3264,Refs!$P$2:$R$29,3,FALSE)</f>
        <v>Y58</v>
      </c>
      <c r="J3264" s="68" t="str">
        <f>VLOOKUP(E3264,Refs!$P$2:$S$29,4,FALSE)</f>
        <v>South West</v>
      </c>
      <c r="K3264" s="28">
        <f t="shared" si="105"/>
        <v>29</v>
      </c>
    </row>
    <row r="3265" spans="1:11" x14ac:dyDescent="0.35">
      <c r="A3265" s="69">
        <f t="shared" si="104"/>
        <v>45778</v>
      </c>
      <c r="B3265" t="s">
        <v>918</v>
      </c>
      <c r="C3265" t="s">
        <v>288</v>
      </c>
      <c r="D3265" t="s">
        <v>896</v>
      </c>
      <c r="E3265" t="s">
        <v>714</v>
      </c>
      <c r="F3265" t="s">
        <v>713</v>
      </c>
      <c r="G3265" t="s">
        <v>72</v>
      </c>
      <c r="H3265">
        <v>184</v>
      </c>
      <c r="I3265" s="68" t="str">
        <f>VLOOKUP(E3265,Refs!$P$2:$R$29,3,FALSE)</f>
        <v>Y58</v>
      </c>
      <c r="J3265" s="68" t="str">
        <f>VLOOKUP(E3265,Refs!$P$2:$S$29,4,FALSE)</f>
        <v>South West</v>
      </c>
      <c r="K3265" s="28">
        <f t="shared" si="105"/>
        <v>184</v>
      </c>
    </row>
    <row r="3266" spans="1:11" x14ac:dyDescent="0.35">
      <c r="A3266" s="69">
        <f t="shared" si="104"/>
        <v>45778</v>
      </c>
      <c r="B3266" t="s">
        <v>918</v>
      </c>
      <c r="C3266" t="s">
        <v>288</v>
      </c>
      <c r="D3266" t="s">
        <v>896</v>
      </c>
      <c r="E3266" t="s">
        <v>714</v>
      </c>
      <c r="F3266" t="s">
        <v>713</v>
      </c>
      <c r="G3266" t="s">
        <v>73</v>
      </c>
      <c r="H3266">
        <v>6795</v>
      </c>
      <c r="I3266" s="68" t="str">
        <f>VLOOKUP(E3266,Refs!$P$2:$R$29,3,FALSE)</f>
        <v>Y58</v>
      </c>
      <c r="J3266" s="68" t="str">
        <f>VLOOKUP(E3266,Refs!$P$2:$S$29,4,FALSE)</f>
        <v>South West</v>
      </c>
      <c r="K3266" s="28">
        <f t="shared" si="105"/>
        <v>6795</v>
      </c>
    </row>
    <row r="3267" spans="1:11" x14ac:dyDescent="0.35">
      <c r="A3267" s="69">
        <f t="shared" ref="A3267:A3330" si="106">DATEVALUE(RIGHT(B3267,8))</f>
        <v>45778</v>
      </c>
      <c r="B3267" t="s">
        <v>918</v>
      </c>
      <c r="C3267" t="s">
        <v>288</v>
      </c>
      <c r="D3267" t="s">
        <v>896</v>
      </c>
      <c r="E3267" t="s">
        <v>714</v>
      </c>
      <c r="F3267" t="s">
        <v>713</v>
      </c>
      <c r="G3267" t="s">
        <v>74</v>
      </c>
      <c r="H3267">
        <v>11666</v>
      </c>
      <c r="I3267" s="68" t="str">
        <f>VLOOKUP(E3267,Refs!$P$2:$R$29,3,FALSE)</f>
        <v>Y58</v>
      </c>
      <c r="J3267" s="68" t="str">
        <f>VLOOKUP(E3267,Refs!$P$2:$S$29,4,FALSE)</f>
        <v>South West</v>
      </c>
      <c r="K3267" s="28">
        <f t="shared" si="105"/>
        <v>11666</v>
      </c>
    </row>
    <row r="3268" spans="1:11" x14ac:dyDescent="0.35">
      <c r="A3268" s="69">
        <f t="shared" si="106"/>
        <v>45778</v>
      </c>
      <c r="B3268" t="s">
        <v>918</v>
      </c>
      <c r="C3268" t="s">
        <v>288</v>
      </c>
      <c r="D3268" t="s">
        <v>896</v>
      </c>
      <c r="E3268" t="s">
        <v>714</v>
      </c>
      <c r="F3268" t="s">
        <v>713</v>
      </c>
      <c r="G3268" t="s">
        <v>75</v>
      </c>
      <c r="H3268">
        <v>41156745</v>
      </c>
      <c r="I3268" s="68" t="str">
        <f>VLOOKUP(E3268,Refs!$P$2:$R$29,3,FALSE)</f>
        <v>Y58</v>
      </c>
      <c r="J3268" s="68" t="str">
        <f>VLOOKUP(E3268,Refs!$P$2:$S$29,4,FALSE)</f>
        <v>South West</v>
      </c>
      <c r="K3268" s="28">
        <f t="shared" si="105"/>
        <v>41156745</v>
      </c>
    </row>
    <row r="3269" spans="1:11" x14ac:dyDescent="0.35">
      <c r="A3269" s="69">
        <f t="shared" si="106"/>
        <v>45778</v>
      </c>
      <c r="B3269" t="s">
        <v>918</v>
      </c>
      <c r="C3269" t="s">
        <v>288</v>
      </c>
      <c r="D3269" t="s">
        <v>896</v>
      </c>
      <c r="E3269" t="s">
        <v>714</v>
      </c>
      <c r="F3269" t="s">
        <v>713</v>
      </c>
      <c r="G3269" t="s">
        <v>26</v>
      </c>
      <c r="H3269">
        <v>32814</v>
      </c>
      <c r="I3269" s="68" t="str">
        <f>VLOOKUP(E3269,Refs!$P$2:$R$29,3,FALSE)</f>
        <v>Y58</v>
      </c>
      <c r="J3269" s="68" t="str">
        <f>VLOOKUP(E3269,Refs!$P$2:$S$29,4,FALSE)</f>
        <v>South West</v>
      </c>
      <c r="K3269" s="28">
        <f t="shared" si="105"/>
        <v>32814</v>
      </c>
    </row>
    <row r="3270" spans="1:11" x14ac:dyDescent="0.35">
      <c r="A3270" s="69">
        <f t="shared" si="106"/>
        <v>45778</v>
      </c>
      <c r="B3270" t="s">
        <v>918</v>
      </c>
      <c r="C3270" t="s">
        <v>288</v>
      </c>
      <c r="D3270" t="s">
        <v>896</v>
      </c>
      <c r="E3270" t="s">
        <v>714</v>
      </c>
      <c r="F3270" t="s">
        <v>713</v>
      </c>
      <c r="G3270" t="s">
        <v>76</v>
      </c>
      <c r="H3270">
        <v>471</v>
      </c>
      <c r="I3270" s="68" t="str">
        <f>VLOOKUP(E3270,Refs!$P$2:$R$29,3,FALSE)</f>
        <v>Y58</v>
      </c>
      <c r="J3270" s="68" t="str">
        <f>VLOOKUP(E3270,Refs!$P$2:$S$29,4,FALSE)</f>
        <v>South West</v>
      </c>
      <c r="K3270" s="28">
        <f t="shared" si="105"/>
        <v>471</v>
      </c>
    </row>
    <row r="3271" spans="1:11" x14ac:dyDescent="0.35">
      <c r="A3271" s="69">
        <f t="shared" si="106"/>
        <v>45778</v>
      </c>
      <c r="B3271" t="s">
        <v>918</v>
      </c>
      <c r="C3271" t="s">
        <v>288</v>
      </c>
      <c r="D3271" t="s">
        <v>896</v>
      </c>
      <c r="E3271" t="s">
        <v>714</v>
      </c>
      <c r="F3271" t="s">
        <v>713</v>
      </c>
      <c r="G3271" t="s">
        <v>77</v>
      </c>
      <c r="H3271">
        <v>12734</v>
      </c>
      <c r="I3271" s="68" t="str">
        <f>VLOOKUP(E3271,Refs!$P$2:$R$29,3,FALSE)</f>
        <v>Y58</v>
      </c>
      <c r="J3271" s="68" t="str">
        <f>VLOOKUP(E3271,Refs!$P$2:$S$29,4,FALSE)</f>
        <v>South West</v>
      </c>
      <c r="K3271" s="28">
        <f t="shared" si="105"/>
        <v>12734</v>
      </c>
    </row>
    <row r="3272" spans="1:11" x14ac:dyDescent="0.35">
      <c r="A3272" s="69">
        <f t="shared" si="106"/>
        <v>45778</v>
      </c>
      <c r="B3272" t="s">
        <v>918</v>
      </c>
      <c r="C3272" t="s">
        <v>288</v>
      </c>
      <c r="D3272" t="s">
        <v>896</v>
      </c>
      <c r="E3272" t="s">
        <v>714</v>
      </c>
      <c r="F3272" t="s">
        <v>713</v>
      </c>
      <c r="G3272" t="s">
        <v>78</v>
      </c>
      <c r="H3272">
        <v>10231</v>
      </c>
      <c r="I3272" s="68" t="str">
        <f>VLOOKUP(E3272,Refs!$P$2:$R$29,3,FALSE)</f>
        <v>Y58</v>
      </c>
      <c r="J3272" s="68" t="str">
        <f>VLOOKUP(E3272,Refs!$P$2:$S$29,4,FALSE)</f>
        <v>South West</v>
      </c>
      <c r="K3272" s="28">
        <f t="shared" si="105"/>
        <v>10231</v>
      </c>
    </row>
    <row r="3273" spans="1:11" x14ac:dyDescent="0.35">
      <c r="A3273" s="69">
        <f t="shared" si="106"/>
        <v>45778</v>
      </c>
      <c r="B3273" t="s">
        <v>918</v>
      </c>
      <c r="C3273" t="s">
        <v>288</v>
      </c>
      <c r="D3273" t="s">
        <v>896</v>
      </c>
      <c r="E3273" t="s">
        <v>714</v>
      </c>
      <c r="F3273" t="s">
        <v>713</v>
      </c>
      <c r="G3273" t="s">
        <v>79</v>
      </c>
      <c r="H3273">
        <v>9378</v>
      </c>
      <c r="I3273" s="68" t="str">
        <f>VLOOKUP(E3273,Refs!$P$2:$R$29,3,FALSE)</f>
        <v>Y58</v>
      </c>
      <c r="J3273" s="68" t="str">
        <f>VLOOKUP(E3273,Refs!$P$2:$S$29,4,FALSE)</f>
        <v>South West</v>
      </c>
      <c r="K3273" s="28">
        <f t="shared" si="105"/>
        <v>9378</v>
      </c>
    </row>
    <row r="3274" spans="1:11" x14ac:dyDescent="0.35">
      <c r="A3274" s="69">
        <f t="shared" si="106"/>
        <v>45778</v>
      </c>
      <c r="B3274" t="s">
        <v>918</v>
      </c>
      <c r="C3274" t="s">
        <v>288</v>
      </c>
      <c r="D3274" t="s">
        <v>896</v>
      </c>
      <c r="E3274" t="s">
        <v>714</v>
      </c>
      <c r="F3274" t="s">
        <v>713</v>
      </c>
      <c r="G3274" t="s">
        <v>80</v>
      </c>
      <c r="H3274">
        <v>0</v>
      </c>
      <c r="I3274" s="68" t="str">
        <f>VLOOKUP(E3274,Refs!$P$2:$R$29,3,FALSE)</f>
        <v>Y58</v>
      </c>
      <c r="J3274" s="68" t="str">
        <f>VLOOKUP(E3274,Refs!$P$2:$S$29,4,FALSE)</f>
        <v>South West</v>
      </c>
      <c r="K3274" s="28" t="str">
        <f t="shared" si="105"/>
        <v/>
      </c>
    </row>
    <row r="3275" spans="1:11" x14ac:dyDescent="0.35">
      <c r="A3275" s="69">
        <f t="shared" si="106"/>
        <v>45778</v>
      </c>
      <c r="B3275" t="s">
        <v>918</v>
      </c>
      <c r="C3275" t="s">
        <v>288</v>
      </c>
      <c r="D3275" t="s">
        <v>896</v>
      </c>
      <c r="E3275" t="s">
        <v>714</v>
      </c>
      <c r="F3275" t="s">
        <v>713</v>
      </c>
      <c r="G3275" t="s">
        <v>25</v>
      </c>
      <c r="H3275">
        <v>19609</v>
      </c>
      <c r="I3275" s="68" t="str">
        <f>VLOOKUP(E3275,Refs!$P$2:$R$29,3,FALSE)</f>
        <v>Y58</v>
      </c>
      <c r="J3275" s="68" t="str">
        <f>VLOOKUP(E3275,Refs!$P$2:$S$29,4,FALSE)</f>
        <v>South West</v>
      </c>
      <c r="K3275" s="28">
        <f t="shared" si="105"/>
        <v>19609</v>
      </c>
    </row>
    <row r="3276" spans="1:11" x14ac:dyDescent="0.35">
      <c r="A3276" s="69">
        <f t="shared" si="106"/>
        <v>45778</v>
      </c>
      <c r="B3276" t="s">
        <v>918</v>
      </c>
      <c r="C3276" t="s">
        <v>288</v>
      </c>
      <c r="D3276" t="s">
        <v>896</v>
      </c>
      <c r="E3276" t="s">
        <v>714</v>
      </c>
      <c r="F3276" t="s">
        <v>713</v>
      </c>
      <c r="G3276" t="s">
        <v>81</v>
      </c>
      <c r="H3276">
        <v>247</v>
      </c>
      <c r="I3276" s="68" t="str">
        <f>VLOOKUP(E3276,Refs!$P$2:$R$29,3,FALSE)</f>
        <v>Y58</v>
      </c>
      <c r="J3276" s="68" t="str">
        <f>VLOOKUP(E3276,Refs!$P$2:$S$29,4,FALSE)</f>
        <v>South West</v>
      </c>
      <c r="K3276" s="28">
        <f t="shared" si="105"/>
        <v>247</v>
      </c>
    </row>
    <row r="3277" spans="1:11" x14ac:dyDescent="0.35">
      <c r="A3277" s="69">
        <f t="shared" si="106"/>
        <v>45778</v>
      </c>
      <c r="B3277" t="s">
        <v>918</v>
      </c>
      <c r="C3277" t="s">
        <v>288</v>
      </c>
      <c r="D3277" t="s">
        <v>896</v>
      </c>
      <c r="E3277" t="s">
        <v>714</v>
      </c>
      <c r="F3277" t="s">
        <v>713</v>
      </c>
      <c r="G3277" t="s">
        <v>82</v>
      </c>
      <c r="H3277">
        <v>10324</v>
      </c>
      <c r="I3277" s="68" t="str">
        <f>VLOOKUP(E3277,Refs!$P$2:$R$29,3,FALSE)</f>
        <v>Y58</v>
      </c>
      <c r="J3277" s="68" t="str">
        <f>VLOOKUP(E3277,Refs!$P$2:$S$29,4,FALSE)</f>
        <v>South West</v>
      </c>
      <c r="K3277" s="28">
        <f t="shared" si="105"/>
        <v>10324</v>
      </c>
    </row>
    <row r="3278" spans="1:11" x14ac:dyDescent="0.35">
      <c r="A3278" s="69">
        <f t="shared" si="106"/>
        <v>45778</v>
      </c>
      <c r="B3278" t="s">
        <v>918</v>
      </c>
      <c r="C3278" t="s">
        <v>288</v>
      </c>
      <c r="D3278" t="s">
        <v>896</v>
      </c>
      <c r="E3278" t="s">
        <v>714</v>
      </c>
      <c r="F3278" t="s">
        <v>713</v>
      </c>
      <c r="G3278" t="s">
        <v>83</v>
      </c>
      <c r="H3278">
        <v>5649</v>
      </c>
      <c r="I3278" s="68" t="str">
        <f>VLOOKUP(E3278,Refs!$P$2:$R$29,3,FALSE)</f>
        <v>Y58</v>
      </c>
      <c r="J3278" s="68" t="str">
        <f>VLOOKUP(E3278,Refs!$P$2:$S$29,4,FALSE)</f>
        <v>South West</v>
      </c>
      <c r="K3278" s="28">
        <f t="shared" si="105"/>
        <v>5649</v>
      </c>
    </row>
    <row r="3279" spans="1:11" x14ac:dyDescent="0.35">
      <c r="A3279" s="69">
        <f t="shared" si="106"/>
        <v>45778</v>
      </c>
      <c r="B3279" t="s">
        <v>918</v>
      </c>
      <c r="C3279" t="s">
        <v>288</v>
      </c>
      <c r="D3279" t="s">
        <v>896</v>
      </c>
      <c r="E3279" t="s">
        <v>714</v>
      </c>
      <c r="F3279" t="s">
        <v>713</v>
      </c>
      <c r="G3279" t="s">
        <v>84</v>
      </c>
      <c r="H3279">
        <v>2448</v>
      </c>
      <c r="I3279" s="68" t="str">
        <f>VLOOKUP(E3279,Refs!$P$2:$R$29,3,FALSE)</f>
        <v>Y58</v>
      </c>
      <c r="J3279" s="68" t="str">
        <f>VLOOKUP(E3279,Refs!$P$2:$S$29,4,FALSE)</f>
        <v>South West</v>
      </c>
      <c r="K3279" s="28">
        <f t="shared" si="105"/>
        <v>2448</v>
      </c>
    </row>
    <row r="3280" spans="1:11" x14ac:dyDescent="0.35">
      <c r="A3280" s="69">
        <f t="shared" si="106"/>
        <v>45778</v>
      </c>
      <c r="B3280" t="s">
        <v>918</v>
      </c>
      <c r="C3280" t="s">
        <v>288</v>
      </c>
      <c r="D3280" t="s">
        <v>896</v>
      </c>
      <c r="E3280" t="s">
        <v>714</v>
      </c>
      <c r="F3280" t="s">
        <v>713</v>
      </c>
      <c r="G3280" t="s">
        <v>85</v>
      </c>
      <c r="H3280">
        <v>11168</v>
      </c>
      <c r="I3280" s="68" t="str">
        <f>VLOOKUP(E3280,Refs!$P$2:$R$29,3,FALSE)</f>
        <v>Y58</v>
      </c>
      <c r="J3280" s="68" t="str">
        <f>VLOOKUP(E3280,Refs!$P$2:$S$29,4,FALSE)</f>
        <v>South West</v>
      </c>
      <c r="K3280" s="28">
        <f t="shared" si="105"/>
        <v>11168</v>
      </c>
    </row>
    <row r="3281" spans="1:11" x14ac:dyDescent="0.35">
      <c r="A3281" s="69">
        <f t="shared" si="106"/>
        <v>45778</v>
      </c>
      <c r="B3281" t="s">
        <v>918</v>
      </c>
      <c r="C3281" t="s">
        <v>288</v>
      </c>
      <c r="D3281" t="s">
        <v>896</v>
      </c>
      <c r="E3281" t="s">
        <v>714</v>
      </c>
      <c r="F3281" t="s">
        <v>713</v>
      </c>
      <c r="G3281" t="s">
        <v>86</v>
      </c>
      <c r="H3281">
        <v>2233</v>
      </c>
      <c r="I3281" s="68" t="str">
        <f>VLOOKUP(E3281,Refs!$P$2:$R$29,3,FALSE)</f>
        <v>Y58</v>
      </c>
      <c r="J3281" s="68" t="str">
        <f>VLOOKUP(E3281,Refs!$P$2:$S$29,4,FALSE)</f>
        <v>South West</v>
      </c>
      <c r="K3281" s="28">
        <f t="shared" si="105"/>
        <v>2233</v>
      </c>
    </row>
    <row r="3282" spans="1:11" x14ac:dyDescent="0.35">
      <c r="A3282" s="69">
        <f t="shared" si="106"/>
        <v>45778</v>
      </c>
      <c r="B3282" t="s">
        <v>918</v>
      </c>
      <c r="C3282" t="s">
        <v>288</v>
      </c>
      <c r="D3282" t="s">
        <v>896</v>
      </c>
      <c r="E3282" t="s">
        <v>714</v>
      </c>
      <c r="F3282" t="s">
        <v>713</v>
      </c>
      <c r="G3282" t="s">
        <v>87</v>
      </c>
      <c r="H3282">
        <v>841</v>
      </c>
      <c r="I3282" s="68" t="str">
        <f>VLOOKUP(E3282,Refs!$P$2:$R$29,3,FALSE)</f>
        <v>Y58</v>
      </c>
      <c r="J3282" s="68" t="str">
        <f>VLOOKUP(E3282,Refs!$P$2:$S$29,4,FALSE)</f>
        <v>South West</v>
      </c>
      <c r="K3282" s="28">
        <f t="shared" si="105"/>
        <v>841</v>
      </c>
    </row>
    <row r="3283" spans="1:11" x14ac:dyDescent="0.35">
      <c r="A3283" s="69">
        <f t="shared" si="106"/>
        <v>45778</v>
      </c>
      <c r="B3283" t="s">
        <v>918</v>
      </c>
      <c r="C3283" t="s">
        <v>288</v>
      </c>
      <c r="D3283" t="s">
        <v>896</v>
      </c>
      <c r="E3283" t="s">
        <v>714</v>
      </c>
      <c r="F3283" t="s">
        <v>713</v>
      </c>
      <c r="G3283" t="s">
        <v>88</v>
      </c>
      <c r="H3283">
        <v>3947</v>
      </c>
      <c r="I3283" s="68" t="str">
        <f>VLOOKUP(E3283,Refs!$P$2:$R$29,3,FALSE)</f>
        <v>Y58</v>
      </c>
      <c r="J3283" s="68" t="str">
        <f>VLOOKUP(E3283,Refs!$P$2:$S$29,4,FALSE)</f>
        <v>South West</v>
      </c>
      <c r="K3283" s="28">
        <f t="shared" si="105"/>
        <v>3947</v>
      </c>
    </row>
    <row r="3284" spans="1:11" x14ac:dyDescent="0.35">
      <c r="A3284" s="69">
        <f t="shared" si="106"/>
        <v>45778</v>
      </c>
      <c r="B3284" t="s">
        <v>918</v>
      </c>
      <c r="C3284" t="s">
        <v>288</v>
      </c>
      <c r="D3284" t="s">
        <v>896</v>
      </c>
      <c r="E3284" t="s">
        <v>714</v>
      </c>
      <c r="F3284" t="s">
        <v>713</v>
      </c>
      <c r="G3284" t="s">
        <v>89</v>
      </c>
      <c r="H3284">
        <v>20798</v>
      </c>
      <c r="I3284" s="68" t="str">
        <f>VLOOKUP(E3284,Refs!$P$2:$R$29,3,FALSE)</f>
        <v>Y58</v>
      </c>
      <c r="J3284" s="68" t="str">
        <f>VLOOKUP(E3284,Refs!$P$2:$S$29,4,FALSE)</f>
        <v>South West</v>
      </c>
      <c r="K3284" s="28">
        <f t="shared" si="105"/>
        <v>20798</v>
      </c>
    </row>
    <row r="3285" spans="1:11" x14ac:dyDescent="0.35">
      <c r="A3285" s="69">
        <f t="shared" si="106"/>
        <v>45778</v>
      </c>
      <c r="B3285" t="s">
        <v>918</v>
      </c>
      <c r="C3285" t="s">
        <v>288</v>
      </c>
      <c r="D3285" t="s">
        <v>896</v>
      </c>
      <c r="E3285" t="s">
        <v>714</v>
      </c>
      <c r="F3285" t="s">
        <v>713</v>
      </c>
      <c r="G3285" t="s">
        <v>90</v>
      </c>
      <c r="H3285">
        <v>32771</v>
      </c>
      <c r="I3285" s="68" t="str">
        <f>VLOOKUP(E3285,Refs!$P$2:$R$29,3,FALSE)</f>
        <v>Y58</v>
      </c>
      <c r="J3285" s="68" t="str">
        <f>VLOOKUP(E3285,Refs!$P$2:$S$29,4,FALSE)</f>
        <v>South West</v>
      </c>
      <c r="K3285" s="28">
        <f t="shared" si="105"/>
        <v>32771</v>
      </c>
    </row>
    <row r="3286" spans="1:11" x14ac:dyDescent="0.35">
      <c r="A3286" s="69">
        <f t="shared" si="106"/>
        <v>45778</v>
      </c>
      <c r="B3286" t="s">
        <v>918</v>
      </c>
      <c r="C3286" t="s">
        <v>288</v>
      </c>
      <c r="D3286" t="s">
        <v>896</v>
      </c>
      <c r="E3286" t="s">
        <v>714</v>
      </c>
      <c r="F3286" t="s">
        <v>713</v>
      </c>
      <c r="G3286" t="s">
        <v>27</v>
      </c>
      <c r="H3286">
        <v>5243</v>
      </c>
      <c r="I3286" s="68" t="str">
        <f>VLOOKUP(E3286,Refs!$P$2:$R$29,3,FALSE)</f>
        <v>Y58</v>
      </c>
      <c r="J3286" s="68" t="str">
        <f>VLOOKUP(E3286,Refs!$P$2:$S$29,4,FALSE)</f>
        <v>South West</v>
      </c>
      <c r="K3286" s="28">
        <f t="shared" si="105"/>
        <v>5243</v>
      </c>
    </row>
    <row r="3287" spans="1:11" x14ac:dyDescent="0.35">
      <c r="A3287" s="69">
        <f t="shared" si="106"/>
        <v>45778</v>
      </c>
      <c r="B3287" t="s">
        <v>918</v>
      </c>
      <c r="C3287" t="s">
        <v>288</v>
      </c>
      <c r="D3287" t="s">
        <v>896</v>
      </c>
      <c r="E3287" t="s">
        <v>714</v>
      </c>
      <c r="F3287" t="s">
        <v>713</v>
      </c>
      <c r="G3287" t="s">
        <v>29</v>
      </c>
      <c r="H3287">
        <v>4431</v>
      </c>
      <c r="I3287" s="68" t="str">
        <f>VLOOKUP(E3287,Refs!$P$2:$R$29,3,FALSE)</f>
        <v>Y58</v>
      </c>
      <c r="J3287" s="68" t="str">
        <f>VLOOKUP(E3287,Refs!$P$2:$S$29,4,FALSE)</f>
        <v>South West</v>
      </c>
      <c r="K3287" s="28">
        <f t="shared" si="105"/>
        <v>4431</v>
      </c>
    </row>
    <row r="3288" spans="1:11" x14ac:dyDescent="0.35">
      <c r="A3288" s="69">
        <f t="shared" si="106"/>
        <v>45778</v>
      </c>
      <c r="B3288" t="s">
        <v>918</v>
      </c>
      <c r="C3288" t="s">
        <v>288</v>
      </c>
      <c r="D3288" t="s">
        <v>896</v>
      </c>
      <c r="E3288" t="s">
        <v>714</v>
      </c>
      <c r="F3288" t="s">
        <v>713</v>
      </c>
      <c r="G3288" t="s">
        <v>91</v>
      </c>
      <c r="H3288">
        <v>3053</v>
      </c>
      <c r="I3288" s="68" t="str">
        <f>VLOOKUP(E3288,Refs!$P$2:$R$29,3,FALSE)</f>
        <v>Y58</v>
      </c>
      <c r="J3288" s="68" t="str">
        <f>VLOOKUP(E3288,Refs!$P$2:$S$29,4,FALSE)</f>
        <v>South West</v>
      </c>
      <c r="K3288" s="28">
        <f t="shared" si="105"/>
        <v>3053</v>
      </c>
    </row>
    <row r="3289" spans="1:11" x14ac:dyDescent="0.35">
      <c r="A3289" s="69">
        <f t="shared" si="106"/>
        <v>45778</v>
      </c>
      <c r="B3289" t="s">
        <v>918</v>
      </c>
      <c r="C3289" t="s">
        <v>288</v>
      </c>
      <c r="D3289" t="s">
        <v>896</v>
      </c>
      <c r="E3289" t="s">
        <v>714</v>
      </c>
      <c r="F3289" t="s">
        <v>713</v>
      </c>
      <c r="G3289" t="s">
        <v>92</v>
      </c>
      <c r="H3289">
        <v>26</v>
      </c>
      <c r="I3289" s="68" t="str">
        <f>VLOOKUP(E3289,Refs!$P$2:$R$29,3,FALSE)</f>
        <v>Y58</v>
      </c>
      <c r="J3289" s="68" t="str">
        <f>VLOOKUP(E3289,Refs!$P$2:$S$29,4,FALSE)</f>
        <v>South West</v>
      </c>
      <c r="K3289" s="28">
        <f t="shared" si="105"/>
        <v>26</v>
      </c>
    </row>
    <row r="3290" spans="1:11" x14ac:dyDescent="0.35">
      <c r="A3290" s="69">
        <f t="shared" si="106"/>
        <v>45778</v>
      </c>
      <c r="B3290" t="s">
        <v>918</v>
      </c>
      <c r="C3290" t="s">
        <v>288</v>
      </c>
      <c r="D3290" t="s">
        <v>896</v>
      </c>
      <c r="E3290" t="s">
        <v>714</v>
      </c>
      <c r="F3290" t="s">
        <v>713</v>
      </c>
      <c r="G3290" t="s">
        <v>93</v>
      </c>
      <c r="H3290">
        <v>674</v>
      </c>
      <c r="I3290" s="68" t="str">
        <f>VLOOKUP(E3290,Refs!$P$2:$R$29,3,FALSE)</f>
        <v>Y58</v>
      </c>
      <c r="J3290" s="68" t="str">
        <f>VLOOKUP(E3290,Refs!$P$2:$S$29,4,FALSE)</f>
        <v>South West</v>
      </c>
      <c r="K3290" s="28">
        <f t="shared" si="105"/>
        <v>674</v>
      </c>
    </row>
    <row r="3291" spans="1:11" x14ac:dyDescent="0.35">
      <c r="A3291" s="69">
        <f t="shared" si="106"/>
        <v>45778</v>
      </c>
      <c r="B3291" t="s">
        <v>918</v>
      </c>
      <c r="C3291" t="s">
        <v>288</v>
      </c>
      <c r="D3291" t="s">
        <v>896</v>
      </c>
      <c r="E3291" t="s">
        <v>714</v>
      </c>
      <c r="F3291" t="s">
        <v>713</v>
      </c>
      <c r="G3291" t="s">
        <v>94</v>
      </c>
      <c r="H3291">
        <v>122</v>
      </c>
      <c r="I3291" s="68" t="str">
        <f>VLOOKUP(E3291,Refs!$P$2:$R$29,3,FALSE)</f>
        <v>Y58</v>
      </c>
      <c r="J3291" s="68" t="str">
        <f>VLOOKUP(E3291,Refs!$P$2:$S$29,4,FALSE)</f>
        <v>South West</v>
      </c>
      <c r="K3291" s="28">
        <f t="shared" si="105"/>
        <v>122</v>
      </c>
    </row>
    <row r="3292" spans="1:11" x14ac:dyDescent="0.35">
      <c r="A3292" s="69">
        <f t="shared" si="106"/>
        <v>45778</v>
      </c>
      <c r="B3292" t="s">
        <v>918</v>
      </c>
      <c r="C3292" t="s">
        <v>288</v>
      </c>
      <c r="D3292" t="s">
        <v>896</v>
      </c>
      <c r="E3292" t="s">
        <v>714</v>
      </c>
      <c r="F3292" t="s">
        <v>713</v>
      </c>
      <c r="G3292" t="s">
        <v>95</v>
      </c>
      <c r="H3292">
        <v>1204</v>
      </c>
      <c r="I3292" s="68" t="str">
        <f>VLOOKUP(E3292,Refs!$P$2:$R$29,3,FALSE)</f>
        <v>Y58</v>
      </c>
      <c r="J3292" s="68" t="str">
        <f>VLOOKUP(E3292,Refs!$P$2:$S$29,4,FALSE)</f>
        <v>South West</v>
      </c>
      <c r="K3292" s="28">
        <f t="shared" si="105"/>
        <v>1204</v>
      </c>
    </row>
    <row r="3293" spans="1:11" x14ac:dyDescent="0.35">
      <c r="A3293" s="69">
        <f t="shared" si="106"/>
        <v>45778</v>
      </c>
      <c r="B3293" t="s">
        <v>918</v>
      </c>
      <c r="C3293" t="s">
        <v>288</v>
      </c>
      <c r="D3293" t="s">
        <v>896</v>
      </c>
      <c r="E3293" t="s">
        <v>714</v>
      </c>
      <c r="F3293" t="s">
        <v>713</v>
      </c>
      <c r="G3293" t="s">
        <v>96</v>
      </c>
      <c r="H3293">
        <v>54</v>
      </c>
      <c r="I3293" s="68" t="str">
        <f>VLOOKUP(E3293,Refs!$P$2:$R$29,3,FALSE)</f>
        <v>Y58</v>
      </c>
      <c r="J3293" s="68" t="str">
        <f>VLOOKUP(E3293,Refs!$P$2:$S$29,4,FALSE)</f>
        <v>South West</v>
      </c>
      <c r="K3293" s="28">
        <f t="shared" si="105"/>
        <v>54</v>
      </c>
    </row>
    <row r="3294" spans="1:11" x14ac:dyDescent="0.35">
      <c r="A3294" s="69">
        <f t="shared" si="106"/>
        <v>45778</v>
      </c>
      <c r="B3294" t="s">
        <v>918</v>
      </c>
      <c r="C3294" t="s">
        <v>288</v>
      </c>
      <c r="D3294" t="s">
        <v>896</v>
      </c>
      <c r="E3294" t="s">
        <v>714</v>
      </c>
      <c r="F3294" t="s">
        <v>713</v>
      </c>
      <c r="G3294" t="s">
        <v>97</v>
      </c>
      <c r="H3294">
        <v>1504</v>
      </c>
      <c r="I3294" s="68" t="str">
        <f>VLOOKUP(E3294,Refs!$P$2:$R$29,3,FALSE)</f>
        <v>Y58</v>
      </c>
      <c r="J3294" s="68" t="str">
        <f>VLOOKUP(E3294,Refs!$P$2:$S$29,4,FALSE)</f>
        <v>South West</v>
      </c>
      <c r="K3294" s="28">
        <f t="shared" si="105"/>
        <v>1504</v>
      </c>
    </row>
    <row r="3295" spans="1:11" x14ac:dyDescent="0.35">
      <c r="A3295" s="69">
        <f t="shared" si="106"/>
        <v>45778</v>
      </c>
      <c r="B3295" t="s">
        <v>918</v>
      </c>
      <c r="C3295" t="s">
        <v>288</v>
      </c>
      <c r="D3295" t="s">
        <v>896</v>
      </c>
      <c r="E3295" t="s">
        <v>714</v>
      </c>
      <c r="F3295" t="s">
        <v>713</v>
      </c>
      <c r="G3295" t="s">
        <v>31</v>
      </c>
      <c r="H3295">
        <v>883</v>
      </c>
      <c r="I3295" s="68" t="str">
        <f>VLOOKUP(E3295,Refs!$P$2:$R$29,3,FALSE)</f>
        <v>Y58</v>
      </c>
      <c r="J3295" s="68" t="str">
        <f>VLOOKUP(E3295,Refs!$P$2:$S$29,4,FALSE)</f>
        <v>South West</v>
      </c>
      <c r="K3295" s="28">
        <f t="shared" si="105"/>
        <v>883</v>
      </c>
    </row>
    <row r="3296" spans="1:11" x14ac:dyDescent="0.35">
      <c r="A3296" s="69">
        <f t="shared" si="106"/>
        <v>45778</v>
      </c>
      <c r="B3296" t="s">
        <v>918</v>
      </c>
      <c r="C3296" t="s">
        <v>288</v>
      </c>
      <c r="D3296" t="s">
        <v>896</v>
      </c>
      <c r="E3296" t="s">
        <v>714</v>
      </c>
      <c r="F3296" t="s">
        <v>713</v>
      </c>
      <c r="G3296" t="s">
        <v>98</v>
      </c>
      <c r="H3296">
        <v>4026</v>
      </c>
      <c r="I3296" s="68" t="str">
        <f>VLOOKUP(E3296,Refs!$P$2:$R$29,3,FALSE)</f>
        <v>Y58</v>
      </c>
      <c r="J3296" s="68" t="str">
        <f>VLOOKUP(E3296,Refs!$P$2:$S$29,4,FALSE)</f>
        <v>South West</v>
      </c>
      <c r="K3296" s="28">
        <f t="shared" si="105"/>
        <v>4026</v>
      </c>
    </row>
    <row r="3297" spans="1:11" x14ac:dyDescent="0.35">
      <c r="A3297" s="69">
        <f t="shared" si="106"/>
        <v>45778</v>
      </c>
      <c r="B3297" t="s">
        <v>918</v>
      </c>
      <c r="C3297" t="s">
        <v>288</v>
      </c>
      <c r="D3297" t="s">
        <v>896</v>
      </c>
      <c r="E3297" t="s">
        <v>714</v>
      </c>
      <c r="F3297" t="s">
        <v>713</v>
      </c>
      <c r="G3297" t="s">
        <v>99</v>
      </c>
      <c r="H3297">
        <v>4058</v>
      </c>
      <c r="I3297" s="68" t="str">
        <f>VLOOKUP(E3297,Refs!$P$2:$R$29,3,FALSE)</f>
        <v>Y58</v>
      </c>
      <c r="J3297" s="68" t="str">
        <f>VLOOKUP(E3297,Refs!$P$2:$S$29,4,FALSE)</f>
        <v>South West</v>
      </c>
      <c r="K3297" s="28">
        <f t="shared" si="105"/>
        <v>4058</v>
      </c>
    </row>
    <row r="3298" spans="1:11" x14ac:dyDescent="0.35">
      <c r="A3298" s="69">
        <f t="shared" si="106"/>
        <v>45778</v>
      </c>
      <c r="B3298" t="s">
        <v>918</v>
      </c>
      <c r="C3298" t="s">
        <v>288</v>
      </c>
      <c r="D3298" t="s">
        <v>896</v>
      </c>
      <c r="E3298" t="s">
        <v>714</v>
      </c>
      <c r="F3298" t="s">
        <v>713</v>
      </c>
      <c r="G3298" t="s">
        <v>100</v>
      </c>
      <c r="H3298">
        <v>3463</v>
      </c>
      <c r="I3298" s="68" t="str">
        <f>VLOOKUP(E3298,Refs!$P$2:$R$29,3,FALSE)</f>
        <v>Y58</v>
      </c>
      <c r="J3298" s="68" t="str">
        <f>VLOOKUP(E3298,Refs!$P$2:$S$29,4,FALSE)</f>
        <v>South West</v>
      </c>
      <c r="K3298" s="28">
        <f t="shared" ref="K3298:K3361" si="107">IF(OR(H3298="NULL",H3298=0,H3298=""),"",H3298)</f>
        <v>3463</v>
      </c>
    </row>
    <row r="3299" spans="1:11" x14ac:dyDescent="0.35">
      <c r="A3299" s="69">
        <f t="shared" si="106"/>
        <v>45778</v>
      </c>
      <c r="B3299" t="s">
        <v>918</v>
      </c>
      <c r="C3299" t="s">
        <v>288</v>
      </c>
      <c r="D3299" t="s">
        <v>896</v>
      </c>
      <c r="E3299" t="s">
        <v>714</v>
      </c>
      <c r="F3299" t="s">
        <v>713</v>
      </c>
      <c r="G3299" t="s">
        <v>101</v>
      </c>
      <c r="H3299">
        <v>2399</v>
      </c>
      <c r="I3299" s="68" t="str">
        <f>VLOOKUP(E3299,Refs!$P$2:$R$29,3,FALSE)</f>
        <v>Y58</v>
      </c>
      <c r="J3299" s="68" t="str">
        <f>VLOOKUP(E3299,Refs!$P$2:$S$29,4,FALSE)</f>
        <v>South West</v>
      </c>
      <c r="K3299" s="28">
        <f t="shared" si="107"/>
        <v>2399</v>
      </c>
    </row>
    <row r="3300" spans="1:11" x14ac:dyDescent="0.35">
      <c r="A3300" s="69">
        <f t="shared" si="106"/>
        <v>45778</v>
      </c>
      <c r="B3300" t="s">
        <v>918</v>
      </c>
      <c r="C3300" t="s">
        <v>288</v>
      </c>
      <c r="D3300" t="s">
        <v>896</v>
      </c>
      <c r="E3300" t="s">
        <v>714</v>
      </c>
      <c r="F3300" t="s">
        <v>713</v>
      </c>
      <c r="G3300" t="s">
        <v>102</v>
      </c>
      <c r="H3300">
        <v>737</v>
      </c>
      <c r="I3300" s="68" t="str">
        <f>VLOOKUP(E3300,Refs!$P$2:$R$29,3,FALSE)</f>
        <v>Y58</v>
      </c>
      <c r="J3300" s="68" t="str">
        <f>VLOOKUP(E3300,Refs!$P$2:$S$29,4,FALSE)</f>
        <v>South West</v>
      </c>
      <c r="K3300" s="28">
        <f t="shared" si="107"/>
        <v>737</v>
      </c>
    </row>
    <row r="3301" spans="1:11" x14ac:dyDescent="0.35">
      <c r="A3301" s="69">
        <f t="shared" si="106"/>
        <v>45778</v>
      </c>
      <c r="B3301" t="s">
        <v>918</v>
      </c>
      <c r="C3301" t="s">
        <v>288</v>
      </c>
      <c r="D3301" t="s">
        <v>896</v>
      </c>
      <c r="E3301" t="s">
        <v>714</v>
      </c>
      <c r="F3301" t="s">
        <v>713</v>
      </c>
      <c r="G3301" t="s">
        <v>103</v>
      </c>
      <c r="H3301">
        <v>336</v>
      </c>
      <c r="I3301" s="68" t="str">
        <f>VLOOKUP(E3301,Refs!$P$2:$R$29,3,FALSE)</f>
        <v>Y58</v>
      </c>
      <c r="J3301" s="68" t="str">
        <f>VLOOKUP(E3301,Refs!$P$2:$S$29,4,FALSE)</f>
        <v>South West</v>
      </c>
      <c r="K3301" s="28">
        <f t="shared" si="107"/>
        <v>336</v>
      </c>
    </row>
    <row r="3302" spans="1:11" x14ac:dyDescent="0.35">
      <c r="A3302" s="69">
        <f t="shared" si="106"/>
        <v>45778</v>
      </c>
      <c r="B3302" t="s">
        <v>918</v>
      </c>
      <c r="C3302" t="s">
        <v>288</v>
      </c>
      <c r="D3302" t="s">
        <v>896</v>
      </c>
      <c r="E3302" t="s">
        <v>714</v>
      </c>
      <c r="F3302" t="s">
        <v>713</v>
      </c>
      <c r="G3302" t="s">
        <v>104</v>
      </c>
      <c r="H3302">
        <v>2238</v>
      </c>
      <c r="I3302" s="68" t="str">
        <f>VLOOKUP(E3302,Refs!$P$2:$R$29,3,FALSE)</f>
        <v>Y58</v>
      </c>
      <c r="J3302" s="68" t="str">
        <f>VLOOKUP(E3302,Refs!$P$2:$S$29,4,FALSE)</f>
        <v>South West</v>
      </c>
      <c r="K3302" s="28">
        <f t="shared" si="107"/>
        <v>2238</v>
      </c>
    </row>
    <row r="3303" spans="1:11" x14ac:dyDescent="0.35">
      <c r="A3303" s="69">
        <f t="shared" si="106"/>
        <v>45778</v>
      </c>
      <c r="B3303" t="s">
        <v>918</v>
      </c>
      <c r="C3303" t="s">
        <v>288</v>
      </c>
      <c r="D3303" t="s">
        <v>896</v>
      </c>
      <c r="E3303" t="s">
        <v>714</v>
      </c>
      <c r="F3303" t="s">
        <v>713</v>
      </c>
      <c r="G3303" t="s">
        <v>105</v>
      </c>
      <c r="H3303">
        <v>4732214</v>
      </c>
      <c r="I3303" s="68" t="str">
        <f>VLOOKUP(E3303,Refs!$P$2:$R$29,3,FALSE)</f>
        <v>Y58</v>
      </c>
      <c r="J3303" s="68" t="str">
        <f>VLOOKUP(E3303,Refs!$P$2:$S$29,4,FALSE)</f>
        <v>South West</v>
      </c>
      <c r="K3303" s="28">
        <f t="shared" si="107"/>
        <v>4732214</v>
      </c>
    </row>
    <row r="3304" spans="1:11" x14ac:dyDescent="0.35">
      <c r="A3304" s="69">
        <f t="shared" si="106"/>
        <v>45778</v>
      </c>
      <c r="B3304" t="s">
        <v>918</v>
      </c>
      <c r="C3304" t="s">
        <v>288</v>
      </c>
      <c r="D3304" t="s">
        <v>896</v>
      </c>
      <c r="E3304" t="s">
        <v>714</v>
      </c>
      <c r="F3304" t="s">
        <v>713</v>
      </c>
      <c r="G3304" t="s">
        <v>106</v>
      </c>
      <c r="H3304">
        <v>3488</v>
      </c>
      <c r="I3304" s="68" t="str">
        <f>VLOOKUP(E3304,Refs!$P$2:$R$29,3,FALSE)</f>
        <v>Y58</v>
      </c>
      <c r="J3304" s="68" t="str">
        <f>VLOOKUP(E3304,Refs!$P$2:$S$29,4,FALSE)</f>
        <v>South West</v>
      </c>
      <c r="K3304" s="28">
        <f t="shared" si="107"/>
        <v>3488</v>
      </c>
    </row>
    <row r="3305" spans="1:11" x14ac:dyDescent="0.35">
      <c r="A3305" s="69">
        <f t="shared" si="106"/>
        <v>45778</v>
      </c>
      <c r="B3305" t="s">
        <v>918</v>
      </c>
      <c r="C3305" t="s">
        <v>288</v>
      </c>
      <c r="D3305" t="s">
        <v>896</v>
      </c>
      <c r="E3305" t="s">
        <v>714</v>
      </c>
      <c r="F3305" t="s">
        <v>713</v>
      </c>
      <c r="G3305" t="s">
        <v>107</v>
      </c>
      <c r="H3305">
        <v>2327</v>
      </c>
      <c r="I3305" s="68" t="str">
        <f>VLOOKUP(E3305,Refs!$P$2:$R$29,3,FALSE)</f>
        <v>Y58</v>
      </c>
      <c r="J3305" s="68" t="str">
        <f>VLOOKUP(E3305,Refs!$P$2:$S$29,4,FALSE)</f>
        <v>South West</v>
      </c>
      <c r="K3305" s="28">
        <f t="shared" si="107"/>
        <v>2327</v>
      </c>
    </row>
    <row r="3306" spans="1:11" x14ac:dyDescent="0.35">
      <c r="A3306" s="69">
        <f t="shared" si="106"/>
        <v>45778</v>
      </c>
      <c r="B3306" t="s">
        <v>918</v>
      </c>
      <c r="C3306" t="s">
        <v>288</v>
      </c>
      <c r="D3306" t="s">
        <v>896</v>
      </c>
      <c r="E3306" t="s">
        <v>714</v>
      </c>
      <c r="F3306" t="s">
        <v>713</v>
      </c>
      <c r="G3306" t="s">
        <v>108</v>
      </c>
      <c r="H3306">
        <v>295</v>
      </c>
      <c r="I3306" s="68" t="str">
        <f>VLOOKUP(E3306,Refs!$P$2:$R$29,3,FALSE)</f>
        <v>Y58</v>
      </c>
      <c r="J3306" s="68" t="str">
        <f>VLOOKUP(E3306,Refs!$P$2:$S$29,4,FALSE)</f>
        <v>South West</v>
      </c>
      <c r="K3306" s="28">
        <f t="shared" si="107"/>
        <v>295</v>
      </c>
    </row>
    <row r="3307" spans="1:11" x14ac:dyDescent="0.35">
      <c r="A3307" s="69">
        <f t="shared" si="106"/>
        <v>45778</v>
      </c>
      <c r="B3307" t="s">
        <v>918</v>
      </c>
      <c r="C3307" t="s">
        <v>288</v>
      </c>
      <c r="D3307" t="s">
        <v>896</v>
      </c>
      <c r="E3307" t="s">
        <v>714</v>
      </c>
      <c r="F3307" t="s">
        <v>713</v>
      </c>
      <c r="G3307" t="s">
        <v>109</v>
      </c>
      <c r="H3307">
        <v>934</v>
      </c>
      <c r="I3307" s="68" t="str">
        <f>VLOOKUP(E3307,Refs!$P$2:$R$29,3,FALSE)</f>
        <v>Y58</v>
      </c>
      <c r="J3307" s="68" t="str">
        <f>VLOOKUP(E3307,Refs!$P$2:$S$29,4,FALSE)</f>
        <v>South West</v>
      </c>
      <c r="K3307" s="28">
        <f t="shared" si="107"/>
        <v>934</v>
      </c>
    </row>
    <row r="3308" spans="1:11" x14ac:dyDescent="0.35">
      <c r="A3308" s="69">
        <f t="shared" si="106"/>
        <v>45778</v>
      </c>
      <c r="B3308" t="s">
        <v>918</v>
      </c>
      <c r="C3308" t="s">
        <v>288</v>
      </c>
      <c r="D3308" t="s">
        <v>896</v>
      </c>
      <c r="E3308" t="s">
        <v>714</v>
      </c>
      <c r="F3308" t="s">
        <v>713</v>
      </c>
      <c r="G3308" t="s">
        <v>110</v>
      </c>
      <c r="H3308">
        <v>3074570</v>
      </c>
      <c r="I3308" s="68" t="str">
        <f>VLOOKUP(E3308,Refs!$P$2:$R$29,3,FALSE)</f>
        <v>Y58</v>
      </c>
      <c r="J3308" s="68" t="str">
        <f>VLOOKUP(E3308,Refs!$P$2:$S$29,4,FALSE)</f>
        <v>South West</v>
      </c>
      <c r="K3308" s="28">
        <f t="shared" si="107"/>
        <v>3074570</v>
      </c>
    </row>
    <row r="3309" spans="1:11" x14ac:dyDescent="0.35">
      <c r="A3309" s="69">
        <f t="shared" si="106"/>
        <v>45778</v>
      </c>
      <c r="B3309" t="s">
        <v>918</v>
      </c>
      <c r="C3309" t="s">
        <v>288</v>
      </c>
      <c r="D3309" t="s">
        <v>896</v>
      </c>
      <c r="E3309" t="s">
        <v>714</v>
      </c>
      <c r="F3309" t="s">
        <v>713</v>
      </c>
      <c r="G3309" t="s">
        <v>111</v>
      </c>
      <c r="H3309">
        <v>1963</v>
      </c>
      <c r="I3309" s="68" t="str">
        <f>VLOOKUP(E3309,Refs!$P$2:$R$29,3,FALSE)</f>
        <v>Y58</v>
      </c>
      <c r="J3309" s="68" t="str">
        <f>VLOOKUP(E3309,Refs!$P$2:$S$29,4,FALSE)</f>
        <v>South West</v>
      </c>
      <c r="K3309" s="28">
        <f t="shared" si="107"/>
        <v>1963</v>
      </c>
    </row>
    <row r="3310" spans="1:11" x14ac:dyDescent="0.35">
      <c r="A3310" s="69">
        <f t="shared" si="106"/>
        <v>45778</v>
      </c>
      <c r="B3310" t="s">
        <v>918</v>
      </c>
      <c r="C3310" t="s">
        <v>288</v>
      </c>
      <c r="D3310" t="s">
        <v>896</v>
      </c>
      <c r="E3310" t="s">
        <v>714</v>
      </c>
      <c r="F3310" t="s">
        <v>713</v>
      </c>
      <c r="G3310" t="s">
        <v>814</v>
      </c>
      <c r="H3310">
        <v>15222</v>
      </c>
      <c r="I3310" s="68" t="str">
        <f>VLOOKUP(E3310,Refs!$P$2:$R$29,3,FALSE)</f>
        <v>Y58</v>
      </c>
      <c r="J3310" s="68" t="str">
        <f>VLOOKUP(E3310,Refs!$P$2:$S$29,4,FALSE)</f>
        <v>South West</v>
      </c>
      <c r="K3310" s="28">
        <f t="shared" si="107"/>
        <v>15222</v>
      </c>
    </row>
    <row r="3311" spans="1:11" x14ac:dyDescent="0.35">
      <c r="A3311" s="69">
        <f t="shared" si="106"/>
        <v>45778</v>
      </c>
      <c r="B3311" t="s">
        <v>918</v>
      </c>
      <c r="C3311" t="s">
        <v>288</v>
      </c>
      <c r="D3311" t="s">
        <v>896</v>
      </c>
      <c r="E3311" t="s">
        <v>714</v>
      </c>
      <c r="F3311" t="s">
        <v>713</v>
      </c>
      <c r="G3311" t="s">
        <v>815</v>
      </c>
      <c r="H3311">
        <v>265</v>
      </c>
      <c r="I3311" s="68" t="str">
        <f>VLOOKUP(E3311,Refs!$P$2:$R$29,3,FALSE)</f>
        <v>Y58</v>
      </c>
      <c r="J3311" s="68" t="str">
        <f>VLOOKUP(E3311,Refs!$P$2:$S$29,4,FALSE)</f>
        <v>South West</v>
      </c>
      <c r="K3311" s="28">
        <f t="shared" si="107"/>
        <v>265</v>
      </c>
    </row>
    <row r="3312" spans="1:11" x14ac:dyDescent="0.35">
      <c r="A3312" s="69">
        <f t="shared" si="106"/>
        <v>45778</v>
      </c>
      <c r="B3312" t="s">
        <v>918</v>
      </c>
      <c r="C3312" t="s">
        <v>288</v>
      </c>
      <c r="D3312" t="s">
        <v>896</v>
      </c>
      <c r="E3312" t="s">
        <v>714</v>
      </c>
      <c r="F3312" t="s">
        <v>713</v>
      </c>
      <c r="G3312" t="s">
        <v>112</v>
      </c>
      <c r="H3312">
        <v>24910</v>
      </c>
      <c r="I3312" s="68" t="str">
        <f>VLOOKUP(E3312,Refs!$P$2:$R$29,3,FALSE)</f>
        <v>Y58</v>
      </c>
      <c r="J3312" s="68" t="str">
        <f>VLOOKUP(E3312,Refs!$P$2:$S$29,4,FALSE)</f>
        <v>South West</v>
      </c>
      <c r="K3312" s="28">
        <f t="shared" si="107"/>
        <v>24910</v>
      </c>
    </row>
    <row r="3313" spans="1:11" x14ac:dyDescent="0.35">
      <c r="A3313" s="69">
        <f t="shared" si="106"/>
        <v>45778</v>
      </c>
      <c r="B3313" t="s">
        <v>918</v>
      </c>
      <c r="C3313" t="s">
        <v>288</v>
      </c>
      <c r="D3313" t="s">
        <v>896</v>
      </c>
      <c r="E3313" t="s">
        <v>714</v>
      </c>
      <c r="F3313" t="s">
        <v>713</v>
      </c>
      <c r="G3313" t="s">
        <v>113</v>
      </c>
      <c r="H3313">
        <v>38</v>
      </c>
      <c r="I3313" s="68" t="str">
        <f>VLOOKUP(E3313,Refs!$P$2:$R$29,3,FALSE)</f>
        <v>Y58</v>
      </c>
      <c r="J3313" s="68" t="str">
        <f>VLOOKUP(E3313,Refs!$P$2:$S$29,4,FALSE)</f>
        <v>South West</v>
      </c>
      <c r="K3313" s="28">
        <f t="shared" si="107"/>
        <v>38</v>
      </c>
    </row>
    <row r="3314" spans="1:11" x14ac:dyDescent="0.35">
      <c r="A3314" s="69">
        <f t="shared" si="106"/>
        <v>45778</v>
      </c>
      <c r="B3314" t="s">
        <v>918</v>
      </c>
      <c r="C3314" t="s">
        <v>288</v>
      </c>
      <c r="D3314" t="s">
        <v>896</v>
      </c>
      <c r="E3314" t="s">
        <v>714</v>
      </c>
      <c r="F3314" t="s">
        <v>713</v>
      </c>
      <c r="G3314" t="s">
        <v>114</v>
      </c>
      <c r="H3314">
        <v>20030</v>
      </c>
      <c r="I3314" s="68" t="str">
        <f>VLOOKUP(E3314,Refs!$P$2:$R$29,3,FALSE)</f>
        <v>Y58</v>
      </c>
      <c r="J3314" s="68" t="str">
        <f>VLOOKUP(E3314,Refs!$P$2:$S$29,4,FALSE)</f>
        <v>South West</v>
      </c>
      <c r="K3314" s="28">
        <f t="shared" si="107"/>
        <v>20030</v>
      </c>
    </row>
    <row r="3315" spans="1:11" x14ac:dyDescent="0.35">
      <c r="A3315" s="69">
        <f t="shared" si="106"/>
        <v>45778</v>
      </c>
      <c r="B3315" t="s">
        <v>918</v>
      </c>
      <c r="C3315" t="s">
        <v>288</v>
      </c>
      <c r="D3315" t="s">
        <v>896</v>
      </c>
      <c r="E3315" t="s">
        <v>714</v>
      </c>
      <c r="F3315" t="s">
        <v>713</v>
      </c>
      <c r="G3315" t="s">
        <v>115</v>
      </c>
      <c r="H3315">
        <v>6372</v>
      </c>
      <c r="I3315" s="68" t="str">
        <f>VLOOKUP(E3315,Refs!$P$2:$R$29,3,FALSE)</f>
        <v>Y58</v>
      </c>
      <c r="J3315" s="68" t="str">
        <f>VLOOKUP(E3315,Refs!$P$2:$S$29,4,FALSE)</f>
        <v>South West</v>
      </c>
      <c r="K3315" s="28">
        <f t="shared" si="107"/>
        <v>6372</v>
      </c>
    </row>
    <row r="3316" spans="1:11" x14ac:dyDescent="0.35">
      <c r="A3316" s="69">
        <f t="shared" si="106"/>
        <v>45778</v>
      </c>
      <c r="B3316" t="s">
        <v>918</v>
      </c>
      <c r="C3316" t="s">
        <v>288</v>
      </c>
      <c r="D3316" t="s">
        <v>896</v>
      </c>
      <c r="E3316" t="s">
        <v>714</v>
      </c>
      <c r="F3316" t="s">
        <v>713</v>
      </c>
      <c r="G3316" t="s">
        <v>116</v>
      </c>
      <c r="H3316">
        <v>4308</v>
      </c>
      <c r="I3316" s="68" t="str">
        <f>VLOOKUP(E3316,Refs!$P$2:$R$29,3,FALSE)</f>
        <v>Y58</v>
      </c>
      <c r="J3316" s="68" t="str">
        <f>VLOOKUP(E3316,Refs!$P$2:$S$29,4,FALSE)</f>
        <v>South West</v>
      </c>
      <c r="K3316" s="28">
        <f t="shared" si="107"/>
        <v>4308</v>
      </c>
    </row>
    <row r="3317" spans="1:11" x14ac:dyDescent="0.35">
      <c r="A3317" s="69">
        <f t="shared" si="106"/>
        <v>45778</v>
      </c>
      <c r="B3317" t="s">
        <v>918</v>
      </c>
      <c r="C3317" t="s">
        <v>288</v>
      </c>
      <c r="D3317" t="s">
        <v>896</v>
      </c>
      <c r="E3317" t="s">
        <v>714</v>
      </c>
      <c r="F3317" t="s">
        <v>713</v>
      </c>
      <c r="G3317" t="s">
        <v>117</v>
      </c>
      <c r="H3317">
        <v>2012</v>
      </c>
      <c r="I3317" s="68" t="str">
        <f>VLOOKUP(E3317,Refs!$P$2:$R$29,3,FALSE)</f>
        <v>Y58</v>
      </c>
      <c r="J3317" s="68" t="str">
        <f>VLOOKUP(E3317,Refs!$P$2:$S$29,4,FALSE)</f>
        <v>South West</v>
      </c>
      <c r="K3317" s="28">
        <f t="shared" si="107"/>
        <v>2012</v>
      </c>
    </row>
    <row r="3318" spans="1:11" x14ac:dyDescent="0.35">
      <c r="A3318" s="69">
        <f t="shared" si="106"/>
        <v>45778</v>
      </c>
      <c r="B3318" t="s">
        <v>918</v>
      </c>
      <c r="C3318" t="s">
        <v>288</v>
      </c>
      <c r="D3318" t="s">
        <v>896</v>
      </c>
      <c r="E3318" t="s">
        <v>714</v>
      </c>
      <c r="F3318" t="s">
        <v>713</v>
      </c>
      <c r="G3318" t="s">
        <v>118</v>
      </c>
      <c r="H3318">
        <v>11928</v>
      </c>
      <c r="I3318" s="68" t="str">
        <f>VLOOKUP(E3318,Refs!$P$2:$R$29,3,FALSE)</f>
        <v>Y58</v>
      </c>
      <c r="J3318" s="68" t="str">
        <f>VLOOKUP(E3318,Refs!$P$2:$S$29,4,FALSE)</f>
        <v>South West</v>
      </c>
      <c r="K3318" s="28">
        <f t="shared" si="107"/>
        <v>11928</v>
      </c>
    </row>
    <row r="3319" spans="1:11" x14ac:dyDescent="0.35">
      <c r="A3319" s="69">
        <f t="shared" si="106"/>
        <v>45778</v>
      </c>
      <c r="B3319" t="s">
        <v>918</v>
      </c>
      <c r="C3319" t="s">
        <v>288</v>
      </c>
      <c r="D3319" t="s">
        <v>896</v>
      </c>
      <c r="E3319" t="s">
        <v>714</v>
      </c>
      <c r="F3319" t="s">
        <v>713</v>
      </c>
      <c r="G3319" t="s">
        <v>119</v>
      </c>
      <c r="H3319">
        <v>2773</v>
      </c>
      <c r="I3319" s="68" t="str">
        <f>VLOOKUP(E3319,Refs!$P$2:$R$29,3,FALSE)</f>
        <v>Y58</v>
      </c>
      <c r="J3319" s="68" t="str">
        <f>VLOOKUP(E3319,Refs!$P$2:$S$29,4,FALSE)</f>
        <v>South West</v>
      </c>
      <c r="K3319" s="28">
        <f t="shared" si="107"/>
        <v>2773</v>
      </c>
    </row>
    <row r="3320" spans="1:11" x14ac:dyDescent="0.35">
      <c r="A3320" s="69">
        <f t="shared" si="106"/>
        <v>45778</v>
      </c>
      <c r="B3320" t="s">
        <v>918</v>
      </c>
      <c r="C3320" t="s">
        <v>288</v>
      </c>
      <c r="D3320" t="s">
        <v>896</v>
      </c>
      <c r="E3320" t="s">
        <v>714</v>
      </c>
      <c r="F3320" t="s">
        <v>713</v>
      </c>
      <c r="G3320" t="s">
        <v>120</v>
      </c>
      <c r="H3320">
        <v>766</v>
      </c>
      <c r="I3320" s="68" t="str">
        <f>VLOOKUP(E3320,Refs!$P$2:$R$29,3,FALSE)</f>
        <v>Y58</v>
      </c>
      <c r="J3320" s="68" t="str">
        <f>VLOOKUP(E3320,Refs!$P$2:$S$29,4,FALSE)</f>
        <v>South West</v>
      </c>
      <c r="K3320" s="28">
        <f t="shared" si="107"/>
        <v>766</v>
      </c>
    </row>
    <row r="3321" spans="1:11" x14ac:dyDescent="0.35">
      <c r="A3321" s="69">
        <f t="shared" si="106"/>
        <v>45778</v>
      </c>
      <c r="B3321" t="s">
        <v>918</v>
      </c>
      <c r="C3321" t="s">
        <v>288</v>
      </c>
      <c r="D3321" t="s">
        <v>896</v>
      </c>
      <c r="E3321" t="s">
        <v>714</v>
      </c>
      <c r="F3321" t="s">
        <v>713</v>
      </c>
      <c r="G3321" t="s">
        <v>121</v>
      </c>
      <c r="H3321">
        <v>582</v>
      </c>
      <c r="I3321" s="68" t="str">
        <f>VLOOKUP(E3321,Refs!$P$2:$R$29,3,FALSE)</f>
        <v>Y58</v>
      </c>
      <c r="J3321" s="68" t="str">
        <f>VLOOKUP(E3321,Refs!$P$2:$S$29,4,FALSE)</f>
        <v>South West</v>
      </c>
      <c r="K3321" s="28">
        <f t="shared" si="107"/>
        <v>582</v>
      </c>
    </row>
    <row r="3322" spans="1:11" x14ac:dyDescent="0.35">
      <c r="A3322" s="69">
        <f t="shared" si="106"/>
        <v>45778</v>
      </c>
      <c r="B3322" t="s">
        <v>918</v>
      </c>
      <c r="C3322" t="s">
        <v>288</v>
      </c>
      <c r="D3322" t="s">
        <v>896</v>
      </c>
      <c r="E3322" t="s">
        <v>714</v>
      </c>
      <c r="F3322" t="s">
        <v>713</v>
      </c>
      <c r="G3322" t="s">
        <v>122</v>
      </c>
      <c r="H3322">
        <v>3693</v>
      </c>
      <c r="I3322" s="68" t="str">
        <f>VLOOKUP(E3322,Refs!$P$2:$R$29,3,FALSE)</f>
        <v>Y58</v>
      </c>
      <c r="J3322" s="68" t="str">
        <f>VLOOKUP(E3322,Refs!$P$2:$S$29,4,FALSE)</f>
        <v>South West</v>
      </c>
      <c r="K3322" s="28">
        <f t="shared" si="107"/>
        <v>3693</v>
      </c>
    </row>
    <row r="3323" spans="1:11" x14ac:dyDescent="0.35">
      <c r="A3323" s="69">
        <f t="shared" si="106"/>
        <v>45778</v>
      </c>
      <c r="B3323" t="s">
        <v>918</v>
      </c>
      <c r="C3323" t="s">
        <v>288</v>
      </c>
      <c r="D3323" t="s">
        <v>896</v>
      </c>
      <c r="E3323" t="s">
        <v>714</v>
      </c>
      <c r="F3323" t="s">
        <v>713</v>
      </c>
      <c r="G3323" t="s">
        <v>123</v>
      </c>
      <c r="H3323">
        <v>962</v>
      </c>
      <c r="I3323" s="68" t="str">
        <f>VLOOKUP(E3323,Refs!$P$2:$R$29,3,FALSE)</f>
        <v>Y58</v>
      </c>
      <c r="J3323" s="68" t="str">
        <f>VLOOKUP(E3323,Refs!$P$2:$S$29,4,FALSE)</f>
        <v>South West</v>
      </c>
      <c r="K3323" s="28">
        <f t="shared" si="107"/>
        <v>962</v>
      </c>
    </row>
    <row r="3324" spans="1:11" x14ac:dyDescent="0.35">
      <c r="A3324" s="69">
        <f t="shared" si="106"/>
        <v>45778</v>
      </c>
      <c r="B3324" t="s">
        <v>918</v>
      </c>
      <c r="C3324" t="s">
        <v>288</v>
      </c>
      <c r="D3324" t="s">
        <v>896</v>
      </c>
      <c r="E3324" t="s">
        <v>714</v>
      </c>
      <c r="F3324" t="s">
        <v>713</v>
      </c>
      <c r="G3324" t="s">
        <v>124</v>
      </c>
      <c r="H3324">
        <v>33</v>
      </c>
      <c r="I3324" s="68" t="str">
        <f>VLOOKUP(E3324,Refs!$P$2:$R$29,3,FALSE)</f>
        <v>Y58</v>
      </c>
      <c r="J3324" s="68" t="str">
        <f>VLOOKUP(E3324,Refs!$P$2:$S$29,4,FALSE)</f>
        <v>South West</v>
      </c>
      <c r="K3324" s="28">
        <f t="shared" si="107"/>
        <v>33</v>
      </c>
    </row>
    <row r="3325" spans="1:11" x14ac:dyDescent="0.35">
      <c r="A3325" s="69">
        <f t="shared" si="106"/>
        <v>45778</v>
      </c>
      <c r="B3325" t="s">
        <v>918</v>
      </c>
      <c r="C3325" t="s">
        <v>288</v>
      </c>
      <c r="D3325" t="s">
        <v>896</v>
      </c>
      <c r="E3325" t="s">
        <v>714</v>
      </c>
      <c r="F3325" t="s">
        <v>713</v>
      </c>
      <c r="G3325" t="s">
        <v>125</v>
      </c>
      <c r="H3325">
        <v>0</v>
      </c>
      <c r="I3325" s="68" t="str">
        <f>VLOOKUP(E3325,Refs!$P$2:$R$29,3,FALSE)</f>
        <v>Y58</v>
      </c>
      <c r="J3325" s="68" t="str">
        <f>VLOOKUP(E3325,Refs!$P$2:$S$29,4,FALSE)</f>
        <v>South West</v>
      </c>
      <c r="K3325" s="28" t="str">
        <f t="shared" si="107"/>
        <v/>
      </c>
    </row>
    <row r="3326" spans="1:11" x14ac:dyDescent="0.35">
      <c r="A3326" s="69">
        <f t="shared" si="106"/>
        <v>45778</v>
      </c>
      <c r="B3326" t="s">
        <v>918</v>
      </c>
      <c r="C3326" t="s">
        <v>288</v>
      </c>
      <c r="D3326" t="s">
        <v>896</v>
      </c>
      <c r="E3326" t="s">
        <v>714</v>
      </c>
      <c r="F3326" t="s">
        <v>713</v>
      </c>
      <c r="G3326" t="s">
        <v>126</v>
      </c>
      <c r="H3326">
        <v>0</v>
      </c>
      <c r="I3326" s="68" t="str">
        <f>VLOOKUP(E3326,Refs!$P$2:$R$29,3,FALSE)</f>
        <v>Y58</v>
      </c>
      <c r="J3326" s="68" t="str">
        <f>VLOOKUP(E3326,Refs!$P$2:$S$29,4,FALSE)</f>
        <v>South West</v>
      </c>
      <c r="K3326" s="28" t="str">
        <f t="shared" si="107"/>
        <v/>
      </c>
    </row>
    <row r="3327" spans="1:11" x14ac:dyDescent="0.35">
      <c r="A3327" s="69">
        <f t="shared" si="106"/>
        <v>45778</v>
      </c>
      <c r="B3327" t="s">
        <v>918</v>
      </c>
      <c r="C3327" t="s">
        <v>288</v>
      </c>
      <c r="D3327" t="s">
        <v>896</v>
      </c>
      <c r="E3327" t="s">
        <v>714</v>
      </c>
      <c r="F3327" t="s">
        <v>713</v>
      </c>
      <c r="G3327" t="s">
        <v>127</v>
      </c>
      <c r="H3327">
        <v>0</v>
      </c>
      <c r="I3327" s="68" t="str">
        <f>VLOOKUP(E3327,Refs!$P$2:$R$29,3,FALSE)</f>
        <v>Y58</v>
      </c>
      <c r="J3327" s="68" t="str">
        <f>VLOOKUP(E3327,Refs!$P$2:$S$29,4,FALSE)</f>
        <v>South West</v>
      </c>
      <c r="K3327" s="28" t="str">
        <f t="shared" si="107"/>
        <v/>
      </c>
    </row>
    <row r="3328" spans="1:11" x14ac:dyDescent="0.35">
      <c r="A3328" s="69">
        <f t="shared" si="106"/>
        <v>45778</v>
      </c>
      <c r="B3328" t="s">
        <v>918</v>
      </c>
      <c r="C3328" t="s">
        <v>288</v>
      </c>
      <c r="D3328" t="s">
        <v>896</v>
      </c>
      <c r="E3328" t="s">
        <v>714</v>
      </c>
      <c r="F3328" t="s">
        <v>713</v>
      </c>
      <c r="G3328" t="s">
        <v>128</v>
      </c>
      <c r="H3328">
        <v>43</v>
      </c>
      <c r="I3328" s="68" t="str">
        <f>VLOOKUP(E3328,Refs!$P$2:$R$29,3,FALSE)</f>
        <v>Y58</v>
      </c>
      <c r="J3328" s="68" t="str">
        <f>VLOOKUP(E3328,Refs!$P$2:$S$29,4,FALSE)</f>
        <v>South West</v>
      </c>
      <c r="K3328" s="28">
        <f t="shared" si="107"/>
        <v>43</v>
      </c>
    </row>
    <row r="3329" spans="1:11" x14ac:dyDescent="0.35">
      <c r="A3329" s="69">
        <f t="shared" si="106"/>
        <v>45778</v>
      </c>
      <c r="B3329" t="s">
        <v>918</v>
      </c>
      <c r="C3329" t="s">
        <v>288</v>
      </c>
      <c r="D3329" t="s">
        <v>896</v>
      </c>
      <c r="E3329" t="s">
        <v>714</v>
      </c>
      <c r="F3329" t="s">
        <v>713</v>
      </c>
      <c r="G3329" t="s">
        <v>129</v>
      </c>
      <c r="H3329">
        <v>58</v>
      </c>
      <c r="I3329" s="68" t="str">
        <f>VLOOKUP(E3329,Refs!$P$2:$R$29,3,FALSE)</f>
        <v>Y58</v>
      </c>
      <c r="J3329" s="68" t="str">
        <f>VLOOKUP(E3329,Refs!$P$2:$S$29,4,FALSE)</f>
        <v>South West</v>
      </c>
      <c r="K3329" s="28">
        <f t="shared" si="107"/>
        <v>58</v>
      </c>
    </row>
    <row r="3330" spans="1:11" x14ac:dyDescent="0.35">
      <c r="A3330" s="69">
        <f t="shared" si="106"/>
        <v>45778</v>
      </c>
      <c r="B3330" t="s">
        <v>918</v>
      </c>
      <c r="C3330" t="s">
        <v>288</v>
      </c>
      <c r="D3330" t="s">
        <v>896</v>
      </c>
      <c r="E3330" t="s">
        <v>714</v>
      </c>
      <c r="F3330" t="s">
        <v>713</v>
      </c>
      <c r="G3330" t="s">
        <v>130</v>
      </c>
      <c r="H3330">
        <v>1105</v>
      </c>
      <c r="I3330" s="68" t="str">
        <f>VLOOKUP(E3330,Refs!$P$2:$R$29,3,FALSE)</f>
        <v>Y58</v>
      </c>
      <c r="J3330" s="68" t="str">
        <f>VLOOKUP(E3330,Refs!$P$2:$S$29,4,FALSE)</f>
        <v>South West</v>
      </c>
      <c r="K3330" s="28">
        <f t="shared" si="107"/>
        <v>1105</v>
      </c>
    </row>
    <row r="3331" spans="1:11" x14ac:dyDescent="0.35">
      <c r="A3331" s="69">
        <f t="shared" ref="A3331:A3394" si="108">DATEVALUE(RIGHT(B3331,8))</f>
        <v>45778</v>
      </c>
      <c r="B3331" t="s">
        <v>918</v>
      </c>
      <c r="C3331" t="s">
        <v>288</v>
      </c>
      <c r="D3331" t="s">
        <v>896</v>
      </c>
      <c r="E3331" t="s">
        <v>714</v>
      </c>
      <c r="F3331" t="s">
        <v>713</v>
      </c>
      <c r="G3331" t="s">
        <v>131</v>
      </c>
      <c r="H3331">
        <v>794</v>
      </c>
      <c r="I3331" s="68" t="str">
        <f>VLOOKUP(E3331,Refs!$P$2:$R$29,3,FALSE)</f>
        <v>Y58</v>
      </c>
      <c r="J3331" s="68" t="str">
        <f>VLOOKUP(E3331,Refs!$P$2:$S$29,4,FALSE)</f>
        <v>South West</v>
      </c>
      <c r="K3331" s="28">
        <f t="shared" si="107"/>
        <v>794</v>
      </c>
    </row>
    <row r="3332" spans="1:11" x14ac:dyDescent="0.35">
      <c r="A3332" s="69">
        <f t="shared" si="108"/>
        <v>45778</v>
      </c>
      <c r="B3332" t="s">
        <v>918</v>
      </c>
      <c r="C3332" t="s">
        <v>288</v>
      </c>
      <c r="D3332" t="s">
        <v>896</v>
      </c>
      <c r="E3332" t="s">
        <v>714</v>
      </c>
      <c r="F3332" t="s">
        <v>713</v>
      </c>
      <c r="G3332" t="s">
        <v>132</v>
      </c>
      <c r="H3332">
        <v>3034</v>
      </c>
      <c r="I3332" s="68" t="str">
        <f>VLOOKUP(E3332,Refs!$P$2:$R$29,3,FALSE)</f>
        <v>Y58</v>
      </c>
      <c r="J3332" s="68" t="str">
        <f>VLOOKUP(E3332,Refs!$P$2:$S$29,4,FALSE)</f>
        <v>South West</v>
      </c>
      <c r="K3332" s="28">
        <f t="shared" si="107"/>
        <v>3034</v>
      </c>
    </row>
    <row r="3333" spans="1:11" x14ac:dyDescent="0.35">
      <c r="A3333" s="69">
        <f t="shared" si="108"/>
        <v>45778</v>
      </c>
      <c r="B3333" t="s">
        <v>918</v>
      </c>
      <c r="C3333" t="s">
        <v>288</v>
      </c>
      <c r="D3333" t="s">
        <v>896</v>
      </c>
      <c r="E3333" t="s">
        <v>714</v>
      </c>
      <c r="F3333" t="s">
        <v>713</v>
      </c>
      <c r="G3333" t="s">
        <v>133</v>
      </c>
      <c r="H3333">
        <v>2817</v>
      </c>
      <c r="I3333" s="68" t="str">
        <f>VLOOKUP(E3333,Refs!$P$2:$R$29,3,FALSE)</f>
        <v>Y58</v>
      </c>
      <c r="J3333" s="68" t="str">
        <f>VLOOKUP(E3333,Refs!$P$2:$S$29,4,FALSE)</f>
        <v>South West</v>
      </c>
      <c r="K3333" s="28">
        <f t="shared" si="107"/>
        <v>2817</v>
      </c>
    </row>
    <row r="3334" spans="1:11" x14ac:dyDescent="0.35">
      <c r="A3334" s="69">
        <f t="shared" si="108"/>
        <v>45778</v>
      </c>
      <c r="B3334" t="s">
        <v>918</v>
      </c>
      <c r="C3334" t="s">
        <v>288</v>
      </c>
      <c r="D3334" t="s">
        <v>896</v>
      </c>
      <c r="E3334" t="s">
        <v>714</v>
      </c>
      <c r="F3334" t="s">
        <v>713</v>
      </c>
      <c r="G3334" t="s">
        <v>134</v>
      </c>
      <c r="H3334">
        <v>882</v>
      </c>
      <c r="I3334" s="68" t="str">
        <f>VLOOKUP(E3334,Refs!$P$2:$R$29,3,FALSE)</f>
        <v>Y58</v>
      </c>
      <c r="J3334" s="68" t="str">
        <f>VLOOKUP(E3334,Refs!$P$2:$S$29,4,FALSE)</f>
        <v>South West</v>
      </c>
      <c r="K3334" s="28">
        <f t="shared" si="107"/>
        <v>882</v>
      </c>
    </row>
    <row r="3335" spans="1:11" x14ac:dyDescent="0.35">
      <c r="A3335" s="69">
        <f t="shared" si="108"/>
        <v>45778</v>
      </c>
      <c r="B3335" t="s">
        <v>918</v>
      </c>
      <c r="C3335" t="s">
        <v>288</v>
      </c>
      <c r="D3335" t="s">
        <v>896</v>
      </c>
      <c r="E3335" t="s">
        <v>714</v>
      </c>
      <c r="F3335" t="s">
        <v>713</v>
      </c>
      <c r="G3335" t="s">
        <v>135</v>
      </c>
      <c r="H3335">
        <v>861</v>
      </c>
      <c r="I3335" s="68" t="str">
        <f>VLOOKUP(E3335,Refs!$P$2:$R$29,3,FALSE)</f>
        <v>Y58</v>
      </c>
      <c r="J3335" s="68" t="str">
        <f>VLOOKUP(E3335,Refs!$P$2:$S$29,4,FALSE)</f>
        <v>South West</v>
      </c>
      <c r="K3335" s="28">
        <f t="shared" si="107"/>
        <v>861</v>
      </c>
    </row>
    <row r="3336" spans="1:11" x14ac:dyDescent="0.35">
      <c r="A3336" s="69">
        <f t="shared" si="108"/>
        <v>45778</v>
      </c>
      <c r="B3336" t="s">
        <v>918</v>
      </c>
      <c r="C3336" t="s">
        <v>288</v>
      </c>
      <c r="D3336" t="s">
        <v>896</v>
      </c>
      <c r="E3336" t="s">
        <v>714</v>
      </c>
      <c r="F3336" t="s">
        <v>713</v>
      </c>
      <c r="G3336" t="s">
        <v>136</v>
      </c>
      <c r="H3336">
        <v>167</v>
      </c>
      <c r="I3336" s="68" t="str">
        <f>VLOOKUP(E3336,Refs!$P$2:$R$29,3,FALSE)</f>
        <v>Y58</v>
      </c>
      <c r="J3336" s="68" t="str">
        <f>VLOOKUP(E3336,Refs!$P$2:$S$29,4,FALSE)</f>
        <v>South West</v>
      </c>
      <c r="K3336" s="28">
        <f t="shared" si="107"/>
        <v>167</v>
      </c>
    </row>
    <row r="3337" spans="1:11" x14ac:dyDescent="0.35">
      <c r="A3337" s="69">
        <f t="shared" si="108"/>
        <v>45778</v>
      </c>
      <c r="B3337" t="s">
        <v>918</v>
      </c>
      <c r="C3337" t="s">
        <v>288</v>
      </c>
      <c r="D3337" t="s">
        <v>896</v>
      </c>
      <c r="E3337" t="s">
        <v>714</v>
      </c>
      <c r="F3337" t="s">
        <v>713</v>
      </c>
      <c r="G3337" t="s">
        <v>137</v>
      </c>
      <c r="H3337">
        <v>138</v>
      </c>
      <c r="I3337" s="68" t="str">
        <f>VLOOKUP(E3337,Refs!$P$2:$R$29,3,FALSE)</f>
        <v>Y58</v>
      </c>
      <c r="J3337" s="68" t="str">
        <f>VLOOKUP(E3337,Refs!$P$2:$S$29,4,FALSE)</f>
        <v>South West</v>
      </c>
      <c r="K3337" s="28">
        <f t="shared" si="107"/>
        <v>138</v>
      </c>
    </row>
    <row r="3338" spans="1:11" x14ac:dyDescent="0.35">
      <c r="A3338" s="69">
        <f t="shared" si="108"/>
        <v>45778</v>
      </c>
      <c r="B3338" t="s">
        <v>918</v>
      </c>
      <c r="C3338" t="s">
        <v>288</v>
      </c>
      <c r="D3338" t="s">
        <v>896</v>
      </c>
      <c r="E3338" t="s">
        <v>714</v>
      </c>
      <c r="F3338" t="s">
        <v>713</v>
      </c>
      <c r="G3338" t="s">
        <v>138</v>
      </c>
      <c r="H3338">
        <v>13</v>
      </c>
      <c r="I3338" s="68" t="str">
        <f>VLOOKUP(E3338,Refs!$P$2:$R$29,3,FALSE)</f>
        <v>Y58</v>
      </c>
      <c r="J3338" s="68" t="str">
        <f>VLOOKUP(E3338,Refs!$P$2:$S$29,4,FALSE)</f>
        <v>South West</v>
      </c>
      <c r="K3338" s="28">
        <f t="shared" si="107"/>
        <v>13</v>
      </c>
    </row>
    <row r="3339" spans="1:11" x14ac:dyDescent="0.35">
      <c r="A3339" s="69">
        <f t="shared" si="108"/>
        <v>45778</v>
      </c>
      <c r="B3339" t="s">
        <v>918</v>
      </c>
      <c r="C3339" t="s">
        <v>288</v>
      </c>
      <c r="D3339" t="s">
        <v>896</v>
      </c>
      <c r="E3339" t="s">
        <v>714</v>
      </c>
      <c r="F3339" t="s">
        <v>713</v>
      </c>
      <c r="G3339" t="s">
        <v>139</v>
      </c>
      <c r="H3339">
        <v>4</v>
      </c>
      <c r="I3339" s="68" t="str">
        <f>VLOOKUP(E3339,Refs!$P$2:$R$29,3,FALSE)</f>
        <v>Y58</v>
      </c>
      <c r="J3339" s="68" t="str">
        <f>VLOOKUP(E3339,Refs!$P$2:$S$29,4,FALSE)</f>
        <v>South West</v>
      </c>
      <c r="K3339" s="28">
        <f t="shared" si="107"/>
        <v>4</v>
      </c>
    </row>
    <row r="3340" spans="1:11" x14ac:dyDescent="0.35">
      <c r="A3340" s="69">
        <f t="shared" si="108"/>
        <v>45778</v>
      </c>
      <c r="B3340" t="s">
        <v>918</v>
      </c>
      <c r="C3340" t="s">
        <v>288</v>
      </c>
      <c r="D3340" t="s">
        <v>896</v>
      </c>
      <c r="E3340" t="s">
        <v>714</v>
      </c>
      <c r="F3340" t="s">
        <v>713</v>
      </c>
      <c r="G3340" t="s">
        <v>140</v>
      </c>
      <c r="H3340">
        <v>21</v>
      </c>
      <c r="I3340" s="68" t="str">
        <f>VLOOKUP(E3340,Refs!$P$2:$R$29,3,FALSE)</f>
        <v>Y58</v>
      </c>
      <c r="J3340" s="68" t="str">
        <f>VLOOKUP(E3340,Refs!$P$2:$S$29,4,FALSE)</f>
        <v>South West</v>
      </c>
      <c r="K3340" s="28">
        <f t="shared" si="107"/>
        <v>21</v>
      </c>
    </row>
    <row r="3341" spans="1:11" x14ac:dyDescent="0.35">
      <c r="A3341" s="69">
        <f t="shared" si="108"/>
        <v>45778</v>
      </c>
      <c r="B3341" t="s">
        <v>918</v>
      </c>
      <c r="C3341" t="s">
        <v>288</v>
      </c>
      <c r="D3341" t="s">
        <v>896</v>
      </c>
      <c r="E3341" t="s">
        <v>714</v>
      </c>
      <c r="F3341" t="s">
        <v>713</v>
      </c>
      <c r="G3341" t="s">
        <v>141</v>
      </c>
      <c r="H3341">
        <v>21</v>
      </c>
      <c r="I3341" s="68" t="str">
        <f>VLOOKUP(E3341,Refs!$P$2:$R$29,3,FALSE)</f>
        <v>Y58</v>
      </c>
      <c r="J3341" s="68" t="str">
        <f>VLOOKUP(E3341,Refs!$P$2:$S$29,4,FALSE)</f>
        <v>South West</v>
      </c>
      <c r="K3341" s="28">
        <f t="shared" si="107"/>
        <v>21</v>
      </c>
    </row>
    <row r="3342" spans="1:11" x14ac:dyDescent="0.35">
      <c r="A3342" s="69">
        <f t="shared" si="108"/>
        <v>45778</v>
      </c>
      <c r="B3342" t="s">
        <v>918</v>
      </c>
      <c r="C3342" t="s">
        <v>288</v>
      </c>
      <c r="D3342" t="s">
        <v>896</v>
      </c>
      <c r="E3342" t="s">
        <v>714</v>
      </c>
      <c r="F3342" t="s">
        <v>713</v>
      </c>
      <c r="G3342" t="s">
        <v>730</v>
      </c>
      <c r="H3342">
        <v>109</v>
      </c>
      <c r="I3342" s="68" t="str">
        <f>VLOOKUP(E3342,Refs!$P$2:$R$29,3,FALSE)</f>
        <v>Y58</v>
      </c>
      <c r="J3342" s="68" t="str">
        <f>VLOOKUP(E3342,Refs!$P$2:$S$29,4,FALSE)</f>
        <v>South West</v>
      </c>
      <c r="K3342" s="28">
        <f t="shared" si="107"/>
        <v>109</v>
      </c>
    </row>
    <row r="3343" spans="1:11" x14ac:dyDescent="0.35">
      <c r="A3343" s="69">
        <f t="shared" si="108"/>
        <v>45778</v>
      </c>
      <c r="B3343" t="s">
        <v>918</v>
      </c>
      <c r="C3343" t="s">
        <v>288</v>
      </c>
      <c r="D3343" t="s">
        <v>896</v>
      </c>
      <c r="E3343" t="s">
        <v>714</v>
      </c>
      <c r="F3343" t="s">
        <v>713</v>
      </c>
      <c r="G3343" t="s">
        <v>729</v>
      </c>
      <c r="H3343">
        <v>81</v>
      </c>
      <c r="I3343" s="68" t="str">
        <f>VLOOKUP(E3343,Refs!$P$2:$R$29,3,FALSE)</f>
        <v>Y58</v>
      </c>
      <c r="J3343" s="68" t="str">
        <f>VLOOKUP(E3343,Refs!$P$2:$S$29,4,FALSE)</f>
        <v>South West</v>
      </c>
      <c r="K3343" s="28">
        <f t="shared" si="107"/>
        <v>81</v>
      </c>
    </row>
    <row r="3344" spans="1:11" x14ac:dyDescent="0.35">
      <c r="A3344" s="69">
        <f t="shared" si="108"/>
        <v>45778</v>
      </c>
      <c r="B3344" t="s">
        <v>918</v>
      </c>
      <c r="C3344" t="s">
        <v>288</v>
      </c>
      <c r="D3344" t="s">
        <v>896</v>
      </c>
      <c r="E3344" t="s">
        <v>714</v>
      </c>
      <c r="F3344" t="s">
        <v>713</v>
      </c>
      <c r="G3344" t="s">
        <v>732</v>
      </c>
      <c r="H3344">
        <v>161</v>
      </c>
      <c r="I3344" s="68" t="str">
        <f>VLOOKUP(E3344,Refs!$P$2:$R$29,3,FALSE)</f>
        <v>Y58</v>
      </c>
      <c r="J3344" s="68" t="str">
        <f>VLOOKUP(E3344,Refs!$P$2:$S$29,4,FALSE)</f>
        <v>South West</v>
      </c>
      <c r="K3344" s="28">
        <f t="shared" si="107"/>
        <v>161</v>
      </c>
    </row>
    <row r="3345" spans="1:11" x14ac:dyDescent="0.35">
      <c r="A3345" s="69">
        <f t="shared" si="108"/>
        <v>45778</v>
      </c>
      <c r="B3345" t="s">
        <v>918</v>
      </c>
      <c r="C3345" t="s">
        <v>288</v>
      </c>
      <c r="D3345" t="s">
        <v>896</v>
      </c>
      <c r="E3345" t="s">
        <v>714</v>
      </c>
      <c r="F3345" t="s">
        <v>713</v>
      </c>
      <c r="G3345" t="s">
        <v>731</v>
      </c>
      <c r="H3345">
        <v>97</v>
      </c>
      <c r="I3345" s="68" t="str">
        <f>VLOOKUP(E3345,Refs!$P$2:$R$29,3,FALSE)</f>
        <v>Y58</v>
      </c>
      <c r="J3345" s="68" t="str">
        <f>VLOOKUP(E3345,Refs!$P$2:$S$29,4,FALSE)</f>
        <v>South West</v>
      </c>
      <c r="K3345" s="28">
        <f t="shared" si="107"/>
        <v>97</v>
      </c>
    </row>
    <row r="3346" spans="1:11" x14ac:dyDescent="0.35">
      <c r="A3346" s="69">
        <f t="shared" si="108"/>
        <v>45778</v>
      </c>
      <c r="B3346" t="s">
        <v>918</v>
      </c>
      <c r="C3346" t="s">
        <v>270</v>
      </c>
      <c r="D3346" t="s">
        <v>898</v>
      </c>
      <c r="E3346" t="s">
        <v>308</v>
      </c>
      <c r="F3346" t="s">
        <v>349</v>
      </c>
      <c r="G3346" t="s">
        <v>10</v>
      </c>
      <c r="H3346">
        <v>35536</v>
      </c>
      <c r="I3346" s="68" t="str">
        <f>VLOOKUP(E3346,Refs!$P$2:$R$29,3,FALSE)</f>
        <v>Y61</v>
      </c>
      <c r="J3346" s="68" t="str">
        <f>VLOOKUP(E3346,Refs!$P$2:$S$29,4,FALSE)</f>
        <v>East of England</v>
      </c>
      <c r="K3346" s="28">
        <f t="shared" si="107"/>
        <v>35536</v>
      </c>
    </row>
    <row r="3347" spans="1:11" x14ac:dyDescent="0.35">
      <c r="A3347" s="69">
        <f t="shared" si="108"/>
        <v>45778</v>
      </c>
      <c r="B3347" t="s">
        <v>918</v>
      </c>
      <c r="C3347" t="s">
        <v>270</v>
      </c>
      <c r="D3347" t="s">
        <v>898</v>
      </c>
      <c r="E3347" t="s">
        <v>308</v>
      </c>
      <c r="F3347" t="s">
        <v>349</v>
      </c>
      <c r="G3347" t="s">
        <v>70</v>
      </c>
      <c r="H3347">
        <v>31538</v>
      </c>
      <c r="I3347" s="68" t="str">
        <f>VLOOKUP(E3347,Refs!$P$2:$R$29,3,FALSE)</f>
        <v>Y61</v>
      </c>
      <c r="J3347" s="68" t="str">
        <f>VLOOKUP(E3347,Refs!$P$2:$S$29,4,FALSE)</f>
        <v>East of England</v>
      </c>
      <c r="K3347" s="28">
        <f t="shared" si="107"/>
        <v>31538</v>
      </c>
    </row>
    <row r="3348" spans="1:11" x14ac:dyDescent="0.35">
      <c r="A3348" s="69">
        <f t="shared" si="108"/>
        <v>45778</v>
      </c>
      <c r="B3348" t="s">
        <v>918</v>
      </c>
      <c r="C3348" t="s">
        <v>270</v>
      </c>
      <c r="D3348" t="s">
        <v>898</v>
      </c>
      <c r="E3348" t="s">
        <v>308</v>
      </c>
      <c r="F3348" t="s">
        <v>349</v>
      </c>
      <c r="G3348" t="s">
        <v>20</v>
      </c>
      <c r="H3348">
        <v>33766</v>
      </c>
      <c r="I3348" s="68" t="str">
        <f>VLOOKUP(E3348,Refs!$P$2:$R$29,3,FALSE)</f>
        <v>Y61</v>
      </c>
      <c r="J3348" s="68" t="str">
        <f>VLOOKUP(E3348,Refs!$P$2:$S$29,4,FALSE)</f>
        <v>East of England</v>
      </c>
      <c r="K3348" s="28">
        <f t="shared" si="107"/>
        <v>33766</v>
      </c>
    </row>
    <row r="3349" spans="1:11" x14ac:dyDescent="0.35">
      <c r="A3349" s="69">
        <f t="shared" si="108"/>
        <v>45778</v>
      </c>
      <c r="B3349" t="s">
        <v>918</v>
      </c>
      <c r="C3349" t="s">
        <v>270</v>
      </c>
      <c r="D3349" t="s">
        <v>898</v>
      </c>
      <c r="E3349" t="s">
        <v>308</v>
      </c>
      <c r="F3349" t="s">
        <v>349</v>
      </c>
      <c r="G3349" t="s">
        <v>23</v>
      </c>
      <c r="H3349">
        <v>30755</v>
      </c>
      <c r="I3349" s="68" t="str">
        <f>VLOOKUP(E3349,Refs!$P$2:$R$29,3,FALSE)</f>
        <v>Y61</v>
      </c>
      <c r="J3349" s="68" t="str">
        <f>VLOOKUP(E3349,Refs!$P$2:$S$29,4,FALSE)</f>
        <v>East of England</v>
      </c>
      <c r="K3349" s="28">
        <f t="shared" si="107"/>
        <v>30755</v>
      </c>
    </row>
    <row r="3350" spans="1:11" x14ac:dyDescent="0.35">
      <c r="A3350" s="69">
        <f t="shared" si="108"/>
        <v>45778</v>
      </c>
      <c r="B3350" t="s">
        <v>918</v>
      </c>
      <c r="C3350" t="s">
        <v>270</v>
      </c>
      <c r="D3350" t="s">
        <v>898</v>
      </c>
      <c r="E3350" t="s">
        <v>308</v>
      </c>
      <c r="F3350" t="s">
        <v>349</v>
      </c>
      <c r="G3350" t="s">
        <v>19</v>
      </c>
      <c r="H3350">
        <v>626</v>
      </c>
      <c r="I3350" s="68" t="str">
        <f>VLOOKUP(E3350,Refs!$P$2:$R$29,3,FALSE)</f>
        <v>Y61</v>
      </c>
      <c r="J3350" s="68" t="str">
        <f>VLOOKUP(E3350,Refs!$P$2:$S$29,4,FALSE)</f>
        <v>East of England</v>
      </c>
      <c r="K3350" s="28">
        <f t="shared" si="107"/>
        <v>626</v>
      </c>
    </row>
    <row r="3351" spans="1:11" x14ac:dyDescent="0.35">
      <c r="A3351" s="69">
        <f t="shared" si="108"/>
        <v>45778</v>
      </c>
      <c r="B3351" t="s">
        <v>918</v>
      </c>
      <c r="C3351" t="s">
        <v>270</v>
      </c>
      <c r="D3351" t="s">
        <v>898</v>
      </c>
      <c r="E3351" t="s">
        <v>308</v>
      </c>
      <c r="F3351" t="s">
        <v>349</v>
      </c>
      <c r="G3351" t="s">
        <v>21</v>
      </c>
      <c r="H3351">
        <v>843853</v>
      </c>
      <c r="I3351" s="68" t="str">
        <f>VLOOKUP(E3351,Refs!$P$2:$R$29,3,FALSE)</f>
        <v>Y61</v>
      </c>
      <c r="J3351" s="68" t="str">
        <f>VLOOKUP(E3351,Refs!$P$2:$S$29,4,FALSE)</f>
        <v>East of England</v>
      </c>
      <c r="K3351" s="28">
        <f t="shared" si="107"/>
        <v>843853</v>
      </c>
    </row>
    <row r="3352" spans="1:11" x14ac:dyDescent="0.35">
      <c r="A3352" s="69">
        <f t="shared" si="108"/>
        <v>45778</v>
      </c>
      <c r="B3352" t="s">
        <v>918</v>
      </c>
      <c r="C3352" t="s">
        <v>270</v>
      </c>
      <c r="D3352" t="s">
        <v>898</v>
      </c>
      <c r="E3352" t="s">
        <v>308</v>
      </c>
      <c r="F3352" t="s">
        <v>349</v>
      </c>
      <c r="G3352" t="s">
        <v>71</v>
      </c>
      <c r="H3352">
        <v>240</v>
      </c>
      <c r="I3352" s="68" t="str">
        <f>VLOOKUP(E3352,Refs!$P$2:$R$29,3,FALSE)</f>
        <v>Y61</v>
      </c>
      <c r="J3352" s="68" t="str">
        <f>VLOOKUP(E3352,Refs!$P$2:$S$29,4,FALSE)</f>
        <v>East of England</v>
      </c>
      <c r="K3352" s="28">
        <f t="shared" si="107"/>
        <v>240</v>
      </c>
    </row>
    <row r="3353" spans="1:11" x14ac:dyDescent="0.35">
      <c r="A3353" s="69">
        <f t="shared" si="108"/>
        <v>45778</v>
      </c>
      <c r="B3353" t="s">
        <v>918</v>
      </c>
      <c r="C3353" t="s">
        <v>270</v>
      </c>
      <c r="D3353" t="s">
        <v>898</v>
      </c>
      <c r="E3353" t="s">
        <v>308</v>
      </c>
      <c r="F3353" t="s">
        <v>349</v>
      </c>
      <c r="G3353" t="s">
        <v>72</v>
      </c>
      <c r="H3353">
        <v>320</v>
      </c>
      <c r="I3353" s="68" t="str">
        <f>VLOOKUP(E3353,Refs!$P$2:$R$29,3,FALSE)</f>
        <v>Y61</v>
      </c>
      <c r="J3353" s="68" t="str">
        <f>VLOOKUP(E3353,Refs!$P$2:$S$29,4,FALSE)</f>
        <v>East of England</v>
      </c>
      <c r="K3353" s="28">
        <f t="shared" si="107"/>
        <v>320</v>
      </c>
    </row>
    <row r="3354" spans="1:11" x14ac:dyDescent="0.35">
      <c r="A3354" s="69">
        <f t="shared" si="108"/>
        <v>45778</v>
      </c>
      <c r="B3354" t="s">
        <v>918</v>
      </c>
      <c r="C3354" t="s">
        <v>270</v>
      </c>
      <c r="D3354" t="s">
        <v>898</v>
      </c>
      <c r="E3354" t="s">
        <v>308</v>
      </c>
      <c r="F3354" t="s">
        <v>349</v>
      </c>
      <c r="G3354" t="s">
        <v>73</v>
      </c>
      <c r="H3354">
        <v>38311</v>
      </c>
      <c r="I3354" s="68" t="str">
        <f>VLOOKUP(E3354,Refs!$P$2:$R$29,3,FALSE)</f>
        <v>Y61</v>
      </c>
      <c r="J3354" s="68" t="str">
        <f>VLOOKUP(E3354,Refs!$P$2:$S$29,4,FALSE)</f>
        <v>East of England</v>
      </c>
      <c r="K3354" s="28">
        <f t="shared" si="107"/>
        <v>38311</v>
      </c>
    </row>
    <row r="3355" spans="1:11" x14ac:dyDescent="0.35">
      <c r="A3355" s="69">
        <f t="shared" si="108"/>
        <v>45778</v>
      </c>
      <c r="B3355" t="s">
        <v>918</v>
      </c>
      <c r="C3355" t="s">
        <v>270</v>
      </c>
      <c r="D3355" t="s">
        <v>898</v>
      </c>
      <c r="E3355" t="s">
        <v>308</v>
      </c>
      <c r="F3355" t="s">
        <v>349</v>
      </c>
      <c r="G3355" t="s">
        <v>74</v>
      </c>
      <c r="H3355">
        <v>15551</v>
      </c>
      <c r="I3355" s="68" t="str">
        <f>VLOOKUP(E3355,Refs!$P$2:$R$29,3,FALSE)</f>
        <v>Y61</v>
      </c>
      <c r="J3355" s="68" t="str">
        <f>VLOOKUP(E3355,Refs!$P$2:$S$29,4,FALSE)</f>
        <v>East of England</v>
      </c>
      <c r="K3355" s="28">
        <f t="shared" si="107"/>
        <v>15551</v>
      </c>
    </row>
    <row r="3356" spans="1:11" x14ac:dyDescent="0.35">
      <c r="A3356" s="69">
        <f t="shared" si="108"/>
        <v>45778</v>
      </c>
      <c r="B3356" t="s">
        <v>918</v>
      </c>
      <c r="C3356" t="s">
        <v>270</v>
      </c>
      <c r="D3356" t="s">
        <v>898</v>
      </c>
      <c r="E3356" t="s">
        <v>308</v>
      </c>
      <c r="F3356" t="s">
        <v>349</v>
      </c>
      <c r="G3356" t="s">
        <v>75</v>
      </c>
      <c r="H3356">
        <v>43057047</v>
      </c>
      <c r="I3356" s="68" t="str">
        <f>VLOOKUP(E3356,Refs!$P$2:$R$29,3,FALSE)</f>
        <v>Y61</v>
      </c>
      <c r="J3356" s="68" t="str">
        <f>VLOOKUP(E3356,Refs!$P$2:$S$29,4,FALSE)</f>
        <v>East of England</v>
      </c>
      <c r="K3356" s="28">
        <f t="shared" si="107"/>
        <v>43057047</v>
      </c>
    </row>
    <row r="3357" spans="1:11" x14ac:dyDescent="0.35">
      <c r="A3357" s="69">
        <f t="shared" si="108"/>
        <v>45778</v>
      </c>
      <c r="B3357" t="s">
        <v>918</v>
      </c>
      <c r="C3357" t="s">
        <v>270</v>
      </c>
      <c r="D3357" t="s">
        <v>898</v>
      </c>
      <c r="E3357" t="s">
        <v>308</v>
      </c>
      <c r="F3357" t="s">
        <v>349</v>
      </c>
      <c r="G3357" t="s">
        <v>26</v>
      </c>
      <c r="H3357">
        <v>31921</v>
      </c>
      <c r="I3357" s="68" t="str">
        <f>VLOOKUP(E3357,Refs!$P$2:$R$29,3,FALSE)</f>
        <v>Y61</v>
      </c>
      <c r="J3357" s="68" t="str">
        <f>VLOOKUP(E3357,Refs!$P$2:$S$29,4,FALSE)</f>
        <v>East of England</v>
      </c>
      <c r="K3357" s="28">
        <f t="shared" si="107"/>
        <v>31921</v>
      </c>
    </row>
    <row r="3358" spans="1:11" x14ac:dyDescent="0.35">
      <c r="A3358" s="69">
        <f t="shared" si="108"/>
        <v>45778</v>
      </c>
      <c r="B3358" t="s">
        <v>918</v>
      </c>
      <c r="C3358" t="s">
        <v>270</v>
      </c>
      <c r="D3358" t="s">
        <v>898</v>
      </c>
      <c r="E3358" t="s">
        <v>308</v>
      </c>
      <c r="F3358" t="s">
        <v>349</v>
      </c>
      <c r="G3358" t="s">
        <v>76</v>
      </c>
      <c r="H3358">
        <v>91</v>
      </c>
      <c r="I3358" s="68" t="str">
        <f>VLOOKUP(E3358,Refs!$P$2:$R$29,3,FALSE)</f>
        <v>Y61</v>
      </c>
      <c r="J3358" s="68" t="str">
        <f>VLOOKUP(E3358,Refs!$P$2:$S$29,4,FALSE)</f>
        <v>East of England</v>
      </c>
      <c r="K3358" s="28">
        <f t="shared" si="107"/>
        <v>91</v>
      </c>
    </row>
    <row r="3359" spans="1:11" x14ac:dyDescent="0.35">
      <c r="A3359" s="69">
        <f t="shared" si="108"/>
        <v>45778</v>
      </c>
      <c r="B3359" t="s">
        <v>918</v>
      </c>
      <c r="C3359" t="s">
        <v>270</v>
      </c>
      <c r="D3359" t="s">
        <v>898</v>
      </c>
      <c r="E3359" t="s">
        <v>308</v>
      </c>
      <c r="F3359" t="s">
        <v>349</v>
      </c>
      <c r="G3359" t="s">
        <v>77</v>
      </c>
      <c r="H3359">
        <v>17090</v>
      </c>
      <c r="I3359" s="68" t="str">
        <f>VLOOKUP(E3359,Refs!$P$2:$R$29,3,FALSE)</f>
        <v>Y61</v>
      </c>
      <c r="J3359" s="68" t="str">
        <f>VLOOKUP(E3359,Refs!$P$2:$S$29,4,FALSE)</f>
        <v>East of England</v>
      </c>
      <c r="K3359" s="28">
        <f t="shared" si="107"/>
        <v>17090</v>
      </c>
    </row>
    <row r="3360" spans="1:11" x14ac:dyDescent="0.35">
      <c r="A3360" s="69">
        <f t="shared" si="108"/>
        <v>45778</v>
      </c>
      <c r="B3360" t="s">
        <v>918</v>
      </c>
      <c r="C3360" t="s">
        <v>270</v>
      </c>
      <c r="D3360" t="s">
        <v>898</v>
      </c>
      <c r="E3360" t="s">
        <v>308</v>
      </c>
      <c r="F3360" t="s">
        <v>349</v>
      </c>
      <c r="G3360" t="s">
        <v>78</v>
      </c>
      <c r="H3360">
        <v>10184</v>
      </c>
      <c r="I3360" s="68" t="str">
        <f>VLOOKUP(E3360,Refs!$P$2:$R$29,3,FALSE)</f>
        <v>Y61</v>
      </c>
      <c r="J3360" s="68" t="str">
        <f>VLOOKUP(E3360,Refs!$P$2:$S$29,4,FALSE)</f>
        <v>East of England</v>
      </c>
      <c r="K3360" s="28">
        <f t="shared" si="107"/>
        <v>10184</v>
      </c>
    </row>
    <row r="3361" spans="1:11" x14ac:dyDescent="0.35">
      <c r="A3361" s="69">
        <f t="shared" si="108"/>
        <v>45778</v>
      </c>
      <c r="B3361" t="s">
        <v>918</v>
      </c>
      <c r="C3361" t="s">
        <v>270</v>
      </c>
      <c r="D3361" t="s">
        <v>898</v>
      </c>
      <c r="E3361" t="s">
        <v>308</v>
      </c>
      <c r="F3361" t="s">
        <v>349</v>
      </c>
      <c r="G3361" t="s">
        <v>79</v>
      </c>
      <c r="H3361">
        <v>4534</v>
      </c>
      <c r="I3361" s="68" t="str">
        <f>VLOOKUP(E3361,Refs!$P$2:$R$29,3,FALSE)</f>
        <v>Y61</v>
      </c>
      <c r="J3361" s="68" t="str">
        <f>VLOOKUP(E3361,Refs!$P$2:$S$29,4,FALSE)</f>
        <v>East of England</v>
      </c>
      <c r="K3361" s="28">
        <f t="shared" si="107"/>
        <v>4534</v>
      </c>
    </row>
    <row r="3362" spans="1:11" x14ac:dyDescent="0.35">
      <c r="A3362" s="69">
        <f t="shared" si="108"/>
        <v>45778</v>
      </c>
      <c r="B3362" t="s">
        <v>918</v>
      </c>
      <c r="C3362" t="s">
        <v>270</v>
      </c>
      <c r="D3362" t="s">
        <v>898</v>
      </c>
      <c r="E3362" t="s">
        <v>308</v>
      </c>
      <c r="F3362" t="s">
        <v>349</v>
      </c>
      <c r="G3362" t="s">
        <v>80</v>
      </c>
      <c r="H3362">
        <v>22</v>
      </c>
      <c r="I3362" s="68" t="str">
        <f>VLOOKUP(E3362,Refs!$P$2:$R$29,3,FALSE)</f>
        <v>Y61</v>
      </c>
      <c r="J3362" s="68" t="str">
        <f>VLOOKUP(E3362,Refs!$P$2:$S$29,4,FALSE)</f>
        <v>East of England</v>
      </c>
      <c r="K3362" s="28">
        <f t="shared" ref="K3362:K3425" si="109">IF(OR(H3362="NULL",H3362=0,H3362=""),"",H3362)</f>
        <v>22</v>
      </c>
    </row>
    <row r="3363" spans="1:11" x14ac:dyDescent="0.35">
      <c r="A3363" s="69">
        <f t="shared" si="108"/>
        <v>45778</v>
      </c>
      <c r="B3363" t="s">
        <v>918</v>
      </c>
      <c r="C3363" t="s">
        <v>270</v>
      </c>
      <c r="D3363" t="s">
        <v>898</v>
      </c>
      <c r="E3363" t="s">
        <v>308</v>
      </c>
      <c r="F3363" t="s">
        <v>349</v>
      </c>
      <c r="G3363" t="s">
        <v>25</v>
      </c>
      <c r="H3363">
        <v>18886</v>
      </c>
      <c r="I3363" s="68" t="str">
        <f>VLOOKUP(E3363,Refs!$P$2:$R$29,3,FALSE)</f>
        <v>Y61</v>
      </c>
      <c r="J3363" s="68" t="str">
        <f>VLOOKUP(E3363,Refs!$P$2:$S$29,4,FALSE)</f>
        <v>East of England</v>
      </c>
      <c r="K3363" s="28">
        <f t="shared" si="109"/>
        <v>18886</v>
      </c>
    </row>
    <row r="3364" spans="1:11" x14ac:dyDescent="0.35">
      <c r="A3364" s="69">
        <f t="shared" si="108"/>
        <v>45778</v>
      </c>
      <c r="B3364" t="s">
        <v>918</v>
      </c>
      <c r="C3364" t="s">
        <v>270</v>
      </c>
      <c r="D3364" t="s">
        <v>898</v>
      </c>
      <c r="E3364" t="s">
        <v>308</v>
      </c>
      <c r="F3364" t="s">
        <v>349</v>
      </c>
      <c r="G3364" t="s">
        <v>81</v>
      </c>
      <c r="H3364">
        <v>275</v>
      </c>
      <c r="I3364" s="68" t="str">
        <f>VLOOKUP(E3364,Refs!$P$2:$R$29,3,FALSE)</f>
        <v>Y61</v>
      </c>
      <c r="J3364" s="68" t="str">
        <f>VLOOKUP(E3364,Refs!$P$2:$S$29,4,FALSE)</f>
        <v>East of England</v>
      </c>
      <c r="K3364" s="28">
        <f t="shared" si="109"/>
        <v>275</v>
      </c>
    </row>
    <row r="3365" spans="1:11" x14ac:dyDescent="0.35">
      <c r="A3365" s="69">
        <f t="shared" si="108"/>
        <v>45778</v>
      </c>
      <c r="B3365" t="s">
        <v>918</v>
      </c>
      <c r="C3365" t="s">
        <v>270</v>
      </c>
      <c r="D3365" t="s">
        <v>898</v>
      </c>
      <c r="E3365" t="s">
        <v>308</v>
      </c>
      <c r="F3365" t="s">
        <v>349</v>
      </c>
      <c r="G3365" t="s">
        <v>82</v>
      </c>
      <c r="H3365">
        <v>9284</v>
      </c>
      <c r="I3365" s="68" t="str">
        <f>VLOOKUP(E3365,Refs!$P$2:$R$29,3,FALSE)</f>
        <v>Y61</v>
      </c>
      <c r="J3365" s="68" t="str">
        <f>VLOOKUP(E3365,Refs!$P$2:$S$29,4,FALSE)</f>
        <v>East of England</v>
      </c>
      <c r="K3365" s="28">
        <f t="shared" si="109"/>
        <v>9284</v>
      </c>
    </row>
    <row r="3366" spans="1:11" x14ac:dyDescent="0.35">
      <c r="A3366" s="69">
        <f t="shared" si="108"/>
        <v>45778</v>
      </c>
      <c r="B3366" t="s">
        <v>918</v>
      </c>
      <c r="C3366" t="s">
        <v>270</v>
      </c>
      <c r="D3366" t="s">
        <v>898</v>
      </c>
      <c r="E3366" t="s">
        <v>308</v>
      </c>
      <c r="F3366" t="s">
        <v>349</v>
      </c>
      <c r="G3366" t="s">
        <v>83</v>
      </c>
      <c r="H3366">
        <v>2589</v>
      </c>
      <c r="I3366" s="68" t="str">
        <f>VLOOKUP(E3366,Refs!$P$2:$R$29,3,FALSE)</f>
        <v>Y61</v>
      </c>
      <c r="J3366" s="68" t="str">
        <f>VLOOKUP(E3366,Refs!$P$2:$S$29,4,FALSE)</f>
        <v>East of England</v>
      </c>
      <c r="K3366" s="28">
        <f t="shared" si="109"/>
        <v>2589</v>
      </c>
    </row>
    <row r="3367" spans="1:11" x14ac:dyDescent="0.35">
      <c r="A3367" s="69">
        <f t="shared" si="108"/>
        <v>45778</v>
      </c>
      <c r="B3367" t="s">
        <v>918</v>
      </c>
      <c r="C3367" t="s">
        <v>270</v>
      </c>
      <c r="D3367" t="s">
        <v>898</v>
      </c>
      <c r="E3367" t="s">
        <v>308</v>
      </c>
      <c r="F3367" t="s">
        <v>349</v>
      </c>
      <c r="G3367" t="s">
        <v>84</v>
      </c>
      <c r="H3367">
        <v>4599</v>
      </c>
      <c r="I3367" s="68" t="str">
        <f>VLOOKUP(E3367,Refs!$P$2:$R$29,3,FALSE)</f>
        <v>Y61</v>
      </c>
      <c r="J3367" s="68" t="str">
        <f>VLOOKUP(E3367,Refs!$P$2:$S$29,4,FALSE)</f>
        <v>East of England</v>
      </c>
      <c r="K3367" s="28">
        <f t="shared" si="109"/>
        <v>4599</v>
      </c>
    </row>
    <row r="3368" spans="1:11" x14ac:dyDescent="0.35">
      <c r="A3368" s="69">
        <f t="shared" si="108"/>
        <v>45778</v>
      </c>
      <c r="B3368" t="s">
        <v>918</v>
      </c>
      <c r="C3368" t="s">
        <v>270</v>
      </c>
      <c r="D3368" t="s">
        <v>898</v>
      </c>
      <c r="E3368" t="s">
        <v>308</v>
      </c>
      <c r="F3368" t="s">
        <v>349</v>
      </c>
      <c r="G3368" t="s">
        <v>85</v>
      </c>
      <c r="H3368">
        <v>13578</v>
      </c>
      <c r="I3368" s="68" t="str">
        <f>VLOOKUP(E3368,Refs!$P$2:$R$29,3,FALSE)</f>
        <v>Y61</v>
      </c>
      <c r="J3368" s="68" t="str">
        <f>VLOOKUP(E3368,Refs!$P$2:$S$29,4,FALSE)</f>
        <v>East of England</v>
      </c>
      <c r="K3368" s="28">
        <f t="shared" si="109"/>
        <v>13578</v>
      </c>
    </row>
    <row r="3369" spans="1:11" x14ac:dyDescent="0.35">
      <c r="A3369" s="69">
        <f t="shared" si="108"/>
        <v>45778</v>
      </c>
      <c r="B3369" t="s">
        <v>918</v>
      </c>
      <c r="C3369" t="s">
        <v>270</v>
      </c>
      <c r="D3369" t="s">
        <v>898</v>
      </c>
      <c r="E3369" t="s">
        <v>308</v>
      </c>
      <c r="F3369" t="s">
        <v>349</v>
      </c>
      <c r="G3369" t="s">
        <v>86</v>
      </c>
      <c r="H3369">
        <v>1667</v>
      </c>
      <c r="I3369" s="68" t="str">
        <f>VLOOKUP(E3369,Refs!$P$2:$R$29,3,FALSE)</f>
        <v>Y61</v>
      </c>
      <c r="J3369" s="68" t="str">
        <f>VLOOKUP(E3369,Refs!$P$2:$S$29,4,FALSE)</f>
        <v>East of England</v>
      </c>
      <c r="K3369" s="28">
        <f t="shared" si="109"/>
        <v>1667</v>
      </c>
    </row>
    <row r="3370" spans="1:11" x14ac:dyDescent="0.35">
      <c r="A3370" s="69">
        <f t="shared" si="108"/>
        <v>45778</v>
      </c>
      <c r="B3370" t="s">
        <v>918</v>
      </c>
      <c r="C3370" t="s">
        <v>270</v>
      </c>
      <c r="D3370" t="s">
        <v>898</v>
      </c>
      <c r="E3370" t="s">
        <v>308</v>
      </c>
      <c r="F3370" t="s">
        <v>349</v>
      </c>
      <c r="G3370" t="s">
        <v>87</v>
      </c>
      <c r="H3370">
        <v>569</v>
      </c>
      <c r="I3370" s="68" t="str">
        <f>VLOOKUP(E3370,Refs!$P$2:$R$29,3,FALSE)</f>
        <v>Y61</v>
      </c>
      <c r="J3370" s="68" t="str">
        <f>VLOOKUP(E3370,Refs!$P$2:$S$29,4,FALSE)</f>
        <v>East of England</v>
      </c>
      <c r="K3370" s="28">
        <f t="shared" si="109"/>
        <v>569</v>
      </c>
    </row>
    <row r="3371" spans="1:11" x14ac:dyDescent="0.35">
      <c r="A3371" s="69">
        <f t="shared" si="108"/>
        <v>45778</v>
      </c>
      <c r="B3371" t="s">
        <v>918</v>
      </c>
      <c r="C3371" t="s">
        <v>270</v>
      </c>
      <c r="D3371" t="s">
        <v>898</v>
      </c>
      <c r="E3371" t="s">
        <v>308</v>
      </c>
      <c r="F3371" t="s">
        <v>349</v>
      </c>
      <c r="G3371" t="s">
        <v>88</v>
      </c>
      <c r="H3371">
        <v>7385</v>
      </c>
      <c r="I3371" s="68" t="str">
        <f>VLOOKUP(E3371,Refs!$P$2:$R$29,3,FALSE)</f>
        <v>Y61</v>
      </c>
      <c r="J3371" s="68" t="str">
        <f>VLOOKUP(E3371,Refs!$P$2:$S$29,4,FALSE)</f>
        <v>East of England</v>
      </c>
      <c r="K3371" s="28">
        <f t="shared" si="109"/>
        <v>7385</v>
      </c>
    </row>
    <row r="3372" spans="1:11" x14ac:dyDescent="0.35">
      <c r="A3372" s="69">
        <f t="shared" si="108"/>
        <v>45778</v>
      </c>
      <c r="B3372" t="s">
        <v>918</v>
      </c>
      <c r="C3372" t="s">
        <v>270</v>
      </c>
      <c r="D3372" t="s">
        <v>898</v>
      </c>
      <c r="E3372" t="s">
        <v>308</v>
      </c>
      <c r="F3372" t="s">
        <v>349</v>
      </c>
      <c r="G3372" t="s">
        <v>89</v>
      </c>
      <c r="H3372">
        <v>1129223</v>
      </c>
      <c r="I3372" s="68" t="str">
        <f>VLOOKUP(E3372,Refs!$P$2:$R$29,3,FALSE)</f>
        <v>Y61</v>
      </c>
      <c r="J3372" s="68" t="str">
        <f>VLOOKUP(E3372,Refs!$P$2:$S$29,4,FALSE)</f>
        <v>East of England</v>
      </c>
      <c r="K3372" s="28">
        <f t="shared" si="109"/>
        <v>1129223</v>
      </c>
    </row>
    <row r="3373" spans="1:11" x14ac:dyDescent="0.35">
      <c r="A3373" s="69">
        <f t="shared" si="108"/>
        <v>45778</v>
      </c>
      <c r="B3373" t="s">
        <v>918</v>
      </c>
      <c r="C3373" t="s">
        <v>270</v>
      </c>
      <c r="D3373" t="s">
        <v>898</v>
      </c>
      <c r="E3373" t="s">
        <v>308</v>
      </c>
      <c r="F3373" t="s">
        <v>349</v>
      </c>
      <c r="G3373" t="s">
        <v>90</v>
      </c>
      <c r="H3373">
        <v>31921</v>
      </c>
      <c r="I3373" s="68" t="str">
        <f>VLOOKUP(E3373,Refs!$P$2:$R$29,3,FALSE)</f>
        <v>Y61</v>
      </c>
      <c r="J3373" s="68" t="str">
        <f>VLOOKUP(E3373,Refs!$P$2:$S$29,4,FALSE)</f>
        <v>East of England</v>
      </c>
      <c r="K3373" s="28">
        <f t="shared" si="109"/>
        <v>31921</v>
      </c>
    </row>
    <row r="3374" spans="1:11" x14ac:dyDescent="0.35">
      <c r="A3374" s="69">
        <f t="shared" si="108"/>
        <v>45778</v>
      </c>
      <c r="B3374" t="s">
        <v>918</v>
      </c>
      <c r="C3374" t="s">
        <v>270</v>
      </c>
      <c r="D3374" t="s">
        <v>898</v>
      </c>
      <c r="E3374" t="s">
        <v>308</v>
      </c>
      <c r="F3374" t="s">
        <v>349</v>
      </c>
      <c r="G3374" t="s">
        <v>27</v>
      </c>
      <c r="H3374">
        <v>3646</v>
      </c>
      <c r="I3374" s="68" t="str">
        <f>VLOOKUP(E3374,Refs!$P$2:$R$29,3,FALSE)</f>
        <v>Y61</v>
      </c>
      <c r="J3374" s="68" t="str">
        <f>VLOOKUP(E3374,Refs!$P$2:$S$29,4,FALSE)</f>
        <v>East of England</v>
      </c>
      <c r="K3374" s="28">
        <f t="shared" si="109"/>
        <v>3646</v>
      </c>
    </row>
    <row r="3375" spans="1:11" x14ac:dyDescent="0.35">
      <c r="A3375" s="69">
        <f t="shared" si="108"/>
        <v>45778</v>
      </c>
      <c r="B3375" t="s">
        <v>918</v>
      </c>
      <c r="C3375" t="s">
        <v>270</v>
      </c>
      <c r="D3375" t="s">
        <v>898</v>
      </c>
      <c r="E3375" t="s">
        <v>308</v>
      </c>
      <c r="F3375" t="s">
        <v>349</v>
      </c>
      <c r="G3375" t="s">
        <v>29</v>
      </c>
      <c r="H3375">
        <v>2610</v>
      </c>
      <c r="I3375" s="68" t="str">
        <f>VLOOKUP(E3375,Refs!$P$2:$R$29,3,FALSE)</f>
        <v>Y61</v>
      </c>
      <c r="J3375" s="68" t="str">
        <f>VLOOKUP(E3375,Refs!$P$2:$S$29,4,FALSE)</f>
        <v>East of England</v>
      </c>
      <c r="K3375" s="28">
        <f t="shared" si="109"/>
        <v>2610</v>
      </c>
    </row>
    <row r="3376" spans="1:11" x14ac:dyDescent="0.35">
      <c r="A3376" s="69">
        <f t="shared" si="108"/>
        <v>45778</v>
      </c>
      <c r="B3376" t="s">
        <v>918</v>
      </c>
      <c r="C3376" t="s">
        <v>270</v>
      </c>
      <c r="D3376" t="s">
        <v>898</v>
      </c>
      <c r="E3376" t="s">
        <v>308</v>
      </c>
      <c r="F3376" t="s">
        <v>349</v>
      </c>
      <c r="G3376" t="s">
        <v>91</v>
      </c>
      <c r="H3376">
        <v>2208</v>
      </c>
      <c r="I3376" s="68" t="str">
        <f>VLOOKUP(E3376,Refs!$P$2:$R$29,3,FALSE)</f>
        <v>Y61</v>
      </c>
      <c r="J3376" s="68" t="str">
        <f>VLOOKUP(E3376,Refs!$P$2:$S$29,4,FALSE)</f>
        <v>East of England</v>
      </c>
      <c r="K3376" s="28">
        <f t="shared" si="109"/>
        <v>2208</v>
      </c>
    </row>
    <row r="3377" spans="1:11" x14ac:dyDescent="0.35">
      <c r="A3377" s="69">
        <f t="shared" si="108"/>
        <v>45778</v>
      </c>
      <c r="B3377" t="s">
        <v>918</v>
      </c>
      <c r="C3377" t="s">
        <v>270</v>
      </c>
      <c r="D3377" t="s">
        <v>898</v>
      </c>
      <c r="E3377" t="s">
        <v>308</v>
      </c>
      <c r="F3377" t="s">
        <v>349</v>
      </c>
      <c r="G3377" t="s">
        <v>92</v>
      </c>
      <c r="H3377">
        <v>6</v>
      </c>
      <c r="I3377" s="68" t="str">
        <f>VLOOKUP(E3377,Refs!$P$2:$R$29,3,FALSE)</f>
        <v>Y61</v>
      </c>
      <c r="J3377" s="68" t="str">
        <f>VLOOKUP(E3377,Refs!$P$2:$S$29,4,FALSE)</f>
        <v>East of England</v>
      </c>
      <c r="K3377" s="28">
        <f t="shared" si="109"/>
        <v>6</v>
      </c>
    </row>
    <row r="3378" spans="1:11" x14ac:dyDescent="0.35">
      <c r="A3378" s="69">
        <f t="shared" si="108"/>
        <v>45778</v>
      </c>
      <c r="B3378" t="s">
        <v>918</v>
      </c>
      <c r="C3378" t="s">
        <v>270</v>
      </c>
      <c r="D3378" t="s">
        <v>898</v>
      </c>
      <c r="E3378" t="s">
        <v>308</v>
      </c>
      <c r="F3378" t="s">
        <v>349</v>
      </c>
      <c r="G3378" t="s">
        <v>93</v>
      </c>
      <c r="H3378">
        <v>1708</v>
      </c>
      <c r="I3378" s="68" t="str">
        <f>VLOOKUP(E3378,Refs!$P$2:$R$29,3,FALSE)</f>
        <v>Y61</v>
      </c>
      <c r="J3378" s="68" t="str">
        <f>VLOOKUP(E3378,Refs!$P$2:$S$29,4,FALSE)</f>
        <v>East of England</v>
      </c>
      <c r="K3378" s="28">
        <f t="shared" si="109"/>
        <v>1708</v>
      </c>
    </row>
    <row r="3379" spans="1:11" x14ac:dyDescent="0.35">
      <c r="A3379" s="69">
        <f t="shared" si="108"/>
        <v>45778</v>
      </c>
      <c r="B3379" t="s">
        <v>918</v>
      </c>
      <c r="C3379" t="s">
        <v>270</v>
      </c>
      <c r="D3379" t="s">
        <v>898</v>
      </c>
      <c r="E3379" t="s">
        <v>308</v>
      </c>
      <c r="F3379" t="s">
        <v>349</v>
      </c>
      <c r="G3379" t="s">
        <v>94</v>
      </c>
      <c r="H3379">
        <v>171</v>
      </c>
      <c r="I3379" s="68" t="str">
        <f>VLOOKUP(E3379,Refs!$P$2:$R$29,3,FALSE)</f>
        <v>Y61</v>
      </c>
      <c r="J3379" s="68" t="str">
        <f>VLOOKUP(E3379,Refs!$P$2:$S$29,4,FALSE)</f>
        <v>East of England</v>
      </c>
      <c r="K3379" s="28">
        <f t="shared" si="109"/>
        <v>171</v>
      </c>
    </row>
    <row r="3380" spans="1:11" x14ac:dyDescent="0.35">
      <c r="A3380" s="69">
        <f t="shared" si="108"/>
        <v>45778</v>
      </c>
      <c r="B3380" t="s">
        <v>918</v>
      </c>
      <c r="C3380" t="s">
        <v>270</v>
      </c>
      <c r="D3380" t="s">
        <v>898</v>
      </c>
      <c r="E3380" t="s">
        <v>308</v>
      </c>
      <c r="F3380" t="s">
        <v>349</v>
      </c>
      <c r="G3380" t="s">
        <v>95</v>
      </c>
      <c r="H3380">
        <v>1080</v>
      </c>
      <c r="I3380" s="68" t="str">
        <f>VLOOKUP(E3380,Refs!$P$2:$R$29,3,FALSE)</f>
        <v>Y61</v>
      </c>
      <c r="J3380" s="68" t="str">
        <f>VLOOKUP(E3380,Refs!$P$2:$S$29,4,FALSE)</f>
        <v>East of England</v>
      </c>
      <c r="K3380" s="28">
        <f t="shared" si="109"/>
        <v>1080</v>
      </c>
    </row>
    <row r="3381" spans="1:11" x14ac:dyDescent="0.35">
      <c r="A3381" s="69">
        <f t="shared" si="108"/>
        <v>45778</v>
      </c>
      <c r="B3381" t="s">
        <v>918</v>
      </c>
      <c r="C3381" t="s">
        <v>270</v>
      </c>
      <c r="D3381" t="s">
        <v>898</v>
      </c>
      <c r="E3381" t="s">
        <v>308</v>
      </c>
      <c r="F3381" t="s">
        <v>349</v>
      </c>
      <c r="G3381" t="s">
        <v>96</v>
      </c>
      <c r="H3381">
        <v>47</v>
      </c>
      <c r="I3381" s="68" t="str">
        <f>VLOOKUP(E3381,Refs!$P$2:$R$29,3,FALSE)</f>
        <v>Y61</v>
      </c>
      <c r="J3381" s="68" t="str">
        <f>VLOOKUP(E3381,Refs!$P$2:$S$29,4,FALSE)</f>
        <v>East of England</v>
      </c>
      <c r="K3381" s="28">
        <f t="shared" si="109"/>
        <v>47</v>
      </c>
    </row>
    <row r="3382" spans="1:11" x14ac:dyDescent="0.35">
      <c r="A3382" s="69">
        <f t="shared" si="108"/>
        <v>45778</v>
      </c>
      <c r="B3382" t="s">
        <v>918</v>
      </c>
      <c r="C3382" t="s">
        <v>270</v>
      </c>
      <c r="D3382" t="s">
        <v>898</v>
      </c>
      <c r="E3382" t="s">
        <v>308</v>
      </c>
      <c r="F3382" t="s">
        <v>349</v>
      </c>
      <c r="G3382" t="s">
        <v>97</v>
      </c>
      <c r="H3382">
        <v>1452</v>
      </c>
      <c r="I3382" s="68" t="str">
        <f>VLOOKUP(E3382,Refs!$P$2:$R$29,3,FALSE)</f>
        <v>Y61</v>
      </c>
      <c r="J3382" s="68" t="str">
        <f>VLOOKUP(E3382,Refs!$P$2:$S$29,4,FALSE)</f>
        <v>East of England</v>
      </c>
      <c r="K3382" s="28">
        <f t="shared" si="109"/>
        <v>1452</v>
      </c>
    </row>
    <row r="3383" spans="1:11" x14ac:dyDescent="0.35">
      <c r="A3383" s="69">
        <f t="shared" si="108"/>
        <v>45778</v>
      </c>
      <c r="B3383" t="s">
        <v>918</v>
      </c>
      <c r="C3383" t="s">
        <v>270</v>
      </c>
      <c r="D3383" t="s">
        <v>898</v>
      </c>
      <c r="E3383" t="s">
        <v>308</v>
      </c>
      <c r="F3383" t="s">
        <v>349</v>
      </c>
      <c r="G3383" t="s">
        <v>31</v>
      </c>
      <c r="H3383">
        <v>850</v>
      </c>
      <c r="I3383" s="68" t="str">
        <f>VLOOKUP(E3383,Refs!$P$2:$R$29,3,FALSE)</f>
        <v>Y61</v>
      </c>
      <c r="J3383" s="68" t="str">
        <f>VLOOKUP(E3383,Refs!$P$2:$S$29,4,FALSE)</f>
        <v>East of England</v>
      </c>
      <c r="K3383" s="28">
        <f t="shared" si="109"/>
        <v>850</v>
      </c>
    </row>
    <row r="3384" spans="1:11" x14ac:dyDescent="0.35">
      <c r="A3384" s="69">
        <f t="shared" si="108"/>
        <v>45778</v>
      </c>
      <c r="B3384" t="s">
        <v>918</v>
      </c>
      <c r="C3384" t="s">
        <v>270</v>
      </c>
      <c r="D3384" t="s">
        <v>898</v>
      </c>
      <c r="E3384" t="s">
        <v>308</v>
      </c>
      <c r="F3384" t="s">
        <v>349</v>
      </c>
      <c r="G3384" t="s">
        <v>98</v>
      </c>
      <c r="H3384">
        <v>5963</v>
      </c>
      <c r="I3384" s="68" t="str">
        <f>VLOOKUP(E3384,Refs!$P$2:$R$29,3,FALSE)</f>
        <v>Y61</v>
      </c>
      <c r="J3384" s="68" t="str">
        <f>VLOOKUP(E3384,Refs!$P$2:$S$29,4,FALSE)</f>
        <v>East of England</v>
      </c>
      <c r="K3384" s="28">
        <f t="shared" si="109"/>
        <v>5963</v>
      </c>
    </row>
    <row r="3385" spans="1:11" x14ac:dyDescent="0.35">
      <c r="A3385" s="69">
        <f t="shared" si="108"/>
        <v>45778</v>
      </c>
      <c r="B3385" t="s">
        <v>918</v>
      </c>
      <c r="C3385" t="s">
        <v>270</v>
      </c>
      <c r="D3385" t="s">
        <v>898</v>
      </c>
      <c r="E3385" t="s">
        <v>308</v>
      </c>
      <c r="F3385" t="s">
        <v>349</v>
      </c>
      <c r="G3385" t="s">
        <v>99</v>
      </c>
      <c r="H3385">
        <v>2782</v>
      </c>
      <c r="I3385" s="68" t="str">
        <f>VLOOKUP(E3385,Refs!$P$2:$R$29,3,FALSE)</f>
        <v>Y61</v>
      </c>
      <c r="J3385" s="68" t="str">
        <f>VLOOKUP(E3385,Refs!$P$2:$S$29,4,FALSE)</f>
        <v>East of England</v>
      </c>
      <c r="K3385" s="28">
        <f t="shared" si="109"/>
        <v>2782</v>
      </c>
    </row>
    <row r="3386" spans="1:11" x14ac:dyDescent="0.35">
      <c r="A3386" s="69">
        <f t="shared" si="108"/>
        <v>45778</v>
      </c>
      <c r="B3386" t="s">
        <v>918</v>
      </c>
      <c r="C3386" t="s">
        <v>270</v>
      </c>
      <c r="D3386" t="s">
        <v>898</v>
      </c>
      <c r="E3386" t="s">
        <v>308</v>
      </c>
      <c r="F3386" t="s">
        <v>349</v>
      </c>
      <c r="G3386" t="s">
        <v>100</v>
      </c>
      <c r="H3386">
        <v>2666</v>
      </c>
      <c r="I3386" s="68" t="str">
        <f>VLOOKUP(E3386,Refs!$P$2:$R$29,3,FALSE)</f>
        <v>Y61</v>
      </c>
      <c r="J3386" s="68" t="str">
        <f>VLOOKUP(E3386,Refs!$P$2:$S$29,4,FALSE)</f>
        <v>East of England</v>
      </c>
      <c r="K3386" s="28">
        <f t="shared" si="109"/>
        <v>2666</v>
      </c>
    </row>
    <row r="3387" spans="1:11" x14ac:dyDescent="0.35">
      <c r="A3387" s="69">
        <f t="shared" si="108"/>
        <v>45778</v>
      </c>
      <c r="B3387" t="s">
        <v>918</v>
      </c>
      <c r="C3387" t="s">
        <v>270</v>
      </c>
      <c r="D3387" t="s">
        <v>898</v>
      </c>
      <c r="E3387" t="s">
        <v>308</v>
      </c>
      <c r="F3387" t="s">
        <v>349</v>
      </c>
      <c r="G3387" t="s">
        <v>101</v>
      </c>
      <c r="H3387">
        <v>897</v>
      </c>
      <c r="I3387" s="68" t="str">
        <f>VLOOKUP(E3387,Refs!$P$2:$R$29,3,FALSE)</f>
        <v>Y61</v>
      </c>
      <c r="J3387" s="68" t="str">
        <f>VLOOKUP(E3387,Refs!$P$2:$S$29,4,FALSE)</f>
        <v>East of England</v>
      </c>
      <c r="K3387" s="28">
        <f t="shared" si="109"/>
        <v>897</v>
      </c>
    </row>
    <row r="3388" spans="1:11" x14ac:dyDescent="0.35">
      <c r="A3388" s="69">
        <f t="shared" si="108"/>
        <v>45778</v>
      </c>
      <c r="B3388" t="s">
        <v>918</v>
      </c>
      <c r="C3388" t="s">
        <v>270</v>
      </c>
      <c r="D3388" t="s">
        <v>898</v>
      </c>
      <c r="E3388" t="s">
        <v>308</v>
      </c>
      <c r="F3388" t="s">
        <v>349</v>
      </c>
      <c r="G3388" t="s">
        <v>102</v>
      </c>
      <c r="H3388">
        <v>1660</v>
      </c>
      <c r="I3388" s="68" t="str">
        <f>VLOOKUP(E3388,Refs!$P$2:$R$29,3,FALSE)</f>
        <v>Y61</v>
      </c>
      <c r="J3388" s="68" t="str">
        <f>VLOOKUP(E3388,Refs!$P$2:$S$29,4,FALSE)</f>
        <v>East of England</v>
      </c>
      <c r="K3388" s="28">
        <f t="shared" si="109"/>
        <v>1660</v>
      </c>
    </row>
    <row r="3389" spans="1:11" x14ac:dyDescent="0.35">
      <c r="A3389" s="69">
        <f t="shared" si="108"/>
        <v>45778</v>
      </c>
      <c r="B3389" t="s">
        <v>918</v>
      </c>
      <c r="C3389" t="s">
        <v>270</v>
      </c>
      <c r="D3389" t="s">
        <v>898</v>
      </c>
      <c r="E3389" t="s">
        <v>308</v>
      </c>
      <c r="F3389" t="s">
        <v>349</v>
      </c>
      <c r="G3389" t="s">
        <v>103</v>
      </c>
      <c r="H3389">
        <v>272</v>
      </c>
      <c r="I3389" s="68" t="str">
        <f>VLOOKUP(E3389,Refs!$P$2:$R$29,3,FALSE)</f>
        <v>Y61</v>
      </c>
      <c r="J3389" s="68" t="str">
        <f>VLOOKUP(E3389,Refs!$P$2:$S$29,4,FALSE)</f>
        <v>East of England</v>
      </c>
      <c r="K3389" s="28">
        <f t="shared" si="109"/>
        <v>272</v>
      </c>
    </row>
    <row r="3390" spans="1:11" x14ac:dyDescent="0.35">
      <c r="A3390" s="69">
        <f t="shared" si="108"/>
        <v>45778</v>
      </c>
      <c r="B3390" t="s">
        <v>918</v>
      </c>
      <c r="C3390" t="s">
        <v>270</v>
      </c>
      <c r="D3390" t="s">
        <v>898</v>
      </c>
      <c r="E3390" t="s">
        <v>308</v>
      </c>
      <c r="F3390" t="s">
        <v>349</v>
      </c>
      <c r="G3390" t="s">
        <v>104</v>
      </c>
      <c r="H3390">
        <v>1552</v>
      </c>
      <c r="I3390" s="68" t="str">
        <f>VLOOKUP(E3390,Refs!$P$2:$R$29,3,FALSE)</f>
        <v>Y61</v>
      </c>
      <c r="J3390" s="68" t="str">
        <f>VLOOKUP(E3390,Refs!$P$2:$S$29,4,FALSE)</f>
        <v>East of England</v>
      </c>
      <c r="K3390" s="28">
        <f t="shared" si="109"/>
        <v>1552</v>
      </c>
    </row>
    <row r="3391" spans="1:11" x14ac:dyDescent="0.35">
      <c r="A3391" s="69">
        <f t="shared" si="108"/>
        <v>45778</v>
      </c>
      <c r="B3391" t="s">
        <v>918</v>
      </c>
      <c r="C3391" t="s">
        <v>270</v>
      </c>
      <c r="D3391" t="s">
        <v>898</v>
      </c>
      <c r="E3391" t="s">
        <v>308</v>
      </c>
      <c r="F3391" t="s">
        <v>349</v>
      </c>
      <c r="G3391" t="s">
        <v>105</v>
      </c>
      <c r="H3391">
        <v>5958186</v>
      </c>
      <c r="I3391" s="68" t="str">
        <f>VLOOKUP(E3391,Refs!$P$2:$R$29,3,FALSE)</f>
        <v>Y61</v>
      </c>
      <c r="J3391" s="68" t="str">
        <f>VLOOKUP(E3391,Refs!$P$2:$S$29,4,FALSE)</f>
        <v>East of England</v>
      </c>
      <c r="K3391" s="28">
        <f t="shared" si="109"/>
        <v>5958186</v>
      </c>
    </row>
    <row r="3392" spans="1:11" x14ac:dyDescent="0.35">
      <c r="A3392" s="69">
        <f t="shared" si="108"/>
        <v>45778</v>
      </c>
      <c r="B3392" t="s">
        <v>918</v>
      </c>
      <c r="C3392" t="s">
        <v>270</v>
      </c>
      <c r="D3392" t="s">
        <v>898</v>
      </c>
      <c r="E3392" t="s">
        <v>308</v>
      </c>
      <c r="F3392" t="s">
        <v>349</v>
      </c>
      <c r="G3392" t="s">
        <v>106</v>
      </c>
      <c r="H3392">
        <v>2659</v>
      </c>
      <c r="I3392" s="68" t="str">
        <f>VLOOKUP(E3392,Refs!$P$2:$R$29,3,FALSE)</f>
        <v>Y61</v>
      </c>
      <c r="J3392" s="68" t="str">
        <f>VLOOKUP(E3392,Refs!$P$2:$S$29,4,FALSE)</f>
        <v>East of England</v>
      </c>
      <c r="K3392" s="28">
        <f t="shared" si="109"/>
        <v>2659</v>
      </c>
    </row>
    <row r="3393" spans="1:11" x14ac:dyDescent="0.35">
      <c r="A3393" s="69">
        <f t="shared" si="108"/>
        <v>45778</v>
      </c>
      <c r="B3393" t="s">
        <v>918</v>
      </c>
      <c r="C3393" t="s">
        <v>270</v>
      </c>
      <c r="D3393" t="s">
        <v>898</v>
      </c>
      <c r="E3393" t="s">
        <v>308</v>
      </c>
      <c r="F3393" t="s">
        <v>349</v>
      </c>
      <c r="G3393" t="s">
        <v>107</v>
      </c>
      <c r="H3393">
        <v>2349</v>
      </c>
      <c r="I3393" s="68" t="str">
        <f>VLOOKUP(E3393,Refs!$P$2:$R$29,3,FALSE)</f>
        <v>Y61</v>
      </c>
      <c r="J3393" s="68" t="str">
        <f>VLOOKUP(E3393,Refs!$P$2:$S$29,4,FALSE)</f>
        <v>East of England</v>
      </c>
      <c r="K3393" s="28">
        <f t="shared" si="109"/>
        <v>2349</v>
      </c>
    </row>
    <row r="3394" spans="1:11" x14ac:dyDescent="0.35">
      <c r="A3394" s="69">
        <f t="shared" si="108"/>
        <v>45778</v>
      </c>
      <c r="B3394" t="s">
        <v>918</v>
      </c>
      <c r="C3394" t="s">
        <v>270</v>
      </c>
      <c r="D3394" t="s">
        <v>898</v>
      </c>
      <c r="E3394" t="s">
        <v>308</v>
      </c>
      <c r="F3394" t="s">
        <v>349</v>
      </c>
      <c r="G3394" t="s">
        <v>108</v>
      </c>
      <c r="H3394">
        <v>95</v>
      </c>
      <c r="I3394" s="68" t="str">
        <f>VLOOKUP(E3394,Refs!$P$2:$R$29,3,FALSE)</f>
        <v>Y61</v>
      </c>
      <c r="J3394" s="68" t="str">
        <f>VLOOKUP(E3394,Refs!$P$2:$S$29,4,FALSE)</f>
        <v>East of England</v>
      </c>
      <c r="K3394" s="28">
        <f t="shared" si="109"/>
        <v>95</v>
      </c>
    </row>
    <row r="3395" spans="1:11" x14ac:dyDescent="0.35">
      <c r="A3395" s="69">
        <f t="shared" ref="A3395:A3458" si="110">DATEVALUE(RIGHT(B3395,8))</f>
        <v>45778</v>
      </c>
      <c r="B3395" t="s">
        <v>918</v>
      </c>
      <c r="C3395" t="s">
        <v>270</v>
      </c>
      <c r="D3395" t="s">
        <v>898</v>
      </c>
      <c r="E3395" t="s">
        <v>308</v>
      </c>
      <c r="F3395" t="s">
        <v>349</v>
      </c>
      <c r="G3395" t="s">
        <v>109</v>
      </c>
      <c r="H3395">
        <v>1257</v>
      </c>
      <c r="I3395" s="68" t="str">
        <f>VLOOKUP(E3395,Refs!$P$2:$R$29,3,FALSE)</f>
        <v>Y61</v>
      </c>
      <c r="J3395" s="68" t="str">
        <f>VLOOKUP(E3395,Refs!$P$2:$S$29,4,FALSE)</f>
        <v>East of England</v>
      </c>
      <c r="K3395" s="28">
        <f t="shared" si="109"/>
        <v>1257</v>
      </c>
    </row>
    <row r="3396" spans="1:11" x14ac:dyDescent="0.35">
      <c r="A3396" s="69">
        <f t="shared" si="110"/>
        <v>45778</v>
      </c>
      <c r="B3396" t="s">
        <v>918</v>
      </c>
      <c r="C3396" t="s">
        <v>270</v>
      </c>
      <c r="D3396" t="s">
        <v>898</v>
      </c>
      <c r="E3396" t="s">
        <v>308</v>
      </c>
      <c r="F3396" t="s">
        <v>349</v>
      </c>
      <c r="G3396" t="s">
        <v>110</v>
      </c>
      <c r="H3396">
        <v>4980317</v>
      </c>
      <c r="I3396" s="68" t="str">
        <f>VLOOKUP(E3396,Refs!$P$2:$R$29,3,FALSE)</f>
        <v>Y61</v>
      </c>
      <c r="J3396" s="68" t="str">
        <f>VLOOKUP(E3396,Refs!$P$2:$S$29,4,FALSE)</f>
        <v>East of England</v>
      </c>
      <c r="K3396" s="28">
        <f t="shared" si="109"/>
        <v>4980317</v>
      </c>
    </row>
    <row r="3397" spans="1:11" x14ac:dyDescent="0.35">
      <c r="A3397" s="69">
        <f t="shared" si="110"/>
        <v>45778</v>
      </c>
      <c r="B3397" t="s">
        <v>918</v>
      </c>
      <c r="C3397" t="s">
        <v>270</v>
      </c>
      <c r="D3397" t="s">
        <v>898</v>
      </c>
      <c r="E3397" t="s">
        <v>308</v>
      </c>
      <c r="F3397" t="s">
        <v>349</v>
      </c>
      <c r="G3397" t="s">
        <v>111</v>
      </c>
      <c r="H3397">
        <v>585</v>
      </c>
      <c r="I3397" s="68" t="str">
        <f>VLOOKUP(E3397,Refs!$P$2:$R$29,3,FALSE)</f>
        <v>Y61</v>
      </c>
      <c r="J3397" s="68" t="str">
        <f>VLOOKUP(E3397,Refs!$P$2:$S$29,4,FALSE)</f>
        <v>East of England</v>
      </c>
      <c r="K3397" s="28">
        <f t="shared" si="109"/>
        <v>585</v>
      </c>
    </row>
    <row r="3398" spans="1:11" x14ac:dyDescent="0.35">
      <c r="A3398" s="69">
        <f t="shared" si="110"/>
        <v>45778</v>
      </c>
      <c r="B3398" t="s">
        <v>918</v>
      </c>
      <c r="C3398" t="s">
        <v>270</v>
      </c>
      <c r="D3398" t="s">
        <v>898</v>
      </c>
      <c r="E3398" t="s">
        <v>308</v>
      </c>
      <c r="F3398" t="s">
        <v>349</v>
      </c>
      <c r="G3398" t="s">
        <v>814</v>
      </c>
      <c r="H3398">
        <v>14644</v>
      </c>
      <c r="I3398" s="68" t="str">
        <f>VLOOKUP(E3398,Refs!$P$2:$R$29,3,FALSE)</f>
        <v>Y61</v>
      </c>
      <c r="J3398" s="68" t="str">
        <f>VLOOKUP(E3398,Refs!$P$2:$S$29,4,FALSE)</f>
        <v>East of England</v>
      </c>
      <c r="K3398" s="28">
        <f t="shared" si="109"/>
        <v>14644</v>
      </c>
    </row>
    <row r="3399" spans="1:11" x14ac:dyDescent="0.35">
      <c r="A3399" s="69">
        <f t="shared" si="110"/>
        <v>45778</v>
      </c>
      <c r="B3399" t="s">
        <v>918</v>
      </c>
      <c r="C3399" t="s">
        <v>270</v>
      </c>
      <c r="D3399" t="s">
        <v>898</v>
      </c>
      <c r="E3399" t="s">
        <v>308</v>
      </c>
      <c r="F3399" t="s">
        <v>349</v>
      </c>
      <c r="G3399" t="s">
        <v>815</v>
      </c>
      <c r="H3399">
        <v>594</v>
      </c>
      <c r="I3399" s="68" t="str">
        <f>VLOOKUP(E3399,Refs!$P$2:$R$29,3,FALSE)</f>
        <v>Y61</v>
      </c>
      <c r="J3399" s="68" t="str">
        <f>VLOOKUP(E3399,Refs!$P$2:$S$29,4,FALSE)</f>
        <v>East of England</v>
      </c>
      <c r="K3399" s="28">
        <f t="shared" si="109"/>
        <v>594</v>
      </c>
    </row>
    <row r="3400" spans="1:11" x14ac:dyDescent="0.35">
      <c r="A3400" s="69">
        <f t="shared" si="110"/>
        <v>45778</v>
      </c>
      <c r="B3400" t="s">
        <v>918</v>
      </c>
      <c r="C3400" t="s">
        <v>270</v>
      </c>
      <c r="D3400" t="s">
        <v>898</v>
      </c>
      <c r="E3400" t="s">
        <v>308</v>
      </c>
      <c r="F3400" t="s">
        <v>349</v>
      </c>
      <c r="G3400" t="s">
        <v>112</v>
      </c>
      <c r="H3400">
        <v>22084</v>
      </c>
      <c r="I3400" s="68" t="str">
        <f>VLOOKUP(E3400,Refs!$P$2:$R$29,3,FALSE)</f>
        <v>Y61</v>
      </c>
      <c r="J3400" s="68" t="str">
        <f>VLOOKUP(E3400,Refs!$P$2:$S$29,4,FALSE)</f>
        <v>East of England</v>
      </c>
      <c r="K3400" s="28">
        <f t="shared" si="109"/>
        <v>22084</v>
      </c>
    </row>
    <row r="3401" spans="1:11" x14ac:dyDescent="0.35">
      <c r="A3401" s="69">
        <f t="shared" si="110"/>
        <v>45778</v>
      </c>
      <c r="B3401" t="s">
        <v>918</v>
      </c>
      <c r="C3401" t="s">
        <v>270</v>
      </c>
      <c r="D3401" t="s">
        <v>898</v>
      </c>
      <c r="E3401" t="s">
        <v>308</v>
      </c>
      <c r="F3401" t="s">
        <v>349</v>
      </c>
      <c r="G3401" t="s">
        <v>113</v>
      </c>
      <c r="H3401">
        <v>15</v>
      </c>
      <c r="I3401" s="68" t="str">
        <f>VLOOKUP(E3401,Refs!$P$2:$R$29,3,FALSE)</f>
        <v>Y61</v>
      </c>
      <c r="J3401" s="68" t="str">
        <f>VLOOKUP(E3401,Refs!$P$2:$S$29,4,FALSE)</f>
        <v>East of England</v>
      </c>
      <c r="K3401" s="28">
        <f t="shared" si="109"/>
        <v>15</v>
      </c>
    </row>
    <row r="3402" spans="1:11" x14ac:dyDescent="0.35">
      <c r="A3402" s="69">
        <f t="shared" si="110"/>
        <v>45778</v>
      </c>
      <c r="B3402" t="s">
        <v>918</v>
      </c>
      <c r="C3402" t="s">
        <v>270</v>
      </c>
      <c r="D3402" t="s">
        <v>898</v>
      </c>
      <c r="E3402" t="s">
        <v>308</v>
      </c>
      <c r="F3402" t="s">
        <v>349</v>
      </c>
      <c r="G3402" t="s">
        <v>114</v>
      </c>
      <c r="H3402">
        <v>16920</v>
      </c>
      <c r="I3402" s="68" t="str">
        <f>VLOOKUP(E3402,Refs!$P$2:$R$29,3,FALSE)</f>
        <v>Y61</v>
      </c>
      <c r="J3402" s="68" t="str">
        <f>VLOOKUP(E3402,Refs!$P$2:$S$29,4,FALSE)</f>
        <v>East of England</v>
      </c>
      <c r="K3402" s="28">
        <f t="shared" si="109"/>
        <v>16920</v>
      </c>
    </row>
    <row r="3403" spans="1:11" x14ac:dyDescent="0.35">
      <c r="A3403" s="69">
        <f t="shared" si="110"/>
        <v>45778</v>
      </c>
      <c r="B3403" t="s">
        <v>918</v>
      </c>
      <c r="C3403" t="s">
        <v>270</v>
      </c>
      <c r="D3403" t="s">
        <v>898</v>
      </c>
      <c r="E3403" t="s">
        <v>308</v>
      </c>
      <c r="F3403" t="s">
        <v>349</v>
      </c>
      <c r="G3403" t="s">
        <v>115</v>
      </c>
      <c r="H3403">
        <v>3471</v>
      </c>
      <c r="I3403" s="68" t="str">
        <f>VLOOKUP(E3403,Refs!$P$2:$R$29,3,FALSE)</f>
        <v>Y61</v>
      </c>
      <c r="J3403" s="68" t="str">
        <f>VLOOKUP(E3403,Refs!$P$2:$S$29,4,FALSE)</f>
        <v>East of England</v>
      </c>
      <c r="K3403" s="28">
        <f t="shared" si="109"/>
        <v>3471</v>
      </c>
    </row>
    <row r="3404" spans="1:11" x14ac:dyDescent="0.35">
      <c r="A3404" s="69">
        <f t="shared" si="110"/>
        <v>45778</v>
      </c>
      <c r="B3404" t="s">
        <v>918</v>
      </c>
      <c r="C3404" t="s">
        <v>270</v>
      </c>
      <c r="D3404" t="s">
        <v>898</v>
      </c>
      <c r="E3404" t="s">
        <v>308</v>
      </c>
      <c r="F3404" t="s">
        <v>349</v>
      </c>
      <c r="G3404" t="s">
        <v>116</v>
      </c>
      <c r="H3404">
        <v>3822</v>
      </c>
      <c r="I3404" s="68" t="str">
        <f>VLOOKUP(E3404,Refs!$P$2:$R$29,3,FALSE)</f>
        <v>Y61</v>
      </c>
      <c r="J3404" s="68" t="str">
        <f>VLOOKUP(E3404,Refs!$P$2:$S$29,4,FALSE)</f>
        <v>East of England</v>
      </c>
      <c r="K3404" s="28">
        <f t="shared" si="109"/>
        <v>3822</v>
      </c>
    </row>
    <row r="3405" spans="1:11" x14ac:dyDescent="0.35">
      <c r="A3405" s="69">
        <f t="shared" si="110"/>
        <v>45778</v>
      </c>
      <c r="B3405" t="s">
        <v>918</v>
      </c>
      <c r="C3405" t="s">
        <v>270</v>
      </c>
      <c r="D3405" t="s">
        <v>898</v>
      </c>
      <c r="E3405" t="s">
        <v>308</v>
      </c>
      <c r="F3405" t="s">
        <v>349</v>
      </c>
      <c r="G3405" t="s">
        <v>117</v>
      </c>
      <c r="H3405">
        <v>732</v>
      </c>
      <c r="I3405" s="68" t="str">
        <f>VLOOKUP(E3405,Refs!$P$2:$R$29,3,FALSE)</f>
        <v>Y61</v>
      </c>
      <c r="J3405" s="68" t="str">
        <f>VLOOKUP(E3405,Refs!$P$2:$S$29,4,FALSE)</f>
        <v>East of England</v>
      </c>
      <c r="K3405" s="28">
        <f t="shared" si="109"/>
        <v>732</v>
      </c>
    </row>
    <row r="3406" spans="1:11" x14ac:dyDescent="0.35">
      <c r="A3406" s="69">
        <f t="shared" si="110"/>
        <v>45778</v>
      </c>
      <c r="B3406" t="s">
        <v>918</v>
      </c>
      <c r="C3406" t="s">
        <v>270</v>
      </c>
      <c r="D3406" t="s">
        <v>898</v>
      </c>
      <c r="E3406" t="s">
        <v>308</v>
      </c>
      <c r="F3406" t="s">
        <v>349</v>
      </c>
      <c r="G3406" t="s">
        <v>118</v>
      </c>
      <c r="H3406">
        <v>11995</v>
      </c>
      <c r="I3406" s="68" t="str">
        <f>VLOOKUP(E3406,Refs!$P$2:$R$29,3,FALSE)</f>
        <v>Y61</v>
      </c>
      <c r="J3406" s="68" t="str">
        <f>VLOOKUP(E3406,Refs!$P$2:$S$29,4,FALSE)</f>
        <v>East of England</v>
      </c>
      <c r="K3406" s="28">
        <f t="shared" si="109"/>
        <v>11995</v>
      </c>
    </row>
    <row r="3407" spans="1:11" x14ac:dyDescent="0.35">
      <c r="A3407" s="69">
        <f t="shared" si="110"/>
        <v>45778</v>
      </c>
      <c r="B3407" t="s">
        <v>918</v>
      </c>
      <c r="C3407" t="s">
        <v>270</v>
      </c>
      <c r="D3407" t="s">
        <v>898</v>
      </c>
      <c r="E3407" t="s">
        <v>308</v>
      </c>
      <c r="F3407" t="s">
        <v>349</v>
      </c>
      <c r="G3407" t="s">
        <v>119</v>
      </c>
      <c r="H3407">
        <v>2690</v>
      </c>
      <c r="I3407" s="68" t="str">
        <f>VLOOKUP(E3407,Refs!$P$2:$R$29,3,FALSE)</f>
        <v>Y61</v>
      </c>
      <c r="J3407" s="68" t="str">
        <f>VLOOKUP(E3407,Refs!$P$2:$S$29,4,FALSE)</f>
        <v>East of England</v>
      </c>
      <c r="K3407" s="28">
        <f t="shared" si="109"/>
        <v>2690</v>
      </c>
    </row>
    <row r="3408" spans="1:11" x14ac:dyDescent="0.35">
      <c r="A3408" s="69">
        <f t="shared" si="110"/>
        <v>45778</v>
      </c>
      <c r="B3408" t="s">
        <v>918</v>
      </c>
      <c r="C3408" t="s">
        <v>270</v>
      </c>
      <c r="D3408" t="s">
        <v>898</v>
      </c>
      <c r="E3408" t="s">
        <v>308</v>
      </c>
      <c r="F3408" t="s">
        <v>349</v>
      </c>
      <c r="G3408" t="s">
        <v>120</v>
      </c>
      <c r="H3408">
        <v>30</v>
      </c>
      <c r="I3408" s="68" t="str">
        <f>VLOOKUP(E3408,Refs!$P$2:$R$29,3,FALSE)</f>
        <v>Y61</v>
      </c>
      <c r="J3408" s="68" t="str">
        <f>VLOOKUP(E3408,Refs!$P$2:$S$29,4,FALSE)</f>
        <v>East of England</v>
      </c>
      <c r="K3408" s="28">
        <f t="shared" si="109"/>
        <v>30</v>
      </c>
    </row>
    <row r="3409" spans="1:11" x14ac:dyDescent="0.35">
      <c r="A3409" s="69">
        <f t="shared" si="110"/>
        <v>45778</v>
      </c>
      <c r="B3409" t="s">
        <v>918</v>
      </c>
      <c r="C3409" t="s">
        <v>270</v>
      </c>
      <c r="D3409" t="s">
        <v>898</v>
      </c>
      <c r="E3409" t="s">
        <v>308</v>
      </c>
      <c r="F3409" t="s">
        <v>349</v>
      </c>
      <c r="G3409" t="s">
        <v>121</v>
      </c>
      <c r="H3409">
        <v>7</v>
      </c>
      <c r="I3409" s="68" t="str">
        <f>VLOOKUP(E3409,Refs!$P$2:$R$29,3,FALSE)</f>
        <v>Y61</v>
      </c>
      <c r="J3409" s="68" t="str">
        <f>VLOOKUP(E3409,Refs!$P$2:$S$29,4,FALSE)</f>
        <v>East of England</v>
      </c>
      <c r="K3409" s="28">
        <f t="shared" si="109"/>
        <v>7</v>
      </c>
    </row>
    <row r="3410" spans="1:11" x14ac:dyDescent="0.35">
      <c r="A3410" s="69">
        <f t="shared" si="110"/>
        <v>45778</v>
      </c>
      <c r="B3410" t="s">
        <v>918</v>
      </c>
      <c r="C3410" t="s">
        <v>270</v>
      </c>
      <c r="D3410" t="s">
        <v>898</v>
      </c>
      <c r="E3410" t="s">
        <v>308</v>
      </c>
      <c r="F3410" t="s">
        <v>349</v>
      </c>
      <c r="G3410" t="s">
        <v>122</v>
      </c>
      <c r="H3410">
        <v>2261</v>
      </c>
      <c r="I3410" s="68" t="str">
        <f>VLOOKUP(E3410,Refs!$P$2:$R$29,3,FALSE)</f>
        <v>Y61</v>
      </c>
      <c r="J3410" s="68" t="str">
        <f>VLOOKUP(E3410,Refs!$P$2:$S$29,4,FALSE)</f>
        <v>East of England</v>
      </c>
      <c r="K3410" s="28">
        <f t="shared" si="109"/>
        <v>2261</v>
      </c>
    </row>
    <row r="3411" spans="1:11" x14ac:dyDescent="0.35">
      <c r="A3411" s="69">
        <f t="shared" si="110"/>
        <v>45778</v>
      </c>
      <c r="B3411" t="s">
        <v>918</v>
      </c>
      <c r="C3411" t="s">
        <v>270</v>
      </c>
      <c r="D3411" t="s">
        <v>898</v>
      </c>
      <c r="E3411" t="s">
        <v>308</v>
      </c>
      <c r="F3411" t="s">
        <v>349</v>
      </c>
      <c r="G3411" t="s">
        <v>123</v>
      </c>
      <c r="H3411">
        <v>29</v>
      </c>
      <c r="I3411" s="68" t="str">
        <f>VLOOKUP(E3411,Refs!$P$2:$R$29,3,FALSE)</f>
        <v>Y61</v>
      </c>
      <c r="J3411" s="68" t="str">
        <f>VLOOKUP(E3411,Refs!$P$2:$S$29,4,FALSE)</f>
        <v>East of England</v>
      </c>
      <c r="K3411" s="28">
        <f t="shared" si="109"/>
        <v>29</v>
      </c>
    </row>
    <row r="3412" spans="1:11" x14ac:dyDescent="0.35">
      <c r="A3412" s="69">
        <f t="shared" si="110"/>
        <v>45778</v>
      </c>
      <c r="B3412" t="s">
        <v>918</v>
      </c>
      <c r="C3412" t="s">
        <v>270</v>
      </c>
      <c r="D3412" t="s">
        <v>898</v>
      </c>
      <c r="E3412" t="s">
        <v>308</v>
      </c>
      <c r="F3412" t="s">
        <v>349</v>
      </c>
      <c r="G3412" t="s">
        <v>124</v>
      </c>
      <c r="H3412">
        <v>40</v>
      </c>
      <c r="I3412" s="68" t="str">
        <f>VLOOKUP(E3412,Refs!$P$2:$R$29,3,FALSE)</f>
        <v>Y61</v>
      </c>
      <c r="J3412" s="68" t="str">
        <f>VLOOKUP(E3412,Refs!$P$2:$S$29,4,FALSE)</f>
        <v>East of England</v>
      </c>
      <c r="K3412" s="28">
        <f t="shared" si="109"/>
        <v>40</v>
      </c>
    </row>
    <row r="3413" spans="1:11" x14ac:dyDescent="0.35">
      <c r="A3413" s="69">
        <f t="shared" si="110"/>
        <v>45778</v>
      </c>
      <c r="B3413" t="s">
        <v>918</v>
      </c>
      <c r="C3413" t="s">
        <v>270</v>
      </c>
      <c r="D3413" t="s">
        <v>898</v>
      </c>
      <c r="E3413" t="s">
        <v>308</v>
      </c>
      <c r="F3413" t="s">
        <v>349</v>
      </c>
      <c r="G3413" t="s">
        <v>125</v>
      </c>
      <c r="H3413">
        <v>0</v>
      </c>
      <c r="I3413" s="68" t="str">
        <f>VLOOKUP(E3413,Refs!$P$2:$R$29,3,FALSE)</f>
        <v>Y61</v>
      </c>
      <c r="J3413" s="68" t="str">
        <f>VLOOKUP(E3413,Refs!$P$2:$S$29,4,FALSE)</f>
        <v>East of England</v>
      </c>
      <c r="K3413" s="28" t="str">
        <f t="shared" si="109"/>
        <v/>
      </c>
    </row>
    <row r="3414" spans="1:11" x14ac:dyDescent="0.35">
      <c r="A3414" s="69">
        <f t="shared" si="110"/>
        <v>45778</v>
      </c>
      <c r="B3414" t="s">
        <v>918</v>
      </c>
      <c r="C3414" t="s">
        <v>270</v>
      </c>
      <c r="D3414" t="s">
        <v>898</v>
      </c>
      <c r="E3414" t="s">
        <v>308</v>
      </c>
      <c r="F3414" t="s">
        <v>349</v>
      </c>
      <c r="G3414" t="s">
        <v>126</v>
      </c>
      <c r="H3414">
        <v>0</v>
      </c>
      <c r="I3414" s="68" t="str">
        <f>VLOOKUP(E3414,Refs!$P$2:$R$29,3,FALSE)</f>
        <v>Y61</v>
      </c>
      <c r="J3414" s="68" t="str">
        <f>VLOOKUP(E3414,Refs!$P$2:$S$29,4,FALSE)</f>
        <v>East of England</v>
      </c>
      <c r="K3414" s="28" t="str">
        <f t="shared" si="109"/>
        <v/>
      </c>
    </row>
    <row r="3415" spans="1:11" x14ac:dyDescent="0.35">
      <c r="A3415" s="69">
        <f t="shared" si="110"/>
        <v>45778</v>
      </c>
      <c r="B3415" t="s">
        <v>918</v>
      </c>
      <c r="C3415" t="s">
        <v>270</v>
      </c>
      <c r="D3415" t="s">
        <v>898</v>
      </c>
      <c r="E3415" t="s">
        <v>308</v>
      </c>
      <c r="F3415" t="s">
        <v>349</v>
      </c>
      <c r="G3415" t="s">
        <v>127</v>
      </c>
      <c r="H3415">
        <v>0</v>
      </c>
      <c r="I3415" s="68" t="str">
        <f>VLOOKUP(E3415,Refs!$P$2:$R$29,3,FALSE)</f>
        <v>Y61</v>
      </c>
      <c r="J3415" s="68" t="str">
        <f>VLOOKUP(E3415,Refs!$P$2:$S$29,4,FALSE)</f>
        <v>East of England</v>
      </c>
      <c r="K3415" s="28" t="str">
        <f t="shared" si="109"/>
        <v/>
      </c>
    </row>
    <row r="3416" spans="1:11" x14ac:dyDescent="0.35">
      <c r="A3416" s="69">
        <f t="shared" si="110"/>
        <v>45778</v>
      </c>
      <c r="B3416" t="s">
        <v>918</v>
      </c>
      <c r="C3416" t="s">
        <v>270</v>
      </c>
      <c r="D3416" t="s">
        <v>898</v>
      </c>
      <c r="E3416" t="s">
        <v>308</v>
      </c>
      <c r="F3416" t="s">
        <v>349</v>
      </c>
      <c r="G3416" t="s">
        <v>128</v>
      </c>
      <c r="H3416">
        <v>11</v>
      </c>
      <c r="I3416" s="68" t="str">
        <f>VLOOKUP(E3416,Refs!$P$2:$R$29,3,FALSE)</f>
        <v>Y61</v>
      </c>
      <c r="J3416" s="68" t="str">
        <f>VLOOKUP(E3416,Refs!$P$2:$S$29,4,FALSE)</f>
        <v>East of England</v>
      </c>
      <c r="K3416" s="28">
        <f t="shared" si="109"/>
        <v>11</v>
      </c>
    </row>
    <row r="3417" spans="1:11" x14ac:dyDescent="0.35">
      <c r="A3417" s="69">
        <f t="shared" si="110"/>
        <v>45778</v>
      </c>
      <c r="B3417" t="s">
        <v>918</v>
      </c>
      <c r="C3417" t="s">
        <v>270</v>
      </c>
      <c r="D3417" t="s">
        <v>898</v>
      </c>
      <c r="E3417" t="s">
        <v>308</v>
      </c>
      <c r="F3417" t="s">
        <v>349</v>
      </c>
      <c r="G3417" t="s">
        <v>129</v>
      </c>
      <c r="H3417">
        <v>1057</v>
      </c>
      <c r="I3417" s="68" t="str">
        <f>VLOOKUP(E3417,Refs!$P$2:$R$29,3,FALSE)</f>
        <v>Y61</v>
      </c>
      <c r="J3417" s="68" t="str">
        <f>VLOOKUP(E3417,Refs!$P$2:$S$29,4,FALSE)</f>
        <v>East of England</v>
      </c>
      <c r="K3417" s="28">
        <f t="shared" si="109"/>
        <v>1057</v>
      </c>
    </row>
    <row r="3418" spans="1:11" x14ac:dyDescent="0.35">
      <c r="A3418" s="69">
        <f t="shared" si="110"/>
        <v>45778</v>
      </c>
      <c r="B3418" t="s">
        <v>918</v>
      </c>
      <c r="C3418" t="s">
        <v>270</v>
      </c>
      <c r="D3418" t="s">
        <v>898</v>
      </c>
      <c r="E3418" t="s">
        <v>308</v>
      </c>
      <c r="F3418" t="s">
        <v>349</v>
      </c>
      <c r="G3418" t="s">
        <v>130</v>
      </c>
      <c r="H3418">
        <v>403</v>
      </c>
      <c r="I3418" s="68" t="str">
        <f>VLOOKUP(E3418,Refs!$P$2:$R$29,3,FALSE)</f>
        <v>Y61</v>
      </c>
      <c r="J3418" s="68" t="str">
        <f>VLOOKUP(E3418,Refs!$P$2:$S$29,4,FALSE)</f>
        <v>East of England</v>
      </c>
      <c r="K3418" s="28">
        <f t="shared" si="109"/>
        <v>403</v>
      </c>
    </row>
    <row r="3419" spans="1:11" x14ac:dyDescent="0.35">
      <c r="A3419" s="69">
        <f t="shared" si="110"/>
        <v>45778</v>
      </c>
      <c r="B3419" t="s">
        <v>918</v>
      </c>
      <c r="C3419" t="s">
        <v>270</v>
      </c>
      <c r="D3419" t="s">
        <v>898</v>
      </c>
      <c r="E3419" t="s">
        <v>308</v>
      </c>
      <c r="F3419" t="s">
        <v>349</v>
      </c>
      <c r="G3419" t="s">
        <v>131</v>
      </c>
      <c r="H3419">
        <v>209</v>
      </c>
      <c r="I3419" s="68" t="str">
        <f>VLOOKUP(E3419,Refs!$P$2:$R$29,3,FALSE)</f>
        <v>Y61</v>
      </c>
      <c r="J3419" s="68" t="str">
        <f>VLOOKUP(E3419,Refs!$P$2:$S$29,4,FALSE)</f>
        <v>East of England</v>
      </c>
      <c r="K3419" s="28">
        <f t="shared" si="109"/>
        <v>209</v>
      </c>
    </row>
    <row r="3420" spans="1:11" x14ac:dyDescent="0.35">
      <c r="A3420" s="69">
        <f t="shared" si="110"/>
        <v>45778</v>
      </c>
      <c r="B3420" t="s">
        <v>918</v>
      </c>
      <c r="C3420" t="s">
        <v>270</v>
      </c>
      <c r="D3420" t="s">
        <v>898</v>
      </c>
      <c r="E3420" t="s">
        <v>308</v>
      </c>
      <c r="F3420" t="s">
        <v>349</v>
      </c>
      <c r="G3420" t="s">
        <v>132</v>
      </c>
      <c r="H3420">
        <v>3126</v>
      </c>
      <c r="I3420" s="68" t="str">
        <f>VLOOKUP(E3420,Refs!$P$2:$R$29,3,FALSE)</f>
        <v>Y61</v>
      </c>
      <c r="J3420" s="68" t="str">
        <f>VLOOKUP(E3420,Refs!$P$2:$S$29,4,FALSE)</f>
        <v>East of England</v>
      </c>
      <c r="K3420" s="28">
        <f t="shared" si="109"/>
        <v>3126</v>
      </c>
    </row>
    <row r="3421" spans="1:11" x14ac:dyDescent="0.35">
      <c r="A3421" s="69">
        <f t="shared" si="110"/>
        <v>45778</v>
      </c>
      <c r="B3421" t="s">
        <v>918</v>
      </c>
      <c r="C3421" t="s">
        <v>270</v>
      </c>
      <c r="D3421" t="s">
        <v>898</v>
      </c>
      <c r="E3421" t="s">
        <v>308</v>
      </c>
      <c r="F3421" t="s">
        <v>349</v>
      </c>
      <c r="G3421" t="s">
        <v>133</v>
      </c>
      <c r="H3421">
        <v>2002</v>
      </c>
      <c r="I3421" s="68" t="str">
        <f>VLOOKUP(E3421,Refs!$P$2:$R$29,3,FALSE)</f>
        <v>Y61</v>
      </c>
      <c r="J3421" s="68" t="str">
        <f>VLOOKUP(E3421,Refs!$P$2:$S$29,4,FALSE)</f>
        <v>East of England</v>
      </c>
      <c r="K3421" s="28">
        <f t="shared" si="109"/>
        <v>2002</v>
      </c>
    </row>
    <row r="3422" spans="1:11" x14ac:dyDescent="0.35">
      <c r="A3422" s="69">
        <f t="shared" si="110"/>
        <v>45778</v>
      </c>
      <c r="B3422" t="s">
        <v>918</v>
      </c>
      <c r="C3422" t="s">
        <v>270</v>
      </c>
      <c r="D3422" t="s">
        <v>898</v>
      </c>
      <c r="E3422" t="s">
        <v>308</v>
      </c>
      <c r="F3422" t="s">
        <v>349</v>
      </c>
      <c r="G3422" t="s">
        <v>134</v>
      </c>
      <c r="H3422">
        <v>401</v>
      </c>
      <c r="I3422" s="68" t="str">
        <f>VLOOKUP(E3422,Refs!$P$2:$R$29,3,FALSE)</f>
        <v>Y61</v>
      </c>
      <c r="J3422" s="68" t="str">
        <f>VLOOKUP(E3422,Refs!$P$2:$S$29,4,FALSE)</f>
        <v>East of England</v>
      </c>
      <c r="K3422" s="28">
        <f t="shared" si="109"/>
        <v>401</v>
      </c>
    </row>
    <row r="3423" spans="1:11" x14ac:dyDescent="0.35">
      <c r="A3423" s="69">
        <f t="shared" si="110"/>
        <v>45778</v>
      </c>
      <c r="B3423" t="s">
        <v>918</v>
      </c>
      <c r="C3423" t="s">
        <v>270</v>
      </c>
      <c r="D3423" t="s">
        <v>898</v>
      </c>
      <c r="E3423" t="s">
        <v>308</v>
      </c>
      <c r="F3423" t="s">
        <v>349</v>
      </c>
      <c r="G3423" t="s">
        <v>135</v>
      </c>
      <c r="H3423">
        <v>401</v>
      </c>
      <c r="I3423" s="68" t="str">
        <f>VLOOKUP(E3423,Refs!$P$2:$R$29,3,FALSE)</f>
        <v>Y61</v>
      </c>
      <c r="J3423" s="68" t="str">
        <f>VLOOKUP(E3423,Refs!$P$2:$S$29,4,FALSE)</f>
        <v>East of England</v>
      </c>
      <c r="K3423" s="28">
        <f t="shared" si="109"/>
        <v>401</v>
      </c>
    </row>
    <row r="3424" spans="1:11" x14ac:dyDescent="0.35">
      <c r="A3424" s="69">
        <f t="shared" si="110"/>
        <v>45778</v>
      </c>
      <c r="B3424" t="s">
        <v>918</v>
      </c>
      <c r="C3424" t="s">
        <v>270</v>
      </c>
      <c r="D3424" t="s">
        <v>898</v>
      </c>
      <c r="E3424" t="s">
        <v>308</v>
      </c>
      <c r="F3424" t="s">
        <v>349</v>
      </c>
      <c r="G3424" t="s">
        <v>136</v>
      </c>
      <c r="H3424">
        <v>60</v>
      </c>
      <c r="I3424" s="68" t="str">
        <f>VLOOKUP(E3424,Refs!$P$2:$R$29,3,FALSE)</f>
        <v>Y61</v>
      </c>
      <c r="J3424" s="68" t="str">
        <f>VLOOKUP(E3424,Refs!$P$2:$S$29,4,FALSE)</f>
        <v>East of England</v>
      </c>
      <c r="K3424" s="28">
        <f t="shared" si="109"/>
        <v>60</v>
      </c>
    </row>
    <row r="3425" spans="1:11" x14ac:dyDescent="0.35">
      <c r="A3425" s="69">
        <f t="shared" si="110"/>
        <v>45778</v>
      </c>
      <c r="B3425" t="s">
        <v>918</v>
      </c>
      <c r="C3425" t="s">
        <v>270</v>
      </c>
      <c r="D3425" t="s">
        <v>898</v>
      </c>
      <c r="E3425" t="s">
        <v>308</v>
      </c>
      <c r="F3425" t="s">
        <v>349</v>
      </c>
      <c r="G3425" t="s">
        <v>137</v>
      </c>
      <c r="H3425">
        <v>36</v>
      </c>
      <c r="I3425" s="68" t="str">
        <f>VLOOKUP(E3425,Refs!$P$2:$R$29,3,FALSE)</f>
        <v>Y61</v>
      </c>
      <c r="J3425" s="68" t="str">
        <f>VLOOKUP(E3425,Refs!$P$2:$S$29,4,FALSE)</f>
        <v>East of England</v>
      </c>
      <c r="K3425" s="28">
        <f t="shared" si="109"/>
        <v>36</v>
      </c>
    </row>
    <row r="3426" spans="1:11" x14ac:dyDescent="0.35">
      <c r="A3426" s="69">
        <f t="shared" si="110"/>
        <v>45778</v>
      </c>
      <c r="B3426" t="s">
        <v>918</v>
      </c>
      <c r="C3426" t="s">
        <v>270</v>
      </c>
      <c r="D3426" t="s">
        <v>898</v>
      </c>
      <c r="E3426" t="s">
        <v>308</v>
      </c>
      <c r="F3426" t="s">
        <v>349</v>
      </c>
      <c r="G3426" t="s">
        <v>138</v>
      </c>
      <c r="H3426">
        <v>0</v>
      </c>
      <c r="I3426" s="68" t="str">
        <f>VLOOKUP(E3426,Refs!$P$2:$R$29,3,FALSE)</f>
        <v>Y61</v>
      </c>
      <c r="J3426" s="68" t="str">
        <f>VLOOKUP(E3426,Refs!$P$2:$S$29,4,FALSE)</f>
        <v>East of England</v>
      </c>
      <c r="K3426" s="28" t="str">
        <f t="shared" ref="K3426:K3489" si="111">IF(OR(H3426="NULL",H3426=0,H3426=""),"",H3426)</f>
        <v/>
      </c>
    </row>
    <row r="3427" spans="1:11" x14ac:dyDescent="0.35">
      <c r="A3427" s="69">
        <f t="shared" si="110"/>
        <v>45778</v>
      </c>
      <c r="B3427" t="s">
        <v>918</v>
      </c>
      <c r="C3427" t="s">
        <v>270</v>
      </c>
      <c r="D3427" t="s">
        <v>898</v>
      </c>
      <c r="E3427" t="s">
        <v>308</v>
      </c>
      <c r="F3427" t="s">
        <v>349</v>
      </c>
      <c r="G3427" t="s">
        <v>139</v>
      </c>
      <c r="H3427">
        <v>0</v>
      </c>
      <c r="I3427" s="68" t="str">
        <f>VLOOKUP(E3427,Refs!$P$2:$R$29,3,FALSE)</f>
        <v>Y61</v>
      </c>
      <c r="J3427" s="68" t="str">
        <f>VLOOKUP(E3427,Refs!$P$2:$S$29,4,FALSE)</f>
        <v>East of England</v>
      </c>
      <c r="K3427" s="28" t="str">
        <f t="shared" si="111"/>
        <v/>
      </c>
    </row>
    <row r="3428" spans="1:11" x14ac:dyDescent="0.35">
      <c r="A3428" s="69">
        <f t="shared" si="110"/>
        <v>45778</v>
      </c>
      <c r="B3428" t="s">
        <v>918</v>
      </c>
      <c r="C3428" t="s">
        <v>270</v>
      </c>
      <c r="D3428" t="s">
        <v>898</v>
      </c>
      <c r="E3428" t="s">
        <v>308</v>
      </c>
      <c r="F3428" t="s">
        <v>349</v>
      </c>
      <c r="G3428" t="s">
        <v>140</v>
      </c>
      <c r="H3428">
        <v>0</v>
      </c>
      <c r="I3428" s="68" t="str">
        <f>VLOOKUP(E3428,Refs!$P$2:$R$29,3,FALSE)</f>
        <v>Y61</v>
      </c>
      <c r="J3428" s="68" t="str">
        <f>VLOOKUP(E3428,Refs!$P$2:$S$29,4,FALSE)</f>
        <v>East of England</v>
      </c>
      <c r="K3428" s="28" t="str">
        <f t="shared" si="111"/>
        <v/>
      </c>
    </row>
    <row r="3429" spans="1:11" x14ac:dyDescent="0.35">
      <c r="A3429" s="69">
        <f t="shared" si="110"/>
        <v>45778</v>
      </c>
      <c r="B3429" t="s">
        <v>918</v>
      </c>
      <c r="C3429" t="s">
        <v>270</v>
      </c>
      <c r="D3429" t="s">
        <v>898</v>
      </c>
      <c r="E3429" t="s">
        <v>308</v>
      </c>
      <c r="F3429" t="s">
        <v>349</v>
      </c>
      <c r="G3429" t="s">
        <v>141</v>
      </c>
      <c r="H3429">
        <v>0</v>
      </c>
      <c r="I3429" s="68" t="str">
        <f>VLOOKUP(E3429,Refs!$P$2:$R$29,3,FALSE)</f>
        <v>Y61</v>
      </c>
      <c r="J3429" s="68" t="str">
        <f>VLOOKUP(E3429,Refs!$P$2:$S$29,4,FALSE)</f>
        <v>East of England</v>
      </c>
      <c r="K3429" s="28" t="str">
        <f t="shared" si="111"/>
        <v/>
      </c>
    </row>
    <row r="3430" spans="1:11" x14ac:dyDescent="0.35">
      <c r="A3430" s="69">
        <f t="shared" si="110"/>
        <v>45778</v>
      </c>
      <c r="B3430" t="s">
        <v>918</v>
      </c>
      <c r="C3430" t="s">
        <v>270</v>
      </c>
      <c r="D3430" t="s">
        <v>898</v>
      </c>
      <c r="E3430" t="s">
        <v>308</v>
      </c>
      <c r="F3430" t="s">
        <v>349</v>
      </c>
      <c r="G3430" t="s">
        <v>730</v>
      </c>
      <c r="H3430">
        <v>60</v>
      </c>
      <c r="I3430" s="68" t="str">
        <f>VLOOKUP(E3430,Refs!$P$2:$R$29,3,FALSE)</f>
        <v>Y61</v>
      </c>
      <c r="J3430" s="68" t="str">
        <f>VLOOKUP(E3430,Refs!$P$2:$S$29,4,FALSE)</f>
        <v>East of England</v>
      </c>
      <c r="K3430" s="28">
        <f t="shared" si="111"/>
        <v>60</v>
      </c>
    </row>
    <row r="3431" spans="1:11" x14ac:dyDescent="0.35">
      <c r="A3431" s="69">
        <f t="shared" si="110"/>
        <v>45778</v>
      </c>
      <c r="B3431" t="s">
        <v>918</v>
      </c>
      <c r="C3431" t="s">
        <v>270</v>
      </c>
      <c r="D3431" t="s">
        <v>898</v>
      </c>
      <c r="E3431" t="s">
        <v>308</v>
      </c>
      <c r="F3431" t="s">
        <v>349</v>
      </c>
      <c r="G3431" t="s">
        <v>729</v>
      </c>
      <c r="H3431">
        <v>11</v>
      </c>
      <c r="I3431" s="68" t="str">
        <f>VLOOKUP(E3431,Refs!$P$2:$R$29,3,FALSE)</f>
        <v>Y61</v>
      </c>
      <c r="J3431" s="68" t="str">
        <f>VLOOKUP(E3431,Refs!$P$2:$S$29,4,FALSE)</f>
        <v>East of England</v>
      </c>
      <c r="K3431" s="28">
        <f t="shared" si="111"/>
        <v>11</v>
      </c>
    </row>
    <row r="3432" spans="1:11" x14ac:dyDescent="0.35">
      <c r="A3432" s="69">
        <f t="shared" si="110"/>
        <v>45778</v>
      </c>
      <c r="B3432" t="s">
        <v>918</v>
      </c>
      <c r="C3432" t="s">
        <v>270</v>
      </c>
      <c r="D3432" t="s">
        <v>898</v>
      </c>
      <c r="E3432" t="s">
        <v>308</v>
      </c>
      <c r="F3432" t="s">
        <v>349</v>
      </c>
      <c r="G3432" t="s">
        <v>732</v>
      </c>
      <c r="H3432">
        <v>136</v>
      </c>
      <c r="I3432" s="68" t="str">
        <f>VLOOKUP(E3432,Refs!$P$2:$R$29,3,FALSE)</f>
        <v>Y61</v>
      </c>
      <c r="J3432" s="68" t="str">
        <f>VLOOKUP(E3432,Refs!$P$2:$S$29,4,FALSE)</f>
        <v>East of England</v>
      </c>
      <c r="K3432" s="28">
        <f t="shared" si="111"/>
        <v>136</v>
      </c>
    </row>
    <row r="3433" spans="1:11" x14ac:dyDescent="0.35">
      <c r="A3433" s="69">
        <f t="shared" si="110"/>
        <v>45778</v>
      </c>
      <c r="B3433" t="s">
        <v>918</v>
      </c>
      <c r="C3433" t="s">
        <v>270</v>
      </c>
      <c r="D3433" t="s">
        <v>898</v>
      </c>
      <c r="E3433" t="s">
        <v>308</v>
      </c>
      <c r="F3433" t="s">
        <v>349</v>
      </c>
      <c r="G3433" t="s">
        <v>731</v>
      </c>
      <c r="H3433">
        <v>1</v>
      </c>
      <c r="I3433" s="68" t="str">
        <f>VLOOKUP(E3433,Refs!$P$2:$R$29,3,FALSE)</f>
        <v>Y61</v>
      </c>
      <c r="J3433" s="68" t="str">
        <f>VLOOKUP(E3433,Refs!$P$2:$S$29,4,FALSE)</f>
        <v>East of England</v>
      </c>
      <c r="K3433" s="28">
        <f t="shared" si="111"/>
        <v>1</v>
      </c>
    </row>
    <row r="3434" spans="1:11" x14ac:dyDescent="0.35">
      <c r="A3434" s="69">
        <f t="shared" si="110"/>
        <v>45778</v>
      </c>
      <c r="B3434" t="s">
        <v>918</v>
      </c>
      <c r="C3434" t="s">
        <v>270</v>
      </c>
      <c r="D3434" t="s">
        <v>898</v>
      </c>
      <c r="E3434" t="s">
        <v>312</v>
      </c>
      <c r="F3434" t="s">
        <v>313</v>
      </c>
      <c r="G3434" t="s">
        <v>10</v>
      </c>
      <c r="H3434">
        <v>30026</v>
      </c>
      <c r="I3434" s="68" t="str">
        <f>VLOOKUP(E3434,Refs!$P$2:$R$29,3,FALSE)</f>
        <v>Y61</v>
      </c>
      <c r="J3434" s="68" t="str">
        <f>VLOOKUP(E3434,Refs!$P$2:$S$29,4,FALSE)</f>
        <v>East of England</v>
      </c>
      <c r="K3434" s="28">
        <f t="shared" si="111"/>
        <v>30026</v>
      </c>
    </row>
    <row r="3435" spans="1:11" x14ac:dyDescent="0.35">
      <c r="A3435" s="69">
        <f t="shared" si="110"/>
        <v>45778</v>
      </c>
      <c r="B3435" t="s">
        <v>918</v>
      </c>
      <c r="C3435" t="s">
        <v>270</v>
      </c>
      <c r="D3435" t="s">
        <v>898</v>
      </c>
      <c r="E3435" t="s">
        <v>312</v>
      </c>
      <c r="F3435" t="s">
        <v>313</v>
      </c>
      <c r="G3435" t="s">
        <v>70</v>
      </c>
      <c r="H3435">
        <v>26017</v>
      </c>
      <c r="I3435" s="68" t="str">
        <f>VLOOKUP(E3435,Refs!$P$2:$R$29,3,FALSE)</f>
        <v>Y61</v>
      </c>
      <c r="J3435" s="68" t="str">
        <f>VLOOKUP(E3435,Refs!$P$2:$S$29,4,FALSE)</f>
        <v>East of England</v>
      </c>
      <c r="K3435" s="28">
        <f t="shared" si="111"/>
        <v>26017</v>
      </c>
    </row>
    <row r="3436" spans="1:11" x14ac:dyDescent="0.35">
      <c r="A3436" s="69">
        <f t="shared" si="110"/>
        <v>45778</v>
      </c>
      <c r="B3436" t="s">
        <v>918</v>
      </c>
      <c r="C3436" t="s">
        <v>270</v>
      </c>
      <c r="D3436" t="s">
        <v>898</v>
      </c>
      <c r="E3436" t="s">
        <v>312</v>
      </c>
      <c r="F3436" t="s">
        <v>313</v>
      </c>
      <c r="G3436" t="s">
        <v>20</v>
      </c>
      <c r="H3436">
        <v>28416</v>
      </c>
      <c r="I3436" s="68" t="str">
        <f>VLOOKUP(E3436,Refs!$P$2:$R$29,3,FALSE)</f>
        <v>Y61</v>
      </c>
      <c r="J3436" s="68" t="str">
        <f>VLOOKUP(E3436,Refs!$P$2:$S$29,4,FALSE)</f>
        <v>East of England</v>
      </c>
      <c r="K3436" s="28">
        <f t="shared" si="111"/>
        <v>28416</v>
      </c>
    </row>
    <row r="3437" spans="1:11" x14ac:dyDescent="0.35">
      <c r="A3437" s="69">
        <f t="shared" si="110"/>
        <v>45778</v>
      </c>
      <c r="B3437" t="s">
        <v>918</v>
      </c>
      <c r="C3437" t="s">
        <v>270</v>
      </c>
      <c r="D3437" t="s">
        <v>898</v>
      </c>
      <c r="E3437" t="s">
        <v>312</v>
      </c>
      <c r="F3437" t="s">
        <v>313</v>
      </c>
      <c r="G3437" t="s">
        <v>23</v>
      </c>
      <c r="H3437">
        <v>25908</v>
      </c>
      <c r="I3437" s="68" t="str">
        <f>VLOOKUP(E3437,Refs!$P$2:$R$29,3,FALSE)</f>
        <v>Y61</v>
      </c>
      <c r="J3437" s="68" t="str">
        <f>VLOOKUP(E3437,Refs!$P$2:$S$29,4,FALSE)</f>
        <v>East of England</v>
      </c>
      <c r="K3437" s="28">
        <f t="shared" si="111"/>
        <v>25908</v>
      </c>
    </row>
    <row r="3438" spans="1:11" x14ac:dyDescent="0.35">
      <c r="A3438" s="69">
        <f t="shared" si="110"/>
        <v>45778</v>
      </c>
      <c r="B3438" t="s">
        <v>918</v>
      </c>
      <c r="C3438" t="s">
        <v>270</v>
      </c>
      <c r="D3438" t="s">
        <v>898</v>
      </c>
      <c r="E3438" t="s">
        <v>312</v>
      </c>
      <c r="F3438" t="s">
        <v>313</v>
      </c>
      <c r="G3438" t="s">
        <v>19</v>
      </c>
      <c r="H3438">
        <v>467</v>
      </c>
      <c r="I3438" s="68" t="str">
        <f>VLOOKUP(E3438,Refs!$P$2:$R$29,3,FALSE)</f>
        <v>Y61</v>
      </c>
      <c r="J3438" s="68" t="str">
        <f>VLOOKUP(E3438,Refs!$P$2:$S$29,4,FALSE)</f>
        <v>East of England</v>
      </c>
      <c r="K3438" s="28">
        <f t="shared" si="111"/>
        <v>467</v>
      </c>
    </row>
    <row r="3439" spans="1:11" x14ac:dyDescent="0.35">
      <c r="A3439" s="69">
        <f t="shared" si="110"/>
        <v>45778</v>
      </c>
      <c r="B3439" t="s">
        <v>918</v>
      </c>
      <c r="C3439" t="s">
        <v>270</v>
      </c>
      <c r="D3439" t="s">
        <v>898</v>
      </c>
      <c r="E3439" t="s">
        <v>312</v>
      </c>
      <c r="F3439" t="s">
        <v>313</v>
      </c>
      <c r="G3439" t="s">
        <v>21</v>
      </c>
      <c r="H3439">
        <v>699690</v>
      </c>
      <c r="I3439" s="68" t="str">
        <f>VLOOKUP(E3439,Refs!$P$2:$R$29,3,FALSE)</f>
        <v>Y61</v>
      </c>
      <c r="J3439" s="68" t="str">
        <f>VLOOKUP(E3439,Refs!$P$2:$S$29,4,FALSE)</f>
        <v>East of England</v>
      </c>
      <c r="K3439" s="28">
        <f t="shared" si="111"/>
        <v>699690</v>
      </c>
    </row>
    <row r="3440" spans="1:11" x14ac:dyDescent="0.35">
      <c r="A3440" s="69">
        <f t="shared" si="110"/>
        <v>45778</v>
      </c>
      <c r="B3440" t="s">
        <v>918</v>
      </c>
      <c r="C3440" t="s">
        <v>270</v>
      </c>
      <c r="D3440" t="s">
        <v>898</v>
      </c>
      <c r="E3440" t="s">
        <v>312</v>
      </c>
      <c r="F3440" t="s">
        <v>313</v>
      </c>
      <c r="G3440" t="s">
        <v>71</v>
      </c>
      <c r="H3440">
        <v>240</v>
      </c>
      <c r="I3440" s="68" t="str">
        <f>VLOOKUP(E3440,Refs!$P$2:$R$29,3,FALSE)</f>
        <v>Y61</v>
      </c>
      <c r="J3440" s="68" t="str">
        <f>VLOOKUP(E3440,Refs!$P$2:$S$29,4,FALSE)</f>
        <v>East of England</v>
      </c>
      <c r="K3440" s="28">
        <f t="shared" si="111"/>
        <v>240</v>
      </c>
    </row>
    <row r="3441" spans="1:11" x14ac:dyDescent="0.35">
      <c r="A3441" s="69">
        <f t="shared" si="110"/>
        <v>45778</v>
      </c>
      <c r="B3441" t="s">
        <v>918</v>
      </c>
      <c r="C3441" t="s">
        <v>270</v>
      </c>
      <c r="D3441" t="s">
        <v>898</v>
      </c>
      <c r="E3441" t="s">
        <v>312</v>
      </c>
      <c r="F3441" t="s">
        <v>313</v>
      </c>
      <c r="G3441" t="s">
        <v>72</v>
      </c>
      <c r="H3441">
        <v>320</v>
      </c>
      <c r="I3441" s="68" t="str">
        <f>VLOOKUP(E3441,Refs!$P$2:$R$29,3,FALSE)</f>
        <v>Y61</v>
      </c>
      <c r="J3441" s="68" t="str">
        <f>VLOOKUP(E3441,Refs!$P$2:$S$29,4,FALSE)</f>
        <v>East of England</v>
      </c>
      <c r="K3441" s="28">
        <f t="shared" si="111"/>
        <v>320</v>
      </c>
    </row>
    <row r="3442" spans="1:11" x14ac:dyDescent="0.35">
      <c r="A3442" s="69">
        <f t="shared" si="110"/>
        <v>45778</v>
      </c>
      <c r="B3442" t="s">
        <v>918</v>
      </c>
      <c r="C3442" t="s">
        <v>270</v>
      </c>
      <c r="D3442" t="s">
        <v>898</v>
      </c>
      <c r="E3442" t="s">
        <v>312</v>
      </c>
      <c r="F3442" t="s">
        <v>313</v>
      </c>
      <c r="G3442" t="s">
        <v>73</v>
      </c>
      <c r="H3442">
        <v>31498</v>
      </c>
      <c r="I3442" s="68" t="str">
        <f>VLOOKUP(E3442,Refs!$P$2:$R$29,3,FALSE)</f>
        <v>Y61</v>
      </c>
      <c r="J3442" s="68" t="str">
        <f>VLOOKUP(E3442,Refs!$P$2:$S$29,4,FALSE)</f>
        <v>East of England</v>
      </c>
      <c r="K3442" s="28">
        <f t="shared" si="111"/>
        <v>31498</v>
      </c>
    </row>
    <row r="3443" spans="1:11" x14ac:dyDescent="0.35">
      <c r="A3443" s="69">
        <f t="shared" si="110"/>
        <v>45778</v>
      </c>
      <c r="B3443" t="s">
        <v>918</v>
      </c>
      <c r="C3443" t="s">
        <v>270</v>
      </c>
      <c r="D3443" t="s">
        <v>898</v>
      </c>
      <c r="E3443" t="s">
        <v>312</v>
      </c>
      <c r="F3443" t="s">
        <v>313</v>
      </c>
      <c r="G3443" t="s">
        <v>74</v>
      </c>
      <c r="H3443">
        <v>15170</v>
      </c>
      <c r="I3443" s="68" t="str">
        <f>VLOOKUP(E3443,Refs!$P$2:$R$29,3,FALSE)</f>
        <v>Y61</v>
      </c>
      <c r="J3443" s="68" t="str">
        <f>VLOOKUP(E3443,Refs!$P$2:$S$29,4,FALSE)</f>
        <v>East of England</v>
      </c>
      <c r="K3443" s="28">
        <f t="shared" si="111"/>
        <v>15170</v>
      </c>
    </row>
    <row r="3444" spans="1:11" x14ac:dyDescent="0.35">
      <c r="A3444" s="69">
        <f t="shared" si="110"/>
        <v>45778</v>
      </c>
      <c r="B3444" t="s">
        <v>918</v>
      </c>
      <c r="C3444" t="s">
        <v>270</v>
      </c>
      <c r="D3444" t="s">
        <v>898</v>
      </c>
      <c r="E3444" t="s">
        <v>312</v>
      </c>
      <c r="F3444" t="s">
        <v>313</v>
      </c>
      <c r="G3444" t="s">
        <v>75</v>
      </c>
      <c r="H3444">
        <v>38064461</v>
      </c>
      <c r="I3444" s="68" t="str">
        <f>VLOOKUP(E3444,Refs!$P$2:$R$29,3,FALSE)</f>
        <v>Y61</v>
      </c>
      <c r="J3444" s="68" t="str">
        <f>VLOOKUP(E3444,Refs!$P$2:$S$29,4,FALSE)</f>
        <v>East of England</v>
      </c>
      <c r="K3444" s="28">
        <f t="shared" si="111"/>
        <v>38064461</v>
      </c>
    </row>
    <row r="3445" spans="1:11" x14ac:dyDescent="0.35">
      <c r="A3445" s="69">
        <f t="shared" si="110"/>
        <v>45778</v>
      </c>
      <c r="B3445" t="s">
        <v>918</v>
      </c>
      <c r="C3445" t="s">
        <v>270</v>
      </c>
      <c r="D3445" t="s">
        <v>898</v>
      </c>
      <c r="E3445" t="s">
        <v>312</v>
      </c>
      <c r="F3445" t="s">
        <v>313</v>
      </c>
      <c r="G3445" t="s">
        <v>26</v>
      </c>
      <c r="H3445">
        <v>28110</v>
      </c>
      <c r="I3445" s="68" t="str">
        <f>VLOOKUP(E3445,Refs!$P$2:$R$29,3,FALSE)</f>
        <v>Y61</v>
      </c>
      <c r="J3445" s="68" t="str">
        <f>VLOOKUP(E3445,Refs!$P$2:$S$29,4,FALSE)</f>
        <v>East of England</v>
      </c>
      <c r="K3445" s="28">
        <f t="shared" si="111"/>
        <v>28110</v>
      </c>
    </row>
    <row r="3446" spans="1:11" x14ac:dyDescent="0.35">
      <c r="A3446" s="69">
        <f t="shared" si="110"/>
        <v>45778</v>
      </c>
      <c r="B3446" t="s">
        <v>918</v>
      </c>
      <c r="C3446" t="s">
        <v>270</v>
      </c>
      <c r="D3446" t="s">
        <v>898</v>
      </c>
      <c r="E3446" t="s">
        <v>312</v>
      </c>
      <c r="F3446" t="s">
        <v>313</v>
      </c>
      <c r="G3446" t="s">
        <v>76</v>
      </c>
      <c r="H3446">
        <v>82</v>
      </c>
      <c r="I3446" s="68" t="str">
        <f>VLOOKUP(E3446,Refs!$P$2:$R$29,3,FALSE)</f>
        <v>Y61</v>
      </c>
      <c r="J3446" s="68" t="str">
        <f>VLOOKUP(E3446,Refs!$P$2:$S$29,4,FALSE)</f>
        <v>East of England</v>
      </c>
      <c r="K3446" s="28">
        <f t="shared" si="111"/>
        <v>82</v>
      </c>
    </row>
    <row r="3447" spans="1:11" x14ac:dyDescent="0.35">
      <c r="A3447" s="69">
        <f t="shared" si="110"/>
        <v>45778</v>
      </c>
      <c r="B3447" t="s">
        <v>918</v>
      </c>
      <c r="C3447" t="s">
        <v>270</v>
      </c>
      <c r="D3447" t="s">
        <v>898</v>
      </c>
      <c r="E3447" t="s">
        <v>312</v>
      </c>
      <c r="F3447" t="s">
        <v>313</v>
      </c>
      <c r="G3447" t="s">
        <v>77</v>
      </c>
      <c r="H3447">
        <v>12888</v>
      </c>
      <c r="I3447" s="68" t="str">
        <f>VLOOKUP(E3447,Refs!$P$2:$R$29,3,FALSE)</f>
        <v>Y61</v>
      </c>
      <c r="J3447" s="68" t="str">
        <f>VLOOKUP(E3447,Refs!$P$2:$S$29,4,FALSE)</f>
        <v>East of England</v>
      </c>
      <c r="K3447" s="28">
        <f t="shared" si="111"/>
        <v>12888</v>
      </c>
    </row>
    <row r="3448" spans="1:11" x14ac:dyDescent="0.35">
      <c r="A3448" s="69">
        <f t="shared" si="110"/>
        <v>45778</v>
      </c>
      <c r="B3448" t="s">
        <v>918</v>
      </c>
      <c r="C3448" t="s">
        <v>270</v>
      </c>
      <c r="D3448" t="s">
        <v>898</v>
      </c>
      <c r="E3448" t="s">
        <v>312</v>
      </c>
      <c r="F3448" t="s">
        <v>313</v>
      </c>
      <c r="G3448" t="s">
        <v>78</v>
      </c>
      <c r="H3448">
        <v>9986</v>
      </c>
      <c r="I3448" s="68" t="str">
        <f>VLOOKUP(E3448,Refs!$P$2:$R$29,3,FALSE)</f>
        <v>Y61</v>
      </c>
      <c r="J3448" s="68" t="str">
        <f>VLOOKUP(E3448,Refs!$P$2:$S$29,4,FALSE)</f>
        <v>East of England</v>
      </c>
      <c r="K3448" s="28">
        <f t="shared" si="111"/>
        <v>9986</v>
      </c>
    </row>
    <row r="3449" spans="1:11" x14ac:dyDescent="0.35">
      <c r="A3449" s="69">
        <f t="shared" si="110"/>
        <v>45778</v>
      </c>
      <c r="B3449" t="s">
        <v>918</v>
      </c>
      <c r="C3449" t="s">
        <v>270</v>
      </c>
      <c r="D3449" t="s">
        <v>898</v>
      </c>
      <c r="E3449" t="s">
        <v>312</v>
      </c>
      <c r="F3449" t="s">
        <v>313</v>
      </c>
      <c r="G3449" t="s">
        <v>79</v>
      </c>
      <c r="H3449">
        <v>5042</v>
      </c>
      <c r="I3449" s="68" t="str">
        <f>VLOOKUP(E3449,Refs!$P$2:$R$29,3,FALSE)</f>
        <v>Y61</v>
      </c>
      <c r="J3449" s="68" t="str">
        <f>VLOOKUP(E3449,Refs!$P$2:$S$29,4,FALSE)</f>
        <v>East of England</v>
      </c>
      <c r="K3449" s="28">
        <f t="shared" si="111"/>
        <v>5042</v>
      </c>
    </row>
    <row r="3450" spans="1:11" x14ac:dyDescent="0.35">
      <c r="A3450" s="69">
        <f t="shared" si="110"/>
        <v>45778</v>
      </c>
      <c r="B3450" t="s">
        <v>918</v>
      </c>
      <c r="C3450" t="s">
        <v>270</v>
      </c>
      <c r="D3450" t="s">
        <v>898</v>
      </c>
      <c r="E3450" t="s">
        <v>312</v>
      </c>
      <c r="F3450" t="s">
        <v>313</v>
      </c>
      <c r="G3450" t="s">
        <v>80</v>
      </c>
      <c r="H3450">
        <v>112</v>
      </c>
      <c r="I3450" s="68" t="str">
        <f>VLOOKUP(E3450,Refs!$P$2:$R$29,3,FALSE)</f>
        <v>Y61</v>
      </c>
      <c r="J3450" s="68" t="str">
        <f>VLOOKUP(E3450,Refs!$P$2:$S$29,4,FALSE)</f>
        <v>East of England</v>
      </c>
      <c r="K3450" s="28">
        <f t="shared" si="111"/>
        <v>112</v>
      </c>
    </row>
    <row r="3451" spans="1:11" x14ac:dyDescent="0.35">
      <c r="A3451" s="69">
        <f t="shared" si="110"/>
        <v>45778</v>
      </c>
      <c r="B3451" t="s">
        <v>918</v>
      </c>
      <c r="C3451" t="s">
        <v>270</v>
      </c>
      <c r="D3451" t="s">
        <v>898</v>
      </c>
      <c r="E3451" t="s">
        <v>312</v>
      </c>
      <c r="F3451" t="s">
        <v>313</v>
      </c>
      <c r="G3451" t="s">
        <v>25</v>
      </c>
      <c r="H3451">
        <v>17452</v>
      </c>
      <c r="I3451" s="68" t="str">
        <f>VLOOKUP(E3451,Refs!$P$2:$R$29,3,FALSE)</f>
        <v>Y61</v>
      </c>
      <c r="J3451" s="68" t="str">
        <f>VLOOKUP(E3451,Refs!$P$2:$S$29,4,FALSE)</f>
        <v>East of England</v>
      </c>
      <c r="K3451" s="28">
        <f t="shared" si="111"/>
        <v>17452</v>
      </c>
    </row>
    <row r="3452" spans="1:11" x14ac:dyDescent="0.35">
      <c r="A3452" s="69">
        <f t="shared" si="110"/>
        <v>45778</v>
      </c>
      <c r="B3452" t="s">
        <v>918</v>
      </c>
      <c r="C3452" t="s">
        <v>270</v>
      </c>
      <c r="D3452" t="s">
        <v>898</v>
      </c>
      <c r="E3452" t="s">
        <v>312</v>
      </c>
      <c r="F3452" t="s">
        <v>313</v>
      </c>
      <c r="G3452" t="s">
        <v>81</v>
      </c>
      <c r="H3452">
        <v>261</v>
      </c>
      <c r="I3452" s="68" t="str">
        <f>VLOOKUP(E3452,Refs!$P$2:$R$29,3,FALSE)</f>
        <v>Y61</v>
      </c>
      <c r="J3452" s="68" t="str">
        <f>VLOOKUP(E3452,Refs!$P$2:$S$29,4,FALSE)</f>
        <v>East of England</v>
      </c>
      <c r="K3452" s="28">
        <f t="shared" si="111"/>
        <v>261</v>
      </c>
    </row>
    <row r="3453" spans="1:11" x14ac:dyDescent="0.35">
      <c r="A3453" s="69">
        <f t="shared" si="110"/>
        <v>45778</v>
      </c>
      <c r="B3453" t="s">
        <v>918</v>
      </c>
      <c r="C3453" t="s">
        <v>270</v>
      </c>
      <c r="D3453" t="s">
        <v>898</v>
      </c>
      <c r="E3453" t="s">
        <v>312</v>
      </c>
      <c r="F3453" t="s">
        <v>313</v>
      </c>
      <c r="G3453" t="s">
        <v>82</v>
      </c>
      <c r="H3453">
        <v>8311</v>
      </c>
      <c r="I3453" s="68" t="str">
        <f>VLOOKUP(E3453,Refs!$P$2:$R$29,3,FALSE)</f>
        <v>Y61</v>
      </c>
      <c r="J3453" s="68" t="str">
        <f>VLOOKUP(E3453,Refs!$P$2:$S$29,4,FALSE)</f>
        <v>East of England</v>
      </c>
      <c r="K3453" s="28">
        <f t="shared" si="111"/>
        <v>8311</v>
      </c>
    </row>
    <row r="3454" spans="1:11" x14ac:dyDescent="0.35">
      <c r="A3454" s="69">
        <f t="shared" si="110"/>
        <v>45778</v>
      </c>
      <c r="B3454" t="s">
        <v>918</v>
      </c>
      <c r="C3454" t="s">
        <v>270</v>
      </c>
      <c r="D3454" t="s">
        <v>898</v>
      </c>
      <c r="E3454" t="s">
        <v>312</v>
      </c>
      <c r="F3454" t="s">
        <v>313</v>
      </c>
      <c r="G3454" t="s">
        <v>83</v>
      </c>
      <c r="H3454">
        <v>2471</v>
      </c>
      <c r="I3454" s="68" t="str">
        <f>VLOOKUP(E3454,Refs!$P$2:$R$29,3,FALSE)</f>
        <v>Y61</v>
      </c>
      <c r="J3454" s="68" t="str">
        <f>VLOOKUP(E3454,Refs!$P$2:$S$29,4,FALSE)</f>
        <v>East of England</v>
      </c>
      <c r="K3454" s="28">
        <f t="shared" si="111"/>
        <v>2471</v>
      </c>
    </row>
    <row r="3455" spans="1:11" x14ac:dyDescent="0.35">
      <c r="A3455" s="69">
        <f t="shared" si="110"/>
        <v>45778</v>
      </c>
      <c r="B3455" t="s">
        <v>918</v>
      </c>
      <c r="C3455" t="s">
        <v>270</v>
      </c>
      <c r="D3455" t="s">
        <v>898</v>
      </c>
      <c r="E3455" t="s">
        <v>312</v>
      </c>
      <c r="F3455" t="s">
        <v>313</v>
      </c>
      <c r="G3455" t="s">
        <v>84</v>
      </c>
      <c r="H3455">
        <v>4550</v>
      </c>
      <c r="I3455" s="68" t="str">
        <f>VLOOKUP(E3455,Refs!$P$2:$R$29,3,FALSE)</f>
        <v>Y61</v>
      </c>
      <c r="J3455" s="68" t="str">
        <f>VLOOKUP(E3455,Refs!$P$2:$S$29,4,FALSE)</f>
        <v>East of England</v>
      </c>
      <c r="K3455" s="28">
        <f t="shared" si="111"/>
        <v>4550</v>
      </c>
    </row>
    <row r="3456" spans="1:11" x14ac:dyDescent="0.35">
      <c r="A3456" s="69">
        <f t="shared" si="110"/>
        <v>45778</v>
      </c>
      <c r="B3456" t="s">
        <v>918</v>
      </c>
      <c r="C3456" t="s">
        <v>270</v>
      </c>
      <c r="D3456" t="s">
        <v>898</v>
      </c>
      <c r="E3456" t="s">
        <v>312</v>
      </c>
      <c r="F3456" t="s">
        <v>313</v>
      </c>
      <c r="G3456" t="s">
        <v>85</v>
      </c>
      <c r="H3456">
        <v>7264</v>
      </c>
      <c r="I3456" s="68" t="str">
        <f>VLOOKUP(E3456,Refs!$P$2:$R$29,3,FALSE)</f>
        <v>Y61</v>
      </c>
      <c r="J3456" s="68" t="str">
        <f>VLOOKUP(E3456,Refs!$P$2:$S$29,4,FALSE)</f>
        <v>East of England</v>
      </c>
      <c r="K3456" s="28">
        <f t="shared" si="111"/>
        <v>7264</v>
      </c>
    </row>
    <row r="3457" spans="1:11" x14ac:dyDescent="0.35">
      <c r="A3457" s="69">
        <f t="shared" si="110"/>
        <v>45778</v>
      </c>
      <c r="B3457" t="s">
        <v>918</v>
      </c>
      <c r="C3457" t="s">
        <v>270</v>
      </c>
      <c r="D3457" t="s">
        <v>898</v>
      </c>
      <c r="E3457" t="s">
        <v>312</v>
      </c>
      <c r="F3457" t="s">
        <v>313</v>
      </c>
      <c r="G3457" t="s">
        <v>86</v>
      </c>
      <c r="H3457">
        <v>2682</v>
      </c>
      <c r="I3457" s="68" t="str">
        <f>VLOOKUP(E3457,Refs!$P$2:$R$29,3,FALSE)</f>
        <v>Y61</v>
      </c>
      <c r="J3457" s="68" t="str">
        <f>VLOOKUP(E3457,Refs!$P$2:$S$29,4,FALSE)</f>
        <v>East of England</v>
      </c>
      <c r="K3457" s="28">
        <f t="shared" si="111"/>
        <v>2682</v>
      </c>
    </row>
    <row r="3458" spans="1:11" x14ac:dyDescent="0.35">
      <c r="A3458" s="69">
        <f t="shared" si="110"/>
        <v>45778</v>
      </c>
      <c r="B3458" t="s">
        <v>918</v>
      </c>
      <c r="C3458" t="s">
        <v>270</v>
      </c>
      <c r="D3458" t="s">
        <v>898</v>
      </c>
      <c r="E3458" t="s">
        <v>312</v>
      </c>
      <c r="F3458" t="s">
        <v>313</v>
      </c>
      <c r="G3458" t="s">
        <v>87</v>
      </c>
      <c r="H3458">
        <v>1263</v>
      </c>
      <c r="I3458" s="68" t="str">
        <f>VLOOKUP(E3458,Refs!$P$2:$R$29,3,FALSE)</f>
        <v>Y61</v>
      </c>
      <c r="J3458" s="68" t="str">
        <f>VLOOKUP(E3458,Refs!$P$2:$S$29,4,FALSE)</f>
        <v>East of England</v>
      </c>
      <c r="K3458" s="28">
        <f t="shared" si="111"/>
        <v>1263</v>
      </c>
    </row>
    <row r="3459" spans="1:11" x14ac:dyDescent="0.35">
      <c r="A3459" s="69">
        <f t="shared" ref="A3459:A3522" si="112">DATEVALUE(RIGHT(B3459,8))</f>
        <v>45778</v>
      </c>
      <c r="B3459" t="s">
        <v>918</v>
      </c>
      <c r="C3459" t="s">
        <v>270</v>
      </c>
      <c r="D3459" t="s">
        <v>898</v>
      </c>
      <c r="E3459" t="s">
        <v>312</v>
      </c>
      <c r="F3459" t="s">
        <v>313</v>
      </c>
      <c r="G3459" t="s">
        <v>88</v>
      </c>
      <c r="H3459">
        <v>3768</v>
      </c>
      <c r="I3459" s="68" t="str">
        <f>VLOOKUP(E3459,Refs!$P$2:$R$29,3,FALSE)</f>
        <v>Y61</v>
      </c>
      <c r="J3459" s="68" t="str">
        <f>VLOOKUP(E3459,Refs!$P$2:$S$29,4,FALSE)</f>
        <v>East of England</v>
      </c>
      <c r="K3459" s="28">
        <f t="shared" si="111"/>
        <v>3768</v>
      </c>
    </row>
    <row r="3460" spans="1:11" x14ac:dyDescent="0.35">
      <c r="A3460" s="69">
        <f t="shared" si="112"/>
        <v>45778</v>
      </c>
      <c r="B3460" t="s">
        <v>918</v>
      </c>
      <c r="C3460" t="s">
        <v>270</v>
      </c>
      <c r="D3460" t="s">
        <v>898</v>
      </c>
      <c r="E3460" t="s">
        <v>312</v>
      </c>
      <c r="F3460" t="s">
        <v>313</v>
      </c>
      <c r="G3460" t="s">
        <v>89</v>
      </c>
      <c r="H3460">
        <v>674438</v>
      </c>
      <c r="I3460" s="68" t="str">
        <f>VLOOKUP(E3460,Refs!$P$2:$R$29,3,FALSE)</f>
        <v>Y61</v>
      </c>
      <c r="J3460" s="68" t="str">
        <f>VLOOKUP(E3460,Refs!$P$2:$S$29,4,FALSE)</f>
        <v>East of England</v>
      </c>
      <c r="K3460" s="28">
        <f t="shared" si="111"/>
        <v>674438</v>
      </c>
    </row>
    <row r="3461" spans="1:11" x14ac:dyDescent="0.35">
      <c r="A3461" s="69">
        <f t="shared" si="112"/>
        <v>45778</v>
      </c>
      <c r="B3461" t="s">
        <v>918</v>
      </c>
      <c r="C3461" t="s">
        <v>270</v>
      </c>
      <c r="D3461" t="s">
        <v>898</v>
      </c>
      <c r="E3461" t="s">
        <v>312</v>
      </c>
      <c r="F3461" t="s">
        <v>313</v>
      </c>
      <c r="G3461" t="s">
        <v>90</v>
      </c>
      <c r="H3461">
        <v>28110</v>
      </c>
      <c r="I3461" s="68" t="str">
        <f>VLOOKUP(E3461,Refs!$P$2:$R$29,3,FALSE)</f>
        <v>Y61</v>
      </c>
      <c r="J3461" s="68" t="str">
        <f>VLOOKUP(E3461,Refs!$P$2:$S$29,4,FALSE)</f>
        <v>East of England</v>
      </c>
      <c r="K3461" s="28">
        <f t="shared" si="111"/>
        <v>28110</v>
      </c>
    </row>
    <row r="3462" spans="1:11" x14ac:dyDescent="0.35">
      <c r="A3462" s="69">
        <f t="shared" si="112"/>
        <v>45778</v>
      </c>
      <c r="B3462" t="s">
        <v>918</v>
      </c>
      <c r="C3462" t="s">
        <v>270</v>
      </c>
      <c r="D3462" t="s">
        <v>898</v>
      </c>
      <c r="E3462" t="s">
        <v>312</v>
      </c>
      <c r="F3462" t="s">
        <v>313</v>
      </c>
      <c r="G3462" t="s">
        <v>27</v>
      </c>
      <c r="H3462">
        <v>3917</v>
      </c>
      <c r="I3462" s="68" t="str">
        <f>VLOOKUP(E3462,Refs!$P$2:$R$29,3,FALSE)</f>
        <v>Y61</v>
      </c>
      <c r="J3462" s="68" t="str">
        <f>VLOOKUP(E3462,Refs!$P$2:$S$29,4,FALSE)</f>
        <v>East of England</v>
      </c>
      <c r="K3462" s="28">
        <f t="shared" si="111"/>
        <v>3917</v>
      </c>
    </row>
    <row r="3463" spans="1:11" x14ac:dyDescent="0.35">
      <c r="A3463" s="69">
        <f t="shared" si="112"/>
        <v>45778</v>
      </c>
      <c r="B3463" t="s">
        <v>918</v>
      </c>
      <c r="C3463" t="s">
        <v>270</v>
      </c>
      <c r="D3463" t="s">
        <v>898</v>
      </c>
      <c r="E3463" t="s">
        <v>312</v>
      </c>
      <c r="F3463" t="s">
        <v>313</v>
      </c>
      <c r="G3463" t="s">
        <v>29</v>
      </c>
      <c r="H3463">
        <v>1988</v>
      </c>
      <c r="I3463" s="68" t="str">
        <f>VLOOKUP(E3463,Refs!$P$2:$R$29,3,FALSE)</f>
        <v>Y61</v>
      </c>
      <c r="J3463" s="68" t="str">
        <f>VLOOKUP(E3463,Refs!$P$2:$S$29,4,FALSE)</f>
        <v>East of England</v>
      </c>
      <c r="K3463" s="28">
        <f t="shared" si="111"/>
        <v>1988</v>
      </c>
    </row>
    <row r="3464" spans="1:11" x14ac:dyDescent="0.35">
      <c r="A3464" s="69">
        <f t="shared" si="112"/>
        <v>45778</v>
      </c>
      <c r="B3464" t="s">
        <v>918</v>
      </c>
      <c r="C3464" t="s">
        <v>270</v>
      </c>
      <c r="D3464" t="s">
        <v>898</v>
      </c>
      <c r="E3464" t="s">
        <v>312</v>
      </c>
      <c r="F3464" t="s">
        <v>313</v>
      </c>
      <c r="G3464" t="s">
        <v>91</v>
      </c>
      <c r="H3464">
        <v>1773</v>
      </c>
      <c r="I3464" s="68" t="str">
        <f>VLOOKUP(E3464,Refs!$P$2:$R$29,3,FALSE)</f>
        <v>Y61</v>
      </c>
      <c r="J3464" s="68" t="str">
        <f>VLOOKUP(E3464,Refs!$P$2:$S$29,4,FALSE)</f>
        <v>East of England</v>
      </c>
      <c r="K3464" s="28">
        <f t="shared" si="111"/>
        <v>1773</v>
      </c>
    </row>
    <row r="3465" spans="1:11" x14ac:dyDescent="0.35">
      <c r="A3465" s="69">
        <f t="shared" si="112"/>
        <v>45778</v>
      </c>
      <c r="B3465" t="s">
        <v>918</v>
      </c>
      <c r="C3465" t="s">
        <v>270</v>
      </c>
      <c r="D3465" t="s">
        <v>898</v>
      </c>
      <c r="E3465" t="s">
        <v>312</v>
      </c>
      <c r="F3465" t="s">
        <v>313</v>
      </c>
      <c r="G3465" t="s">
        <v>92</v>
      </c>
      <c r="H3465">
        <v>3</v>
      </c>
      <c r="I3465" s="68" t="str">
        <f>VLOOKUP(E3465,Refs!$P$2:$R$29,3,FALSE)</f>
        <v>Y61</v>
      </c>
      <c r="J3465" s="68" t="str">
        <f>VLOOKUP(E3465,Refs!$P$2:$S$29,4,FALSE)</f>
        <v>East of England</v>
      </c>
      <c r="K3465" s="28">
        <f t="shared" si="111"/>
        <v>3</v>
      </c>
    </row>
    <row r="3466" spans="1:11" x14ac:dyDescent="0.35">
      <c r="A3466" s="69">
        <f t="shared" si="112"/>
        <v>45778</v>
      </c>
      <c r="B3466" t="s">
        <v>918</v>
      </c>
      <c r="C3466" t="s">
        <v>270</v>
      </c>
      <c r="D3466" t="s">
        <v>898</v>
      </c>
      <c r="E3466" t="s">
        <v>312</v>
      </c>
      <c r="F3466" t="s">
        <v>313</v>
      </c>
      <c r="G3466" t="s">
        <v>93</v>
      </c>
      <c r="H3466">
        <v>1775</v>
      </c>
      <c r="I3466" s="68" t="str">
        <f>VLOOKUP(E3466,Refs!$P$2:$R$29,3,FALSE)</f>
        <v>Y61</v>
      </c>
      <c r="J3466" s="68" t="str">
        <f>VLOOKUP(E3466,Refs!$P$2:$S$29,4,FALSE)</f>
        <v>East of England</v>
      </c>
      <c r="K3466" s="28">
        <f t="shared" si="111"/>
        <v>1775</v>
      </c>
    </row>
    <row r="3467" spans="1:11" x14ac:dyDescent="0.35">
      <c r="A3467" s="69">
        <f t="shared" si="112"/>
        <v>45778</v>
      </c>
      <c r="B3467" t="s">
        <v>918</v>
      </c>
      <c r="C3467" t="s">
        <v>270</v>
      </c>
      <c r="D3467" t="s">
        <v>898</v>
      </c>
      <c r="E3467" t="s">
        <v>312</v>
      </c>
      <c r="F3467" t="s">
        <v>313</v>
      </c>
      <c r="G3467" t="s">
        <v>94</v>
      </c>
      <c r="H3467">
        <v>108</v>
      </c>
      <c r="I3467" s="68" t="str">
        <f>VLOOKUP(E3467,Refs!$P$2:$R$29,3,FALSE)</f>
        <v>Y61</v>
      </c>
      <c r="J3467" s="68" t="str">
        <f>VLOOKUP(E3467,Refs!$P$2:$S$29,4,FALSE)</f>
        <v>East of England</v>
      </c>
      <c r="K3467" s="28">
        <f t="shared" si="111"/>
        <v>108</v>
      </c>
    </row>
    <row r="3468" spans="1:11" x14ac:dyDescent="0.35">
      <c r="A3468" s="69">
        <f t="shared" si="112"/>
        <v>45778</v>
      </c>
      <c r="B3468" t="s">
        <v>918</v>
      </c>
      <c r="C3468" t="s">
        <v>270</v>
      </c>
      <c r="D3468" t="s">
        <v>898</v>
      </c>
      <c r="E3468" t="s">
        <v>312</v>
      </c>
      <c r="F3468" t="s">
        <v>313</v>
      </c>
      <c r="G3468" t="s">
        <v>95</v>
      </c>
      <c r="H3468">
        <v>888</v>
      </c>
      <c r="I3468" s="68" t="str">
        <f>VLOOKUP(E3468,Refs!$P$2:$R$29,3,FALSE)</f>
        <v>Y61</v>
      </c>
      <c r="J3468" s="68" t="str">
        <f>VLOOKUP(E3468,Refs!$P$2:$S$29,4,FALSE)</f>
        <v>East of England</v>
      </c>
      <c r="K3468" s="28">
        <f t="shared" si="111"/>
        <v>888</v>
      </c>
    </row>
    <row r="3469" spans="1:11" x14ac:dyDescent="0.35">
      <c r="A3469" s="69">
        <f t="shared" si="112"/>
        <v>45778</v>
      </c>
      <c r="B3469" t="s">
        <v>918</v>
      </c>
      <c r="C3469" t="s">
        <v>270</v>
      </c>
      <c r="D3469" t="s">
        <v>898</v>
      </c>
      <c r="E3469" t="s">
        <v>312</v>
      </c>
      <c r="F3469" t="s">
        <v>313</v>
      </c>
      <c r="G3469" t="s">
        <v>96</v>
      </c>
      <c r="H3469">
        <v>52</v>
      </c>
      <c r="I3469" s="68" t="str">
        <f>VLOOKUP(E3469,Refs!$P$2:$R$29,3,FALSE)</f>
        <v>Y61</v>
      </c>
      <c r="J3469" s="68" t="str">
        <f>VLOOKUP(E3469,Refs!$P$2:$S$29,4,FALSE)</f>
        <v>East of England</v>
      </c>
      <c r="K3469" s="28">
        <f t="shared" si="111"/>
        <v>52</v>
      </c>
    </row>
    <row r="3470" spans="1:11" x14ac:dyDescent="0.35">
      <c r="A3470" s="69">
        <f t="shared" si="112"/>
        <v>45778</v>
      </c>
      <c r="B3470" t="s">
        <v>918</v>
      </c>
      <c r="C3470" t="s">
        <v>270</v>
      </c>
      <c r="D3470" t="s">
        <v>898</v>
      </c>
      <c r="E3470" t="s">
        <v>312</v>
      </c>
      <c r="F3470" t="s">
        <v>313</v>
      </c>
      <c r="G3470" t="s">
        <v>97</v>
      </c>
      <c r="H3470">
        <v>1655</v>
      </c>
      <c r="I3470" s="68" t="str">
        <f>VLOOKUP(E3470,Refs!$P$2:$R$29,3,FALSE)</f>
        <v>Y61</v>
      </c>
      <c r="J3470" s="68" t="str">
        <f>VLOOKUP(E3470,Refs!$P$2:$S$29,4,FALSE)</f>
        <v>East of England</v>
      </c>
      <c r="K3470" s="28">
        <f t="shared" si="111"/>
        <v>1655</v>
      </c>
    </row>
    <row r="3471" spans="1:11" x14ac:dyDescent="0.35">
      <c r="A3471" s="69">
        <f t="shared" si="112"/>
        <v>45778</v>
      </c>
      <c r="B3471" t="s">
        <v>918</v>
      </c>
      <c r="C3471" t="s">
        <v>270</v>
      </c>
      <c r="D3471" t="s">
        <v>898</v>
      </c>
      <c r="E3471" t="s">
        <v>312</v>
      </c>
      <c r="F3471" t="s">
        <v>313</v>
      </c>
      <c r="G3471" t="s">
        <v>31</v>
      </c>
      <c r="H3471">
        <v>1149</v>
      </c>
      <c r="I3471" s="68" t="str">
        <f>VLOOKUP(E3471,Refs!$P$2:$R$29,3,FALSE)</f>
        <v>Y61</v>
      </c>
      <c r="J3471" s="68" t="str">
        <f>VLOOKUP(E3471,Refs!$P$2:$S$29,4,FALSE)</f>
        <v>East of England</v>
      </c>
      <c r="K3471" s="28">
        <f t="shared" si="111"/>
        <v>1149</v>
      </c>
    </row>
    <row r="3472" spans="1:11" x14ac:dyDescent="0.35">
      <c r="A3472" s="69">
        <f t="shared" si="112"/>
        <v>45778</v>
      </c>
      <c r="B3472" t="s">
        <v>918</v>
      </c>
      <c r="C3472" t="s">
        <v>270</v>
      </c>
      <c r="D3472" t="s">
        <v>898</v>
      </c>
      <c r="E3472" t="s">
        <v>312</v>
      </c>
      <c r="F3472" t="s">
        <v>313</v>
      </c>
      <c r="G3472" t="s">
        <v>98</v>
      </c>
      <c r="H3472">
        <v>5710</v>
      </c>
      <c r="I3472" s="68" t="str">
        <f>VLOOKUP(E3472,Refs!$P$2:$R$29,3,FALSE)</f>
        <v>Y61</v>
      </c>
      <c r="J3472" s="68" t="str">
        <f>VLOOKUP(E3472,Refs!$P$2:$S$29,4,FALSE)</f>
        <v>East of England</v>
      </c>
      <c r="K3472" s="28">
        <f t="shared" si="111"/>
        <v>5710</v>
      </c>
    </row>
    <row r="3473" spans="1:11" x14ac:dyDescent="0.35">
      <c r="A3473" s="69">
        <f t="shared" si="112"/>
        <v>45778</v>
      </c>
      <c r="B3473" t="s">
        <v>918</v>
      </c>
      <c r="C3473" t="s">
        <v>270</v>
      </c>
      <c r="D3473" t="s">
        <v>898</v>
      </c>
      <c r="E3473" t="s">
        <v>312</v>
      </c>
      <c r="F3473" t="s">
        <v>313</v>
      </c>
      <c r="G3473" t="s">
        <v>99</v>
      </c>
      <c r="H3473">
        <v>2725</v>
      </c>
      <c r="I3473" s="68" t="str">
        <f>VLOOKUP(E3473,Refs!$P$2:$R$29,3,FALSE)</f>
        <v>Y61</v>
      </c>
      <c r="J3473" s="68" t="str">
        <f>VLOOKUP(E3473,Refs!$P$2:$S$29,4,FALSE)</f>
        <v>East of England</v>
      </c>
      <c r="K3473" s="28">
        <f t="shared" si="111"/>
        <v>2725</v>
      </c>
    </row>
    <row r="3474" spans="1:11" x14ac:dyDescent="0.35">
      <c r="A3474" s="69">
        <f t="shared" si="112"/>
        <v>45778</v>
      </c>
      <c r="B3474" t="s">
        <v>918</v>
      </c>
      <c r="C3474" t="s">
        <v>270</v>
      </c>
      <c r="D3474" t="s">
        <v>898</v>
      </c>
      <c r="E3474" t="s">
        <v>312</v>
      </c>
      <c r="F3474" t="s">
        <v>313</v>
      </c>
      <c r="G3474" t="s">
        <v>100</v>
      </c>
      <c r="H3474">
        <v>2591</v>
      </c>
      <c r="I3474" s="68" t="str">
        <f>VLOOKUP(E3474,Refs!$P$2:$R$29,3,FALSE)</f>
        <v>Y61</v>
      </c>
      <c r="J3474" s="68" t="str">
        <f>VLOOKUP(E3474,Refs!$P$2:$S$29,4,FALSE)</f>
        <v>East of England</v>
      </c>
      <c r="K3474" s="28">
        <f t="shared" si="111"/>
        <v>2591</v>
      </c>
    </row>
    <row r="3475" spans="1:11" x14ac:dyDescent="0.35">
      <c r="A3475" s="69">
        <f t="shared" si="112"/>
        <v>45778</v>
      </c>
      <c r="B3475" t="s">
        <v>918</v>
      </c>
      <c r="C3475" t="s">
        <v>270</v>
      </c>
      <c r="D3475" t="s">
        <v>898</v>
      </c>
      <c r="E3475" t="s">
        <v>312</v>
      </c>
      <c r="F3475" t="s">
        <v>313</v>
      </c>
      <c r="G3475" t="s">
        <v>101</v>
      </c>
      <c r="H3475">
        <v>1035</v>
      </c>
      <c r="I3475" s="68" t="str">
        <f>VLOOKUP(E3475,Refs!$P$2:$R$29,3,FALSE)</f>
        <v>Y61</v>
      </c>
      <c r="J3475" s="68" t="str">
        <f>VLOOKUP(E3475,Refs!$P$2:$S$29,4,FALSE)</f>
        <v>East of England</v>
      </c>
      <c r="K3475" s="28">
        <f t="shared" si="111"/>
        <v>1035</v>
      </c>
    </row>
    <row r="3476" spans="1:11" x14ac:dyDescent="0.35">
      <c r="A3476" s="69">
        <f t="shared" si="112"/>
        <v>45778</v>
      </c>
      <c r="B3476" t="s">
        <v>918</v>
      </c>
      <c r="C3476" t="s">
        <v>270</v>
      </c>
      <c r="D3476" t="s">
        <v>898</v>
      </c>
      <c r="E3476" t="s">
        <v>312</v>
      </c>
      <c r="F3476" t="s">
        <v>313</v>
      </c>
      <c r="G3476" t="s">
        <v>102</v>
      </c>
      <c r="H3476">
        <v>1465</v>
      </c>
      <c r="I3476" s="68" t="str">
        <f>VLOOKUP(E3476,Refs!$P$2:$R$29,3,FALSE)</f>
        <v>Y61</v>
      </c>
      <c r="J3476" s="68" t="str">
        <f>VLOOKUP(E3476,Refs!$P$2:$S$29,4,FALSE)</f>
        <v>East of England</v>
      </c>
      <c r="K3476" s="28">
        <f t="shared" si="111"/>
        <v>1465</v>
      </c>
    </row>
    <row r="3477" spans="1:11" x14ac:dyDescent="0.35">
      <c r="A3477" s="69">
        <f t="shared" si="112"/>
        <v>45778</v>
      </c>
      <c r="B3477" t="s">
        <v>918</v>
      </c>
      <c r="C3477" t="s">
        <v>270</v>
      </c>
      <c r="D3477" t="s">
        <v>898</v>
      </c>
      <c r="E3477" t="s">
        <v>312</v>
      </c>
      <c r="F3477" t="s">
        <v>313</v>
      </c>
      <c r="G3477" t="s">
        <v>103</v>
      </c>
      <c r="H3477">
        <v>266</v>
      </c>
      <c r="I3477" s="68" t="str">
        <f>VLOOKUP(E3477,Refs!$P$2:$R$29,3,FALSE)</f>
        <v>Y61</v>
      </c>
      <c r="J3477" s="68" t="str">
        <f>VLOOKUP(E3477,Refs!$P$2:$S$29,4,FALSE)</f>
        <v>East of England</v>
      </c>
      <c r="K3477" s="28">
        <f t="shared" si="111"/>
        <v>266</v>
      </c>
    </row>
    <row r="3478" spans="1:11" x14ac:dyDescent="0.35">
      <c r="A3478" s="69">
        <f t="shared" si="112"/>
        <v>45778</v>
      </c>
      <c r="B3478" t="s">
        <v>918</v>
      </c>
      <c r="C3478" t="s">
        <v>270</v>
      </c>
      <c r="D3478" t="s">
        <v>898</v>
      </c>
      <c r="E3478" t="s">
        <v>312</v>
      </c>
      <c r="F3478" t="s">
        <v>313</v>
      </c>
      <c r="G3478" t="s">
        <v>104</v>
      </c>
      <c r="H3478">
        <v>1486</v>
      </c>
      <c r="I3478" s="68" t="str">
        <f>VLOOKUP(E3478,Refs!$P$2:$R$29,3,FALSE)</f>
        <v>Y61</v>
      </c>
      <c r="J3478" s="68" t="str">
        <f>VLOOKUP(E3478,Refs!$P$2:$S$29,4,FALSE)</f>
        <v>East of England</v>
      </c>
      <c r="K3478" s="28">
        <f t="shared" si="111"/>
        <v>1486</v>
      </c>
    </row>
    <row r="3479" spans="1:11" x14ac:dyDescent="0.35">
      <c r="A3479" s="69">
        <f t="shared" si="112"/>
        <v>45778</v>
      </c>
      <c r="B3479" t="s">
        <v>918</v>
      </c>
      <c r="C3479" t="s">
        <v>270</v>
      </c>
      <c r="D3479" t="s">
        <v>898</v>
      </c>
      <c r="E3479" t="s">
        <v>312</v>
      </c>
      <c r="F3479" t="s">
        <v>313</v>
      </c>
      <c r="G3479" t="s">
        <v>105</v>
      </c>
      <c r="H3479">
        <v>5437493</v>
      </c>
      <c r="I3479" s="68" t="str">
        <f>VLOOKUP(E3479,Refs!$P$2:$R$29,3,FALSE)</f>
        <v>Y61</v>
      </c>
      <c r="J3479" s="68" t="str">
        <f>VLOOKUP(E3479,Refs!$P$2:$S$29,4,FALSE)</f>
        <v>East of England</v>
      </c>
      <c r="K3479" s="28">
        <f t="shared" si="111"/>
        <v>5437493</v>
      </c>
    </row>
    <row r="3480" spans="1:11" x14ac:dyDescent="0.35">
      <c r="A3480" s="69">
        <f t="shared" si="112"/>
        <v>45778</v>
      </c>
      <c r="B3480" t="s">
        <v>918</v>
      </c>
      <c r="C3480" t="s">
        <v>270</v>
      </c>
      <c r="D3480" t="s">
        <v>898</v>
      </c>
      <c r="E3480" t="s">
        <v>312</v>
      </c>
      <c r="F3480" t="s">
        <v>313</v>
      </c>
      <c r="G3480" t="s">
        <v>106</v>
      </c>
      <c r="H3480">
        <v>2030</v>
      </c>
      <c r="I3480" s="68" t="str">
        <f>VLOOKUP(E3480,Refs!$P$2:$R$29,3,FALSE)</f>
        <v>Y61</v>
      </c>
      <c r="J3480" s="68" t="str">
        <f>VLOOKUP(E3480,Refs!$P$2:$S$29,4,FALSE)</f>
        <v>East of England</v>
      </c>
      <c r="K3480" s="28">
        <f t="shared" si="111"/>
        <v>2030</v>
      </c>
    </row>
    <row r="3481" spans="1:11" x14ac:dyDescent="0.35">
      <c r="A3481" s="69">
        <f t="shared" si="112"/>
        <v>45778</v>
      </c>
      <c r="B3481" t="s">
        <v>918</v>
      </c>
      <c r="C3481" t="s">
        <v>270</v>
      </c>
      <c r="D3481" t="s">
        <v>898</v>
      </c>
      <c r="E3481" t="s">
        <v>312</v>
      </c>
      <c r="F3481" t="s">
        <v>313</v>
      </c>
      <c r="G3481" t="s">
        <v>107</v>
      </c>
      <c r="H3481">
        <v>1778</v>
      </c>
      <c r="I3481" s="68" t="str">
        <f>VLOOKUP(E3481,Refs!$P$2:$R$29,3,FALSE)</f>
        <v>Y61</v>
      </c>
      <c r="J3481" s="68" t="str">
        <f>VLOOKUP(E3481,Refs!$P$2:$S$29,4,FALSE)</f>
        <v>East of England</v>
      </c>
      <c r="K3481" s="28">
        <f t="shared" si="111"/>
        <v>1778</v>
      </c>
    </row>
    <row r="3482" spans="1:11" x14ac:dyDescent="0.35">
      <c r="A3482" s="69">
        <f t="shared" si="112"/>
        <v>45778</v>
      </c>
      <c r="B3482" t="s">
        <v>918</v>
      </c>
      <c r="C3482" t="s">
        <v>270</v>
      </c>
      <c r="D3482" t="s">
        <v>898</v>
      </c>
      <c r="E3482" t="s">
        <v>312</v>
      </c>
      <c r="F3482" t="s">
        <v>313</v>
      </c>
      <c r="G3482" t="s">
        <v>108</v>
      </c>
      <c r="H3482">
        <v>92</v>
      </c>
      <c r="I3482" s="68" t="str">
        <f>VLOOKUP(E3482,Refs!$P$2:$R$29,3,FALSE)</f>
        <v>Y61</v>
      </c>
      <c r="J3482" s="68" t="str">
        <f>VLOOKUP(E3482,Refs!$P$2:$S$29,4,FALSE)</f>
        <v>East of England</v>
      </c>
      <c r="K3482" s="28">
        <f t="shared" si="111"/>
        <v>92</v>
      </c>
    </row>
    <row r="3483" spans="1:11" x14ac:dyDescent="0.35">
      <c r="A3483" s="69">
        <f t="shared" si="112"/>
        <v>45778</v>
      </c>
      <c r="B3483" t="s">
        <v>918</v>
      </c>
      <c r="C3483" t="s">
        <v>270</v>
      </c>
      <c r="D3483" t="s">
        <v>898</v>
      </c>
      <c r="E3483" t="s">
        <v>312</v>
      </c>
      <c r="F3483" t="s">
        <v>313</v>
      </c>
      <c r="G3483" t="s">
        <v>109</v>
      </c>
      <c r="H3483">
        <v>1049</v>
      </c>
      <c r="I3483" s="68" t="str">
        <f>VLOOKUP(E3483,Refs!$P$2:$R$29,3,FALSE)</f>
        <v>Y61</v>
      </c>
      <c r="J3483" s="68" t="str">
        <f>VLOOKUP(E3483,Refs!$P$2:$S$29,4,FALSE)</f>
        <v>East of England</v>
      </c>
      <c r="K3483" s="28">
        <f t="shared" si="111"/>
        <v>1049</v>
      </c>
    </row>
    <row r="3484" spans="1:11" x14ac:dyDescent="0.35">
      <c r="A3484" s="69">
        <f t="shared" si="112"/>
        <v>45778</v>
      </c>
      <c r="B3484" t="s">
        <v>918</v>
      </c>
      <c r="C3484" t="s">
        <v>270</v>
      </c>
      <c r="D3484" t="s">
        <v>898</v>
      </c>
      <c r="E3484" t="s">
        <v>312</v>
      </c>
      <c r="F3484" t="s">
        <v>313</v>
      </c>
      <c r="G3484" t="s">
        <v>110</v>
      </c>
      <c r="H3484">
        <v>3785419</v>
      </c>
      <c r="I3484" s="68" t="str">
        <f>VLOOKUP(E3484,Refs!$P$2:$R$29,3,FALSE)</f>
        <v>Y61</v>
      </c>
      <c r="J3484" s="68" t="str">
        <f>VLOOKUP(E3484,Refs!$P$2:$S$29,4,FALSE)</f>
        <v>East of England</v>
      </c>
      <c r="K3484" s="28">
        <f t="shared" si="111"/>
        <v>3785419</v>
      </c>
    </row>
    <row r="3485" spans="1:11" x14ac:dyDescent="0.35">
      <c r="A3485" s="69">
        <f t="shared" si="112"/>
        <v>45778</v>
      </c>
      <c r="B3485" t="s">
        <v>918</v>
      </c>
      <c r="C3485" t="s">
        <v>270</v>
      </c>
      <c r="D3485" t="s">
        <v>898</v>
      </c>
      <c r="E3485" t="s">
        <v>312</v>
      </c>
      <c r="F3485" t="s">
        <v>313</v>
      </c>
      <c r="G3485" t="s">
        <v>111</v>
      </c>
      <c r="H3485">
        <v>415</v>
      </c>
      <c r="I3485" s="68" t="str">
        <f>VLOOKUP(E3485,Refs!$P$2:$R$29,3,FALSE)</f>
        <v>Y61</v>
      </c>
      <c r="J3485" s="68" t="str">
        <f>VLOOKUP(E3485,Refs!$P$2:$S$29,4,FALSE)</f>
        <v>East of England</v>
      </c>
      <c r="K3485" s="28">
        <f t="shared" si="111"/>
        <v>415</v>
      </c>
    </row>
    <row r="3486" spans="1:11" x14ac:dyDescent="0.35">
      <c r="A3486" s="69">
        <f t="shared" si="112"/>
        <v>45778</v>
      </c>
      <c r="B3486" t="s">
        <v>918</v>
      </c>
      <c r="C3486" t="s">
        <v>270</v>
      </c>
      <c r="D3486" t="s">
        <v>898</v>
      </c>
      <c r="E3486" t="s">
        <v>312</v>
      </c>
      <c r="F3486" t="s">
        <v>313</v>
      </c>
      <c r="G3486" t="s">
        <v>814</v>
      </c>
      <c r="H3486">
        <v>11586</v>
      </c>
      <c r="I3486" s="68" t="str">
        <f>VLOOKUP(E3486,Refs!$P$2:$R$29,3,FALSE)</f>
        <v>Y61</v>
      </c>
      <c r="J3486" s="68" t="str">
        <f>VLOOKUP(E3486,Refs!$P$2:$S$29,4,FALSE)</f>
        <v>East of England</v>
      </c>
      <c r="K3486" s="28">
        <f t="shared" si="111"/>
        <v>11586</v>
      </c>
    </row>
    <row r="3487" spans="1:11" x14ac:dyDescent="0.35">
      <c r="A3487" s="69">
        <f t="shared" si="112"/>
        <v>45778</v>
      </c>
      <c r="B3487" t="s">
        <v>918</v>
      </c>
      <c r="C3487" t="s">
        <v>270</v>
      </c>
      <c r="D3487" t="s">
        <v>898</v>
      </c>
      <c r="E3487" t="s">
        <v>312</v>
      </c>
      <c r="F3487" t="s">
        <v>313</v>
      </c>
      <c r="G3487" t="s">
        <v>815</v>
      </c>
      <c r="H3487">
        <v>428</v>
      </c>
      <c r="I3487" s="68" t="str">
        <f>VLOOKUP(E3487,Refs!$P$2:$R$29,3,FALSE)</f>
        <v>Y61</v>
      </c>
      <c r="J3487" s="68" t="str">
        <f>VLOOKUP(E3487,Refs!$P$2:$S$29,4,FALSE)</f>
        <v>East of England</v>
      </c>
      <c r="K3487" s="28">
        <f t="shared" si="111"/>
        <v>428</v>
      </c>
    </row>
    <row r="3488" spans="1:11" x14ac:dyDescent="0.35">
      <c r="A3488" s="69">
        <f t="shared" si="112"/>
        <v>45778</v>
      </c>
      <c r="B3488" t="s">
        <v>918</v>
      </c>
      <c r="C3488" t="s">
        <v>270</v>
      </c>
      <c r="D3488" t="s">
        <v>898</v>
      </c>
      <c r="E3488" t="s">
        <v>312</v>
      </c>
      <c r="F3488" t="s">
        <v>313</v>
      </c>
      <c r="G3488" t="s">
        <v>112</v>
      </c>
      <c r="H3488">
        <v>17824</v>
      </c>
      <c r="I3488" s="68" t="str">
        <f>VLOOKUP(E3488,Refs!$P$2:$R$29,3,FALSE)</f>
        <v>Y61</v>
      </c>
      <c r="J3488" s="68" t="str">
        <f>VLOOKUP(E3488,Refs!$P$2:$S$29,4,FALSE)</f>
        <v>East of England</v>
      </c>
      <c r="K3488" s="28">
        <f t="shared" si="111"/>
        <v>17824</v>
      </c>
    </row>
    <row r="3489" spans="1:11" x14ac:dyDescent="0.35">
      <c r="A3489" s="69">
        <f t="shared" si="112"/>
        <v>45778</v>
      </c>
      <c r="B3489" t="s">
        <v>918</v>
      </c>
      <c r="C3489" t="s">
        <v>270</v>
      </c>
      <c r="D3489" t="s">
        <v>898</v>
      </c>
      <c r="E3489" t="s">
        <v>312</v>
      </c>
      <c r="F3489" t="s">
        <v>313</v>
      </c>
      <c r="G3489" t="s">
        <v>113</v>
      </c>
      <c r="H3489">
        <v>12</v>
      </c>
      <c r="I3489" s="68" t="str">
        <f>VLOOKUP(E3489,Refs!$P$2:$R$29,3,FALSE)</f>
        <v>Y61</v>
      </c>
      <c r="J3489" s="68" t="str">
        <f>VLOOKUP(E3489,Refs!$P$2:$S$29,4,FALSE)</f>
        <v>East of England</v>
      </c>
      <c r="K3489" s="28">
        <f t="shared" si="111"/>
        <v>12</v>
      </c>
    </row>
    <row r="3490" spans="1:11" x14ac:dyDescent="0.35">
      <c r="A3490" s="69">
        <f t="shared" si="112"/>
        <v>45778</v>
      </c>
      <c r="B3490" t="s">
        <v>918</v>
      </c>
      <c r="C3490" t="s">
        <v>270</v>
      </c>
      <c r="D3490" t="s">
        <v>898</v>
      </c>
      <c r="E3490" t="s">
        <v>312</v>
      </c>
      <c r="F3490" t="s">
        <v>313</v>
      </c>
      <c r="G3490" t="s">
        <v>114</v>
      </c>
      <c r="H3490">
        <v>14260</v>
      </c>
      <c r="I3490" s="68" t="str">
        <f>VLOOKUP(E3490,Refs!$P$2:$R$29,3,FALSE)</f>
        <v>Y61</v>
      </c>
      <c r="J3490" s="68" t="str">
        <f>VLOOKUP(E3490,Refs!$P$2:$S$29,4,FALSE)</f>
        <v>East of England</v>
      </c>
      <c r="K3490" s="28">
        <f t="shared" ref="K3490:K3553" si="113">IF(OR(H3490="NULL",H3490=0,H3490=""),"",H3490)</f>
        <v>14260</v>
      </c>
    </row>
    <row r="3491" spans="1:11" x14ac:dyDescent="0.35">
      <c r="A3491" s="69">
        <f t="shared" si="112"/>
        <v>45778</v>
      </c>
      <c r="B3491" t="s">
        <v>918</v>
      </c>
      <c r="C3491" t="s">
        <v>270</v>
      </c>
      <c r="D3491" t="s">
        <v>898</v>
      </c>
      <c r="E3491" t="s">
        <v>312</v>
      </c>
      <c r="F3491" t="s">
        <v>313</v>
      </c>
      <c r="G3491" t="s">
        <v>115</v>
      </c>
      <c r="H3491">
        <v>2680</v>
      </c>
      <c r="I3491" s="68" t="str">
        <f>VLOOKUP(E3491,Refs!$P$2:$R$29,3,FALSE)</f>
        <v>Y61</v>
      </c>
      <c r="J3491" s="68" t="str">
        <f>VLOOKUP(E3491,Refs!$P$2:$S$29,4,FALSE)</f>
        <v>East of England</v>
      </c>
      <c r="K3491" s="28">
        <f t="shared" si="113"/>
        <v>2680</v>
      </c>
    </row>
    <row r="3492" spans="1:11" x14ac:dyDescent="0.35">
      <c r="A3492" s="69">
        <f t="shared" si="112"/>
        <v>45778</v>
      </c>
      <c r="B3492" t="s">
        <v>918</v>
      </c>
      <c r="C3492" t="s">
        <v>270</v>
      </c>
      <c r="D3492" t="s">
        <v>898</v>
      </c>
      <c r="E3492" t="s">
        <v>312</v>
      </c>
      <c r="F3492" t="s">
        <v>313</v>
      </c>
      <c r="G3492" t="s">
        <v>116</v>
      </c>
      <c r="H3492">
        <v>3322</v>
      </c>
      <c r="I3492" s="68" t="str">
        <f>VLOOKUP(E3492,Refs!$P$2:$R$29,3,FALSE)</f>
        <v>Y61</v>
      </c>
      <c r="J3492" s="68" t="str">
        <f>VLOOKUP(E3492,Refs!$P$2:$S$29,4,FALSE)</f>
        <v>East of England</v>
      </c>
      <c r="K3492" s="28">
        <f t="shared" si="113"/>
        <v>3322</v>
      </c>
    </row>
    <row r="3493" spans="1:11" x14ac:dyDescent="0.35">
      <c r="A3493" s="69">
        <f t="shared" si="112"/>
        <v>45778</v>
      </c>
      <c r="B3493" t="s">
        <v>918</v>
      </c>
      <c r="C3493" t="s">
        <v>270</v>
      </c>
      <c r="D3493" t="s">
        <v>898</v>
      </c>
      <c r="E3493" t="s">
        <v>312</v>
      </c>
      <c r="F3493" t="s">
        <v>313</v>
      </c>
      <c r="G3493" t="s">
        <v>117</v>
      </c>
      <c r="H3493">
        <v>1112</v>
      </c>
      <c r="I3493" s="68" t="str">
        <f>VLOOKUP(E3493,Refs!$P$2:$R$29,3,FALSE)</f>
        <v>Y61</v>
      </c>
      <c r="J3493" s="68" t="str">
        <f>VLOOKUP(E3493,Refs!$P$2:$S$29,4,FALSE)</f>
        <v>East of England</v>
      </c>
      <c r="K3493" s="28">
        <f t="shared" si="113"/>
        <v>1112</v>
      </c>
    </row>
    <row r="3494" spans="1:11" x14ac:dyDescent="0.35">
      <c r="A3494" s="69">
        <f t="shared" si="112"/>
        <v>45778</v>
      </c>
      <c r="B3494" t="s">
        <v>918</v>
      </c>
      <c r="C3494" t="s">
        <v>270</v>
      </c>
      <c r="D3494" t="s">
        <v>898</v>
      </c>
      <c r="E3494" t="s">
        <v>312</v>
      </c>
      <c r="F3494" t="s">
        <v>313</v>
      </c>
      <c r="G3494" t="s">
        <v>118</v>
      </c>
      <c r="H3494">
        <v>8778</v>
      </c>
      <c r="I3494" s="68" t="str">
        <f>VLOOKUP(E3494,Refs!$P$2:$R$29,3,FALSE)</f>
        <v>Y61</v>
      </c>
      <c r="J3494" s="68" t="str">
        <f>VLOOKUP(E3494,Refs!$P$2:$S$29,4,FALSE)</f>
        <v>East of England</v>
      </c>
      <c r="K3494" s="28">
        <f t="shared" si="113"/>
        <v>8778</v>
      </c>
    </row>
    <row r="3495" spans="1:11" x14ac:dyDescent="0.35">
      <c r="A3495" s="69">
        <f t="shared" si="112"/>
        <v>45778</v>
      </c>
      <c r="B3495" t="s">
        <v>918</v>
      </c>
      <c r="C3495" t="s">
        <v>270</v>
      </c>
      <c r="D3495" t="s">
        <v>898</v>
      </c>
      <c r="E3495" t="s">
        <v>312</v>
      </c>
      <c r="F3495" t="s">
        <v>313</v>
      </c>
      <c r="G3495" t="s">
        <v>119</v>
      </c>
      <c r="H3495">
        <v>1525</v>
      </c>
      <c r="I3495" s="68" t="str">
        <f>VLOOKUP(E3495,Refs!$P$2:$R$29,3,FALSE)</f>
        <v>Y61</v>
      </c>
      <c r="J3495" s="68" t="str">
        <f>VLOOKUP(E3495,Refs!$P$2:$S$29,4,FALSE)</f>
        <v>East of England</v>
      </c>
      <c r="K3495" s="28">
        <f t="shared" si="113"/>
        <v>1525</v>
      </c>
    </row>
    <row r="3496" spans="1:11" x14ac:dyDescent="0.35">
      <c r="A3496" s="69">
        <f t="shared" si="112"/>
        <v>45778</v>
      </c>
      <c r="B3496" t="s">
        <v>918</v>
      </c>
      <c r="C3496" t="s">
        <v>270</v>
      </c>
      <c r="D3496" t="s">
        <v>898</v>
      </c>
      <c r="E3496" t="s">
        <v>312</v>
      </c>
      <c r="F3496" t="s">
        <v>313</v>
      </c>
      <c r="G3496" t="s">
        <v>120</v>
      </c>
      <c r="H3496">
        <v>16</v>
      </c>
      <c r="I3496" s="68" t="str">
        <f>VLOOKUP(E3496,Refs!$P$2:$R$29,3,FALSE)</f>
        <v>Y61</v>
      </c>
      <c r="J3496" s="68" t="str">
        <f>VLOOKUP(E3496,Refs!$P$2:$S$29,4,FALSE)</f>
        <v>East of England</v>
      </c>
      <c r="K3496" s="28">
        <f t="shared" si="113"/>
        <v>16</v>
      </c>
    </row>
    <row r="3497" spans="1:11" x14ac:dyDescent="0.35">
      <c r="A3497" s="69">
        <f t="shared" si="112"/>
        <v>45778</v>
      </c>
      <c r="B3497" t="s">
        <v>918</v>
      </c>
      <c r="C3497" t="s">
        <v>270</v>
      </c>
      <c r="D3497" t="s">
        <v>898</v>
      </c>
      <c r="E3497" t="s">
        <v>312</v>
      </c>
      <c r="F3497" t="s">
        <v>313</v>
      </c>
      <c r="G3497" t="s">
        <v>121</v>
      </c>
      <c r="H3497">
        <v>2</v>
      </c>
      <c r="I3497" s="68" t="str">
        <f>VLOOKUP(E3497,Refs!$P$2:$R$29,3,FALSE)</f>
        <v>Y61</v>
      </c>
      <c r="J3497" s="68" t="str">
        <f>VLOOKUP(E3497,Refs!$P$2:$S$29,4,FALSE)</f>
        <v>East of England</v>
      </c>
      <c r="K3497" s="28">
        <f t="shared" si="113"/>
        <v>2</v>
      </c>
    </row>
    <row r="3498" spans="1:11" x14ac:dyDescent="0.35">
      <c r="A3498" s="69">
        <f t="shared" si="112"/>
        <v>45778</v>
      </c>
      <c r="B3498" t="s">
        <v>918</v>
      </c>
      <c r="C3498" t="s">
        <v>270</v>
      </c>
      <c r="D3498" t="s">
        <v>898</v>
      </c>
      <c r="E3498" t="s">
        <v>312</v>
      </c>
      <c r="F3498" t="s">
        <v>313</v>
      </c>
      <c r="G3498" t="s">
        <v>122</v>
      </c>
      <c r="H3498">
        <v>1824</v>
      </c>
      <c r="I3498" s="68" t="str">
        <f>VLOOKUP(E3498,Refs!$P$2:$R$29,3,FALSE)</f>
        <v>Y61</v>
      </c>
      <c r="J3498" s="68" t="str">
        <f>VLOOKUP(E3498,Refs!$P$2:$S$29,4,FALSE)</f>
        <v>East of England</v>
      </c>
      <c r="K3498" s="28">
        <f t="shared" si="113"/>
        <v>1824</v>
      </c>
    </row>
    <row r="3499" spans="1:11" x14ac:dyDescent="0.35">
      <c r="A3499" s="69">
        <f t="shared" si="112"/>
        <v>45778</v>
      </c>
      <c r="B3499" t="s">
        <v>918</v>
      </c>
      <c r="C3499" t="s">
        <v>270</v>
      </c>
      <c r="D3499" t="s">
        <v>898</v>
      </c>
      <c r="E3499" t="s">
        <v>312</v>
      </c>
      <c r="F3499" t="s">
        <v>313</v>
      </c>
      <c r="G3499" t="s">
        <v>123</v>
      </c>
      <c r="H3499">
        <v>36</v>
      </c>
      <c r="I3499" s="68" t="str">
        <f>VLOOKUP(E3499,Refs!$P$2:$R$29,3,FALSE)</f>
        <v>Y61</v>
      </c>
      <c r="J3499" s="68" t="str">
        <f>VLOOKUP(E3499,Refs!$P$2:$S$29,4,FALSE)</f>
        <v>East of England</v>
      </c>
      <c r="K3499" s="28">
        <f t="shared" si="113"/>
        <v>36</v>
      </c>
    </row>
    <row r="3500" spans="1:11" x14ac:dyDescent="0.35">
      <c r="A3500" s="69">
        <f t="shared" si="112"/>
        <v>45778</v>
      </c>
      <c r="B3500" t="s">
        <v>918</v>
      </c>
      <c r="C3500" t="s">
        <v>270</v>
      </c>
      <c r="D3500" t="s">
        <v>898</v>
      </c>
      <c r="E3500" t="s">
        <v>312</v>
      </c>
      <c r="F3500" t="s">
        <v>313</v>
      </c>
      <c r="G3500" t="s">
        <v>124</v>
      </c>
      <c r="H3500">
        <v>2</v>
      </c>
      <c r="I3500" s="68" t="str">
        <f>VLOOKUP(E3500,Refs!$P$2:$R$29,3,FALSE)</f>
        <v>Y61</v>
      </c>
      <c r="J3500" s="68" t="str">
        <f>VLOOKUP(E3500,Refs!$P$2:$S$29,4,FALSE)</f>
        <v>East of England</v>
      </c>
      <c r="K3500" s="28">
        <f t="shared" si="113"/>
        <v>2</v>
      </c>
    </row>
    <row r="3501" spans="1:11" x14ac:dyDescent="0.35">
      <c r="A3501" s="69">
        <f t="shared" si="112"/>
        <v>45778</v>
      </c>
      <c r="B3501" t="s">
        <v>918</v>
      </c>
      <c r="C3501" t="s">
        <v>270</v>
      </c>
      <c r="D3501" t="s">
        <v>898</v>
      </c>
      <c r="E3501" t="s">
        <v>312</v>
      </c>
      <c r="F3501" t="s">
        <v>313</v>
      </c>
      <c r="G3501" t="s">
        <v>125</v>
      </c>
      <c r="H3501">
        <v>0</v>
      </c>
      <c r="I3501" s="68" t="str">
        <f>VLOOKUP(E3501,Refs!$P$2:$R$29,3,FALSE)</f>
        <v>Y61</v>
      </c>
      <c r="J3501" s="68" t="str">
        <f>VLOOKUP(E3501,Refs!$P$2:$S$29,4,FALSE)</f>
        <v>East of England</v>
      </c>
      <c r="K3501" s="28" t="str">
        <f t="shared" si="113"/>
        <v/>
      </c>
    </row>
    <row r="3502" spans="1:11" x14ac:dyDescent="0.35">
      <c r="A3502" s="69">
        <f t="shared" si="112"/>
        <v>45778</v>
      </c>
      <c r="B3502" t="s">
        <v>918</v>
      </c>
      <c r="C3502" t="s">
        <v>270</v>
      </c>
      <c r="D3502" t="s">
        <v>898</v>
      </c>
      <c r="E3502" t="s">
        <v>312</v>
      </c>
      <c r="F3502" t="s">
        <v>313</v>
      </c>
      <c r="G3502" t="s">
        <v>126</v>
      </c>
      <c r="H3502">
        <v>0</v>
      </c>
      <c r="I3502" s="68" t="str">
        <f>VLOOKUP(E3502,Refs!$P$2:$R$29,3,FALSE)</f>
        <v>Y61</v>
      </c>
      <c r="J3502" s="68" t="str">
        <f>VLOOKUP(E3502,Refs!$P$2:$S$29,4,FALSE)</f>
        <v>East of England</v>
      </c>
      <c r="K3502" s="28" t="str">
        <f t="shared" si="113"/>
        <v/>
      </c>
    </row>
    <row r="3503" spans="1:11" x14ac:dyDescent="0.35">
      <c r="A3503" s="69">
        <f t="shared" si="112"/>
        <v>45778</v>
      </c>
      <c r="B3503" t="s">
        <v>918</v>
      </c>
      <c r="C3503" t="s">
        <v>270</v>
      </c>
      <c r="D3503" t="s">
        <v>898</v>
      </c>
      <c r="E3503" t="s">
        <v>312</v>
      </c>
      <c r="F3503" t="s">
        <v>313</v>
      </c>
      <c r="G3503" t="s">
        <v>127</v>
      </c>
      <c r="H3503">
        <v>0</v>
      </c>
      <c r="I3503" s="68" t="str">
        <f>VLOOKUP(E3503,Refs!$P$2:$R$29,3,FALSE)</f>
        <v>Y61</v>
      </c>
      <c r="J3503" s="68" t="str">
        <f>VLOOKUP(E3503,Refs!$P$2:$S$29,4,FALSE)</f>
        <v>East of England</v>
      </c>
      <c r="K3503" s="28" t="str">
        <f t="shared" si="113"/>
        <v/>
      </c>
    </row>
    <row r="3504" spans="1:11" x14ac:dyDescent="0.35">
      <c r="A3504" s="69">
        <f t="shared" si="112"/>
        <v>45778</v>
      </c>
      <c r="B3504" t="s">
        <v>918</v>
      </c>
      <c r="C3504" t="s">
        <v>270</v>
      </c>
      <c r="D3504" t="s">
        <v>898</v>
      </c>
      <c r="E3504" t="s">
        <v>312</v>
      </c>
      <c r="F3504" t="s">
        <v>313</v>
      </c>
      <c r="G3504" t="s">
        <v>128</v>
      </c>
      <c r="H3504">
        <v>5</v>
      </c>
      <c r="I3504" s="68" t="str">
        <f>VLOOKUP(E3504,Refs!$P$2:$R$29,3,FALSE)</f>
        <v>Y61</v>
      </c>
      <c r="J3504" s="68" t="str">
        <f>VLOOKUP(E3504,Refs!$P$2:$S$29,4,FALSE)</f>
        <v>East of England</v>
      </c>
      <c r="K3504" s="28">
        <f t="shared" si="113"/>
        <v>5</v>
      </c>
    </row>
    <row r="3505" spans="1:11" x14ac:dyDescent="0.35">
      <c r="A3505" s="69">
        <f t="shared" si="112"/>
        <v>45778</v>
      </c>
      <c r="B3505" t="s">
        <v>918</v>
      </c>
      <c r="C3505" t="s">
        <v>270</v>
      </c>
      <c r="D3505" t="s">
        <v>898</v>
      </c>
      <c r="E3505" t="s">
        <v>312</v>
      </c>
      <c r="F3505" t="s">
        <v>313</v>
      </c>
      <c r="G3505" t="s">
        <v>129</v>
      </c>
      <c r="H3505">
        <v>865</v>
      </c>
      <c r="I3505" s="68" t="str">
        <f>VLOOKUP(E3505,Refs!$P$2:$R$29,3,FALSE)</f>
        <v>Y61</v>
      </c>
      <c r="J3505" s="68" t="str">
        <f>VLOOKUP(E3505,Refs!$P$2:$S$29,4,FALSE)</f>
        <v>East of England</v>
      </c>
      <c r="K3505" s="28">
        <f t="shared" si="113"/>
        <v>865</v>
      </c>
    </row>
    <row r="3506" spans="1:11" x14ac:dyDescent="0.35">
      <c r="A3506" s="69">
        <f t="shared" si="112"/>
        <v>45778</v>
      </c>
      <c r="B3506" t="s">
        <v>918</v>
      </c>
      <c r="C3506" t="s">
        <v>270</v>
      </c>
      <c r="D3506" t="s">
        <v>898</v>
      </c>
      <c r="E3506" t="s">
        <v>312</v>
      </c>
      <c r="F3506" t="s">
        <v>313</v>
      </c>
      <c r="G3506" t="s">
        <v>130</v>
      </c>
      <c r="H3506">
        <v>625</v>
      </c>
      <c r="I3506" s="68" t="str">
        <f>VLOOKUP(E3506,Refs!$P$2:$R$29,3,FALSE)</f>
        <v>Y61</v>
      </c>
      <c r="J3506" s="68" t="str">
        <f>VLOOKUP(E3506,Refs!$P$2:$S$29,4,FALSE)</f>
        <v>East of England</v>
      </c>
      <c r="K3506" s="28">
        <f t="shared" si="113"/>
        <v>625</v>
      </c>
    </row>
    <row r="3507" spans="1:11" x14ac:dyDescent="0.35">
      <c r="A3507" s="69">
        <f t="shared" si="112"/>
        <v>45778</v>
      </c>
      <c r="B3507" t="s">
        <v>918</v>
      </c>
      <c r="C3507" t="s">
        <v>270</v>
      </c>
      <c r="D3507" t="s">
        <v>898</v>
      </c>
      <c r="E3507" t="s">
        <v>312</v>
      </c>
      <c r="F3507" t="s">
        <v>313</v>
      </c>
      <c r="G3507" t="s">
        <v>131</v>
      </c>
      <c r="H3507">
        <v>438</v>
      </c>
      <c r="I3507" s="68" t="str">
        <f>VLOOKUP(E3507,Refs!$P$2:$R$29,3,FALSE)</f>
        <v>Y61</v>
      </c>
      <c r="J3507" s="68" t="str">
        <f>VLOOKUP(E3507,Refs!$P$2:$S$29,4,FALSE)</f>
        <v>East of England</v>
      </c>
      <c r="K3507" s="28">
        <f t="shared" si="113"/>
        <v>438</v>
      </c>
    </row>
    <row r="3508" spans="1:11" x14ac:dyDescent="0.35">
      <c r="A3508" s="69">
        <f t="shared" si="112"/>
        <v>45778</v>
      </c>
      <c r="B3508" t="s">
        <v>918</v>
      </c>
      <c r="C3508" t="s">
        <v>270</v>
      </c>
      <c r="D3508" t="s">
        <v>898</v>
      </c>
      <c r="E3508" t="s">
        <v>312</v>
      </c>
      <c r="F3508" t="s">
        <v>313</v>
      </c>
      <c r="G3508" t="s">
        <v>132</v>
      </c>
      <c r="H3508">
        <v>2037</v>
      </c>
      <c r="I3508" s="68" t="str">
        <f>VLOOKUP(E3508,Refs!$P$2:$R$29,3,FALSE)</f>
        <v>Y61</v>
      </c>
      <c r="J3508" s="68" t="str">
        <f>VLOOKUP(E3508,Refs!$P$2:$S$29,4,FALSE)</f>
        <v>East of England</v>
      </c>
      <c r="K3508" s="28">
        <f t="shared" si="113"/>
        <v>2037</v>
      </c>
    </row>
    <row r="3509" spans="1:11" x14ac:dyDescent="0.35">
      <c r="A3509" s="69">
        <f t="shared" si="112"/>
        <v>45778</v>
      </c>
      <c r="B3509" t="s">
        <v>918</v>
      </c>
      <c r="C3509" t="s">
        <v>270</v>
      </c>
      <c r="D3509" t="s">
        <v>898</v>
      </c>
      <c r="E3509" t="s">
        <v>312</v>
      </c>
      <c r="F3509" t="s">
        <v>313</v>
      </c>
      <c r="G3509" t="s">
        <v>133</v>
      </c>
      <c r="H3509">
        <v>1878</v>
      </c>
      <c r="I3509" s="68" t="str">
        <f>VLOOKUP(E3509,Refs!$P$2:$R$29,3,FALSE)</f>
        <v>Y61</v>
      </c>
      <c r="J3509" s="68" t="str">
        <f>VLOOKUP(E3509,Refs!$P$2:$S$29,4,FALSE)</f>
        <v>East of England</v>
      </c>
      <c r="K3509" s="28">
        <f t="shared" si="113"/>
        <v>1878</v>
      </c>
    </row>
    <row r="3510" spans="1:11" x14ac:dyDescent="0.35">
      <c r="A3510" s="69">
        <f t="shared" si="112"/>
        <v>45778</v>
      </c>
      <c r="B3510" t="s">
        <v>918</v>
      </c>
      <c r="C3510" t="s">
        <v>270</v>
      </c>
      <c r="D3510" t="s">
        <v>898</v>
      </c>
      <c r="E3510" t="s">
        <v>312</v>
      </c>
      <c r="F3510" t="s">
        <v>313</v>
      </c>
      <c r="G3510" t="s">
        <v>134</v>
      </c>
      <c r="H3510">
        <v>422</v>
      </c>
      <c r="I3510" s="68" t="str">
        <f>VLOOKUP(E3510,Refs!$P$2:$R$29,3,FALSE)</f>
        <v>Y61</v>
      </c>
      <c r="J3510" s="68" t="str">
        <f>VLOOKUP(E3510,Refs!$P$2:$S$29,4,FALSE)</f>
        <v>East of England</v>
      </c>
      <c r="K3510" s="28">
        <f t="shared" si="113"/>
        <v>422</v>
      </c>
    </row>
    <row r="3511" spans="1:11" x14ac:dyDescent="0.35">
      <c r="A3511" s="69">
        <f t="shared" si="112"/>
        <v>45778</v>
      </c>
      <c r="B3511" t="s">
        <v>918</v>
      </c>
      <c r="C3511" t="s">
        <v>270</v>
      </c>
      <c r="D3511" t="s">
        <v>898</v>
      </c>
      <c r="E3511" t="s">
        <v>312</v>
      </c>
      <c r="F3511" t="s">
        <v>313</v>
      </c>
      <c r="G3511" t="s">
        <v>135</v>
      </c>
      <c r="H3511">
        <v>422</v>
      </c>
      <c r="I3511" s="68" t="str">
        <f>VLOOKUP(E3511,Refs!$P$2:$R$29,3,FALSE)</f>
        <v>Y61</v>
      </c>
      <c r="J3511" s="68" t="str">
        <f>VLOOKUP(E3511,Refs!$P$2:$S$29,4,FALSE)</f>
        <v>East of England</v>
      </c>
      <c r="K3511" s="28">
        <f t="shared" si="113"/>
        <v>422</v>
      </c>
    </row>
    <row r="3512" spans="1:11" x14ac:dyDescent="0.35">
      <c r="A3512" s="69">
        <f t="shared" si="112"/>
        <v>45778</v>
      </c>
      <c r="B3512" t="s">
        <v>918</v>
      </c>
      <c r="C3512" t="s">
        <v>270</v>
      </c>
      <c r="D3512" t="s">
        <v>898</v>
      </c>
      <c r="E3512" t="s">
        <v>312</v>
      </c>
      <c r="F3512" t="s">
        <v>313</v>
      </c>
      <c r="G3512" t="s">
        <v>136</v>
      </c>
      <c r="H3512">
        <v>67</v>
      </c>
      <c r="I3512" s="68" t="str">
        <f>VLOOKUP(E3512,Refs!$P$2:$R$29,3,FALSE)</f>
        <v>Y61</v>
      </c>
      <c r="J3512" s="68" t="str">
        <f>VLOOKUP(E3512,Refs!$P$2:$S$29,4,FALSE)</f>
        <v>East of England</v>
      </c>
      <c r="K3512" s="28">
        <f t="shared" si="113"/>
        <v>67</v>
      </c>
    </row>
    <row r="3513" spans="1:11" x14ac:dyDescent="0.35">
      <c r="A3513" s="69">
        <f t="shared" si="112"/>
        <v>45778</v>
      </c>
      <c r="B3513" t="s">
        <v>918</v>
      </c>
      <c r="C3513" t="s">
        <v>270</v>
      </c>
      <c r="D3513" t="s">
        <v>898</v>
      </c>
      <c r="E3513" t="s">
        <v>312</v>
      </c>
      <c r="F3513" t="s">
        <v>313</v>
      </c>
      <c r="G3513" t="s">
        <v>137</v>
      </c>
      <c r="H3513">
        <v>67</v>
      </c>
      <c r="I3513" s="68" t="str">
        <f>VLOOKUP(E3513,Refs!$P$2:$R$29,3,FALSE)</f>
        <v>Y61</v>
      </c>
      <c r="J3513" s="68" t="str">
        <f>VLOOKUP(E3513,Refs!$P$2:$S$29,4,FALSE)</f>
        <v>East of England</v>
      </c>
      <c r="K3513" s="28">
        <f t="shared" si="113"/>
        <v>67</v>
      </c>
    </row>
    <row r="3514" spans="1:11" x14ac:dyDescent="0.35">
      <c r="A3514" s="69">
        <f t="shared" si="112"/>
        <v>45778</v>
      </c>
      <c r="B3514" t="s">
        <v>918</v>
      </c>
      <c r="C3514" t="s">
        <v>270</v>
      </c>
      <c r="D3514" t="s">
        <v>898</v>
      </c>
      <c r="E3514" t="s">
        <v>312</v>
      </c>
      <c r="F3514" t="s">
        <v>313</v>
      </c>
      <c r="G3514" t="s">
        <v>138</v>
      </c>
      <c r="H3514">
        <v>1</v>
      </c>
      <c r="I3514" s="68" t="str">
        <f>VLOOKUP(E3514,Refs!$P$2:$R$29,3,FALSE)</f>
        <v>Y61</v>
      </c>
      <c r="J3514" s="68" t="str">
        <f>VLOOKUP(E3514,Refs!$P$2:$S$29,4,FALSE)</f>
        <v>East of England</v>
      </c>
      <c r="K3514" s="28">
        <f t="shared" si="113"/>
        <v>1</v>
      </c>
    </row>
    <row r="3515" spans="1:11" x14ac:dyDescent="0.35">
      <c r="A3515" s="69">
        <f t="shared" si="112"/>
        <v>45778</v>
      </c>
      <c r="B3515" t="s">
        <v>918</v>
      </c>
      <c r="C3515" t="s">
        <v>270</v>
      </c>
      <c r="D3515" t="s">
        <v>898</v>
      </c>
      <c r="E3515" t="s">
        <v>312</v>
      </c>
      <c r="F3515" t="s">
        <v>313</v>
      </c>
      <c r="G3515" t="s">
        <v>139</v>
      </c>
      <c r="H3515">
        <v>1</v>
      </c>
      <c r="I3515" s="68" t="str">
        <f>VLOOKUP(E3515,Refs!$P$2:$R$29,3,FALSE)</f>
        <v>Y61</v>
      </c>
      <c r="J3515" s="68" t="str">
        <f>VLOOKUP(E3515,Refs!$P$2:$S$29,4,FALSE)</f>
        <v>East of England</v>
      </c>
      <c r="K3515" s="28">
        <f t="shared" si="113"/>
        <v>1</v>
      </c>
    </row>
    <row r="3516" spans="1:11" x14ac:dyDescent="0.35">
      <c r="A3516" s="69">
        <f t="shared" si="112"/>
        <v>45778</v>
      </c>
      <c r="B3516" t="s">
        <v>918</v>
      </c>
      <c r="C3516" t="s">
        <v>270</v>
      </c>
      <c r="D3516" t="s">
        <v>898</v>
      </c>
      <c r="E3516" t="s">
        <v>312</v>
      </c>
      <c r="F3516" t="s">
        <v>313</v>
      </c>
      <c r="G3516" t="s">
        <v>140</v>
      </c>
      <c r="H3516">
        <v>0</v>
      </c>
      <c r="I3516" s="68" t="str">
        <f>VLOOKUP(E3516,Refs!$P$2:$R$29,3,FALSE)</f>
        <v>Y61</v>
      </c>
      <c r="J3516" s="68" t="str">
        <f>VLOOKUP(E3516,Refs!$P$2:$S$29,4,FALSE)</f>
        <v>East of England</v>
      </c>
      <c r="K3516" s="28" t="str">
        <f t="shared" si="113"/>
        <v/>
      </c>
    </row>
    <row r="3517" spans="1:11" x14ac:dyDescent="0.35">
      <c r="A3517" s="69">
        <f t="shared" si="112"/>
        <v>45778</v>
      </c>
      <c r="B3517" t="s">
        <v>918</v>
      </c>
      <c r="C3517" t="s">
        <v>270</v>
      </c>
      <c r="D3517" t="s">
        <v>898</v>
      </c>
      <c r="E3517" t="s">
        <v>312</v>
      </c>
      <c r="F3517" t="s">
        <v>313</v>
      </c>
      <c r="G3517" t="s">
        <v>141</v>
      </c>
      <c r="H3517">
        <v>0</v>
      </c>
      <c r="I3517" s="68" t="str">
        <f>VLOOKUP(E3517,Refs!$P$2:$R$29,3,FALSE)</f>
        <v>Y61</v>
      </c>
      <c r="J3517" s="68" t="str">
        <f>VLOOKUP(E3517,Refs!$P$2:$S$29,4,FALSE)</f>
        <v>East of England</v>
      </c>
      <c r="K3517" s="28" t="str">
        <f t="shared" si="113"/>
        <v/>
      </c>
    </row>
    <row r="3518" spans="1:11" x14ac:dyDescent="0.35">
      <c r="A3518" s="69">
        <f t="shared" si="112"/>
        <v>45778</v>
      </c>
      <c r="B3518" t="s">
        <v>918</v>
      </c>
      <c r="C3518" t="s">
        <v>270</v>
      </c>
      <c r="D3518" t="s">
        <v>898</v>
      </c>
      <c r="E3518" t="s">
        <v>312</v>
      </c>
      <c r="F3518" t="s">
        <v>313</v>
      </c>
      <c r="G3518" t="s">
        <v>730</v>
      </c>
      <c r="H3518">
        <v>67</v>
      </c>
      <c r="I3518" s="68" t="str">
        <f>VLOOKUP(E3518,Refs!$P$2:$R$29,3,FALSE)</f>
        <v>Y61</v>
      </c>
      <c r="J3518" s="68" t="str">
        <f>VLOOKUP(E3518,Refs!$P$2:$S$29,4,FALSE)</f>
        <v>East of England</v>
      </c>
      <c r="K3518" s="28">
        <f t="shared" si="113"/>
        <v>67</v>
      </c>
    </row>
    <row r="3519" spans="1:11" x14ac:dyDescent="0.35">
      <c r="A3519" s="69">
        <f t="shared" si="112"/>
        <v>45778</v>
      </c>
      <c r="B3519" t="s">
        <v>918</v>
      </c>
      <c r="C3519" t="s">
        <v>270</v>
      </c>
      <c r="D3519" t="s">
        <v>898</v>
      </c>
      <c r="E3519" t="s">
        <v>312</v>
      </c>
      <c r="F3519" t="s">
        <v>313</v>
      </c>
      <c r="G3519" t="s">
        <v>729</v>
      </c>
      <c r="H3519">
        <v>8</v>
      </c>
      <c r="I3519" s="68" t="str">
        <f>VLOOKUP(E3519,Refs!$P$2:$R$29,3,FALSE)</f>
        <v>Y61</v>
      </c>
      <c r="J3519" s="68" t="str">
        <f>VLOOKUP(E3519,Refs!$P$2:$S$29,4,FALSE)</f>
        <v>East of England</v>
      </c>
      <c r="K3519" s="28">
        <f t="shared" si="113"/>
        <v>8</v>
      </c>
    </row>
    <row r="3520" spans="1:11" x14ac:dyDescent="0.35">
      <c r="A3520" s="69">
        <f t="shared" si="112"/>
        <v>45778</v>
      </c>
      <c r="B3520" t="s">
        <v>918</v>
      </c>
      <c r="C3520" t="s">
        <v>270</v>
      </c>
      <c r="D3520" t="s">
        <v>898</v>
      </c>
      <c r="E3520" t="s">
        <v>312</v>
      </c>
      <c r="F3520" t="s">
        <v>313</v>
      </c>
      <c r="G3520" t="s">
        <v>732</v>
      </c>
      <c r="H3520">
        <v>98</v>
      </c>
      <c r="I3520" s="68" t="str">
        <f>VLOOKUP(E3520,Refs!$P$2:$R$29,3,FALSE)</f>
        <v>Y61</v>
      </c>
      <c r="J3520" s="68" t="str">
        <f>VLOOKUP(E3520,Refs!$P$2:$S$29,4,FALSE)</f>
        <v>East of England</v>
      </c>
      <c r="K3520" s="28">
        <f t="shared" si="113"/>
        <v>98</v>
      </c>
    </row>
    <row r="3521" spans="1:11" x14ac:dyDescent="0.35">
      <c r="A3521" s="69">
        <f t="shared" si="112"/>
        <v>45778</v>
      </c>
      <c r="B3521" t="s">
        <v>918</v>
      </c>
      <c r="C3521" t="s">
        <v>270</v>
      </c>
      <c r="D3521" t="s">
        <v>898</v>
      </c>
      <c r="E3521" t="s">
        <v>312</v>
      </c>
      <c r="F3521" t="s">
        <v>313</v>
      </c>
      <c r="G3521" t="s">
        <v>731</v>
      </c>
      <c r="H3521">
        <v>0</v>
      </c>
      <c r="I3521" s="68" t="str">
        <f>VLOOKUP(E3521,Refs!$P$2:$R$29,3,FALSE)</f>
        <v>Y61</v>
      </c>
      <c r="J3521" s="68" t="str">
        <f>VLOOKUP(E3521,Refs!$P$2:$S$29,4,FALSE)</f>
        <v>East of England</v>
      </c>
      <c r="K3521" s="28" t="str">
        <f t="shared" si="113"/>
        <v/>
      </c>
    </row>
    <row r="3522" spans="1:11" x14ac:dyDescent="0.35">
      <c r="A3522" s="69">
        <f t="shared" si="112"/>
        <v>45778</v>
      </c>
      <c r="B3522" t="s">
        <v>918</v>
      </c>
      <c r="C3522" t="s">
        <v>274</v>
      </c>
      <c r="D3522" t="s">
        <v>897</v>
      </c>
      <c r="E3522" t="s">
        <v>316</v>
      </c>
      <c r="F3522" t="s">
        <v>317</v>
      </c>
      <c r="G3522" t="s">
        <v>10</v>
      </c>
      <c r="H3522">
        <v>64528</v>
      </c>
      <c r="I3522" s="68" t="str">
        <f>VLOOKUP(E3522,Refs!$P$2:$R$29,3,FALSE)</f>
        <v>Y56</v>
      </c>
      <c r="J3522" s="68" t="str">
        <f>VLOOKUP(E3522,Refs!$P$2:$S$29,4,FALSE)</f>
        <v>London</v>
      </c>
      <c r="K3522" s="28">
        <f t="shared" si="113"/>
        <v>64528</v>
      </c>
    </row>
    <row r="3523" spans="1:11" x14ac:dyDescent="0.35">
      <c r="A3523" s="69">
        <f t="shared" ref="A3523:A3586" si="114">DATEVALUE(RIGHT(B3523,8))</f>
        <v>45778</v>
      </c>
      <c r="B3523" t="s">
        <v>918</v>
      </c>
      <c r="C3523" t="s">
        <v>274</v>
      </c>
      <c r="D3523" t="s">
        <v>897</v>
      </c>
      <c r="E3523" t="s">
        <v>316</v>
      </c>
      <c r="F3523" t="s">
        <v>317</v>
      </c>
      <c r="G3523" t="s">
        <v>70</v>
      </c>
      <c r="H3523">
        <v>10300</v>
      </c>
      <c r="I3523" s="68" t="str">
        <f>VLOOKUP(E3523,Refs!$P$2:$R$29,3,FALSE)</f>
        <v>Y56</v>
      </c>
      <c r="J3523" s="68" t="str">
        <f>VLOOKUP(E3523,Refs!$P$2:$S$29,4,FALSE)</f>
        <v>London</v>
      </c>
      <c r="K3523" s="28">
        <f t="shared" si="113"/>
        <v>10300</v>
      </c>
    </row>
    <row r="3524" spans="1:11" x14ac:dyDescent="0.35">
      <c r="A3524" s="69">
        <f t="shared" si="114"/>
        <v>45778</v>
      </c>
      <c r="B3524" t="s">
        <v>918</v>
      </c>
      <c r="C3524" t="s">
        <v>274</v>
      </c>
      <c r="D3524" t="s">
        <v>897</v>
      </c>
      <c r="E3524" t="s">
        <v>316</v>
      </c>
      <c r="F3524" t="s">
        <v>317</v>
      </c>
      <c r="G3524" t="s">
        <v>20</v>
      </c>
      <c r="H3524">
        <v>62360</v>
      </c>
      <c r="I3524" s="68" t="str">
        <f>VLOOKUP(E3524,Refs!$P$2:$R$29,3,FALSE)</f>
        <v>Y56</v>
      </c>
      <c r="J3524" s="68" t="str">
        <f>VLOOKUP(E3524,Refs!$P$2:$S$29,4,FALSE)</f>
        <v>London</v>
      </c>
      <c r="K3524" s="28">
        <f t="shared" si="113"/>
        <v>62360</v>
      </c>
    </row>
    <row r="3525" spans="1:11" x14ac:dyDescent="0.35">
      <c r="A3525" s="69">
        <f t="shared" si="114"/>
        <v>45778</v>
      </c>
      <c r="B3525" t="s">
        <v>918</v>
      </c>
      <c r="C3525" t="s">
        <v>274</v>
      </c>
      <c r="D3525" t="s">
        <v>897</v>
      </c>
      <c r="E3525" t="s">
        <v>316</v>
      </c>
      <c r="F3525" t="s">
        <v>317</v>
      </c>
      <c r="G3525" t="s">
        <v>23</v>
      </c>
      <c r="H3525">
        <v>58838</v>
      </c>
      <c r="I3525" s="68" t="str">
        <f>VLOOKUP(E3525,Refs!$P$2:$R$29,3,FALSE)</f>
        <v>Y56</v>
      </c>
      <c r="J3525" s="68" t="str">
        <f>VLOOKUP(E3525,Refs!$P$2:$S$29,4,FALSE)</f>
        <v>London</v>
      </c>
      <c r="K3525" s="28">
        <f t="shared" si="113"/>
        <v>58838</v>
      </c>
    </row>
    <row r="3526" spans="1:11" x14ac:dyDescent="0.35">
      <c r="A3526" s="69">
        <f t="shared" si="114"/>
        <v>45778</v>
      </c>
      <c r="B3526" t="s">
        <v>918</v>
      </c>
      <c r="C3526" t="s">
        <v>274</v>
      </c>
      <c r="D3526" t="s">
        <v>897</v>
      </c>
      <c r="E3526" t="s">
        <v>316</v>
      </c>
      <c r="F3526" t="s">
        <v>317</v>
      </c>
      <c r="G3526" t="s">
        <v>19</v>
      </c>
      <c r="H3526">
        <v>703</v>
      </c>
      <c r="I3526" s="68" t="str">
        <f>VLOOKUP(E3526,Refs!$P$2:$R$29,3,FALSE)</f>
        <v>Y56</v>
      </c>
      <c r="J3526" s="68" t="str">
        <f>VLOOKUP(E3526,Refs!$P$2:$S$29,4,FALSE)</f>
        <v>London</v>
      </c>
      <c r="K3526" s="28">
        <f t="shared" si="113"/>
        <v>703</v>
      </c>
    </row>
    <row r="3527" spans="1:11" x14ac:dyDescent="0.35">
      <c r="A3527" s="69">
        <f t="shared" si="114"/>
        <v>45778</v>
      </c>
      <c r="B3527" t="s">
        <v>918</v>
      </c>
      <c r="C3527" t="s">
        <v>274</v>
      </c>
      <c r="D3527" t="s">
        <v>897</v>
      </c>
      <c r="E3527" t="s">
        <v>316</v>
      </c>
      <c r="F3527" t="s">
        <v>317</v>
      </c>
      <c r="G3527" t="s">
        <v>21</v>
      </c>
      <c r="H3527">
        <v>385834</v>
      </c>
      <c r="I3527" s="68" t="str">
        <f>VLOOKUP(E3527,Refs!$P$2:$R$29,3,FALSE)</f>
        <v>Y56</v>
      </c>
      <c r="J3527" s="68" t="str">
        <f>VLOOKUP(E3527,Refs!$P$2:$S$29,4,FALSE)</f>
        <v>London</v>
      </c>
      <c r="K3527" s="28">
        <f t="shared" si="113"/>
        <v>385834</v>
      </c>
    </row>
    <row r="3528" spans="1:11" x14ac:dyDescent="0.35">
      <c r="A3528" s="69">
        <f t="shared" si="114"/>
        <v>45778</v>
      </c>
      <c r="B3528" t="s">
        <v>918</v>
      </c>
      <c r="C3528" t="s">
        <v>274</v>
      </c>
      <c r="D3528" t="s">
        <v>897</v>
      </c>
      <c r="E3528" t="s">
        <v>316</v>
      </c>
      <c r="F3528" t="s">
        <v>317</v>
      </c>
      <c r="G3528" t="s">
        <v>71</v>
      </c>
      <c r="H3528">
        <v>6</v>
      </c>
      <c r="I3528" s="68" t="str">
        <f>VLOOKUP(E3528,Refs!$P$2:$R$29,3,FALSE)</f>
        <v>Y56</v>
      </c>
      <c r="J3528" s="68" t="str">
        <f>VLOOKUP(E3528,Refs!$P$2:$S$29,4,FALSE)</f>
        <v>London</v>
      </c>
      <c r="K3528" s="28">
        <f t="shared" si="113"/>
        <v>6</v>
      </c>
    </row>
    <row r="3529" spans="1:11" x14ac:dyDescent="0.35">
      <c r="A3529" s="69">
        <f t="shared" si="114"/>
        <v>45778</v>
      </c>
      <c r="B3529" t="s">
        <v>918</v>
      </c>
      <c r="C3529" t="s">
        <v>274</v>
      </c>
      <c r="D3529" t="s">
        <v>897</v>
      </c>
      <c r="E3529" t="s">
        <v>316</v>
      </c>
      <c r="F3529" t="s">
        <v>317</v>
      </c>
      <c r="G3529" t="s">
        <v>72</v>
      </c>
      <c r="H3529">
        <v>65</v>
      </c>
      <c r="I3529" s="68" t="str">
        <f>VLOOKUP(E3529,Refs!$P$2:$R$29,3,FALSE)</f>
        <v>Y56</v>
      </c>
      <c r="J3529" s="68" t="str">
        <f>VLOOKUP(E3529,Refs!$P$2:$S$29,4,FALSE)</f>
        <v>London</v>
      </c>
      <c r="K3529" s="28">
        <f t="shared" si="113"/>
        <v>65</v>
      </c>
    </row>
    <row r="3530" spans="1:11" x14ac:dyDescent="0.35">
      <c r="A3530" s="69">
        <f t="shared" si="114"/>
        <v>45778</v>
      </c>
      <c r="B3530" t="s">
        <v>918</v>
      </c>
      <c r="C3530" t="s">
        <v>274</v>
      </c>
      <c r="D3530" t="s">
        <v>897</v>
      </c>
      <c r="E3530" t="s">
        <v>316</v>
      </c>
      <c r="F3530" t="s">
        <v>317</v>
      </c>
      <c r="G3530" t="s">
        <v>73</v>
      </c>
      <c r="H3530">
        <v>34652</v>
      </c>
      <c r="I3530" s="68" t="str">
        <f>VLOOKUP(E3530,Refs!$P$2:$R$29,3,FALSE)</f>
        <v>Y56</v>
      </c>
      <c r="J3530" s="68" t="str">
        <f>VLOOKUP(E3530,Refs!$P$2:$S$29,4,FALSE)</f>
        <v>London</v>
      </c>
      <c r="K3530" s="28">
        <f t="shared" si="113"/>
        <v>34652</v>
      </c>
    </row>
    <row r="3531" spans="1:11" x14ac:dyDescent="0.35">
      <c r="A3531" s="69">
        <f t="shared" si="114"/>
        <v>45778</v>
      </c>
      <c r="B3531" t="s">
        <v>918</v>
      </c>
      <c r="C3531" t="s">
        <v>274</v>
      </c>
      <c r="D3531" t="s">
        <v>897</v>
      </c>
      <c r="E3531" t="s">
        <v>316</v>
      </c>
      <c r="F3531" t="s">
        <v>317</v>
      </c>
      <c r="G3531" t="s">
        <v>74</v>
      </c>
      <c r="H3531">
        <v>13361</v>
      </c>
      <c r="I3531" s="68" t="str">
        <f>VLOOKUP(E3531,Refs!$P$2:$R$29,3,FALSE)</f>
        <v>Y56</v>
      </c>
      <c r="J3531" s="68" t="str">
        <f>VLOOKUP(E3531,Refs!$P$2:$S$29,4,FALSE)</f>
        <v>London</v>
      </c>
      <c r="K3531" s="28">
        <f t="shared" si="113"/>
        <v>13361</v>
      </c>
    </row>
    <row r="3532" spans="1:11" x14ac:dyDescent="0.35">
      <c r="A3532" s="69">
        <f t="shared" si="114"/>
        <v>45778</v>
      </c>
      <c r="B3532" t="s">
        <v>918</v>
      </c>
      <c r="C3532" t="s">
        <v>274</v>
      </c>
      <c r="D3532" t="s">
        <v>897</v>
      </c>
      <c r="E3532" t="s">
        <v>316</v>
      </c>
      <c r="F3532" t="s">
        <v>317</v>
      </c>
      <c r="G3532" t="s">
        <v>75</v>
      </c>
      <c r="H3532">
        <v>72740661</v>
      </c>
      <c r="I3532" s="68" t="str">
        <f>VLOOKUP(E3532,Refs!$P$2:$R$29,3,FALSE)</f>
        <v>Y56</v>
      </c>
      <c r="J3532" s="68" t="str">
        <f>VLOOKUP(E3532,Refs!$P$2:$S$29,4,FALSE)</f>
        <v>London</v>
      </c>
      <c r="K3532" s="28">
        <f t="shared" si="113"/>
        <v>72740661</v>
      </c>
    </row>
    <row r="3533" spans="1:11" x14ac:dyDescent="0.35">
      <c r="A3533" s="69">
        <f t="shared" si="114"/>
        <v>45778</v>
      </c>
      <c r="B3533" t="s">
        <v>918</v>
      </c>
      <c r="C3533" t="s">
        <v>274</v>
      </c>
      <c r="D3533" t="s">
        <v>897</v>
      </c>
      <c r="E3533" t="s">
        <v>316</v>
      </c>
      <c r="F3533" t="s">
        <v>317</v>
      </c>
      <c r="G3533" t="s">
        <v>26</v>
      </c>
      <c r="H3533">
        <v>62759</v>
      </c>
      <c r="I3533" s="68" t="str">
        <f>VLOOKUP(E3533,Refs!$P$2:$R$29,3,FALSE)</f>
        <v>Y56</v>
      </c>
      <c r="J3533" s="68" t="str">
        <f>VLOOKUP(E3533,Refs!$P$2:$S$29,4,FALSE)</f>
        <v>London</v>
      </c>
      <c r="K3533" s="28">
        <f t="shared" si="113"/>
        <v>62759</v>
      </c>
    </row>
    <row r="3534" spans="1:11" x14ac:dyDescent="0.35">
      <c r="A3534" s="69">
        <f t="shared" si="114"/>
        <v>45778</v>
      </c>
      <c r="B3534" t="s">
        <v>918</v>
      </c>
      <c r="C3534" t="s">
        <v>274</v>
      </c>
      <c r="D3534" t="s">
        <v>897</v>
      </c>
      <c r="E3534" t="s">
        <v>316</v>
      </c>
      <c r="F3534" t="s">
        <v>317</v>
      </c>
      <c r="G3534" t="s">
        <v>76</v>
      </c>
      <c r="H3534">
        <v>3521</v>
      </c>
      <c r="I3534" s="68" t="str">
        <f>VLOOKUP(E3534,Refs!$P$2:$R$29,3,FALSE)</f>
        <v>Y56</v>
      </c>
      <c r="J3534" s="68" t="str">
        <f>VLOOKUP(E3534,Refs!$P$2:$S$29,4,FALSE)</f>
        <v>London</v>
      </c>
      <c r="K3534" s="28">
        <f t="shared" si="113"/>
        <v>3521</v>
      </c>
    </row>
    <row r="3535" spans="1:11" x14ac:dyDescent="0.35">
      <c r="A3535" s="69">
        <f t="shared" si="114"/>
        <v>45778</v>
      </c>
      <c r="B3535" t="s">
        <v>918</v>
      </c>
      <c r="C3535" t="s">
        <v>274</v>
      </c>
      <c r="D3535" t="s">
        <v>897</v>
      </c>
      <c r="E3535" t="s">
        <v>316</v>
      </c>
      <c r="F3535" t="s">
        <v>317</v>
      </c>
      <c r="G3535" t="s">
        <v>77</v>
      </c>
      <c r="H3535">
        <v>34333</v>
      </c>
      <c r="I3535" s="68" t="str">
        <f>VLOOKUP(E3535,Refs!$P$2:$R$29,3,FALSE)</f>
        <v>Y56</v>
      </c>
      <c r="J3535" s="68" t="str">
        <f>VLOOKUP(E3535,Refs!$P$2:$S$29,4,FALSE)</f>
        <v>London</v>
      </c>
      <c r="K3535" s="28">
        <f t="shared" si="113"/>
        <v>34333</v>
      </c>
    </row>
    <row r="3536" spans="1:11" x14ac:dyDescent="0.35">
      <c r="A3536" s="69">
        <f t="shared" si="114"/>
        <v>45778</v>
      </c>
      <c r="B3536" t="s">
        <v>918</v>
      </c>
      <c r="C3536" t="s">
        <v>274</v>
      </c>
      <c r="D3536" t="s">
        <v>897</v>
      </c>
      <c r="E3536" t="s">
        <v>316</v>
      </c>
      <c r="F3536" t="s">
        <v>317</v>
      </c>
      <c r="G3536" t="s">
        <v>78</v>
      </c>
      <c r="H3536">
        <v>10242</v>
      </c>
      <c r="I3536" s="68" t="str">
        <f>VLOOKUP(E3536,Refs!$P$2:$R$29,3,FALSE)</f>
        <v>Y56</v>
      </c>
      <c r="J3536" s="68" t="str">
        <f>VLOOKUP(E3536,Refs!$P$2:$S$29,4,FALSE)</f>
        <v>London</v>
      </c>
      <c r="K3536" s="28">
        <f t="shared" si="113"/>
        <v>10242</v>
      </c>
    </row>
    <row r="3537" spans="1:11" x14ac:dyDescent="0.35">
      <c r="A3537" s="69">
        <f t="shared" si="114"/>
        <v>45778</v>
      </c>
      <c r="B3537" t="s">
        <v>918</v>
      </c>
      <c r="C3537" t="s">
        <v>274</v>
      </c>
      <c r="D3537" t="s">
        <v>897</v>
      </c>
      <c r="E3537" t="s">
        <v>316</v>
      </c>
      <c r="F3537" t="s">
        <v>317</v>
      </c>
      <c r="G3537" t="s">
        <v>79</v>
      </c>
      <c r="H3537">
        <v>12555</v>
      </c>
      <c r="I3537" s="68" t="str">
        <f>VLOOKUP(E3537,Refs!$P$2:$R$29,3,FALSE)</f>
        <v>Y56</v>
      </c>
      <c r="J3537" s="68" t="str">
        <f>VLOOKUP(E3537,Refs!$P$2:$S$29,4,FALSE)</f>
        <v>London</v>
      </c>
      <c r="K3537" s="28">
        <f t="shared" si="113"/>
        <v>12555</v>
      </c>
    </row>
    <row r="3538" spans="1:11" x14ac:dyDescent="0.35">
      <c r="A3538" s="69">
        <f t="shared" si="114"/>
        <v>45778</v>
      </c>
      <c r="B3538" t="s">
        <v>918</v>
      </c>
      <c r="C3538" t="s">
        <v>274</v>
      </c>
      <c r="D3538" t="s">
        <v>897</v>
      </c>
      <c r="E3538" t="s">
        <v>316</v>
      </c>
      <c r="F3538" t="s">
        <v>317</v>
      </c>
      <c r="G3538" t="s">
        <v>80</v>
      </c>
      <c r="H3538">
        <v>2108</v>
      </c>
      <c r="I3538" s="68" t="str">
        <f>VLOOKUP(E3538,Refs!$P$2:$R$29,3,FALSE)</f>
        <v>Y56</v>
      </c>
      <c r="J3538" s="68" t="str">
        <f>VLOOKUP(E3538,Refs!$P$2:$S$29,4,FALSE)</f>
        <v>London</v>
      </c>
      <c r="K3538" s="28">
        <f t="shared" si="113"/>
        <v>2108</v>
      </c>
    </row>
    <row r="3539" spans="1:11" x14ac:dyDescent="0.35">
      <c r="A3539" s="69">
        <f t="shared" si="114"/>
        <v>45778</v>
      </c>
      <c r="B3539" t="s">
        <v>918</v>
      </c>
      <c r="C3539" t="s">
        <v>274</v>
      </c>
      <c r="D3539" t="s">
        <v>897</v>
      </c>
      <c r="E3539" t="s">
        <v>316</v>
      </c>
      <c r="F3539" t="s">
        <v>317</v>
      </c>
      <c r="G3539" t="s">
        <v>25</v>
      </c>
      <c r="H3539">
        <v>22818</v>
      </c>
      <c r="I3539" s="68" t="str">
        <f>VLOOKUP(E3539,Refs!$P$2:$R$29,3,FALSE)</f>
        <v>Y56</v>
      </c>
      <c r="J3539" s="68" t="str">
        <f>VLOOKUP(E3539,Refs!$P$2:$S$29,4,FALSE)</f>
        <v>London</v>
      </c>
      <c r="K3539" s="28">
        <f t="shared" si="113"/>
        <v>22818</v>
      </c>
    </row>
    <row r="3540" spans="1:11" x14ac:dyDescent="0.35">
      <c r="A3540" s="69">
        <f t="shared" si="114"/>
        <v>45778</v>
      </c>
      <c r="B3540" t="s">
        <v>918</v>
      </c>
      <c r="C3540" t="s">
        <v>274</v>
      </c>
      <c r="D3540" t="s">
        <v>897</v>
      </c>
      <c r="E3540" t="s">
        <v>316</v>
      </c>
      <c r="F3540" t="s">
        <v>317</v>
      </c>
      <c r="G3540" t="s">
        <v>81</v>
      </c>
      <c r="H3540">
        <v>33</v>
      </c>
      <c r="I3540" s="68" t="str">
        <f>VLOOKUP(E3540,Refs!$P$2:$R$29,3,FALSE)</f>
        <v>Y56</v>
      </c>
      <c r="J3540" s="68" t="str">
        <f>VLOOKUP(E3540,Refs!$P$2:$S$29,4,FALSE)</f>
        <v>London</v>
      </c>
      <c r="K3540" s="28">
        <f t="shared" si="113"/>
        <v>33</v>
      </c>
    </row>
    <row r="3541" spans="1:11" x14ac:dyDescent="0.35">
      <c r="A3541" s="69">
        <f t="shared" si="114"/>
        <v>45778</v>
      </c>
      <c r="B3541" t="s">
        <v>918</v>
      </c>
      <c r="C3541" t="s">
        <v>274</v>
      </c>
      <c r="D3541" t="s">
        <v>897</v>
      </c>
      <c r="E3541" t="s">
        <v>316</v>
      </c>
      <c r="F3541" t="s">
        <v>317</v>
      </c>
      <c r="G3541" t="s">
        <v>82</v>
      </c>
      <c r="H3541">
        <v>10292</v>
      </c>
      <c r="I3541" s="68" t="str">
        <f>VLOOKUP(E3541,Refs!$P$2:$R$29,3,FALSE)</f>
        <v>Y56</v>
      </c>
      <c r="J3541" s="68" t="str">
        <f>VLOOKUP(E3541,Refs!$P$2:$S$29,4,FALSE)</f>
        <v>London</v>
      </c>
      <c r="K3541" s="28">
        <f t="shared" si="113"/>
        <v>10292</v>
      </c>
    </row>
    <row r="3542" spans="1:11" x14ac:dyDescent="0.35">
      <c r="A3542" s="69">
        <f t="shared" si="114"/>
        <v>45778</v>
      </c>
      <c r="B3542" t="s">
        <v>918</v>
      </c>
      <c r="C3542" t="s">
        <v>274</v>
      </c>
      <c r="D3542" t="s">
        <v>897</v>
      </c>
      <c r="E3542" t="s">
        <v>316</v>
      </c>
      <c r="F3542" t="s">
        <v>317</v>
      </c>
      <c r="G3542" t="s">
        <v>83</v>
      </c>
      <c r="H3542">
        <v>2859</v>
      </c>
      <c r="I3542" s="68" t="str">
        <f>VLOOKUP(E3542,Refs!$P$2:$R$29,3,FALSE)</f>
        <v>Y56</v>
      </c>
      <c r="J3542" s="68" t="str">
        <f>VLOOKUP(E3542,Refs!$P$2:$S$29,4,FALSE)</f>
        <v>London</v>
      </c>
      <c r="K3542" s="28">
        <f t="shared" si="113"/>
        <v>2859</v>
      </c>
    </row>
    <row r="3543" spans="1:11" x14ac:dyDescent="0.35">
      <c r="A3543" s="69">
        <f t="shared" si="114"/>
        <v>45778</v>
      </c>
      <c r="B3543" t="s">
        <v>918</v>
      </c>
      <c r="C3543" t="s">
        <v>274</v>
      </c>
      <c r="D3543" t="s">
        <v>897</v>
      </c>
      <c r="E3543" t="s">
        <v>316</v>
      </c>
      <c r="F3543" t="s">
        <v>317</v>
      </c>
      <c r="G3543" t="s">
        <v>84</v>
      </c>
      <c r="H3543">
        <v>5105</v>
      </c>
      <c r="I3543" s="68" t="str">
        <f>VLOOKUP(E3543,Refs!$P$2:$R$29,3,FALSE)</f>
        <v>Y56</v>
      </c>
      <c r="J3543" s="68" t="str">
        <f>VLOOKUP(E3543,Refs!$P$2:$S$29,4,FALSE)</f>
        <v>London</v>
      </c>
      <c r="K3543" s="28">
        <f t="shared" si="113"/>
        <v>5105</v>
      </c>
    </row>
    <row r="3544" spans="1:11" x14ac:dyDescent="0.35">
      <c r="A3544" s="69">
        <f t="shared" si="114"/>
        <v>45778</v>
      </c>
      <c r="B3544" t="s">
        <v>918</v>
      </c>
      <c r="C3544" t="s">
        <v>274</v>
      </c>
      <c r="D3544" t="s">
        <v>897</v>
      </c>
      <c r="E3544" t="s">
        <v>316</v>
      </c>
      <c r="F3544" t="s">
        <v>317</v>
      </c>
      <c r="G3544" t="s">
        <v>85</v>
      </c>
      <c r="H3544">
        <v>18497</v>
      </c>
      <c r="I3544" s="68" t="str">
        <f>VLOOKUP(E3544,Refs!$P$2:$R$29,3,FALSE)</f>
        <v>Y56</v>
      </c>
      <c r="J3544" s="68" t="str">
        <f>VLOOKUP(E3544,Refs!$P$2:$S$29,4,FALSE)</f>
        <v>London</v>
      </c>
      <c r="K3544" s="28">
        <f t="shared" si="113"/>
        <v>18497</v>
      </c>
    </row>
    <row r="3545" spans="1:11" x14ac:dyDescent="0.35">
      <c r="A3545" s="69">
        <f t="shared" si="114"/>
        <v>45778</v>
      </c>
      <c r="B3545" t="s">
        <v>918</v>
      </c>
      <c r="C3545" t="s">
        <v>274</v>
      </c>
      <c r="D3545" t="s">
        <v>897</v>
      </c>
      <c r="E3545" t="s">
        <v>316</v>
      </c>
      <c r="F3545" t="s">
        <v>317</v>
      </c>
      <c r="G3545" t="s">
        <v>86</v>
      </c>
      <c r="H3545">
        <v>2611</v>
      </c>
      <c r="I3545" s="68" t="str">
        <f>VLOOKUP(E3545,Refs!$P$2:$R$29,3,FALSE)</f>
        <v>Y56</v>
      </c>
      <c r="J3545" s="68" t="str">
        <f>VLOOKUP(E3545,Refs!$P$2:$S$29,4,FALSE)</f>
        <v>London</v>
      </c>
      <c r="K3545" s="28">
        <f t="shared" si="113"/>
        <v>2611</v>
      </c>
    </row>
    <row r="3546" spans="1:11" x14ac:dyDescent="0.35">
      <c r="A3546" s="69">
        <f t="shared" si="114"/>
        <v>45778</v>
      </c>
      <c r="B3546" t="s">
        <v>918</v>
      </c>
      <c r="C3546" t="s">
        <v>274</v>
      </c>
      <c r="D3546" t="s">
        <v>897</v>
      </c>
      <c r="E3546" t="s">
        <v>316</v>
      </c>
      <c r="F3546" t="s">
        <v>317</v>
      </c>
      <c r="G3546" t="s">
        <v>87</v>
      </c>
      <c r="H3546">
        <v>1651</v>
      </c>
      <c r="I3546" s="68" t="str">
        <f>VLOOKUP(E3546,Refs!$P$2:$R$29,3,FALSE)</f>
        <v>Y56</v>
      </c>
      <c r="J3546" s="68" t="str">
        <f>VLOOKUP(E3546,Refs!$P$2:$S$29,4,FALSE)</f>
        <v>London</v>
      </c>
      <c r="K3546" s="28">
        <f t="shared" si="113"/>
        <v>1651</v>
      </c>
    </row>
    <row r="3547" spans="1:11" x14ac:dyDescent="0.35">
      <c r="A3547" s="69">
        <f t="shared" si="114"/>
        <v>45778</v>
      </c>
      <c r="B3547" t="s">
        <v>918</v>
      </c>
      <c r="C3547" t="s">
        <v>274</v>
      </c>
      <c r="D3547" t="s">
        <v>897</v>
      </c>
      <c r="E3547" t="s">
        <v>316</v>
      </c>
      <c r="F3547" t="s">
        <v>317</v>
      </c>
      <c r="G3547" t="s">
        <v>88</v>
      </c>
      <c r="H3547">
        <v>7515</v>
      </c>
      <c r="I3547" s="68" t="str">
        <f>VLOOKUP(E3547,Refs!$P$2:$R$29,3,FALSE)</f>
        <v>Y56</v>
      </c>
      <c r="J3547" s="68" t="str">
        <f>VLOOKUP(E3547,Refs!$P$2:$S$29,4,FALSE)</f>
        <v>London</v>
      </c>
      <c r="K3547" s="28">
        <f t="shared" si="113"/>
        <v>7515</v>
      </c>
    </row>
    <row r="3548" spans="1:11" x14ac:dyDescent="0.35">
      <c r="A3548" s="69">
        <f t="shared" si="114"/>
        <v>45778</v>
      </c>
      <c r="B3548" t="s">
        <v>918</v>
      </c>
      <c r="C3548" t="s">
        <v>274</v>
      </c>
      <c r="D3548" t="s">
        <v>897</v>
      </c>
      <c r="E3548" t="s">
        <v>316</v>
      </c>
      <c r="F3548" t="s">
        <v>317</v>
      </c>
      <c r="G3548" t="s">
        <v>89</v>
      </c>
      <c r="H3548">
        <v>31024</v>
      </c>
      <c r="I3548" s="68" t="str">
        <f>VLOOKUP(E3548,Refs!$P$2:$R$29,3,FALSE)</f>
        <v>Y56</v>
      </c>
      <c r="J3548" s="68" t="str">
        <f>VLOOKUP(E3548,Refs!$P$2:$S$29,4,FALSE)</f>
        <v>London</v>
      </c>
      <c r="K3548" s="28">
        <f t="shared" si="113"/>
        <v>31024</v>
      </c>
    </row>
    <row r="3549" spans="1:11" x14ac:dyDescent="0.35">
      <c r="A3549" s="69">
        <f t="shared" si="114"/>
        <v>45778</v>
      </c>
      <c r="B3549" t="s">
        <v>918</v>
      </c>
      <c r="C3549" t="s">
        <v>274</v>
      </c>
      <c r="D3549" t="s">
        <v>897</v>
      </c>
      <c r="E3549" t="s">
        <v>316</v>
      </c>
      <c r="F3549" t="s">
        <v>317</v>
      </c>
      <c r="G3549" t="s">
        <v>90</v>
      </c>
      <c r="H3549">
        <v>61741</v>
      </c>
      <c r="I3549" s="68" t="str">
        <f>VLOOKUP(E3549,Refs!$P$2:$R$29,3,FALSE)</f>
        <v>Y56</v>
      </c>
      <c r="J3549" s="68" t="str">
        <f>VLOOKUP(E3549,Refs!$P$2:$S$29,4,FALSE)</f>
        <v>London</v>
      </c>
      <c r="K3549" s="28">
        <f t="shared" si="113"/>
        <v>61741</v>
      </c>
    </row>
    <row r="3550" spans="1:11" x14ac:dyDescent="0.35">
      <c r="A3550" s="69">
        <f t="shared" si="114"/>
        <v>45778</v>
      </c>
      <c r="B3550" t="s">
        <v>918</v>
      </c>
      <c r="C3550" t="s">
        <v>274</v>
      </c>
      <c r="D3550" t="s">
        <v>897</v>
      </c>
      <c r="E3550" t="s">
        <v>316</v>
      </c>
      <c r="F3550" t="s">
        <v>317</v>
      </c>
      <c r="G3550" t="s">
        <v>27</v>
      </c>
      <c r="H3550">
        <v>5355</v>
      </c>
      <c r="I3550" s="68" t="str">
        <f>VLOOKUP(E3550,Refs!$P$2:$R$29,3,FALSE)</f>
        <v>Y56</v>
      </c>
      <c r="J3550" s="68" t="str">
        <f>VLOOKUP(E3550,Refs!$P$2:$S$29,4,FALSE)</f>
        <v>London</v>
      </c>
      <c r="K3550" s="28">
        <f t="shared" si="113"/>
        <v>5355</v>
      </c>
    </row>
    <row r="3551" spans="1:11" x14ac:dyDescent="0.35">
      <c r="A3551" s="69">
        <f t="shared" si="114"/>
        <v>45778</v>
      </c>
      <c r="B3551" t="s">
        <v>918</v>
      </c>
      <c r="C3551" t="s">
        <v>274</v>
      </c>
      <c r="D3551" t="s">
        <v>897</v>
      </c>
      <c r="E3551" t="s">
        <v>316</v>
      </c>
      <c r="F3551" t="s">
        <v>317</v>
      </c>
      <c r="G3551" t="s">
        <v>29</v>
      </c>
      <c r="H3551">
        <v>7592</v>
      </c>
      <c r="I3551" s="68" t="str">
        <f>VLOOKUP(E3551,Refs!$P$2:$R$29,3,FALSE)</f>
        <v>Y56</v>
      </c>
      <c r="J3551" s="68" t="str">
        <f>VLOOKUP(E3551,Refs!$P$2:$S$29,4,FALSE)</f>
        <v>London</v>
      </c>
      <c r="K3551" s="28">
        <f t="shared" si="113"/>
        <v>7592</v>
      </c>
    </row>
    <row r="3552" spans="1:11" x14ac:dyDescent="0.35">
      <c r="A3552" s="69">
        <f t="shared" si="114"/>
        <v>45778</v>
      </c>
      <c r="B3552" t="s">
        <v>918</v>
      </c>
      <c r="C3552" t="s">
        <v>274</v>
      </c>
      <c r="D3552" t="s">
        <v>897</v>
      </c>
      <c r="E3552" t="s">
        <v>316</v>
      </c>
      <c r="F3552" t="s">
        <v>317</v>
      </c>
      <c r="G3552" t="s">
        <v>91</v>
      </c>
      <c r="H3552">
        <v>3005</v>
      </c>
      <c r="I3552" s="68" t="str">
        <f>VLOOKUP(E3552,Refs!$P$2:$R$29,3,FALSE)</f>
        <v>Y56</v>
      </c>
      <c r="J3552" s="68" t="str">
        <f>VLOOKUP(E3552,Refs!$P$2:$S$29,4,FALSE)</f>
        <v>London</v>
      </c>
      <c r="K3552" s="28">
        <f t="shared" si="113"/>
        <v>3005</v>
      </c>
    </row>
    <row r="3553" spans="1:11" x14ac:dyDescent="0.35">
      <c r="A3553" s="69">
        <f t="shared" si="114"/>
        <v>45778</v>
      </c>
      <c r="B3553" t="s">
        <v>918</v>
      </c>
      <c r="C3553" t="s">
        <v>274</v>
      </c>
      <c r="D3553" t="s">
        <v>897</v>
      </c>
      <c r="E3553" t="s">
        <v>316</v>
      </c>
      <c r="F3553" t="s">
        <v>317</v>
      </c>
      <c r="G3553" t="s">
        <v>92</v>
      </c>
      <c r="H3553">
        <v>56</v>
      </c>
      <c r="I3553" s="68" t="str">
        <f>VLOOKUP(E3553,Refs!$P$2:$R$29,3,FALSE)</f>
        <v>Y56</v>
      </c>
      <c r="J3553" s="68" t="str">
        <f>VLOOKUP(E3553,Refs!$P$2:$S$29,4,FALSE)</f>
        <v>London</v>
      </c>
      <c r="K3553" s="28">
        <f t="shared" si="113"/>
        <v>56</v>
      </c>
    </row>
    <row r="3554" spans="1:11" x14ac:dyDescent="0.35">
      <c r="A3554" s="69">
        <f t="shared" si="114"/>
        <v>45778</v>
      </c>
      <c r="B3554" t="s">
        <v>918</v>
      </c>
      <c r="C3554" t="s">
        <v>274</v>
      </c>
      <c r="D3554" t="s">
        <v>897</v>
      </c>
      <c r="E3554" t="s">
        <v>316</v>
      </c>
      <c r="F3554" t="s">
        <v>317</v>
      </c>
      <c r="G3554" t="s">
        <v>93</v>
      </c>
      <c r="H3554">
        <v>3886</v>
      </c>
      <c r="I3554" s="68" t="str">
        <f>VLOOKUP(E3554,Refs!$P$2:$R$29,3,FALSE)</f>
        <v>Y56</v>
      </c>
      <c r="J3554" s="68" t="str">
        <f>VLOOKUP(E3554,Refs!$P$2:$S$29,4,FALSE)</f>
        <v>London</v>
      </c>
      <c r="K3554" s="28">
        <f t="shared" ref="K3554:K3617" si="115">IF(OR(H3554="NULL",H3554=0,H3554=""),"",H3554)</f>
        <v>3886</v>
      </c>
    </row>
    <row r="3555" spans="1:11" x14ac:dyDescent="0.35">
      <c r="A3555" s="69">
        <f t="shared" si="114"/>
        <v>45778</v>
      </c>
      <c r="B3555" t="s">
        <v>918</v>
      </c>
      <c r="C3555" t="s">
        <v>274</v>
      </c>
      <c r="D3555" t="s">
        <v>897</v>
      </c>
      <c r="E3555" t="s">
        <v>316</v>
      </c>
      <c r="F3555" t="s">
        <v>317</v>
      </c>
      <c r="G3555" t="s">
        <v>94</v>
      </c>
      <c r="H3555">
        <v>329</v>
      </c>
      <c r="I3555" s="68" t="str">
        <f>VLOOKUP(E3555,Refs!$P$2:$R$29,3,FALSE)</f>
        <v>Y56</v>
      </c>
      <c r="J3555" s="68" t="str">
        <f>VLOOKUP(E3555,Refs!$P$2:$S$29,4,FALSE)</f>
        <v>London</v>
      </c>
      <c r="K3555" s="28">
        <f t="shared" si="115"/>
        <v>329</v>
      </c>
    </row>
    <row r="3556" spans="1:11" x14ac:dyDescent="0.35">
      <c r="A3556" s="69">
        <f t="shared" si="114"/>
        <v>45778</v>
      </c>
      <c r="B3556" t="s">
        <v>918</v>
      </c>
      <c r="C3556" t="s">
        <v>274</v>
      </c>
      <c r="D3556" t="s">
        <v>897</v>
      </c>
      <c r="E3556" t="s">
        <v>316</v>
      </c>
      <c r="F3556" t="s">
        <v>317</v>
      </c>
      <c r="G3556" t="s">
        <v>95</v>
      </c>
      <c r="H3556">
        <v>1909</v>
      </c>
      <c r="I3556" s="68" t="str">
        <f>VLOOKUP(E3556,Refs!$P$2:$R$29,3,FALSE)</f>
        <v>Y56</v>
      </c>
      <c r="J3556" s="68" t="str">
        <f>VLOOKUP(E3556,Refs!$P$2:$S$29,4,FALSE)</f>
        <v>London</v>
      </c>
      <c r="K3556" s="28">
        <f t="shared" si="115"/>
        <v>1909</v>
      </c>
    </row>
    <row r="3557" spans="1:11" x14ac:dyDescent="0.35">
      <c r="A3557" s="69">
        <f t="shared" si="114"/>
        <v>45778</v>
      </c>
      <c r="B3557" t="s">
        <v>918</v>
      </c>
      <c r="C3557" t="s">
        <v>274</v>
      </c>
      <c r="D3557" t="s">
        <v>897</v>
      </c>
      <c r="E3557" t="s">
        <v>316</v>
      </c>
      <c r="F3557" t="s">
        <v>317</v>
      </c>
      <c r="G3557" t="s">
        <v>96</v>
      </c>
      <c r="H3557">
        <v>99</v>
      </c>
      <c r="I3557" s="68" t="str">
        <f>VLOOKUP(E3557,Refs!$P$2:$R$29,3,FALSE)</f>
        <v>Y56</v>
      </c>
      <c r="J3557" s="68" t="str">
        <f>VLOOKUP(E3557,Refs!$P$2:$S$29,4,FALSE)</f>
        <v>London</v>
      </c>
      <c r="K3557" s="28">
        <f t="shared" si="115"/>
        <v>99</v>
      </c>
    </row>
    <row r="3558" spans="1:11" x14ac:dyDescent="0.35">
      <c r="A3558" s="69">
        <f t="shared" si="114"/>
        <v>45778</v>
      </c>
      <c r="B3558" t="s">
        <v>918</v>
      </c>
      <c r="C3558" t="s">
        <v>274</v>
      </c>
      <c r="D3558" t="s">
        <v>897</v>
      </c>
      <c r="E3558" t="s">
        <v>316</v>
      </c>
      <c r="F3558" t="s">
        <v>317</v>
      </c>
      <c r="G3558" t="s">
        <v>97</v>
      </c>
      <c r="H3558">
        <v>5968</v>
      </c>
      <c r="I3558" s="68" t="str">
        <f>VLOOKUP(E3558,Refs!$P$2:$R$29,3,FALSE)</f>
        <v>Y56</v>
      </c>
      <c r="J3558" s="68" t="str">
        <f>VLOOKUP(E3558,Refs!$P$2:$S$29,4,FALSE)</f>
        <v>London</v>
      </c>
      <c r="K3558" s="28">
        <f t="shared" si="115"/>
        <v>5968</v>
      </c>
    </row>
    <row r="3559" spans="1:11" x14ac:dyDescent="0.35">
      <c r="A3559" s="69">
        <f t="shared" si="114"/>
        <v>45778</v>
      </c>
      <c r="B3559" t="s">
        <v>918</v>
      </c>
      <c r="C3559" t="s">
        <v>274</v>
      </c>
      <c r="D3559" t="s">
        <v>897</v>
      </c>
      <c r="E3559" t="s">
        <v>316</v>
      </c>
      <c r="F3559" t="s">
        <v>317</v>
      </c>
      <c r="G3559" t="s">
        <v>31</v>
      </c>
      <c r="H3559">
        <v>4647</v>
      </c>
      <c r="I3559" s="68" t="str">
        <f>VLOOKUP(E3559,Refs!$P$2:$R$29,3,FALSE)</f>
        <v>Y56</v>
      </c>
      <c r="J3559" s="68" t="str">
        <f>VLOOKUP(E3559,Refs!$P$2:$S$29,4,FALSE)</f>
        <v>London</v>
      </c>
      <c r="K3559" s="28">
        <f t="shared" si="115"/>
        <v>4647</v>
      </c>
    </row>
    <row r="3560" spans="1:11" x14ac:dyDescent="0.35">
      <c r="A3560" s="69">
        <f t="shared" si="114"/>
        <v>45778</v>
      </c>
      <c r="B3560" t="s">
        <v>918</v>
      </c>
      <c r="C3560" t="s">
        <v>274</v>
      </c>
      <c r="D3560" t="s">
        <v>897</v>
      </c>
      <c r="E3560" t="s">
        <v>316</v>
      </c>
      <c r="F3560" t="s">
        <v>317</v>
      </c>
      <c r="G3560" t="s">
        <v>98</v>
      </c>
      <c r="H3560">
        <v>11264</v>
      </c>
      <c r="I3560" s="68" t="str">
        <f>VLOOKUP(E3560,Refs!$P$2:$R$29,3,FALSE)</f>
        <v>Y56</v>
      </c>
      <c r="J3560" s="68" t="str">
        <f>VLOOKUP(E3560,Refs!$P$2:$S$29,4,FALSE)</f>
        <v>London</v>
      </c>
      <c r="K3560" s="28">
        <f t="shared" si="115"/>
        <v>11264</v>
      </c>
    </row>
    <row r="3561" spans="1:11" x14ac:dyDescent="0.35">
      <c r="A3561" s="69">
        <f t="shared" si="114"/>
        <v>45778</v>
      </c>
      <c r="B3561" t="s">
        <v>918</v>
      </c>
      <c r="C3561" t="s">
        <v>274</v>
      </c>
      <c r="D3561" t="s">
        <v>897</v>
      </c>
      <c r="E3561" t="s">
        <v>316</v>
      </c>
      <c r="F3561" t="s">
        <v>317</v>
      </c>
      <c r="G3561" t="s">
        <v>99</v>
      </c>
      <c r="H3561">
        <v>6197</v>
      </c>
      <c r="I3561" s="68" t="str">
        <f>VLOOKUP(E3561,Refs!$P$2:$R$29,3,FALSE)</f>
        <v>Y56</v>
      </c>
      <c r="J3561" s="68" t="str">
        <f>VLOOKUP(E3561,Refs!$P$2:$S$29,4,FALSE)</f>
        <v>London</v>
      </c>
      <c r="K3561" s="28">
        <f t="shared" si="115"/>
        <v>6197</v>
      </c>
    </row>
    <row r="3562" spans="1:11" x14ac:dyDescent="0.35">
      <c r="A3562" s="69">
        <f t="shared" si="114"/>
        <v>45778</v>
      </c>
      <c r="B3562" t="s">
        <v>918</v>
      </c>
      <c r="C3562" t="s">
        <v>274</v>
      </c>
      <c r="D3562" t="s">
        <v>897</v>
      </c>
      <c r="E3562" t="s">
        <v>316</v>
      </c>
      <c r="F3562" t="s">
        <v>317</v>
      </c>
      <c r="G3562" t="s">
        <v>100</v>
      </c>
      <c r="H3562">
        <v>5650</v>
      </c>
      <c r="I3562" s="68" t="str">
        <f>VLOOKUP(E3562,Refs!$P$2:$R$29,3,FALSE)</f>
        <v>Y56</v>
      </c>
      <c r="J3562" s="68" t="str">
        <f>VLOOKUP(E3562,Refs!$P$2:$S$29,4,FALSE)</f>
        <v>London</v>
      </c>
      <c r="K3562" s="28">
        <f t="shared" si="115"/>
        <v>5650</v>
      </c>
    </row>
    <row r="3563" spans="1:11" x14ac:dyDescent="0.35">
      <c r="A3563" s="69">
        <f t="shared" si="114"/>
        <v>45778</v>
      </c>
      <c r="B3563" t="s">
        <v>918</v>
      </c>
      <c r="C3563" t="s">
        <v>274</v>
      </c>
      <c r="D3563" t="s">
        <v>897</v>
      </c>
      <c r="E3563" t="s">
        <v>316</v>
      </c>
      <c r="F3563" t="s">
        <v>317</v>
      </c>
      <c r="G3563" t="s">
        <v>101</v>
      </c>
      <c r="H3563">
        <v>1247</v>
      </c>
      <c r="I3563" s="68" t="str">
        <f>VLOOKUP(E3563,Refs!$P$2:$R$29,3,FALSE)</f>
        <v>Y56</v>
      </c>
      <c r="J3563" s="68" t="str">
        <f>VLOOKUP(E3563,Refs!$P$2:$S$29,4,FALSE)</f>
        <v>London</v>
      </c>
      <c r="K3563" s="28">
        <f t="shared" si="115"/>
        <v>1247</v>
      </c>
    </row>
    <row r="3564" spans="1:11" x14ac:dyDescent="0.35">
      <c r="A3564" s="69">
        <f t="shared" si="114"/>
        <v>45778</v>
      </c>
      <c r="B3564" t="s">
        <v>918</v>
      </c>
      <c r="C3564" t="s">
        <v>274</v>
      </c>
      <c r="D3564" t="s">
        <v>897</v>
      </c>
      <c r="E3564" t="s">
        <v>316</v>
      </c>
      <c r="F3564" t="s">
        <v>317</v>
      </c>
      <c r="G3564" t="s">
        <v>102</v>
      </c>
      <c r="H3564">
        <v>1909</v>
      </c>
      <c r="I3564" s="68" t="str">
        <f>VLOOKUP(E3564,Refs!$P$2:$R$29,3,FALSE)</f>
        <v>Y56</v>
      </c>
      <c r="J3564" s="68" t="str">
        <f>VLOOKUP(E3564,Refs!$P$2:$S$29,4,FALSE)</f>
        <v>London</v>
      </c>
      <c r="K3564" s="28">
        <f t="shared" si="115"/>
        <v>1909</v>
      </c>
    </row>
    <row r="3565" spans="1:11" x14ac:dyDescent="0.35">
      <c r="A3565" s="69">
        <f t="shared" si="114"/>
        <v>45778</v>
      </c>
      <c r="B3565" t="s">
        <v>918</v>
      </c>
      <c r="C3565" t="s">
        <v>274</v>
      </c>
      <c r="D3565" t="s">
        <v>897</v>
      </c>
      <c r="E3565" t="s">
        <v>316</v>
      </c>
      <c r="F3565" t="s">
        <v>317</v>
      </c>
      <c r="G3565" t="s">
        <v>103</v>
      </c>
      <c r="H3565">
        <v>227</v>
      </c>
      <c r="I3565" s="68" t="str">
        <f>VLOOKUP(E3565,Refs!$P$2:$R$29,3,FALSE)</f>
        <v>Y56</v>
      </c>
      <c r="J3565" s="68" t="str">
        <f>VLOOKUP(E3565,Refs!$P$2:$S$29,4,FALSE)</f>
        <v>London</v>
      </c>
      <c r="K3565" s="28">
        <f t="shared" si="115"/>
        <v>227</v>
      </c>
    </row>
    <row r="3566" spans="1:11" x14ac:dyDescent="0.35">
      <c r="A3566" s="69">
        <f t="shared" si="114"/>
        <v>45778</v>
      </c>
      <c r="B3566" t="s">
        <v>918</v>
      </c>
      <c r="C3566" t="s">
        <v>274</v>
      </c>
      <c r="D3566" t="s">
        <v>897</v>
      </c>
      <c r="E3566" t="s">
        <v>316</v>
      </c>
      <c r="F3566" t="s">
        <v>317</v>
      </c>
      <c r="G3566" t="s">
        <v>104</v>
      </c>
      <c r="H3566">
        <v>4972</v>
      </c>
      <c r="I3566" s="68" t="str">
        <f>VLOOKUP(E3566,Refs!$P$2:$R$29,3,FALSE)</f>
        <v>Y56</v>
      </c>
      <c r="J3566" s="68" t="str">
        <f>VLOOKUP(E3566,Refs!$P$2:$S$29,4,FALSE)</f>
        <v>London</v>
      </c>
      <c r="K3566" s="28">
        <f t="shared" si="115"/>
        <v>4972</v>
      </c>
    </row>
    <row r="3567" spans="1:11" x14ac:dyDescent="0.35">
      <c r="A3567" s="69">
        <f t="shared" si="114"/>
        <v>45778</v>
      </c>
      <c r="B3567" t="s">
        <v>918</v>
      </c>
      <c r="C3567" t="s">
        <v>274</v>
      </c>
      <c r="D3567" t="s">
        <v>897</v>
      </c>
      <c r="E3567" t="s">
        <v>316</v>
      </c>
      <c r="F3567" t="s">
        <v>317</v>
      </c>
      <c r="G3567" t="s">
        <v>105</v>
      </c>
      <c r="H3567">
        <v>34413614</v>
      </c>
      <c r="I3567" s="68" t="str">
        <f>VLOOKUP(E3567,Refs!$P$2:$R$29,3,FALSE)</f>
        <v>Y56</v>
      </c>
      <c r="J3567" s="68" t="str">
        <f>VLOOKUP(E3567,Refs!$P$2:$S$29,4,FALSE)</f>
        <v>London</v>
      </c>
      <c r="K3567" s="28">
        <f t="shared" si="115"/>
        <v>34413614</v>
      </c>
    </row>
    <row r="3568" spans="1:11" x14ac:dyDescent="0.35">
      <c r="A3568" s="69">
        <f t="shared" si="114"/>
        <v>45778</v>
      </c>
      <c r="B3568" t="s">
        <v>918</v>
      </c>
      <c r="C3568" t="s">
        <v>274</v>
      </c>
      <c r="D3568" t="s">
        <v>897</v>
      </c>
      <c r="E3568" t="s">
        <v>316</v>
      </c>
      <c r="F3568" t="s">
        <v>317</v>
      </c>
      <c r="G3568" t="s">
        <v>106</v>
      </c>
      <c r="H3568">
        <v>6798</v>
      </c>
      <c r="I3568" s="68" t="str">
        <f>VLOOKUP(E3568,Refs!$P$2:$R$29,3,FALSE)</f>
        <v>Y56</v>
      </c>
      <c r="J3568" s="68" t="str">
        <f>VLOOKUP(E3568,Refs!$P$2:$S$29,4,FALSE)</f>
        <v>London</v>
      </c>
      <c r="K3568" s="28">
        <f t="shared" si="115"/>
        <v>6798</v>
      </c>
    </row>
    <row r="3569" spans="1:11" x14ac:dyDescent="0.35">
      <c r="A3569" s="69">
        <f t="shared" si="114"/>
        <v>45778</v>
      </c>
      <c r="B3569" t="s">
        <v>918</v>
      </c>
      <c r="C3569" t="s">
        <v>274</v>
      </c>
      <c r="D3569" t="s">
        <v>897</v>
      </c>
      <c r="E3569" t="s">
        <v>316</v>
      </c>
      <c r="F3569" t="s">
        <v>317</v>
      </c>
      <c r="G3569" t="s">
        <v>107</v>
      </c>
      <c r="H3569">
        <v>3321</v>
      </c>
      <c r="I3569" s="68" t="str">
        <f>VLOOKUP(E3569,Refs!$P$2:$R$29,3,FALSE)</f>
        <v>Y56</v>
      </c>
      <c r="J3569" s="68" t="str">
        <f>VLOOKUP(E3569,Refs!$P$2:$S$29,4,FALSE)</f>
        <v>London</v>
      </c>
      <c r="K3569" s="28">
        <f t="shared" si="115"/>
        <v>3321</v>
      </c>
    </row>
    <row r="3570" spans="1:11" x14ac:dyDescent="0.35">
      <c r="A3570" s="69">
        <f t="shared" si="114"/>
        <v>45778</v>
      </c>
      <c r="B3570" t="s">
        <v>918</v>
      </c>
      <c r="C3570" t="s">
        <v>274</v>
      </c>
      <c r="D3570" t="s">
        <v>897</v>
      </c>
      <c r="E3570" t="s">
        <v>316</v>
      </c>
      <c r="F3570" t="s">
        <v>317</v>
      </c>
      <c r="G3570" t="s">
        <v>108</v>
      </c>
      <c r="H3570">
        <v>181</v>
      </c>
      <c r="I3570" s="68" t="str">
        <f>VLOOKUP(E3570,Refs!$P$2:$R$29,3,FALSE)</f>
        <v>Y56</v>
      </c>
      <c r="J3570" s="68" t="str">
        <f>VLOOKUP(E3570,Refs!$P$2:$S$29,4,FALSE)</f>
        <v>London</v>
      </c>
      <c r="K3570" s="28">
        <f t="shared" si="115"/>
        <v>181</v>
      </c>
    </row>
    <row r="3571" spans="1:11" x14ac:dyDescent="0.35">
      <c r="A3571" s="69">
        <f t="shared" si="114"/>
        <v>45778</v>
      </c>
      <c r="B3571" t="s">
        <v>918</v>
      </c>
      <c r="C3571" t="s">
        <v>274</v>
      </c>
      <c r="D3571" t="s">
        <v>897</v>
      </c>
      <c r="E3571" t="s">
        <v>316</v>
      </c>
      <c r="F3571" t="s">
        <v>317</v>
      </c>
      <c r="G3571" t="s">
        <v>109</v>
      </c>
      <c r="H3571">
        <v>2126</v>
      </c>
      <c r="I3571" s="68" t="str">
        <f>VLOOKUP(E3571,Refs!$P$2:$R$29,3,FALSE)</f>
        <v>Y56</v>
      </c>
      <c r="J3571" s="68" t="str">
        <f>VLOOKUP(E3571,Refs!$P$2:$S$29,4,FALSE)</f>
        <v>London</v>
      </c>
      <c r="K3571" s="28">
        <f t="shared" si="115"/>
        <v>2126</v>
      </c>
    </row>
    <row r="3572" spans="1:11" x14ac:dyDescent="0.35">
      <c r="A3572" s="69">
        <f t="shared" si="114"/>
        <v>45778</v>
      </c>
      <c r="B3572" t="s">
        <v>918</v>
      </c>
      <c r="C3572" t="s">
        <v>274</v>
      </c>
      <c r="D3572" t="s">
        <v>897</v>
      </c>
      <c r="E3572" t="s">
        <v>316</v>
      </c>
      <c r="F3572" t="s">
        <v>317</v>
      </c>
      <c r="G3572" t="s">
        <v>110</v>
      </c>
      <c r="H3572">
        <v>21159316</v>
      </c>
      <c r="I3572" s="68" t="str">
        <f>VLOOKUP(E3572,Refs!$P$2:$R$29,3,FALSE)</f>
        <v>Y56</v>
      </c>
      <c r="J3572" s="68" t="str">
        <f>VLOOKUP(E3572,Refs!$P$2:$S$29,4,FALSE)</f>
        <v>London</v>
      </c>
      <c r="K3572" s="28">
        <f t="shared" si="115"/>
        <v>21159316</v>
      </c>
    </row>
    <row r="3573" spans="1:11" x14ac:dyDescent="0.35">
      <c r="A3573" s="69">
        <f t="shared" si="114"/>
        <v>45778</v>
      </c>
      <c r="B3573" t="s">
        <v>918</v>
      </c>
      <c r="C3573" t="s">
        <v>274</v>
      </c>
      <c r="D3573" t="s">
        <v>897</v>
      </c>
      <c r="E3573" t="s">
        <v>316</v>
      </c>
      <c r="F3573" t="s">
        <v>317</v>
      </c>
      <c r="G3573" t="s">
        <v>111</v>
      </c>
      <c r="H3573">
        <v>3189</v>
      </c>
      <c r="I3573" s="68" t="str">
        <f>VLOOKUP(E3573,Refs!$P$2:$R$29,3,FALSE)</f>
        <v>Y56</v>
      </c>
      <c r="J3573" s="68" t="str">
        <f>VLOOKUP(E3573,Refs!$P$2:$S$29,4,FALSE)</f>
        <v>London</v>
      </c>
      <c r="K3573" s="28">
        <f t="shared" si="115"/>
        <v>3189</v>
      </c>
    </row>
    <row r="3574" spans="1:11" x14ac:dyDescent="0.35">
      <c r="A3574" s="69">
        <f t="shared" si="114"/>
        <v>45778</v>
      </c>
      <c r="B3574" t="s">
        <v>918</v>
      </c>
      <c r="C3574" t="s">
        <v>274</v>
      </c>
      <c r="D3574" t="s">
        <v>897</v>
      </c>
      <c r="E3574" t="s">
        <v>316</v>
      </c>
      <c r="F3574" t="s">
        <v>317</v>
      </c>
      <c r="G3574" t="s">
        <v>814</v>
      </c>
      <c r="H3574">
        <v>25081</v>
      </c>
      <c r="I3574" s="68" t="str">
        <f>VLOOKUP(E3574,Refs!$P$2:$R$29,3,FALSE)</f>
        <v>Y56</v>
      </c>
      <c r="J3574" s="68" t="str">
        <f>VLOOKUP(E3574,Refs!$P$2:$S$29,4,FALSE)</f>
        <v>London</v>
      </c>
      <c r="K3574" s="28">
        <f t="shared" si="115"/>
        <v>25081</v>
      </c>
    </row>
    <row r="3575" spans="1:11" x14ac:dyDescent="0.35">
      <c r="A3575" s="69">
        <f t="shared" si="114"/>
        <v>45778</v>
      </c>
      <c r="B3575" t="s">
        <v>918</v>
      </c>
      <c r="C3575" t="s">
        <v>274</v>
      </c>
      <c r="D3575" t="s">
        <v>897</v>
      </c>
      <c r="E3575" t="s">
        <v>316</v>
      </c>
      <c r="F3575" t="s">
        <v>317</v>
      </c>
      <c r="G3575" t="s">
        <v>815</v>
      </c>
      <c r="H3575">
        <v>202</v>
      </c>
      <c r="I3575" s="68" t="str">
        <f>VLOOKUP(E3575,Refs!$P$2:$R$29,3,FALSE)</f>
        <v>Y56</v>
      </c>
      <c r="J3575" s="68" t="str">
        <f>VLOOKUP(E3575,Refs!$P$2:$S$29,4,FALSE)</f>
        <v>London</v>
      </c>
      <c r="K3575" s="28">
        <f t="shared" si="115"/>
        <v>202</v>
      </c>
    </row>
    <row r="3576" spans="1:11" x14ac:dyDescent="0.35">
      <c r="A3576" s="69">
        <f t="shared" si="114"/>
        <v>45778</v>
      </c>
      <c r="B3576" t="s">
        <v>918</v>
      </c>
      <c r="C3576" t="s">
        <v>274</v>
      </c>
      <c r="D3576" t="s">
        <v>897</v>
      </c>
      <c r="E3576" t="s">
        <v>316</v>
      </c>
      <c r="F3576" t="s">
        <v>317</v>
      </c>
      <c r="G3576" t="s">
        <v>112</v>
      </c>
      <c r="H3576">
        <v>36674</v>
      </c>
      <c r="I3576" s="68" t="str">
        <f>VLOOKUP(E3576,Refs!$P$2:$R$29,3,FALSE)</f>
        <v>Y56</v>
      </c>
      <c r="J3576" s="68" t="str">
        <f>VLOOKUP(E3576,Refs!$P$2:$S$29,4,FALSE)</f>
        <v>London</v>
      </c>
      <c r="K3576" s="28">
        <f t="shared" si="115"/>
        <v>36674</v>
      </c>
    </row>
    <row r="3577" spans="1:11" x14ac:dyDescent="0.35">
      <c r="A3577" s="69">
        <f t="shared" si="114"/>
        <v>45778</v>
      </c>
      <c r="B3577" t="s">
        <v>918</v>
      </c>
      <c r="C3577" t="s">
        <v>274</v>
      </c>
      <c r="D3577" t="s">
        <v>897</v>
      </c>
      <c r="E3577" t="s">
        <v>316</v>
      </c>
      <c r="F3577" t="s">
        <v>317</v>
      </c>
      <c r="G3577" t="s">
        <v>113</v>
      </c>
      <c r="H3577">
        <v>8</v>
      </c>
      <c r="I3577" s="68" t="str">
        <f>VLOOKUP(E3577,Refs!$P$2:$R$29,3,FALSE)</f>
        <v>Y56</v>
      </c>
      <c r="J3577" s="68" t="str">
        <f>VLOOKUP(E3577,Refs!$P$2:$S$29,4,FALSE)</f>
        <v>London</v>
      </c>
      <c r="K3577" s="28">
        <f t="shared" si="115"/>
        <v>8</v>
      </c>
    </row>
    <row r="3578" spans="1:11" x14ac:dyDescent="0.35">
      <c r="A3578" s="69">
        <f t="shared" si="114"/>
        <v>45778</v>
      </c>
      <c r="B3578" t="s">
        <v>918</v>
      </c>
      <c r="C3578" t="s">
        <v>274</v>
      </c>
      <c r="D3578" t="s">
        <v>897</v>
      </c>
      <c r="E3578" t="s">
        <v>316</v>
      </c>
      <c r="F3578" t="s">
        <v>317</v>
      </c>
      <c r="G3578" t="s">
        <v>114</v>
      </c>
      <c r="H3578">
        <v>20703</v>
      </c>
      <c r="I3578" s="68" t="str">
        <f>VLOOKUP(E3578,Refs!$P$2:$R$29,3,FALSE)</f>
        <v>Y56</v>
      </c>
      <c r="J3578" s="68" t="str">
        <f>VLOOKUP(E3578,Refs!$P$2:$S$29,4,FALSE)</f>
        <v>London</v>
      </c>
      <c r="K3578" s="28">
        <f t="shared" si="115"/>
        <v>20703</v>
      </c>
    </row>
    <row r="3579" spans="1:11" x14ac:dyDescent="0.35">
      <c r="A3579" s="69">
        <f t="shared" si="114"/>
        <v>45778</v>
      </c>
      <c r="B3579" t="s">
        <v>918</v>
      </c>
      <c r="C3579" t="s">
        <v>274</v>
      </c>
      <c r="D3579" t="s">
        <v>897</v>
      </c>
      <c r="E3579" t="s">
        <v>316</v>
      </c>
      <c r="F3579" t="s">
        <v>317</v>
      </c>
      <c r="G3579" t="s">
        <v>115</v>
      </c>
      <c r="H3579">
        <v>24394</v>
      </c>
      <c r="I3579" s="68" t="str">
        <f>VLOOKUP(E3579,Refs!$P$2:$R$29,3,FALSE)</f>
        <v>Y56</v>
      </c>
      <c r="J3579" s="68" t="str">
        <f>VLOOKUP(E3579,Refs!$P$2:$S$29,4,FALSE)</f>
        <v>London</v>
      </c>
      <c r="K3579" s="28">
        <f t="shared" si="115"/>
        <v>24394</v>
      </c>
    </row>
    <row r="3580" spans="1:11" x14ac:dyDescent="0.35">
      <c r="A3580" s="69">
        <f t="shared" si="114"/>
        <v>45778</v>
      </c>
      <c r="B3580" t="s">
        <v>918</v>
      </c>
      <c r="C3580" t="s">
        <v>274</v>
      </c>
      <c r="D3580" t="s">
        <v>897</v>
      </c>
      <c r="E3580" t="s">
        <v>316</v>
      </c>
      <c r="F3580" t="s">
        <v>317</v>
      </c>
      <c r="G3580" t="s">
        <v>116</v>
      </c>
      <c r="H3580">
        <v>13419</v>
      </c>
      <c r="I3580" s="68" t="str">
        <f>VLOOKUP(E3580,Refs!$P$2:$R$29,3,FALSE)</f>
        <v>Y56</v>
      </c>
      <c r="J3580" s="68" t="str">
        <f>VLOOKUP(E3580,Refs!$P$2:$S$29,4,FALSE)</f>
        <v>London</v>
      </c>
      <c r="K3580" s="28">
        <f t="shared" si="115"/>
        <v>13419</v>
      </c>
    </row>
    <row r="3581" spans="1:11" x14ac:dyDescent="0.35">
      <c r="A3581" s="69">
        <f t="shared" si="114"/>
        <v>45778</v>
      </c>
      <c r="B3581" t="s">
        <v>918</v>
      </c>
      <c r="C3581" t="s">
        <v>274</v>
      </c>
      <c r="D3581" t="s">
        <v>897</v>
      </c>
      <c r="E3581" t="s">
        <v>316</v>
      </c>
      <c r="F3581" t="s">
        <v>317</v>
      </c>
      <c r="G3581" t="s">
        <v>117</v>
      </c>
      <c r="H3581">
        <v>11388</v>
      </c>
      <c r="I3581" s="68" t="str">
        <f>VLOOKUP(E3581,Refs!$P$2:$R$29,3,FALSE)</f>
        <v>Y56</v>
      </c>
      <c r="J3581" s="68" t="str">
        <f>VLOOKUP(E3581,Refs!$P$2:$S$29,4,FALSE)</f>
        <v>London</v>
      </c>
      <c r="K3581" s="28">
        <f t="shared" si="115"/>
        <v>11388</v>
      </c>
    </row>
    <row r="3582" spans="1:11" x14ac:dyDescent="0.35">
      <c r="A3582" s="69">
        <f t="shared" si="114"/>
        <v>45778</v>
      </c>
      <c r="B3582" t="s">
        <v>918</v>
      </c>
      <c r="C3582" t="s">
        <v>274</v>
      </c>
      <c r="D3582" t="s">
        <v>897</v>
      </c>
      <c r="E3582" t="s">
        <v>316</v>
      </c>
      <c r="F3582" t="s">
        <v>317</v>
      </c>
      <c r="G3582" t="s">
        <v>118</v>
      </c>
      <c r="H3582">
        <v>4198</v>
      </c>
      <c r="I3582" s="68" t="str">
        <f>VLOOKUP(E3582,Refs!$P$2:$R$29,3,FALSE)</f>
        <v>Y56</v>
      </c>
      <c r="J3582" s="68" t="str">
        <f>VLOOKUP(E3582,Refs!$P$2:$S$29,4,FALSE)</f>
        <v>London</v>
      </c>
      <c r="K3582" s="28">
        <f t="shared" si="115"/>
        <v>4198</v>
      </c>
    </row>
    <row r="3583" spans="1:11" x14ac:dyDescent="0.35">
      <c r="A3583" s="69">
        <f t="shared" si="114"/>
        <v>45778</v>
      </c>
      <c r="B3583" t="s">
        <v>918</v>
      </c>
      <c r="C3583" t="s">
        <v>274</v>
      </c>
      <c r="D3583" t="s">
        <v>897</v>
      </c>
      <c r="E3583" t="s">
        <v>316</v>
      </c>
      <c r="F3583" t="s">
        <v>317</v>
      </c>
      <c r="G3583" t="s">
        <v>119</v>
      </c>
      <c r="H3583">
        <v>3799</v>
      </c>
      <c r="I3583" s="68" t="str">
        <f>VLOOKUP(E3583,Refs!$P$2:$R$29,3,FALSE)</f>
        <v>Y56</v>
      </c>
      <c r="J3583" s="68" t="str">
        <f>VLOOKUP(E3583,Refs!$P$2:$S$29,4,FALSE)</f>
        <v>London</v>
      </c>
      <c r="K3583" s="28">
        <f t="shared" si="115"/>
        <v>3799</v>
      </c>
    </row>
    <row r="3584" spans="1:11" x14ac:dyDescent="0.35">
      <c r="A3584" s="69">
        <f t="shared" si="114"/>
        <v>45778</v>
      </c>
      <c r="B3584" t="s">
        <v>918</v>
      </c>
      <c r="C3584" t="s">
        <v>274</v>
      </c>
      <c r="D3584" t="s">
        <v>897</v>
      </c>
      <c r="E3584" t="s">
        <v>316</v>
      </c>
      <c r="F3584" t="s">
        <v>317</v>
      </c>
      <c r="G3584" t="s">
        <v>120</v>
      </c>
      <c r="H3584">
        <v>7131</v>
      </c>
      <c r="I3584" s="68" t="str">
        <f>VLOOKUP(E3584,Refs!$P$2:$R$29,3,FALSE)</f>
        <v>Y56</v>
      </c>
      <c r="J3584" s="68" t="str">
        <f>VLOOKUP(E3584,Refs!$P$2:$S$29,4,FALSE)</f>
        <v>London</v>
      </c>
      <c r="K3584" s="28">
        <f t="shared" si="115"/>
        <v>7131</v>
      </c>
    </row>
    <row r="3585" spans="1:11" x14ac:dyDescent="0.35">
      <c r="A3585" s="69">
        <f t="shared" si="114"/>
        <v>45778</v>
      </c>
      <c r="B3585" t="s">
        <v>918</v>
      </c>
      <c r="C3585" t="s">
        <v>274</v>
      </c>
      <c r="D3585" t="s">
        <v>897</v>
      </c>
      <c r="E3585" t="s">
        <v>316</v>
      </c>
      <c r="F3585" t="s">
        <v>317</v>
      </c>
      <c r="G3585" t="s">
        <v>121</v>
      </c>
      <c r="H3585">
        <v>3144</v>
      </c>
      <c r="I3585" s="68" t="str">
        <f>VLOOKUP(E3585,Refs!$P$2:$R$29,3,FALSE)</f>
        <v>Y56</v>
      </c>
      <c r="J3585" s="68" t="str">
        <f>VLOOKUP(E3585,Refs!$P$2:$S$29,4,FALSE)</f>
        <v>London</v>
      </c>
      <c r="K3585" s="28">
        <f t="shared" si="115"/>
        <v>3144</v>
      </c>
    </row>
    <row r="3586" spans="1:11" x14ac:dyDescent="0.35">
      <c r="A3586" s="69">
        <f t="shared" si="114"/>
        <v>45778</v>
      </c>
      <c r="B3586" t="s">
        <v>918</v>
      </c>
      <c r="C3586" t="s">
        <v>274</v>
      </c>
      <c r="D3586" t="s">
        <v>897</v>
      </c>
      <c r="E3586" t="s">
        <v>316</v>
      </c>
      <c r="F3586" t="s">
        <v>317</v>
      </c>
      <c r="G3586" t="s">
        <v>122</v>
      </c>
      <c r="H3586">
        <v>3189</v>
      </c>
      <c r="I3586" s="68" t="str">
        <f>VLOOKUP(E3586,Refs!$P$2:$R$29,3,FALSE)</f>
        <v>Y56</v>
      </c>
      <c r="J3586" s="68" t="str">
        <f>VLOOKUP(E3586,Refs!$P$2:$S$29,4,FALSE)</f>
        <v>London</v>
      </c>
      <c r="K3586" s="28">
        <f t="shared" si="115"/>
        <v>3189</v>
      </c>
    </row>
    <row r="3587" spans="1:11" x14ac:dyDescent="0.35">
      <c r="A3587" s="69">
        <f t="shared" ref="A3587:A3650" si="116">DATEVALUE(RIGHT(B3587,8))</f>
        <v>45778</v>
      </c>
      <c r="B3587" t="s">
        <v>918</v>
      </c>
      <c r="C3587" t="s">
        <v>274</v>
      </c>
      <c r="D3587" t="s">
        <v>897</v>
      </c>
      <c r="E3587" t="s">
        <v>316</v>
      </c>
      <c r="F3587" t="s">
        <v>317</v>
      </c>
      <c r="G3587" t="s">
        <v>123</v>
      </c>
      <c r="H3587">
        <v>280</v>
      </c>
      <c r="I3587" s="68" t="str">
        <f>VLOOKUP(E3587,Refs!$P$2:$R$29,3,FALSE)</f>
        <v>Y56</v>
      </c>
      <c r="J3587" s="68" t="str">
        <f>VLOOKUP(E3587,Refs!$P$2:$S$29,4,FALSE)</f>
        <v>London</v>
      </c>
      <c r="K3587" s="28">
        <f t="shared" si="115"/>
        <v>280</v>
      </c>
    </row>
    <row r="3588" spans="1:11" x14ac:dyDescent="0.35">
      <c r="A3588" s="69">
        <f t="shared" si="116"/>
        <v>45778</v>
      </c>
      <c r="B3588" t="s">
        <v>918</v>
      </c>
      <c r="C3588" t="s">
        <v>274</v>
      </c>
      <c r="D3588" t="s">
        <v>897</v>
      </c>
      <c r="E3588" t="s">
        <v>316</v>
      </c>
      <c r="F3588" t="s">
        <v>317</v>
      </c>
      <c r="G3588" t="s">
        <v>124</v>
      </c>
      <c r="H3588">
        <v>20</v>
      </c>
      <c r="I3588" s="68" t="str">
        <f>VLOOKUP(E3588,Refs!$P$2:$R$29,3,FALSE)</f>
        <v>Y56</v>
      </c>
      <c r="J3588" s="68" t="str">
        <f>VLOOKUP(E3588,Refs!$P$2:$S$29,4,FALSE)</f>
        <v>London</v>
      </c>
      <c r="K3588" s="28">
        <f t="shared" si="115"/>
        <v>20</v>
      </c>
    </row>
    <row r="3589" spans="1:11" x14ac:dyDescent="0.35">
      <c r="A3589" s="69">
        <f t="shared" si="116"/>
        <v>45778</v>
      </c>
      <c r="B3589" t="s">
        <v>918</v>
      </c>
      <c r="C3589" t="s">
        <v>274</v>
      </c>
      <c r="D3589" t="s">
        <v>897</v>
      </c>
      <c r="E3589" t="s">
        <v>316</v>
      </c>
      <c r="F3589" t="s">
        <v>317</v>
      </c>
      <c r="G3589" t="s">
        <v>125</v>
      </c>
      <c r="H3589">
        <v>2</v>
      </c>
      <c r="I3589" s="68" t="str">
        <f>VLOOKUP(E3589,Refs!$P$2:$R$29,3,FALSE)</f>
        <v>Y56</v>
      </c>
      <c r="J3589" s="68" t="str">
        <f>VLOOKUP(E3589,Refs!$P$2:$S$29,4,FALSE)</f>
        <v>London</v>
      </c>
      <c r="K3589" s="28">
        <f t="shared" si="115"/>
        <v>2</v>
      </c>
    </row>
    <row r="3590" spans="1:11" x14ac:dyDescent="0.35">
      <c r="A3590" s="69">
        <f t="shared" si="116"/>
        <v>45778</v>
      </c>
      <c r="B3590" t="s">
        <v>918</v>
      </c>
      <c r="C3590" t="s">
        <v>274</v>
      </c>
      <c r="D3590" t="s">
        <v>897</v>
      </c>
      <c r="E3590" t="s">
        <v>316</v>
      </c>
      <c r="F3590" t="s">
        <v>317</v>
      </c>
      <c r="G3590" t="s">
        <v>126</v>
      </c>
      <c r="H3590">
        <v>6085</v>
      </c>
      <c r="I3590" s="68" t="str">
        <f>VLOOKUP(E3590,Refs!$P$2:$R$29,3,FALSE)</f>
        <v>Y56</v>
      </c>
      <c r="J3590" s="68" t="str">
        <f>VLOOKUP(E3590,Refs!$P$2:$S$29,4,FALSE)</f>
        <v>London</v>
      </c>
      <c r="K3590" s="28">
        <f t="shared" si="115"/>
        <v>6085</v>
      </c>
    </row>
    <row r="3591" spans="1:11" x14ac:dyDescent="0.35">
      <c r="A3591" s="69">
        <f t="shared" si="116"/>
        <v>45778</v>
      </c>
      <c r="B3591" t="s">
        <v>918</v>
      </c>
      <c r="C3591" t="s">
        <v>274</v>
      </c>
      <c r="D3591" t="s">
        <v>897</v>
      </c>
      <c r="E3591" t="s">
        <v>316</v>
      </c>
      <c r="F3591" t="s">
        <v>317</v>
      </c>
      <c r="G3591" t="s">
        <v>127</v>
      </c>
      <c r="H3591">
        <v>4249</v>
      </c>
      <c r="I3591" s="68" t="str">
        <f>VLOOKUP(E3591,Refs!$P$2:$R$29,3,FALSE)</f>
        <v>Y56</v>
      </c>
      <c r="J3591" s="68" t="str">
        <f>VLOOKUP(E3591,Refs!$P$2:$S$29,4,FALSE)</f>
        <v>London</v>
      </c>
      <c r="K3591" s="28">
        <f t="shared" si="115"/>
        <v>4249</v>
      </c>
    </row>
    <row r="3592" spans="1:11" x14ac:dyDescent="0.35">
      <c r="A3592" s="69">
        <f t="shared" si="116"/>
        <v>45778</v>
      </c>
      <c r="B3592" t="s">
        <v>918</v>
      </c>
      <c r="C3592" t="s">
        <v>274</v>
      </c>
      <c r="D3592" t="s">
        <v>897</v>
      </c>
      <c r="E3592" t="s">
        <v>316</v>
      </c>
      <c r="F3592" t="s">
        <v>317</v>
      </c>
      <c r="G3592" t="s">
        <v>128</v>
      </c>
      <c r="H3592">
        <v>1532</v>
      </c>
      <c r="I3592" s="68" t="str">
        <f>VLOOKUP(E3592,Refs!$P$2:$R$29,3,FALSE)</f>
        <v>Y56</v>
      </c>
      <c r="J3592" s="68" t="str">
        <f>VLOOKUP(E3592,Refs!$P$2:$S$29,4,FALSE)</f>
        <v>London</v>
      </c>
      <c r="K3592" s="28">
        <f t="shared" si="115"/>
        <v>1532</v>
      </c>
    </row>
    <row r="3593" spans="1:11" x14ac:dyDescent="0.35">
      <c r="A3593" s="69">
        <f t="shared" si="116"/>
        <v>45778</v>
      </c>
      <c r="B3593" t="s">
        <v>918</v>
      </c>
      <c r="C3593" t="s">
        <v>274</v>
      </c>
      <c r="D3593" t="s">
        <v>897</v>
      </c>
      <c r="E3593" t="s">
        <v>316</v>
      </c>
      <c r="F3593" t="s">
        <v>317</v>
      </c>
      <c r="G3593" t="s">
        <v>129</v>
      </c>
      <c r="H3593">
        <v>228</v>
      </c>
      <c r="I3593" s="68" t="str">
        <f>VLOOKUP(E3593,Refs!$P$2:$R$29,3,FALSE)</f>
        <v>Y56</v>
      </c>
      <c r="J3593" s="68" t="str">
        <f>VLOOKUP(E3593,Refs!$P$2:$S$29,4,FALSE)</f>
        <v>London</v>
      </c>
      <c r="K3593" s="28">
        <f t="shared" si="115"/>
        <v>228</v>
      </c>
    </row>
    <row r="3594" spans="1:11" x14ac:dyDescent="0.35">
      <c r="A3594" s="69">
        <f t="shared" si="116"/>
        <v>45778</v>
      </c>
      <c r="B3594" t="s">
        <v>918</v>
      </c>
      <c r="C3594" t="s">
        <v>274</v>
      </c>
      <c r="D3594" t="s">
        <v>897</v>
      </c>
      <c r="E3594" t="s">
        <v>316</v>
      </c>
      <c r="F3594" t="s">
        <v>317</v>
      </c>
      <c r="G3594" t="s">
        <v>130</v>
      </c>
      <c r="H3594">
        <v>584</v>
      </c>
      <c r="I3594" s="68" t="str">
        <f>VLOOKUP(E3594,Refs!$P$2:$R$29,3,FALSE)</f>
        <v>Y56</v>
      </c>
      <c r="J3594" s="68" t="str">
        <f>VLOOKUP(E3594,Refs!$P$2:$S$29,4,FALSE)</f>
        <v>London</v>
      </c>
      <c r="K3594" s="28">
        <f t="shared" si="115"/>
        <v>584</v>
      </c>
    </row>
    <row r="3595" spans="1:11" x14ac:dyDescent="0.35">
      <c r="A3595" s="69">
        <f t="shared" si="116"/>
        <v>45778</v>
      </c>
      <c r="B3595" t="s">
        <v>918</v>
      </c>
      <c r="C3595" t="s">
        <v>274</v>
      </c>
      <c r="D3595" t="s">
        <v>897</v>
      </c>
      <c r="E3595" t="s">
        <v>316</v>
      </c>
      <c r="F3595" t="s">
        <v>317</v>
      </c>
      <c r="G3595" t="s">
        <v>131</v>
      </c>
      <c r="H3595">
        <v>95</v>
      </c>
      <c r="I3595" s="68" t="str">
        <f>VLOOKUP(E3595,Refs!$P$2:$R$29,3,FALSE)</f>
        <v>Y56</v>
      </c>
      <c r="J3595" s="68" t="str">
        <f>VLOOKUP(E3595,Refs!$P$2:$S$29,4,FALSE)</f>
        <v>London</v>
      </c>
      <c r="K3595" s="28">
        <f t="shared" si="115"/>
        <v>95</v>
      </c>
    </row>
    <row r="3596" spans="1:11" x14ac:dyDescent="0.35">
      <c r="A3596" s="69">
        <f t="shared" si="116"/>
        <v>45778</v>
      </c>
      <c r="B3596" t="s">
        <v>918</v>
      </c>
      <c r="C3596" t="s">
        <v>274</v>
      </c>
      <c r="D3596" t="s">
        <v>897</v>
      </c>
      <c r="E3596" t="s">
        <v>316</v>
      </c>
      <c r="F3596" t="s">
        <v>317</v>
      </c>
      <c r="G3596" t="s">
        <v>132</v>
      </c>
      <c r="H3596">
        <v>3475</v>
      </c>
      <c r="I3596" s="68" t="str">
        <f>VLOOKUP(E3596,Refs!$P$2:$R$29,3,FALSE)</f>
        <v>Y56</v>
      </c>
      <c r="J3596" s="68" t="str">
        <f>VLOOKUP(E3596,Refs!$P$2:$S$29,4,FALSE)</f>
        <v>London</v>
      </c>
      <c r="K3596" s="28">
        <f t="shared" si="115"/>
        <v>3475</v>
      </c>
    </row>
    <row r="3597" spans="1:11" x14ac:dyDescent="0.35">
      <c r="A3597" s="69">
        <f t="shared" si="116"/>
        <v>45778</v>
      </c>
      <c r="B3597" t="s">
        <v>918</v>
      </c>
      <c r="C3597" t="s">
        <v>274</v>
      </c>
      <c r="D3597" t="s">
        <v>897</v>
      </c>
      <c r="E3597" t="s">
        <v>316</v>
      </c>
      <c r="F3597" t="s">
        <v>317</v>
      </c>
      <c r="G3597" t="s">
        <v>133</v>
      </c>
      <c r="H3597">
        <v>2363</v>
      </c>
      <c r="I3597" s="68" t="str">
        <f>VLOOKUP(E3597,Refs!$P$2:$R$29,3,FALSE)</f>
        <v>Y56</v>
      </c>
      <c r="J3597" s="68" t="str">
        <f>VLOOKUP(E3597,Refs!$P$2:$S$29,4,FALSE)</f>
        <v>London</v>
      </c>
      <c r="K3597" s="28">
        <f t="shared" si="115"/>
        <v>2363</v>
      </c>
    </row>
    <row r="3598" spans="1:11" x14ac:dyDescent="0.35">
      <c r="A3598" s="69">
        <f t="shared" si="116"/>
        <v>45778</v>
      </c>
      <c r="B3598" t="s">
        <v>918</v>
      </c>
      <c r="C3598" t="s">
        <v>274</v>
      </c>
      <c r="D3598" t="s">
        <v>897</v>
      </c>
      <c r="E3598" t="s">
        <v>316</v>
      </c>
      <c r="F3598" t="s">
        <v>317</v>
      </c>
      <c r="G3598" t="s">
        <v>134</v>
      </c>
      <c r="H3598">
        <v>1806</v>
      </c>
      <c r="I3598" s="68" t="str">
        <f>VLOOKUP(E3598,Refs!$P$2:$R$29,3,FALSE)</f>
        <v>Y56</v>
      </c>
      <c r="J3598" s="68" t="str">
        <f>VLOOKUP(E3598,Refs!$P$2:$S$29,4,FALSE)</f>
        <v>London</v>
      </c>
      <c r="K3598" s="28">
        <f t="shared" si="115"/>
        <v>1806</v>
      </c>
    </row>
    <row r="3599" spans="1:11" x14ac:dyDescent="0.35">
      <c r="A3599" s="69">
        <f t="shared" si="116"/>
        <v>45778</v>
      </c>
      <c r="B3599" t="s">
        <v>918</v>
      </c>
      <c r="C3599" t="s">
        <v>274</v>
      </c>
      <c r="D3599" t="s">
        <v>897</v>
      </c>
      <c r="E3599" t="s">
        <v>316</v>
      </c>
      <c r="F3599" t="s">
        <v>317</v>
      </c>
      <c r="G3599" t="s">
        <v>135</v>
      </c>
      <c r="H3599">
        <v>1294</v>
      </c>
      <c r="I3599" s="68" t="str">
        <f>VLOOKUP(E3599,Refs!$P$2:$R$29,3,FALSE)</f>
        <v>Y56</v>
      </c>
      <c r="J3599" s="68" t="str">
        <f>VLOOKUP(E3599,Refs!$P$2:$S$29,4,FALSE)</f>
        <v>London</v>
      </c>
      <c r="K3599" s="28">
        <f t="shared" si="115"/>
        <v>1294</v>
      </c>
    </row>
    <row r="3600" spans="1:11" x14ac:dyDescent="0.35">
      <c r="A3600" s="69">
        <f t="shared" si="116"/>
        <v>45778</v>
      </c>
      <c r="B3600" t="s">
        <v>918</v>
      </c>
      <c r="C3600" t="s">
        <v>274</v>
      </c>
      <c r="D3600" t="s">
        <v>897</v>
      </c>
      <c r="E3600" t="s">
        <v>316</v>
      </c>
      <c r="F3600" t="s">
        <v>317</v>
      </c>
      <c r="G3600" t="s">
        <v>136</v>
      </c>
      <c r="H3600">
        <v>136</v>
      </c>
      <c r="I3600" s="68" t="str">
        <f>VLOOKUP(E3600,Refs!$P$2:$R$29,3,FALSE)</f>
        <v>Y56</v>
      </c>
      <c r="J3600" s="68" t="str">
        <f>VLOOKUP(E3600,Refs!$P$2:$S$29,4,FALSE)</f>
        <v>London</v>
      </c>
      <c r="K3600" s="28">
        <f t="shared" si="115"/>
        <v>136</v>
      </c>
    </row>
    <row r="3601" spans="1:11" x14ac:dyDescent="0.35">
      <c r="A3601" s="69">
        <f t="shared" si="116"/>
        <v>45778</v>
      </c>
      <c r="B3601" t="s">
        <v>918</v>
      </c>
      <c r="C3601" t="s">
        <v>274</v>
      </c>
      <c r="D3601" t="s">
        <v>897</v>
      </c>
      <c r="E3601" t="s">
        <v>316</v>
      </c>
      <c r="F3601" t="s">
        <v>317</v>
      </c>
      <c r="G3601" t="s">
        <v>137</v>
      </c>
      <c r="H3601">
        <v>53</v>
      </c>
      <c r="I3601" s="68" t="str">
        <f>VLOOKUP(E3601,Refs!$P$2:$R$29,3,FALSE)</f>
        <v>Y56</v>
      </c>
      <c r="J3601" s="68" t="str">
        <f>VLOOKUP(E3601,Refs!$P$2:$S$29,4,FALSE)</f>
        <v>London</v>
      </c>
      <c r="K3601" s="28">
        <f t="shared" si="115"/>
        <v>53</v>
      </c>
    </row>
    <row r="3602" spans="1:11" x14ac:dyDescent="0.35">
      <c r="A3602" s="69">
        <f t="shared" si="116"/>
        <v>45778</v>
      </c>
      <c r="B3602" t="s">
        <v>918</v>
      </c>
      <c r="C3602" t="s">
        <v>274</v>
      </c>
      <c r="D3602" t="s">
        <v>897</v>
      </c>
      <c r="E3602" t="s">
        <v>316</v>
      </c>
      <c r="F3602" t="s">
        <v>317</v>
      </c>
      <c r="G3602" t="s">
        <v>138</v>
      </c>
      <c r="H3602">
        <v>3</v>
      </c>
      <c r="I3602" s="68" t="str">
        <f>VLOOKUP(E3602,Refs!$P$2:$R$29,3,FALSE)</f>
        <v>Y56</v>
      </c>
      <c r="J3602" s="68" t="str">
        <f>VLOOKUP(E3602,Refs!$P$2:$S$29,4,FALSE)</f>
        <v>London</v>
      </c>
      <c r="K3602" s="28">
        <f t="shared" si="115"/>
        <v>3</v>
      </c>
    </row>
    <row r="3603" spans="1:11" x14ac:dyDescent="0.35">
      <c r="A3603" s="69">
        <f t="shared" si="116"/>
        <v>45778</v>
      </c>
      <c r="B3603" t="s">
        <v>918</v>
      </c>
      <c r="C3603" t="s">
        <v>274</v>
      </c>
      <c r="D3603" t="s">
        <v>897</v>
      </c>
      <c r="E3603" t="s">
        <v>316</v>
      </c>
      <c r="F3603" t="s">
        <v>317</v>
      </c>
      <c r="G3603" t="s">
        <v>139</v>
      </c>
      <c r="H3603">
        <v>1</v>
      </c>
      <c r="I3603" s="68" t="str">
        <f>VLOOKUP(E3603,Refs!$P$2:$R$29,3,FALSE)</f>
        <v>Y56</v>
      </c>
      <c r="J3603" s="68" t="str">
        <f>VLOOKUP(E3603,Refs!$P$2:$S$29,4,FALSE)</f>
        <v>London</v>
      </c>
      <c r="K3603" s="28">
        <f t="shared" si="115"/>
        <v>1</v>
      </c>
    </row>
    <row r="3604" spans="1:11" x14ac:dyDescent="0.35">
      <c r="A3604" s="69">
        <f t="shared" si="116"/>
        <v>45778</v>
      </c>
      <c r="B3604" t="s">
        <v>918</v>
      </c>
      <c r="C3604" t="s">
        <v>274</v>
      </c>
      <c r="D3604" t="s">
        <v>897</v>
      </c>
      <c r="E3604" t="s">
        <v>316</v>
      </c>
      <c r="F3604" t="s">
        <v>317</v>
      </c>
      <c r="G3604" t="s">
        <v>140</v>
      </c>
      <c r="H3604">
        <v>89</v>
      </c>
      <c r="I3604" s="68" t="str">
        <f>VLOOKUP(E3604,Refs!$P$2:$R$29,3,FALSE)</f>
        <v>Y56</v>
      </c>
      <c r="J3604" s="68" t="str">
        <f>VLOOKUP(E3604,Refs!$P$2:$S$29,4,FALSE)</f>
        <v>London</v>
      </c>
      <c r="K3604" s="28">
        <f t="shared" si="115"/>
        <v>89</v>
      </c>
    </row>
    <row r="3605" spans="1:11" x14ac:dyDescent="0.35">
      <c r="A3605" s="69">
        <f t="shared" si="116"/>
        <v>45778</v>
      </c>
      <c r="B3605" t="s">
        <v>918</v>
      </c>
      <c r="C3605" t="s">
        <v>274</v>
      </c>
      <c r="D3605" t="s">
        <v>897</v>
      </c>
      <c r="E3605" t="s">
        <v>316</v>
      </c>
      <c r="F3605" t="s">
        <v>317</v>
      </c>
      <c r="G3605" t="s">
        <v>141</v>
      </c>
      <c r="H3605">
        <v>66</v>
      </c>
      <c r="I3605" s="68" t="str">
        <f>VLOOKUP(E3605,Refs!$P$2:$R$29,3,FALSE)</f>
        <v>Y56</v>
      </c>
      <c r="J3605" s="68" t="str">
        <f>VLOOKUP(E3605,Refs!$P$2:$S$29,4,FALSE)</f>
        <v>London</v>
      </c>
      <c r="K3605" s="28">
        <f t="shared" si="115"/>
        <v>66</v>
      </c>
    </row>
    <row r="3606" spans="1:11" x14ac:dyDescent="0.35">
      <c r="A3606" s="69">
        <f t="shared" si="116"/>
        <v>45778</v>
      </c>
      <c r="B3606" t="s">
        <v>918</v>
      </c>
      <c r="C3606" t="s">
        <v>274</v>
      </c>
      <c r="D3606" t="s">
        <v>897</v>
      </c>
      <c r="E3606" t="s">
        <v>316</v>
      </c>
      <c r="F3606" t="s">
        <v>317</v>
      </c>
      <c r="G3606" t="s">
        <v>730</v>
      </c>
      <c r="H3606">
        <v>97</v>
      </c>
      <c r="I3606" s="68" t="str">
        <f>VLOOKUP(E3606,Refs!$P$2:$R$29,3,FALSE)</f>
        <v>Y56</v>
      </c>
      <c r="J3606" s="68" t="str">
        <f>VLOOKUP(E3606,Refs!$P$2:$S$29,4,FALSE)</f>
        <v>London</v>
      </c>
      <c r="K3606" s="28">
        <f t="shared" si="115"/>
        <v>97</v>
      </c>
    </row>
    <row r="3607" spans="1:11" x14ac:dyDescent="0.35">
      <c r="A3607" s="69">
        <f t="shared" si="116"/>
        <v>45778</v>
      </c>
      <c r="B3607" t="s">
        <v>918</v>
      </c>
      <c r="C3607" t="s">
        <v>274</v>
      </c>
      <c r="D3607" t="s">
        <v>897</v>
      </c>
      <c r="E3607" t="s">
        <v>316</v>
      </c>
      <c r="F3607" t="s">
        <v>317</v>
      </c>
      <c r="G3607" t="s">
        <v>729</v>
      </c>
      <c r="H3607">
        <v>1</v>
      </c>
      <c r="I3607" s="68" t="str">
        <f>VLOOKUP(E3607,Refs!$P$2:$R$29,3,FALSE)</f>
        <v>Y56</v>
      </c>
      <c r="J3607" s="68" t="str">
        <f>VLOOKUP(E3607,Refs!$P$2:$S$29,4,FALSE)</f>
        <v>London</v>
      </c>
      <c r="K3607" s="28">
        <f t="shared" si="115"/>
        <v>1</v>
      </c>
    </row>
    <row r="3608" spans="1:11" x14ac:dyDescent="0.35">
      <c r="A3608" s="69">
        <f t="shared" si="116"/>
        <v>45778</v>
      </c>
      <c r="B3608" t="s">
        <v>918</v>
      </c>
      <c r="C3608" t="s">
        <v>274</v>
      </c>
      <c r="D3608" t="s">
        <v>897</v>
      </c>
      <c r="E3608" t="s">
        <v>316</v>
      </c>
      <c r="F3608" t="s">
        <v>317</v>
      </c>
      <c r="G3608" t="s">
        <v>732</v>
      </c>
      <c r="H3608">
        <v>62</v>
      </c>
      <c r="I3608" s="68" t="str">
        <f>VLOOKUP(E3608,Refs!$P$2:$R$29,3,FALSE)</f>
        <v>Y56</v>
      </c>
      <c r="J3608" s="68" t="str">
        <f>VLOOKUP(E3608,Refs!$P$2:$S$29,4,FALSE)</f>
        <v>London</v>
      </c>
      <c r="K3608" s="28">
        <f t="shared" si="115"/>
        <v>62</v>
      </c>
    </row>
    <row r="3609" spans="1:11" x14ac:dyDescent="0.35">
      <c r="A3609" s="69">
        <f t="shared" si="116"/>
        <v>45778</v>
      </c>
      <c r="B3609" t="s">
        <v>918</v>
      </c>
      <c r="C3609" t="s">
        <v>274</v>
      </c>
      <c r="D3609" t="s">
        <v>897</v>
      </c>
      <c r="E3609" t="s">
        <v>316</v>
      </c>
      <c r="F3609" t="s">
        <v>317</v>
      </c>
      <c r="G3609" t="s">
        <v>731</v>
      </c>
      <c r="H3609">
        <v>14</v>
      </c>
      <c r="I3609" s="68" t="str">
        <f>VLOOKUP(E3609,Refs!$P$2:$R$29,3,FALSE)</f>
        <v>Y56</v>
      </c>
      <c r="J3609" s="68" t="str">
        <f>VLOOKUP(E3609,Refs!$P$2:$S$29,4,FALSE)</f>
        <v>London</v>
      </c>
      <c r="K3609" s="28">
        <f t="shared" si="115"/>
        <v>14</v>
      </c>
    </row>
    <row r="3610" spans="1:11" x14ac:dyDescent="0.35">
      <c r="A3610" s="69">
        <f t="shared" si="116"/>
        <v>45778</v>
      </c>
      <c r="B3610" t="s">
        <v>918</v>
      </c>
      <c r="C3610" t="s">
        <v>274</v>
      </c>
      <c r="D3610" t="s">
        <v>897</v>
      </c>
      <c r="E3610" t="s">
        <v>318</v>
      </c>
      <c r="F3610" t="s">
        <v>319</v>
      </c>
      <c r="G3610" t="s">
        <v>10</v>
      </c>
      <c r="H3610">
        <v>55019</v>
      </c>
      <c r="I3610" s="68" t="str">
        <f>VLOOKUP(E3610,Refs!$P$2:$R$29,3,FALSE)</f>
        <v>Y56</v>
      </c>
      <c r="J3610" s="68" t="str">
        <f>VLOOKUP(E3610,Refs!$P$2:$S$29,4,FALSE)</f>
        <v>London</v>
      </c>
      <c r="K3610" s="28">
        <f t="shared" si="115"/>
        <v>55019</v>
      </c>
    </row>
    <row r="3611" spans="1:11" x14ac:dyDescent="0.35">
      <c r="A3611" s="69">
        <f t="shared" si="116"/>
        <v>45778</v>
      </c>
      <c r="B3611" t="s">
        <v>918</v>
      </c>
      <c r="C3611" t="s">
        <v>274</v>
      </c>
      <c r="D3611" t="s">
        <v>897</v>
      </c>
      <c r="E3611" t="s">
        <v>318</v>
      </c>
      <c r="F3611" t="s">
        <v>319</v>
      </c>
      <c r="G3611" t="s">
        <v>70</v>
      </c>
      <c r="H3611">
        <v>4405</v>
      </c>
      <c r="I3611" s="68" t="str">
        <f>VLOOKUP(E3611,Refs!$P$2:$R$29,3,FALSE)</f>
        <v>Y56</v>
      </c>
      <c r="J3611" s="68" t="str">
        <f>VLOOKUP(E3611,Refs!$P$2:$S$29,4,FALSE)</f>
        <v>London</v>
      </c>
      <c r="K3611" s="28">
        <f t="shared" si="115"/>
        <v>4405</v>
      </c>
    </row>
    <row r="3612" spans="1:11" x14ac:dyDescent="0.35">
      <c r="A3612" s="69">
        <f t="shared" si="116"/>
        <v>45778</v>
      </c>
      <c r="B3612" t="s">
        <v>918</v>
      </c>
      <c r="C3612" t="s">
        <v>274</v>
      </c>
      <c r="D3612" t="s">
        <v>897</v>
      </c>
      <c r="E3612" t="s">
        <v>318</v>
      </c>
      <c r="F3612" t="s">
        <v>319</v>
      </c>
      <c r="G3612" t="s">
        <v>20</v>
      </c>
      <c r="H3612">
        <v>52042</v>
      </c>
      <c r="I3612" s="68" t="str">
        <f>VLOOKUP(E3612,Refs!$P$2:$R$29,3,FALSE)</f>
        <v>Y56</v>
      </c>
      <c r="J3612" s="68" t="str">
        <f>VLOOKUP(E3612,Refs!$P$2:$S$29,4,FALSE)</f>
        <v>London</v>
      </c>
      <c r="K3612" s="28">
        <f t="shared" si="115"/>
        <v>52042</v>
      </c>
    </row>
    <row r="3613" spans="1:11" x14ac:dyDescent="0.35">
      <c r="A3613" s="69">
        <f t="shared" si="116"/>
        <v>45778</v>
      </c>
      <c r="B3613" t="s">
        <v>918</v>
      </c>
      <c r="C3613" t="s">
        <v>274</v>
      </c>
      <c r="D3613" t="s">
        <v>897</v>
      </c>
      <c r="E3613" t="s">
        <v>318</v>
      </c>
      <c r="F3613" t="s">
        <v>319</v>
      </c>
      <c r="G3613" t="s">
        <v>23</v>
      </c>
      <c r="H3613">
        <v>49812</v>
      </c>
      <c r="I3613" s="68" t="str">
        <f>VLOOKUP(E3613,Refs!$P$2:$R$29,3,FALSE)</f>
        <v>Y56</v>
      </c>
      <c r="J3613" s="68" t="str">
        <f>VLOOKUP(E3613,Refs!$P$2:$S$29,4,FALSE)</f>
        <v>London</v>
      </c>
      <c r="K3613" s="28">
        <f t="shared" si="115"/>
        <v>49812</v>
      </c>
    </row>
    <row r="3614" spans="1:11" x14ac:dyDescent="0.35">
      <c r="A3614" s="69">
        <f t="shared" si="116"/>
        <v>45778</v>
      </c>
      <c r="B3614" t="s">
        <v>918</v>
      </c>
      <c r="C3614" t="s">
        <v>274</v>
      </c>
      <c r="D3614" t="s">
        <v>897</v>
      </c>
      <c r="E3614" t="s">
        <v>318</v>
      </c>
      <c r="F3614" t="s">
        <v>319</v>
      </c>
      <c r="G3614" t="s">
        <v>19</v>
      </c>
      <c r="H3614">
        <v>603</v>
      </c>
      <c r="I3614" s="68" t="str">
        <f>VLOOKUP(E3614,Refs!$P$2:$R$29,3,FALSE)</f>
        <v>Y56</v>
      </c>
      <c r="J3614" s="68" t="str">
        <f>VLOOKUP(E3614,Refs!$P$2:$S$29,4,FALSE)</f>
        <v>London</v>
      </c>
      <c r="K3614" s="28">
        <f t="shared" si="115"/>
        <v>603</v>
      </c>
    </row>
    <row r="3615" spans="1:11" x14ac:dyDescent="0.35">
      <c r="A3615" s="69">
        <f t="shared" si="116"/>
        <v>45778</v>
      </c>
      <c r="B3615" t="s">
        <v>918</v>
      </c>
      <c r="C3615" t="s">
        <v>274</v>
      </c>
      <c r="D3615" t="s">
        <v>897</v>
      </c>
      <c r="E3615" t="s">
        <v>318</v>
      </c>
      <c r="F3615" t="s">
        <v>319</v>
      </c>
      <c r="G3615" t="s">
        <v>21</v>
      </c>
      <c r="H3615">
        <v>262567</v>
      </c>
      <c r="I3615" s="68" t="str">
        <f>VLOOKUP(E3615,Refs!$P$2:$R$29,3,FALSE)</f>
        <v>Y56</v>
      </c>
      <c r="J3615" s="68" t="str">
        <f>VLOOKUP(E3615,Refs!$P$2:$S$29,4,FALSE)</f>
        <v>London</v>
      </c>
      <c r="K3615" s="28">
        <f t="shared" si="115"/>
        <v>262567</v>
      </c>
    </row>
    <row r="3616" spans="1:11" x14ac:dyDescent="0.35">
      <c r="A3616" s="69">
        <f t="shared" si="116"/>
        <v>45778</v>
      </c>
      <c r="B3616" t="s">
        <v>918</v>
      </c>
      <c r="C3616" t="s">
        <v>274</v>
      </c>
      <c r="D3616" t="s">
        <v>897</v>
      </c>
      <c r="E3616" t="s">
        <v>318</v>
      </c>
      <c r="F3616" t="s">
        <v>319</v>
      </c>
      <c r="G3616" t="s">
        <v>71</v>
      </c>
      <c r="H3616">
        <v>6</v>
      </c>
      <c r="I3616" s="68" t="str">
        <f>VLOOKUP(E3616,Refs!$P$2:$R$29,3,FALSE)</f>
        <v>Y56</v>
      </c>
      <c r="J3616" s="68" t="str">
        <f>VLOOKUP(E3616,Refs!$P$2:$S$29,4,FALSE)</f>
        <v>London</v>
      </c>
      <c r="K3616" s="28">
        <f t="shared" si="115"/>
        <v>6</v>
      </c>
    </row>
    <row r="3617" spans="1:11" x14ac:dyDescent="0.35">
      <c r="A3617" s="69">
        <f t="shared" si="116"/>
        <v>45778</v>
      </c>
      <c r="B3617" t="s">
        <v>918</v>
      </c>
      <c r="C3617" t="s">
        <v>274</v>
      </c>
      <c r="D3617" t="s">
        <v>897</v>
      </c>
      <c r="E3617" t="s">
        <v>318</v>
      </c>
      <c r="F3617" t="s">
        <v>319</v>
      </c>
      <c r="G3617" t="s">
        <v>72</v>
      </c>
      <c r="H3617">
        <v>62</v>
      </c>
      <c r="I3617" s="68" t="str">
        <f>VLOOKUP(E3617,Refs!$P$2:$R$29,3,FALSE)</f>
        <v>Y56</v>
      </c>
      <c r="J3617" s="68" t="str">
        <f>VLOOKUP(E3617,Refs!$P$2:$S$29,4,FALSE)</f>
        <v>London</v>
      </c>
      <c r="K3617" s="28">
        <f t="shared" si="115"/>
        <v>62</v>
      </c>
    </row>
    <row r="3618" spans="1:11" x14ac:dyDescent="0.35">
      <c r="A3618" s="69">
        <f t="shared" si="116"/>
        <v>45778</v>
      </c>
      <c r="B3618" t="s">
        <v>918</v>
      </c>
      <c r="C3618" t="s">
        <v>274</v>
      </c>
      <c r="D3618" t="s">
        <v>897</v>
      </c>
      <c r="E3618" t="s">
        <v>318</v>
      </c>
      <c r="F3618" t="s">
        <v>319</v>
      </c>
      <c r="G3618" t="s">
        <v>73</v>
      </c>
      <c r="H3618">
        <v>26544</v>
      </c>
      <c r="I3618" s="68" t="str">
        <f>VLOOKUP(E3618,Refs!$P$2:$R$29,3,FALSE)</f>
        <v>Y56</v>
      </c>
      <c r="J3618" s="68" t="str">
        <f>VLOOKUP(E3618,Refs!$P$2:$S$29,4,FALSE)</f>
        <v>London</v>
      </c>
      <c r="K3618" s="28">
        <f t="shared" ref="K3618:K3681" si="117">IF(OR(H3618="NULL",H3618=0,H3618=""),"",H3618)</f>
        <v>26544</v>
      </c>
    </row>
    <row r="3619" spans="1:11" x14ac:dyDescent="0.35">
      <c r="A3619" s="69">
        <f t="shared" si="116"/>
        <v>45778</v>
      </c>
      <c r="B3619" t="s">
        <v>918</v>
      </c>
      <c r="C3619" t="s">
        <v>274</v>
      </c>
      <c r="D3619" t="s">
        <v>897</v>
      </c>
      <c r="E3619" t="s">
        <v>318</v>
      </c>
      <c r="F3619" t="s">
        <v>319</v>
      </c>
      <c r="G3619" t="s">
        <v>74</v>
      </c>
      <c r="H3619">
        <v>15819</v>
      </c>
      <c r="I3619" s="68" t="str">
        <f>VLOOKUP(E3619,Refs!$P$2:$R$29,3,FALSE)</f>
        <v>Y56</v>
      </c>
      <c r="J3619" s="68" t="str">
        <f>VLOOKUP(E3619,Refs!$P$2:$S$29,4,FALSE)</f>
        <v>London</v>
      </c>
      <c r="K3619" s="28">
        <f t="shared" si="117"/>
        <v>15819</v>
      </c>
    </row>
    <row r="3620" spans="1:11" x14ac:dyDescent="0.35">
      <c r="A3620" s="69">
        <f t="shared" si="116"/>
        <v>45778</v>
      </c>
      <c r="B3620" t="s">
        <v>918</v>
      </c>
      <c r="C3620" t="s">
        <v>274</v>
      </c>
      <c r="D3620" t="s">
        <v>897</v>
      </c>
      <c r="E3620" t="s">
        <v>318</v>
      </c>
      <c r="F3620" t="s">
        <v>319</v>
      </c>
      <c r="G3620" t="s">
        <v>75</v>
      </c>
      <c r="H3620">
        <v>58112129</v>
      </c>
      <c r="I3620" s="68" t="str">
        <f>VLOOKUP(E3620,Refs!$P$2:$R$29,3,FALSE)</f>
        <v>Y56</v>
      </c>
      <c r="J3620" s="68" t="str">
        <f>VLOOKUP(E3620,Refs!$P$2:$S$29,4,FALSE)</f>
        <v>London</v>
      </c>
      <c r="K3620" s="28">
        <f t="shared" si="117"/>
        <v>58112129</v>
      </c>
    </row>
    <row r="3621" spans="1:11" x14ac:dyDescent="0.35">
      <c r="A3621" s="69">
        <f t="shared" si="116"/>
        <v>45778</v>
      </c>
      <c r="B3621" t="s">
        <v>918</v>
      </c>
      <c r="C3621" t="s">
        <v>274</v>
      </c>
      <c r="D3621" t="s">
        <v>897</v>
      </c>
      <c r="E3621" t="s">
        <v>318</v>
      </c>
      <c r="F3621" t="s">
        <v>319</v>
      </c>
      <c r="G3621" t="s">
        <v>26</v>
      </c>
      <c r="H3621">
        <v>50690</v>
      </c>
      <c r="I3621" s="68" t="str">
        <f>VLOOKUP(E3621,Refs!$P$2:$R$29,3,FALSE)</f>
        <v>Y56</v>
      </c>
      <c r="J3621" s="68" t="str">
        <f>VLOOKUP(E3621,Refs!$P$2:$S$29,4,FALSE)</f>
        <v>London</v>
      </c>
      <c r="K3621" s="28">
        <f t="shared" si="117"/>
        <v>50690</v>
      </c>
    </row>
    <row r="3622" spans="1:11" x14ac:dyDescent="0.35">
      <c r="A3622" s="69">
        <f t="shared" si="116"/>
        <v>45778</v>
      </c>
      <c r="B3622" t="s">
        <v>918</v>
      </c>
      <c r="C3622" t="s">
        <v>274</v>
      </c>
      <c r="D3622" t="s">
        <v>897</v>
      </c>
      <c r="E3622" t="s">
        <v>318</v>
      </c>
      <c r="F3622" t="s">
        <v>319</v>
      </c>
      <c r="G3622" t="s">
        <v>76</v>
      </c>
      <c r="H3622">
        <v>1286</v>
      </c>
      <c r="I3622" s="68" t="str">
        <f>VLOOKUP(E3622,Refs!$P$2:$R$29,3,FALSE)</f>
        <v>Y56</v>
      </c>
      <c r="J3622" s="68" t="str">
        <f>VLOOKUP(E3622,Refs!$P$2:$S$29,4,FALSE)</f>
        <v>London</v>
      </c>
      <c r="K3622" s="28">
        <f t="shared" si="117"/>
        <v>1286</v>
      </c>
    </row>
    <row r="3623" spans="1:11" x14ac:dyDescent="0.35">
      <c r="A3623" s="69">
        <f t="shared" si="116"/>
        <v>45778</v>
      </c>
      <c r="B3623" t="s">
        <v>918</v>
      </c>
      <c r="C3623" t="s">
        <v>274</v>
      </c>
      <c r="D3623" t="s">
        <v>897</v>
      </c>
      <c r="E3623" t="s">
        <v>318</v>
      </c>
      <c r="F3623" t="s">
        <v>319</v>
      </c>
      <c r="G3623" t="s">
        <v>77</v>
      </c>
      <c r="H3623">
        <v>24932</v>
      </c>
      <c r="I3623" s="68" t="str">
        <f>VLOOKUP(E3623,Refs!$P$2:$R$29,3,FALSE)</f>
        <v>Y56</v>
      </c>
      <c r="J3623" s="68" t="str">
        <f>VLOOKUP(E3623,Refs!$P$2:$S$29,4,FALSE)</f>
        <v>London</v>
      </c>
      <c r="K3623" s="28">
        <f t="shared" si="117"/>
        <v>24932</v>
      </c>
    </row>
    <row r="3624" spans="1:11" x14ac:dyDescent="0.35">
      <c r="A3624" s="69">
        <f t="shared" si="116"/>
        <v>45778</v>
      </c>
      <c r="B3624" t="s">
        <v>918</v>
      </c>
      <c r="C3624" t="s">
        <v>274</v>
      </c>
      <c r="D3624" t="s">
        <v>897</v>
      </c>
      <c r="E3624" t="s">
        <v>318</v>
      </c>
      <c r="F3624" t="s">
        <v>319</v>
      </c>
      <c r="G3624" t="s">
        <v>78</v>
      </c>
      <c r="H3624">
        <v>3899</v>
      </c>
      <c r="I3624" s="68" t="str">
        <f>VLOOKUP(E3624,Refs!$P$2:$R$29,3,FALSE)</f>
        <v>Y56</v>
      </c>
      <c r="J3624" s="68" t="str">
        <f>VLOOKUP(E3624,Refs!$P$2:$S$29,4,FALSE)</f>
        <v>London</v>
      </c>
      <c r="K3624" s="28">
        <f t="shared" si="117"/>
        <v>3899</v>
      </c>
    </row>
    <row r="3625" spans="1:11" x14ac:dyDescent="0.35">
      <c r="A3625" s="69">
        <f t="shared" si="116"/>
        <v>45778</v>
      </c>
      <c r="B3625" t="s">
        <v>918</v>
      </c>
      <c r="C3625" t="s">
        <v>274</v>
      </c>
      <c r="D3625" t="s">
        <v>897</v>
      </c>
      <c r="E3625" t="s">
        <v>318</v>
      </c>
      <c r="F3625" t="s">
        <v>319</v>
      </c>
      <c r="G3625" t="s">
        <v>79</v>
      </c>
      <c r="H3625">
        <v>18129</v>
      </c>
      <c r="I3625" s="68" t="str">
        <f>VLOOKUP(E3625,Refs!$P$2:$R$29,3,FALSE)</f>
        <v>Y56</v>
      </c>
      <c r="J3625" s="68" t="str">
        <f>VLOOKUP(E3625,Refs!$P$2:$S$29,4,FALSE)</f>
        <v>London</v>
      </c>
      <c r="K3625" s="28">
        <f t="shared" si="117"/>
        <v>18129</v>
      </c>
    </row>
    <row r="3626" spans="1:11" x14ac:dyDescent="0.35">
      <c r="A3626" s="69">
        <f t="shared" si="116"/>
        <v>45778</v>
      </c>
      <c r="B3626" t="s">
        <v>918</v>
      </c>
      <c r="C3626" t="s">
        <v>274</v>
      </c>
      <c r="D3626" t="s">
        <v>897</v>
      </c>
      <c r="E3626" t="s">
        <v>318</v>
      </c>
      <c r="F3626" t="s">
        <v>319</v>
      </c>
      <c r="G3626" t="s">
        <v>80</v>
      </c>
      <c r="H3626">
        <v>2444</v>
      </c>
      <c r="I3626" s="68" t="str">
        <f>VLOOKUP(E3626,Refs!$P$2:$R$29,3,FALSE)</f>
        <v>Y56</v>
      </c>
      <c r="J3626" s="68" t="str">
        <f>VLOOKUP(E3626,Refs!$P$2:$S$29,4,FALSE)</f>
        <v>London</v>
      </c>
      <c r="K3626" s="28">
        <f t="shared" si="117"/>
        <v>2444</v>
      </c>
    </row>
    <row r="3627" spans="1:11" x14ac:dyDescent="0.35">
      <c r="A3627" s="69">
        <f t="shared" si="116"/>
        <v>45778</v>
      </c>
      <c r="B3627" t="s">
        <v>918</v>
      </c>
      <c r="C3627" t="s">
        <v>274</v>
      </c>
      <c r="D3627" t="s">
        <v>897</v>
      </c>
      <c r="E3627" t="s">
        <v>318</v>
      </c>
      <c r="F3627" t="s">
        <v>319</v>
      </c>
      <c r="G3627" t="s">
        <v>25</v>
      </c>
      <c r="H3627">
        <v>22043</v>
      </c>
      <c r="I3627" s="68" t="str">
        <f>VLOOKUP(E3627,Refs!$P$2:$R$29,3,FALSE)</f>
        <v>Y56</v>
      </c>
      <c r="J3627" s="68" t="str">
        <f>VLOOKUP(E3627,Refs!$P$2:$S$29,4,FALSE)</f>
        <v>London</v>
      </c>
      <c r="K3627" s="28">
        <f t="shared" si="117"/>
        <v>22043</v>
      </c>
    </row>
    <row r="3628" spans="1:11" x14ac:dyDescent="0.35">
      <c r="A3628" s="69">
        <f t="shared" si="116"/>
        <v>45778</v>
      </c>
      <c r="B3628" t="s">
        <v>918</v>
      </c>
      <c r="C3628" t="s">
        <v>274</v>
      </c>
      <c r="D3628" t="s">
        <v>897</v>
      </c>
      <c r="E3628" t="s">
        <v>318</v>
      </c>
      <c r="F3628" t="s">
        <v>319</v>
      </c>
      <c r="G3628" t="s">
        <v>81</v>
      </c>
      <c r="H3628">
        <v>18</v>
      </c>
      <c r="I3628" s="68" t="str">
        <f>VLOOKUP(E3628,Refs!$P$2:$R$29,3,FALSE)</f>
        <v>Y56</v>
      </c>
      <c r="J3628" s="68" t="str">
        <f>VLOOKUP(E3628,Refs!$P$2:$S$29,4,FALSE)</f>
        <v>London</v>
      </c>
      <c r="K3628" s="28">
        <f t="shared" si="117"/>
        <v>18</v>
      </c>
    </row>
    <row r="3629" spans="1:11" x14ac:dyDescent="0.35">
      <c r="A3629" s="69">
        <f t="shared" si="116"/>
        <v>45778</v>
      </c>
      <c r="B3629" t="s">
        <v>918</v>
      </c>
      <c r="C3629" t="s">
        <v>274</v>
      </c>
      <c r="D3629" t="s">
        <v>897</v>
      </c>
      <c r="E3629" t="s">
        <v>318</v>
      </c>
      <c r="F3629" t="s">
        <v>319</v>
      </c>
      <c r="G3629" t="s">
        <v>82</v>
      </c>
      <c r="H3629">
        <v>13092</v>
      </c>
      <c r="I3629" s="68" t="str">
        <f>VLOOKUP(E3629,Refs!$P$2:$R$29,3,FALSE)</f>
        <v>Y56</v>
      </c>
      <c r="J3629" s="68" t="str">
        <f>VLOOKUP(E3629,Refs!$P$2:$S$29,4,FALSE)</f>
        <v>London</v>
      </c>
      <c r="K3629" s="28">
        <f t="shared" si="117"/>
        <v>13092</v>
      </c>
    </row>
    <row r="3630" spans="1:11" x14ac:dyDescent="0.35">
      <c r="A3630" s="69">
        <f t="shared" si="116"/>
        <v>45778</v>
      </c>
      <c r="B3630" t="s">
        <v>918</v>
      </c>
      <c r="C3630" t="s">
        <v>274</v>
      </c>
      <c r="D3630" t="s">
        <v>897</v>
      </c>
      <c r="E3630" t="s">
        <v>318</v>
      </c>
      <c r="F3630" t="s">
        <v>319</v>
      </c>
      <c r="G3630" t="s">
        <v>83</v>
      </c>
      <c r="H3630">
        <v>5769</v>
      </c>
      <c r="I3630" s="68" t="str">
        <f>VLOOKUP(E3630,Refs!$P$2:$R$29,3,FALSE)</f>
        <v>Y56</v>
      </c>
      <c r="J3630" s="68" t="str">
        <f>VLOOKUP(E3630,Refs!$P$2:$S$29,4,FALSE)</f>
        <v>London</v>
      </c>
      <c r="K3630" s="28">
        <f t="shared" si="117"/>
        <v>5769</v>
      </c>
    </row>
    <row r="3631" spans="1:11" x14ac:dyDescent="0.35">
      <c r="A3631" s="69">
        <f t="shared" si="116"/>
        <v>45778</v>
      </c>
      <c r="B3631" t="s">
        <v>918</v>
      </c>
      <c r="C3631" t="s">
        <v>274</v>
      </c>
      <c r="D3631" t="s">
        <v>897</v>
      </c>
      <c r="E3631" t="s">
        <v>318</v>
      </c>
      <c r="F3631" t="s">
        <v>319</v>
      </c>
      <c r="G3631" t="s">
        <v>84</v>
      </c>
      <c r="H3631">
        <v>3906</v>
      </c>
      <c r="I3631" s="68" t="str">
        <f>VLOOKUP(E3631,Refs!$P$2:$R$29,3,FALSE)</f>
        <v>Y56</v>
      </c>
      <c r="J3631" s="68" t="str">
        <f>VLOOKUP(E3631,Refs!$P$2:$S$29,4,FALSE)</f>
        <v>London</v>
      </c>
      <c r="K3631" s="28">
        <f t="shared" si="117"/>
        <v>3906</v>
      </c>
    </row>
    <row r="3632" spans="1:11" x14ac:dyDescent="0.35">
      <c r="A3632" s="69">
        <f t="shared" si="116"/>
        <v>45778</v>
      </c>
      <c r="B3632" t="s">
        <v>918</v>
      </c>
      <c r="C3632" t="s">
        <v>274</v>
      </c>
      <c r="D3632" t="s">
        <v>897</v>
      </c>
      <c r="E3632" t="s">
        <v>318</v>
      </c>
      <c r="F3632" t="s">
        <v>319</v>
      </c>
      <c r="G3632" t="s">
        <v>85</v>
      </c>
      <c r="H3632">
        <v>16842</v>
      </c>
      <c r="I3632" s="68" t="str">
        <f>VLOOKUP(E3632,Refs!$P$2:$R$29,3,FALSE)</f>
        <v>Y56</v>
      </c>
      <c r="J3632" s="68" t="str">
        <f>VLOOKUP(E3632,Refs!$P$2:$S$29,4,FALSE)</f>
        <v>London</v>
      </c>
      <c r="K3632" s="28">
        <f t="shared" si="117"/>
        <v>16842</v>
      </c>
    </row>
    <row r="3633" spans="1:11" x14ac:dyDescent="0.35">
      <c r="A3633" s="69">
        <f t="shared" si="116"/>
        <v>45778</v>
      </c>
      <c r="B3633" t="s">
        <v>918</v>
      </c>
      <c r="C3633" t="s">
        <v>274</v>
      </c>
      <c r="D3633" t="s">
        <v>897</v>
      </c>
      <c r="E3633" t="s">
        <v>318</v>
      </c>
      <c r="F3633" t="s">
        <v>319</v>
      </c>
      <c r="G3633" t="s">
        <v>86</v>
      </c>
      <c r="H3633">
        <v>1586</v>
      </c>
      <c r="I3633" s="68" t="str">
        <f>VLOOKUP(E3633,Refs!$P$2:$R$29,3,FALSE)</f>
        <v>Y56</v>
      </c>
      <c r="J3633" s="68" t="str">
        <f>VLOOKUP(E3633,Refs!$P$2:$S$29,4,FALSE)</f>
        <v>London</v>
      </c>
      <c r="K3633" s="28">
        <f t="shared" si="117"/>
        <v>1586</v>
      </c>
    </row>
    <row r="3634" spans="1:11" x14ac:dyDescent="0.35">
      <c r="A3634" s="69">
        <f t="shared" si="116"/>
        <v>45778</v>
      </c>
      <c r="B3634" t="s">
        <v>918</v>
      </c>
      <c r="C3634" t="s">
        <v>274</v>
      </c>
      <c r="D3634" t="s">
        <v>897</v>
      </c>
      <c r="E3634" t="s">
        <v>318</v>
      </c>
      <c r="F3634" t="s">
        <v>319</v>
      </c>
      <c r="G3634" t="s">
        <v>87</v>
      </c>
      <c r="H3634">
        <v>1173</v>
      </c>
      <c r="I3634" s="68" t="str">
        <f>VLOOKUP(E3634,Refs!$P$2:$R$29,3,FALSE)</f>
        <v>Y56</v>
      </c>
      <c r="J3634" s="68" t="str">
        <f>VLOOKUP(E3634,Refs!$P$2:$S$29,4,FALSE)</f>
        <v>London</v>
      </c>
      <c r="K3634" s="28">
        <f t="shared" si="117"/>
        <v>1173</v>
      </c>
    </row>
    <row r="3635" spans="1:11" x14ac:dyDescent="0.35">
      <c r="A3635" s="69">
        <f t="shared" si="116"/>
        <v>45778</v>
      </c>
      <c r="B3635" t="s">
        <v>918</v>
      </c>
      <c r="C3635" t="s">
        <v>274</v>
      </c>
      <c r="D3635" t="s">
        <v>897</v>
      </c>
      <c r="E3635" t="s">
        <v>318</v>
      </c>
      <c r="F3635" t="s">
        <v>319</v>
      </c>
      <c r="G3635" t="s">
        <v>88</v>
      </c>
      <c r="H3635">
        <v>3971</v>
      </c>
      <c r="I3635" s="68" t="str">
        <f>VLOOKUP(E3635,Refs!$P$2:$R$29,3,FALSE)</f>
        <v>Y56</v>
      </c>
      <c r="J3635" s="68" t="str">
        <f>VLOOKUP(E3635,Refs!$P$2:$S$29,4,FALSE)</f>
        <v>London</v>
      </c>
      <c r="K3635" s="28">
        <f t="shared" si="117"/>
        <v>3971</v>
      </c>
    </row>
    <row r="3636" spans="1:11" x14ac:dyDescent="0.35">
      <c r="A3636" s="69">
        <f t="shared" si="116"/>
        <v>45778</v>
      </c>
      <c r="B3636" t="s">
        <v>918</v>
      </c>
      <c r="C3636" t="s">
        <v>274</v>
      </c>
      <c r="D3636" t="s">
        <v>897</v>
      </c>
      <c r="E3636" t="s">
        <v>318</v>
      </c>
      <c r="F3636" t="s">
        <v>319</v>
      </c>
      <c r="G3636" t="s">
        <v>89</v>
      </c>
      <c r="H3636">
        <v>15971</v>
      </c>
      <c r="I3636" s="68" t="str">
        <f>VLOOKUP(E3636,Refs!$P$2:$R$29,3,FALSE)</f>
        <v>Y56</v>
      </c>
      <c r="J3636" s="68" t="str">
        <f>VLOOKUP(E3636,Refs!$P$2:$S$29,4,FALSE)</f>
        <v>London</v>
      </c>
      <c r="K3636" s="28">
        <f t="shared" si="117"/>
        <v>15971</v>
      </c>
    </row>
    <row r="3637" spans="1:11" x14ac:dyDescent="0.35">
      <c r="A3637" s="69">
        <f t="shared" si="116"/>
        <v>45778</v>
      </c>
      <c r="B3637" t="s">
        <v>918</v>
      </c>
      <c r="C3637" t="s">
        <v>274</v>
      </c>
      <c r="D3637" t="s">
        <v>897</v>
      </c>
      <c r="E3637" t="s">
        <v>318</v>
      </c>
      <c r="F3637" t="s">
        <v>319</v>
      </c>
      <c r="G3637" t="s">
        <v>90</v>
      </c>
      <c r="H3637">
        <v>49601</v>
      </c>
      <c r="I3637" s="68" t="str">
        <f>VLOOKUP(E3637,Refs!$P$2:$R$29,3,FALSE)</f>
        <v>Y56</v>
      </c>
      <c r="J3637" s="68" t="str">
        <f>VLOOKUP(E3637,Refs!$P$2:$S$29,4,FALSE)</f>
        <v>London</v>
      </c>
      <c r="K3637" s="28">
        <f t="shared" si="117"/>
        <v>49601</v>
      </c>
    </row>
    <row r="3638" spans="1:11" x14ac:dyDescent="0.35">
      <c r="A3638" s="69">
        <f t="shared" si="116"/>
        <v>45778</v>
      </c>
      <c r="B3638" t="s">
        <v>918</v>
      </c>
      <c r="C3638" t="s">
        <v>274</v>
      </c>
      <c r="D3638" t="s">
        <v>897</v>
      </c>
      <c r="E3638" t="s">
        <v>318</v>
      </c>
      <c r="F3638" t="s">
        <v>319</v>
      </c>
      <c r="G3638" t="s">
        <v>27</v>
      </c>
      <c r="H3638">
        <v>5346</v>
      </c>
      <c r="I3638" s="68" t="str">
        <f>VLOOKUP(E3638,Refs!$P$2:$R$29,3,FALSE)</f>
        <v>Y56</v>
      </c>
      <c r="J3638" s="68" t="str">
        <f>VLOOKUP(E3638,Refs!$P$2:$S$29,4,FALSE)</f>
        <v>London</v>
      </c>
      <c r="K3638" s="28">
        <f t="shared" si="117"/>
        <v>5346</v>
      </c>
    </row>
    <row r="3639" spans="1:11" x14ac:dyDescent="0.35">
      <c r="A3639" s="69">
        <f t="shared" si="116"/>
        <v>45778</v>
      </c>
      <c r="B3639" t="s">
        <v>918</v>
      </c>
      <c r="C3639" t="s">
        <v>274</v>
      </c>
      <c r="D3639" t="s">
        <v>897</v>
      </c>
      <c r="E3639" t="s">
        <v>318</v>
      </c>
      <c r="F3639" t="s">
        <v>319</v>
      </c>
      <c r="G3639" t="s">
        <v>29</v>
      </c>
      <c r="H3639">
        <v>6585</v>
      </c>
      <c r="I3639" s="68" t="str">
        <f>VLOOKUP(E3639,Refs!$P$2:$R$29,3,FALSE)</f>
        <v>Y56</v>
      </c>
      <c r="J3639" s="68" t="str">
        <f>VLOOKUP(E3639,Refs!$P$2:$S$29,4,FALSE)</f>
        <v>London</v>
      </c>
      <c r="K3639" s="28">
        <f t="shared" si="117"/>
        <v>6585</v>
      </c>
    </row>
    <row r="3640" spans="1:11" x14ac:dyDescent="0.35">
      <c r="A3640" s="69">
        <f t="shared" si="116"/>
        <v>45778</v>
      </c>
      <c r="B3640" t="s">
        <v>918</v>
      </c>
      <c r="C3640" t="s">
        <v>274</v>
      </c>
      <c r="D3640" t="s">
        <v>897</v>
      </c>
      <c r="E3640" t="s">
        <v>318</v>
      </c>
      <c r="F3640" t="s">
        <v>319</v>
      </c>
      <c r="G3640" t="s">
        <v>91</v>
      </c>
      <c r="H3640">
        <v>2097</v>
      </c>
      <c r="I3640" s="68" t="str">
        <f>VLOOKUP(E3640,Refs!$P$2:$R$29,3,FALSE)</f>
        <v>Y56</v>
      </c>
      <c r="J3640" s="68" t="str">
        <f>VLOOKUP(E3640,Refs!$P$2:$S$29,4,FALSE)</f>
        <v>London</v>
      </c>
      <c r="K3640" s="28">
        <f t="shared" si="117"/>
        <v>2097</v>
      </c>
    </row>
    <row r="3641" spans="1:11" x14ac:dyDescent="0.35">
      <c r="A3641" s="69">
        <f t="shared" si="116"/>
        <v>45778</v>
      </c>
      <c r="B3641" t="s">
        <v>918</v>
      </c>
      <c r="C3641" t="s">
        <v>274</v>
      </c>
      <c r="D3641" t="s">
        <v>897</v>
      </c>
      <c r="E3641" t="s">
        <v>318</v>
      </c>
      <c r="F3641" t="s">
        <v>319</v>
      </c>
      <c r="G3641" t="s">
        <v>92</v>
      </c>
      <c r="H3641">
        <v>76</v>
      </c>
      <c r="I3641" s="68" t="str">
        <f>VLOOKUP(E3641,Refs!$P$2:$R$29,3,FALSE)</f>
        <v>Y56</v>
      </c>
      <c r="J3641" s="68" t="str">
        <f>VLOOKUP(E3641,Refs!$P$2:$S$29,4,FALSE)</f>
        <v>London</v>
      </c>
      <c r="K3641" s="28">
        <f t="shared" si="117"/>
        <v>76</v>
      </c>
    </row>
    <row r="3642" spans="1:11" x14ac:dyDescent="0.35">
      <c r="A3642" s="69">
        <f t="shared" si="116"/>
        <v>45778</v>
      </c>
      <c r="B3642" t="s">
        <v>918</v>
      </c>
      <c r="C3642" t="s">
        <v>274</v>
      </c>
      <c r="D3642" t="s">
        <v>897</v>
      </c>
      <c r="E3642" t="s">
        <v>318</v>
      </c>
      <c r="F3642" t="s">
        <v>319</v>
      </c>
      <c r="G3642" t="s">
        <v>93</v>
      </c>
      <c r="H3642">
        <v>3350</v>
      </c>
      <c r="I3642" s="68" t="str">
        <f>VLOOKUP(E3642,Refs!$P$2:$R$29,3,FALSE)</f>
        <v>Y56</v>
      </c>
      <c r="J3642" s="68" t="str">
        <f>VLOOKUP(E3642,Refs!$P$2:$S$29,4,FALSE)</f>
        <v>London</v>
      </c>
      <c r="K3642" s="28">
        <f t="shared" si="117"/>
        <v>3350</v>
      </c>
    </row>
    <row r="3643" spans="1:11" x14ac:dyDescent="0.35">
      <c r="A3643" s="69">
        <f t="shared" si="116"/>
        <v>45778</v>
      </c>
      <c r="B3643" t="s">
        <v>918</v>
      </c>
      <c r="C3643" t="s">
        <v>274</v>
      </c>
      <c r="D3643" t="s">
        <v>897</v>
      </c>
      <c r="E3643" t="s">
        <v>318</v>
      </c>
      <c r="F3643" t="s">
        <v>319</v>
      </c>
      <c r="G3643" t="s">
        <v>94</v>
      </c>
      <c r="H3643">
        <v>243</v>
      </c>
      <c r="I3643" s="68" t="str">
        <f>VLOOKUP(E3643,Refs!$P$2:$R$29,3,FALSE)</f>
        <v>Y56</v>
      </c>
      <c r="J3643" s="68" t="str">
        <f>VLOOKUP(E3643,Refs!$P$2:$S$29,4,FALSE)</f>
        <v>London</v>
      </c>
      <c r="K3643" s="28">
        <f t="shared" si="117"/>
        <v>243</v>
      </c>
    </row>
    <row r="3644" spans="1:11" x14ac:dyDescent="0.35">
      <c r="A3644" s="69">
        <f t="shared" si="116"/>
        <v>45778</v>
      </c>
      <c r="B3644" t="s">
        <v>918</v>
      </c>
      <c r="C3644" t="s">
        <v>274</v>
      </c>
      <c r="D3644" t="s">
        <v>897</v>
      </c>
      <c r="E3644" t="s">
        <v>318</v>
      </c>
      <c r="F3644" t="s">
        <v>319</v>
      </c>
      <c r="G3644" t="s">
        <v>95</v>
      </c>
      <c r="H3644">
        <v>1475</v>
      </c>
      <c r="I3644" s="68" t="str">
        <f>VLOOKUP(E3644,Refs!$P$2:$R$29,3,FALSE)</f>
        <v>Y56</v>
      </c>
      <c r="J3644" s="68" t="str">
        <f>VLOOKUP(E3644,Refs!$P$2:$S$29,4,FALSE)</f>
        <v>London</v>
      </c>
      <c r="K3644" s="28">
        <f t="shared" si="117"/>
        <v>1475</v>
      </c>
    </row>
    <row r="3645" spans="1:11" x14ac:dyDescent="0.35">
      <c r="A3645" s="69">
        <f t="shared" si="116"/>
        <v>45778</v>
      </c>
      <c r="B3645" t="s">
        <v>918</v>
      </c>
      <c r="C3645" t="s">
        <v>274</v>
      </c>
      <c r="D3645" t="s">
        <v>897</v>
      </c>
      <c r="E3645" t="s">
        <v>318</v>
      </c>
      <c r="F3645" t="s">
        <v>319</v>
      </c>
      <c r="G3645" t="s">
        <v>96</v>
      </c>
      <c r="H3645">
        <v>73</v>
      </c>
      <c r="I3645" s="68" t="str">
        <f>VLOOKUP(E3645,Refs!$P$2:$R$29,3,FALSE)</f>
        <v>Y56</v>
      </c>
      <c r="J3645" s="68" t="str">
        <f>VLOOKUP(E3645,Refs!$P$2:$S$29,4,FALSE)</f>
        <v>London</v>
      </c>
      <c r="K3645" s="28">
        <f t="shared" si="117"/>
        <v>73</v>
      </c>
    </row>
    <row r="3646" spans="1:11" x14ac:dyDescent="0.35">
      <c r="A3646" s="69">
        <f t="shared" si="116"/>
        <v>45778</v>
      </c>
      <c r="B3646" t="s">
        <v>918</v>
      </c>
      <c r="C3646" t="s">
        <v>274</v>
      </c>
      <c r="D3646" t="s">
        <v>897</v>
      </c>
      <c r="E3646" t="s">
        <v>318</v>
      </c>
      <c r="F3646" t="s">
        <v>319</v>
      </c>
      <c r="G3646" t="s">
        <v>97</v>
      </c>
      <c r="H3646">
        <v>5753</v>
      </c>
      <c r="I3646" s="68" t="str">
        <f>VLOOKUP(E3646,Refs!$P$2:$R$29,3,FALSE)</f>
        <v>Y56</v>
      </c>
      <c r="J3646" s="68" t="str">
        <f>VLOOKUP(E3646,Refs!$P$2:$S$29,4,FALSE)</f>
        <v>London</v>
      </c>
      <c r="K3646" s="28">
        <f t="shared" si="117"/>
        <v>5753</v>
      </c>
    </row>
    <row r="3647" spans="1:11" x14ac:dyDescent="0.35">
      <c r="A3647" s="69">
        <f t="shared" si="116"/>
        <v>45778</v>
      </c>
      <c r="B3647" t="s">
        <v>918</v>
      </c>
      <c r="C3647" t="s">
        <v>274</v>
      </c>
      <c r="D3647" t="s">
        <v>897</v>
      </c>
      <c r="E3647" t="s">
        <v>318</v>
      </c>
      <c r="F3647" t="s">
        <v>319</v>
      </c>
      <c r="G3647" t="s">
        <v>31</v>
      </c>
      <c r="H3647">
        <v>4704</v>
      </c>
      <c r="I3647" s="68" t="str">
        <f>VLOOKUP(E3647,Refs!$P$2:$R$29,3,FALSE)</f>
        <v>Y56</v>
      </c>
      <c r="J3647" s="68" t="str">
        <f>VLOOKUP(E3647,Refs!$P$2:$S$29,4,FALSE)</f>
        <v>London</v>
      </c>
      <c r="K3647" s="28">
        <f t="shared" si="117"/>
        <v>4704</v>
      </c>
    </row>
    <row r="3648" spans="1:11" x14ac:dyDescent="0.35">
      <c r="A3648" s="69">
        <f t="shared" si="116"/>
        <v>45778</v>
      </c>
      <c r="B3648" t="s">
        <v>918</v>
      </c>
      <c r="C3648" t="s">
        <v>274</v>
      </c>
      <c r="D3648" t="s">
        <v>897</v>
      </c>
      <c r="E3648" t="s">
        <v>318</v>
      </c>
      <c r="F3648" t="s">
        <v>319</v>
      </c>
      <c r="G3648" t="s">
        <v>98</v>
      </c>
      <c r="H3648">
        <v>6846</v>
      </c>
      <c r="I3648" s="68" t="str">
        <f>VLOOKUP(E3648,Refs!$P$2:$R$29,3,FALSE)</f>
        <v>Y56</v>
      </c>
      <c r="J3648" s="68" t="str">
        <f>VLOOKUP(E3648,Refs!$P$2:$S$29,4,FALSE)</f>
        <v>London</v>
      </c>
      <c r="K3648" s="28">
        <f t="shared" si="117"/>
        <v>6846</v>
      </c>
    </row>
    <row r="3649" spans="1:11" x14ac:dyDescent="0.35">
      <c r="A3649" s="69">
        <f t="shared" si="116"/>
        <v>45778</v>
      </c>
      <c r="B3649" t="s">
        <v>918</v>
      </c>
      <c r="C3649" t="s">
        <v>274</v>
      </c>
      <c r="D3649" t="s">
        <v>897</v>
      </c>
      <c r="E3649" t="s">
        <v>318</v>
      </c>
      <c r="F3649" t="s">
        <v>319</v>
      </c>
      <c r="G3649" t="s">
        <v>99</v>
      </c>
      <c r="H3649">
        <v>5495</v>
      </c>
      <c r="I3649" s="68" t="str">
        <f>VLOOKUP(E3649,Refs!$P$2:$R$29,3,FALSE)</f>
        <v>Y56</v>
      </c>
      <c r="J3649" s="68" t="str">
        <f>VLOOKUP(E3649,Refs!$P$2:$S$29,4,FALSE)</f>
        <v>London</v>
      </c>
      <c r="K3649" s="28">
        <f t="shared" si="117"/>
        <v>5495</v>
      </c>
    </row>
    <row r="3650" spans="1:11" x14ac:dyDescent="0.35">
      <c r="A3650" s="69">
        <f t="shared" si="116"/>
        <v>45778</v>
      </c>
      <c r="B3650" t="s">
        <v>918</v>
      </c>
      <c r="C3650" t="s">
        <v>274</v>
      </c>
      <c r="D3650" t="s">
        <v>897</v>
      </c>
      <c r="E3650" t="s">
        <v>318</v>
      </c>
      <c r="F3650" t="s">
        <v>319</v>
      </c>
      <c r="G3650" t="s">
        <v>100</v>
      </c>
      <c r="H3650">
        <v>5076</v>
      </c>
      <c r="I3650" s="68" t="str">
        <f>VLOOKUP(E3650,Refs!$P$2:$R$29,3,FALSE)</f>
        <v>Y56</v>
      </c>
      <c r="J3650" s="68" t="str">
        <f>VLOOKUP(E3650,Refs!$P$2:$S$29,4,FALSE)</f>
        <v>London</v>
      </c>
      <c r="K3650" s="28">
        <f t="shared" si="117"/>
        <v>5076</v>
      </c>
    </row>
    <row r="3651" spans="1:11" x14ac:dyDescent="0.35">
      <c r="A3651" s="69">
        <f t="shared" ref="A3651:A3714" si="118">DATEVALUE(RIGHT(B3651,8))</f>
        <v>45778</v>
      </c>
      <c r="B3651" t="s">
        <v>918</v>
      </c>
      <c r="C3651" t="s">
        <v>274</v>
      </c>
      <c r="D3651" t="s">
        <v>897</v>
      </c>
      <c r="E3651" t="s">
        <v>318</v>
      </c>
      <c r="F3651" t="s">
        <v>319</v>
      </c>
      <c r="G3651" t="s">
        <v>101</v>
      </c>
      <c r="H3651">
        <v>1059</v>
      </c>
      <c r="I3651" s="68" t="str">
        <f>VLOOKUP(E3651,Refs!$P$2:$R$29,3,FALSE)</f>
        <v>Y56</v>
      </c>
      <c r="J3651" s="68" t="str">
        <f>VLOOKUP(E3651,Refs!$P$2:$S$29,4,FALSE)</f>
        <v>London</v>
      </c>
      <c r="K3651" s="28">
        <f t="shared" si="117"/>
        <v>1059</v>
      </c>
    </row>
    <row r="3652" spans="1:11" x14ac:dyDescent="0.35">
      <c r="A3652" s="69">
        <f t="shared" si="118"/>
        <v>45778</v>
      </c>
      <c r="B3652" t="s">
        <v>918</v>
      </c>
      <c r="C3652" t="s">
        <v>274</v>
      </c>
      <c r="D3652" t="s">
        <v>897</v>
      </c>
      <c r="E3652" t="s">
        <v>318</v>
      </c>
      <c r="F3652" t="s">
        <v>319</v>
      </c>
      <c r="G3652" t="s">
        <v>102</v>
      </c>
      <c r="H3652">
        <v>1561</v>
      </c>
      <c r="I3652" s="68" t="str">
        <f>VLOOKUP(E3652,Refs!$P$2:$R$29,3,FALSE)</f>
        <v>Y56</v>
      </c>
      <c r="J3652" s="68" t="str">
        <f>VLOOKUP(E3652,Refs!$P$2:$S$29,4,FALSE)</f>
        <v>London</v>
      </c>
      <c r="K3652" s="28">
        <f t="shared" si="117"/>
        <v>1561</v>
      </c>
    </row>
    <row r="3653" spans="1:11" x14ac:dyDescent="0.35">
      <c r="A3653" s="69">
        <f t="shared" si="118"/>
        <v>45778</v>
      </c>
      <c r="B3653" t="s">
        <v>918</v>
      </c>
      <c r="C3653" t="s">
        <v>274</v>
      </c>
      <c r="D3653" t="s">
        <v>897</v>
      </c>
      <c r="E3653" t="s">
        <v>318</v>
      </c>
      <c r="F3653" t="s">
        <v>319</v>
      </c>
      <c r="G3653" t="s">
        <v>103</v>
      </c>
      <c r="H3653">
        <v>291</v>
      </c>
      <c r="I3653" s="68" t="str">
        <f>VLOOKUP(E3653,Refs!$P$2:$R$29,3,FALSE)</f>
        <v>Y56</v>
      </c>
      <c r="J3653" s="68" t="str">
        <f>VLOOKUP(E3653,Refs!$P$2:$S$29,4,FALSE)</f>
        <v>London</v>
      </c>
      <c r="K3653" s="28">
        <f t="shared" si="117"/>
        <v>291</v>
      </c>
    </row>
    <row r="3654" spans="1:11" x14ac:dyDescent="0.35">
      <c r="A3654" s="69">
        <f t="shared" si="118"/>
        <v>45778</v>
      </c>
      <c r="B3654" t="s">
        <v>918</v>
      </c>
      <c r="C3654" t="s">
        <v>274</v>
      </c>
      <c r="D3654" t="s">
        <v>897</v>
      </c>
      <c r="E3654" t="s">
        <v>318</v>
      </c>
      <c r="F3654" t="s">
        <v>319</v>
      </c>
      <c r="G3654" t="s">
        <v>104</v>
      </c>
      <c r="H3654">
        <v>4341</v>
      </c>
      <c r="I3654" s="68" t="str">
        <f>VLOOKUP(E3654,Refs!$P$2:$R$29,3,FALSE)</f>
        <v>Y56</v>
      </c>
      <c r="J3654" s="68" t="str">
        <f>VLOOKUP(E3654,Refs!$P$2:$S$29,4,FALSE)</f>
        <v>London</v>
      </c>
      <c r="K3654" s="28">
        <f t="shared" si="117"/>
        <v>4341</v>
      </c>
    </row>
    <row r="3655" spans="1:11" x14ac:dyDescent="0.35">
      <c r="A3655" s="69">
        <f t="shared" si="118"/>
        <v>45778</v>
      </c>
      <c r="B3655" t="s">
        <v>918</v>
      </c>
      <c r="C3655" t="s">
        <v>274</v>
      </c>
      <c r="D3655" t="s">
        <v>897</v>
      </c>
      <c r="E3655" t="s">
        <v>318</v>
      </c>
      <c r="F3655" t="s">
        <v>319</v>
      </c>
      <c r="G3655" t="s">
        <v>105</v>
      </c>
      <c r="H3655">
        <v>35017623</v>
      </c>
      <c r="I3655" s="68" t="str">
        <f>VLOOKUP(E3655,Refs!$P$2:$R$29,3,FALSE)</f>
        <v>Y56</v>
      </c>
      <c r="J3655" s="68" t="str">
        <f>VLOOKUP(E3655,Refs!$P$2:$S$29,4,FALSE)</f>
        <v>London</v>
      </c>
      <c r="K3655" s="28">
        <f t="shared" si="117"/>
        <v>35017623</v>
      </c>
    </row>
    <row r="3656" spans="1:11" x14ac:dyDescent="0.35">
      <c r="A3656" s="69">
        <f t="shared" si="118"/>
        <v>45778</v>
      </c>
      <c r="B3656" t="s">
        <v>918</v>
      </c>
      <c r="C3656" t="s">
        <v>274</v>
      </c>
      <c r="D3656" t="s">
        <v>897</v>
      </c>
      <c r="E3656" t="s">
        <v>318</v>
      </c>
      <c r="F3656" t="s">
        <v>319</v>
      </c>
      <c r="G3656" t="s">
        <v>106</v>
      </c>
      <c r="H3656">
        <v>5221</v>
      </c>
      <c r="I3656" s="68" t="str">
        <f>VLOOKUP(E3656,Refs!$P$2:$R$29,3,FALSE)</f>
        <v>Y56</v>
      </c>
      <c r="J3656" s="68" t="str">
        <f>VLOOKUP(E3656,Refs!$P$2:$S$29,4,FALSE)</f>
        <v>London</v>
      </c>
      <c r="K3656" s="28">
        <f t="shared" si="117"/>
        <v>5221</v>
      </c>
    </row>
    <row r="3657" spans="1:11" x14ac:dyDescent="0.35">
      <c r="A3657" s="69">
        <f t="shared" si="118"/>
        <v>45778</v>
      </c>
      <c r="B3657" t="s">
        <v>918</v>
      </c>
      <c r="C3657" t="s">
        <v>274</v>
      </c>
      <c r="D3657" t="s">
        <v>897</v>
      </c>
      <c r="E3657" t="s">
        <v>318</v>
      </c>
      <c r="F3657" t="s">
        <v>319</v>
      </c>
      <c r="G3657" t="s">
        <v>107</v>
      </c>
      <c r="H3657">
        <v>3595</v>
      </c>
      <c r="I3657" s="68" t="str">
        <f>VLOOKUP(E3657,Refs!$P$2:$R$29,3,FALSE)</f>
        <v>Y56</v>
      </c>
      <c r="J3657" s="68" t="str">
        <f>VLOOKUP(E3657,Refs!$P$2:$S$29,4,FALSE)</f>
        <v>London</v>
      </c>
      <c r="K3657" s="28">
        <f t="shared" si="117"/>
        <v>3595</v>
      </c>
    </row>
    <row r="3658" spans="1:11" x14ac:dyDescent="0.35">
      <c r="A3658" s="69">
        <f t="shared" si="118"/>
        <v>45778</v>
      </c>
      <c r="B3658" t="s">
        <v>918</v>
      </c>
      <c r="C3658" t="s">
        <v>274</v>
      </c>
      <c r="D3658" t="s">
        <v>897</v>
      </c>
      <c r="E3658" t="s">
        <v>318</v>
      </c>
      <c r="F3658" t="s">
        <v>319</v>
      </c>
      <c r="G3658" t="s">
        <v>108</v>
      </c>
      <c r="H3658">
        <v>231</v>
      </c>
      <c r="I3658" s="68" t="str">
        <f>VLOOKUP(E3658,Refs!$P$2:$R$29,3,FALSE)</f>
        <v>Y56</v>
      </c>
      <c r="J3658" s="68" t="str">
        <f>VLOOKUP(E3658,Refs!$P$2:$S$29,4,FALSE)</f>
        <v>London</v>
      </c>
      <c r="K3658" s="28">
        <f t="shared" si="117"/>
        <v>231</v>
      </c>
    </row>
    <row r="3659" spans="1:11" x14ac:dyDescent="0.35">
      <c r="A3659" s="69">
        <f t="shared" si="118"/>
        <v>45778</v>
      </c>
      <c r="B3659" t="s">
        <v>918</v>
      </c>
      <c r="C3659" t="s">
        <v>274</v>
      </c>
      <c r="D3659" t="s">
        <v>897</v>
      </c>
      <c r="E3659" t="s">
        <v>318</v>
      </c>
      <c r="F3659" t="s">
        <v>319</v>
      </c>
      <c r="G3659" t="s">
        <v>109</v>
      </c>
      <c r="H3659">
        <v>1648</v>
      </c>
      <c r="I3659" s="68" t="str">
        <f>VLOOKUP(E3659,Refs!$P$2:$R$29,3,FALSE)</f>
        <v>Y56</v>
      </c>
      <c r="J3659" s="68" t="str">
        <f>VLOOKUP(E3659,Refs!$P$2:$S$29,4,FALSE)</f>
        <v>London</v>
      </c>
      <c r="K3659" s="28">
        <f t="shared" si="117"/>
        <v>1648</v>
      </c>
    </row>
    <row r="3660" spans="1:11" x14ac:dyDescent="0.35">
      <c r="A3660" s="69">
        <f t="shared" si="118"/>
        <v>45778</v>
      </c>
      <c r="B3660" t="s">
        <v>918</v>
      </c>
      <c r="C3660" t="s">
        <v>274</v>
      </c>
      <c r="D3660" t="s">
        <v>897</v>
      </c>
      <c r="E3660" t="s">
        <v>318</v>
      </c>
      <c r="F3660" t="s">
        <v>319</v>
      </c>
      <c r="G3660" t="s">
        <v>110</v>
      </c>
      <c r="H3660">
        <v>12965624</v>
      </c>
      <c r="I3660" s="68" t="str">
        <f>VLOOKUP(E3660,Refs!$P$2:$R$29,3,FALSE)</f>
        <v>Y56</v>
      </c>
      <c r="J3660" s="68" t="str">
        <f>VLOOKUP(E3660,Refs!$P$2:$S$29,4,FALSE)</f>
        <v>London</v>
      </c>
      <c r="K3660" s="28">
        <f t="shared" si="117"/>
        <v>12965624</v>
      </c>
    </row>
    <row r="3661" spans="1:11" x14ac:dyDescent="0.35">
      <c r="A3661" s="69">
        <f t="shared" si="118"/>
        <v>45778</v>
      </c>
      <c r="B3661" t="s">
        <v>918</v>
      </c>
      <c r="C3661" t="s">
        <v>274</v>
      </c>
      <c r="D3661" t="s">
        <v>897</v>
      </c>
      <c r="E3661" t="s">
        <v>318</v>
      </c>
      <c r="F3661" t="s">
        <v>319</v>
      </c>
      <c r="G3661" t="s">
        <v>111</v>
      </c>
      <c r="H3661">
        <v>2798</v>
      </c>
      <c r="I3661" s="68" t="str">
        <f>VLOOKUP(E3661,Refs!$P$2:$R$29,3,FALSE)</f>
        <v>Y56</v>
      </c>
      <c r="J3661" s="68" t="str">
        <f>VLOOKUP(E3661,Refs!$P$2:$S$29,4,FALSE)</f>
        <v>London</v>
      </c>
      <c r="K3661" s="28">
        <f t="shared" si="117"/>
        <v>2798</v>
      </c>
    </row>
    <row r="3662" spans="1:11" x14ac:dyDescent="0.35">
      <c r="A3662" s="69">
        <f t="shared" si="118"/>
        <v>45778</v>
      </c>
      <c r="B3662" t="s">
        <v>918</v>
      </c>
      <c r="C3662" t="s">
        <v>274</v>
      </c>
      <c r="D3662" t="s">
        <v>897</v>
      </c>
      <c r="E3662" t="s">
        <v>318</v>
      </c>
      <c r="F3662" t="s">
        <v>319</v>
      </c>
      <c r="G3662" t="s">
        <v>814</v>
      </c>
      <c r="H3662">
        <v>19511</v>
      </c>
      <c r="I3662" s="68" t="str">
        <f>VLOOKUP(E3662,Refs!$P$2:$R$29,3,FALSE)</f>
        <v>Y56</v>
      </c>
      <c r="J3662" s="68" t="str">
        <f>VLOOKUP(E3662,Refs!$P$2:$S$29,4,FALSE)</f>
        <v>London</v>
      </c>
      <c r="K3662" s="28">
        <f t="shared" si="117"/>
        <v>19511</v>
      </c>
    </row>
    <row r="3663" spans="1:11" x14ac:dyDescent="0.35">
      <c r="A3663" s="69">
        <f t="shared" si="118"/>
        <v>45778</v>
      </c>
      <c r="B3663" t="s">
        <v>918</v>
      </c>
      <c r="C3663" t="s">
        <v>274</v>
      </c>
      <c r="D3663" t="s">
        <v>897</v>
      </c>
      <c r="E3663" t="s">
        <v>318</v>
      </c>
      <c r="F3663" t="s">
        <v>319</v>
      </c>
      <c r="G3663" t="s">
        <v>815</v>
      </c>
      <c r="H3663">
        <v>343</v>
      </c>
      <c r="I3663" s="68" t="str">
        <f>VLOOKUP(E3663,Refs!$P$2:$R$29,3,FALSE)</f>
        <v>Y56</v>
      </c>
      <c r="J3663" s="68" t="str">
        <f>VLOOKUP(E3663,Refs!$P$2:$S$29,4,FALSE)</f>
        <v>London</v>
      </c>
      <c r="K3663" s="28">
        <f t="shared" si="117"/>
        <v>343</v>
      </c>
    </row>
    <row r="3664" spans="1:11" x14ac:dyDescent="0.35">
      <c r="A3664" s="69">
        <f t="shared" si="118"/>
        <v>45778</v>
      </c>
      <c r="B3664" t="s">
        <v>918</v>
      </c>
      <c r="C3664" t="s">
        <v>274</v>
      </c>
      <c r="D3664" t="s">
        <v>897</v>
      </c>
      <c r="E3664" t="s">
        <v>318</v>
      </c>
      <c r="F3664" t="s">
        <v>319</v>
      </c>
      <c r="G3664" t="s">
        <v>112</v>
      </c>
      <c r="H3664">
        <v>38174</v>
      </c>
      <c r="I3664" s="68" t="str">
        <f>VLOOKUP(E3664,Refs!$P$2:$R$29,3,FALSE)</f>
        <v>Y56</v>
      </c>
      <c r="J3664" s="68" t="str">
        <f>VLOOKUP(E3664,Refs!$P$2:$S$29,4,FALSE)</f>
        <v>London</v>
      </c>
      <c r="K3664" s="28">
        <f t="shared" si="117"/>
        <v>38174</v>
      </c>
    </row>
    <row r="3665" spans="1:11" x14ac:dyDescent="0.35">
      <c r="A3665" s="69">
        <f t="shared" si="118"/>
        <v>45778</v>
      </c>
      <c r="B3665" t="s">
        <v>918</v>
      </c>
      <c r="C3665" t="s">
        <v>274</v>
      </c>
      <c r="D3665" t="s">
        <v>897</v>
      </c>
      <c r="E3665" t="s">
        <v>318</v>
      </c>
      <c r="F3665" t="s">
        <v>319</v>
      </c>
      <c r="G3665" t="s">
        <v>113</v>
      </c>
      <c r="H3665">
        <v>1</v>
      </c>
      <c r="I3665" s="68" t="str">
        <f>VLOOKUP(E3665,Refs!$P$2:$R$29,3,FALSE)</f>
        <v>Y56</v>
      </c>
      <c r="J3665" s="68" t="str">
        <f>VLOOKUP(E3665,Refs!$P$2:$S$29,4,FALSE)</f>
        <v>London</v>
      </c>
      <c r="K3665" s="28">
        <f t="shared" si="117"/>
        <v>1</v>
      </c>
    </row>
    <row r="3666" spans="1:11" x14ac:dyDescent="0.35">
      <c r="A3666" s="69">
        <f t="shared" si="118"/>
        <v>45778</v>
      </c>
      <c r="B3666" t="s">
        <v>918</v>
      </c>
      <c r="C3666" t="s">
        <v>274</v>
      </c>
      <c r="D3666" t="s">
        <v>897</v>
      </c>
      <c r="E3666" t="s">
        <v>318</v>
      </c>
      <c r="F3666" t="s">
        <v>319</v>
      </c>
      <c r="G3666" t="s">
        <v>114</v>
      </c>
      <c r="H3666">
        <v>18628</v>
      </c>
      <c r="I3666" s="68" t="str">
        <f>VLOOKUP(E3666,Refs!$P$2:$R$29,3,FALSE)</f>
        <v>Y56</v>
      </c>
      <c r="J3666" s="68" t="str">
        <f>VLOOKUP(E3666,Refs!$P$2:$S$29,4,FALSE)</f>
        <v>London</v>
      </c>
      <c r="K3666" s="28">
        <f t="shared" si="117"/>
        <v>18628</v>
      </c>
    </row>
    <row r="3667" spans="1:11" x14ac:dyDescent="0.35">
      <c r="A3667" s="69">
        <f t="shared" si="118"/>
        <v>45778</v>
      </c>
      <c r="B3667" t="s">
        <v>918</v>
      </c>
      <c r="C3667" t="s">
        <v>274</v>
      </c>
      <c r="D3667" t="s">
        <v>897</v>
      </c>
      <c r="E3667" t="s">
        <v>318</v>
      </c>
      <c r="F3667" t="s">
        <v>319</v>
      </c>
      <c r="G3667" t="s">
        <v>115</v>
      </c>
      <c r="H3667">
        <v>9042</v>
      </c>
      <c r="I3667" s="68" t="str">
        <f>VLOOKUP(E3667,Refs!$P$2:$R$29,3,FALSE)</f>
        <v>Y56</v>
      </c>
      <c r="J3667" s="68" t="str">
        <f>VLOOKUP(E3667,Refs!$P$2:$S$29,4,FALSE)</f>
        <v>London</v>
      </c>
      <c r="K3667" s="28">
        <f t="shared" si="117"/>
        <v>9042</v>
      </c>
    </row>
    <row r="3668" spans="1:11" x14ac:dyDescent="0.35">
      <c r="A3668" s="69">
        <f t="shared" si="118"/>
        <v>45778</v>
      </c>
      <c r="B3668" t="s">
        <v>918</v>
      </c>
      <c r="C3668" t="s">
        <v>274</v>
      </c>
      <c r="D3668" t="s">
        <v>897</v>
      </c>
      <c r="E3668" t="s">
        <v>318</v>
      </c>
      <c r="F3668" t="s">
        <v>319</v>
      </c>
      <c r="G3668" t="s">
        <v>116</v>
      </c>
      <c r="H3668">
        <v>7513</v>
      </c>
      <c r="I3668" s="68" t="str">
        <f>VLOOKUP(E3668,Refs!$P$2:$R$29,3,FALSE)</f>
        <v>Y56</v>
      </c>
      <c r="J3668" s="68" t="str">
        <f>VLOOKUP(E3668,Refs!$P$2:$S$29,4,FALSE)</f>
        <v>London</v>
      </c>
      <c r="K3668" s="28">
        <f t="shared" si="117"/>
        <v>7513</v>
      </c>
    </row>
    <row r="3669" spans="1:11" x14ac:dyDescent="0.35">
      <c r="A3669" s="69">
        <f t="shared" si="118"/>
        <v>45778</v>
      </c>
      <c r="B3669" t="s">
        <v>918</v>
      </c>
      <c r="C3669" t="s">
        <v>274</v>
      </c>
      <c r="D3669" t="s">
        <v>897</v>
      </c>
      <c r="E3669" t="s">
        <v>318</v>
      </c>
      <c r="F3669" t="s">
        <v>319</v>
      </c>
      <c r="G3669" t="s">
        <v>117</v>
      </c>
      <c r="H3669">
        <v>5808</v>
      </c>
      <c r="I3669" s="68" t="str">
        <f>VLOOKUP(E3669,Refs!$P$2:$R$29,3,FALSE)</f>
        <v>Y56</v>
      </c>
      <c r="J3669" s="68" t="str">
        <f>VLOOKUP(E3669,Refs!$P$2:$S$29,4,FALSE)</f>
        <v>London</v>
      </c>
      <c r="K3669" s="28">
        <f t="shared" si="117"/>
        <v>5808</v>
      </c>
    </row>
    <row r="3670" spans="1:11" x14ac:dyDescent="0.35">
      <c r="A3670" s="69">
        <f t="shared" si="118"/>
        <v>45778</v>
      </c>
      <c r="B3670" t="s">
        <v>918</v>
      </c>
      <c r="C3670" t="s">
        <v>274</v>
      </c>
      <c r="D3670" t="s">
        <v>897</v>
      </c>
      <c r="E3670" t="s">
        <v>318</v>
      </c>
      <c r="F3670" t="s">
        <v>319</v>
      </c>
      <c r="G3670" t="s">
        <v>118</v>
      </c>
      <c r="H3670">
        <v>8784</v>
      </c>
      <c r="I3670" s="68" t="str">
        <f>VLOOKUP(E3670,Refs!$P$2:$R$29,3,FALSE)</f>
        <v>Y56</v>
      </c>
      <c r="J3670" s="68" t="str">
        <f>VLOOKUP(E3670,Refs!$P$2:$S$29,4,FALSE)</f>
        <v>London</v>
      </c>
      <c r="K3670" s="28">
        <f t="shared" si="117"/>
        <v>8784</v>
      </c>
    </row>
    <row r="3671" spans="1:11" x14ac:dyDescent="0.35">
      <c r="A3671" s="69">
        <f t="shared" si="118"/>
        <v>45778</v>
      </c>
      <c r="B3671" t="s">
        <v>918</v>
      </c>
      <c r="C3671" t="s">
        <v>274</v>
      </c>
      <c r="D3671" t="s">
        <v>897</v>
      </c>
      <c r="E3671" t="s">
        <v>318</v>
      </c>
      <c r="F3671" t="s">
        <v>319</v>
      </c>
      <c r="G3671" t="s">
        <v>119</v>
      </c>
      <c r="H3671">
        <v>624</v>
      </c>
      <c r="I3671" s="68" t="str">
        <f>VLOOKUP(E3671,Refs!$P$2:$R$29,3,FALSE)</f>
        <v>Y56</v>
      </c>
      <c r="J3671" s="68" t="str">
        <f>VLOOKUP(E3671,Refs!$P$2:$S$29,4,FALSE)</f>
        <v>London</v>
      </c>
      <c r="K3671" s="28">
        <f t="shared" si="117"/>
        <v>624</v>
      </c>
    </row>
    <row r="3672" spans="1:11" x14ac:dyDescent="0.35">
      <c r="A3672" s="69">
        <f t="shared" si="118"/>
        <v>45778</v>
      </c>
      <c r="B3672" t="s">
        <v>918</v>
      </c>
      <c r="C3672" t="s">
        <v>274</v>
      </c>
      <c r="D3672" t="s">
        <v>897</v>
      </c>
      <c r="E3672" t="s">
        <v>318</v>
      </c>
      <c r="F3672" t="s">
        <v>319</v>
      </c>
      <c r="G3672" t="s">
        <v>120</v>
      </c>
      <c r="H3672">
        <v>5496</v>
      </c>
      <c r="I3672" s="68" t="str">
        <f>VLOOKUP(E3672,Refs!$P$2:$R$29,3,FALSE)</f>
        <v>Y56</v>
      </c>
      <c r="J3672" s="68" t="str">
        <f>VLOOKUP(E3672,Refs!$P$2:$S$29,4,FALSE)</f>
        <v>London</v>
      </c>
      <c r="K3672" s="28">
        <f t="shared" si="117"/>
        <v>5496</v>
      </c>
    </row>
    <row r="3673" spans="1:11" x14ac:dyDescent="0.35">
      <c r="A3673" s="69">
        <f t="shared" si="118"/>
        <v>45778</v>
      </c>
      <c r="B3673" t="s">
        <v>918</v>
      </c>
      <c r="C3673" t="s">
        <v>274</v>
      </c>
      <c r="D3673" t="s">
        <v>897</v>
      </c>
      <c r="E3673" t="s">
        <v>318</v>
      </c>
      <c r="F3673" t="s">
        <v>319</v>
      </c>
      <c r="G3673" t="s">
        <v>121</v>
      </c>
      <c r="H3673">
        <v>379</v>
      </c>
      <c r="I3673" s="68" t="str">
        <f>VLOOKUP(E3673,Refs!$P$2:$R$29,3,FALSE)</f>
        <v>Y56</v>
      </c>
      <c r="J3673" s="68" t="str">
        <f>VLOOKUP(E3673,Refs!$P$2:$S$29,4,FALSE)</f>
        <v>London</v>
      </c>
      <c r="K3673" s="28">
        <f t="shared" si="117"/>
        <v>379</v>
      </c>
    </row>
    <row r="3674" spans="1:11" x14ac:dyDescent="0.35">
      <c r="A3674" s="69">
        <f t="shared" si="118"/>
        <v>45778</v>
      </c>
      <c r="B3674" t="s">
        <v>918</v>
      </c>
      <c r="C3674" t="s">
        <v>274</v>
      </c>
      <c r="D3674" t="s">
        <v>897</v>
      </c>
      <c r="E3674" t="s">
        <v>318</v>
      </c>
      <c r="F3674" t="s">
        <v>319</v>
      </c>
      <c r="G3674" t="s">
        <v>122</v>
      </c>
      <c r="H3674">
        <v>2307</v>
      </c>
      <c r="I3674" s="68" t="str">
        <f>VLOOKUP(E3674,Refs!$P$2:$R$29,3,FALSE)</f>
        <v>Y56</v>
      </c>
      <c r="J3674" s="68" t="str">
        <f>VLOOKUP(E3674,Refs!$P$2:$S$29,4,FALSE)</f>
        <v>London</v>
      </c>
      <c r="K3674" s="28">
        <f t="shared" si="117"/>
        <v>2307</v>
      </c>
    </row>
    <row r="3675" spans="1:11" x14ac:dyDescent="0.35">
      <c r="A3675" s="69">
        <f t="shared" si="118"/>
        <v>45778</v>
      </c>
      <c r="B3675" t="s">
        <v>918</v>
      </c>
      <c r="C3675" t="s">
        <v>274</v>
      </c>
      <c r="D3675" t="s">
        <v>897</v>
      </c>
      <c r="E3675" t="s">
        <v>318</v>
      </c>
      <c r="F3675" t="s">
        <v>319</v>
      </c>
      <c r="G3675" t="s">
        <v>123</v>
      </c>
      <c r="H3675">
        <v>50</v>
      </c>
      <c r="I3675" s="68" t="str">
        <f>VLOOKUP(E3675,Refs!$P$2:$R$29,3,FALSE)</f>
        <v>Y56</v>
      </c>
      <c r="J3675" s="68" t="str">
        <f>VLOOKUP(E3675,Refs!$P$2:$S$29,4,FALSE)</f>
        <v>London</v>
      </c>
      <c r="K3675" s="28">
        <f t="shared" si="117"/>
        <v>50</v>
      </c>
    </row>
    <row r="3676" spans="1:11" x14ac:dyDescent="0.35">
      <c r="A3676" s="69">
        <f t="shared" si="118"/>
        <v>45778</v>
      </c>
      <c r="B3676" t="s">
        <v>918</v>
      </c>
      <c r="C3676" t="s">
        <v>274</v>
      </c>
      <c r="D3676" t="s">
        <v>897</v>
      </c>
      <c r="E3676" t="s">
        <v>318</v>
      </c>
      <c r="F3676" t="s">
        <v>319</v>
      </c>
      <c r="G3676" t="s">
        <v>124</v>
      </c>
      <c r="H3676">
        <v>75</v>
      </c>
      <c r="I3676" s="68" t="str">
        <f>VLOOKUP(E3676,Refs!$P$2:$R$29,3,FALSE)</f>
        <v>Y56</v>
      </c>
      <c r="J3676" s="68" t="str">
        <f>VLOOKUP(E3676,Refs!$P$2:$S$29,4,FALSE)</f>
        <v>London</v>
      </c>
      <c r="K3676" s="28">
        <f t="shared" si="117"/>
        <v>75</v>
      </c>
    </row>
    <row r="3677" spans="1:11" x14ac:dyDescent="0.35">
      <c r="A3677" s="69">
        <f t="shared" si="118"/>
        <v>45778</v>
      </c>
      <c r="B3677" t="s">
        <v>918</v>
      </c>
      <c r="C3677" t="s">
        <v>274</v>
      </c>
      <c r="D3677" t="s">
        <v>897</v>
      </c>
      <c r="E3677" t="s">
        <v>318</v>
      </c>
      <c r="F3677" t="s">
        <v>319</v>
      </c>
      <c r="G3677" t="s">
        <v>125</v>
      </c>
      <c r="H3677">
        <v>44</v>
      </c>
      <c r="I3677" s="68" t="str">
        <f>VLOOKUP(E3677,Refs!$P$2:$R$29,3,FALSE)</f>
        <v>Y56</v>
      </c>
      <c r="J3677" s="68" t="str">
        <f>VLOOKUP(E3677,Refs!$P$2:$S$29,4,FALSE)</f>
        <v>London</v>
      </c>
      <c r="K3677" s="28">
        <f t="shared" si="117"/>
        <v>44</v>
      </c>
    </row>
    <row r="3678" spans="1:11" x14ac:dyDescent="0.35">
      <c r="A3678" s="69">
        <f t="shared" si="118"/>
        <v>45778</v>
      </c>
      <c r="B3678" t="s">
        <v>918</v>
      </c>
      <c r="C3678" t="s">
        <v>274</v>
      </c>
      <c r="D3678" t="s">
        <v>897</v>
      </c>
      <c r="E3678" t="s">
        <v>318</v>
      </c>
      <c r="F3678" t="s">
        <v>319</v>
      </c>
      <c r="G3678" t="s">
        <v>126</v>
      </c>
      <c r="H3678">
        <v>2575</v>
      </c>
      <c r="I3678" s="68" t="str">
        <f>VLOOKUP(E3678,Refs!$P$2:$R$29,3,FALSE)</f>
        <v>Y56</v>
      </c>
      <c r="J3678" s="68" t="str">
        <f>VLOOKUP(E3678,Refs!$P$2:$S$29,4,FALSE)</f>
        <v>London</v>
      </c>
      <c r="K3678" s="28">
        <f t="shared" si="117"/>
        <v>2575</v>
      </c>
    </row>
    <row r="3679" spans="1:11" x14ac:dyDescent="0.35">
      <c r="A3679" s="69">
        <f t="shared" si="118"/>
        <v>45778</v>
      </c>
      <c r="B3679" t="s">
        <v>918</v>
      </c>
      <c r="C3679" t="s">
        <v>274</v>
      </c>
      <c r="D3679" t="s">
        <v>897</v>
      </c>
      <c r="E3679" t="s">
        <v>318</v>
      </c>
      <c r="F3679" t="s">
        <v>319</v>
      </c>
      <c r="G3679" t="s">
        <v>127</v>
      </c>
      <c r="H3679">
        <v>1796</v>
      </c>
      <c r="I3679" s="68" t="str">
        <f>VLOOKUP(E3679,Refs!$P$2:$R$29,3,FALSE)</f>
        <v>Y56</v>
      </c>
      <c r="J3679" s="68" t="str">
        <f>VLOOKUP(E3679,Refs!$P$2:$S$29,4,FALSE)</f>
        <v>London</v>
      </c>
      <c r="K3679" s="28">
        <f t="shared" si="117"/>
        <v>1796</v>
      </c>
    </row>
    <row r="3680" spans="1:11" x14ac:dyDescent="0.35">
      <c r="A3680" s="69">
        <f t="shared" si="118"/>
        <v>45778</v>
      </c>
      <c r="B3680" t="s">
        <v>918</v>
      </c>
      <c r="C3680" t="s">
        <v>274</v>
      </c>
      <c r="D3680" t="s">
        <v>897</v>
      </c>
      <c r="E3680" t="s">
        <v>318</v>
      </c>
      <c r="F3680" t="s">
        <v>319</v>
      </c>
      <c r="G3680" t="s">
        <v>128</v>
      </c>
      <c r="H3680">
        <v>341</v>
      </c>
      <c r="I3680" s="68" t="str">
        <f>VLOOKUP(E3680,Refs!$P$2:$R$29,3,FALSE)</f>
        <v>Y56</v>
      </c>
      <c r="J3680" s="68" t="str">
        <f>VLOOKUP(E3680,Refs!$P$2:$S$29,4,FALSE)</f>
        <v>London</v>
      </c>
      <c r="K3680" s="28">
        <f t="shared" si="117"/>
        <v>341</v>
      </c>
    </row>
    <row r="3681" spans="1:11" x14ac:dyDescent="0.35">
      <c r="A3681" s="69">
        <f t="shared" si="118"/>
        <v>45778</v>
      </c>
      <c r="B3681" t="s">
        <v>918</v>
      </c>
      <c r="C3681" t="s">
        <v>274</v>
      </c>
      <c r="D3681" t="s">
        <v>897</v>
      </c>
      <c r="E3681" t="s">
        <v>318</v>
      </c>
      <c r="F3681" t="s">
        <v>319</v>
      </c>
      <c r="G3681" t="s">
        <v>129</v>
      </c>
      <c r="H3681">
        <v>102</v>
      </c>
      <c r="I3681" s="68" t="str">
        <f>VLOOKUP(E3681,Refs!$P$2:$R$29,3,FALSE)</f>
        <v>Y56</v>
      </c>
      <c r="J3681" s="68" t="str">
        <f>VLOOKUP(E3681,Refs!$P$2:$S$29,4,FALSE)</f>
        <v>London</v>
      </c>
      <c r="K3681" s="28">
        <f t="shared" si="117"/>
        <v>102</v>
      </c>
    </row>
    <row r="3682" spans="1:11" x14ac:dyDescent="0.35">
      <c r="A3682" s="69">
        <f t="shared" si="118"/>
        <v>45778</v>
      </c>
      <c r="B3682" t="s">
        <v>918</v>
      </c>
      <c r="C3682" t="s">
        <v>274</v>
      </c>
      <c r="D3682" t="s">
        <v>897</v>
      </c>
      <c r="E3682" t="s">
        <v>318</v>
      </c>
      <c r="F3682" t="s">
        <v>319</v>
      </c>
      <c r="G3682" t="s">
        <v>130</v>
      </c>
      <c r="H3682">
        <v>205</v>
      </c>
      <c r="I3682" s="68" t="str">
        <f>VLOOKUP(E3682,Refs!$P$2:$R$29,3,FALSE)</f>
        <v>Y56</v>
      </c>
      <c r="J3682" s="68" t="str">
        <f>VLOOKUP(E3682,Refs!$P$2:$S$29,4,FALSE)</f>
        <v>London</v>
      </c>
      <c r="K3682" s="28">
        <f t="shared" ref="K3682:K3745" si="119">IF(OR(H3682="NULL",H3682=0,H3682=""),"",H3682)</f>
        <v>205</v>
      </c>
    </row>
    <row r="3683" spans="1:11" x14ac:dyDescent="0.35">
      <c r="A3683" s="69">
        <f t="shared" si="118"/>
        <v>45778</v>
      </c>
      <c r="B3683" t="s">
        <v>918</v>
      </c>
      <c r="C3683" t="s">
        <v>274</v>
      </c>
      <c r="D3683" t="s">
        <v>897</v>
      </c>
      <c r="E3683" t="s">
        <v>318</v>
      </c>
      <c r="F3683" t="s">
        <v>319</v>
      </c>
      <c r="G3683" t="s">
        <v>131</v>
      </c>
      <c r="H3683">
        <v>1</v>
      </c>
      <c r="I3683" s="68" t="str">
        <f>VLOOKUP(E3683,Refs!$P$2:$R$29,3,FALSE)</f>
        <v>Y56</v>
      </c>
      <c r="J3683" s="68" t="str">
        <f>VLOOKUP(E3683,Refs!$P$2:$S$29,4,FALSE)</f>
        <v>London</v>
      </c>
      <c r="K3683" s="28">
        <f t="shared" si="119"/>
        <v>1</v>
      </c>
    </row>
    <row r="3684" spans="1:11" x14ac:dyDescent="0.35">
      <c r="A3684" s="69">
        <f t="shared" si="118"/>
        <v>45778</v>
      </c>
      <c r="B3684" t="s">
        <v>918</v>
      </c>
      <c r="C3684" t="s">
        <v>274</v>
      </c>
      <c r="D3684" t="s">
        <v>897</v>
      </c>
      <c r="E3684" t="s">
        <v>318</v>
      </c>
      <c r="F3684" t="s">
        <v>319</v>
      </c>
      <c r="G3684" t="s">
        <v>132</v>
      </c>
      <c r="H3684">
        <v>8527</v>
      </c>
      <c r="I3684" s="68" t="str">
        <f>VLOOKUP(E3684,Refs!$P$2:$R$29,3,FALSE)</f>
        <v>Y56</v>
      </c>
      <c r="J3684" s="68" t="str">
        <f>VLOOKUP(E3684,Refs!$P$2:$S$29,4,FALSE)</f>
        <v>London</v>
      </c>
      <c r="K3684" s="28">
        <f t="shared" si="119"/>
        <v>8527</v>
      </c>
    </row>
    <row r="3685" spans="1:11" x14ac:dyDescent="0.35">
      <c r="A3685" s="69">
        <f t="shared" si="118"/>
        <v>45778</v>
      </c>
      <c r="B3685" t="s">
        <v>918</v>
      </c>
      <c r="C3685" t="s">
        <v>274</v>
      </c>
      <c r="D3685" t="s">
        <v>897</v>
      </c>
      <c r="E3685" t="s">
        <v>318</v>
      </c>
      <c r="F3685" t="s">
        <v>319</v>
      </c>
      <c r="G3685" t="s">
        <v>133</v>
      </c>
      <c r="H3685">
        <v>395</v>
      </c>
      <c r="I3685" s="68" t="str">
        <f>VLOOKUP(E3685,Refs!$P$2:$R$29,3,FALSE)</f>
        <v>Y56</v>
      </c>
      <c r="J3685" s="68" t="str">
        <f>VLOOKUP(E3685,Refs!$P$2:$S$29,4,FALSE)</f>
        <v>London</v>
      </c>
      <c r="K3685" s="28">
        <f t="shared" si="119"/>
        <v>395</v>
      </c>
    </row>
    <row r="3686" spans="1:11" x14ac:dyDescent="0.35">
      <c r="A3686" s="69">
        <f t="shared" si="118"/>
        <v>45778</v>
      </c>
      <c r="B3686" t="s">
        <v>918</v>
      </c>
      <c r="C3686" t="s">
        <v>274</v>
      </c>
      <c r="D3686" t="s">
        <v>897</v>
      </c>
      <c r="E3686" t="s">
        <v>318</v>
      </c>
      <c r="F3686" t="s">
        <v>319</v>
      </c>
      <c r="G3686" t="s">
        <v>134</v>
      </c>
      <c r="H3686">
        <v>1947</v>
      </c>
      <c r="I3686" s="68" t="str">
        <f>VLOOKUP(E3686,Refs!$P$2:$R$29,3,FALSE)</f>
        <v>Y56</v>
      </c>
      <c r="J3686" s="68" t="str">
        <f>VLOOKUP(E3686,Refs!$P$2:$S$29,4,FALSE)</f>
        <v>London</v>
      </c>
      <c r="K3686" s="28">
        <f t="shared" si="119"/>
        <v>1947</v>
      </c>
    </row>
    <row r="3687" spans="1:11" x14ac:dyDescent="0.35">
      <c r="A3687" s="69">
        <f t="shared" si="118"/>
        <v>45778</v>
      </c>
      <c r="B3687" t="s">
        <v>918</v>
      </c>
      <c r="C3687" t="s">
        <v>274</v>
      </c>
      <c r="D3687" t="s">
        <v>897</v>
      </c>
      <c r="E3687" t="s">
        <v>318</v>
      </c>
      <c r="F3687" t="s">
        <v>319</v>
      </c>
      <c r="G3687" t="s">
        <v>135</v>
      </c>
      <c r="H3687">
        <v>1710</v>
      </c>
      <c r="I3687" s="68" t="str">
        <f>VLOOKUP(E3687,Refs!$P$2:$R$29,3,FALSE)</f>
        <v>Y56</v>
      </c>
      <c r="J3687" s="68" t="str">
        <f>VLOOKUP(E3687,Refs!$P$2:$S$29,4,FALSE)</f>
        <v>London</v>
      </c>
      <c r="K3687" s="28">
        <f t="shared" si="119"/>
        <v>1710</v>
      </c>
    </row>
    <row r="3688" spans="1:11" x14ac:dyDescent="0.35">
      <c r="A3688" s="69">
        <f t="shared" si="118"/>
        <v>45778</v>
      </c>
      <c r="B3688" t="s">
        <v>918</v>
      </c>
      <c r="C3688" t="s">
        <v>274</v>
      </c>
      <c r="D3688" t="s">
        <v>897</v>
      </c>
      <c r="E3688" t="s">
        <v>318</v>
      </c>
      <c r="F3688" t="s">
        <v>319</v>
      </c>
      <c r="G3688" t="s">
        <v>136</v>
      </c>
      <c r="H3688">
        <v>50</v>
      </c>
      <c r="I3688" s="68" t="str">
        <f>VLOOKUP(E3688,Refs!$P$2:$R$29,3,FALSE)</f>
        <v>Y56</v>
      </c>
      <c r="J3688" s="68" t="str">
        <f>VLOOKUP(E3688,Refs!$P$2:$S$29,4,FALSE)</f>
        <v>London</v>
      </c>
      <c r="K3688" s="28">
        <f t="shared" si="119"/>
        <v>50</v>
      </c>
    </row>
    <row r="3689" spans="1:11" x14ac:dyDescent="0.35">
      <c r="A3689" s="69">
        <f t="shared" si="118"/>
        <v>45778</v>
      </c>
      <c r="B3689" t="s">
        <v>918</v>
      </c>
      <c r="C3689" t="s">
        <v>274</v>
      </c>
      <c r="D3689" t="s">
        <v>897</v>
      </c>
      <c r="E3689" t="s">
        <v>318</v>
      </c>
      <c r="F3689" t="s">
        <v>319</v>
      </c>
      <c r="G3689" t="s">
        <v>137</v>
      </c>
      <c r="H3689">
        <v>0</v>
      </c>
      <c r="I3689" s="68" t="str">
        <f>VLOOKUP(E3689,Refs!$P$2:$R$29,3,FALSE)</f>
        <v>Y56</v>
      </c>
      <c r="J3689" s="68" t="str">
        <f>VLOOKUP(E3689,Refs!$P$2:$S$29,4,FALSE)</f>
        <v>London</v>
      </c>
      <c r="K3689" s="28" t="str">
        <f t="shared" si="119"/>
        <v/>
      </c>
    </row>
    <row r="3690" spans="1:11" x14ac:dyDescent="0.35">
      <c r="A3690" s="69">
        <f t="shared" si="118"/>
        <v>45778</v>
      </c>
      <c r="B3690" t="s">
        <v>918</v>
      </c>
      <c r="C3690" t="s">
        <v>274</v>
      </c>
      <c r="D3690" t="s">
        <v>897</v>
      </c>
      <c r="E3690" t="s">
        <v>318</v>
      </c>
      <c r="F3690" t="s">
        <v>319</v>
      </c>
      <c r="G3690" t="s">
        <v>138</v>
      </c>
      <c r="H3690">
        <v>2</v>
      </c>
      <c r="I3690" s="68" t="str">
        <f>VLOOKUP(E3690,Refs!$P$2:$R$29,3,FALSE)</f>
        <v>Y56</v>
      </c>
      <c r="J3690" s="68" t="str">
        <f>VLOOKUP(E3690,Refs!$P$2:$S$29,4,FALSE)</f>
        <v>London</v>
      </c>
      <c r="K3690" s="28">
        <f t="shared" si="119"/>
        <v>2</v>
      </c>
    </row>
    <row r="3691" spans="1:11" x14ac:dyDescent="0.35">
      <c r="A3691" s="69">
        <f t="shared" si="118"/>
        <v>45778</v>
      </c>
      <c r="B3691" t="s">
        <v>918</v>
      </c>
      <c r="C3691" t="s">
        <v>274</v>
      </c>
      <c r="D3691" t="s">
        <v>897</v>
      </c>
      <c r="E3691" t="s">
        <v>318</v>
      </c>
      <c r="F3691" t="s">
        <v>319</v>
      </c>
      <c r="G3691" t="s">
        <v>139</v>
      </c>
      <c r="H3691">
        <v>0</v>
      </c>
      <c r="I3691" s="68" t="str">
        <f>VLOOKUP(E3691,Refs!$P$2:$R$29,3,FALSE)</f>
        <v>Y56</v>
      </c>
      <c r="J3691" s="68" t="str">
        <f>VLOOKUP(E3691,Refs!$P$2:$S$29,4,FALSE)</f>
        <v>London</v>
      </c>
      <c r="K3691" s="28" t="str">
        <f t="shared" si="119"/>
        <v/>
      </c>
    </row>
    <row r="3692" spans="1:11" x14ac:dyDescent="0.35">
      <c r="A3692" s="69">
        <f t="shared" si="118"/>
        <v>45778</v>
      </c>
      <c r="B3692" t="s">
        <v>918</v>
      </c>
      <c r="C3692" t="s">
        <v>274</v>
      </c>
      <c r="D3692" t="s">
        <v>897</v>
      </c>
      <c r="E3692" t="s">
        <v>318</v>
      </c>
      <c r="F3692" t="s">
        <v>319</v>
      </c>
      <c r="G3692" t="s">
        <v>140</v>
      </c>
      <c r="H3692">
        <v>0</v>
      </c>
      <c r="I3692" s="68" t="str">
        <f>VLOOKUP(E3692,Refs!$P$2:$R$29,3,FALSE)</f>
        <v>Y56</v>
      </c>
      <c r="J3692" s="68" t="str">
        <f>VLOOKUP(E3692,Refs!$P$2:$S$29,4,FALSE)</f>
        <v>London</v>
      </c>
      <c r="K3692" s="28" t="str">
        <f t="shared" si="119"/>
        <v/>
      </c>
    </row>
    <row r="3693" spans="1:11" x14ac:dyDescent="0.35">
      <c r="A3693" s="69">
        <f t="shared" si="118"/>
        <v>45778</v>
      </c>
      <c r="B3693" t="s">
        <v>918</v>
      </c>
      <c r="C3693" t="s">
        <v>274</v>
      </c>
      <c r="D3693" t="s">
        <v>897</v>
      </c>
      <c r="E3693" t="s">
        <v>318</v>
      </c>
      <c r="F3693" t="s">
        <v>319</v>
      </c>
      <c r="G3693" t="s">
        <v>141</v>
      </c>
      <c r="H3693">
        <v>0</v>
      </c>
      <c r="I3693" s="68" t="str">
        <f>VLOOKUP(E3693,Refs!$P$2:$R$29,3,FALSE)</f>
        <v>Y56</v>
      </c>
      <c r="J3693" s="68" t="str">
        <f>VLOOKUP(E3693,Refs!$P$2:$S$29,4,FALSE)</f>
        <v>London</v>
      </c>
      <c r="K3693" s="28" t="str">
        <f t="shared" si="119"/>
        <v/>
      </c>
    </row>
    <row r="3694" spans="1:11" x14ac:dyDescent="0.35">
      <c r="A3694" s="69">
        <f t="shared" si="118"/>
        <v>45778</v>
      </c>
      <c r="B3694" t="s">
        <v>918</v>
      </c>
      <c r="C3694" t="s">
        <v>274</v>
      </c>
      <c r="D3694" t="s">
        <v>897</v>
      </c>
      <c r="E3694" t="s">
        <v>318</v>
      </c>
      <c r="F3694" t="s">
        <v>319</v>
      </c>
      <c r="G3694" t="s">
        <v>730</v>
      </c>
      <c r="H3694">
        <v>2</v>
      </c>
      <c r="I3694" s="68" t="str">
        <f>VLOOKUP(E3694,Refs!$P$2:$R$29,3,FALSE)</f>
        <v>Y56</v>
      </c>
      <c r="J3694" s="68" t="str">
        <f>VLOOKUP(E3694,Refs!$P$2:$S$29,4,FALSE)</f>
        <v>London</v>
      </c>
      <c r="K3694" s="28">
        <f t="shared" si="119"/>
        <v>2</v>
      </c>
    </row>
    <row r="3695" spans="1:11" x14ac:dyDescent="0.35">
      <c r="A3695" s="69">
        <f t="shared" si="118"/>
        <v>45778</v>
      </c>
      <c r="B3695" t="s">
        <v>918</v>
      </c>
      <c r="C3695" t="s">
        <v>274</v>
      </c>
      <c r="D3695" t="s">
        <v>897</v>
      </c>
      <c r="E3695" t="s">
        <v>318</v>
      </c>
      <c r="F3695" t="s">
        <v>319</v>
      </c>
      <c r="G3695" t="s">
        <v>729</v>
      </c>
      <c r="H3695">
        <v>0</v>
      </c>
      <c r="I3695" s="68" t="str">
        <f>VLOOKUP(E3695,Refs!$P$2:$R$29,3,FALSE)</f>
        <v>Y56</v>
      </c>
      <c r="J3695" s="68" t="str">
        <f>VLOOKUP(E3695,Refs!$P$2:$S$29,4,FALSE)</f>
        <v>London</v>
      </c>
      <c r="K3695" s="28" t="str">
        <f t="shared" si="119"/>
        <v/>
      </c>
    </row>
    <row r="3696" spans="1:11" x14ac:dyDescent="0.35">
      <c r="A3696" s="69">
        <f t="shared" si="118"/>
        <v>45778</v>
      </c>
      <c r="B3696" t="s">
        <v>918</v>
      </c>
      <c r="C3696" t="s">
        <v>274</v>
      </c>
      <c r="D3696" t="s">
        <v>897</v>
      </c>
      <c r="E3696" t="s">
        <v>318</v>
      </c>
      <c r="F3696" t="s">
        <v>319</v>
      </c>
      <c r="G3696" t="s">
        <v>732</v>
      </c>
      <c r="H3696">
        <v>0</v>
      </c>
      <c r="I3696" s="68" t="str">
        <f>VLOOKUP(E3696,Refs!$P$2:$R$29,3,FALSE)</f>
        <v>Y56</v>
      </c>
      <c r="J3696" s="68" t="str">
        <f>VLOOKUP(E3696,Refs!$P$2:$S$29,4,FALSE)</f>
        <v>London</v>
      </c>
      <c r="K3696" s="28" t="str">
        <f t="shared" si="119"/>
        <v/>
      </c>
    </row>
    <row r="3697" spans="1:11" x14ac:dyDescent="0.35">
      <c r="A3697" s="69">
        <f t="shared" si="118"/>
        <v>45778</v>
      </c>
      <c r="B3697" t="s">
        <v>918</v>
      </c>
      <c r="C3697" t="s">
        <v>274</v>
      </c>
      <c r="D3697" t="s">
        <v>897</v>
      </c>
      <c r="E3697" t="s">
        <v>318</v>
      </c>
      <c r="F3697" t="s">
        <v>319</v>
      </c>
      <c r="G3697" t="s">
        <v>731</v>
      </c>
      <c r="H3697">
        <v>0</v>
      </c>
      <c r="I3697" s="68" t="str">
        <f>VLOOKUP(E3697,Refs!$P$2:$R$29,3,FALSE)</f>
        <v>Y56</v>
      </c>
      <c r="J3697" s="68" t="str">
        <f>VLOOKUP(E3697,Refs!$P$2:$S$29,4,FALSE)</f>
        <v>London</v>
      </c>
      <c r="K3697" s="28" t="str">
        <f t="shared" si="119"/>
        <v/>
      </c>
    </row>
    <row r="3698" spans="1:11" x14ac:dyDescent="0.35">
      <c r="A3698" s="69">
        <f t="shared" si="118"/>
        <v>45778</v>
      </c>
      <c r="B3698" t="s">
        <v>918</v>
      </c>
      <c r="C3698" t="s">
        <v>274</v>
      </c>
      <c r="D3698" t="s">
        <v>897</v>
      </c>
      <c r="E3698" t="s">
        <v>320</v>
      </c>
      <c r="F3698" t="s">
        <v>321</v>
      </c>
      <c r="G3698" t="s">
        <v>10</v>
      </c>
      <c r="H3698">
        <v>47876</v>
      </c>
      <c r="I3698" s="68" t="str">
        <f>VLOOKUP(E3698,Refs!$P$2:$R$29,3,FALSE)</f>
        <v>Y56</v>
      </c>
      <c r="J3698" s="68" t="str">
        <f>VLOOKUP(E3698,Refs!$P$2:$S$29,4,FALSE)</f>
        <v>London</v>
      </c>
      <c r="K3698" s="28">
        <f t="shared" si="119"/>
        <v>47876</v>
      </c>
    </row>
    <row r="3699" spans="1:11" x14ac:dyDescent="0.35">
      <c r="A3699" s="69">
        <f t="shared" si="118"/>
        <v>45778</v>
      </c>
      <c r="B3699" t="s">
        <v>918</v>
      </c>
      <c r="C3699" t="s">
        <v>274</v>
      </c>
      <c r="D3699" t="s">
        <v>897</v>
      </c>
      <c r="E3699" t="s">
        <v>320</v>
      </c>
      <c r="F3699" t="s">
        <v>321</v>
      </c>
      <c r="G3699" t="s">
        <v>70</v>
      </c>
      <c r="H3699">
        <v>6703</v>
      </c>
      <c r="I3699" s="68" t="str">
        <f>VLOOKUP(E3699,Refs!$P$2:$R$29,3,FALSE)</f>
        <v>Y56</v>
      </c>
      <c r="J3699" s="68" t="str">
        <f>VLOOKUP(E3699,Refs!$P$2:$S$29,4,FALSE)</f>
        <v>London</v>
      </c>
      <c r="K3699" s="28">
        <f t="shared" si="119"/>
        <v>6703</v>
      </c>
    </row>
    <row r="3700" spans="1:11" x14ac:dyDescent="0.35">
      <c r="A3700" s="69">
        <f t="shared" si="118"/>
        <v>45778</v>
      </c>
      <c r="B3700" t="s">
        <v>918</v>
      </c>
      <c r="C3700" t="s">
        <v>274</v>
      </c>
      <c r="D3700" t="s">
        <v>897</v>
      </c>
      <c r="E3700" t="s">
        <v>320</v>
      </c>
      <c r="F3700" t="s">
        <v>321</v>
      </c>
      <c r="G3700" t="s">
        <v>20</v>
      </c>
      <c r="H3700">
        <v>46247</v>
      </c>
      <c r="I3700" s="68" t="str">
        <f>VLOOKUP(E3700,Refs!$P$2:$R$29,3,FALSE)</f>
        <v>Y56</v>
      </c>
      <c r="J3700" s="68" t="str">
        <f>VLOOKUP(E3700,Refs!$P$2:$S$29,4,FALSE)</f>
        <v>London</v>
      </c>
      <c r="K3700" s="28">
        <f t="shared" si="119"/>
        <v>46247</v>
      </c>
    </row>
    <row r="3701" spans="1:11" x14ac:dyDescent="0.35">
      <c r="A3701" s="69">
        <f t="shared" si="118"/>
        <v>45778</v>
      </c>
      <c r="B3701" t="s">
        <v>918</v>
      </c>
      <c r="C3701" t="s">
        <v>274</v>
      </c>
      <c r="D3701" t="s">
        <v>897</v>
      </c>
      <c r="E3701" t="s">
        <v>320</v>
      </c>
      <c r="F3701" t="s">
        <v>321</v>
      </c>
      <c r="G3701" t="s">
        <v>23</v>
      </c>
      <c r="H3701">
        <v>43713</v>
      </c>
      <c r="I3701" s="68" t="str">
        <f>VLOOKUP(E3701,Refs!$P$2:$R$29,3,FALSE)</f>
        <v>Y56</v>
      </c>
      <c r="J3701" s="68" t="str">
        <f>VLOOKUP(E3701,Refs!$P$2:$S$29,4,FALSE)</f>
        <v>London</v>
      </c>
      <c r="K3701" s="28">
        <f t="shared" si="119"/>
        <v>43713</v>
      </c>
    </row>
    <row r="3702" spans="1:11" x14ac:dyDescent="0.35">
      <c r="A3702" s="69">
        <f t="shared" si="118"/>
        <v>45778</v>
      </c>
      <c r="B3702" t="s">
        <v>918</v>
      </c>
      <c r="C3702" t="s">
        <v>274</v>
      </c>
      <c r="D3702" t="s">
        <v>897</v>
      </c>
      <c r="E3702" t="s">
        <v>320</v>
      </c>
      <c r="F3702" t="s">
        <v>321</v>
      </c>
      <c r="G3702" t="s">
        <v>19</v>
      </c>
      <c r="H3702">
        <v>534</v>
      </c>
      <c r="I3702" s="68" t="str">
        <f>VLOOKUP(E3702,Refs!$P$2:$R$29,3,FALSE)</f>
        <v>Y56</v>
      </c>
      <c r="J3702" s="68" t="str">
        <f>VLOOKUP(E3702,Refs!$P$2:$S$29,4,FALSE)</f>
        <v>London</v>
      </c>
      <c r="K3702" s="28">
        <f t="shared" si="119"/>
        <v>534</v>
      </c>
    </row>
    <row r="3703" spans="1:11" x14ac:dyDescent="0.35">
      <c r="A3703" s="69">
        <f t="shared" si="118"/>
        <v>45778</v>
      </c>
      <c r="B3703" t="s">
        <v>918</v>
      </c>
      <c r="C3703" t="s">
        <v>274</v>
      </c>
      <c r="D3703" t="s">
        <v>897</v>
      </c>
      <c r="E3703" t="s">
        <v>320</v>
      </c>
      <c r="F3703" t="s">
        <v>321</v>
      </c>
      <c r="G3703" t="s">
        <v>21</v>
      </c>
      <c r="H3703">
        <v>271681</v>
      </c>
      <c r="I3703" s="68" t="str">
        <f>VLOOKUP(E3703,Refs!$P$2:$R$29,3,FALSE)</f>
        <v>Y56</v>
      </c>
      <c r="J3703" s="68" t="str">
        <f>VLOOKUP(E3703,Refs!$P$2:$S$29,4,FALSE)</f>
        <v>London</v>
      </c>
      <c r="K3703" s="28">
        <f t="shared" si="119"/>
        <v>271681</v>
      </c>
    </row>
    <row r="3704" spans="1:11" x14ac:dyDescent="0.35">
      <c r="A3704" s="69">
        <f t="shared" si="118"/>
        <v>45778</v>
      </c>
      <c r="B3704" t="s">
        <v>918</v>
      </c>
      <c r="C3704" t="s">
        <v>274</v>
      </c>
      <c r="D3704" t="s">
        <v>897</v>
      </c>
      <c r="E3704" t="s">
        <v>320</v>
      </c>
      <c r="F3704" t="s">
        <v>321</v>
      </c>
      <c r="G3704" t="s">
        <v>71</v>
      </c>
      <c r="H3704">
        <v>5</v>
      </c>
      <c r="I3704" s="68" t="str">
        <f>VLOOKUP(E3704,Refs!$P$2:$R$29,3,FALSE)</f>
        <v>Y56</v>
      </c>
      <c r="J3704" s="68" t="str">
        <f>VLOOKUP(E3704,Refs!$P$2:$S$29,4,FALSE)</f>
        <v>London</v>
      </c>
      <c r="K3704" s="28">
        <f t="shared" si="119"/>
        <v>5</v>
      </c>
    </row>
    <row r="3705" spans="1:11" x14ac:dyDescent="0.35">
      <c r="A3705" s="69">
        <f t="shared" si="118"/>
        <v>45778</v>
      </c>
      <c r="B3705" t="s">
        <v>918</v>
      </c>
      <c r="C3705" t="s">
        <v>274</v>
      </c>
      <c r="D3705" t="s">
        <v>897</v>
      </c>
      <c r="E3705" t="s">
        <v>320</v>
      </c>
      <c r="F3705" t="s">
        <v>321</v>
      </c>
      <c r="G3705" t="s">
        <v>72</v>
      </c>
      <c r="H3705">
        <v>67</v>
      </c>
      <c r="I3705" s="68" t="str">
        <f>VLOOKUP(E3705,Refs!$P$2:$R$29,3,FALSE)</f>
        <v>Y56</v>
      </c>
      <c r="J3705" s="68" t="str">
        <f>VLOOKUP(E3705,Refs!$P$2:$S$29,4,FALSE)</f>
        <v>London</v>
      </c>
      <c r="K3705" s="28">
        <f t="shared" si="119"/>
        <v>67</v>
      </c>
    </row>
    <row r="3706" spans="1:11" x14ac:dyDescent="0.35">
      <c r="A3706" s="69">
        <f t="shared" si="118"/>
        <v>45778</v>
      </c>
      <c r="B3706" t="s">
        <v>918</v>
      </c>
      <c r="C3706" t="s">
        <v>274</v>
      </c>
      <c r="D3706" t="s">
        <v>897</v>
      </c>
      <c r="E3706" t="s">
        <v>320</v>
      </c>
      <c r="F3706" t="s">
        <v>321</v>
      </c>
      <c r="G3706" t="s">
        <v>73</v>
      </c>
      <c r="H3706">
        <v>32256</v>
      </c>
      <c r="I3706" s="68" t="str">
        <f>VLOOKUP(E3706,Refs!$P$2:$R$29,3,FALSE)</f>
        <v>Y56</v>
      </c>
      <c r="J3706" s="68" t="str">
        <f>VLOOKUP(E3706,Refs!$P$2:$S$29,4,FALSE)</f>
        <v>London</v>
      </c>
      <c r="K3706" s="28">
        <f t="shared" si="119"/>
        <v>32256</v>
      </c>
    </row>
    <row r="3707" spans="1:11" x14ac:dyDescent="0.35">
      <c r="A3707" s="69">
        <f t="shared" si="118"/>
        <v>45778</v>
      </c>
      <c r="B3707" t="s">
        <v>918</v>
      </c>
      <c r="C3707" t="s">
        <v>274</v>
      </c>
      <c r="D3707" t="s">
        <v>897</v>
      </c>
      <c r="E3707" t="s">
        <v>320</v>
      </c>
      <c r="F3707" t="s">
        <v>321</v>
      </c>
      <c r="G3707" t="s">
        <v>74</v>
      </c>
      <c r="H3707">
        <v>9643</v>
      </c>
      <c r="I3707" s="68" t="str">
        <f>VLOOKUP(E3707,Refs!$P$2:$R$29,3,FALSE)</f>
        <v>Y56</v>
      </c>
      <c r="J3707" s="68" t="str">
        <f>VLOOKUP(E3707,Refs!$P$2:$S$29,4,FALSE)</f>
        <v>London</v>
      </c>
      <c r="K3707" s="28">
        <f t="shared" si="119"/>
        <v>9643</v>
      </c>
    </row>
    <row r="3708" spans="1:11" x14ac:dyDescent="0.35">
      <c r="A3708" s="69">
        <f t="shared" si="118"/>
        <v>45778</v>
      </c>
      <c r="B3708" t="s">
        <v>918</v>
      </c>
      <c r="C3708" t="s">
        <v>274</v>
      </c>
      <c r="D3708" t="s">
        <v>897</v>
      </c>
      <c r="E3708" t="s">
        <v>320</v>
      </c>
      <c r="F3708" t="s">
        <v>321</v>
      </c>
      <c r="G3708" t="s">
        <v>75</v>
      </c>
      <c r="H3708">
        <v>53554905</v>
      </c>
      <c r="I3708" s="68" t="str">
        <f>VLOOKUP(E3708,Refs!$P$2:$R$29,3,FALSE)</f>
        <v>Y56</v>
      </c>
      <c r="J3708" s="68" t="str">
        <f>VLOOKUP(E3708,Refs!$P$2:$S$29,4,FALSE)</f>
        <v>London</v>
      </c>
      <c r="K3708" s="28">
        <f t="shared" si="119"/>
        <v>53554905</v>
      </c>
    </row>
    <row r="3709" spans="1:11" x14ac:dyDescent="0.35">
      <c r="A3709" s="69">
        <f t="shared" si="118"/>
        <v>45778</v>
      </c>
      <c r="B3709" t="s">
        <v>918</v>
      </c>
      <c r="C3709" t="s">
        <v>274</v>
      </c>
      <c r="D3709" t="s">
        <v>897</v>
      </c>
      <c r="E3709" t="s">
        <v>320</v>
      </c>
      <c r="F3709" t="s">
        <v>321</v>
      </c>
      <c r="G3709" t="s">
        <v>26</v>
      </c>
      <c r="H3709">
        <v>41618</v>
      </c>
      <c r="I3709" s="68" t="str">
        <f>VLOOKUP(E3709,Refs!$P$2:$R$29,3,FALSE)</f>
        <v>Y56</v>
      </c>
      <c r="J3709" s="68" t="str">
        <f>VLOOKUP(E3709,Refs!$P$2:$S$29,4,FALSE)</f>
        <v>London</v>
      </c>
      <c r="K3709" s="28">
        <f t="shared" si="119"/>
        <v>41618</v>
      </c>
    </row>
    <row r="3710" spans="1:11" x14ac:dyDescent="0.35">
      <c r="A3710" s="69">
        <f t="shared" si="118"/>
        <v>45778</v>
      </c>
      <c r="B3710" t="s">
        <v>918</v>
      </c>
      <c r="C3710" t="s">
        <v>274</v>
      </c>
      <c r="D3710" t="s">
        <v>897</v>
      </c>
      <c r="E3710" t="s">
        <v>320</v>
      </c>
      <c r="F3710" t="s">
        <v>321</v>
      </c>
      <c r="G3710" t="s">
        <v>76</v>
      </c>
      <c r="H3710">
        <v>1656</v>
      </c>
      <c r="I3710" s="68" t="str">
        <f>VLOOKUP(E3710,Refs!$P$2:$R$29,3,FALSE)</f>
        <v>Y56</v>
      </c>
      <c r="J3710" s="68" t="str">
        <f>VLOOKUP(E3710,Refs!$P$2:$S$29,4,FALSE)</f>
        <v>London</v>
      </c>
      <c r="K3710" s="28">
        <f t="shared" si="119"/>
        <v>1656</v>
      </c>
    </row>
    <row r="3711" spans="1:11" x14ac:dyDescent="0.35">
      <c r="A3711" s="69">
        <f t="shared" si="118"/>
        <v>45778</v>
      </c>
      <c r="B3711" t="s">
        <v>918</v>
      </c>
      <c r="C3711" t="s">
        <v>274</v>
      </c>
      <c r="D3711" t="s">
        <v>897</v>
      </c>
      <c r="E3711" t="s">
        <v>320</v>
      </c>
      <c r="F3711" t="s">
        <v>321</v>
      </c>
      <c r="G3711" t="s">
        <v>77</v>
      </c>
      <c r="H3711">
        <v>20453</v>
      </c>
      <c r="I3711" s="68" t="str">
        <f>VLOOKUP(E3711,Refs!$P$2:$R$29,3,FALSE)</f>
        <v>Y56</v>
      </c>
      <c r="J3711" s="68" t="str">
        <f>VLOOKUP(E3711,Refs!$P$2:$S$29,4,FALSE)</f>
        <v>London</v>
      </c>
      <c r="K3711" s="28">
        <f t="shared" si="119"/>
        <v>20453</v>
      </c>
    </row>
    <row r="3712" spans="1:11" x14ac:dyDescent="0.35">
      <c r="A3712" s="69">
        <f t="shared" si="118"/>
        <v>45778</v>
      </c>
      <c r="B3712" t="s">
        <v>918</v>
      </c>
      <c r="C3712" t="s">
        <v>274</v>
      </c>
      <c r="D3712" t="s">
        <v>897</v>
      </c>
      <c r="E3712" t="s">
        <v>320</v>
      </c>
      <c r="F3712" t="s">
        <v>321</v>
      </c>
      <c r="G3712" t="s">
        <v>78</v>
      </c>
      <c r="H3712">
        <v>8100</v>
      </c>
      <c r="I3712" s="68" t="str">
        <f>VLOOKUP(E3712,Refs!$P$2:$R$29,3,FALSE)</f>
        <v>Y56</v>
      </c>
      <c r="J3712" s="68" t="str">
        <f>VLOOKUP(E3712,Refs!$P$2:$S$29,4,FALSE)</f>
        <v>London</v>
      </c>
      <c r="K3712" s="28">
        <f t="shared" si="119"/>
        <v>8100</v>
      </c>
    </row>
    <row r="3713" spans="1:11" x14ac:dyDescent="0.35">
      <c r="A3713" s="69">
        <f t="shared" si="118"/>
        <v>45778</v>
      </c>
      <c r="B3713" t="s">
        <v>918</v>
      </c>
      <c r="C3713" t="s">
        <v>274</v>
      </c>
      <c r="D3713" t="s">
        <v>897</v>
      </c>
      <c r="E3713" t="s">
        <v>320</v>
      </c>
      <c r="F3713" t="s">
        <v>321</v>
      </c>
      <c r="G3713" t="s">
        <v>79</v>
      </c>
      <c r="H3713">
        <v>9837</v>
      </c>
      <c r="I3713" s="68" t="str">
        <f>VLOOKUP(E3713,Refs!$P$2:$R$29,3,FALSE)</f>
        <v>Y56</v>
      </c>
      <c r="J3713" s="68" t="str">
        <f>VLOOKUP(E3713,Refs!$P$2:$S$29,4,FALSE)</f>
        <v>London</v>
      </c>
      <c r="K3713" s="28">
        <f t="shared" si="119"/>
        <v>9837</v>
      </c>
    </row>
    <row r="3714" spans="1:11" x14ac:dyDescent="0.35">
      <c r="A3714" s="69">
        <f t="shared" si="118"/>
        <v>45778</v>
      </c>
      <c r="B3714" t="s">
        <v>918</v>
      </c>
      <c r="C3714" t="s">
        <v>274</v>
      </c>
      <c r="D3714" t="s">
        <v>897</v>
      </c>
      <c r="E3714" t="s">
        <v>320</v>
      </c>
      <c r="F3714" t="s">
        <v>321</v>
      </c>
      <c r="G3714" t="s">
        <v>80</v>
      </c>
      <c r="H3714">
        <v>1572</v>
      </c>
      <c r="I3714" s="68" t="str">
        <f>VLOOKUP(E3714,Refs!$P$2:$R$29,3,FALSE)</f>
        <v>Y56</v>
      </c>
      <c r="J3714" s="68" t="str">
        <f>VLOOKUP(E3714,Refs!$P$2:$S$29,4,FALSE)</f>
        <v>London</v>
      </c>
      <c r="K3714" s="28">
        <f t="shared" si="119"/>
        <v>1572</v>
      </c>
    </row>
    <row r="3715" spans="1:11" x14ac:dyDescent="0.35">
      <c r="A3715" s="69">
        <f t="shared" ref="A3715:A3778" si="120">DATEVALUE(RIGHT(B3715,8))</f>
        <v>45778</v>
      </c>
      <c r="B3715" t="s">
        <v>918</v>
      </c>
      <c r="C3715" t="s">
        <v>274</v>
      </c>
      <c r="D3715" t="s">
        <v>897</v>
      </c>
      <c r="E3715" t="s">
        <v>320</v>
      </c>
      <c r="F3715" t="s">
        <v>321</v>
      </c>
      <c r="G3715" t="s">
        <v>25</v>
      </c>
      <c r="H3715">
        <v>17943</v>
      </c>
      <c r="I3715" s="68" t="str">
        <f>VLOOKUP(E3715,Refs!$P$2:$R$29,3,FALSE)</f>
        <v>Y56</v>
      </c>
      <c r="J3715" s="68" t="str">
        <f>VLOOKUP(E3715,Refs!$P$2:$S$29,4,FALSE)</f>
        <v>London</v>
      </c>
      <c r="K3715" s="28">
        <f t="shared" si="119"/>
        <v>17943</v>
      </c>
    </row>
    <row r="3716" spans="1:11" x14ac:dyDescent="0.35">
      <c r="A3716" s="69">
        <f t="shared" si="120"/>
        <v>45778</v>
      </c>
      <c r="B3716" t="s">
        <v>918</v>
      </c>
      <c r="C3716" t="s">
        <v>274</v>
      </c>
      <c r="D3716" t="s">
        <v>897</v>
      </c>
      <c r="E3716" t="s">
        <v>320</v>
      </c>
      <c r="F3716" t="s">
        <v>321</v>
      </c>
      <c r="G3716" t="s">
        <v>81</v>
      </c>
      <c r="H3716">
        <v>23</v>
      </c>
      <c r="I3716" s="68" t="str">
        <f>VLOOKUP(E3716,Refs!$P$2:$R$29,3,FALSE)</f>
        <v>Y56</v>
      </c>
      <c r="J3716" s="68" t="str">
        <f>VLOOKUP(E3716,Refs!$P$2:$S$29,4,FALSE)</f>
        <v>London</v>
      </c>
      <c r="K3716" s="28">
        <f t="shared" si="119"/>
        <v>23</v>
      </c>
    </row>
    <row r="3717" spans="1:11" x14ac:dyDescent="0.35">
      <c r="A3717" s="69">
        <f t="shared" si="120"/>
        <v>45778</v>
      </c>
      <c r="B3717" t="s">
        <v>918</v>
      </c>
      <c r="C3717" t="s">
        <v>274</v>
      </c>
      <c r="D3717" t="s">
        <v>897</v>
      </c>
      <c r="E3717" t="s">
        <v>320</v>
      </c>
      <c r="F3717" t="s">
        <v>321</v>
      </c>
      <c r="G3717" t="s">
        <v>82</v>
      </c>
      <c r="H3717">
        <v>7398</v>
      </c>
      <c r="I3717" s="68" t="str">
        <f>VLOOKUP(E3717,Refs!$P$2:$R$29,3,FALSE)</f>
        <v>Y56</v>
      </c>
      <c r="J3717" s="68" t="str">
        <f>VLOOKUP(E3717,Refs!$P$2:$S$29,4,FALSE)</f>
        <v>London</v>
      </c>
      <c r="K3717" s="28">
        <f t="shared" si="119"/>
        <v>7398</v>
      </c>
    </row>
    <row r="3718" spans="1:11" x14ac:dyDescent="0.35">
      <c r="A3718" s="69">
        <f t="shared" si="120"/>
        <v>45778</v>
      </c>
      <c r="B3718" t="s">
        <v>918</v>
      </c>
      <c r="C3718" t="s">
        <v>274</v>
      </c>
      <c r="D3718" t="s">
        <v>897</v>
      </c>
      <c r="E3718" t="s">
        <v>320</v>
      </c>
      <c r="F3718" t="s">
        <v>321</v>
      </c>
      <c r="G3718" t="s">
        <v>83</v>
      </c>
      <c r="H3718">
        <v>2079</v>
      </c>
      <c r="I3718" s="68" t="str">
        <f>VLOOKUP(E3718,Refs!$P$2:$R$29,3,FALSE)</f>
        <v>Y56</v>
      </c>
      <c r="J3718" s="68" t="str">
        <f>VLOOKUP(E3718,Refs!$P$2:$S$29,4,FALSE)</f>
        <v>London</v>
      </c>
      <c r="K3718" s="28">
        <f t="shared" si="119"/>
        <v>2079</v>
      </c>
    </row>
    <row r="3719" spans="1:11" x14ac:dyDescent="0.35">
      <c r="A3719" s="69">
        <f t="shared" si="120"/>
        <v>45778</v>
      </c>
      <c r="B3719" t="s">
        <v>918</v>
      </c>
      <c r="C3719" t="s">
        <v>274</v>
      </c>
      <c r="D3719" t="s">
        <v>897</v>
      </c>
      <c r="E3719" t="s">
        <v>320</v>
      </c>
      <c r="F3719" t="s">
        <v>321</v>
      </c>
      <c r="G3719" t="s">
        <v>84</v>
      </c>
      <c r="H3719">
        <v>5158</v>
      </c>
      <c r="I3719" s="68" t="str">
        <f>VLOOKUP(E3719,Refs!$P$2:$R$29,3,FALSE)</f>
        <v>Y56</v>
      </c>
      <c r="J3719" s="68" t="str">
        <f>VLOOKUP(E3719,Refs!$P$2:$S$29,4,FALSE)</f>
        <v>London</v>
      </c>
      <c r="K3719" s="28">
        <f t="shared" si="119"/>
        <v>5158</v>
      </c>
    </row>
    <row r="3720" spans="1:11" x14ac:dyDescent="0.35">
      <c r="A3720" s="69">
        <f t="shared" si="120"/>
        <v>45778</v>
      </c>
      <c r="B3720" t="s">
        <v>918</v>
      </c>
      <c r="C3720" t="s">
        <v>274</v>
      </c>
      <c r="D3720" t="s">
        <v>897</v>
      </c>
      <c r="E3720" t="s">
        <v>320</v>
      </c>
      <c r="F3720" t="s">
        <v>321</v>
      </c>
      <c r="G3720" t="s">
        <v>85</v>
      </c>
      <c r="H3720">
        <v>18603</v>
      </c>
      <c r="I3720" s="68" t="str">
        <f>VLOOKUP(E3720,Refs!$P$2:$R$29,3,FALSE)</f>
        <v>Y56</v>
      </c>
      <c r="J3720" s="68" t="str">
        <f>VLOOKUP(E3720,Refs!$P$2:$S$29,4,FALSE)</f>
        <v>London</v>
      </c>
      <c r="K3720" s="28">
        <f t="shared" si="119"/>
        <v>18603</v>
      </c>
    </row>
    <row r="3721" spans="1:11" x14ac:dyDescent="0.35">
      <c r="A3721" s="69">
        <f t="shared" si="120"/>
        <v>45778</v>
      </c>
      <c r="B3721" t="s">
        <v>918</v>
      </c>
      <c r="C3721" t="s">
        <v>274</v>
      </c>
      <c r="D3721" t="s">
        <v>897</v>
      </c>
      <c r="E3721" t="s">
        <v>320</v>
      </c>
      <c r="F3721" t="s">
        <v>321</v>
      </c>
      <c r="G3721" t="s">
        <v>86</v>
      </c>
      <c r="H3721">
        <v>2061</v>
      </c>
      <c r="I3721" s="68" t="str">
        <f>VLOOKUP(E3721,Refs!$P$2:$R$29,3,FALSE)</f>
        <v>Y56</v>
      </c>
      <c r="J3721" s="68" t="str">
        <f>VLOOKUP(E3721,Refs!$P$2:$S$29,4,FALSE)</f>
        <v>London</v>
      </c>
      <c r="K3721" s="28">
        <f t="shared" si="119"/>
        <v>2061</v>
      </c>
    </row>
    <row r="3722" spans="1:11" x14ac:dyDescent="0.35">
      <c r="A3722" s="69">
        <f t="shared" si="120"/>
        <v>45778</v>
      </c>
      <c r="B3722" t="s">
        <v>918</v>
      </c>
      <c r="C3722" t="s">
        <v>274</v>
      </c>
      <c r="D3722" t="s">
        <v>897</v>
      </c>
      <c r="E3722" t="s">
        <v>320</v>
      </c>
      <c r="F3722" t="s">
        <v>321</v>
      </c>
      <c r="G3722" t="s">
        <v>87</v>
      </c>
      <c r="H3722">
        <v>1240</v>
      </c>
      <c r="I3722" s="68" t="str">
        <f>VLOOKUP(E3722,Refs!$P$2:$R$29,3,FALSE)</f>
        <v>Y56</v>
      </c>
      <c r="J3722" s="68" t="str">
        <f>VLOOKUP(E3722,Refs!$P$2:$S$29,4,FALSE)</f>
        <v>London</v>
      </c>
      <c r="K3722" s="28">
        <f t="shared" si="119"/>
        <v>1240</v>
      </c>
    </row>
    <row r="3723" spans="1:11" x14ac:dyDescent="0.35">
      <c r="A3723" s="69">
        <f t="shared" si="120"/>
        <v>45778</v>
      </c>
      <c r="B3723" t="s">
        <v>918</v>
      </c>
      <c r="C3723" t="s">
        <v>274</v>
      </c>
      <c r="D3723" t="s">
        <v>897</v>
      </c>
      <c r="E3723" t="s">
        <v>320</v>
      </c>
      <c r="F3723" t="s">
        <v>321</v>
      </c>
      <c r="G3723" t="s">
        <v>88</v>
      </c>
      <c r="H3723">
        <v>7290</v>
      </c>
      <c r="I3723" s="68" t="str">
        <f>VLOOKUP(E3723,Refs!$P$2:$R$29,3,FALSE)</f>
        <v>Y56</v>
      </c>
      <c r="J3723" s="68" t="str">
        <f>VLOOKUP(E3723,Refs!$P$2:$S$29,4,FALSE)</f>
        <v>London</v>
      </c>
      <c r="K3723" s="28">
        <f t="shared" si="119"/>
        <v>7290</v>
      </c>
    </row>
    <row r="3724" spans="1:11" x14ac:dyDescent="0.35">
      <c r="A3724" s="69">
        <f t="shared" si="120"/>
        <v>45778</v>
      </c>
      <c r="B3724" t="s">
        <v>918</v>
      </c>
      <c r="C3724" t="s">
        <v>274</v>
      </c>
      <c r="D3724" t="s">
        <v>897</v>
      </c>
      <c r="E3724" t="s">
        <v>320</v>
      </c>
      <c r="F3724" t="s">
        <v>321</v>
      </c>
      <c r="G3724" t="s">
        <v>89</v>
      </c>
      <c r="H3724">
        <v>33485</v>
      </c>
      <c r="I3724" s="68" t="str">
        <f>VLOOKUP(E3724,Refs!$P$2:$R$29,3,FALSE)</f>
        <v>Y56</v>
      </c>
      <c r="J3724" s="68" t="str">
        <f>VLOOKUP(E3724,Refs!$P$2:$S$29,4,FALSE)</f>
        <v>London</v>
      </c>
      <c r="K3724" s="28">
        <f t="shared" si="119"/>
        <v>33485</v>
      </c>
    </row>
    <row r="3725" spans="1:11" x14ac:dyDescent="0.35">
      <c r="A3725" s="69">
        <f t="shared" si="120"/>
        <v>45778</v>
      </c>
      <c r="B3725" t="s">
        <v>918</v>
      </c>
      <c r="C3725" t="s">
        <v>274</v>
      </c>
      <c r="D3725" t="s">
        <v>897</v>
      </c>
      <c r="E3725" t="s">
        <v>320</v>
      </c>
      <c r="F3725" t="s">
        <v>321</v>
      </c>
      <c r="G3725" t="s">
        <v>90</v>
      </c>
      <c r="H3725">
        <v>40802</v>
      </c>
      <c r="I3725" s="68" t="str">
        <f>VLOOKUP(E3725,Refs!$P$2:$R$29,3,FALSE)</f>
        <v>Y56</v>
      </c>
      <c r="J3725" s="68" t="str">
        <f>VLOOKUP(E3725,Refs!$P$2:$S$29,4,FALSE)</f>
        <v>London</v>
      </c>
      <c r="K3725" s="28">
        <f t="shared" si="119"/>
        <v>40802</v>
      </c>
    </row>
    <row r="3726" spans="1:11" x14ac:dyDescent="0.35">
      <c r="A3726" s="69">
        <f t="shared" si="120"/>
        <v>45778</v>
      </c>
      <c r="B3726" t="s">
        <v>918</v>
      </c>
      <c r="C3726" t="s">
        <v>274</v>
      </c>
      <c r="D3726" t="s">
        <v>897</v>
      </c>
      <c r="E3726" t="s">
        <v>320</v>
      </c>
      <c r="F3726" t="s">
        <v>321</v>
      </c>
      <c r="G3726" t="s">
        <v>27</v>
      </c>
      <c r="H3726">
        <v>4132</v>
      </c>
      <c r="I3726" s="68" t="str">
        <f>VLOOKUP(E3726,Refs!$P$2:$R$29,3,FALSE)</f>
        <v>Y56</v>
      </c>
      <c r="J3726" s="68" t="str">
        <f>VLOOKUP(E3726,Refs!$P$2:$S$29,4,FALSE)</f>
        <v>London</v>
      </c>
      <c r="K3726" s="28">
        <f t="shared" si="119"/>
        <v>4132</v>
      </c>
    </row>
    <row r="3727" spans="1:11" x14ac:dyDescent="0.35">
      <c r="A3727" s="69">
        <f t="shared" si="120"/>
        <v>45778</v>
      </c>
      <c r="B3727" t="s">
        <v>918</v>
      </c>
      <c r="C3727" t="s">
        <v>274</v>
      </c>
      <c r="D3727" t="s">
        <v>897</v>
      </c>
      <c r="E3727" t="s">
        <v>320</v>
      </c>
      <c r="F3727" t="s">
        <v>321</v>
      </c>
      <c r="G3727" t="s">
        <v>29</v>
      </c>
      <c r="H3727">
        <v>4885</v>
      </c>
      <c r="I3727" s="68" t="str">
        <f>VLOOKUP(E3727,Refs!$P$2:$R$29,3,FALSE)</f>
        <v>Y56</v>
      </c>
      <c r="J3727" s="68" t="str">
        <f>VLOOKUP(E3727,Refs!$P$2:$S$29,4,FALSE)</f>
        <v>London</v>
      </c>
      <c r="K3727" s="28">
        <f t="shared" si="119"/>
        <v>4885</v>
      </c>
    </row>
    <row r="3728" spans="1:11" x14ac:dyDescent="0.35">
      <c r="A3728" s="69">
        <f t="shared" si="120"/>
        <v>45778</v>
      </c>
      <c r="B3728" t="s">
        <v>918</v>
      </c>
      <c r="C3728" t="s">
        <v>274</v>
      </c>
      <c r="D3728" t="s">
        <v>897</v>
      </c>
      <c r="E3728" t="s">
        <v>320</v>
      </c>
      <c r="F3728" t="s">
        <v>321</v>
      </c>
      <c r="G3728" t="s">
        <v>91</v>
      </c>
      <c r="H3728">
        <v>4166</v>
      </c>
      <c r="I3728" s="68" t="str">
        <f>VLOOKUP(E3728,Refs!$P$2:$R$29,3,FALSE)</f>
        <v>Y56</v>
      </c>
      <c r="J3728" s="68" t="str">
        <f>VLOOKUP(E3728,Refs!$P$2:$S$29,4,FALSE)</f>
        <v>London</v>
      </c>
      <c r="K3728" s="28">
        <f t="shared" si="119"/>
        <v>4166</v>
      </c>
    </row>
    <row r="3729" spans="1:11" x14ac:dyDescent="0.35">
      <c r="A3729" s="69">
        <f t="shared" si="120"/>
        <v>45778</v>
      </c>
      <c r="B3729" t="s">
        <v>918</v>
      </c>
      <c r="C3729" t="s">
        <v>274</v>
      </c>
      <c r="D3729" t="s">
        <v>897</v>
      </c>
      <c r="E3729" t="s">
        <v>320</v>
      </c>
      <c r="F3729" t="s">
        <v>321</v>
      </c>
      <c r="G3729" t="s">
        <v>92</v>
      </c>
      <c r="H3729">
        <v>50</v>
      </c>
      <c r="I3729" s="68" t="str">
        <f>VLOOKUP(E3729,Refs!$P$2:$R$29,3,FALSE)</f>
        <v>Y56</v>
      </c>
      <c r="J3729" s="68" t="str">
        <f>VLOOKUP(E3729,Refs!$P$2:$S$29,4,FALSE)</f>
        <v>London</v>
      </c>
      <c r="K3729" s="28">
        <f t="shared" si="119"/>
        <v>50</v>
      </c>
    </row>
    <row r="3730" spans="1:11" x14ac:dyDescent="0.35">
      <c r="A3730" s="69">
        <f t="shared" si="120"/>
        <v>45778</v>
      </c>
      <c r="B3730" t="s">
        <v>918</v>
      </c>
      <c r="C3730" t="s">
        <v>274</v>
      </c>
      <c r="D3730" t="s">
        <v>897</v>
      </c>
      <c r="E3730" t="s">
        <v>320</v>
      </c>
      <c r="F3730" t="s">
        <v>321</v>
      </c>
      <c r="G3730" t="s">
        <v>93</v>
      </c>
      <c r="H3730">
        <v>1918</v>
      </c>
      <c r="I3730" s="68" t="str">
        <f>VLOOKUP(E3730,Refs!$P$2:$R$29,3,FALSE)</f>
        <v>Y56</v>
      </c>
      <c r="J3730" s="68" t="str">
        <f>VLOOKUP(E3730,Refs!$P$2:$S$29,4,FALSE)</f>
        <v>London</v>
      </c>
      <c r="K3730" s="28">
        <f t="shared" si="119"/>
        <v>1918</v>
      </c>
    </row>
    <row r="3731" spans="1:11" x14ac:dyDescent="0.35">
      <c r="A3731" s="69">
        <f t="shared" si="120"/>
        <v>45778</v>
      </c>
      <c r="B3731" t="s">
        <v>918</v>
      </c>
      <c r="C3731" t="s">
        <v>274</v>
      </c>
      <c r="D3731" t="s">
        <v>897</v>
      </c>
      <c r="E3731" t="s">
        <v>320</v>
      </c>
      <c r="F3731" t="s">
        <v>321</v>
      </c>
      <c r="G3731" t="s">
        <v>94</v>
      </c>
      <c r="H3731">
        <v>186</v>
      </c>
      <c r="I3731" s="68" t="str">
        <f>VLOOKUP(E3731,Refs!$P$2:$R$29,3,FALSE)</f>
        <v>Y56</v>
      </c>
      <c r="J3731" s="68" t="str">
        <f>VLOOKUP(E3731,Refs!$P$2:$S$29,4,FALSE)</f>
        <v>London</v>
      </c>
      <c r="K3731" s="28">
        <f t="shared" si="119"/>
        <v>186</v>
      </c>
    </row>
    <row r="3732" spans="1:11" x14ac:dyDescent="0.35">
      <c r="A3732" s="69">
        <f t="shared" si="120"/>
        <v>45778</v>
      </c>
      <c r="B3732" t="s">
        <v>918</v>
      </c>
      <c r="C3732" t="s">
        <v>274</v>
      </c>
      <c r="D3732" t="s">
        <v>897</v>
      </c>
      <c r="E3732" t="s">
        <v>320</v>
      </c>
      <c r="F3732" t="s">
        <v>321</v>
      </c>
      <c r="G3732" t="s">
        <v>95</v>
      </c>
      <c r="H3732">
        <v>1543</v>
      </c>
      <c r="I3732" s="68" t="str">
        <f>VLOOKUP(E3732,Refs!$P$2:$R$29,3,FALSE)</f>
        <v>Y56</v>
      </c>
      <c r="J3732" s="68" t="str">
        <f>VLOOKUP(E3732,Refs!$P$2:$S$29,4,FALSE)</f>
        <v>London</v>
      </c>
      <c r="K3732" s="28">
        <f t="shared" si="119"/>
        <v>1543</v>
      </c>
    </row>
    <row r="3733" spans="1:11" x14ac:dyDescent="0.35">
      <c r="A3733" s="69">
        <f t="shared" si="120"/>
        <v>45778</v>
      </c>
      <c r="B3733" t="s">
        <v>918</v>
      </c>
      <c r="C3733" t="s">
        <v>274</v>
      </c>
      <c r="D3733" t="s">
        <v>897</v>
      </c>
      <c r="E3733" t="s">
        <v>320</v>
      </c>
      <c r="F3733" t="s">
        <v>321</v>
      </c>
      <c r="G3733" t="s">
        <v>96</v>
      </c>
      <c r="H3733">
        <v>67</v>
      </c>
      <c r="I3733" s="68" t="str">
        <f>VLOOKUP(E3733,Refs!$P$2:$R$29,3,FALSE)</f>
        <v>Y56</v>
      </c>
      <c r="J3733" s="68" t="str">
        <f>VLOOKUP(E3733,Refs!$P$2:$S$29,4,FALSE)</f>
        <v>London</v>
      </c>
      <c r="K3733" s="28">
        <f t="shared" si="119"/>
        <v>67</v>
      </c>
    </row>
    <row r="3734" spans="1:11" x14ac:dyDescent="0.35">
      <c r="A3734" s="69">
        <f t="shared" si="120"/>
        <v>45778</v>
      </c>
      <c r="B3734" t="s">
        <v>918</v>
      </c>
      <c r="C3734" t="s">
        <v>274</v>
      </c>
      <c r="D3734" t="s">
        <v>897</v>
      </c>
      <c r="E3734" t="s">
        <v>320</v>
      </c>
      <c r="F3734" t="s">
        <v>321</v>
      </c>
      <c r="G3734" t="s">
        <v>97</v>
      </c>
      <c r="H3734">
        <v>4725</v>
      </c>
      <c r="I3734" s="68" t="str">
        <f>VLOOKUP(E3734,Refs!$P$2:$R$29,3,FALSE)</f>
        <v>Y56</v>
      </c>
      <c r="J3734" s="68" t="str">
        <f>VLOOKUP(E3734,Refs!$P$2:$S$29,4,FALSE)</f>
        <v>London</v>
      </c>
      <c r="K3734" s="28">
        <f t="shared" si="119"/>
        <v>4725</v>
      </c>
    </row>
    <row r="3735" spans="1:11" x14ac:dyDescent="0.35">
      <c r="A3735" s="69">
        <f t="shared" si="120"/>
        <v>45778</v>
      </c>
      <c r="B3735" t="s">
        <v>918</v>
      </c>
      <c r="C3735" t="s">
        <v>274</v>
      </c>
      <c r="D3735" t="s">
        <v>897</v>
      </c>
      <c r="E3735" t="s">
        <v>320</v>
      </c>
      <c r="F3735" t="s">
        <v>321</v>
      </c>
      <c r="G3735" t="s">
        <v>31</v>
      </c>
      <c r="H3735">
        <v>3847</v>
      </c>
      <c r="I3735" s="68" t="str">
        <f>VLOOKUP(E3735,Refs!$P$2:$R$29,3,FALSE)</f>
        <v>Y56</v>
      </c>
      <c r="J3735" s="68" t="str">
        <f>VLOOKUP(E3735,Refs!$P$2:$S$29,4,FALSE)</f>
        <v>London</v>
      </c>
      <c r="K3735" s="28">
        <f t="shared" si="119"/>
        <v>3847</v>
      </c>
    </row>
    <row r="3736" spans="1:11" x14ac:dyDescent="0.35">
      <c r="A3736" s="69">
        <f t="shared" si="120"/>
        <v>45778</v>
      </c>
      <c r="B3736" t="s">
        <v>918</v>
      </c>
      <c r="C3736" t="s">
        <v>274</v>
      </c>
      <c r="D3736" t="s">
        <v>897</v>
      </c>
      <c r="E3736" t="s">
        <v>320</v>
      </c>
      <c r="F3736" t="s">
        <v>321</v>
      </c>
      <c r="G3736" t="s">
        <v>98</v>
      </c>
      <c r="H3736">
        <v>7408</v>
      </c>
      <c r="I3736" s="68" t="str">
        <f>VLOOKUP(E3736,Refs!$P$2:$R$29,3,FALSE)</f>
        <v>Y56</v>
      </c>
      <c r="J3736" s="68" t="str">
        <f>VLOOKUP(E3736,Refs!$P$2:$S$29,4,FALSE)</f>
        <v>London</v>
      </c>
      <c r="K3736" s="28">
        <f t="shared" si="119"/>
        <v>7408</v>
      </c>
    </row>
    <row r="3737" spans="1:11" x14ac:dyDescent="0.35">
      <c r="A3737" s="69">
        <f t="shared" si="120"/>
        <v>45778</v>
      </c>
      <c r="B3737" t="s">
        <v>918</v>
      </c>
      <c r="C3737" t="s">
        <v>274</v>
      </c>
      <c r="D3737" t="s">
        <v>897</v>
      </c>
      <c r="E3737" t="s">
        <v>320</v>
      </c>
      <c r="F3737" t="s">
        <v>321</v>
      </c>
      <c r="G3737" t="s">
        <v>99</v>
      </c>
      <c r="H3737">
        <v>4131</v>
      </c>
      <c r="I3737" s="68" t="str">
        <f>VLOOKUP(E3737,Refs!$P$2:$R$29,3,FALSE)</f>
        <v>Y56</v>
      </c>
      <c r="J3737" s="68" t="str">
        <f>VLOOKUP(E3737,Refs!$P$2:$S$29,4,FALSE)</f>
        <v>London</v>
      </c>
      <c r="K3737" s="28">
        <f t="shared" si="119"/>
        <v>4131</v>
      </c>
    </row>
    <row r="3738" spans="1:11" x14ac:dyDescent="0.35">
      <c r="A3738" s="69">
        <f t="shared" si="120"/>
        <v>45778</v>
      </c>
      <c r="B3738" t="s">
        <v>918</v>
      </c>
      <c r="C3738" t="s">
        <v>274</v>
      </c>
      <c r="D3738" t="s">
        <v>897</v>
      </c>
      <c r="E3738" t="s">
        <v>320</v>
      </c>
      <c r="F3738" t="s">
        <v>321</v>
      </c>
      <c r="G3738" t="s">
        <v>100</v>
      </c>
      <c r="H3738">
        <v>3855</v>
      </c>
      <c r="I3738" s="68" t="str">
        <f>VLOOKUP(E3738,Refs!$P$2:$R$29,3,FALSE)</f>
        <v>Y56</v>
      </c>
      <c r="J3738" s="68" t="str">
        <f>VLOOKUP(E3738,Refs!$P$2:$S$29,4,FALSE)</f>
        <v>London</v>
      </c>
      <c r="K3738" s="28">
        <f t="shared" si="119"/>
        <v>3855</v>
      </c>
    </row>
    <row r="3739" spans="1:11" x14ac:dyDescent="0.35">
      <c r="A3739" s="69">
        <f t="shared" si="120"/>
        <v>45778</v>
      </c>
      <c r="B3739" t="s">
        <v>918</v>
      </c>
      <c r="C3739" t="s">
        <v>274</v>
      </c>
      <c r="D3739" t="s">
        <v>897</v>
      </c>
      <c r="E3739" t="s">
        <v>320</v>
      </c>
      <c r="F3739" t="s">
        <v>321</v>
      </c>
      <c r="G3739" t="s">
        <v>101</v>
      </c>
      <c r="H3739">
        <v>903</v>
      </c>
      <c r="I3739" s="68" t="str">
        <f>VLOOKUP(E3739,Refs!$P$2:$R$29,3,FALSE)</f>
        <v>Y56</v>
      </c>
      <c r="J3739" s="68" t="str">
        <f>VLOOKUP(E3739,Refs!$P$2:$S$29,4,FALSE)</f>
        <v>London</v>
      </c>
      <c r="K3739" s="28">
        <f t="shared" si="119"/>
        <v>903</v>
      </c>
    </row>
    <row r="3740" spans="1:11" x14ac:dyDescent="0.35">
      <c r="A3740" s="69">
        <f t="shared" si="120"/>
        <v>45778</v>
      </c>
      <c r="B3740" t="s">
        <v>918</v>
      </c>
      <c r="C3740" t="s">
        <v>274</v>
      </c>
      <c r="D3740" t="s">
        <v>897</v>
      </c>
      <c r="E3740" t="s">
        <v>320</v>
      </c>
      <c r="F3740" t="s">
        <v>321</v>
      </c>
      <c r="G3740" t="s">
        <v>102</v>
      </c>
      <c r="H3740">
        <v>1250</v>
      </c>
      <c r="I3740" s="68" t="str">
        <f>VLOOKUP(E3740,Refs!$P$2:$R$29,3,FALSE)</f>
        <v>Y56</v>
      </c>
      <c r="J3740" s="68" t="str">
        <f>VLOOKUP(E3740,Refs!$P$2:$S$29,4,FALSE)</f>
        <v>London</v>
      </c>
      <c r="K3740" s="28">
        <f t="shared" si="119"/>
        <v>1250</v>
      </c>
    </row>
    <row r="3741" spans="1:11" x14ac:dyDescent="0.35">
      <c r="A3741" s="69">
        <f t="shared" si="120"/>
        <v>45778</v>
      </c>
      <c r="B3741" t="s">
        <v>918</v>
      </c>
      <c r="C3741" t="s">
        <v>274</v>
      </c>
      <c r="D3741" t="s">
        <v>897</v>
      </c>
      <c r="E3741" t="s">
        <v>320</v>
      </c>
      <c r="F3741" t="s">
        <v>321</v>
      </c>
      <c r="G3741" t="s">
        <v>103</v>
      </c>
      <c r="H3741">
        <v>188</v>
      </c>
      <c r="I3741" s="68" t="str">
        <f>VLOOKUP(E3741,Refs!$P$2:$R$29,3,FALSE)</f>
        <v>Y56</v>
      </c>
      <c r="J3741" s="68" t="str">
        <f>VLOOKUP(E3741,Refs!$P$2:$S$29,4,FALSE)</f>
        <v>London</v>
      </c>
      <c r="K3741" s="28">
        <f t="shared" si="119"/>
        <v>188</v>
      </c>
    </row>
    <row r="3742" spans="1:11" x14ac:dyDescent="0.35">
      <c r="A3742" s="69">
        <f t="shared" si="120"/>
        <v>45778</v>
      </c>
      <c r="B3742" t="s">
        <v>918</v>
      </c>
      <c r="C3742" t="s">
        <v>274</v>
      </c>
      <c r="D3742" t="s">
        <v>897</v>
      </c>
      <c r="E3742" t="s">
        <v>320</v>
      </c>
      <c r="F3742" t="s">
        <v>321</v>
      </c>
      <c r="G3742" t="s">
        <v>104</v>
      </c>
      <c r="H3742">
        <v>3292</v>
      </c>
      <c r="I3742" s="68" t="str">
        <f>VLOOKUP(E3742,Refs!$P$2:$R$29,3,FALSE)</f>
        <v>Y56</v>
      </c>
      <c r="J3742" s="68" t="str">
        <f>VLOOKUP(E3742,Refs!$P$2:$S$29,4,FALSE)</f>
        <v>London</v>
      </c>
      <c r="K3742" s="28">
        <f t="shared" si="119"/>
        <v>3292</v>
      </c>
    </row>
    <row r="3743" spans="1:11" x14ac:dyDescent="0.35">
      <c r="A3743" s="69">
        <f t="shared" si="120"/>
        <v>45778</v>
      </c>
      <c r="B3743" t="s">
        <v>918</v>
      </c>
      <c r="C3743" t="s">
        <v>274</v>
      </c>
      <c r="D3743" t="s">
        <v>897</v>
      </c>
      <c r="E3743" t="s">
        <v>320</v>
      </c>
      <c r="F3743" t="s">
        <v>321</v>
      </c>
      <c r="G3743" t="s">
        <v>105</v>
      </c>
      <c r="H3743">
        <v>22125703</v>
      </c>
      <c r="I3743" s="68" t="str">
        <f>VLOOKUP(E3743,Refs!$P$2:$R$29,3,FALSE)</f>
        <v>Y56</v>
      </c>
      <c r="J3743" s="68" t="str">
        <f>VLOOKUP(E3743,Refs!$P$2:$S$29,4,FALSE)</f>
        <v>London</v>
      </c>
      <c r="K3743" s="28">
        <f t="shared" si="119"/>
        <v>22125703</v>
      </c>
    </row>
    <row r="3744" spans="1:11" x14ac:dyDescent="0.35">
      <c r="A3744" s="69">
        <f t="shared" si="120"/>
        <v>45778</v>
      </c>
      <c r="B3744" t="s">
        <v>918</v>
      </c>
      <c r="C3744" t="s">
        <v>274</v>
      </c>
      <c r="D3744" t="s">
        <v>897</v>
      </c>
      <c r="E3744" t="s">
        <v>320</v>
      </c>
      <c r="F3744" t="s">
        <v>321</v>
      </c>
      <c r="G3744" t="s">
        <v>106</v>
      </c>
      <c r="H3744">
        <v>4712</v>
      </c>
      <c r="I3744" s="68" t="str">
        <f>VLOOKUP(E3744,Refs!$P$2:$R$29,3,FALSE)</f>
        <v>Y56</v>
      </c>
      <c r="J3744" s="68" t="str">
        <f>VLOOKUP(E3744,Refs!$P$2:$S$29,4,FALSE)</f>
        <v>London</v>
      </c>
      <c r="K3744" s="28">
        <f t="shared" si="119"/>
        <v>4712</v>
      </c>
    </row>
    <row r="3745" spans="1:11" x14ac:dyDescent="0.35">
      <c r="A3745" s="69">
        <f t="shared" si="120"/>
        <v>45778</v>
      </c>
      <c r="B3745" t="s">
        <v>918</v>
      </c>
      <c r="C3745" t="s">
        <v>274</v>
      </c>
      <c r="D3745" t="s">
        <v>897</v>
      </c>
      <c r="E3745" t="s">
        <v>320</v>
      </c>
      <c r="F3745" t="s">
        <v>321</v>
      </c>
      <c r="G3745" t="s">
        <v>107</v>
      </c>
      <c r="H3745">
        <v>2507</v>
      </c>
      <c r="I3745" s="68" t="str">
        <f>VLOOKUP(E3745,Refs!$P$2:$R$29,3,FALSE)</f>
        <v>Y56</v>
      </c>
      <c r="J3745" s="68" t="str">
        <f>VLOOKUP(E3745,Refs!$P$2:$S$29,4,FALSE)</f>
        <v>London</v>
      </c>
      <c r="K3745" s="28">
        <f t="shared" si="119"/>
        <v>2507</v>
      </c>
    </row>
    <row r="3746" spans="1:11" x14ac:dyDescent="0.35">
      <c r="A3746" s="69">
        <f t="shared" si="120"/>
        <v>45778</v>
      </c>
      <c r="B3746" t="s">
        <v>918</v>
      </c>
      <c r="C3746" t="s">
        <v>274</v>
      </c>
      <c r="D3746" t="s">
        <v>897</v>
      </c>
      <c r="E3746" t="s">
        <v>320</v>
      </c>
      <c r="F3746" t="s">
        <v>321</v>
      </c>
      <c r="G3746" t="s">
        <v>108</v>
      </c>
      <c r="H3746">
        <v>172</v>
      </c>
      <c r="I3746" s="68" t="str">
        <f>VLOOKUP(E3746,Refs!$P$2:$R$29,3,FALSE)</f>
        <v>Y56</v>
      </c>
      <c r="J3746" s="68" t="str">
        <f>VLOOKUP(E3746,Refs!$P$2:$S$29,4,FALSE)</f>
        <v>London</v>
      </c>
      <c r="K3746" s="28">
        <f t="shared" ref="K3746:K3809" si="121">IF(OR(H3746="NULL",H3746=0,H3746=""),"",H3746)</f>
        <v>172</v>
      </c>
    </row>
    <row r="3747" spans="1:11" x14ac:dyDescent="0.35">
      <c r="A3747" s="69">
        <f t="shared" si="120"/>
        <v>45778</v>
      </c>
      <c r="B3747" t="s">
        <v>918</v>
      </c>
      <c r="C3747" t="s">
        <v>274</v>
      </c>
      <c r="D3747" t="s">
        <v>897</v>
      </c>
      <c r="E3747" t="s">
        <v>320</v>
      </c>
      <c r="F3747" t="s">
        <v>321</v>
      </c>
      <c r="G3747" t="s">
        <v>109</v>
      </c>
      <c r="H3747">
        <v>1636</v>
      </c>
      <c r="I3747" s="68" t="str">
        <f>VLOOKUP(E3747,Refs!$P$2:$R$29,3,FALSE)</f>
        <v>Y56</v>
      </c>
      <c r="J3747" s="68" t="str">
        <f>VLOOKUP(E3747,Refs!$P$2:$S$29,4,FALSE)</f>
        <v>London</v>
      </c>
      <c r="K3747" s="28">
        <f t="shared" si="121"/>
        <v>1636</v>
      </c>
    </row>
    <row r="3748" spans="1:11" x14ac:dyDescent="0.35">
      <c r="A3748" s="69">
        <f t="shared" si="120"/>
        <v>45778</v>
      </c>
      <c r="B3748" t="s">
        <v>918</v>
      </c>
      <c r="C3748" t="s">
        <v>274</v>
      </c>
      <c r="D3748" t="s">
        <v>897</v>
      </c>
      <c r="E3748" t="s">
        <v>320</v>
      </c>
      <c r="F3748" t="s">
        <v>321</v>
      </c>
      <c r="G3748" t="s">
        <v>110</v>
      </c>
      <c r="H3748">
        <v>17012133</v>
      </c>
      <c r="I3748" s="68" t="str">
        <f>VLOOKUP(E3748,Refs!$P$2:$R$29,3,FALSE)</f>
        <v>Y56</v>
      </c>
      <c r="J3748" s="68" t="str">
        <f>VLOOKUP(E3748,Refs!$P$2:$S$29,4,FALSE)</f>
        <v>London</v>
      </c>
      <c r="K3748" s="28">
        <f t="shared" si="121"/>
        <v>17012133</v>
      </c>
    </row>
    <row r="3749" spans="1:11" x14ac:dyDescent="0.35">
      <c r="A3749" s="69">
        <f t="shared" si="120"/>
        <v>45778</v>
      </c>
      <c r="B3749" t="s">
        <v>918</v>
      </c>
      <c r="C3749" t="s">
        <v>274</v>
      </c>
      <c r="D3749" t="s">
        <v>897</v>
      </c>
      <c r="E3749" t="s">
        <v>320</v>
      </c>
      <c r="F3749" t="s">
        <v>321</v>
      </c>
      <c r="G3749" t="s">
        <v>111</v>
      </c>
      <c r="H3749">
        <v>913</v>
      </c>
      <c r="I3749" s="68" t="str">
        <f>VLOOKUP(E3749,Refs!$P$2:$R$29,3,FALSE)</f>
        <v>Y56</v>
      </c>
      <c r="J3749" s="68" t="str">
        <f>VLOOKUP(E3749,Refs!$P$2:$S$29,4,FALSE)</f>
        <v>London</v>
      </c>
      <c r="K3749" s="28">
        <f t="shared" si="121"/>
        <v>913</v>
      </c>
    </row>
    <row r="3750" spans="1:11" x14ac:dyDescent="0.35">
      <c r="A3750" s="69">
        <f t="shared" si="120"/>
        <v>45778</v>
      </c>
      <c r="B3750" t="s">
        <v>918</v>
      </c>
      <c r="C3750" t="s">
        <v>274</v>
      </c>
      <c r="D3750" t="s">
        <v>897</v>
      </c>
      <c r="E3750" t="s">
        <v>320</v>
      </c>
      <c r="F3750" t="s">
        <v>321</v>
      </c>
      <c r="G3750" t="s">
        <v>814</v>
      </c>
      <c r="H3750">
        <v>15750</v>
      </c>
      <c r="I3750" s="68" t="str">
        <f>VLOOKUP(E3750,Refs!$P$2:$R$29,3,FALSE)</f>
        <v>Y56</v>
      </c>
      <c r="J3750" s="68" t="str">
        <f>VLOOKUP(E3750,Refs!$P$2:$S$29,4,FALSE)</f>
        <v>London</v>
      </c>
      <c r="K3750" s="28">
        <f t="shared" si="121"/>
        <v>15750</v>
      </c>
    </row>
    <row r="3751" spans="1:11" x14ac:dyDescent="0.35">
      <c r="A3751" s="69">
        <f t="shared" si="120"/>
        <v>45778</v>
      </c>
      <c r="B3751" t="s">
        <v>918</v>
      </c>
      <c r="C3751" t="s">
        <v>274</v>
      </c>
      <c r="D3751" t="s">
        <v>897</v>
      </c>
      <c r="E3751" t="s">
        <v>320</v>
      </c>
      <c r="F3751" t="s">
        <v>321</v>
      </c>
      <c r="G3751" t="s">
        <v>815</v>
      </c>
      <c r="H3751">
        <v>138</v>
      </c>
      <c r="I3751" s="68" t="str">
        <f>VLOOKUP(E3751,Refs!$P$2:$R$29,3,FALSE)</f>
        <v>Y56</v>
      </c>
      <c r="J3751" s="68" t="str">
        <f>VLOOKUP(E3751,Refs!$P$2:$S$29,4,FALSE)</f>
        <v>London</v>
      </c>
      <c r="K3751" s="28">
        <f t="shared" si="121"/>
        <v>138</v>
      </c>
    </row>
    <row r="3752" spans="1:11" x14ac:dyDescent="0.35">
      <c r="A3752" s="69">
        <f t="shared" si="120"/>
        <v>45778</v>
      </c>
      <c r="B3752" t="s">
        <v>918</v>
      </c>
      <c r="C3752" t="s">
        <v>274</v>
      </c>
      <c r="D3752" t="s">
        <v>897</v>
      </c>
      <c r="E3752" t="s">
        <v>320</v>
      </c>
      <c r="F3752" t="s">
        <v>321</v>
      </c>
      <c r="G3752" t="s">
        <v>112</v>
      </c>
      <c r="H3752">
        <v>22837</v>
      </c>
      <c r="I3752" s="68" t="str">
        <f>VLOOKUP(E3752,Refs!$P$2:$R$29,3,FALSE)</f>
        <v>Y56</v>
      </c>
      <c r="J3752" s="68" t="str">
        <f>VLOOKUP(E3752,Refs!$P$2:$S$29,4,FALSE)</f>
        <v>London</v>
      </c>
      <c r="K3752" s="28">
        <f t="shared" si="121"/>
        <v>22837</v>
      </c>
    </row>
    <row r="3753" spans="1:11" x14ac:dyDescent="0.35">
      <c r="A3753" s="69">
        <f t="shared" si="120"/>
        <v>45778</v>
      </c>
      <c r="B3753" t="s">
        <v>918</v>
      </c>
      <c r="C3753" t="s">
        <v>274</v>
      </c>
      <c r="D3753" t="s">
        <v>897</v>
      </c>
      <c r="E3753" t="s">
        <v>320</v>
      </c>
      <c r="F3753" t="s">
        <v>321</v>
      </c>
      <c r="G3753" t="s">
        <v>113</v>
      </c>
      <c r="H3753">
        <v>3</v>
      </c>
      <c r="I3753" s="68" t="str">
        <f>VLOOKUP(E3753,Refs!$P$2:$R$29,3,FALSE)</f>
        <v>Y56</v>
      </c>
      <c r="J3753" s="68" t="str">
        <f>VLOOKUP(E3753,Refs!$P$2:$S$29,4,FALSE)</f>
        <v>London</v>
      </c>
      <c r="K3753" s="28">
        <f t="shared" si="121"/>
        <v>3</v>
      </c>
    </row>
    <row r="3754" spans="1:11" x14ac:dyDescent="0.35">
      <c r="A3754" s="69">
        <f t="shared" si="120"/>
        <v>45778</v>
      </c>
      <c r="B3754" t="s">
        <v>918</v>
      </c>
      <c r="C3754" t="s">
        <v>274</v>
      </c>
      <c r="D3754" t="s">
        <v>897</v>
      </c>
      <c r="E3754" t="s">
        <v>320</v>
      </c>
      <c r="F3754" t="s">
        <v>321</v>
      </c>
      <c r="G3754" t="s">
        <v>114</v>
      </c>
      <c r="H3754">
        <v>14442</v>
      </c>
      <c r="I3754" s="68" t="str">
        <f>VLOOKUP(E3754,Refs!$P$2:$R$29,3,FALSE)</f>
        <v>Y56</v>
      </c>
      <c r="J3754" s="68" t="str">
        <f>VLOOKUP(E3754,Refs!$P$2:$S$29,4,FALSE)</f>
        <v>London</v>
      </c>
      <c r="K3754" s="28">
        <f t="shared" si="121"/>
        <v>14442</v>
      </c>
    </row>
    <row r="3755" spans="1:11" x14ac:dyDescent="0.35">
      <c r="A3755" s="69">
        <f t="shared" si="120"/>
        <v>45778</v>
      </c>
      <c r="B3755" t="s">
        <v>918</v>
      </c>
      <c r="C3755" t="s">
        <v>274</v>
      </c>
      <c r="D3755" t="s">
        <v>897</v>
      </c>
      <c r="E3755" t="s">
        <v>320</v>
      </c>
      <c r="F3755" t="s">
        <v>321</v>
      </c>
      <c r="G3755" t="s">
        <v>115</v>
      </c>
      <c r="H3755">
        <v>14910</v>
      </c>
      <c r="I3755" s="68" t="str">
        <f>VLOOKUP(E3755,Refs!$P$2:$R$29,3,FALSE)</f>
        <v>Y56</v>
      </c>
      <c r="J3755" s="68" t="str">
        <f>VLOOKUP(E3755,Refs!$P$2:$S$29,4,FALSE)</f>
        <v>London</v>
      </c>
      <c r="K3755" s="28">
        <f t="shared" si="121"/>
        <v>14910</v>
      </c>
    </row>
    <row r="3756" spans="1:11" x14ac:dyDescent="0.35">
      <c r="A3756" s="69">
        <f t="shared" si="120"/>
        <v>45778</v>
      </c>
      <c r="B3756" t="s">
        <v>918</v>
      </c>
      <c r="C3756" t="s">
        <v>274</v>
      </c>
      <c r="D3756" t="s">
        <v>897</v>
      </c>
      <c r="E3756" t="s">
        <v>320</v>
      </c>
      <c r="F3756" t="s">
        <v>321</v>
      </c>
      <c r="G3756" t="s">
        <v>116</v>
      </c>
      <c r="H3756">
        <v>7133</v>
      </c>
      <c r="I3756" s="68" t="str">
        <f>VLOOKUP(E3756,Refs!$P$2:$R$29,3,FALSE)</f>
        <v>Y56</v>
      </c>
      <c r="J3756" s="68" t="str">
        <f>VLOOKUP(E3756,Refs!$P$2:$S$29,4,FALSE)</f>
        <v>London</v>
      </c>
      <c r="K3756" s="28">
        <f t="shared" si="121"/>
        <v>7133</v>
      </c>
    </row>
    <row r="3757" spans="1:11" x14ac:dyDescent="0.35">
      <c r="A3757" s="69">
        <f t="shared" si="120"/>
        <v>45778</v>
      </c>
      <c r="B3757" t="s">
        <v>918</v>
      </c>
      <c r="C3757" t="s">
        <v>274</v>
      </c>
      <c r="D3757" t="s">
        <v>897</v>
      </c>
      <c r="E3757" t="s">
        <v>320</v>
      </c>
      <c r="F3757" t="s">
        <v>321</v>
      </c>
      <c r="G3757" t="s">
        <v>117</v>
      </c>
      <c r="H3757">
        <v>5409</v>
      </c>
      <c r="I3757" s="68" t="str">
        <f>VLOOKUP(E3757,Refs!$P$2:$R$29,3,FALSE)</f>
        <v>Y56</v>
      </c>
      <c r="J3757" s="68" t="str">
        <f>VLOOKUP(E3757,Refs!$P$2:$S$29,4,FALSE)</f>
        <v>London</v>
      </c>
      <c r="K3757" s="28">
        <f t="shared" si="121"/>
        <v>5409</v>
      </c>
    </row>
    <row r="3758" spans="1:11" x14ac:dyDescent="0.35">
      <c r="A3758" s="69">
        <f t="shared" si="120"/>
        <v>45778</v>
      </c>
      <c r="B3758" t="s">
        <v>918</v>
      </c>
      <c r="C3758" t="s">
        <v>274</v>
      </c>
      <c r="D3758" t="s">
        <v>897</v>
      </c>
      <c r="E3758" t="s">
        <v>320</v>
      </c>
      <c r="F3758" t="s">
        <v>321</v>
      </c>
      <c r="G3758" t="s">
        <v>118</v>
      </c>
      <c r="H3758">
        <v>5605</v>
      </c>
      <c r="I3758" s="68" t="str">
        <f>VLOOKUP(E3758,Refs!$P$2:$R$29,3,FALSE)</f>
        <v>Y56</v>
      </c>
      <c r="J3758" s="68" t="str">
        <f>VLOOKUP(E3758,Refs!$P$2:$S$29,4,FALSE)</f>
        <v>London</v>
      </c>
      <c r="K3758" s="28">
        <f t="shared" si="121"/>
        <v>5605</v>
      </c>
    </row>
    <row r="3759" spans="1:11" x14ac:dyDescent="0.35">
      <c r="A3759" s="69">
        <f t="shared" si="120"/>
        <v>45778</v>
      </c>
      <c r="B3759" t="s">
        <v>918</v>
      </c>
      <c r="C3759" t="s">
        <v>274</v>
      </c>
      <c r="D3759" t="s">
        <v>897</v>
      </c>
      <c r="E3759" t="s">
        <v>320</v>
      </c>
      <c r="F3759" t="s">
        <v>321</v>
      </c>
      <c r="G3759" t="s">
        <v>119</v>
      </c>
      <c r="H3759">
        <v>4923</v>
      </c>
      <c r="I3759" s="68" t="str">
        <f>VLOOKUP(E3759,Refs!$P$2:$R$29,3,FALSE)</f>
        <v>Y56</v>
      </c>
      <c r="J3759" s="68" t="str">
        <f>VLOOKUP(E3759,Refs!$P$2:$S$29,4,FALSE)</f>
        <v>London</v>
      </c>
      <c r="K3759" s="28">
        <f t="shared" si="121"/>
        <v>4923</v>
      </c>
    </row>
    <row r="3760" spans="1:11" x14ac:dyDescent="0.35">
      <c r="A3760" s="69">
        <f t="shared" si="120"/>
        <v>45778</v>
      </c>
      <c r="B3760" t="s">
        <v>918</v>
      </c>
      <c r="C3760" t="s">
        <v>274</v>
      </c>
      <c r="D3760" t="s">
        <v>897</v>
      </c>
      <c r="E3760" t="s">
        <v>320</v>
      </c>
      <c r="F3760" t="s">
        <v>321</v>
      </c>
      <c r="G3760" t="s">
        <v>120</v>
      </c>
      <c r="H3760">
        <v>1394</v>
      </c>
      <c r="I3760" s="68" t="str">
        <f>VLOOKUP(E3760,Refs!$P$2:$R$29,3,FALSE)</f>
        <v>Y56</v>
      </c>
      <c r="J3760" s="68" t="str">
        <f>VLOOKUP(E3760,Refs!$P$2:$S$29,4,FALSE)</f>
        <v>London</v>
      </c>
      <c r="K3760" s="28">
        <f t="shared" si="121"/>
        <v>1394</v>
      </c>
    </row>
    <row r="3761" spans="1:11" x14ac:dyDescent="0.35">
      <c r="A3761" s="69">
        <f t="shared" si="120"/>
        <v>45778</v>
      </c>
      <c r="B3761" t="s">
        <v>918</v>
      </c>
      <c r="C3761" t="s">
        <v>274</v>
      </c>
      <c r="D3761" t="s">
        <v>897</v>
      </c>
      <c r="E3761" t="s">
        <v>320</v>
      </c>
      <c r="F3761" t="s">
        <v>321</v>
      </c>
      <c r="G3761" t="s">
        <v>121</v>
      </c>
      <c r="H3761">
        <v>385</v>
      </c>
      <c r="I3761" s="68" t="str">
        <f>VLOOKUP(E3761,Refs!$P$2:$R$29,3,FALSE)</f>
        <v>Y56</v>
      </c>
      <c r="J3761" s="68" t="str">
        <f>VLOOKUP(E3761,Refs!$P$2:$S$29,4,FALSE)</f>
        <v>London</v>
      </c>
      <c r="K3761" s="28">
        <f t="shared" si="121"/>
        <v>385</v>
      </c>
    </row>
    <row r="3762" spans="1:11" x14ac:dyDescent="0.35">
      <c r="A3762" s="69">
        <f t="shared" si="120"/>
        <v>45778</v>
      </c>
      <c r="B3762" t="s">
        <v>918</v>
      </c>
      <c r="C3762" t="s">
        <v>274</v>
      </c>
      <c r="D3762" t="s">
        <v>897</v>
      </c>
      <c r="E3762" t="s">
        <v>320</v>
      </c>
      <c r="F3762" t="s">
        <v>321</v>
      </c>
      <c r="G3762" t="s">
        <v>122</v>
      </c>
      <c r="H3762">
        <v>5247</v>
      </c>
      <c r="I3762" s="68" t="str">
        <f>VLOOKUP(E3762,Refs!$P$2:$R$29,3,FALSE)</f>
        <v>Y56</v>
      </c>
      <c r="J3762" s="68" t="str">
        <f>VLOOKUP(E3762,Refs!$P$2:$S$29,4,FALSE)</f>
        <v>London</v>
      </c>
      <c r="K3762" s="28">
        <f t="shared" si="121"/>
        <v>5247</v>
      </c>
    </row>
    <row r="3763" spans="1:11" x14ac:dyDescent="0.35">
      <c r="A3763" s="69">
        <f t="shared" si="120"/>
        <v>45778</v>
      </c>
      <c r="B3763" t="s">
        <v>918</v>
      </c>
      <c r="C3763" t="s">
        <v>274</v>
      </c>
      <c r="D3763" t="s">
        <v>897</v>
      </c>
      <c r="E3763" t="s">
        <v>320</v>
      </c>
      <c r="F3763" t="s">
        <v>321</v>
      </c>
      <c r="G3763" t="s">
        <v>123</v>
      </c>
      <c r="H3763">
        <v>1919</v>
      </c>
      <c r="I3763" s="68" t="str">
        <f>VLOOKUP(E3763,Refs!$P$2:$R$29,3,FALSE)</f>
        <v>Y56</v>
      </c>
      <c r="J3763" s="68" t="str">
        <f>VLOOKUP(E3763,Refs!$P$2:$S$29,4,FALSE)</f>
        <v>London</v>
      </c>
      <c r="K3763" s="28">
        <f t="shared" si="121"/>
        <v>1919</v>
      </c>
    </row>
    <row r="3764" spans="1:11" x14ac:dyDescent="0.35">
      <c r="A3764" s="69">
        <f t="shared" si="120"/>
        <v>45778</v>
      </c>
      <c r="B3764" t="s">
        <v>918</v>
      </c>
      <c r="C3764" t="s">
        <v>274</v>
      </c>
      <c r="D3764" t="s">
        <v>897</v>
      </c>
      <c r="E3764" t="s">
        <v>320</v>
      </c>
      <c r="F3764" t="s">
        <v>321</v>
      </c>
      <c r="G3764" t="s">
        <v>124</v>
      </c>
      <c r="H3764">
        <v>36</v>
      </c>
      <c r="I3764" s="68" t="str">
        <f>VLOOKUP(E3764,Refs!$P$2:$R$29,3,FALSE)</f>
        <v>Y56</v>
      </c>
      <c r="J3764" s="68" t="str">
        <f>VLOOKUP(E3764,Refs!$P$2:$S$29,4,FALSE)</f>
        <v>London</v>
      </c>
      <c r="K3764" s="28">
        <f t="shared" si="121"/>
        <v>36</v>
      </c>
    </row>
    <row r="3765" spans="1:11" x14ac:dyDescent="0.35">
      <c r="A3765" s="69">
        <f t="shared" si="120"/>
        <v>45778</v>
      </c>
      <c r="B3765" t="s">
        <v>918</v>
      </c>
      <c r="C3765" t="s">
        <v>274</v>
      </c>
      <c r="D3765" t="s">
        <v>897</v>
      </c>
      <c r="E3765" t="s">
        <v>320</v>
      </c>
      <c r="F3765" t="s">
        <v>321</v>
      </c>
      <c r="G3765" t="s">
        <v>125</v>
      </c>
      <c r="H3765">
        <v>2</v>
      </c>
      <c r="I3765" s="68" t="str">
        <f>VLOOKUP(E3765,Refs!$P$2:$R$29,3,FALSE)</f>
        <v>Y56</v>
      </c>
      <c r="J3765" s="68" t="str">
        <f>VLOOKUP(E3765,Refs!$P$2:$S$29,4,FALSE)</f>
        <v>London</v>
      </c>
      <c r="K3765" s="28">
        <f t="shared" si="121"/>
        <v>2</v>
      </c>
    </row>
    <row r="3766" spans="1:11" x14ac:dyDescent="0.35">
      <c r="A3766" s="69">
        <f t="shared" si="120"/>
        <v>45778</v>
      </c>
      <c r="B3766" t="s">
        <v>918</v>
      </c>
      <c r="C3766" t="s">
        <v>274</v>
      </c>
      <c r="D3766" t="s">
        <v>897</v>
      </c>
      <c r="E3766" t="s">
        <v>320</v>
      </c>
      <c r="F3766" t="s">
        <v>321</v>
      </c>
      <c r="G3766" t="s">
        <v>126</v>
      </c>
      <c r="H3766">
        <v>3100</v>
      </c>
      <c r="I3766" s="68" t="str">
        <f>VLOOKUP(E3766,Refs!$P$2:$R$29,3,FALSE)</f>
        <v>Y56</v>
      </c>
      <c r="J3766" s="68" t="str">
        <f>VLOOKUP(E3766,Refs!$P$2:$S$29,4,FALSE)</f>
        <v>London</v>
      </c>
      <c r="K3766" s="28">
        <f t="shared" si="121"/>
        <v>3100</v>
      </c>
    </row>
    <row r="3767" spans="1:11" x14ac:dyDescent="0.35">
      <c r="A3767" s="69">
        <f t="shared" si="120"/>
        <v>45778</v>
      </c>
      <c r="B3767" t="s">
        <v>918</v>
      </c>
      <c r="C3767" t="s">
        <v>274</v>
      </c>
      <c r="D3767" t="s">
        <v>897</v>
      </c>
      <c r="E3767" t="s">
        <v>320</v>
      </c>
      <c r="F3767" t="s">
        <v>321</v>
      </c>
      <c r="G3767" t="s">
        <v>127</v>
      </c>
      <c r="H3767">
        <v>2125</v>
      </c>
      <c r="I3767" s="68" t="str">
        <f>VLOOKUP(E3767,Refs!$P$2:$R$29,3,FALSE)</f>
        <v>Y56</v>
      </c>
      <c r="J3767" s="68" t="str">
        <f>VLOOKUP(E3767,Refs!$P$2:$S$29,4,FALSE)</f>
        <v>London</v>
      </c>
      <c r="K3767" s="28">
        <f t="shared" si="121"/>
        <v>2125</v>
      </c>
    </row>
    <row r="3768" spans="1:11" x14ac:dyDescent="0.35">
      <c r="A3768" s="69">
        <f t="shared" si="120"/>
        <v>45778</v>
      </c>
      <c r="B3768" t="s">
        <v>918</v>
      </c>
      <c r="C3768" t="s">
        <v>274</v>
      </c>
      <c r="D3768" t="s">
        <v>897</v>
      </c>
      <c r="E3768" t="s">
        <v>320</v>
      </c>
      <c r="F3768" t="s">
        <v>321</v>
      </c>
      <c r="G3768" t="s">
        <v>128</v>
      </c>
      <c r="H3768">
        <v>147</v>
      </c>
      <c r="I3768" s="68" t="str">
        <f>VLOOKUP(E3768,Refs!$P$2:$R$29,3,FALSE)</f>
        <v>Y56</v>
      </c>
      <c r="J3768" s="68" t="str">
        <f>VLOOKUP(E3768,Refs!$P$2:$S$29,4,FALSE)</f>
        <v>London</v>
      </c>
      <c r="K3768" s="28">
        <f t="shared" si="121"/>
        <v>147</v>
      </c>
    </row>
    <row r="3769" spans="1:11" x14ac:dyDescent="0.35">
      <c r="A3769" s="69">
        <f t="shared" si="120"/>
        <v>45778</v>
      </c>
      <c r="B3769" t="s">
        <v>918</v>
      </c>
      <c r="C3769" t="s">
        <v>274</v>
      </c>
      <c r="D3769" t="s">
        <v>897</v>
      </c>
      <c r="E3769" t="s">
        <v>320</v>
      </c>
      <c r="F3769" t="s">
        <v>321</v>
      </c>
      <c r="G3769" t="s">
        <v>129</v>
      </c>
      <c r="H3769">
        <v>107</v>
      </c>
      <c r="I3769" s="68" t="str">
        <f>VLOOKUP(E3769,Refs!$P$2:$R$29,3,FALSE)</f>
        <v>Y56</v>
      </c>
      <c r="J3769" s="68" t="str">
        <f>VLOOKUP(E3769,Refs!$P$2:$S$29,4,FALSE)</f>
        <v>London</v>
      </c>
      <c r="K3769" s="28">
        <f t="shared" si="121"/>
        <v>107</v>
      </c>
    </row>
    <row r="3770" spans="1:11" x14ac:dyDescent="0.35">
      <c r="A3770" s="69">
        <f t="shared" si="120"/>
        <v>45778</v>
      </c>
      <c r="B3770" t="s">
        <v>918</v>
      </c>
      <c r="C3770" t="s">
        <v>274</v>
      </c>
      <c r="D3770" t="s">
        <v>897</v>
      </c>
      <c r="E3770" t="s">
        <v>320</v>
      </c>
      <c r="F3770" t="s">
        <v>321</v>
      </c>
      <c r="G3770" t="s">
        <v>130</v>
      </c>
      <c r="H3770">
        <v>561</v>
      </c>
      <c r="I3770" s="68" t="str">
        <f>VLOOKUP(E3770,Refs!$P$2:$R$29,3,FALSE)</f>
        <v>Y56</v>
      </c>
      <c r="J3770" s="68" t="str">
        <f>VLOOKUP(E3770,Refs!$P$2:$S$29,4,FALSE)</f>
        <v>London</v>
      </c>
      <c r="K3770" s="28">
        <f t="shared" si="121"/>
        <v>561</v>
      </c>
    </row>
    <row r="3771" spans="1:11" x14ac:dyDescent="0.35">
      <c r="A3771" s="69">
        <f t="shared" si="120"/>
        <v>45778</v>
      </c>
      <c r="B3771" t="s">
        <v>918</v>
      </c>
      <c r="C3771" t="s">
        <v>274</v>
      </c>
      <c r="D3771" t="s">
        <v>897</v>
      </c>
      <c r="E3771" t="s">
        <v>320</v>
      </c>
      <c r="F3771" t="s">
        <v>321</v>
      </c>
      <c r="G3771" t="s">
        <v>131</v>
      </c>
      <c r="H3771">
        <v>447</v>
      </c>
      <c r="I3771" s="68" t="str">
        <f>VLOOKUP(E3771,Refs!$P$2:$R$29,3,FALSE)</f>
        <v>Y56</v>
      </c>
      <c r="J3771" s="68" t="str">
        <f>VLOOKUP(E3771,Refs!$P$2:$S$29,4,FALSE)</f>
        <v>London</v>
      </c>
      <c r="K3771" s="28">
        <f t="shared" si="121"/>
        <v>447</v>
      </c>
    </row>
    <row r="3772" spans="1:11" x14ac:dyDescent="0.35">
      <c r="A3772" s="69">
        <f t="shared" si="120"/>
        <v>45778</v>
      </c>
      <c r="B3772" t="s">
        <v>918</v>
      </c>
      <c r="C3772" t="s">
        <v>274</v>
      </c>
      <c r="D3772" t="s">
        <v>897</v>
      </c>
      <c r="E3772" t="s">
        <v>320</v>
      </c>
      <c r="F3772" t="s">
        <v>321</v>
      </c>
      <c r="G3772" t="s">
        <v>132</v>
      </c>
      <c r="H3772">
        <v>3667</v>
      </c>
      <c r="I3772" s="68" t="str">
        <f>VLOOKUP(E3772,Refs!$P$2:$R$29,3,FALSE)</f>
        <v>Y56</v>
      </c>
      <c r="J3772" s="68" t="str">
        <f>VLOOKUP(E3772,Refs!$P$2:$S$29,4,FALSE)</f>
        <v>London</v>
      </c>
      <c r="K3772" s="28">
        <f t="shared" si="121"/>
        <v>3667</v>
      </c>
    </row>
    <row r="3773" spans="1:11" x14ac:dyDescent="0.35">
      <c r="A3773" s="69">
        <f t="shared" si="120"/>
        <v>45778</v>
      </c>
      <c r="B3773" t="s">
        <v>918</v>
      </c>
      <c r="C3773" t="s">
        <v>274</v>
      </c>
      <c r="D3773" t="s">
        <v>897</v>
      </c>
      <c r="E3773" t="s">
        <v>320</v>
      </c>
      <c r="F3773" t="s">
        <v>321</v>
      </c>
      <c r="G3773" t="s">
        <v>133</v>
      </c>
      <c r="H3773">
        <v>2699</v>
      </c>
      <c r="I3773" s="68" t="str">
        <f>VLOOKUP(E3773,Refs!$P$2:$R$29,3,FALSE)</f>
        <v>Y56</v>
      </c>
      <c r="J3773" s="68" t="str">
        <f>VLOOKUP(E3773,Refs!$P$2:$S$29,4,FALSE)</f>
        <v>London</v>
      </c>
      <c r="K3773" s="28">
        <f t="shared" si="121"/>
        <v>2699</v>
      </c>
    </row>
    <row r="3774" spans="1:11" x14ac:dyDescent="0.35">
      <c r="A3774" s="69">
        <f t="shared" si="120"/>
        <v>45778</v>
      </c>
      <c r="B3774" t="s">
        <v>918</v>
      </c>
      <c r="C3774" t="s">
        <v>274</v>
      </c>
      <c r="D3774" t="s">
        <v>897</v>
      </c>
      <c r="E3774" t="s">
        <v>320</v>
      </c>
      <c r="F3774" t="s">
        <v>321</v>
      </c>
      <c r="G3774" t="s">
        <v>134</v>
      </c>
      <c r="H3774">
        <v>1406</v>
      </c>
      <c r="I3774" s="68" t="str">
        <f>VLOOKUP(E3774,Refs!$P$2:$R$29,3,FALSE)</f>
        <v>Y56</v>
      </c>
      <c r="J3774" s="68" t="str">
        <f>VLOOKUP(E3774,Refs!$P$2:$S$29,4,FALSE)</f>
        <v>London</v>
      </c>
      <c r="K3774" s="28">
        <f t="shared" si="121"/>
        <v>1406</v>
      </c>
    </row>
    <row r="3775" spans="1:11" x14ac:dyDescent="0.35">
      <c r="A3775" s="69">
        <f t="shared" si="120"/>
        <v>45778</v>
      </c>
      <c r="B3775" t="s">
        <v>918</v>
      </c>
      <c r="C3775" t="s">
        <v>274</v>
      </c>
      <c r="D3775" t="s">
        <v>897</v>
      </c>
      <c r="E3775" t="s">
        <v>320</v>
      </c>
      <c r="F3775" t="s">
        <v>321</v>
      </c>
      <c r="G3775" t="s">
        <v>135</v>
      </c>
      <c r="H3775">
        <v>1011</v>
      </c>
      <c r="I3775" s="68" t="str">
        <f>VLOOKUP(E3775,Refs!$P$2:$R$29,3,FALSE)</f>
        <v>Y56</v>
      </c>
      <c r="J3775" s="68" t="str">
        <f>VLOOKUP(E3775,Refs!$P$2:$S$29,4,FALSE)</f>
        <v>London</v>
      </c>
      <c r="K3775" s="28">
        <f t="shared" si="121"/>
        <v>1011</v>
      </c>
    </row>
    <row r="3776" spans="1:11" x14ac:dyDescent="0.35">
      <c r="A3776" s="69">
        <f t="shared" si="120"/>
        <v>45778</v>
      </c>
      <c r="B3776" t="s">
        <v>918</v>
      </c>
      <c r="C3776" t="s">
        <v>274</v>
      </c>
      <c r="D3776" t="s">
        <v>897</v>
      </c>
      <c r="E3776" t="s">
        <v>320</v>
      </c>
      <c r="F3776" t="s">
        <v>321</v>
      </c>
      <c r="G3776" t="s">
        <v>136</v>
      </c>
      <c r="H3776">
        <v>202</v>
      </c>
      <c r="I3776" s="68" t="str">
        <f>VLOOKUP(E3776,Refs!$P$2:$R$29,3,FALSE)</f>
        <v>Y56</v>
      </c>
      <c r="J3776" s="68" t="str">
        <f>VLOOKUP(E3776,Refs!$P$2:$S$29,4,FALSE)</f>
        <v>London</v>
      </c>
      <c r="K3776" s="28">
        <f t="shared" si="121"/>
        <v>202</v>
      </c>
    </row>
    <row r="3777" spans="1:11" x14ac:dyDescent="0.35">
      <c r="A3777" s="69">
        <f t="shared" si="120"/>
        <v>45778</v>
      </c>
      <c r="B3777" t="s">
        <v>918</v>
      </c>
      <c r="C3777" t="s">
        <v>274</v>
      </c>
      <c r="D3777" t="s">
        <v>897</v>
      </c>
      <c r="E3777" t="s">
        <v>320</v>
      </c>
      <c r="F3777" t="s">
        <v>321</v>
      </c>
      <c r="G3777" t="s">
        <v>137</v>
      </c>
      <c r="H3777">
        <v>86</v>
      </c>
      <c r="I3777" s="68" t="str">
        <f>VLOOKUP(E3777,Refs!$P$2:$R$29,3,FALSE)</f>
        <v>Y56</v>
      </c>
      <c r="J3777" s="68" t="str">
        <f>VLOOKUP(E3777,Refs!$P$2:$S$29,4,FALSE)</f>
        <v>London</v>
      </c>
      <c r="K3777" s="28">
        <f t="shared" si="121"/>
        <v>86</v>
      </c>
    </row>
    <row r="3778" spans="1:11" x14ac:dyDescent="0.35">
      <c r="A3778" s="69">
        <f t="shared" si="120"/>
        <v>45778</v>
      </c>
      <c r="B3778" t="s">
        <v>918</v>
      </c>
      <c r="C3778" t="s">
        <v>274</v>
      </c>
      <c r="D3778" t="s">
        <v>897</v>
      </c>
      <c r="E3778" t="s">
        <v>320</v>
      </c>
      <c r="F3778" t="s">
        <v>321</v>
      </c>
      <c r="G3778" t="s">
        <v>138</v>
      </c>
      <c r="H3778">
        <v>5</v>
      </c>
      <c r="I3778" s="68" t="str">
        <f>VLOOKUP(E3778,Refs!$P$2:$R$29,3,FALSE)</f>
        <v>Y56</v>
      </c>
      <c r="J3778" s="68" t="str">
        <f>VLOOKUP(E3778,Refs!$P$2:$S$29,4,FALSE)</f>
        <v>London</v>
      </c>
      <c r="K3778" s="28">
        <f t="shared" si="121"/>
        <v>5</v>
      </c>
    </row>
    <row r="3779" spans="1:11" x14ac:dyDescent="0.35">
      <c r="A3779" s="69">
        <f t="shared" ref="A3779:A3842" si="122">DATEVALUE(RIGHT(B3779,8))</f>
        <v>45778</v>
      </c>
      <c r="B3779" t="s">
        <v>918</v>
      </c>
      <c r="C3779" t="s">
        <v>274</v>
      </c>
      <c r="D3779" t="s">
        <v>897</v>
      </c>
      <c r="E3779" t="s">
        <v>320</v>
      </c>
      <c r="F3779" t="s">
        <v>321</v>
      </c>
      <c r="G3779" t="s">
        <v>139</v>
      </c>
      <c r="H3779">
        <v>1</v>
      </c>
      <c r="I3779" s="68" t="str">
        <f>VLOOKUP(E3779,Refs!$P$2:$R$29,3,FALSE)</f>
        <v>Y56</v>
      </c>
      <c r="J3779" s="68" t="str">
        <f>VLOOKUP(E3779,Refs!$P$2:$S$29,4,FALSE)</f>
        <v>London</v>
      </c>
      <c r="K3779" s="28">
        <f t="shared" si="121"/>
        <v>1</v>
      </c>
    </row>
    <row r="3780" spans="1:11" x14ac:dyDescent="0.35">
      <c r="A3780" s="69">
        <f t="shared" si="122"/>
        <v>45778</v>
      </c>
      <c r="B3780" t="s">
        <v>918</v>
      </c>
      <c r="C3780" t="s">
        <v>274</v>
      </c>
      <c r="D3780" t="s">
        <v>897</v>
      </c>
      <c r="E3780" t="s">
        <v>320</v>
      </c>
      <c r="F3780" t="s">
        <v>321</v>
      </c>
      <c r="G3780" t="s">
        <v>140</v>
      </c>
      <c r="H3780">
        <v>80</v>
      </c>
      <c r="I3780" s="68" t="str">
        <f>VLOOKUP(E3780,Refs!$P$2:$R$29,3,FALSE)</f>
        <v>Y56</v>
      </c>
      <c r="J3780" s="68" t="str">
        <f>VLOOKUP(E3780,Refs!$P$2:$S$29,4,FALSE)</f>
        <v>London</v>
      </c>
      <c r="K3780" s="28">
        <f t="shared" si="121"/>
        <v>80</v>
      </c>
    </row>
    <row r="3781" spans="1:11" x14ac:dyDescent="0.35">
      <c r="A3781" s="69">
        <f t="shared" si="122"/>
        <v>45778</v>
      </c>
      <c r="B3781" t="s">
        <v>918</v>
      </c>
      <c r="C3781" t="s">
        <v>274</v>
      </c>
      <c r="D3781" t="s">
        <v>897</v>
      </c>
      <c r="E3781" t="s">
        <v>320</v>
      </c>
      <c r="F3781" t="s">
        <v>321</v>
      </c>
      <c r="G3781" t="s">
        <v>141</v>
      </c>
      <c r="H3781">
        <v>66</v>
      </c>
      <c r="I3781" s="68" t="str">
        <f>VLOOKUP(E3781,Refs!$P$2:$R$29,3,FALSE)</f>
        <v>Y56</v>
      </c>
      <c r="J3781" s="68" t="str">
        <f>VLOOKUP(E3781,Refs!$P$2:$S$29,4,FALSE)</f>
        <v>London</v>
      </c>
      <c r="K3781" s="28">
        <f t="shared" si="121"/>
        <v>66</v>
      </c>
    </row>
    <row r="3782" spans="1:11" x14ac:dyDescent="0.35">
      <c r="A3782" s="69">
        <f t="shared" si="122"/>
        <v>45778</v>
      </c>
      <c r="B3782" t="s">
        <v>918</v>
      </c>
      <c r="C3782" t="s">
        <v>274</v>
      </c>
      <c r="D3782" t="s">
        <v>897</v>
      </c>
      <c r="E3782" t="s">
        <v>320</v>
      </c>
      <c r="F3782" t="s">
        <v>321</v>
      </c>
      <c r="G3782" t="s">
        <v>730</v>
      </c>
      <c r="H3782">
        <v>72</v>
      </c>
      <c r="I3782" s="68" t="str">
        <f>VLOOKUP(E3782,Refs!$P$2:$R$29,3,FALSE)</f>
        <v>Y56</v>
      </c>
      <c r="J3782" s="68" t="str">
        <f>VLOOKUP(E3782,Refs!$P$2:$S$29,4,FALSE)</f>
        <v>London</v>
      </c>
      <c r="K3782" s="28">
        <f t="shared" si="121"/>
        <v>72</v>
      </c>
    </row>
    <row r="3783" spans="1:11" x14ac:dyDescent="0.35">
      <c r="A3783" s="69">
        <f t="shared" si="122"/>
        <v>45778</v>
      </c>
      <c r="B3783" t="s">
        <v>918</v>
      </c>
      <c r="C3783" t="s">
        <v>274</v>
      </c>
      <c r="D3783" t="s">
        <v>897</v>
      </c>
      <c r="E3783" t="s">
        <v>320</v>
      </c>
      <c r="F3783" t="s">
        <v>321</v>
      </c>
      <c r="G3783" t="s">
        <v>729</v>
      </c>
      <c r="H3783">
        <v>1</v>
      </c>
      <c r="I3783" s="68" t="str">
        <f>VLOOKUP(E3783,Refs!$P$2:$R$29,3,FALSE)</f>
        <v>Y56</v>
      </c>
      <c r="J3783" s="68" t="str">
        <f>VLOOKUP(E3783,Refs!$P$2:$S$29,4,FALSE)</f>
        <v>London</v>
      </c>
      <c r="K3783" s="28">
        <f t="shared" si="121"/>
        <v>1</v>
      </c>
    </row>
    <row r="3784" spans="1:11" x14ac:dyDescent="0.35">
      <c r="A3784" s="69">
        <f t="shared" si="122"/>
        <v>45778</v>
      </c>
      <c r="B3784" t="s">
        <v>918</v>
      </c>
      <c r="C3784" t="s">
        <v>274</v>
      </c>
      <c r="D3784" t="s">
        <v>897</v>
      </c>
      <c r="E3784" t="s">
        <v>320</v>
      </c>
      <c r="F3784" t="s">
        <v>321</v>
      </c>
      <c r="G3784" t="s">
        <v>732</v>
      </c>
      <c r="H3784">
        <v>46</v>
      </c>
      <c r="I3784" s="68" t="str">
        <f>VLOOKUP(E3784,Refs!$P$2:$R$29,3,FALSE)</f>
        <v>Y56</v>
      </c>
      <c r="J3784" s="68" t="str">
        <f>VLOOKUP(E3784,Refs!$P$2:$S$29,4,FALSE)</f>
        <v>London</v>
      </c>
      <c r="K3784" s="28">
        <f t="shared" si="121"/>
        <v>46</v>
      </c>
    </row>
    <row r="3785" spans="1:11" x14ac:dyDescent="0.35">
      <c r="A3785" s="69">
        <f t="shared" si="122"/>
        <v>45778</v>
      </c>
      <c r="B3785" t="s">
        <v>918</v>
      </c>
      <c r="C3785" t="s">
        <v>274</v>
      </c>
      <c r="D3785" t="s">
        <v>897</v>
      </c>
      <c r="E3785" t="s">
        <v>320</v>
      </c>
      <c r="F3785" t="s">
        <v>321</v>
      </c>
      <c r="G3785" t="s">
        <v>731</v>
      </c>
      <c r="H3785">
        <v>13</v>
      </c>
      <c r="I3785" s="68" t="str">
        <f>VLOOKUP(E3785,Refs!$P$2:$R$29,3,FALSE)</f>
        <v>Y56</v>
      </c>
      <c r="J3785" s="68" t="str">
        <f>VLOOKUP(E3785,Refs!$P$2:$S$29,4,FALSE)</f>
        <v>London</v>
      </c>
      <c r="K3785" s="28">
        <f t="shared" si="121"/>
        <v>13</v>
      </c>
    </row>
    <row r="3786" spans="1:11" x14ac:dyDescent="0.35">
      <c r="A3786" s="69">
        <f t="shared" si="122"/>
        <v>45778</v>
      </c>
      <c r="B3786" t="s">
        <v>918</v>
      </c>
      <c r="C3786" t="s">
        <v>274</v>
      </c>
      <c r="D3786" t="s">
        <v>897</v>
      </c>
      <c r="E3786" t="s">
        <v>803</v>
      </c>
      <c r="F3786" t="s">
        <v>804</v>
      </c>
      <c r="G3786" t="s">
        <v>10</v>
      </c>
      <c r="H3786">
        <v>37760</v>
      </c>
      <c r="I3786" s="68" t="str">
        <f>VLOOKUP(E3786,Refs!$P$2:$R$29,3,FALSE)</f>
        <v>Y56</v>
      </c>
      <c r="J3786" s="68" t="str">
        <f>VLOOKUP(E3786,Refs!$P$2:$S$29,4,FALSE)</f>
        <v>London</v>
      </c>
      <c r="K3786" s="28">
        <f t="shared" si="121"/>
        <v>37760</v>
      </c>
    </row>
    <row r="3787" spans="1:11" x14ac:dyDescent="0.35">
      <c r="A3787" s="69">
        <f t="shared" si="122"/>
        <v>45778</v>
      </c>
      <c r="B3787" t="s">
        <v>918</v>
      </c>
      <c r="C3787" t="s">
        <v>274</v>
      </c>
      <c r="D3787" t="s">
        <v>897</v>
      </c>
      <c r="E3787" t="s">
        <v>803</v>
      </c>
      <c r="F3787" t="s">
        <v>804</v>
      </c>
      <c r="G3787" t="s">
        <v>70</v>
      </c>
      <c r="H3787">
        <v>3070</v>
      </c>
      <c r="I3787" s="68" t="str">
        <f>VLOOKUP(E3787,Refs!$P$2:$R$29,3,FALSE)</f>
        <v>Y56</v>
      </c>
      <c r="J3787" s="68" t="str">
        <f>VLOOKUP(E3787,Refs!$P$2:$S$29,4,FALSE)</f>
        <v>London</v>
      </c>
      <c r="K3787" s="28">
        <f t="shared" si="121"/>
        <v>3070</v>
      </c>
    </row>
    <row r="3788" spans="1:11" x14ac:dyDescent="0.35">
      <c r="A3788" s="69">
        <f t="shared" si="122"/>
        <v>45778</v>
      </c>
      <c r="B3788" t="s">
        <v>918</v>
      </c>
      <c r="C3788" t="s">
        <v>274</v>
      </c>
      <c r="D3788" t="s">
        <v>897</v>
      </c>
      <c r="E3788" t="s">
        <v>803</v>
      </c>
      <c r="F3788" t="s">
        <v>804</v>
      </c>
      <c r="G3788" t="s">
        <v>20</v>
      </c>
      <c r="H3788">
        <v>35785</v>
      </c>
      <c r="I3788" s="68" t="str">
        <f>VLOOKUP(E3788,Refs!$P$2:$R$29,3,FALSE)</f>
        <v>Y56</v>
      </c>
      <c r="J3788" s="68" t="str">
        <f>VLOOKUP(E3788,Refs!$P$2:$S$29,4,FALSE)</f>
        <v>London</v>
      </c>
      <c r="K3788" s="28">
        <f t="shared" si="121"/>
        <v>35785</v>
      </c>
    </row>
    <row r="3789" spans="1:11" x14ac:dyDescent="0.35">
      <c r="A3789" s="69">
        <f t="shared" si="122"/>
        <v>45778</v>
      </c>
      <c r="B3789" t="s">
        <v>918</v>
      </c>
      <c r="C3789" t="s">
        <v>274</v>
      </c>
      <c r="D3789" t="s">
        <v>897</v>
      </c>
      <c r="E3789" t="s">
        <v>803</v>
      </c>
      <c r="F3789" t="s">
        <v>804</v>
      </c>
      <c r="G3789" t="s">
        <v>23</v>
      </c>
      <c r="H3789">
        <v>33485</v>
      </c>
      <c r="I3789" s="68" t="str">
        <f>VLOOKUP(E3789,Refs!$P$2:$R$29,3,FALSE)</f>
        <v>Y56</v>
      </c>
      <c r="J3789" s="68" t="str">
        <f>VLOOKUP(E3789,Refs!$P$2:$S$29,4,FALSE)</f>
        <v>London</v>
      </c>
      <c r="K3789" s="28">
        <f t="shared" si="121"/>
        <v>33485</v>
      </c>
    </row>
    <row r="3790" spans="1:11" x14ac:dyDescent="0.35">
      <c r="A3790" s="69">
        <f t="shared" si="122"/>
        <v>45778</v>
      </c>
      <c r="B3790" t="s">
        <v>918</v>
      </c>
      <c r="C3790" t="s">
        <v>274</v>
      </c>
      <c r="D3790" t="s">
        <v>897</v>
      </c>
      <c r="E3790" t="s">
        <v>803</v>
      </c>
      <c r="F3790" t="s">
        <v>804</v>
      </c>
      <c r="G3790" t="s">
        <v>19</v>
      </c>
      <c r="H3790">
        <v>548</v>
      </c>
      <c r="I3790" s="68" t="str">
        <f>VLOOKUP(E3790,Refs!$P$2:$R$29,3,FALSE)</f>
        <v>Y56</v>
      </c>
      <c r="J3790" s="68" t="str">
        <f>VLOOKUP(E3790,Refs!$P$2:$S$29,4,FALSE)</f>
        <v>London</v>
      </c>
      <c r="K3790" s="28">
        <f t="shared" si="121"/>
        <v>548</v>
      </c>
    </row>
    <row r="3791" spans="1:11" x14ac:dyDescent="0.35">
      <c r="A3791" s="69">
        <f t="shared" si="122"/>
        <v>45778</v>
      </c>
      <c r="B3791" t="s">
        <v>918</v>
      </c>
      <c r="C3791" t="s">
        <v>274</v>
      </c>
      <c r="D3791" t="s">
        <v>897</v>
      </c>
      <c r="E3791" t="s">
        <v>803</v>
      </c>
      <c r="F3791" t="s">
        <v>804</v>
      </c>
      <c r="G3791" t="s">
        <v>21</v>
      </c>
      <c r="H3791">
        <v>184917</v>
      </c>
      <c r="I3791" s="68" t="str">
        <f>VLOOKUP(E3791,Refs!$P$2:$R$29,3,FALSE)</f>
        <v>Y56</v>
      </c>
      <c r="J3791" s="68" t="str">
        <f>VLOOKUP(E3791,Refs!$P$2:$S$29,4,FALSE)</f>
        <v>London</v>
      </c>
      <c r="K3791" s="28">
        <f t="shared" si="121"/>
        <v>184917</v>
      </c>
    </row>
    <row r="3792" spans="1:11" x14ac:dyDescent="0.35">
      <c r="A3792" s="69">
        <f t="shared" si="122"/>
        <v>45778</v>
      </c>
      <c r="B3792" t="s">
        <v>918</v>
      </c>
      <c r="C3792" t="s">
        <v>274</v>
      </c>
      <c r="D3792" t="s">
        <v>897</v>
      </c>
      <c r="E3792" t="s">
        <v>803</v>
      </c>
      <c r="F3792" t="s">
        <v>804</v>
      </c>
      <c r="G3792" t="s">
        <v>71</v>
      </c>
      <c r="H3792">
        <v>6</v>
      </c>
      <c r="I3792" s="68" t="str">
        <f>VLOOKUP(E3792,Refs!$P$2:$R$29,3,FALSE)</f>
        <v>Y56</v>
      </c>
      <c r="J3792" s="68" t="str">
        <f>VLOOKUP(E3792,Refs!$P$2:$S$29,4,FALSE)</f>
        <v>London</v>
      </c>
      <c r="K3792" s="28">
        <f t="shared" si="121"/>
        <v>6</v>
      </c>
    </row>
    <row r="3793" spans="1:11" x14ac:dyDescent="0.35">
      <c r="A3793" s="69">
        <f t="shared" si="122"/>
        <v>45778</v>
      </c>
      <c r="B3793" t="s">
        <v>918</v>
      </c>
      <c r="C3793" t="s">
        <v>274</v>
      </c>
      <c r="D3793" t="s">
        <v>897</v>
      </c>
      <c r="E3793" t="s">
        <v>803</v>
      </c>
      <c r="F3793" t="s">
        <v>804</v>
      </c>
      <c r="G3793" t="s">
        <v>72</v>
      </c>
      <c r="H3793">
        <v>7</v>
      </c>
      <c r="I3793" s="68" t="str">
        <f>VLOOKUP(E3793,Refs!$P$2:$R$29,3,FALSE)</f>
        <v>Y56</v>
      </c>
      <c r="J3793" s="68" t="str">
        <f>VLOOKUP(E3793,Refs!$P$2:$S$29,4,FALSE)</f>
        <v>London</v>
      </c>
      <c r="K3793" s="28">
        <f t="shared" si="121"/>
        <v>7</v>
      </c>
    </row>
    <row r="3794" spans="1:11" x14ac:dyDescent="0.35">
      <c r="A3794" s="69">
        <f t="shared" si="122"/>
        <v>45778</v>
      </c>
      <c r="B3794" t="s">
        <v>918</v>
      </c>
      <c r="C3794" t="s">
        <v>274</v>
      </c>
      <c r="D3794" t="s">
        <v>897</v>
      </c>
      <c r="E3794" t="s">
        <v>803</v>
      </c>
      <c r="F3794" t="s">
        <v>804</v>
      </c>
      <c r="G3794" t="s">
        <v>73</v>
      </c>
      <c r="H3794">
        <v>22639</v>
      </c>
      <c r="I3794" s="68" t="str">
        <f>VLOOKUP(E3794,Refs!$P$2:$R$29,3,FALSE)</f>
        <v>Y56</v>
      </c>
      <c r="J3794" s="68" t="str">
        <f>VLOOKUP(E3794,Refs!$P$2:$S$29,4,FALSE)</f>
        <v>London</v>
      </c>
      <c r="K3794" s="28">
        <f t="shared" si="121"/>
        <v>22639</v>
      </c>
    </row>
    <row r="3795" spans="1:11" x14ac:dyDescent="0.35">
      <c r="A3795" s="69">
        <f t="shared" si="122"/>
        <v>45778</v>
      </c>
      <c r="B3795" t="s">
        <v>918</v>
      </c>
      <c r="C3795" t="s">
        <v>274</v>
      </c>
      <c r="D3795" t="s">
        <v>897</v>
      </c>
      <c r="E3795" t="s">
        <v>803</v>
      </c>
      <c r="F3795" t="s">
        <v>804</v>
      </c>
      <c r="G3795" t="s">
        <v>74</v>
      </c>
      <c r="H3795">
        <v>8104</v>
      </c>
      <c r="I3795" s="68" t="str">
        <f>VLOOKUP(E3795,Refs!$P$2:$R$29,3,FALSE)</f>
        <v>Y56</v>
      </c>
      <c r="J3795" s="68" t="str">
        <f>VLOOKUP(E3795,Refs!$P$2:$S$29,4,FALSE)</f>
        <v>London</v>
      </c>
      <c r="K3795" s="28">
        <f t="shared" si="121"/>
        <v>8104</v>
      </c>
    </row>
    <row r="3796" spans="1:11" x14ac:dyDescent="0.35">
      <c r="A3796" s="69">
        <f t="shared" si="122"/>
        <v>45778</v>
      </c>
      <c r="B3796" t="s">
        <v>918</v>
      </c>
      <c r="C3796" t="s">
        <v>274</v>
      </c>
      <c r="D3796" t="s">
        <v>897</v>
      </c>
      <c r="E3796" t="s">
        <v>803</v>
      </c>
      <c r="F3796" t="s">
        <v>804</v>
      </c>
      <c r="G3796" t="s">
        <v>75</v>
      </c>
      <c r="H3796">
        <v>32271968</v>
      </c>
      <c r="I3796" s="68" t="str">
        <f>VLOOKUP(E3796,Refs!$P$2:$R$29,3,FALSE)</f>
        <v>Y56</v>
      </c>
      <c r="J3796" s="68" t="str">
        <f>VLOOKUP(E3796,Refs!$P$2:$S$29,4,FALSE)</f>
        <v>London</v>
      </c>
      <c r="K3796" s="28">
        <f t="shared" si="121"/>
        <v>32271968</v>
      </c>
    </row>
    <row r="3797" spans="1:11" x14ac:dyDescent="0.35">
      <c r="A3797" s="69">
        <f t="shared" si="122"/>
        <v>45778</v>
      </c>
      <c r="B3797" t="s">
        <v>918</v>
      </c>
      <c r="C3797" t="s">
        <v>274</v>
      </c>
      <c r="D3797" t="s">
        <v>897</v>
      </c>
      <c r="E3797" t="s">
        <v>803</v>
      </c>
      <c r="F3797" t="s">
        <v>804</v>
      </c>
      <c r="G3797" t="s">
        <v>26</v>
      </c>
      <c r="H3797">
        <v>31592</v>
      </c>
      <c r="I3797" s="68" t="str">
        <f>VLOOKUP(E3797,Refs!$P$2:$R$29,3,FALSE)</f>
        <v>Y56</v>
      </c>
      <c r="J3797" s="68" t="str">
        <f>VLOOKUP(E3797,Refs!$P$2:$S$29,4,FALSE)</f>
        <v>London</v>
      </c>
      <c r="K3797" s="28">
        <f t="shared" si="121"/>
        <v>31592</v>
      </c>
    </row>
    <row r="3798" spans="1:11" x14ac:dyDescent="0.35">
      <c r="A3798" s="69">
        <f t="shared" si="122"/>
        <v>45778</v>
      </c>
      <c r="B3798" t="s">
        <v>918</v>
      </c>
      <c r="C3798" t="s">
        <v>274</v>
      </c>
      <c r="D3798" t="s">
        <v>897</v>
      </c>
      <c r="E3798" t="s">
        <v>803</v>
      </c>
      <c r="F3798" t="s">
        <v>804</v>
      </c>
      <c r="G3798" t="s">
        <v>76</v>
      </c>
      <c r="H3798">
        <v>1462</v>
      </c>
      <c r="I3798" s="68" t="str">
        <f>VLOOKUP(E3798,Refs!$P$2:$R$29,3,FALSE)</f>
        <v>Y56</v>
      </c>
      <c r="J3798" s="68" t="str">
        <f>VLOOKUP(E3798,Refs!$P$2:$S$29,4,FALSE)</f>
        <v>London</v>
      </c>
      <c r="K3798" s="28">
        <f t="shared" si="121"/>
        <v>1462</v>
      </c>
    </row>
    <row r="3799" spans="1:11" x14ac:dyDescent="0.35">
      <c r="A3799" s="69">
        <f t="shared" si="122"/>
        <v>45778</v>
      </c>
      <c r="B3799" t="s">
        <v>918</v>
      </c>
      <c r="C3799" t="s">
        <v>274</v>
      </c>
      <c r="D3799" t="s">
        <v>897</v>
      </c>
      <c r="E3799" t="s">
        <v>803</v>
      </c>
      <c r="F3799" t="s">
        <v>804</v>
      </c>
      <c r="G3799" t="s">
        <v>77</v>
      </c>
      <c r="H3799">
        <v>12161</v>
      </c>
      <c r="I3799" s="68" t="str">
        <f>VLOOKUP(E3799,Refs!$P$2:$R$29,3,FALSE)</f>
        <v>Y56</v>
      </c>
      <c r="J3799" s="68" t="str">
        <f>VLOOKUP(E3799,Refs!$P$2:$S$29,4,FALSE)</f>
        <v>London</v>
      </c>
      <c r="K3799" s="28">
        <f t="shared" si="121"/>
        <v>12161</v>
      </c>
    </row>
    <row r="3800" spans="1:11" x14ac:dyDescent="0.35">
      <c r="A3800" s="69">
        <f t="shared" si="122"/>
        <v>45778</v>
      </c>
      <c r="B3800" t="s">
        <v>918</v>
      </c>
      <c r="C3800" t="s">
        <v>274</v>
      </c>
      <c r="D3800" t="s">
        <v>897</v>
      </c>
      <c r="E3800" t="s">
        <v>803</v>
      </c>
      <c r="F3800" t="s">
        <v>804</v>
      </c>
      <c r="G3800" t="s">
        <v>78</v>
      </c>
      <c r="H3800">
        <v>2030</v>
      </c>
      <c r="I3800" s="68" t="str">
        <f>VLOOKUP(E3800,Refs!$P$2:$R$29,3,FALSE)</f>
        <v>Y56</v>
      </c>
      <c r="J3800" s="68" t="str">
        <f>VLOOKUP(E3800,Refs!$P$2:$S$29,4,FALSE)</f>
        <v>London</v>
      </c>
      <c r="K3800" s="28">
        <f t="shared" si="121"/>
        <v>2030</v>
      </c>
    </row>
    <row r="3801" spans="1:11" x14ac:dyDescent="0.35">
      <c r="A3801" s="69">
        <f t="shared" si="122"/>
        <v>45778</v>
      </c>
      <c r="B3801" t="s">
        <v>918</v>
      </c>
      <c r="C3801" t="s">
        <v>274</v>
      </c>
      <c r="D3801" t="s">
        <v>897</v>
      </c>
      <c r="E3801" t="s">
        <v>803</v>
      </c>
      <c r="F3801" t="s">
        <v>804</v>
      </c>
      <c r="G3801" t="s">
        <v>79</v>
      </c>
      <c r="H3801">
        <v>14153</v>
      </c>
      <c r="I3801" s="68" t="str">
        <f>VLOOKUP(E3801,Refs!$P$2:$R$29,3,FALSE)</f>
        <v>Y56</v>
      </c>
      <c r="J3801" s="68" t="str">
        <f>VLOOKUP(E3801,Refs!$P$2:$S$29,4,FALSE)</f>
        <v>London</v>
      </c>
      <c r="K3801" s="28">
        <f t="shared" si="121"/>
        <v>14153</v>
      </c>
    </row>
    <row r="3802" spans="1:11" x14ac:dyDescent="0.35">
      <c r="A3802" s="69">
        <f t="shared" si="122"/>
        <v>45778</v>
      </c>
      <c r="B3802" t="s">
        <v>918</v>
      </c>
      <c r="C3802" t="s">
        <v>274</v>
      </c>
      <c r="D3802" t="s">
        <v>897</v>
      </c>
      <c r="E3802" t="s">
        <v>803</v>
      </c>
      <c r="F3802" t="s">
        <v>804</v>
      </c>
      <c r="G3802" t="s">
        <v>80</v>
      </c>
      <c r="H3802">
        <v>1786</v>
      </c>
      <c r="I3802" s="68" t="str">
        <f>VLOOKUP(E3802,Refs!$P$2:$R$29,3,FALSE)</f>
        <v>Y56</v>
      </c>
      <c r="J3802" s="68" t="str">
        <f>VLOOKUP(E3802,Refs!$P$2:$S$29,4,FALSE)</f>
        <v>London</v>
      </c>
      <c r="K3802" s="28">
        <f t="shared" si="121"/>
        <v>1786</v>
      </c>
    </row>
    <row r="3803" spans="1:11" x14ac:dyDescent="0.35">
      <c r="A3803" s="69">
        <f t="shared" si="122"/>
        <v>45778</v>
      </c>
      <c r="B3803" t="s">
        <v>918</v>
      </c>
      <c r="C3803" t="s">
        <v>274</v>
      </c>
      <c r="D3803" t="s">
        <v>897</v>
      </c>
      <c r="E3803" t="s">
        <v>803</v>
      </c>
      <c r="F3803" t="s">
        <v>804</v>
      </c>
      <c r="G3803" t="s">
        <v>25</v>
      </c>
      <c r="H3803">
        <v>16341</v>
      </c>
      <c r="I3803" s="68" t="str">
        <f>VLOOKUP(E3803,Refs!$P$2:$R$29,3,FALSE)</f>
        <v>Y56</v>
      </c>
      <c r="J3803" s="68" t="str">
        <f>VLOOKUP(E3803,Refs!$P$2:$S$29,4,FALSE)</f>
        <v>London</v>
      </c>
      <c r="K3803" s="28">
        <f t="shared" si="121"/>
        <v>16341</v>
      </c>
    </row>
    <row r="3804" spans="1:11" x14ac:dyDescent="0.35">
      <c r="A3804" s="69">
        <f t="shared" si="122"/>
        <v>45778</v>
      </c>
      <c r="B3804" t="s">
        <v>918</v>
      </c>
      <c r="C3804" t="s">
        <v>274</v>
      </c>
      <c r="D3804" t="s">
        <v>897</v>
      </c>
      <c r="E3804" t="s">
        <v>803</v>
      </c>
      <c r="F3804" t="s">
        <v>804</v>
      </c>
      <c r="G3804" t="s">
        <v>81</v>
      </c>
      <c r="H3804">
        <v>16</v>
      </c>
      <c r="I3804" s="68" t="str">
        <f>VLOOKUP(E3804,Refs!$P$2:$R$29,3,FALSE)</f>
        <v>Y56</v>
      </c>
      <c r="J3804" s="68" t="str">
        <f>VLOOKUP(E3804,Refs!$P$2:$S$29,4,FALSE)</f>
        <v>London</v>
      </c>
      <c r="K3804" s="28">
        <f t="shared" si="121"/>
        <v>16</v>
      </c>
    </row>
    <row r="3805" spans="1:11" x14ac:dyDescent="0.35">
      <c r="A3805" s="69">
        <f t="shared" si="122"/>
        <v>45778</v>
      </c>
      <c r="B3805" t="s">
        <v>918</v>
      </c>
      <c r="C3805" t="s">
        <v>274</v>
      </c>
      <c r="D3805" t="s">
        <v>897</v>
      </c>
      <c r="E3805" t="s">
        <v>803</v>
      </c>
      <c r="F3805" t="s">
        <v>804</v>
      </c>
      <c r="G3805" t="s">
        <v>82</v>
      </c>
      <c r="H3805">
        <v>6666</v>
      </c>
      <c r="I3805" s="68" t="str">
        <f>VLOOKUP(E3805,Refs!$P$2:$R$29,3,FALSE)</f>
        <v>Y56</v>
      </c>
      <c r="J3805" s="68" t="str">
        <f>VLOOKUP(E3805,Refs!$P$2:$S$29,4,FALSE)</f>
        <v>London</v>
      </c>
      <c r="K3805" s="28">
        <f t="shared" si="121"/>
        <v>6666</v>
      </c>
    </row>
    <row r="3806" spans="1:11" x14ac:dyDescent="0.35">
      <c r="A3806" s="69">
        <f t="shared" si="122"/>
        <v>45778</v>
      </c>
      <c r="B3806" t="s">
        <v>918</v>
      </c>
      <c r="C3806" t="s">
        <v>274</v>
      </c>
      <c r="D3806" t="s">
        <v>897</v>
      </c>
      <c r="E3806" t="s">
        <v>803</v>
      </c>
      <c r="F3806" t="s">
        <v>804</v>
      </c>
      <c r="G3806" t="s">
        <v>83</v>
      </c>
      <c r="H3806">
        <v>2744</v>
      </c>
      <c r="I3806" s="68" t="str">
        <f>VLOOKUP(E3806,Refs!$P$2:$R$29,3,FALSE)</f>
        <v>Y56</v>
      </c>
      <c r="J3806" s="68" t="str">
        <f>VLOOKUP(E3806,Refs!$P$2:$S$29,4,FALSE)</f>
        <v>London</v>
      </c>
      <c r="K3806" s="28">
        <f t="shared" si="121"/>
        <v>2744</v>
      </c>
    </row>
    <row r="3807" spans="1:11" x14ac:dyDescent="0.35">
      <c r="A3807" s="69">
        <f t="shared" si="122"/>
        <v>45778</v>
      </c>
      <c r="B3807" t="s">
        <v>918</v>
      </c>
      <c r="C3807" t="s">
        <v>274</v>
      </c>
      <c r="D3807" t="s">
        <v>897</v>
      </c>
      <c r="E3807" t="s">
        <v>803</v>
      </c>
      <c r="F3807" t="s">
        <v>804</v>
      </c>
      <c r="G3807" t="s">
        <v>84</v>
      </c>
      <c r="H3807">
        <v>4086</v>
      </c>
      <c r="I3807" s="68" t="str">
        <f>VLOOKUP(E3807,Refs!$P$2:$R$29,3,FALSE)</f>
        <v>Y56</v>
      </c>
      <c r="J3807" s="68" t="str">
        <f>VLOOKUP(E3807,Refs!$P$2:$S$29,4,FALSE)</f>
        <v>London</v>
      </c>
      <c r="K3807" s="28">
        <f t="shared" si="121"/>
        <v>4086</v>
      </c>
    </row>
    <row r="3808" spans="1:11" x14ac:dyDescent="0.35">
      <c r="A3808" s="69">
        <f t="shared" si="122"/>
        <v>45778</v>
      </c>
      <c r="B3808" t="s">
        <v>918</v>
      </c>
      <c r="C3808" t="s">
        <v>274</v>
      </c>
      <c r="D3808" t="s">
        <v>897</v>
      </c>
      <c r="E3808" t="s">
        <v>803</v>
      </c>
      <c r="F3808" t="s">
        <v>804</v>
      </c>
      <c r="G3808" t="s">
        <v>85</v>
      </c>
      <c r="H3808">
        <v>18179</v>
      </c>
      <c r="I3808" s="68" t="str">
        <f>VLOOKUP(E3808,Refs!$P$2:$R$29,3,FALSE)</f>
        <v>Y56</v>
      </c>
      <c r="J3808" s="68" t="str">
        <f>VLOOKUP(E3808,Refs!$P$2:$S$29,4,FALSE)</f>
        <v>London</v>
      </c>
      <c r="K3808" s="28">
        <f t="shared" si="121"/>
        <v>18179</v>
      </c>
    </row>
    <row r="3809" spans="1:11" x14ac:dyDescent="0.35">
      <c r="A3809" s="69">
        <f t="shared" si="122"/>
        <v>45778</v>
      </c>
      <c r="B3809" t="s">
        <v>918</v>
      </c>
      <c r="C3809" t="s">
        <v>274</v>
      </c>
      <c r="D3809" t="s">
        <v>897</v>
      </c>
      <c r="E3809" t="s">
        <v>803</v>
      </c>
      <c r="F3809" t="s">
        <v>804</v>
      </c>
      <c r="G3809" t="s">
        <v>86</v>
      </c>
      <c r="H3809">
        <v>1281</v>
      </c>
      <c r="I3809" s="68" t="str">
        <f>VLOOKUP(E3809,Refs!$P$2:$R$29,3,FALSE)</f>
        <v>Y56</v>
      </c>
      <c r="J3809" s="68" t="str">
        <f>VLOOKUP(E3809,Refs!$P$2:$S$29,4,FALSE)</f>
        <v>London</v>
      </c>
      <c r="K3809" s="28">
        <f t="shared" si="121"/>
        <v>1281</v>
      </c>
    </row>
    <row r="3810" spans="1:11" x14ac:dyDescent="0.35">
      <c r="A3810" s="69">
        <f t="shared" si="122"/>
        <v>45778</v>
      </c>
      <c r="B3810" t="s">
        <v>918</v>
      </c>
      <c r="C3810" t="s">
        <v>274</v>
      </c>
      <c r="D3810" t="s">
        <v>897</v>
      </c>
      <c r="E3810" t="s">
        <v>803</v>
      </c>
      <c r="F3810" t="s">
        <v>804</v>
      </c>
      <c r="G3810" t="s">
        <v>87</v>
      </c>
      <c r="H3810">
        <v>963</v>
      </c>
      <c r="I3810" s="68" t="str">
        <f>VLOOKUP(E3810,Refs!$P$2:$R$29,3,FALSE)</f>
        <v>Y56</v>
      </c>
      <c r="J3810" s="68" t="str">
        <f>VLOOKUP(E3810,Refs!$P$2:$S$29,4,FALSE)</f>
        <v>London</v>
      </c>
      <c r="K3810" s="28">
        <f t="shared" ref="K3810:K3873" si="123">IF(OR(H3810="NULL",H3810=0,H3810=""),"",H3810)</f>
        <v>963</v>
      </c>
    </row>
    <row r="3811" spans="1:11" x14ac:dyDescent="0.35">
      <c r="A3811" s="69">
        <f t="shared" si="122"/>
        <v>45778</v>
      </c>
      <c r="B3811" t="s">
        <v>918</v>
      </c>
      <c r="C3811" t="s">
        <v>274</v>
      </c>
      <c r="D3811" t="s">
        <v>897</v>
      </c>
      <c r="E3811" t="s">
        <v>803</v>
      </c>
      <c r="F3811" t="s">
        <v>804</v>
      </c>
      <c r="G3811" t="s">
        <v>88</v>
      </c>
      <c r="H3811">
        <v>3602</v>
      </c>
      <c r="I3811" s="68" t="str">
        <f>VLOOKUP(E3811,Refs!$P$2:$R$29,3,FALSE)</f>
        <v>Y56</v>
      </c>
      <c r="J3811" s="68" t="str">
        <f>VLOOKUP(E3811,Refs!$P$2:$S$29,4,FALSE)</f>
        <v>London</v>
      </c>
      <c r="K3811" s="28">
        <f t="shared" si="123"/>
        <v>3602</v>
      </c>
    </row>
    <row r="3812" spans="1:11" x14ac:dyDescent="0.35">
      <c r="A3812" s="69">
        <f t="shared" si="122"/>
        <v>45778</v>
      </c>
      <c r="B3812" t="s">
        <v>918</v>
      </c>
      <c r="C3812" t="s">
        <v>274</v>
      </c>
      <c r="D3812" t="s">
        <v>897</v>
      </c>
      <c r="E3812" t="s">
        <v>803</v>
      </c>
      <c r="F3812" t="s">
        <v>804</v>
      </c>
      <c r="G3812" t="s">
        <v>89</v>
      </c>
      <c r="H3812">
        <v>17142</v>
      </c>
      <c r="I3812" s="68" t="str">
        <f>VLOOKUP(E3812,Refs!$P$2:$R$29,3,FALSE)</f>
        <v>Y56</v>
      </c>
      <c r="J3812" s="68" t="str">
        <f>VLOOKUP(E3812,Refs!$P$2:$S$29,4,FALSE)</f>
        <v>London</v>
      </c>
      <c r="K3812" s="28">
        <f t="shared" si="123"/>
        <v>17142</v>
      </c>
    </row>
    <row r="3813" spans="1:11" x14ac:dyDescent="0.35">
      <c r="A3813" s="69">
        <f t="shared" si="122"/>
        <v>45778</v>
      </c>
      <c r="B3813" t="s">
        <v>918</v>
      </c>
      <c r="C3813" t="s">
        <v>274</v>
      </c>
      <c r="D3813" t="s">
        <v>897</v>
      </c>
      <c r="E3813" t="s">
        <v>803</v>
      </c>
      <c r="F3813" t="s">
        <v>804</v>
      </c>
      <c r="G3813" t="s">
        <v>90</v>
      </c>
      <c r="H3813">
        <v>30897</v>
      </c>
      <c r="I3813" s="68" t="str">
        <f>VLOOKUP(E3813,Refs!$P$2:$R$29,3,FALSE)</f>
        <v>Y56</v>
      </c>
      <c r="J3813" s="68" t="str">
        <f>VLOOKUP(E3813,Refs!$P$2:$S$29,4,FALSE)</f>
        <v>London</v>
      </c>
      <c r="K3813" s="28">
        <f t="shared" si="123"/>
        <v>30897</v>
      </c>
    </row>
    <row r="3814" spans="1:11" x14ac:dyDescent="0.35">
      <c r="A3814" s="69">
        <f t="shared" si="122"/>
        <v>45778</v>
      </c>
      <c r="B3814" t="s">
        <v>918</v>
      </c>
      <c r="C3814" t="s">
        <v>274</v>
      </c>
      <c r="D3814" t="s">
        <v>897</v>
      </c>
      <c r="E3814" t="s">
        <v>803</v>
      </c>
      <c r="F3814" t="s">
        <v>804</v>
      </c>
      <c r="G3814" t="s">
        <v>27</v>
      </c>
      <c r="H3814">
        <v>3299</v>
      </c>
      <c r="I3814" s="68" t="str">
        <f>VLOOKUP(E3814,Refs!$P$2:$R$29,3,FALSE)</f>
        <v>Y56</v>
      </c>
      <c r="J3814" s="68" t="str">
        <f>VLOOKUP(E3814,Refs!$P$2:$S$29,4,FALSE)</f>
        <v>London</v>
      </c>
      <c r="K3814" s="28">
        <f t="shared" si="123"/>
        <v>3299</v>
      </c>
    </row>
    <row r="3815" spans="1:11" x14ac:dyDescent="0.35">
      <c r="A3815" s="69">
        <f t="shared" si="122"/>
        <v>45778</v>
      </c>
      <c r="B3815" t="s">
        <v>918</v>
      </c>
      <c r="C3815" t="s">
        <v>274</v>
      </c>
      <c r="D3815" t="s">
        <v>897</v>
      </c>
      <c r="E3815" t="s">
        <v>803</v>
      </c>
      <c r="F3815" t="s">
        <v>804</v>
      </c>
      <c r="G3815" t="s">
        <v>29</v>
      </c>
      <c r="H3815">
        <v>4369</v>
      </c>
      <c r="I3815" s="68" t="str">
        <f>VLOOKUP(E3815,Refs!$P$2:$R$29,3,FALSE)</f>
        <v>Y56</v>
      </c>
      <c r="J3815" s="68" t="str">
        <f>VLOOKUP(E3815,Refs!$P$2:$S$29,4,FALSE)</f>
        <v>London</v>
      </c>
      <c r="K3815" s="28">
        <f t="shared" si="123"/>
        <v>4369</v>
      </c>
    </row>
    <row r="3816" spans="1:11" x14ac:dyDescent="0.35">
      <c r="A3816" s="69">
        <f t="shared" si="122"/>
        <v>45778</v>
      </c>
      <c r="B3816" t="s">
        <v>918</v>
      </c>
      <c r="C3816" t="s">
        <v>274</v>
      </c>
      <c r="D3816" t="s">
        <v>897</v>
      </c>
      <c r="E3816" t="s">
        <v>803</v>
      </c>
      <c r="F3816" t="s">
        <v>804</v>
      </c>
      <c r="G3816" t="s">
        <v>91</v>
      </c>
      <c r="H3816">
        <v>1915</v>
      </c>
      <c r="I3816" s="68" t="str">
        <f>VLOOKUP(E3816,Refs!$P$2:$R$29,3,FALSE)</f>
        <v>Y56</v>
      </c>
      <c r="J3816" s="68" t="str">
        <f>VLOOKUP(E3816,Refs!$P$2:$S$29,4,FALSE)</f>
        <v>London</v>
      </c>
      <c r="K3816" s="28">
        <f t="shared" si="123"/>
        <v>1915</v>
      </c>
    </row>
    <row r="3817" spans="1:11" x14ac:dyDescent="0.35">
      <c r="A3817" s="69">
        <f t="shared" si="122"/>
        <v>45778</v>
      </c>
      <c r="B3817" t="s">
        <v>918</v>
      </c>
      <c r="C3817" t="s">
        <v>274</v>
      </c>
      <c r="D3817" t="s">
        <v>897</v>
      </c>
      <c r="E3817" t="s">
        <v>803</v>
      </c>
      <c r="F3817" t="s">
        <v>804</v>
      </c>
      <c r="G3817" t="s">
        <v>92</v>
      </c>
      <c r="H3817">
        <v>50</v>
      </c>
      <c r="I3817" s="68" t="str">
        <f>VLOOKUP(E3817,Refs!$P$2:$R$29,3,FALSE)</f>
        <v>Y56</v>
      </c>
      <c r="J3817" s="68" t="str">
        <f>VLOOKUP(E3817,Refs!$P$2:$S$29,4,FALSE)</f>
        <v>London</v>
      </c>
      <c r="K3817" s="28">
        <f t="shared" si="123"/>
        <v>50</v>
      </c>
    </row>
    <row r="3818" spans="1:11" x14ac:dyDescent="0.35">
      <c r="A3818" s="69">
        <f t="shared" si="122"/>
        <v>45778</v>
      </c>
      <c r="B3818" t="s">
        <v>918</v>
      </c>
      <c r="C3818" t="s">
        <v>274</v>
      </c>
      <c r="D3818" t="s">
        <v>897</v>
      </c>
      <c r="E3818" t="s">
        <v>803</v>
      </c>
      <c r="F3818" t="s">
        <v>804</v>
      </c>
      <c r="G3818" t="s">
        <v>93</v>
      </c>
      <c r="H3818">
        <v>1419</v>
      </c>
      <c r="I3818" s="68" t="str">
        <f>VLOOKUP(E3818,Refs!$P$2:$R$29,3,FALSE)</f>
        <v>Y56</v>
      </c>
      <c r="J3818" s="68" t="str">
        <f>VLOOKUP(E3818,Refs!$P$2:$S$29,4,FALSE)</f>
        <v>London</v>
      </c>
      <c r="K3818" s="28">
        <f t="shared" si="123"/>
        <v>1419</v>
      </c>
    </row>
    <row r="3819" spans="1:11" x14ac:dyDescent="0.35">
      <c r="A3819" s="69">
        <f t="shared" si="122"/>
        <v>45778</v>
      </c>
      <c r="B3819" t="s">
        <v>918</v>
      </c>
      <c r="C3819" t="s">
        <v>274</v>
      </c>
      <c r="D3819" t="s">
        <v>897</v>
      </c>
      <c r="E3819" t="s">
        <v>803</v>
      </c>
      <c r="F3819" t="s">
        <v>804</v>
      </c>
      <c r="G3819" t="s">
        <v>94</v>
      </c>
      <c r="H3819">
        <v>120</v>
      </c>
      <c r="I3819" s="68" t="str">
        <f>VLOOKUP(E3819,Refs!$P$2:$R$29,3,FALSE)</f>
        <v>Y56</v>
      </c>
      <c r="J3819" s="68" t="str">
        <f>VLOOKUP(E3819,Refs!$P$2:$S$29,4,FALSE)</f>
        <v>London</v>
      </c>
      <c r="K3819" s="28">
        <f t="shared" si="123"/>
        <v>120</v>
      </c>
    </row>
    <row r="3820" spans="1:11" x14ac:dyDescent="0.35">
      <c r="A3820" s="69">
        <f t="shared" si="122"/>
        <v>45778</v>
      </c>
      <c r="B3820" t="s">
        <v>918</v>
      </c>
      <c r="C3820" t="s">
        <v>274</v>
      </c>
      <c r="D3820" t="s">
        <v>897</v>
      </c>
      <c r="E3820" t="s">
        <v>803</v>
      </c>
      <c r="F3820" t="s">
        <v>804</v>
      </c>
      <c r="G3820" t="s">
        <v>95</v>
      </c>
      <c r="H3820">
        <v>920</v>
      </c>
      <c r="I3820" s="68" t="str">
        <f>VLOOKUP(E3820,Refs!$P$2:$R$29,3,FALSE)</f>
        <v>Y56</v>
      </c>
      <c r="J3820" s="68" t="str">
        <f>VLOOKUP(E3820,Refs!$P$2:$S$29,4,FALSE)</f>
        <v>London</v>
      </c>
      <c r="K3820" s="28">
        <f t="shared" si="123"/>
        <v>920</v>
      </c>
    </row>
    <row r="3821" spans="1:11" x14ac:dyDescent="0.35">
      <c r="A3821" s="69">
        <f t="shared" si="122"/>
        <v>45778</v>
      </c>
      <c r="B3821" t="s">
        <v>918</v>
      </c>
      <c r="C3821" t="s">
        <v>274</v>
      </c>
      <c r="D3821" t="s">
        <v>897</v>
      </c>
      <c r="E3821" t="s">
        <v>803</v>
      </c>
      <c r="F3821" t="s">
        <v>804</v>
      </c>
      <c r="G3821" t="s">
        <v>96</v>
      </c>
      <c r="H3821">
        <v>54</v>
      </c>
      <c r="I3821" s="68" t="str">
        <f>VLOOKUP(E3821,Refs!$P$2:$R$29,3,FALSE)</f>
        <v>Y56</v>
      </c>
      <c r="J3821" s="68" t="str">
        <f>VLOOKUP(E3821,Refs!$P$2:$S$29,4,FALSE)</f>
        <v>London</v>
      </c>
      <c r="K3821" s="28">
        <f t="shared" si="123"/>
        <v>54</v>
      </c>
    </row>
    <row r="3822" spans="1:11" x14ac:dyDescent="0.35">
      <c r="A3822" s="69">
        <f t="shared" si="122"/>
        <v>45778</v>
      </c>
      <c r="B3822" t="s">
        <v>918</v>
      </c>
      <c r="C3822" t="s">
        <v>274</v>
      </c>
      <c r="D3822" t="s">
        <v>897</v>
      </c>
      <c r="E3822" t="s">
        <v>803</v>
      </c>
      <c r="F3822" t="s">
        <v>804</v>
      </c>
      <c r="G3822" t="s">
        <v>97</v>
      </c>
      <c r="H3822">
        <v>5267</v>
      </c>
      <c r="I3822" s="68" t="str">
        <f>VLOOKUP(E3822,Refs!$P$2:$R$29,3,FALSE)</f>
        <v>Y56</v>
      </c>
      <c r="J3822" s="68" t="str">
        <f>VLOOKUP(E3822,Refs!$P$2:$S$29,4,FALSE)</f>
        <v>London</v>
      </c>
      <c r="K3822" s="28">
        <f t="shared" si="123"/>
        <v>5267</v>
      </c>
    </row>
    <row r="3823" spans="1:11" x14ac:dyDescent="0.35">
      <c r="A3823" s="69">
        <f t="shared" si="122"/>
        <v>45778</v>
      </c>
      <c r="B3823" t="s">
        <v>918</v>
      </c>
      <c r="C3823" t="s">
        <v>274</v>
      </c>
      <c r="D3823" t="s">
        <v>897</v>
      </c>
      <c r="E3823" t="s">
        <v>803</v>
      </c>
      <c r="F3823" t="s">
        <v>804</v>
      </c>
      <c r="G3823" t="s">
        <v>31</v>
      </c>
      <c r="H3823">
        <v>4629</v>
      </c>
      <c r="I3823" s="68" t="str">
        <f>VLOOKUP(E3823,Refs!$P$2:$R$29,3,FALSE)</f>
        <v>Y56</v>
      </c>
      <c r="J3823" s="68" t="str">
        <f>VLOOKUP(E3823,Refs!$P$2:$S$29,4,FALSE)</f>
        <v>London</v>
      </c>
      <c r="K3823" s="28">
        <f t="shared" si="123"/>
        <v>4629</v>
      </c>
    </row>
    <row r="3824" spans="1:11" x14ac:dyDescent="0.35">
      <c r="A3824" s="69">
        <f t="shared" si="122"/>
        <v>45778</v>
      </c>
      <c r="B3824" t="s">
        <v>918</v>
      </c>
      <c r="C3824" t="s">
        <v>274</v>
      </c>
      <c r="D3824" t="s">
        <v>897</v>
      </c>
      <c r="E3824" t="s">
        <v>803</v>
      </c>
      <c r="F3824" t="s">
        <v>804</v>
      </c>
      <c r="G3824" t="s">
        <v>98</v>
      </c>
      <c r="H3824">
        <v>4769</v>
      </c>
      <c r="I3824" s="68" t="str">
        <f>VLOOKUP(E3824,Refs!$P$2:$R$29,3,FALSE)</f>
        <v>Y56</v>
      </c>
      <c r="J3824" s="68" t="str">
        <f>VLOOKUP(E3824,Refs!$P$2:$S$29,4,FALSE)</f>
        <v>London</v>
      </c>
      <c r="K3824" s="28">
        <f t="shared" si="123"/>
        <v>4769</v>
      </c>
    </row>
    <row r="3825" spans="1:11" x14ac:dyDescent="0.35">
      <c r="A3825" s="69">
        <f t="shared" si="122"/>
        <v>45778</v>
      </c>
      <c r="B3825" t="s">
        <v>918</v>
      </c>
      <c r="C3825" t="s">
        <v>274</v>
      </c>
      <c r="D3825" t="s">
        <v>897</v>
      </c>
      <c r="E3825" t="s">
        <v>803</v>
      </c>
      <c r="F3825" t="s">
        <v>804</v>
      </c>
      <c r="G3825" t="s">
        <v>99</v>
      </c>
      <c r="H3825">
        <v>3012</v>
      </c>
      <c r="I3825" s="68" t="str">
        <f>VLOOKUP(E3825,Refs!$P$2:$R$29,3,FALSE)</f>
        <v>Y56</v>
      </c>
      <c r="J3825" s="68" t="str">
        <f>VLOOKUP(E3825,Refs!$P$2:$S$29,4,FALSE)</f>
        <v>London</v>
      </c>
      <c r="K3825" s="28">
        <f t="shared" si="123"/>
        <v>3012</v>
      </c>
    </row>
    <row r="3826" spans="1:11" x14ac:dyDescent="0.35">
      <c r="A3826" s="69">
        <f t="shared" si="122"/>
        <v>45778</v>
      </c>
      <c r="B3826" t="s">
        <v>918</v>
      </c>
      <c r="C3826" t="s">
        <v>274</v>
      </c>
      <c r="D3826" t="s">
        <v>897</v>
      </c>
      <c r="E3826" t="s">
        <v>803</v>
      </c>
      <c r="F3826" t="s">
        <v>804</v>
      </c>
      <c r="G3826" t="s">
        <v>100</v>
      </c>
      <c r="H3826">
        <v>2745</v>
      </c>
      <c r="I3826" s="68" t="str">
        <f>VLOOKUP(E3826,Refs!$P$2:$R$29,3,FALSE)</f>
        <v>Y56</v>
      </c>
      <c r="J3826" s="68" t="str">
        <f>VLOOKUP(E3826,Refs!$P$2:$S$29,4,FALSE)</f>
        <v>London</v>
      </c>
      <c r="K3826" s="28">
        <f t="shared" si="123"/>
        <v>2745</v>
      </c>
    </row>
    <row r="3827" spans="1:11" x14ac:dyDescent="0.35">
      <c r="A3827" s="69">
        <f t="shared" si="122"/>
        <v>45778</v>
      </c>
      <c r="B3827" t="s">
        <v>918</v>
      </c>
      <c r="C3827" t="s">
        <v>274</v>
      </c>
      <c r="D3827" t="s">
        <v>897</v>
      </c>
      <c r="E3827" t="s">
        <v>803</v>
      </c>
      <c r="F3827" t="s">
        <v>804</v>
      </c>
      <c r="G3827" t="s">
        <v>101</v>
      </c>
      <c r="H3827">
        <v>535</v>
      </c>
      <c r="I3827" s="68" t="str">
        <f>VLOOKUP(E3827,Refs!$P$2:$R$29,3,FALSE)</f>
        <v>Y56</v>
      </c>
      <c r="J3827" s="68" t="str">
        <f>VLOOKUP(E3827,Refs!$P$2:$S$29,4,FALSE)</f>
        <v>London</v>
      </c>
      <c r="K3827" s="28">
        <f t="shared" si="123"/>
        <v>535</v>
      </c>
    </row>
    <row r="3828" spans="1:11" x14ac:dyDescent="0.35">
      <c r="A3828" s="69">
        <f t="shared" si="122"/>
        <v>45778</v>
      </c>
      <c r="B3828" t="s">
        <v>918</v>
      </c>
      <c r="C3828" t="s">
        <v>274</v>
      </c>
      <c r="D3828" t="s">
        <v>897</v>
      </c>
      <c r="E3828" t="s">
        <v>803</v>
      </c>
      <c r="F3828" t="s">
        <v>804</v>
      </c>
      <c r="G3828" t="s">
        <v>102</v>
      </c>
      <c r="H3828">
        <v>815</v>
      </c>
      <c r="I3828" s="68" t="str">
        <f>VLOOKUP(E3828,Refs!$P$2:$R$29,3,FALSE)</f>
        <v>Y56</v>
      </c>
      <c r="J3828" s="68" t="str">
        <f>VLOOKUP(E3828,Refs!$P$2:$S$29,4,FALSE)</f>
        <v>London</v>
      </c>
      <c r="K3828" s="28">
        <f t="shared" si="123"/>
        <v>815</v>
      </c>
    </row>
    <row r="3829" spans="1:11" x14ac:dyDescent="0.35">
      <c r="A3829" s="69">
        <f t="shared" si="122"/>
        <v>45778</v>
      </c>
      <c r="B3829" t="s">
        <v>918</v>
      </c>
      <c r="C3829" t="s">
        <v>274</v>
      </c>
      <c r="D3829" t="s">
        <v>897</v>
      </c>
      <c r="E3829" t="s">
        <v>803</v>
      </c>
      <c r="F3829" t="s">
        <v>804</v>
      </c>
      <c r="G3829" t="s">
        <v>103</v>
      </c>
      <c r="H3829">
        <v>129</v>
      </c>
      <c r="I3829" s="68" t="str">
        <f>VLOOKUP(E3829,Refs!$P$2:$R$29,3,FALSE)</f>
        <v>Y56</v>
      </c>
      <c r="J3829" s="68" t="str">
        <f>VLOOKUP(E3829,Refs!$P$2:$S$29,4,FALSE)</f>
        <v>London</v>
      </c>
      <c r="K3829" s="28">
        <f t="shared" si="123"/>
        <v>129</v>
      </c>
    </row>
    <row r="3830" spans="1:11" x14ac:dyDescent="0.35">
      <c r="A3830" s="69">
        <f t="shared" si="122"/>
        <v>45778</v>
      </c>
      <c r="B3830" t="s">
        <v>918</v>
      </c>
      <c r="C3830" t="s">
        <v>274</v>
      </c>
      <c r="D3830" t="s">
        <v>897</v>
      </c>
      <c r="E3830" t="s">
        <v>803</v>
      </c>
      <c r="F3830" t="s">
        <v>804</v>
      </c>
      <c r="G3830" t="s">
        <v>104</v>
      </c>
      <c r="H3830">
        <v>2349</v>
      </c>
      <c r="I3830" s="68" t="str">
        <f>VLOOKUP(E3830,Refs!$P$2:$R$29,3,FALSE)</f>
        <v>Y56</v>
      </c>
      <c r="J3830" s="68" t="str">
        <f>VLOOKUP(E3830,Refs!$P$2:$S$29,4,FALSE)</f>
        <v>London</v>
      </c>
      <c r="K3830" s="28">
        <f t="shared" si="123"/>
        <v>2349</v>
      </c>
    </row>
    <row r="3831" spans="1:11" x14ac:dyDescent="0.35">
      <c r="A3831" s="69">
        <f t="shared" si="122"/>
        <v>45778</v>
      </c>
      <c r="B3831" t="s">
        <v>918</v>
      </c>
      <c r="C3831" t="s">
        <v>274</v>
      </c>
      <c r="D3831" t="s">
        <v>897</v>
      </c>
      <c r="E3831" t="s">
        <v>803</v>
      </c>
      <c r="F3831" t="s">
        <v>804</v>
      </c>
      <c r="G3831" t="s">
        <v>105</v>
      </c>
      <c r="H3831">
        <v>20200509</v>
      </c>
      <c r="I3831" s="68" t="str">
        <f>VLOOKUP(E3831,Refs!$P$2:$R$29,3,FALSE)</f>
        <v>Y56</v>
      </c>
      <c r="J3831" s="68" t="str">
        <f>VLOOKUP(E3831,Refs!$P$2:$S$29,4,FALSE)</f>
        <v>London</v>
      </c>
      <c r="K3831" s="28">
        <f t="shared" si="123"/>
        <v>20200509</v>
      </c>
    </row>
    <row r="3832" spans="1:11" x14ac:dyDescent="0.35">
      <c r="A3832" s="69">
        <f t="shared" si="122"/>
        <v>45778</v>
      </c>
      <c r="B3832" t="s">
        <v>918</v>
      </c>
      <c r="C3832" t="s">
        <v>274</v>
      </c>
      <c r="D3832" t="s">
        <v>897</v>
      </c>
      <c r="E3832" t="s">
        <v>803</v>
      </c>
      <c r="F3832" t="s">
        <v>804</v>
      </c>
      <c r="G3832" t="s">
        <v>106</v>
      </c>
      <c r="H3832">
        <v>3022</v>
      </c>
      <c r="I3832" s="68" t="str">
        <f>VLOOKUP(E3832,Refs!$P$2:$R$29,3,FALSE)</f>
        <v>Y56</v>
      </c>
      <c r="J3832" s="68" t="str">
        <f>VLOOKUP(E3832,Refs!$P$2:$S$29,4,FALSE)</f>
        <v>London</v>
      </c>
      <c r="K3832" s="28">
        <f t="shared" si="123"/>
        <v>3022</v>
      </c>
    </row>
    <row r="3833" spans="1:11" x14ac:dyDescent="0.35">
      <c r="A3833" s="69">
        <f t="shared" si="122"/>
        <v>45778</v>
      </c>
      <c r="B3833" t="s">
        <v>918</v>
      </c>
      <c r="C3833" t="s">
        <v>274</v>
      </c>
      <c r="D3833" t="s">
        <v>897</v>
      </c>
      <c r="E3833" t="s">
        <v>803</v>
      </c>
      <c r="F3833" t="s">
        <v>804</v>
      </c>
      <c r="G3833" t="s">
        <v>107</v>
      </c>
      <c r="H3833">
        <v>2129</v>
      </c>
      <c r="I3833" s="68" t="str">
        <f>VLOOKUP(E3833,Refs!$P$2:$R$29,3,FALSE)</f>
        <v>Y56</v>
      </c>
      <c r="J3833" s="68" t="str">
        <f>VLOOKUP(E3833,Refs!$P$2:$S$29,4,FALSE)</f>
        <v>London</v>
      </c>
      <c r="K3833" s="28">
        <f t="shared" si="123"/>
        <v>2129</v>
      </c>
    </row>
    <row r="3834" spans="1:11" x14ac:dyDescent="0.35">
      <c r="A3834" s="69">
        <f t="shared" si="122"/>
        <v>45778</v>
      </c>
      <c r="B3834" t="s">
        <v>918</v>
      </c>
      <c r="C3834" t="s">
        <v>274</v>
      </c>
      <c r="D3834" t="s">
        <v>897</v>
      </c>
      <c r="E3834" t="s">
        <v>803</v>
      </c>
      <c r="F3834" t="s">
        <v>804</v>
      </c>
      <c r="G3834" t="s">
        <v>108</v>
      </c>
      <c r="H3834">
        <v>148</v>
      </c>
      <c r="I3834" s="68" t="str">
        <f>VLOOKUP(E3834,Refs!$P$2:$R$29,3,FALSE)</f>
        <v>Y56</v>
      </c>
      <c r="J3834" s="68" t="str">
        <f>VLOOKUP(E3834,Refs!$P$2:$S$29,4,FALSE)</f>
        <v>London</v>
      </c>
      <c r="K3834" s="28">
        <f t="shared" si="123"/>
        <v>148</v>
      </c>
    </row>
    <row r="3835" spans="1:11" x14ac:dyDescent="0.35">
      <c r="A3835" s="69">
        <f t="shared" si="122"/>
        <v>45778</v>
      </c>
      <c r="B3835" t="s">
        <v>918</v>
      </c>
      <c r="C3835" t="s">
        <v>274</v>
      </c>
      <c r="D3835" t="s">
        <v>897</v>
      </c>
      <c r="E3835" t="s">
        <v>803</v>
      </c>
      <c r="F3835" t="s">
        <v>804</v>
      </c>
      <c r="G3835" t="s">
        <v>109</v>
      </c>
      <c r="H3835">
        <v>1035</v>
      </c>
      <c r="I3835" s="68" t="str">
        <f>VLOOKUP(E3835,Refs!$P$2:$R$29,3,FALSE)</f>
        <v>Y56</v>
      </c>
      <c r="J3835" s="68" t="str">
        <f>VLOOKUP(E3835,Refs!$P$2:$S$29,4,FALSE)</f>
        <v>London</v>
      </c>
      <c r="K3835" s="28">
        <f t="shared" si="123"/>
        <v>1035</v>
      </c>
    </row>
    <row r="3836" spans="1:11" x14ac:dyDescent="0.35">
      <c r="A3836" s="69">
        <f t="shared" si="122"/>
        <v>45778</v>
      </c>
      <c r="B3836" t="s">
        <v>918</v>
      </c>
      <c r="C3836" t="s">
        <v>274</v>
      </c>
      <c r="D3836" t="s">
        <v>897</v>
      </c>
      <c r="E3836" t="s">
        <v>803</v>
      </c>
      <c r="F3836" t="s">
        <v>804</v>
      </c>
      <c r="G3836" t="s">
        <v>110</v>
      </c>
      <c r="H3836">
        <v>7849250</v>
      </c>
      <c r="I3836" s="68" t="str">
        <f>VLOOKUP(E3836,Refs!$P$2:$R$29,3,FALSE)</f>
        <v>Y56</v>
      </c>
      <c r="J3836" s="68" t="str">
        <f>VLOOKUP(E3836,Refs!$P$2:$S$29,4,FALSE)</f>
        <v>London</v>
      </c>
      <c r="K3836" s="28">
        <f t="shared" si="123"/>
        <v>7849250</v>
      </c>
    </row>
    <row r="3837" spans="1:11" x14ac:dyDescent="0.35">
      <c r="A3837" s="69">
        <f t="shared" si="122"/>
        <v>45778</v>
      </c>
      <c r="B3837" t="s">
        <v>918</v>
      </c>
      <c r="C3837" t="s">
        <v>274</v>
      </c>
      <c r="D3837" t="s">
        <v>897</v>
      </c>
      <c r="E3837" t="s">
        <v>803</v>
      </c>
      <c r="F3837" t="s">
        <v>804</v>
      </c>
      <c r="G3837" t="s">
        <v>111</v>
      </c>
      <c r="H3837">
        <v>1434</v>
      </c>
      <c r="I3837" s="68" t="str">
        <f>VLOOKUP(E3837,Refs!$P$2:$R$29,3,FALSE)</f>
        <v>Y56</v>
      </c>
      <c r="J3837" s="68" t="str">
        <f>VLOOKUP(E3837,Refs!$P$2:$S$29,4,FALSE)</f>
        <v>London</v>
      </c>
      <c r="K3837" s="28">
        <f t="shared" si="123"/>
        <v>1434</v>
      </c>
    </row>
    <row r="3838" spans="1:11" x14ac:dyDescent="0.35">
      <c r="A3838" s="69">
        <f t="shared" si="122"/>
        <v>45778</v>
      </c>
      <c r="B3838" t="s">
        <v>918</v>
      </c>
      <c r="C3838" t="s">
        <v>274</v>
      </c>
      <c r="D3838" t="s">
        <v>897</v>
      </c>
      <c r="E3838" t="s">
        <v>803</v>
      </c>
      <c r="F3838" t="s">
        <v>804</v>
      </c>
      <c r="G3838" t="s">
        <v>814</v>
      </c>
      <c r="H3838">
        <v>10580</v>
      </c>
      <c r="I3838" s="68" t="str">
        <f>VLOOKUP(E3838,Refs!$P$2:$R$29,3,FALSE)</f>
        <v>Y56</v>
      </c>
      <c r="J3838" s="68" t="str">
        <f>VLOOKUP(E3838,Refs!$P$2:$S$29,4,FALSE)</f>
        <v>London</v>
      </c>
      <c r="K3838" s="28">
        <f t="shared" si="123"/>
        <v>10580</v>
      </c>
    </row>
    <row r="3839" spans="1:11" x14ac:dyDescent="0.35">
      <c r="A3839" s="69">
        <f t="shared" si="122"/>
        <v>45778</v>
      </c>
      <c r="B3839" t="s">
        <v>918</v>
      </c>
      <c r="C3839" t="s">
        <v>274</v>
      </c>
      <c r="D3839" t="s">
        <v>897</v>
      </c>
      <c r="E3839" t="s">
        <v>803</v>
      </c>
      <c r="F3839" t="s">
        <v>804</v>
      </c>
      <c r="G3839" t="s">
        <v>815</v>
      </c>
      <c r="H3839">
        <v>50</v>
      </c>
      <c r="I3839" s="68" t="str">
        <f>VLOOKUP(E3839,Refs!$P$2:$R$29,3,FALSE)</f>
        <v>Y56</v>
      </c>
      <c r="J3839" s="68" t="str">
        <f>VLOOKUP(E3839,Refs!$P$2:$S$29,4,FALSE)</f>
        <v>London</v>
      </c>
      <c r="K3839" s="28">
        <f t="shared" si="123"/>
        <v>50</v>
      </c>
    </row>
    <row r="3840" spans="1:11" x14ac:dyDescent="0.35">
      <c r="A3840" s="69">
        <f t="shared" si="122"/>
        <v>45778</v>
      </c>
      <c r="B3840" t="s">
        <v>918</v>
      </c>
      <c r="C3840" t="s">
        <v>274</v>
      </c>
      <c r="D3840" t="s">
        <v>897</v>
      </c>
      <c r="E3840" t="s">
        <v>803</v>
      </c>
      <c r="F3840" t="s">
        <v>804</v>
      </c>
      <c r="G3840" t="s">
        <v>112</v>
      </c>
      <c r="H3840">
        <v>16452</v>
      </c>
      <c r="I3840" s="68" t="str">
        <f>VLOOKUP(E3840,Refs!$P$2:$R$29,3,FALSE)</f>
        <v>Y56</v>
      </c>
      <c r="J3840" s="68" t="str">
        <f>VLOOKUP(E3840,Refs!$P$2:$S$29,4,FALSE)</f>
        <v>London</v>
      </c>
      <c r="K3840" s="28">
        <f t="shared" si="123"/>
        <v>16452</v>
      </c>
    </row>
    <row r="3841" spans="1:11" x14ac:dyDescent="0.35">
      <c r="A3841" s="69">
        <f t="shared" si="122"/>
        <v>45778</v>
      </c>
      <c r="B3841" t="s">
        <v>918</v>
      </c>
      <c r="C3841" t="s">
        <v>274</v>
      </c>
      <c r="D3841" t="s">
        <v>897</v>
      </c>
      <c r="E3841" t="s">
        <v>803</v>
      </c>
      <c r="F3841" t="s">
        <v>804</v>
      </c>
      <c r="G3841" t="s">
        <v>113</v>
      </c>
      <c r="H3841">
        <v>1</v>
      </c>
      <c r="I3841" s="68" t="str">
        <f>VLOOKUP(E3841,Refs!$P$2:$R$29,3,FALSE)</f>
        <v>Y56</v>
      </c>
      <c r="J3841" s="68" t="str">
        <f>VLOOKUP(E3841,Refs!$P$2:$S$29,4,FALSE)</f>
        <v>London</v>
      </c>
      <c r="K3841" s="28">
        <f t="shared" si="123"/>
        <v>1</v>
      </c>
    </row>
    <row r="3842" spans="1:11" x14ac:dyDescent="0.35">
      <c r="A3842" s="69">
        <f t="shared" si="122"/>
        <v>45778</v>
      </c>
      <c r="B3842" t="s">
        <v>918</v>
      </c>
      <c r="C3842" t="s">
        <v>274</v>
      </c>
      <c r="D3842" t="s">
        <v>897</v>
      </c>
      <c r="E3842" t="s">
        <v>803</v>
      </c>
      <c r="F3842" t="s">
        <v>804</v>
      </c>
      <c r="G3842" t="s">
        <v>114</v>
      </c>
      <c r="H3842">
        <v>8403</v>
      </c>
      <c r="I3842" s="68" t="str">
        <f>VLOOKUP(E3842,Refs!$P$2:$R$29,3,FALSE)</f>
        <v>Y56</v>
      </c>
      <c r="J3842" s="68" t="str">
        <f>VLOOKUP(E3842,Refs!$P$2:$S$29,4,FALSE)</f>
        <v>London</v>
      </c>
      <c r="K3842" s="28">
        <f t="shared" si="123"/>
        <v>8403</v>
      </c>
    </row>
    <row r="3843" spans="1:11" x14ac:dyDescent="0.35">
      <c r="A3843" s="69">
        <f t="shared" ref="A3843:A3906" si="124">DATEVALUE(RIGHT(B3843,8))</f>
        <v>45778</v>
      </c>
      <c r="B3843" t="s">
        <v>918</v>
      </c>
      <c r="C3843" t="s">
        <v>274</v>
      </c>
      <c r="D3843" t="s">
        <v>897</v>
      </c>
      <c r="E3843" t="s">
        <v>803</v>
      </c>
      <c r="F3843" t="s">
        <v>804</v>
      </c>
      <c r="G3843" t="s">
        <v>115</v>
      </c>
      <c r="H3843">
        <v>8330</v>
      </c>
      <c r="I3843" s="68" t="str">
        <f>VLOOKUP(E3843,Refs!$P$2:$R$29,3,FALSE)</f>
        <v>Y56</v>
      </c>
      <c r="J3843" s="68" t="str">
        <f>VLOOKUP(E3843,Refs!$P$2:$S$29,4,FALSE)</f>
        <v>London</v>
      </c>
      <c r="K3843" s="28">
        <f t="shared" si="123"/>
        <v>8330</v>
      </c>
    </row>
    <row r="3844" spans="1:11" x14ac:dyDescent="0.35">
      <c r="A3844" s="69">
        <f t="shared" si="124"/>
        <v>45778</v>
      </c>
      <c r="B3844" t="s">
        <v>918</v>
      </c>
      <c r="C3844" t="s">
        <v>274</v>
      </c>
      <c r="D3844" t="s">
        <v>897</v>
      </c>
      <c r="E3844" t="s">
        <v>803</v>
      </c>
      <c r="F3844" t="s">
        <v>804</v>
      </c>
      <c r="G3844" t="s">
        <v>116</v>
      </c>
      <c r="H3844">
        <v>7440</v>
      </c>
      <c r="I3844" s="68" t="str">
        <f>VLOOKUP(E3844,Refs!$P$2:$R$29,3,FALSE)</f>
        <v>Y56</v>
      </c>
      <c r="J3844" s="68" t="str">
        <f>VLOOKUP(E3844,Refs!$P$2:$S$29,4,FALSE)</f>
        <v>London</v>
      </c>
      <c r="K3844" s="28">
        <f t="shared" si="123"/>
        <v>7440</v>
      </c>
    </row>
    <row r="3845" spans="1:11" x14ac:dyDescent="0.35">
      <c r="A3845" s="69">
        <f t="shared" si="124"/>
        <v>45778</v>
      </c>
      <c r="B3845" t="s">
        <v>918</v>
      </c>
      <c r="C3845" t="s">
        <v>274</v>
      </c>
      <c r="D3845" t="s">
        <v>897</v>
      </c>
      <c r="E3845" t="s">
        <v>803</v>
      </c>
      <c r="F3845" t="s">
        <v>804</v>
      </c>
      <c r="G3845" t="s">
        <v>117</v>
      </c>
      <c r="H3845">
        <v>5961</v>
      </c>
      <c r="I3845" s="68" t="str">
        <f>VLOOKUP(E3845,Refs!$P$2:$R$29,3,FALSE)</f>
        <v>Y56</v>
      </c>
      <c r="J3845" s="68" t="str">
        <f>VLOOKUP(E3845,Refs!$P$2:$S$29,4,FALSE)</f>
        <v>London</v>
      </c>
      <c r="K3845" s="28">
        <f t="shared" si="123"/>
        <v>5961</v>
      </c>
    </row>
    <row r="3846" spans="1:11" x14ac:dyDescent="0.35">
      <c r="A3846" s="69">
        <f t="shared" si="124"/>
        <v>45778</v>
      </c>
      <c r="B3846" t="s">
        <v>918</v>
      </c>
      <c r="C3846" t="s">
        <v>274</v>
      </c>
      <c r="D3846" t="s">
        <v>897</v>
      </c>
      <c r="E3846" t="s">
        <v>803</v>
      </c>
      <c r="F3846" t="s">
        <v>804</v>
      </c>
      <c r="G3846" t="s">
        <v>118</v>
      </c>
      <c r="H3846">
        <v>384</v>
      </c>
      <c r="I3846" s="68" t="str">
        <f>VLOOKUP(E3846,Refs!$P$2:$R$29,3,FALSE)</f>
        <v>Y56</v>
      </c>
      <c r="J3846" s="68" t="str">
        <f>VLOOKUP(E3846,Refs!$P$2:$S$29,4,FALSE)</f>
        <v>London</v>
      </c>
      <c r="K3846" s="28">
        <f t="shared" si="123"/>
        <v>384</v>
      </c>
    </row>
    <row r="3847" spans="1:11" x14ac:dyDescent="0.35">
      <c r="A3847" s="69">
        <f t="shared" si="124"/>
        <v>45778</v>
      </c>
      <c r="B3847" t="s">
        <v>918</v>
      </c>
      <c r="C3847" t="s">
        <v>274</v>
      </c>
      <c r="D3847" t="s">
        <v>897</v>
      </c>
      <c r="E3847" t="s">
        <v>803</v>
      </c>
      <c r="F3847" t="s">
        <v>804</v>
      </c>
      <c r="G3847" t="s">
        <v>119</v>
      </c>
      <c r="H3847">
        <v>136</v>
      </c>
      <c r="I3847" s="68" t="str">
        <f>VLOOKUP(E3847,Refs!$P$2:$R$29,3,FALSE)</f>
        <v>Y56</v>
      </c>
      <c r="J3847" s="68" t="str">
        <f>VLOOKUP(E3847,Refs!$P$2:$S$29,4,FALSE)</f>
        <v>London</v>
      </c>
      <c r="K3847" s="28">
        <f t="shared" si="123"/>
        <v>136</v>
      </c>
    </row>
    <row r="3848" spans="1:11" x14ac:dyDescent="0.35">
      <c r="A3848" s="69">
        <f t="shared" si="124"/>
        <v>45778</v>
      </c>
      <c r="B3848" t="s">
        <v>918</v>
      </c>
      <c r="C3848" t="s">
        <v>274</v>
      </c>
      <c r="D3848" t="s">
        <v>897</v>
      </c>
      <c r="E3848" t="s">
        <v>803</v>
      </c>
      <c r="F3848" t="s">
        <v>804</v>
      </c>
      <c r="G3848" t="s">
        <v>120</v>
      </c>
      <c r="H3848">
        <v>3668</v>
      </c>
      <c r="I3848" s="68" t="str">
        <f>VLOOKUP(E3848,Refs!$P$2:$R$29,3,FALSE)</f>
        <v>Y56</v>
      </c>
      <c r="J3848" s="68" t="str">
        <f>VLOOKUP(E3848,Refs!$P$2:$S$29,4,FALSE)</f>
        <v>London</v>
      </c>
      <c r="K3848" s="28">
        <f t="shared" si="123"/>
        <v>3668</v>
      </c>
    </row>
    <row r="3849" spans="1:11" x14ac:dyDescent="0.35">
      <c r="A3849" s="69">
        <f t="shared" si="124"/>
        <v>45778</v>
      </c>
      <c r="B3849" t="s">
        <v>918</v>
      </c>
      <c r="C3849" t="s">
        <v>274</v>
      </c>
      <c r="D3849" t="s">
        <v>897</v>
      </c>
      <c r="E3849" t="s">
        <v>803</v>
      </c>
      <c r="F3849" t="s">
        <v>804</v>
      </c>
      <c r="G3849" t="s">
        <v>121</v>
      </c>
      <c r="H3849">
        <v>53</v>
      </c>
      <c r="I3849" s="68" t="str">
        <f>VLOOKUP(E3849,Refs!$P$2:$R$29,3,FALSE)</f>
        <v>Y56</v>
      </c>
      <c r="J3849" s="68" t="str">
        <f>VLOOKUP(E3849,Refs!$P$2:$S$29,4,FALSE)</f>
        <v>London</v>
      </c>
      <c r="K3849" s="28">
        <f t="shared" si="123"/>
        <v>53</v>
      </c>
    </row>
    <row r="3850" spans="1:11" x14ac:dyDescent="0.35">
      <c r="A3850" s="69">
        <f t="shared" si="124"/>
        <v>45778</v>
      </c>
      <c r="B3850" t="s">
        <v>918</v>
      </c>
      <c r="C3850" t="s">
        <v>274</v>
      </c>
      <c r="D3850" t="s">
        <v>897</v>
      </c>
      <c r="E3850" t="s">
        <v>803</v>
      </c>
      <c r="F3850" t="s">
        <v>804</v>
      </c>
      <c r="G3850" t="s">
        <v>122</v>
      </c>
      <c r="H3850">
        <v>2180</v>
      </c>
      <c r="I3850" s="68" t="str">
        <f>VLOOKUP(E3850,Refs!$P$2:$R$29,3,FALSE)</f>
        <v>Y56</v>
      </c>
      <c r="J3850" s="68" t="str">
        <f>VLOOKUP(E3850,Refs!$P$2:$S$29,4,FALSE)</f>
        <v>London</v>
      </c>
      <c r="K3850" s="28">
        <f t="shared" si="123"/>
        <v>2180</v>
      </c>
    </row>
    <row r="3851" spans="1:11" x14ac:dyDescent="0.35">
      <c r="A3851" s="69">
        <f t="shared" si="124"/>
        <v>45778</v>
      </c>
      <c r="B3851" t="s">
        <v>918</v>
      </c>
      <c r="C3851" t="s">
        <v>274</v>
      </c>
      <c r="D3851" t="s">
        <v>897</v>
      </c>
      <c r="E3851" t="s">
        <v>803</v>
      </c>
      <c r="F3851" t="s">
        <v>804</v>
      </c>
      <c r="G3851" t="s">
        <v>123</v>
      </c>
      <c r="H3851">
        <v>10</v>
      </c>
      <c r="I3851" s="68" t="str">
        <f>VLOOKUP(E3851,Refs!$P$2:$R$29,3,FALSE)</f>
        <v>Y56</v>
      </c>
      <c r="J3851" s="68" t="str">
        <f>VLOOKUP(E3851,Refs!$P$2:$S$29,4,FALSE)</f>
        <v>London</v>
      </c>
      <c r="K3851" s="28">
        <f t="shared" si="123"/>
        <v>10</v>
      </c>
    </row>
    <row r="3852" spans="1:11" x14ac:dyDescent="0.35">
      <c r="A3852" s="69">
        <f t="shared" si="124"/>
        <v>45778</v>
      </c>
      <c r="B3852" t="s">
        <v>918</v>
      </c>
      <c r="C3852" t="s">
        <v>274</v>
      </c>
      <c r="D3852" t="s">
        <v>897</v>
      </c>
      <c r="E3852" t="s">
        <v>803</v>
      </c>
      <c r="F3852" t="s">
        <v>804</v>
      </c>
      <c r="G3852" t="s">
        <v>124</v>
      </c>
      <c r="H3852">
        <v>58</v>
      </c>
      <c r="I3852" s="68" t="str">
        <f>VLOOKUP(E3852,Refs!$P$2:$R$29,3,FALSE)</f>
        <v>Y56</v>
      </c>
      <c r="J3852" s="68" t="str">
        <f>VLOOKUP(E3852,Refs!$P$2:$S$29,4,FALSE)</f>
        <v>London</v>
      </c>
      <c r="K3852" s="28">
        <f t="shared" si="123"/>
        <v>58</v>
      </c>
    </row>
    <row r="3853" spans="1:11" x14ac:dyDescent="0.35">
      <c r="A3853" s="69">
        <f t="shared" si="124"/>
        <v>45778</v>
      </c>
      <c r="B3853" t="s">
        <v>918</v>
      </c>
      <c r="C3853" t="s">
        <v>274</v>
      </c>
      <c r="D3853" t="s">
        <v>897</v>
      </c>
      <c r="E3853" t="s">
        <v>803</v>
      </c>
      <c r="F3853" t="s">
        <v>804</v>
      </c>
      <c r="G3853" t="s">
        <v>125</v>
      </c>
      <c r="H3853">
        <v>3</v>
      </c>
      <c r="I3853" s="68" t="str">
        <f>VLOOKUP(E3853,Refs!$P$2:$R$29,3,FALSE)</f>
        <v>Y56</v>
      </c>
      <c r="J3853" s="68" t="str">
        <f>VLOOKUP(E3853,Refs!$P$2:$S$29,4,FALSE)</f>
        <v>London</v>
      </c>
      <c r="K3853" s="28">
        <f t="shared" si="123"/>
        <v>3</v>
      </c>
    </row>
    <row r="3854" spans="1:11" x14ac:dyDescent="0.35">
      <c r="A3854" s="69">
        <f t="shared" si="124"/>
        <v>45778</v>
      </c>
      <c r="B3854" t="s">
        <v>918</v>
      </c>
      <c r="C3854" t="s">
        <v>274</v>
      </c>
      <c r="D3854" t="s">
        <v>897</v>
      </c>
      <c r="E3854" t="s">
        <v>803</v>
      </c>
      <c r="F3854" t="s">
        <v>804</v>
      </c>
      <c r="G3854" t="s">
        <v>126</v>
      </c>
      <c r="H3854">
        <v>2958</v>
      </c>
      <c r="I3854" s="68" t="str">
        <f>VLOOKUP(E3854,Refs!$P$2:$R$29,3,FALSE)</f>
        <v>Y56</v>
      </c>
      <c r="J3854" s="68" t="str">
        <f>VLOOKUP(E3854,Refs!$P$2:$S$29,4,FALSE)</f>
        <v>London</v>
      </c>
      <c r="K3854" s="28">
        <f t="shared" si="123"/>
        <v>2958</v>
      </c>
    </row>
    <row r="3855" spans="1:11" x14ac:dyDescent="0.35">
      <c r="A3855" s="69">
        <f t="shared" si="124"/>
        <v>45778</v>
      </c>
      <c r="B3855" t="s">
        <v>918</v>
      </c>
      <c r="C3855" t="s">
        <v>274</v>
      </c>
      <c r="D3855" t="s">
        <v>897</v>
      </c>
      <c r="E3855" t="s">
        <v>803</v>
      </c>
      <c r="F3855" t="s">
        <v>804</v>
      </c>
      <c r="G3855" t="s">
        <v>127</v>
      </c>
      <c r="H3855">
        <v>2015</v>
      </c>
      <c r="I3855" s="68" t="str">
        <f>VLOOKUP(E3855,Refs!$P$2:$R$29,3,FALSE)</f>
        <v>Y56</v>
      </c>
      <c r="J3855" s="68" t="str">
        <f>VLOOKUP(E3855,Refs!$P$2:$S$29,4,FALSE)</f>
        <v>London</v>
      </c>
      <c r="K3855" s="28">
        <f t="shared" si="123"/>
        <v>2015</v>
      </c>
    </row>
    <row r="3856" spans="1:11" x14ac:dyDescent="0.35">
      <c r="A3856" s="69">
        <f t="shared" si="124"/>
        <v>45778</v>
      </c>
      <c r="B3856" t="s">
        <v>918</v>
      </c>
      <c r="C3856" t="s">
        <v>274</v>
      </c>
      <c r="D3856" t="s">
        <v>897</v>
      </c>
      <c r="E3856" t="s">
        <v>803</v>
      </c>
      <c r="F3856" t="s">
        <v>804</v>
      </c>
      <c r="G3856" t="s">
        <v>128</v>
      </c>
      <c r="H3856">
        <v>152</v>
      </c>
      <c r="I3856" s="68" t="str">
        <f>VLOOKUP(E3856,Refs!$P$2:$R$29,3,FALSE)</f>
        <v>Y56</v>
      </c>
      <c r="J3856" s="68" t="str">
        <f>VLOOKUP(E3856,Refs!$P$2:$S$29,4,FALSE)</f>
        <v>London</v>
      </c>
      <c r="K3856" s="28">
        <f t="shared" si="123"/>
        <v>152</v>
      </c>
    </row>
    <row r="3857" spans="1:11" x14ac:dyDescent="0.35">
      <c r="A3857" s="69">
        <f t="shared" si="124"/>
        <v>45778</v>
      </c>
      <c r="B3857" t="s">
        <v>918</v>
      </c>
      <c r="C3857" t="s">
        <v>274</v>
      </c>
      <c r="D3857" t="s">
        <v>897</v>
      </c>
      <c r="E3857" t="s">
        <v>803</v>
      </c>
      <c r="F3857" t="s">
        <v>804</v>
      </c>
      <c r="G3857" t="s">
        <v>129</v>
      </c>
      <c r="H3857">
        <v>86</v>
      </c>
      <c r="I3857" s="68" t="str">
        <f>VLOOKUP(E3857,Refs!$P$2:$R$29,3,FALSE)</f>
        <v>Y56</v>
      </c>
      <c r="J3857" s="68" t="str">
        <f>VLOOKUP(E3857,Refs!$P$2:$S$29,4,FALSE)</f>
        <v>London</v>
      </c>
      <c r="K3857" s="28">
        <f t="shared" si="123"/>
        <v>86</v>
      </c>
    </row>
    <row r="3858" spans="1:11" x14ac:dyDescent="0.35">
      <c r="A3858" s="69">
        <f t="shared" si="124"/>
        <v>45778</v>
      </c>
      <c r="B3858" t="s">
        <v>918</v>
      </c>
      <c r="C3858" t="s">
        <v>274</v>
      </c>
      <c r="D3858" t="s">
        <v>897</v>
      </c>
      <c r="E3858" t="s">
        <v>803</v>
      </c>
      <c r="F3858" t="s">
        <v>804</v>
      </c>
      <c r="G3858" t="s">
        <v>130</v>
      </c>
      <c r="H3858">
        <v>37</v>
      </c>
      <c r="I3858" s="68" t="str">
        <f>VLOOKUP(E3858,Refs!$P$2:$R$29,3,FALSE)</f>
        <v>Y56</v>
      </c>
      <c r="J3858" s="68" t="str">
        <f>VLOOKUP(E3858,Refs!$P$2:$S$29,4,FALSE)</f>
        <v>London</v>
      </c>
      <c r="K3858" s="28">
        <f t="shared" si="123"/>
        <v>37</v>
      </c>
    </row>
    <row r="3859" spans="1:11" x14ac:dyDescent="0.35">
      <c r="A3859" s="69">
        <f t="shared" si="124"/>
        <v>45778</v>
      </c>
      <c r="B3859" t="s">
        <v>918</v>
      </c>
      <c r="C3859" t="s">
        <v>274</v>
      </c>
      <c r="D3859" t="s">
        <v>897</v>
      </c>
      <c r="E3859" t="s">
        <v>803</v>
      </c>
      <c r="F3859" t="s">
        <v>804</v>
      </c>
      <c r="G3859" t="s">
        <v>131</v>
      </c>
      <c r="H3859">
        <v>0</v>
      </c>
      <c r="I3859" s="68" t="str">
        <f>VLOOKUP(E3859,Refs!$P$2:$R$29,3,FALSE)</f>
        <v>Y56</v>
      </c>
      <c r="J3859" s="68" t="str">
        <f>VLOOKUP(E3859,Refs!$P$2:$S$29,4,FALSE)</f>
        <v>London</v>
      </c>
      <c r="K3859" s="28" t="str">
        <f t="shared" si="123"/>
        <v/>
      </c>
    </row>
    <row r="3860" spans="1:11" x14ac:dyDescent="0.35">
      <c r="A3860" s="69">
        <f t="shared" si="124"/>
        <v>45778</v>
      </c>
      <c r="B3860" t="s">
        <v>918</v>
      </c>
      <c r="C3860" t="s">
        <v>274</v>
      </c>
      <c r="D3860" t="s">
        <v>897</v>
      </c>
      <c r="E3860" t="s">
        <v>803</v>
      </c>
      <c r="F3860" t="s">
        <v>804</v>
      </c>
      <c r="G3860" t="s">
        <v>132</v>
      </c>
      <c r="H3860">
        <v>344</v>
      </c>
      <c r="I3860" s="68" t="str">
        <f>VLOOKUP(E3860,Refs!$P$2:$R$29,3,FALSE)</f>
        <v>Y56</v>
      </c>
      <c r="J3860" s="68" t="str">
        <f>VLOOKUP(E3860,Refs!$P$2:$S$29,4,FALSE)</f>
        <v>London</v>
      </c>
      <c r="K3860" s="28">
        <f t="shared" si="123"/>
        <v>344</v>
      </c>
    </row>
    <row r="3861" spans="1:11" x14ac:dyDescent="0.35">
      <c r="A3861" s="69">
        <f t="shared" si="124"/>
        <v>45778</v>
      </c>
      <c r="B3861" t="s">
        <v>918</v>
      </c>
      <c r="C3861" t="s">
        <v>274</v>
      </c>
      <c r="D3861" t="s">
        <v>897</v>
      </c>
      <c r="E3861" t="s">
        <v>803</v>
      </c>
      <c r="F3861" t="s">
        <v>804</v>
      </c>
      <c r="G3861" t="s">
        <v>133</v>
      </c>
      <c r="H3861">
        <v>77</v>
      </c>
      <c r="I3861" s="68" t="str">
        <f>VLOOKUP(E3861,Refs!$P$2:$R$29,3,FALSE)</f>
        <v>Y56</v>
      </c>
      <c r="J3861" s="68" t="str">
        <f>VLOOKUP(E3861,Refs!$P$2:$S$29,4,FALSE)</f>
        <v>London</v>
      </c>
      <c r="K3861" s="28">
        <f t="shared" si="123"/>
        <v>77</v>
      </c>
    </row>
    <row r="3862" spans="1:11" x14ac:dyDescent="0.35">
      <c r="A3862" s="69">
        <f t="shared" si="124"/>
        <v>45778</v>
      </c>
      <c r="B3862" t="s">
        <v>918</v>
      </c>
      <c r="C3862" t="s">
        <v>274</v>
      </c>
      <c r="D3862" t="s">
        <v>897</v>
      </c>
      <c r="E3862" t="s">
        <v>803</v>
      </c>
      <c r="F3862" t="s">
        <v>804</v>
      </c>
      <c r="G3862" t="s">
        <v>134</v>
      </c>
      <c r="H3862">
        <v>1974</v>
      </c>
      <c r="I3862" s="68" t="str">
        <f>VLOOKUP(E3862,Refs!$P$2:$R$29,3,FALSE)</f>
        <v>Y56</v>
      </c>
      <c r="J3862" s="68" t="str">
        <f>VLOOKUP(E3862,Refs!$P$2:$S$29,4,FALSE)</f>
        <v>London</v>
      </c>
      <c r="K3862" s="28">
        <f t="shared" si="123"/>
        <v>1974</v>
      </c>
    </row>
    <row r="3863" spans="1:11" x14ac:dyDescent="0.35">
      <c r="A3863" s="69">
        <f t="shared" si="124"/>
        <v>45778</v>
      </c>
      <c r="B3863" t="s">
        <v>918</v>
      </c>
      <c r="C3863" t="s">
        <v>274</v>
      </c>
      <c r="D3863" t="s">
        <v>897</v>
      </c>
      <c r="E3863" t="s">
        <v>803</v>
      </c>
      <c r="F3863" t="s">
        <v>804</v>
      </c>
      <c r="G3863" t="s">
        <v>135</v>
      </c>
      <c r="H3863">
        <v>1745</v>
      </c>
      <c r="I3863" s="68" t="str">
        <f>VLOOKUP(E3863,Refs!$P$2:$R$29,3,FALSE)</f>
        <v>Y56</v>
      </c>
      <c r="J3863" s="68" t="str">
        <f>VLOOKUP(E3863,Refs!$P$2:$S$29,4,FALSE)</f>
        <v>London</v>
      </c>
      <c r="K3863" s="28">
        <f t="shared" si="123"/>
        <v>1745</v>
      </c>
    </row>
    <row r="3864" spans="1:11" x14ac:dyDescent="0.35">
      <c r="A3864" s="69">
        <f t="shared" si="124"/>
        <v>45778</v>
      </c>
      <c r="B3864" t="s">
        <v>918</v>
      </c>
      <c r="C3864" t="s">
        <v>274</v>
      </c>
      <c r="D3864" t="s">
        <v>897</v>
      </c>
      <c r="E3864" t="s">
        <v>803</v>
      </c>
      <c r="F3864" t="s">
        <v>804</v>
      </c>
      <c r="G3864" t="s">
        <v>136</v>
      </c>
      <c r="H3864">
        <v>3</v>
      </c>
      <c r="I3864" s="68" t="str">
        <f>VLOOKUP(E3864,Refs!$P$2:$R$29,3,FALSE)</f>
        <v>Y56</v>
      </c>
      <c r="J3864" s="68" t="str">
        <f>VLOOKUP(E3864,Refs!$P$2:$S$29,4,FALSE)</f>
        <v>London</v>
      </c>
      <c r="K3864" s="28">
        <f t="shared" si="123"/>
        <v>3</v>
      </c>
    </row>
    <row r="3865" spans="1:11" x14ac:dyDescent="0.35">
      <c r="A3865" s="69">
        <f t="shared" si="124"/>
        <v>45778</v>
      </c>
      <c r="B3865" t="s">
        <v>918</v>
      </c>
      <c r="C3865" t="s">
        <v>274</v>
      </c>
      <c r="D3865" t="s">
        <v>897</v>
      </c>
      <c r="E3865" t="s">
        <v>803</v>
      </c>
      <c r="F3865" t="s">
        <v>804</v>
      </c>
      <c r="G3865" t="s">
        <v>137</v>
      </c>
      <c r="H3865">
        <v>0</v>
      </c>
      <c r="I3865" s="68" t="str">
        <f>VLOOKUP(E3865,Refs!$P$2:$R$29,3,FALSE)</f>
        <v>Y56</v>
      </c>
      <c r="J3865" s="68" t="str">
        <f>VLOOKUP(E3865,Refs!$P$2:$S$29,4,FALSE)</f>
        <v>London</v>
      </c>
      <c r="K3865" s="28" t="str">
        <f t="shared" si="123"/>
        <v/>
      </c>
    </row>
    <row r="3866" spans="1:11" x14ac:dyDescent="0.35">
      <c r="A3866" s="69">
        <f t="shared" si="124"/>
        <v>45778</v>
      </c>
      <c r="B3866" t="s">
        <v>918</v>
      </c>
      <c r="C3866" t="s">
        <v>274</v>
      </c>
      <c r="D3866" t="s">
        <v>897</v>
      </c>
      <c r="E3866" t="s">
        <v>803</v>
      </c>
      <c r="F3866" t="s">
        <v>804</v>
      </c>
      <c r="G3866" t="s">
        <v>138</v>
      </c>
      <c r="H3866">
        <v>0</v>
      </c>
      <c r="I3866" s="68" t="str">
        <f>VLOOKUP(E3866,Refs!$P$2:$R$29,3,FALSE)</f>
        <v>Y56</v>
      </c>
      <c r="J3866" s="68" t="str">
        <f>VLOOKUP(E3866,Refs!$P$2:$S$29,4,FALSE)</f>
        <v>London</v>
      </c>
      <c r="K3866" s="28" t="str">
        <f t="shared" si="123"/>
        <v/>
      </c>
    </row>
    <row r="3867" spans="1:11" x14ac:dyDescent="0.35">
      <c r="A3867" s="69">
        <f t="shared" si="124"/>
        <v>45778</v>
      </c>
      <c r="B3867" t="s">
        <v>918</v>
      </c>
      <c r="C3867" t="s">
        <v>274</v>
      </c>
      <c r="D3867" t="s">
        <v>897</v>
      </c>
      <c r="E3867" t="s">
        <v>803</v>
      </c>
      <c r="F3867" t="s">
        <v>804</v>
      </c>
      <c r="G3867" t="s">
        <v>139</v>
      </c>
      <c r="H3867">
        <v>0</v>
      </c>
      <c r="I3867" s="68" t="str">
        <f>VLOOKUP(E3867,Refs!$P$2:$R$29,3,FALSE)</f>
        <v>Y56</v>
      </c>
      <c r="J3867" s="68" t="str">
        <f>VLOOKUP(E3867,Refs!$P$2:$S$29,4,FALSE)</f>
        <v>London</v>
      </c>
      <c r="K3867" s="28" t="str">
        <f t="shared" si="123"/>
        <v/>
      </c>
    </row>
    <row r="3868" spans="1:11" x14ac:dyDescent="0.35">
      <c r="A3868" s="69">
        <f t="shared" si="124"/>
        <v>45778</v>
      </c>
      <c r="B3868" t="s">
        <v>918</v>
      </c>
      <c r="C3868" t="s">
        <v>274</v>
      </c>
      <c r="D3868" t="s">
        <v>897</v>
      </c>
      <c r="E3868" t="s">
        <v>803</v>
      </c>
      <c r="F3868" t="s">
        <v>804</v>
      </c>
      <c r="G3868" t="s">
        <v>140</v>
      </c>
      <c r="H3868">
        <v>0</v>
      </c>
      <c r="I3868" s="68" t="str">
        <f>VLOOKUP(E3868,Refs!$P$2:$R$29,3,FALSE)</f>
        <v>Y56</v>
      </c>
      <c r="J3868" s="68" t="str">
        <f>VLOOKUP(E3868,Refs!$P$2:$S$29,4,FALSE)</f>
        <v>London</v>
      </c>
      <c r="K3868" s="28" t="str">
        <f t="shared" si="123"/>
        <v/>
      </c>
    </row>
    <row r="3869" spans="1:11" x14ac:dyDescent="0.35">
      <c r="A3869" s="69">
        <f t="shared" si="124"/>
        <v>45778</v>
      </c>
      <c r="B3869" t="s">
        <v>918</v>
      </c>
      <c r="C3869" t="s">
        <v>274</v>
      </c>
      <c r="D3869" t="s">
        <v>897</v>
      </c>
      <c r="E3869" t="s">
        <v>803</v>
      </c>
      <c r="F3869" t="s">
        <v>804</v>
      </c>
      <c r="G3869" t="s">
        <v>141</v>
      </c>
      <c r="H3869">
        <v>0</v>
      </c>
      <c r="I3869" s="68" t="str">
        <f>VLOOKUP(E3869,Refs!$P$2:$R$29,3,FALSE)</f>
        <v>Y56</v>
      </c>
      <c r="J3869" s="68" t="str">
        <f>VLOOKUP(E3869,Refs!$P$2:$S$29,4,FALSE)</f>
        <v>London</v>
      </c>
      <c r="K3869" s="28" t="str">
        <f t="shared" si="123"/>
        <v/>
      </c>
    </row>
    <row r="3870" spans="1:11" x14ac:dyDescent="0.35">
      <c r="A3870" s="69">
        <f t="shared" si="124"/>
        <v>45778</v>
      </c>
      <c r="B3870" t="s">
        <v>918</v>
      </c>
      <c r="C3870" t="s">
        <v>274</v>
      </c>
      <c r="D3870" t="s">
        <v>897</v>
      </c>
      <c r="E3870" t="s">
        <v>803</v>
      </c>
      <c r="F3870" t="s">
        <v>804</v>
      </c>
      <c r="G3870" t="s">
        <v>730</v>
      </c>
      <c r="H3870">
        <v>0</v>
      </c>
      <c r="I3870" s="68" t="str">
        <f>VLOOKUP(E3870,Refs!$P$2:$R$29,3,FALSE)</f>
        <v>Y56</v>
      </c>
      <c r="J3870" s="68" t="str">
        <f>VLOOKUP(E3870,Refs!$P$2:$S$29,4,FALSE)</f>
        <v>London</v>
      </c>
      <c r="K3870" s="28" t="str">
        <f t="shared" si="123"/>
        <v/>
      </c>
    </row>
    <row r="3871" spans="1:11" x14ac:dyDescent="0.35">
      <c r="A3871" s="69">
        <f t="shared" si="124"/>
        <v>45778</v>
      </c>
      <c r="B3871" t="s">
        <v>918</v>
      </c>
      <c r="C3871" t="s">
        <v>274</v>
      </c>
      <c r="D3871" t="s">
        <v>897</v>
      </c>
      <c r="E3871" t="s">
        <v>803</v>
      </c>
      <c r="F3871" t="s">
        <v>804</v>
      </c>
      <c r="G3871" t="s">
        <v>729</v>
      </c>
      <c r="H3871">
        <v>0</v>
      </c>
      <c r="I3871" s="68" t="str">
        <f>VLOOKUP(E3871,Refs!$P$2:$R$29,3,FALSE)</f>
        <v>Y56</v>
      </c>
      <c r="J3871" s="68" t="str">
        <f>VLOOKUP(E3871,Refs!$P$2:$S$29,4,FALSE)</f>
        <v>London</v>
      </c>
      <c r="K3871" s="28" t="str">
        <f t="shared" si="123"/>
        <v/>
      </c>
    </row>
    <row r="3872" spans="1:11" x14ac:dyDescent="0.35">
      <c r="A3872" s="69">
        <f t="shared" si="124"/>
        <v>45778</v>
      </c>
      <c r="B3872" t="s">
        <v>918</v>
      </c>
      <c r="C3872" t="s">
        <v>274</v>
      </c>
      <c r="D3872" t="s">
        <v>897</v>
      </c>
      <c r="E3872" t="s">
        <v>803</v>
      </c>
      <c r="F3872" t="s">
        <v>804</v>
      </c>
      <c r="G3872" t="s">
        <v>732</v>
      </c>
      <c r="H3872">
        <v>0</v>
      </c>
      <c r="I3872" s="68" t="str">
        <f>VLOOKUP(E3872,Refs!$P$2:$R$29,3,FALSE)</f>
        <v>Y56</v>
      </c>
      <c r="J3872" s="68" t="str">
        <f>VLOOKUP(E3872,Refs!$P$2:$S$29,4,FALSE)</f>
        <v>London</v>
      </c>
      <c r="K3872" s="28" t="str">
        <f t="shared" si="123"/>
        <v/>
      </c>
    </row>
    <row r="3873" spans="1:11" x14ac:dyDescent="0.35">
      <c r="A3873" s="69">
        <f t="shared" si="124"/>
        <v>45778</v>
      </c>
      <c r="B3873" t="s">
        <v>918</v>
      </c>
      <c r="C3873" t="s">
        <v>274</v>
      </c>
      <c r="D3873" t="s">
        <v>897</v>
      </c>
      <c r="E3873" t="s">
        <v>803</v>
      </c>
      <c r="F3873" t="s">
        <v>804</v>
      </c>
      <c r="G3873" t="s">
        <v>731</v>
      </c>
      <c r="H3873">
        <v>0</v>
      </c>
      <c r="I3873" s="68" t="str">
        <f>VLOOKUP(E3873,Refs!$P$2:$R$29,3,FALSE)</f>
        <v>Y56</v>
      </c>
      <c r="J3873" s="68" t="str">
        <f>VLOOKUP(E3873,Refs!$P$2:$S$29,4,FALSE)</f>
        <v>London</v>
      </c>
      <c r="K3873" s="28" t="str">
        <f t="shared" si="123"/>
        <v/>
      </c>
    </row>
    <row r="3874" spans="1:11" x14ac:dyDescent="0.35">
      <c r="A3874" s="69">
        <f t="shared" si="124"/>
        <v>45778</v>
      </c>
      <c r="B3874" t="s">
        <v>918</v>
      </c>
      <c r="C3874" t="s">
        <v>281</v>
      </c>
      <c r="E3874" t="s">
        <v>782</v>
      </c>
      <c r="F3874" t="s">
        <v>251</v>
      </c>
      <c r="G3874" t="s">
        <v>10</v>
      </c>
      <c r="H3874">
        <v>318082</v>
      </c>
      <c r="I3874" s="68" t="str">
        <f>VLOOKUP(E3874,Refs!$P$2:$R$29,3,FALSE)</f>
        <v>Y60</v>
      </c>
      <c r="J3874" s="68" t="str">
        <f>VLOOKUP(E3874,Refs!$P$2:$S$29,4,FALSE)</f>
        <v>Midlands</v>
      </c>
      <c r="K3874" s="28">
        <f t="shared" ref="K3874:K3937" si="125">IF(OR(H3874="NULL",H3874=0,H3874=""),"",H3874)</f>
        <v>318082</v>
      </c>
    </row>
    <row r="3875" spans="1:11" x14ac:dyDescent="0.35">
      <c r="A3875" s="69">
        <f t="shared" si="124"/>
        <v>45778</v>
      </c>
      <c r="B3875" t="s">
        <v>918</v>
      </c>
      <c r="C3875" t="s">
        <v>281</v>
      </c>
      <c r="E3875" t="s">
        <v>782</v>
      </c>
      <c r="F3875" t="s">
        <v>251</v>
      </c>
      <c r="G3875" t="s">
        <v>70</v>
      </c>
      <c r="H3875">
        <v>318082</v>
      </c>
      <c r="I3875" s="68" t="str">
        <f>VLOOKUP(E3875,Refs!$P$2:$R$29,3,FALSE)</f>
        <v>Y60</v>
      </c>
      <c r="J3875" s="68" t="str">
        <f>VLOOKUP(E3875,Refs!$P$2:$S$29,4,FALSE)</f>
        <v>Midlands</v>
      </c>
      <c r="K3875" s="28">
        <f t="shared" si="125"/>
        <v>318082</v>
      </c>
    </row>
    <row r="3876" spans="1:11" x14ac:dyDescent="0.35">
      <c r="A3876" s="69">
        <f t="shared" si="124"/>
        <v>45778</v>
      </c>
      <c r="B3876" t="s">
        <v>918</v>
      </c>
      <c r="C3876" t="s">
        <v>281</v>
      </c>
      <c r="E3876" t="s">
        <v>782</v>
      </c>
      <c r="F3876" t="s">
        <v>251</v>
      </c>
      <c r="G3876" t="s">
        <v>20</v>
      </c>
      <c r="H3876">
        <v>315591</v>
      </c>
      <c r="I3876" s="68" t="str">
        <f>VLOOKUP(E3876,Refs!$P$2:$R$29,3,FALSE)</f>
        <v>Y60</v>
      </c>
      <c r="J3876" s="68" t="str">
        <f>VLOOKUP(E3876,Refs!$P$2:$S$29,4,FALSE)</f>
        <v>Midlands</v>
      </c>
      <c r="K3876" s="28">
        <f t="shared" si="125"/>
        <v>315591</v>
      </c>
    </row>
    <row r="3877" spans="1:11" x14ac:dyDescent="0.35">
      <c r="A3877" s="69">
        <f t="shared" si="124"/>
        <v>45778</v>
      </c>
      <c r="B3877" t="s">
        <v>918</v>
      </c>
      <c r="C3877" t="s">
        <v>281</v>
      </c>
      <c r="E3877" t="s">
        <v>782</v>
      </c>
      <c r="F3877" t="s">
        <v>251</v>
      </c>
      <c r="G3877" t="s">
        <v>23</v>
      </c>
      <c r="H3877">
        <v>295345</v>
      </c>
      <c r="I3877" s="68" t="str">
        <f>VLOOKUP(E3877,Refs!$P$2:$R$29,3,FALSE)</f>
        <v>Y60</v>
      </c>
      <c r="J3877" s="68" t="str">
        <f>VLOOKUP(E3877,Refs!$P$2:$S$29,4,FALSE)</f>
        <v>Midlands</v>
      </c>
      <c r="K3877" s="28">
        <f t="shared" si="125"/>
        <v>295345</v>
      </c>
    </row>
    <row r="3878" spans="1:11" x14ac:dyDescent="0.35">
      <c r="A3878" s="69">
        <f t="shared" si="124"/>
        <v>45778</v>
      </c>
      <c r="B3878" t="s">
        <v>918</v>
      </c>
      <c r="C3878" t="s">
        <v>281</v>
      </c>
      <c r="E3878" t="s">
        <v>782</v>
      </c>
      <c r="F3878" t="s">
        <v>251</v>
      </c>
      <c r="G3878" t="s">
        <v>19</v>
      </c>
      <c r="H3878">
        <v>2491</v>
      </c>
      <c r="I3878" s="68" t="str">
        <f>VLOOKUP(E3878,Refs!$P$2:$R$29,3,FALSE)</f>
        <v>Y60</v>
      </c>
      <c r="J3878" s="68" t="str">
        <f>VLOOKUP(E3878,Refs!$P$2:$S$29,4,FALSE)</f>
        <v>Midlands</v>
      </c>
      <c r="K3878" s="28">
        <f t="shared" si="125"/>
        <v>2491</v>
      </c>
    </row>
    <row r="3879" spans="1:11" x14ac:dyDescent="0.35">
      <c r="A3879" s="69">
        <f t="shared" si="124"/>
        <v>45778</v>
      </c>
      <c r="B3879" t="s">
        <v>918</v>
      </c>
      <c r="C3879" t="s">
        <v>281</v>
      </c>
      <c r="E3879" t="s">
        <v>782</v>
      </c>
      <c r="F3879" t="s">
        <v>251</v>
      </c>
      <c r="G3879" t="s">
        <v>21</v>
      </c>
      <c r="H3879">
        <v>3678407</v>
      </c>
      <c r="I3879" s="68" t="str">
        <f>VLOOKUP(E3879,Refs!$P$2:$R$29,3,FALSE)</f>
        <v>Y60</v>
      </c>
      <c r="J3879" s="68" t="str">
        <f>VLOOKUP(E3879,Refs!$P$2:$S$29,4,FALSE)</f>
        <v>Midlands</v>
      </c>
      <c r="K3879" s="28">
        <f t="shared" si="125"/>
        <v>3678407</v>
      </c>
    </row>
    <row r="3880" spans="1:11" x14ac:dyDescent="0.35">
      <c r="A3880" s="69">
        <f t="shared" si="124"/>
        <v>45778</v>
      </c>
      <c r="B3880" t="s">
        <v>918</v>
      </c>
      <c r="C3880" t="s">
        <v>281</v>
      </c>
      <c r="E3880" t="s">
        <v>782</v>
      </c>
      <c r="F3880" t="s">
        <v>251</v>
      </c>
      <c r="G3880" t="s">
        <v>71</v>
      </c>
      <c r="H3880">
        <v>93</v>
      </c>
      <c r="I3880" s="68" t="str">
        <f>VLOOKUP(E3880,Refs!$P$2:$R$29,3,FALSE)</f>
        <v>Y60</v>
      </c>
      <c r="J3880" s="68" t="str">
        <f>VLOOKUP(E3880,Refs!$P$2:$S$29,4,FALSE)</f>
        <v>Midlands</v>
      </c>
      <c r="K3880" s="28">
        <f t="shared" si="125"/>
        <v>93</v>
      </c>
    </row>
    <row r="3881" spans="1:11" x14ac:dyDescent="0.35">
      <c r="A3881" s="69">
        <f t="shared" si="124"/>
        <v>45778</v>
      </c>
      <c r="B3881" t="s">
        <v>918</v>
      </c>
      <c r="C3881" t="s">
        <v>281</v>
      </c>
      <c r="E3881" t="s">
        <v>782</v>
      </c>
      <c r="F3881" t="s">
        <v>251</v>
      </c>
      <c r="G3881" t="s">
        <v>72</v>
      </c>
      <c r="H3881">
        <v>153</v>
      </c>
      <c r="I3881" s="68" t="str">
        <f>VLOOKUP(E3881,Refs!$P$2:$R$29,3,FALSE)</f>
        <v>Y60</v>
      </c>
      <c r="J3881" s="68" t="str">
        <f>VLOOKUP(E3881,Refs!$P$2:$S$29,4,FALSE)</f>
        <v>Midlands</v>
      </c>
      <c r="K3881" s="28">
        <f t="shared" si="125"/>
        <v>153</v>
      </c>
    </row>
    <row r="3882" spans="1:11" x14ac:dyDescent="0.35">
      <c r="A3882" s="69">
        <f t="shared" si="124"/>
        <v>45778</v>
      </c>
      <c r="B3882" t="s">
        <v>918</v>
      </c>
      <c r="C3882" t="s">
        <v>281</v>
      </c>
      <c r="E3882" t="s">
        <v>782</v>
      </c>
      <c r="F3882" t="s">
        <v>251</v>
      </c>
      <c r="G3882" t="s">
        <v>73</v>
      </c>
      <c r="H3882">
        <v>141903</v>
      </c>
      <c r="I3882" s="68" t="str">
        <f>VLOOKUP(E3882,Refs!$P$2:$R$29,3,FALSE)</f>
        <v>Y60</v>
      </c>
      <c r="J3882" s="68" t="str">
        <f>VLOOKUP(E3882,Refs!$P$2:$S$29,4,FALSE)</f>
        <v>Midlands</v>
      </c>
      <c r="K3882" s="28">
        <f t="shared" si="125"/>
        <v>141903</v>
      </c>
    </row>
    <row r="3883" spans="1:11" x14ac:dyDescent="0.35">
      <c r="A3883" s="69">
        <f t="shared" si="124"/>
        <v>45778</v>
      </c>
      <c r="B3883" t="s">
        <v>918</v>
      </c>
      <c r="C3883" t="s">
        <v>281</v>
      </c>
      <c r="E3883" t="s">
        <v>782</v>
      </c>
      <c r="F3883" t="s">
        <v>251</v>
      </c>
      <c r="G3883" t="s">
        <v>74</v>
      </c>
      <c r="H3883">
        <v>81224</v>
      </c>
      <c r="I3883" s="68" t="str">
        <f>VLOOKUP(E3883,Refs!$P$2:$R$29,3,FALSE)</f>
        <v>Y60</v>
      </c>
      <c r="J3883" s="68" t="str">
        <f>VLOOKUP(E3883,Refs!$P$2:$S$29,4,FALSE)</f>
        <v>Midlands</v>
      </c>
      <c r="K3883" s="28">
        <f t="shared" si="125"/>
        <v>81224</v>
      </c>
    </row>
    <row r="3884" spans="1:11" x14ac:dyDescent="0.35">
      <c r="A3884" s="69">
        <f t="shared" si="124"/>
        <v>45778</v>
      </c>
      <c r="B3884" t="s">
        <v>918</v>
      </c>
      <c r="C3884" t="s">
        <v>281</v>
      </c>
      <c r="E3884" t="s">
        <v>782</v>
      </c>
      <c r="F3884" t="s">
        <v>251</v>
      </c>
      <c r="G3884" t="s">
        <v>75</v>
      </c>
      <c r="H3884">
        <v>125458073</v>
      </c>
      <c r="I3884" s="68" t="str">
        <f>VLOOKUP(E3884,Refs!$P$2:$R$29,3,FALSE)</f>
        <v>Y60</v>
      </c>
      <c r="J3884" s="68" t="str">
        <f>VLOOKUP(E3884,Refs!$P$2:$S$29,4,FALSE)</f>
        <v>Midlands</v>
      </c>
      <c r="K3884" s="28">
        <f t="shared" si="125"/>
        <v>125458073</v>
      </c>
    </row>
    <row r="3885" spans="1:11" x14ac:dyDescent="0.35">
      <c r="A3885" s="69">
        <f t="shared" si="124"/>
        <v>45778</v>
      </c>
      <c r="B3885" t="s">
        <v>918</v>
      </c>
      <c r="C3885" t="s">
        <v>281</v>
      </c>
      <c r="E3885" t="s">
        <v>782</v>
      </c>
      <c r="F3885" t="s">
        <v>251</v>
      </c>
      <c r="G3885" t="s">
        <v>26</v>
      </c>
      <c r="H3885">
        <v>293838</v>
      </c>
      <c r="I3885" s="68" t="str">
        <f>VLOOKUP(E3885,Refs!$P$2:$R$29,3,FALSE)</f>
        <v>Y60</v>
      </c>
      <c r="J3885" s="68" t="str">
        <f>VLOOKUP(E3885,Refs!$P$2:$S$29,4,FALSE)</f>
        <v>Midlands</v>
      </c>
      <c r="K3885" s="28">
        <f t="shared" si="125"/>
        <v>293838</v>
      </c>
    </row>
    <row r="3886" spans="1:11" x14ac:dyDescent="0.35">
      <c r="A3886" s="69">
        <f t="shared" si="124"/>
        <v>45778</v>
      </c>
      <c r="B3886" t="s">
        <v>918</v>
      </c>
      <c r="C3886" t="s">
        <v>281</v>
      </c>
      <c r="E3886" t="s">
        <v>782</v>
      </c>
      <c r="F3886" t="s">
        <v>251</v>
      </c>
      <c r="G3886" t="s">
        <v>76</v>
      </c>
      <c r="H3886">
        <v>1676</v>
      </c>
      <c r="I3886" s="68" t="str">
        <f>VLOOKUP(E3886,Refs!$P$2:$R$29,3,FALSE)</f>
        <v>Y60</v>
      </c>
      <c r="J3886" s="68" t="str">
        <f>VLOOKUP(E3886,Refs!$P$2:$S$29,4,FALSE)</f>
        <v>Midlands</v>
      </c>
      <c r="K3886" s="28">
        <f t="shared" si="125"/>
        <v>1676</v>
      </c>
    </row>
    <row r="3887" spans="1:11" x14ac:dyDescent="0.35">
      <c r="A3887" s="69">
        <f t="shared" si="124"/>
        <v>45778</v>
      </c>
      <c r="B3887" t="s">
        <v>918</v>
      </c>
      <c r="C3887" t="s">
        <v>281</v>
      </c>
      <c r="E3887" t="s">
        <v>782</v>
      </c>
      <c r="F3887" t="s">
        <v>251</v>
      </c>
      <c r="G3887" t="s">
        <v>77</v>
      </c>
      <c r="H3887">
        <v>197616</v>
      </c>
      <c r="I3887" s="68" t="str">
        <f>VLOOKUP(E3887,Refs!$P$2:$R$29,3,FALSE)</f>
        <v>Y60</v>
      </c>
      <c r="J3887" s="68" t="str">
        <f>VLOOKUP(E3887,Refs!$P$2:$S$29,4,FALSE)</f>
        <v>Midlands</v>
      </c>
      <c r="K3887" s="28">
        <f t="shared" si="125"/>
        <v>197616</v>
      </c>
    </row>
    <row r="3888" spans="1:11" x14ac:dyDescent="0.35">
      <c r="A3888" s="69">
        <f t="shared" si="124"/>
        <v>45778</v>
      </c>
      <c r="B3888" t="s">
        <v>918</v>
      </c>
      <c r="C3888" t="s">
        <v>281</v>
      </c>
      <c r="E3888" t="s">
        <v>782</v>
      </c>
      <c r="F3888" t="s">
        <v>251</v>
      </c>
      <c r="G3888" t="s">
        <v>78</v>
      </c>
      <c r="H3888">
        <v>80117</v>
      </c>
      <c r="I3888" s="68" t="str">
        <f>VLOOKUP(E3888,Refs!$P$2:$R$29,3,FALSE)</f>
        <v>Y60</v>
      </c>
      <c r="J3888" s="68" t="str">
        <f>VLOOKUP(E3888,Refs!$P$2:$S$29,4,FALSE)</f>
        <v>Midlands</v>
      </c>
      <c r="K3888" s="28">
        <f t="shared" si="125"/>
        <v>80117</v>
      </c>
    </row>
    <row r="3889" spans="1:11" x14ac:dyDescent="0.35">
      <c r="A3889" s="69">
        <f t="shared" si="124"/>
        <v>45778</v>
      </c>
      <c r="B3889" t="s">
        <v>918</v>
      </c>
      <c r="C3889" t="s">
        <v>281</v>
      </c>
      <c r="E3889" t="s">
        <v>782</v>
      </c>
      <c r="F3889" t="s">
        <v>251</v>
      </c>
      <c r="G3889" t="s">
        <v>79</v>
      </c>
      <c r="H3889">
        <v>13983</v>
      </c>
      <c r="I3889" s="68" t="str">
        <f>VLOOKUP(E3889,Refs!$P$2:$R$29,3,FALSE)</f>
        <v>Y60</v>
      </c>
      <c r="J3889" s="68" t="str">
        <f>VLOOKUP(E3889,Refs!$P$2:$S$29,4,FALSE)</f>
        <v>Midlands</v>
      </c>
      <c r="K3889" s="28">
        <f t="shared" si="125"/>
        <v>13983</v>
      </c>
    </row>
    <row r="3890" spans="1:11" x14ac:dyDescent="0.35">
      <c r="A3890" s="69">
        <f t="shared" si="124"/>
        <v>45778</v>
      </c>
      <c r="B3890" t="s">
        <v>918</v>
      </c>
      <c r="C3890" t="s">
        <v>281</v>
      </c>
      <c r="E3890" t="s">
        <v>782</v>
      </c>
      <c r="F3890" t="s">
        <v>251</v>
      </c>
      <c r="G3890" t="s">
        <v>80</v>
      </c>
      <c r="H3890">
        <v>446</v>
      </c>
      <c r="I3890" s="68" t="str">
        <f>VLOOKUP(E3890,Refs!$P$2:$R$29,3,FALSE)</f>
        <v>Y60</v>
      </c>
      <c r="J3890" s="68" t="str">
        <f>VLOOKUP(E3890,Refs!$P$2:$S$29,4,FALSE)</f>
        <v>Midlands</v>
      </c>
      <c r="K3890" s="28">
        <f t="shared" si="125"/>
        <v>446</v>
      </c>
    </row>
    <row r="3891" spans="1:11" x14ac:dyDescent="0.35">
      <c r="A3891" s="69">
        <f t="shared" si="124"/>
        <v>45778</v>
      </c>
      <c r="B3891" t="s">
        <v>918</v>
      </c>
      <c r="C3891" t="s">
        <v>281</v>
      </c>
      <c r="E3891" t="s">
        <v>782</v>
      </c>
      <c r="F3891" t="s">
        <v>251</v>
      </c>
      <c r="G3891" t="s">
        <v>25</v>
      </c>
      <c r="H3891">
        <v>94546</v>
      </c>
      <c r="I3891" s="68" t="str">
        <f>VLOOKUP(E3891,Refs!$P$2:$R$29,3,FALSE)</f>
        <v>Y60</v>
      </c>
      <c r="J3891" s="68" t="str">
        <f>VLOOKUP(E3891,Refs!$P$2:$S$29,4,FALSE)</f>
        <v>Midlands</v>
      </c>
      <c r="K3891" s="28">
        <f t="shared" si="125"/>
        <v>94546</v>
      </c>
    </row>
    <row r="3892" spans="1:11" x14ac:dyDescent="0.35">
      <c r="A3892" s="69">
        <f t="shared" si="124"/>
        <v>45778</v>
      </c>
      <c r="B3892" t="s">
        <v>918</v>
      </c>
      <c r="C3892" t="s">
        <v>281</v>
      </c>
      <c r="E3892" t="s">
        <v>782</v>
      </c>
      <c r="F3892" t="s">
        <v>251</v>
      </c>
      <c r="G3892" t="s">
        <v>81</v>
      </c>
      <c r="H3892">
        <v>6598</v>
      </c>
      <c r="I3892" s="68" t="str">
        <f>VLOOKUP(E3892,Refs!$P$2:$R$29,3,FALSE)</f>
        <v>Y60</v>
      </c>
      <c r="J3892" s="68" t="str">
        <f>VLOOKUP(E3892,Refs!$P$2:$S$29,4,FALSE)</f>
        <v>Midlands</v>
      </c>
      <c r="K3892" s="28">
        <f t="shared" si="125"/>
        <v>6598</v>
      </c>
    </row>
    <row r="3893" spans="1:11" x14ac:dyDescent="0.35">
      <c r="A3893" s="69">
        <f t="shared" si="124"/>
        <v>45778</v>
      </c>
      <c r="B3893" t="s">
        <v>918</v>
      </c>
      <c r="C3893" t="s">
        <v>281</v>
      </c>
      <c r="E3893" t="s">
        <v>782</v>
      </c>
      <c r="F3893" t="s">
        <v>251</v>
      </c>
      <c r="G3893" t="s">
        <v>82</v>
      </c>
      <c r="H3893">
        <v>70253</v>
      </c>
      <c r="I3893" s="68" t="str">
        <f>VLOOKUP(E3893,Refs!$P$2:$R$29,3,FALSE)</f>
        <v>Y60</v>
      </c>
      <c r="J3893" s="68" t="str">
        <f>VLOOKUP(E3893,Refs!$P$2:$S$29,4,FALSE)</f>
        <v>Midlands</v>
      </c>
      <c r="K3893" s="28">
        <f t="shared" si="125"/>
        <v>70253</v>
      </c>
    </row>
    <row r="3894" spans="1:11" x14ac:dyDescent="0.35">
      <c r="A3894" s="69">
        <f t="shared" si="124"/>
        <v>45778</v>
      </c>
      <c r="B3894" t="s">
        <v>918</v>
      </c>
      <c r="C3894" t="s">
        <v>281</v>
      </c>
      <c r="E3894" t="s">
        <v>782</v>
      </c>
      <c r="F3894" t="s">
        <v>251</v>
      </c>
      <c r="G3894" t="s">
        <v>83</v>
      </c>
      <c r="H3894">
        <v>36327</v>
      </c>
      <c r="I3894" s="68" t="str">
        <f>VLOOKUP(E3894,Refs!$P$2:$R$29,3,FALSE)</f>
        <v>Y60</v>
      </c>
      <c r="J3894" s="68" t="str">
        <f>VLOOKUP(E3894,Refs!$P$2:$S$29,4,FALSE)</f>
        <v>Midlands</v>
      </c>
      <c r="K3894" s="28">
        <f t="shared" si="125"/>
        <v>36327</v>
      </c>
    </row>
    <row r="3895" spans="1:11" x14ac:dyDescent="0.35">
      <c r="A3895" s="69">
        <f t="shared" si="124"/>
        <v>45778</v>
      </c>
      <c r="B3895" t="s">
        <v>918</v>
      </c>
      <c r="C3895" t="s">
        <v>281</v>
      </c>
      <c r="E3895" t="s">
        <v>782</v>
      </c>
      <c r="F3895" t="s">
        <v>251</v>
      </c>
      <c r="G3895" t="s">
        <v>84</v>
      </c>
      <c r="H3895">
        <v>1752</v>
      </c>
      <c r="I3895" s="68" t="str">
        <f>VLOOKUP(E3895,Refs!$P$2:$R$29,3,FALSE)</f>
        <v>Y60</v>
      </c>
      <c r="J3895" s="68" t="str">
        <f>VLOOKUP(E3895,Refs!$P$2:$S$29,4,FALSE)</f>
        <v>Midlands</v>
      </c>
      <c r="K3895" s="28">
        <f t="shared" si="125"/>
        <v>1752</v>
      </c>
    </row>
    <row r="3896" spans="1:11" x14ac:dyDescent="0.35">
      <c r="A3896" s="69">
        <f t="shared" si="124"/>
        <v>45778</v>
      </c>
      <c r="B3896" t="s">
        <v>918</v>
      </c>
      <c r="C3896" t="s">
        <v>281</v>
      </c>
      <c r="E3896" t="s">
        <v>782</v>
      </c>
      <c r="F3896" t="s">
        <v>251</v>
      </c>
      <c r="G3896" t="s">
        <v>85</v>
      </c>
      <c r="H3896">
        <v>5177</v>
      </c>
      <c r="I3896" s="68" t="str">
        <f>VLOOKUP(E3896,Refs!$P$2:$R$29,3,FALSE)</f>
        <v>Y60</v>
      </c>
      <c r="J3896" s="68" t="str">
        <f>VLOOKUP(E3896,Refs!$P$2:$S$29,4,FALSE)</f>
        <v>Midlands</v>
      </c>
      <c r="K3896" s="28">
        <f t="shared" si="125"/>
        <v>5177</v>
      </c>
    </row>
    <row r="3897" spans="1:11" x14ac:dyDescent="0.35">
      <c r="A3897" s="69">
        <f t="shared" si="124"/>
        <v>45778</v>
      </c>
      <c r="B3897" t="s">
        <v>918</v>
      </c>
      <c r="C3897" t="s">
        <v>281</v>
      </c>
      <c r="E3897" t="s">
        <v>782</v>
      </c>
      <c r="F3897" t="s">
        <v>251</v>
      </c>
      <c r="G3897" t="s">
        <v>86</v>
      </c>
      <c r="H3897">
        <v>10971</v>
      </c>
      <c r="I3897" s="68" t="str">
        <f>VLOOKUP(E3897,Refs!$P$2:$R$29,3,FALSE)</f>
        <v>Y60</v>
      </c>
      <c r="J3897" s="68" t="str">
        <f>VLOOKUP(E3897,Refs!$P$2:$S$29,4,FALSE)</f>
        <v>Midlands</v>
      </c>
      <c r="K3897" s="28">
        <f t="shared" si="125"/>
        <v>10971</v>
      </c>
    </row>
    <row r="3898" spans="1:11" x14ac:dyDescent="0.35">
      <c r="A3898" s="69">
        <f t="shared" si="124"/>
        <v>45778</v>
      </c>
      <c r="B3898" t="s">
        <v>918</v>
      </c>
      <c r="C3898" t="s">
        <v>281</v>
      </c>
      <c r="E3898" t="s">
        <v>782</v>
      </c>
      <c r="F3898" t="s">
        <v>251</v>
      </c>
      <c r="G3898" t="s">
        <v>87</v>
      </c>
      <c r="H3898">
        <v>2764</v>
      </c>
      <c r="I3898" s="68" t="str">
        <f>VLOOKUP(E3898,Refs!$P$2:$R$29,3,FALSE)</f>
        <v>Y60</v>
      </c>
      <c r="J3898" s="68" t="str">
        <f>VLOOKUP(E3898,Refs!$P$2:$S$29,4,FALSE)</f>
        <v>Midlands</v>
      </c>
      <c r="K3898" s="28">
        <f t="shared" si="125"/>
        <v>2764</v>
      </c>
    </row>
    <row r="3899" spans="1:11" x14ac:dyDescent="0.35">
      <c r="A3899" s="69">
        <f t="shared" si="124"/>
        <v>45778</v>
      </c>
      <c r="B3899" t="s">
        <v>918</v>
      </c>
      <c r="C3899" t="s">
        <v>281</v>
      </c>
      <c r="E3899" t="s">
        <v>782</v>
      </c>
      <c r="F3899" t="s">
        <v>251</v>
      </c>
      <c r="G3899" t="s">
        <v>88</v>
      </c>
      <c r="H3899">
        <v>3566</v>
      </c>
      <c r="I3899" s="68" t="str">
        <f>VLOOKUP(E3899,Refs!$P$2:$R$29,3,FALSE)</f>
        <v>Y60</v>
      </c>
      <c r="J3899" s="68" t="str">
        <f>VLOOKUP(E3899,Refs!$P$2:$S$29,4,FALSE)</f>
        <v>Midlands</v>
      </c>
      <c r="K3899" s="28">
        <f t="shared" si="125"/>
        <v>3566</v>
      </c>
    </row>
    <row r="3900" spans="1:11" x14ac:dyDescent="0.35">
      <c r="A3900" s="69">
        <f t="shared" si="124"/>
        <v>45778</v>
      </c>
      <c r="B3900" t="s">
        <v>918</v>
      </c>
      <c r="C3900" t="s">
        <v>281</v>
      </c>
      <c r="E3900" t="s">
        <v>782</v>
      </c>
      <c r="F3900" t="s">
        <v>251</v>
      </c>
      <c r="G3900" t="s">
        <v>89</v>
      </c>
      <c r="H3900">
        <v>11678</v>
      </c>
      <c r="I3900" s="68" t="str">
        <f>VLOOKUP(E3900,Refs!$P$2:$R$29,3,FALSE)</f>
        <v>Y60</v>
      </c>
      <c r="J3900" s="68" t="str">
        <f>VLOOKUP(E3900,Refs!$P$2:$S$29,4,FALSE)</f>
        <v>Midlands</v>
      </c>
      <c r="K3900" s="28">
        <f t="shared" si="125"/>
        <v>11678</v>
      </c>
    </row>
    <row r="3901" spans="1:11" x14ac:dyDescent="0.35">
      <c r="A3901" s="69">
        <f t="shared" si="124"/>
        <v>45778</v>
      </c>
      <c r="B3901" t="s">
        <v>918</v>
      </c>
      <c r="C3901" t="s">
        <v>281</v>
      </c>
      <c r="E3901" t="s">
        <v>782</v>
      </c>
      <c r="F3901" t="s">
        <v>251</v>
      </c>
      <c r="G3901" t="s">
        <v>90</v>
      </c>
      <c r="H3901">
        <v>293838</v>
      </c>
      <c r="I3901" s="68" t="str">
        <f>VLOOKUP(E3901,Refs!$P$2:$R$29,3,FALSE)</f>
        <v>Y60</v>
      </c>
      <c r="J3901" s="68" t="str">
        <f>VLOOKUP(E3901,Refs!$P$2:$S$29,4,FALSE)</f>
        <v>Midlands</v>
      </c>
      <c r="K3901" s="28">
        <f t="shared" si="125"/>
        <v>293838</v>
      </c>
    </row>
    <row r="3902" spans="1:11" x14ac:dyDescent="0.35">
      <c r="A3902" s="69">
        <f t="shared" si="124"/>
        <v>45778</v>
      </c>
      <c r="B3902" t="s">
        <v>918</v>
      </c>
      <c r="C3902" t="s">
        <v>281</v>
      </c>
      <c r="E3902" t="s">
        <v>782</v>
      </c>
      <c r="F3902" t="s">
        <v>251</v>
      </c>
      <c r="G3902" t="s">
        <v>27</v>
      </c>
      <c r="H3902">
        <v>36473</v>
      </c>
      <c r="I3902" s="68" t="str">
        <f>VLOOKUP(E3902,Refs!$P$2:$R$29,3,FALSE)</f>
        <v>Y60</v>
      </c>
      <c r="J3902" s="68" t="str">
        <f>VLOOKUP(E3902,Refs!$P$2:$S$29,4,FALSE)</f>
        <v>Midlands</v>
      </c>
      <c r="K3902" s="28">
        <f t="shared" si="125"/>
        <v>36473</v>
      </c>
    </row>
    <row r="3903" spans="1:11" x14ac:dyDescent="0.35">
      <c r="A3903" s="69">
        <f t="shared" si="124"/>
        <v>45778</v>
      </c>
      <c r="B3903" t="s">
        <v>918</v>
      </c>
      <c r="C3903" t="s">
        <v>281</v>
      </c>
      <c r="E3903" t="s">
        <v>782</v>
      </c>
      <c r="F3903" t="s">
        <v>251</v>
      </c>
      <c r="G3903" t="s">
        <v>29</v>
      </c>
      <c r="H3903">
        <v>38464</v>
      </c>
      <c r="I3903" s="68" t="str">
        <f>VLOOKUP(E3903,Refs!$P$2:$R$29,3,FALSE)</f>
        <v>Y60</v>
      </c>
      <c r="J3903" s="68" t="str">
        <f>VLOOKUP(E3903,Refs!$P$2:$S$29,4,FALSE)</f>
        <v>Midlands</v>
      </c>
      <c r="K3903" s="28">
        <f t="shared" si="125"/>
        <v>38464</v>
      </c>
    </row>
    <row r="3904" spans="1:11" x14ac:dyDescent="0.35">
      <c r="A3904" s="69">
        <f t="shared" si="124"/>
        <v>45778</v>
      </c>
      <c r="B3904" t="s">
        <v>918</v>
      </c>
      <c r="C3904" t="s">
        <v>281</v>
      </c>
      <c r="E3904" t="s">
        <v>782</v>
      </c>
      <c r="F3904" t="s">
        <v>251</v>
      </c>
      <c r="G3904" t="s">
        <v>91</v>
      </c>
      <c r="H3904">
        <v>25810</v>
      </c>
      <c r="I3904" s="68" t="str">
        <f>VLOOKUP(E3904,Refs!$P$2:$R$29,3,FALSE)</f>
        <v>Y60</v>
      </c>
      <c r="J3904" s="68" t="str">
        <f>VLOOKUP(E3904,Refs!$P$2:$S$29,4,FALSE)</f>
        <v>Midlands</v>
      </c>
      <c r="K3904" s="28">
        <f t="shared" si="125"/>
        <v>25810</v>
      </c>
    </row>
    <row r="3905" spans="1:11" x14ac:dyDescent="0.35">
      <c r="A3905" s="69">
        <f t="shared" si="124"/>
        <v>45778</v>
      </c>
      <c r="B3905" t="s">
        <v>918</v>
      </c>
      <c r="C3905" t="s">
        <v>281</v>
      </c>
      <c r="E3905" t="s">
        <v>782</v>
      </c>
      <c r="F3905" t="s">
        <v>251</v>
      </c>
      <c r="G3905" t="s">
        <v>92</v>
      </c>
      <c r="H3905">
        <v>84</v>
      </c>
      <c r="I3905" s="68" t="str">
        <f>VLOOKUP(E3905,Refs!$P$2:$R$29,3,FALSE)</f>
        <v>Y60</v>
      </c>
      <c r="J3905" s="68" t="str">
        <f>VLOOKUP(E3905,Refs!$P$2:$S$29,4,FALSE)</f>
        <v>Midlands</v>
      </c>
      <c r="K3905" s="28">
        <f t="shared" si="125"/>
        <v>84</v>
      </c>
    </row>
    <row r="3906" spans="1:11" x14ac:dyDescent="0.35">
      <c r="A3906" s="69">
        <f t="shared" si="124"/>
        <v>45778</v>
      </c>
      <c r="B3906" t="s">
        <v>918</v>
      </c>
      <c r="C3906" t="s">
        <v>281</v>
      </c>
      <c r="E3906" t="s">
        <v>782</v>
      </c>
      <c r="F3906" t="s">
        <v>251</v>
      </c>
      <c r="G3906" t="s">
        <v>93</v>
      </c>
      <c r="H3906">
        <v>18281</v>
      </c>
      <c r="I3906" s="68" t="str">
        <f>VLOOKUP(E3906,Refs!$P$2:$R$29,3,FALSE)</f>
        <v>Y60</v>
      </c>
      <c r="J3906" s="68" t="str">
        <f>VLOOKUP(E3906,Refs!$P$2:$S$29,4,FALSE)</f>
        <v>Midlands</v>
      </c>
      <c r="K3906" s="28">
        <f t="shared" si="125"/>
        <v>18281</v>
      </c>
    </row>
    <row r="3907" spans="1:11" x14ac:dyDescent="0.35">
      <c r="A3907" s="69">
        <f t="shared" ref="A3907:A3970" si="126">DATEVALUE(RIGHT(B3907,8))</f>
        <v>45778</v>
      </c>
      <c r="B3907" t="s">
        <v>918</v>
      </c>
      <c r="C3907" t="s">
        <v>281</v>
      </c>
      <c r="E3907" t="s">
        <v>782</v>
      </c>
      <c r="F3907" t="s">
        <v>251</v>
      </c>
      <c r="G3907" t="s">
        <v>94</v>
      </c>
      <c r="H3907">
        <v>1055</v>
      </c>
      <c r="I3907" s="68" t="str">
        <f>VLOOKUP(E3907,Refs!$P$2:$R$29,3,FALSE)</f>
        <v>Y60</v>
      </c>
      <c r="J3907" s="68" t="str">
        <f>VLOOKUP(E3907,Refs!$P$2:$S$29,4,FALSE)</f>
        <v>Midlands</v>
      </c>
      <c r="K3907" s="28">
        <f t="shared" si="125"/>
        <v>1055</v>
      </c>
    </row>
    <row r="3908" spans="1:11" x14ac:dyDescent="0.35">
      <c r="A3908" s="69">
        <f t="shared" si="126"/>
        <v>45778</v>
      </c>
      <c r="B3908" t="s">
        <v>918</v>
      </c>
      <c r="C3908" t="s">
        <v>281</v>
      </c>
      <c r="E3908" t="s">
        <v>782</v>
      </c>
      <c r="F3908" t="s">
        <v>251</v>
      </c>
      <c r="G3908" t="s">
        <v>95</v>
      </c>
      <c r="H3908">
        <v>12279</v>
      </c>
      <c r="I3908" s="68" t="str">
        <f>VLOOKUP(E3908,Refs!$P$2:$R$29,3,FALSE)</f>
        <v>Y60</v>
      </c>
      <c r="J3908" s="68" t="str">
        <f>VLOOKUP(E3908,Refs!$P$2:$S$29,4,FALSE)</f>
        <v>Midlands</v>
      </c>
      <c r="K3908" s="28">
        <f t="shared" si="125"/>
        <v>12279</v>
      </c>
    </row>
    <row r="3909" spans="1:11" x14ac:dyDescent="0.35">
      <c r="A3909" s="69">
        <f t="shared" si="126"/>
        <v>45778</v>
      </c>
      <c r="B3909" t="s">
        <v>918</v>
      </c>
      <c r="C3909" t="s">
        <v>281</v>
      </c>
      <c r="E3909" t="s">
        <v>782</v>
      </c>
      <c r="F3909" t="s">
        <v>251</v>
      </c>
      <c r="G3909" t="s">
        <v>96</v>
      </c>
      <c r="H3909">
        <v>1700</v>
      </c>
      <c r="I3909" s="68" t="str">
        <f>VLOOKUP(E3909,Refs!$P$2:$R$29,3,FALSE)</f>
        <v>Y60</v>
      </c>
      <c r="J3909" s="68" t="str">
        <f>VLOOKUP(E3909,Refs!$P$2:$S$29,4,FALSE)</f>
        <v>Midlands</v>
      </c>
      <c r="K3909" s="28">
        <f t="shared" si="125"/>
        <v>1700</v>
      </c>
    </row>
    <row r="3910" spans="1:11" x14ac:dyDescent="0.35">
      <c r="A3910" s="69">
        <f t="shared" si="126"/>
        <v>45778</v>
      </c>
      <c r="B3910" t="s">
        <v>918</v>
      </c>
      <c r="C3910" t="s">
        <v>281</v>
      </c>
      <c r="E3910" t="s">
        <v>782</v>
      </c>
      <c r="F3910" t="s">
        <v>251</v>
      </c>
      <c r="G3910" t="s">
        <v>97</v>
      </c>
      <c r="H3910">
        <v>12943</v>
      </c>
      <c r="I3910" s="68" t="str">
        <f>VLOOKUP(E3910,Refs!$P$2:$R$29,3,FALSE)</f>
        <v>Y60</v>
      </c>
      <c r="J3910" s="68" t="str">
        <f>VLOOKUP(E3910,Refs!$P$2:$S$29,4,FALSE)</f>
        <v>Midlands</v>
      </c>
      <c r="K3910" s="28">
        <f t="shared" si="125"/>
        <v>12943</v>
      </c>
    </row>
    <row r="3911" spans="1:11" x14ac:dyDescent="0.35">
      <c r="A3911" s="69">
        <f t="shared" si="126"/>
        <v>45778</v>
      </c>
      <c r="B3911" t="s">
        <v>918</v>
      </c>
      <c r="C3911" t="s">
        <v>281</v>
      </c>
      <c r="E3911" t="s">
        <v>782</v>
      </c>
      <c r="F3911" t="s">
        <v>251</v>
      </c>
      <c r="G3911" t="s">
        <v>31</v>
      </c>
      <c r="H3911">
        <v>6373</v>
      </c>
      <c r="I3911" s="68" t="str">
        <f>VLOOKUP(E3911,Refs!$P$2:$R$29,3,FALSE)</f>
        <v>Y60</v>
      </c>
      <c r="J3911" s="68" t="str">
        <f>VLOOKUP(E3911,Refs!$P$2:$S$29,4,FALSE)</f>
        <v>Midlands</v>
      </c>
      <c r="K3911" s="28">
        <f t="shared" si="125"/>
        <v>6373</v>
      </c>
    </row>
    <row r="3912" spans="1:11" x14ac:dyDescent="0.35">
      <c r="A3912" s="69">
        <f t="shared" si="126"/>
        <v>45778</v>
      </c>
      <c r="B3912" t="s">
        <v>918</v>
      </c>
      <c r="C3912" t="s">
        <v>281</v>
      </c>
      <c r="E3912" t="s">
        <v>782</v>
      </c>
      <c r="F3912" t="s">
        <v>251</v>
      </c>
      <c r="G3912" t="s">
        <v>98</v>
      </c>
      <c r="H3912">
        <v>31942</v>
      </c>
      <c r="I3912" s="68" t="str">
        <f>VLOOKUP(E3912,Refs!$P$2:$R$29,3,FALSE)</f>
        <v>Y60</v>
      </c>
      <c r="J3912" s="68" t="str">
        <f>VLOOKUP(E3912,Refs!$P$2:$S$29,4,FALSE)</f>
        <v>Midlands</v>
      </c>
      <c r="K3912" s="28">
        <f t="shared" si="125"/>
        <v>31942</v>
      </c>
    </row>
    <row r="3913" spans="1:11" x14ac:dyDescent="0.35">
      <c r="A3913" s="69">
        <f t="shared" si="126"/>
        <v>45778</v>
      </c>
      <c r="B3913" t="s">
        <v>918</v>
      </c>
      <c r="C3913" t="s">
        <v>281</v>
      </c>
      <c r="E3913" t="s">
        <v>782</v>
      </c>
      <c r="F3913" t="s">
        <v>251</v>
      </c>
      <c r="G3913" t="s">
        <v>99</v>
      </c>
      <c r="H3913">
        <v>27097</v>
      </c>
      <c r="I3913" s="68" t="str">
        <f>VLOOKUP(E3913,Refs!$P$2:$R$29,3,FALSE)</f>
        <v>Y60</v>
      </c>
      <c r="J3913" s="68" t="str">
        <f>VLOOKUP(E3913,Refs!$P$2:$S$29,4,FALSE)</f>
        <v>Midlands</v>
      </c>
      <c r="K3913" s="28">
        <f t="shared" si="125"/>
        <v>27097</v>
      </c>
    </row>
    <row r="3914" spans="1:11" x14ac:dyDescent="0.35">
      <c r="A3914" s="69">
        <f t="shared" si="126"/>
        <v>45778</v>
      </c>
      <c r="B3914" t="s">
        <v>918</v>
      </c>
      <c r="C3914" t="s">
        <v>281</v>
      </c>
      <c r="E3914" t="s">
        <v>782</v>
      </c>
      <c r="F3914" t="s">
        <v>251</v>
      </c>
      <c r="G3914" t="s">
        <v>100</v>
      </c>
      <c r="H3914">
        <v>24394</v>
      </c>
      <c r="I3914" s="68" t="str">
        <f>VLOOKUP(E3914,Refs!$P$2:$R$29,3,FALSE)</f>
        <v>Y60</v>
      </c>
      <c r="J3914" s="68" t="str">
        <f>VLOOKUP(E3914,Refs!$P$2:$S$29,4,FALSE)</f>
        <v>Midlands</v>
      </c>
      <c r="K3914" s="28">
        <f t="shared" si="125"/>
        <v>24394</v>
      </c>
    </row>
    <row r="3915" spans="1:11" x14ac:dyDescent="0.35">
      <c r="A3915" s="69">
        <f t="shared" si="126"/>
        <v>45778</v>
      </c>
      <c r="B3915" t="s">
        <v>918</v>
      </c>
      <c r="C3915" t="s">
        <v>281</v>
      </c>
      <c r="E3915" t="s">
        <v>782</v>
      </c>
      <c r="F3915" t="s">
        <v>251</v>
      </c>
      <c r="G3915" t="s">
        <v>101</v>
      </c>
      <c r="H3915">
        <v>15231</v>
      </c>
      <c r="I3915" s="68" t="str">
        <f>VLOOKUP(E3915,Refs!$P$2:$R$29,3,FALSE)</f>
        <v>Y60</v>
      </c>
      <c r="J3915" s="68" t="str">
        <f>VLOOKUP(E3915,Refs!$P$2:$S$29,4,FALSE)</f>
        <v>Midlands</v>
      </c>
      <c r="K3915" s="28">
        <f t="shared" si="125"/>
        <v>15231</v>
      </c>
    </row>
    <row r="3916" spans="1:11" x14ac:dyDescent="0.35">
      <c r="A3916" s="69">
        <f t="shared" si="126"/>
        <v>45778</v>
      </c>
      <c r="B3916" t="s">
        <v>918</v>
      </c>
      <c r="C3916" t="s">
        <v>281</v>
      </c>
      <c r="E3916" t="s">
        <v>782</v>
      </c>
      <c r="F3916" t="s">
        <v>251</v>
      </c>
      <c r="G3916" t="s">
        <v>102</v>
      </c>
      <c r="H3916">
        <v>8984</v>
      </c>
      <c r="I3916" s="68" t="str">
        <f>VLOOKUP(E3916,Refs!$P$2:$R$29,3,FALSE)</f>
        <v>Y60</v>
      </c>
      <c r="J3916" s="68" t="str">
        <f>VLOOKUP(E3916,Refs!$P$2:$S$29,4,FALSE)</f>
        <v>Midlands</v>
      </c>
      <c r="K3916" s="28">
        <f t="shared" si="125"/>
        <v>8984</v>
      </c>
    </row>
    <row r="3917" spans="1:11" x14ac:dyDescent="0.35">
      <c r="A3917" s="69">
        <f t="shared" si="126"/>
        <v>45778</v>
      </c>
      <c r="B3917" t="s">
        <v>918</v>
      </c>
      <c r="C3917" t="s">
        <v>281</v>
      </c>
      <c r="E3917" t="s">
        <v>782</v>
      </c>
      <c r="F3917" t="s">
        <v>251</v>
      </c>
      <c r="G3917" t="s">
        <v>103</v>
      </c>
      <c r="H3917">
        <v>2070</v>
      </c>
      <c r="I3917" s="68" t="str">
        <f>VLOOKUP(E3917,Refs!$P$2:$R$29,3,FALSE)</f>
        <v>Y60</v>
      </c>
      <c r="J3917" s="68" t="str">
        <f>VLOOKUP(E3917,Refs!$P$2:$S$29,4,FALSE)</f>
        <v>Midlands</v>
      </c>
      <c r="K3917" s="28">
        <f t="shared" si="125"/>
        <v>2070</v>
      </c>
    </row>
    <row r="3918" spans="1:11" x14ac:dyDescent="0.35">
      <c r="A3918" s="69">
        <f t="shared" si="126"/>
        <v>45778</v>
      </c>
      <c r="B3918" t="s">
        <v>918</v>
      </c>
      <c r="C3918" t="s">
        <v>281</v>
      </c>
      <c r="E3918" t="s">
        <v>782</v>
      </c>
      <c r="F3918" t="s">
        <v>251</v>
      </c>
      <c r="G3918" t="s">
        <v>104</v>
      </c>
      <c r="H3918">
        <v>15837</v>
      </c>
      <c r="I3918" s="68" t="str">
        <f>VLOOKUP(E3918,Refs!$P$2:$R$29,3,FALSE)</f>
        <v>Y60</v>
      </c>
      <c r="J3918" s="68" t="str">
        <f>VLOOKUP(E3918,Refs!$P$2:$S$29,4,FALSE)</f>
        <v>Midlands</v>
      </c>
      <c r="K3918" s="28">
        <f t="shared" si="125"/>
        <v>15837</v>
      </c>
    </row>
    <row r="3919" spans="1:11" x14ac:dyDescent="0.35">
      <c r="A3919" s="69">
        <f t="shared" si="126"/>
        <v>45778</v>
      </c>
      <c r="B3919" t="s">
        <v>918</v>
      </c>
      <c r="C3919" t="s">
        <v>281</v>
      </c>
      <c r="E3919" t="s">
        <v>782</v>
      </c>
      <c r="F3919" t="s">
        <v>251</v>
      </c>
      <c r="G3919" t="s">
        <v>105</v>
      </c>
      <c r="H3919">
        <v>30329556</v>
      </c>
      <c r="I3919" s="68" t="str">
        <f>VLOOKUP(E3919,Refs!$P$2:$R$29,3,FALSE)</f>
        <v>Y60</v>
      </c>
      <c r="J3919" s="68" t="str">
        <f>VLOOKUP(E3919,Refs!$P$2:$S$29,4,FALSE)</f>
        <v>Midlands</v>
      </c>
      <c r="K3919" s="28">
        <f t="shared" si="125"/>
        <v>30329556</v>
      </c>
    </row>
    <row r="3920" spans="1:11" x14ac:dyDescent="0.35">
      <c r="A3920" s="69">
        <f t="shared" si="126"/>
        <v>45778</v>
      </c>
      <c r="B3920" t="s">
        <v>918</v>
      </c>
      <c r="C3920" t="s">
        <v>281</v>
      </c>
      <c r="E3920" t="s">
        <v>782</v>
      </c>
      <c r="F3920" t="s">
        <v>251</v>
      </c>
      <c r="G3920" t="s">
        <v>106</v>
      </c>
      <c r="H3920">
        <v>29583</v>
      </c>
      <c r="I3920" s="68" t="str">
        <f>VLOOKUP(E3920,Refs!$P$2:$R$29,3,FALSE)</f>
        <v>Y60</v>
      </c>
      <c r="J3920" s="68" t="str">
        <f>VLOOKUP(E3920,Refs!$P$2:$S$29,4,FALSE)</f>
        <v>Midlands</v>
      </c>
      <c r="K3920" s="28">
        <f t="shared" si="125"/>
        <v>29583</v>
      </c>
    </row>
    <row r="3921" spans="1:11" x14ac:dyDescent="0.35">
      <c r="A3921" s="69">
        <f t="shared" si="126"/>
        <v>45778</v>
      </c>
      <c r="B3921" t="s">
        <v>918</v>
      </c>
      <c r="C3921" t="s">
        <v>281</v>
      </c>
      <c r="E3921" t="s">
        <v>782</v>
      </c>
      <c r="F3921" t="s">
        <v>251</v>
      </c>
      <c r="G3921" t="s">
        <v>107</v>
      </c>
      <c r="H3921">
        <v>12303</v>
      </c>
      <c r="I3921" s="68" t="str">
        <f>VLOOKUP(E3921,Refs!$P$2:$R$29,3,FALSE)</f>
        <v>Y60</v>
      </c>
      <c r="J3921" s="68" t="str">
        <f>VLOOKUP(E3921,Refs!$P$2:$S$29,4,FALSE)</f>
        <v>Midlands</v>
      </c>
      <c r="K3921" s="28">
        <f t="shared" si="125"/>
        <v>12303</v>
      </c>
    </row>
    <row r="3922" spans="1:11" x14ac:dyDescent="0.35">
      <c r="A3922" s="69">
        <f t="shared" si="126"/>
        <v>45778</v>
      </c>
      <c r="B3922" t="s">
        <v>918</v>
      </c>
      <c r="C3922" t="s">
        <v>281</v>
      </c>
      <c r="E3922" t="s">
        <v>782</v>
      </c>
      <c r="F3922" t="s">
        <v>251</v>
      </c>
      <c r="G3922" t="s">
        <v>108</v>
      </c>
      <c r="H3922">
        <v>1598</v>
      </c>
      <c r="I3922" s="68" t="str">
        <f>VLOOKUP(E3922,Refs!$P$2:$R$29,3,FALSE)</f>
        <v>Y60</v>
      </c>
      <c r="J3922" s="68" t="str">
        <f>VLOOKUP(E3922,Refs!$P$2:$S$29,4,FALSE)</f>
        <v>Midlands</v>
      </c>
      <c r="K3922" s="28">
        <f t="shared" si="125"/>
        <v>1598</v>
      </c>
    </row>
    <row r="3923" spans="1:11" x14ac:dyDescent="0.35">
      <c r="A3923" s="69">
        <f t="shared" si="126"/>
        <v>45778</v>
      </c>
      <c r="B3923" t="s">
        <v>918</v>
      </c>
      <c r="C3923" t="s">
        <v>281</v>
      </c>
      <c r="E3923" t="s">
        <v>782</v>
      </c>
      <c r="F3923" t="s">
        <v>251</v>
      </c>
      <c r="G3923" t="s">
        <v>109</v>
      </c>
      <c r="H3923">
        <v>5985</v>
      </c>
      <c r="I3923" s="68" t="str">
        <f>VLOOKUP(E3923,Refs!$P$2:$R$29,3,FALSE)</f>
        <v>Y60</v>
      </c>
      <c r="J3923" s="68" t="str">
        <f>VLOOKUP(E3923,Refs!$P$2:$S$29,4,FALSE)</f>
        <v>Midlands</v>
      </c>
      <c r="K3923" s="28">
        <f t="shared" si="125"/>
        <v>5985</v>
      </c>
    </row>
    <row r="3924" spans="1:11" x14ac:dyDescent="0.35">
      <c r="A3924" s="69">
        <f t="shared" si="126"/>
        <v>45778</v>
      </c>
      <c r="B3924" t="s">
        <v>918</v>
      </c>
      <c r="C3924" t="s">
        <v>281</v>
      </c>
      <c r="E3924" t="s">
        <v>782</v>
      </c>
      <c r="F3924" t="s">
        <v>251</v>
      </c>
      <c r="G3924" t="s">
        <v>110</v>
      </c>
      <c r="H3924">
        <v>16650932</v>
      </c>
      <c r="I3924" s="68" t="str">
        <f>VLOOKUP(E3924,Refs!$P$2:$R$29,3,FALSE)</f>
        <v>Y60</v>
      </c>
      <c r="J3924" s="68" t="str">
        <f>VLOOKUP(E3924,Refs!$P$2:$S$29,4,FALSE)</f>
        <v>Midlands</v>
      </c>
      <c r="K3924" s="28">
        <f t="shared" si="125"/>
        <v>16650932</v>
      </c>
    </row>
    <row r="3925" spans="1:11" x14ac:dyDescent="0.35">
      <c r="A3925" s="69">
        <f t="shared" si="126"/>
        <v>45778</v>
      </c>
      <c r="B3925" t="s">
        <v>918</v>
      </c>
      <c r="C3925" t="s">
        <v>281</v>
      </c>
      <c r="E3925" t="s">
        <v>782</v>
      </c>
      <c r="F3925" t="s">
        <v>251</v>
      </c>
      <c r="G3925" t="s">
        <v>111</v>
      </c>
      <c r="H3925">
        <v>12129</v>
      </c>
      <c r="I3925" s="68" t="str">
        <f>VLOOKUP(E3925,Refs!$P$2:$R$29,3,FALSE)</f>
        <v>Y60</v>
      </c>
      <c r="J3925" s="68" t="str">
        <f>VLOOKUP(E3925,Refs!$P$2:$S$29,4,FALSE)</f>
        <v>Midlands</v>
      </c>
      <c r="K3925" s="28">
        <f t="shared" si="125"/>
        <v>12129</v>
      </c>
    </row>
    <row r="3926" spans="1:11" x14ac:dyDescent="0.35">
      <c r="A3926" s="69">
        <f t="shared" si="126"/>
        <v>45778</v>
      </c>
      <c r="B3926" t="s">
        <v>918</v>
      </c>
      <c r="C3926" t="s">
        <v>281</v>
      </c>
      <c r="E3926" t="s">
        <v>782</v>
      </c>
      <c r="F3926" t="s">
        <v>251</v>
      </c>
      <c r="G3926" t="s">
        <v>814</v>
      </c>
      <c r="H3926">
        <v>137343</v>
      </c>
      <c r="I3926" s="68" t="str">
        <f>VLOOKUP(E3926,Refs!$P$2:$R$29,3,FALSE)</f>
        <v>Y60</v>
      </c>
      <c r="J3926" s="68" t="str">
        <f>VLOOKUP(E3926,Refs!$P$2:$S$29,4,FALSE)</f>
        <v>Midlands</v>
      </c>
      <c r="K3926" s="28">
        <f t="shared" si="125"/>
        <v>137343</v>
      </c>
    </row>
    <row r="3927" spans="1:11" x14ac:dyDescent="0.35">
      <c r="A3927" s="69">
        <f t="shared" si="126"/>
        <v>45778</v>
      </c>
      <c r="B3927" t="s">
        <v>918</v>
      </c>
      <c r="C3927" t="s">
        <v>281</v>
      </c>
      <c r="E3927" t="s">
        <v>782</v>
      </c>
      <c r="F3927" t="s">
        <v>251</v>
      </c>
      <c r="G3927" t="s">
        <v>815</v>
      </c>
      <c r="H3927">
        <v>3274</v>
      </c>
      <c r="I3927" s="68" t="str">
        <f>VLOOKUP(E3927,Refs!$P$2:$R$29,3,FALSE)</f>
        <v>Y60</v>
      </c>
      <c r="J3927" s="68" t="str">
        <f>VLOOKUP(E3927,Refs!$P$2:$S$29,4,FALSE)</f>
        <v>Midlands</v>
      </c>
      <c r="K3927" s="28">
        <f t="shared" si="125"/>
        <v>3274</v>
      </c>
    </row>
    <row r="3928" spans="1:11" x14ac:dyDescent="0.35">
      <c r="A3928" s="69">
        <f t="shared" si="126"/>
        <v>45778</v>
      </c>
      <c r="B3928" t="s">
        <v>918</v>
      </c>
      <c r="C3928" t="s">
        <v>281</v>
      </c>
      <c r="E3928" t="s">
        <v>782</v>
      </c>
      <c r="F3928" t="s">
        <v>251</v>
      </c>
      <c r="G3928" t="s">
        <v>112</v>
      </c>
      <c r="H3928">
        <v>220764</v>
      </c>
      <c r="I3928" s="68" t="str">
        <f>VLOOKUP(E3928,Refs!$P$2:$R$29,3,FALSE)</f>
        <v>Y60</v>
      </c>
      <c r="J3928" s="68" t="str">
        <f>VLOOKUP(E3928,Refs!$P$2:$S$29,4,FALSE)</f>
        <v>Midlands</v>
      </c>
      <c r="K3928" s="28">
        <f t="shared" si="125"/>
        <v>220764</v>
      </c>
    </row>
    <row r="3929" spans="1:11" x14ac:dyDescent="0.35">
      <c r="A3929" s="69">
        <f t="shared" si="126"/>
        <v>45778</v>
      </c>
      <c r="B3929" t="s">
        <v>918</v>
      </c>
      <c r="C3929" t="s">
        <v>281</v>
      </c>
      <c r="E3929" t="s">
        <v>782</v>
      </c>
      <c r="F3929" t="s">
        <v>251</v>
      </c>
      <c r="G3929" t="s">
        <v>113</v>
      </c>
      <c r="H3929">
        <v>364</v>
      </c>
      <c r="I3929" s="68" t="str">
        <f>VLOOKUP(E3929,Refs!$P$2:$R$29,3,FALSE)</f>
        <v>Y60</v>
      </c>
      <c r="J3929" s="68" t="str">
        <f>VLOOKUP(E3929,Refs!$P$2:$S$29,4,FALSE)</f>
        <v>Midlands</v>
      </c>
      <c r="K3929" s="28">
        <f t="shared" si="125"/>
        <v>364</v>
      </c>
    </row>
    <row r="3930" spans="1:11" x14ac:dyDescent="0.35">
      <c r="A3930" s="69">
        <f t="shared" si="126"/>
        <v>45778</v>
      </c>
      <c r="B3930" t="s">
        <v>918</v>
      </c>
      <c r="C3930" t="s">
        <v>281</v>
      </c>
      <c r="E3930" t="s">
        <v>782</v>
      </c>
      <c r="F3930" t="s">
        <v>251</v>
      </c>
      <c r="G3930" t="s">
        <v>114</v>
      </c>
      <c r="H3930">
        <v>158531</v>
      </c>
      <c r="I3930" s="68" t="str">
        <f>VLOOKUP(E3930,Refs!$P$2:$R$29,3,FALSE)</f>
        <v>Y60</v>
      </c>
      <c r="J3930" s="68" t="str">
        <f>VLOOKUP(E3930,Refs!$P$2:$S$29,4,FALSE)</f>
        <v>Midlands</v>
      </c>
      <c r="K3930" s="28">
        <f t="shared" si="125"/>
        <v>158531</v>
      </c>
    </row>
    <row r="3931" spans="1:11" x14ac:dyDescent="0.35">
      <c r="A3931" s="69">
        <f t="shared" si="126"/>
        <v>45778</v>
      </c>
      <c r="B3931" t="s">
        <v>918</v>
      </c>
      <c r="C3931" t="s">
        <v>281</v>
      </c>
      <c r="E3931" t="s">
        <v>782</v>
      </c>
      <c r="F3931" t="s">
        <v>251</v>
      </c>
      <c r="G3931" t="s">
        <v>115</v>
      </c>
      <c r="H3931">
        <v>42451</v>
      </c>
      <c r="I3931" s="68" t="str">
        <f>VLOOKUP(E3931,Refs!$P$2:$R$29,3,FALSE)</f>
        <v>Y60</v>
      </c>
      <c r="J3931" s="68" t="str">
        <f>VLOOKUP(E3931,Refs!$P$2:$S$29,4,FALSE)</f>
        <v>Midlands</v>
      </c>
      <c r="K3931" s="28">
        <f t="shared" si="125"/>
        <v>42451</v>
      </c>
    </row>
    <row r="3932" spans="1:11" x14ac:dyDescent="0.35">
      <c r="A3932" s="69">
        <f t="shared" si="126"/>
        <v>45778</v>
      </c>
      <c r="B3932" t="s">
        <v>918</v>
      </c>
      <c r="C3932" t="s">
        <v>281</v>
      </c>
      <c r="E3932" t="s">
        <v>782</v>
      </c>
      <c r="F3932" t="s">
        <v>251</v>
      </c>
      <c r="G3932" t="s">
        <v>116</v>
      </c>
      <c r="H3932">
        <v>42042</v>
      </c>
      <c r="I3932" s="68" t="str">
        <f>VLOOKUP(E3932,Refs!$P$2:$R$29,3,FALSE)</f>
        <v>Y60</v>
      </c>
      <c r="J3932" s="68" t="str">
        <f>VLOOKUP(E3932,Refs!$P$2:$S$29,4,FALSE)</f>
        <v>Midlands</v>
      </c>
      <c r="K3932" s="28">
        <f t="shared" si="125"/>
        <v>42042</v>
      </c>
    </row>
    <row r="3933" spans="1:11" x14ac:dyDescent="0.35">
      <c r="A3933" s="69">
        <f t="shared" si="126"/>
        <v>45778</v>
      </c>
      <c r="B3933" t="s">
        <v>918</v>
      </c>
      <c r="C3933" t="s">
        <v>281</v>
      </c>
      <c r="E3933" t="s">
        <v>782</v>
      </c>
      <c r="F3933" t="s">
        <v>251</v>
      </c>
      <c r="G3933" t="s">
        <v>117</v>
      </c>
      <c r="H3933">
        <v>20534</v>
      </c>
      <c r="I3933" s="68" t="str">
        <f>VLOOKUP(E3933,Refs!$P$2:$R$29,3,FALSE)</f>
        <v>Y60</v>
      </c>
      <c r="J3933" s="68" t="str">
        <f>VLOOKUP(E3933,Refs!$P$2:$S$29,4,FALSE)</f>
        <v>Midlands</v>
      </c>
      <c r="K3933" s="28">
        <f t="shared" si="125"/>
        <v>20534</v>
      </c>
    </row>
    <row r="3934" spans="1:11" x14ac:dyDescent="0.35">
      <c r="A3934" s="69">
        <f t="shared" si="126"/>
        <v>45778</v>
      </c>
      <c r="B3934" t="s">
        <v>918</v>
      </c>
      <c r="C3934" t="s">
        <v>281</v>
      </c>
      <c r="E3934" t="s">
        <v>782</v>
      </c>
      <c r="F3934" t="s">
        <v>251</v>
      </c>
      <c r="G3934" t="s">
        <v>118</v>
      </c>
      <c r="H3934">
        <v>75916</v>
      </c>
      <c r="I3934" s="68" t="str">
        <f>VLOOKUP(E3934,Refs!$P$2:$R$29,3,FALSE)</f>
        <v>Y60</v>
      </c>
      <c r="J3934" s="68" t="str">
        <f>VLOOKUP(E3934,Refs!$P$2:$S$29,4,FALSE)</f>
        <v>Midlands</v>
      </c>
      <c r="K3934" s="28">
        <f t="shared" si="125"/>
        <v>75916</v>
      </c>
    </row>
    <row r="3935" spans="1:11" x14ac:dyDescent="0.35">
      <c r="A3935" s="69">
        <f t="shared" si="126"/>
        <v>45778</v>
      </c>
      <c r="B3935" t="s">
        <v>918</v>
      </c>
      <c r="C3935" t="s">
        <v>281</v>
      </c>
      <c r="E3935" t="s">
        <v>782</v>
      </c>
      <c r="F3935" t="s">
        <v>251</v>
      </c>
      <c r="G3935" t="s">
        <v>119</v>
      </c>
      <c r="H3935">
        <v>8393</v>
      </c>
      <c r="I3935" s="68" t="str">
        <f>VLOOKUP(E3935,Refs!$P$2:$R$29,3,FALSE)</f>
        <v>Y60</v>
      </c>
      <c r="J3935" s="68" t="str">
        <f>VLOOKUP(E3935,Refs!$P$2:$S$29,4,FALSE)</f>
        <v>Midlands</v>
      </c>
      <c r="K3935" s="28">
        <f t="shared" si="125"/>
        <v>8393</v>
      </c>
    </row>
    <row r="3936" spans="1:11" x14ac:dyDescent="0.35">
      <c r="A3936" s="69">
        <f t="shared" si="126"/>
        <v>45778</v>
      </c>
      <c r="B3936" t="s">
        <v>918</v>
      </c>
      <c r="C3936" t="s">
        <v>281</v>
      </c>
      <c r="E3936" t="s">
        <v>782</v>
      </c>
      <c r="F3936" t="s">
        <v>251</v>
      </c>
      <c r="G3936" t="s">
        <v>120</v>
      </c>
      <c r="H3936">
        <v>23000</v>
      </c>
      <c r="I3936" s="68" t="str">
        <f>VLOOKUP(E3936,Refs!$P$2:$R$29,3,FALSE)</f>
        <v>Y60</v>
      </c>
      <c r="J3936" s="68" t="str">
        <f>VLOOKUP(E3936,Refs!$P$2:$S$29,4,FALSE)</f>
        <v>Midlands</v>
      </c>
      <c r="K3936" s="28">
        <f t="shared" si="125"/>
        <v>23000</v>
      </c>
    </row>
    <row r="3937" spans="1:11" x14ac:dyDescent="0.35">
      <c r="A3937" s="69">
        <f t="shared" si="126"/>
        <v>45778</v>
      </c>
      <c r="B3937" t="s">
        <v>918</v>
      </c>
      <c r="C3937" t="s">
        <v>281</v>
      </c>
      <c r="E3937" t="s">
        <v>782</v>
      </c>
      <c r="F3937" t="s">
        <v>251</v>
      </c>
      <c r="G3937" t="s">
        <v>121</v>
      </c>
      <c r="H3937">
        <v>8874</v>
      </c>
      <c r="I3937" s="68" t="str">
        <f>VLOOKUP(E3937,Refs!$P$2:$R$29,3,FALSE)</f>
        <v>Y60</v>
      </c>
      <c r="J3937" s="68" t="str">
        <f>VLOOKUP(E3937,Refs!$P$2:$S$29,4,FALSE)</f>
        <v>Midlands</v>
      </c>
      <c r="K3937" s="28">
        <f t="shared" si="125"/>
        <v>8874</v>
      </c>
    </row>
    <row r="3938" spans="1:11" x14ac:dyDescent="0.35">
      <c r="A3938" s="69">
        <f t="shared" si="126"/>
        <v>45778</v>
      </c>
      <c r="B3938" t="s">
        <v>918</v>
      </c>
      <c r="C3938" t="s">
        <v>281</v>
      </c>
      <c r="E3938" t="s">
        <v>782</v>
      </c>
      <c r="F3938" t="s">
        <v>251</v>
      </c>
      <c r="G3938" t="s">
        <v>122</v>
      </c>
      <c r="H3938">
        <v>26994</v>
      </c>
      <c r="I3938" s="68" t="str">
        <f>VLOOKUP(E3938,Refs!$P$2:$R$29,3,FALSE)</f>
        <v>Y60</v>
      </c>
      <c r="J3938" s="68" t="str">
        <f>VLOOKUP(E3938,Refs!$P$2:$S$29,4,FALSE)</f>
        <v>Midlands</v>
      </c>
      <c r="K3938" s="28">
        <f t="shared" ref="K3938:K4001" si="127">IF(OR(H3938="NULL",H3938=0,H3938=""),"",H3938)</f>
        <v>26994</v>
      </c>
    </row>
    <row r="3939" spans="1:11" x14ac:dyDescent="0.35">
      <c r="A3939" s="69">
        <f t="shared" si="126"/>
        <v>45778</v>
      </c>
      <c r="B3939" t="s">
        <v>918</v>
      </c>
      <c r="C3939" t="s">
        <v>281</v>
      </c>
      <c r="E3939" t="s">
        <v>782</v>
      </c>
      <c r="F3939" t="s">
        <v>251</v>
      </c>
      <c r="G3939" t="s">
        <v>123</v>
      </c>
      <c r="H3939">
        <v>1853</v>
      </c>
      <c r="I3939" s="68" t="str">
        <f>VLOOKUP(E3939,Refs!$P$2:$R$29,3,FALSE)</f>
        <v>Y60</v>
      </c>
      <c r="J3939" s="68" t="str">
        <f>VLOOKUP(E3939,Refs!$P$2:$S$29,4,FALSE)</f>
        <v>Midlands</v>
      </c>
      <c r="K3939" s="28">
        <f t="shared" si="127"/>
        <v>1853</v>
      </c>
    </row>
    <row r="3940" spans="1:11" x14ac:dyDescent="0.35">
      <c r="A3940" s="69">
        <f t="shared" si="126"/>
        <v>45778</v>
      </c>
      <c r="B3940" t="s">
        <v>918</v>
      </c>
      <c r="C3940" t="s">
        <v>281</v>
      </c>
      <c r="E3940" t="s">
        <v>782</v>
      </c>
      <c r="F3940" t="s">
        <v>251</v>
      </c>
      <c r="G3940" t="s">
        <v>124</v>
      </c>
      <c r="H3940">
        <v>214</v>
      </c>
      <c r="I3940" s="68" t="str">
        <f>VLOOKUP(E3940,Refs!$P$2:$R$29,3,FALSE)</f>
        <v>Y60</v>
      </c>
      <c r="J3940" s="68" t="str">
        <f>VLOOKUP(E3940,Refs!$P$2:$S$29,4,FALSE)</f>
        <v>Midlands</v>
      </c>
      <c r="K3940" s="28">
        <f t="shared" si="127"/>
        <v>214</v>
      </c>
    </row>
    <row r="3941" spans="1:11" x14ac:dyDescent="0.35">
      <c r="A3941" s="69">
        <f t="shared" si="126"/>
        <v>45778</v>
      </c>
      <c r="B3941" t="s">
        <v>918</v>
      </c>
      <c r="C3941" t="s">
        <v>281</v>
      </c>
      <c r="E3941" t="s">
        <v>782</v>
      </c>
      <c r="F3941" t="s">
        <v>251</v>
      </c>
      <c r="G3941" t="s">
        <v>125</v>
      </c>
      <c r="H3941">
        <v>1</v>
      </c>
      <c r="I3941" s="68" t="str">
        <f>VLOOKUP(E3941,Refs!$P$2:$R$29,3,FALSE)</f>
        <v>Y60</v>
      </c>
      <c r="J3941" s="68" t="str">
        <f>VLOOKUP(E3941,Refs!$P$2:$S$29,4,FALSE)</f>
        <v>Midlands</v>
      </c>
      <c r="K3941" s="28">
        <f t="shared" si="127"/>
        <v>1</v>
      </c>
    </row>
    <row r="3942" spans="1:11" x14ac:dyDescent="0.35">
      <c r="A3942" s="69">
        <f t="shared" si="126"/>
        <v>45778</v>
      </c>
      <c r="B3942" t="s">
        <v>918</v>
      </c>
      <c r="C3942" t="s">
        <v>281</v>
      </c>
      <c r="E3942" t="s">
        <v>782</v>
      </c>
      <c r="F3942" t="s">
        <v>251</v>
      </c>
      <c r="G3942" t="s">
        <v>126</v>
      </c>
      <c r="H3942">
        <v>0</v>
      </c>
      <c r="I3942" s="68" t="str">
        <f>VLOOKUP(E3942,Refs!$P$2:$R$29,3,FALSE)</f>
        <v>Y60</v>
      </c>
      <c r="J3942" s="68" t="str">
        <f>VLOOKUP(E3942,Refs!$P$2:$S$29,4,FALSE)</f>
        <v>Midlands</v>
      </c>
      <c r="K3942" s="28" t="str">
        <f t="shared" si="127"/>
        <v/>
      </c>
    </row>
    <row r="3943" spans="1:11" x14ac:dyDescent="0.35">
      <c r="A3943" s="69">
        <f t="shared" si="126"/>
        <v>45778</v>
      </c>
      <c r="B3943" t="s">
        <v>918</v>
      </c>
      <c r="C3943" t="s">
        <v>281</v>
      </c>
      <c r="E3943" t="s">
        <v>782</v>
      </c>
      <c r="F3943" t="s">
        <v>251</v>
      </c>
      <c r="G3943" t="s">
        <v>127</v>
      </c>
      <c r="H3943">
        <v>0</v>
      </c>
      <c r="I3943" s="68" t="str">
        <f>VLOOKUP(E3943,Refs!$P$2:$R$29,3,FALSE)</f>
        <v>Y60</v>
      </c>
      <c r="J3943" s="68" t="str">
        <f>VLOOKUP(E3943,Refs!$P$2:$S$29,4,FALSE)</f>
        <v>Midlands</v>
      </c>
      <c r="K3943" s="28" t="str">
        <f t="shared" si="127"/>
        <v/>
      </c>
    </row>
    <row r="3944" spans="1:11" x14ac:dyDescent="0.35">
      <c r="A3944" s="69">
        <f t="shared" si="126"/>
        <v>45778</v>
      </c>
      <c r="B3944" t="s">
        <v>918</v>
      </c>
      <c r="C3944" t="s">
        <v>281</v>
      </c>
      <c r="E3944" t="s">
        <v>782</v>
      </c>
      <c r="F3944" t="s">
        <v>251</v>
      </c>
      <c r="G3944" t="s">
        <v>128</v>
      </c>
      <c r="H3944">
        <v>2796</v>
      </c>
      <c r="I3944" s="68" t="str">
        <f>VLOOKUP(E3944,Refs!$P$2:$R$29,3,FALSE)</f>
        <v>Y60</v>
      </c>
      <c r="J3944" s="68" t="str">
        <f>VLOOKUP(E3944,Refs!$P$2:$S$29,4,FALSE)</f>
        <v>Midlands</v>
      </c>
      <c r="K3944" s="28">
        <f t="shared" si="127"/>
        <v>2796</v>
      </c>
    </row>
    <row r="3945" spans="1:11" x14ac:dyDescent="0.35">
      <c r="A3945" s="69">
        <f t="shared" si="126"/>
        <v>45778</v>
      </c>
      <c r="B3945" t="s">
        <v>918</v>
      </c>
      <c r="C3945" t="s">
        <v>281</v>
      </c>
      <c r="E3945" t="s">
        <v>782</v>
      </c>
      <c r="F3945" t="s">
        <v>251</v>
      </c>
      <c r="G3945" t="s">
        <v>129</v>
      </c>
      <c r="H3945">
        <v>350</v>
      </c>
      <c r="I3945" s="68" t="str">
        <f>VLOOKUP(E3945,Refs!$P$2:$R$29,3,FALSE)</f>
        <v>Y60</v>
      </c>
      <c r="J3945" s="68" t="str">
        <f>VLOOKUP(E3945,Refs!$P$2:$S$29,4,FALSE)</f>
        <v>Midlands</v>
      </c>
      <c r="K3945" s="28">
        <f t="shared" si="127"/>
        <v>350</v>
      </c>
    </row>
    <row r="3946" spans="1:11" x14ac:dyDescent="0.35">
      <c r="A3946" s="69">
        <f t="shared" si="126"/>
        <v>45778</v>
      </c>
      <c r="B3946" t="s">
        <v>918</v>
      </c>
      <c r="C3946" t="s">
        <v>281</v>
      </c>
      <c r="E3946" t="s">
        <v>782</v>
      </c>
      <c r="F3946" t="s">
        <v>251</v>
      </c>
      <c r="G3946" t="s">
        <v>130</v>
      </c>
      <c r="H3946">
        <v>0</v>
      </c>
      <c r="I3946" s="68" t="str">
        <f>VLOOKUP(E3946,Refs!$P$2:$R$29,3,FALSE)</f>
        <v>Y60</v>
      </c>
      <c r="J3946" s="68" t="str">
        <f>VLOOKUP(E3946,Refs!$P$2:$S$29,4,FALSE)</f>
        <v>Midlands</v>
      </c>
      <c r="K3946" s="28" t="str">
        <f t="shared" si="127"/>
        <v/>
      </c>
    </row>
    <row r="3947" spans="1:11" x14ac:dyDescent="0.35">
      <c r="A3947" s="69">
        <f t="shared" si="126"/>
        <v>45778</v>
      </c>
      <c r="B3947" t="s">
        <v>918</v>
      </c>
      <c r="C3947" t="s">
        <v>281</v>
      </c>
      <c r="E3947" t="s">
        <v>782</v>
      </c>
      <c r="F3947" t="s">
        <v>251</v>
      </c>
      <c r="G3947" t="s">
        <v>131</v>
      </c>
      <c r="H3947">
        <v>0</v>
      </c>
      <c r="I3947" s="68" t="str">
        <f>VLOOKUP(E3947,Refs!$P$2:$R$29,3,FALSE)</f>
        <v>Y60</v>
      </c>
      <c r="J3947" s="68" t="str">
        <f>VLOOKUP(E3947,Refs!$P$2:$S$29,4,FALSE)</f>
        <v>Midlands</v>
      </c>
      <c r="K3947" s="28" t="str">
        <f t="shared" si="127"/>
        <v/>
      </c>
    </row>
    <row r="3948" spans="1:11" x14ac:dyDescent="0.35">
      <c r="A3948" s="69">
        <f t="shared" si="126"/>
        <v>45778</v>
      </c>
      <c r="B3948" t="s">
        <v>918</v>
      </c>
      <c r="C3948" t="s">
        <v>281</v>
      </c>
      <c r="E3948" t="s">
        <v>782</v>
      </c>
      <c r="F3948" t="s">
        <v>251</v>
      </c>
      <c r="G3948" t="s">
        <v>132</v>
      </c>
      <c r="H3948">
        <v>0</v>
      </c>
      <c r="I3948" s="68" t="str">
        <f>VLOOKUP(E3948,Refs!$P$2:$R$29,3,FALSE)</f>
        <v>Y60</v>
      </c>
      <c r="J3948" s="68" t="str">
        <f>VLOOKUP(E3948,Refs!$P$2:$S$29,4,FALSE)</f>
        <v>Midlands</v>
      </c>
      <c r="K3948" s="28" t="str">
        <f t="shared" si="127"/>
        <v/>
      </c>
    </row>
    <row r="3949" spans="1:11" x14ac:dyDescent="0.35">
      <c r="A3949" s="69">
        <f t="shared" si="126"/>
        <v>45778</v>
      </c>
      <c r="B3949" t="s">
        <v>918</v>
      </c>
      <c r="C3949" t="s">
        <v>281</v>
      </c>
      <c r="E3949" t="s">
        <v>782</v>
      </c>
      <c r="F3949" t="s">
        <v>251</v>
      </c>
      <c r="G3949" t="s">
        <v>133</v>
      </c>
      <c r="H3949">
        <v>0</v>
      </c>
      <c r="I3949" s="68" t="str">
        <f>VLOOKUP(E3949,Refs!$P$2:$R$29,3,FALSE)</f>
        <v>Y60</v>
      </c>
      <c r="J3949" s="68" t="str">
        <f>VLOOKUP(E3949,Refs!$P$2:$S$29,4,FALSE)</f>
        <v>Midlands</v>
      </c>
      <c r="K3949" s="28" t="str">
        <f t="shared" si="127"/>
        <v/>
      </c>
    </row>
    <row r="3950" spans="1:11" x14ac:dyDescent="0.35">
      <c r="A3950" s="69">
        <f t="shared" si="126"/>
        <v>45778</v>
      </c>
      <c r="B3950" t="s">
        <v>918</v>
      </c>
      <c r="C3950" t="s">
        <v>281</v>
      </c>
      <c r="E3950" t="s">
        <v>782</v>
      </c>
      <c r="F3950" t="s">
        <v>251</v>
      </c>
      <c r="G3950" t="s">
        <v>134</v>
      </c>
      <c r="H3950">
        <v>3389</v>
      </c>
      <c r="I3950" s="68" t="str">
        <f>VLOOKUP(E3950,Refs!$P$2:$R$29,3,FALSE)</f>
        <v>Y60</v>
      </c>
      <c r="J3950" s="68" t="str">
        <f>VLOOKUP(E3950,Refs!$P$2:$S$29,4,FALSE)</f>
        <v>Midlands</v>
      </c>
      <c r="K3950" s="28">
        <f t="shared" si="127"/>
        <v>3389</v>
      </c>
    </row>
    <row r="3951" spans="1:11" x14ac:dyDescent="0.35">
      <c r="A3951" s="69">
        <f t="shared" si="126"/>
        <v>45778</v>
      </c>
      <c r="B3951" t="s">
        <v>918</v>
      </c>
      <c r="C3951" t="s">
        <v>281</v>
      </c>
      <c r="E3951" t="s">
        <v>782</v>
      </c>
      <c r="F3951" t="s">
        <v>251</v>
      </c>
      <c r="G3951" t="s">
        <v>135</v>
      </c>
      <c r="H3951">
        <v>3212</v>
      </c>
      <c r="I3951" s="68" t="str">
        <f>VLOOKUP(E3951,Refs!$P$2:$R$29,3,FALSE)</f>
        <v>Y60</v>
      </c>
      <c r="J3951" s="68" t="str">
        <f>VLOOKUP(E3951,Refs!$P$2:$S$29,4,FALSE)</f>
        <v>Midlands</v>
      </c>
      <c r="K3951" s="28">
        <f t="shared" si="127"/>
        <v>3212</v>
      </c>
    </row>
    <row r="3952" spans="1:11" x14ac:dyDescent="0.35">
      <c r="A3952" s="69">
        <f t="shared" si="126"/>
        <v>45778</v>
      </c>
      <c r="B3952" t="s">
        <v>918</v>
      </c>
      <c r="C3952" t="s">
        <v>281</v>
      </c>
      <c r="E3952" t="s">
        <v>782</v>
      </c>
      <c r="F3952" t="s">
        <v>251</v>
      </c>
      <c r="G3952" t="s">
        <v>136</v>
      </c>
      <c r="H3952">
        <v>40</v>
      </c>
      <c r="I3952" s="68" t="str">
        <f>VLOOKUP(E3952,Refs!$P$2:$R$29,3,FALSE)</f>
        <v>Y60</v>
      </c>
      <c r="J3952" s="68" t="str">
        <f>VLOOKUP(E3952,Refs!$P$2:$S$29,4,FALSE)</f>
        <v>Midlands</v>
      </c>
      <c r="K3952" s="28">
        <f t="shared" si="127"/>
        <v>40</v>
      </c>
    </row>
    <row r="3953" spans="1:11" x14ac:dyDescent="0.35">
      <c r="A3953" s="69">
        <f t="shared" si="126"/>
        <v>45778</v>
      </c>
      <c r="B3953" t="s">
        <v>918</v>
      </c>
      <c r="C3953" t="s">
        <v>281</v>
      </c>
      <c r="E3953" t="s">
        <v>782</v>
      </c>
      <c r="F3953" t="s">
        <v>251</v>
      </c>
      <c r="G3953" t="s">
        <v>137</v>
      </c>
      <c r="H3953">
        <v>14</v>
      </c>
      <c r="I3953" s="68" t="str">
        <f>VLOOKUP(E3953,Refs!$P$2:$R$29,3,FALSE)</f>
        <v>Y60</v>
      </c>
      <c r="J3953" s="68" t="str">
        <f>VLOOKUP(E3953,Refs!$P$2:$S$29,4,FALSE)</f>
        <v>Midlands</v>
      </c>
      <c r="K3953" s="28">
        <f t="shared" si="127"/>
        <v>14</v>
      </c>
    </row>
    <row r="3954" spans="1:11" x14ac:dyDescent="0.35">
      <c r="A3954" s="69">
        <f t="shared" si="126"/>
        <v>45778</v>
      </c>
      <c r="B3954" t="s">
        <v>918</v>
      </c>
      <c r="C3954" t="s">
        <v>281</v>
      </c>
      <c r="E3954" t="s">
        <v>782</v>
      </c>
      <c r="F3954" t="s">
        <v>251</v>
      </c>
      <c r="G3954" t="s">
        <v>138</v>
      </c>
      <c r="H3954">
        <v>0</v>
      </c>
      <c r="I3954" s="68" t="str">
        <f>VLOOKUP(E3954,Refs!$P$2:$R$29,3,FALSE)</f>
        <v>Y60</v>
      </c>
      <c r="J3954" s="68" t="str">
        <f>VLOOKUP(E3954,Refs!$P$2:$S$29,4,FALSE)</f>
        <v>Midlands</v>
      </c>
      <c r="K3954" s="28" t="str">
        <f t="shared" si="127"/>
        <v/>
      </c>
    </row>
    <row r="3955" spans="1:11" x14ac:dyDescent="0.35">
      <c r="A3955" s="69">
        <f t="shared" si="126"/>
        <v>45778</v>
      </c>
      <c r="B3955" t="s">
        <v>918</v>
      </c>
      <c r="C3955" t="s">
        <v>281</v>
      </c>
      <c r="E3955" t="s">
        <v>782</v>
      </c>
      <c r="F3955" t="s">
        <v>251</v>
      </c>
      <c r="G3955" t="s">
        <v>139</v>
      </c>
      <c r="H3955">
        <v>0</v>
      </c>
      <c r="I3955" s="68" t="str">
        <f>VLOOKUP(E3955,Refs!$P$2:$R$29,3,FALSE)</f>
        <v>Y60</v>
      </c>
      <c r="J3955" s="68" t="str">
        <f>VLOOKUP(E3955,Refs!$P$2:$S$29,4,FALSE)</f>
        <v>Midlands</v>
      </c>
      <c r="K3955" s="28" t="str">
        <f t="shared" si="127"/>
        <v/>
      </c>
    </row>
    <row r="3956" spans="1:11" x14ac:dyDescent="0.35">
      <c r="A3956" s="69">
        <f t="shared" si="126"/>
        <v>45778</v>
      </c>
      <c r="B3956" t="s">
        <v>918</v>
      </c>
      <c r="C3956" t="s">
        <v>281</v>
      </c>
      <c r="E3956" t="s">
        <v>782</v>
      </c>
      <c r="F3956" t="s">
        <v>251</v>
      </c>
      <c r="G3956" t="s">
        <v>140</v>
      </c>
      <c r="H3956">
        <v>1906</v>
      </c>
      <c r="I3956" s="68" t="str">
        <f>VLOOKUP(E3956,Refs!$P$2:$R$29,3,FALSE)</f>
        <v>Y60</v>
      </c>
      <c r="J3956" s="68" t="str">
        <f>VLOOKUP(E3956,Refs!$P$2:$S$29,4,FALSE)</f>
        <v>Midlands</v>
      </c>
      <c r="K3956" s="28">
        <f t="shared" si="127"/>
        <v>1906</v>
      </c>
    </row>
    <row r="3957" spans="1:11" x14ac:dyDescent="0.35">
      <c r="A3957" s="69">
        <f t="shared" si="126"/>
        <v>45778</v>
      </c>
      <c r="B3957" t="s">
        <v>918</v>
      </c>
      <c r="C3957" t="s">
        <v>281</v>
      </c>
      <c r="E3957" t="s">
        <v>782</v>
      </c>
      <c r="F3957" t="s">
        <v>251</v>
      </c>
      <c r="G3957" t="s">
        <v>141</v>
      </c>
      <c r="H3957">
        <v>1906</v>
      </c>
      <c r="I3957" s="68" t="str">
        <f>VLOOKUP(E3957,Refs!$P$2:$R$29,3,FALSE)</f>
        <v>Y60</v>
      </c>
      <c r="J3957" s="68" t="str">
        <f>VLOOKUP(E3957,Refs!$P$2:$S$29,4,FALSE)</f>
        <v>Midlands</v>
      </c>
      <c r="K3957" s="28">
        <f t="shared" si="127"/>
        <v>1906</v>
      </c>
    </row>
    <row r="3958" spans="1:11" x14ac:dyDescent="0.35">
      <c r="A3958" s="69">
        <f t="shared" si="126"/>
        <v>45778</v>
      </c>
      <c r="B3958" t="s">
        <v>918</v>
      </c>
      <c r="C3958" t="s">
        <v>281</v>
      </c>
      <c r="E3958" t="s">
        <v>782</v>
      </c>
      <c r="F3958" t="s">
        <v>251</v>
      </c>
      <c r="G3958" t="s">
        <v>730</v>
      </c>
      <c r="H3958">
        <v>5</v>
      </c>
      <c r="I3958" s="68" t="str">
        <f>VLOOKUP(E3958,Refs!$P$2:$R$29,3,FALSE)</f>
        <v>Y60</v>
      </c>
      <c r="J3958" s="68" t="str">
        <f>VLOOKUP(E3958,Refs!$P$2:$S$29,4,FALSE)</f>
        <v>Midlands</v>
      </c>
      <c r="K3958" s="28">
        <f t="shared" si="127"/>
        <v>5</v>
      </c>
    </row>
    <row r="3959" spans="1:11" x14ac:dyDescent="0.35">
      <c r="A3959" s="69">
        <f t="shared" si="126"/>
        <v>45778</v>
      </c>
      <c r="B3959" t="s">
        <v>918</v>
      </c>
      <c r="C3959" t="s">
        <v>281</v>
      </c>
      <c r="E3959" t="s">
        <v>782</v>
      </c>
      <c r="F3959" t="s">
        <v>251</v>
      </c>
      <c r="G3959" t="s">
        <v>729</v>
      </c>
      <c r="H3959">
        <v>4</v>
      </c>
      <c r="I3959" s="68" t="str">
        <f>VLOOKUP(E3959,Refs!$P$2:$R$29,3,FALSE)</f>
        <v>Y60</v>
      </c>
      <c r="J3959" s="68" t="str">
        <f>VLOOKUP(E3959,Refs!$P$2:$S$29,4,FALSE)</f>
        <v>Midlands</v>
      </c>
      <c r="K3959" s="28">
        <f t="shared" si="127"/>
        <v>4</v>
      </c>
    </row>
    <row r="3960" spans="1:11" x14ac:dyDescent="0.35">
      <c r="A3960" s="69">
        <f t="shared" si="126"/>
        <v>45778</v>
      </c>
      <c r="B3960" t="s">
        <v>918</v>
      </c>
      <c r="C3960" t="s">
        <v>281</v>
      </c>
      <c r="E3960" t="s">
        <v>782</v>
      </c>
      <c r="F3960" t="s">
        <v>251</v>
      </c>
      <c r="G3960" t="s">
        <v>732</v>
      </c>
      <c r="H3960">
        <v>1</v>
      </c>
      <c r="I3960" s="68" t="str">
        <f>VLOOKUP(E3960,Refs!$P$2:$R$29,3,FALSE)</f>
        <v>Y60</v>
      </c>
      <c r="J3960" s="68" t="str">
        <f>VLOOKUP(E3960,Refs!$P$2:$S$29,4,FALSE)</f>
        <v>Midlands</v>
      </c>
      <c r="K3960" s="28">
        <f t="shared" si="127"/>
        <v>1</v>
      </c>
    </row>
    <row r="3961" spans="1:11" x14ac:dyDescent="0.35">
      <c r="A3961" s="69">
        <f t="shared" si="126"/>
        <v>45778</v>
      </c>
      <c r="B3961" t="s">
        <v>918</v>
      </c>
      <c r="C3961" t="s">
        <v>281</v>
      </c>
      <c r="E3961" t="s">
        <v>782</v>
      </c>
      <c r="F3961" t="s">
        <v>251</v>
      </c>
      <c r="G3961" t="s">
        <v>731</v>
      </c>
      <c r="H3961">
        <v>1</v>
      </c>
      <c r="I3961" s="68" t="str">
        <f>VLOOKUP(E3961,Refs!$P$2:$R$29,3,FALSE)</f>
        <v>Y60</v>
      </c>
      <c r="J3961" s="68" t="str">
        <f>VLOOKUP(E3961,Refs!$P$2:$S$29,4,FALSE)</f>
        <v>Midlands</v>
      </c>
      <c r="K3961" s="28">
        <f t="shared" si="127"/>
        <v>1</v>
      </c>
    </row>
    <row r="3962" spans="1:11" x14ac:dyDescent="0.35">
      <c r="A3962" s="69">
        <f t="shared" si="126"/>
        <v>45778</v>
      </c>
      <c r="B3962" t="s">
        <v>918</v>
      </c>
      <c r="C3962" t="s">
        <v>282</v>
      </c>
      <c r="D3962" t="s">
        <v>894</v>
      </c>
      <c r="E3962" t="s">
        <v>298</v>
      </c>
      <c r="F3962" t="s">
        <v>299</v>
      </c>
      <c r="G3962" t="s">
        <v>10</v>
      </c>
      <c r="H3962">
        <v>96641</v>
      </c>
      <c r="I3962" s="68" t="str">
        <f>VLOOKUP(E3962,Refs!$P$2:$R$29,3,FALSE)</f>
        <v>Y63</v>
      </c>
      <c r="J3962" s="68" t="str">
        <f>VLOOKUP(E3962,Refs!$P$2:$S$29,4,FALSE)</f>
        <v>North East and Yorkshire</v>
      </c>
      <c r="K3962" s="28">
        <f t="shared" si="127"/>
        <v>96641</v>
      </c>
    </row>
    <row r="3963" spans="1:11" x14ac:dyDescent="0.35">
      <c r="A3963" s="69">
        <f t="shared" si="126"/>
        <v>45778</v>
      </c>
      <c r="B3963" t="s">
        <v>918</v>
      </c>
      <c r="C3963" t="s">
        <v>282</v>
      </c>
      <c r="D3963" t="s">
        <v>894</v>
      </c>
      <c r="E3963" t="s">
        <v>298</v>
      </c>
      <c r="F3963" t="s">
        <v>299</v>
      </c>
      <c r="G3963" t="s">
        <v>70</v>
      </c>
      <c r="H3963">
        <v>96641</v>
      </c>
      <c r="I3963" s="68" t="str">
        <f>VLOOKUP(E3963,Refs!$P$2:$R$29,3,FALSE)</f>
        <v>Y63</v>
      </c>
      <c r="J3963" s="68" t="str">
        <f>VLOOKUP(E3963,Refs!$P$2:$S$29,4,FALSE)</f>
        <v>North East and Yorkshire</v>
      </c>
      <c r="K3963" s="28">
        <f t="shared" si="127"/>
        <v>96641</v>
      </c>
    </row>
    <row r="3964" spans="1:11" x14ac:dyDescent="0.35">
      <c r="A3964" s="69">
        <f t="shared" si="126"/>
        <v>45778</v>
      </c>
      <c r="B3964" t="s">
        <v>918</v>
      </c>
      <c r="C3964" t="s">
        <v>282</v>
      </c>
      <c r="D3964" t="s">
        <v>894</v>
      </c>
      <c r="E3964" t="s">
        <v>298</v>
      </c>
      <c r="F3964" t="s">
        <v>299</v>
      </c>
      <c r="G3964" t="s">
        <v>20</v>
      </c>
      <c r="H3964">
        <v>87159</v>
      </c>
      <c r="I3964" s="68" t="str">
        <f>VLOOKUP(E3964,Refs!$P$2:$R$29,3,FALSE)</f>
        <v>Y63</v>
      </c>
      <c r="J3964" s="68" t="str">
        <f>VLOOKUP(E3964,Refs!$P$2:$S$29,4,FALSE)</f>
        <v>North East and Yorkshire</v>
      </c>
      <c r="K3964" s="28">
        <f t="shared" si="127"/>
        <v>87159</v>
      </c>
    </row>
    <row r="3965" spans="1:11" x14ac:dyDescent="0.35">
      <c r="A3965" s="69">
        <f t="shared" si="126"/>
        <v>45778</v>
      </c>
      <c r="B3965" t="s">
        <v>918</v>
      </c>
      <c r="C3965" t="s">
        <v>282</v>
      </c>
      <c r="D3965" t="s">
        <v>894</v>
      </c>
      <c r="E3965" t="s">
        <v>298</v>
      </c>
      <c r="F3965" t="s">
        <v>299</v>
      </c>
      <c r="G3965" t="s">
        <v>23</v>
      </c>
      <c r="H3965">
        <v>82505</v>
      </c>
      <c r="I3965" s="68" t="str">
        <f>VLOOKUP(E3965,Refs!$P$2:$R$29,3,FALSE)</f>
        <v>Y63</v>
      </c>
      <c r="J3965" s="68" t="str">
        <f>VLOOKUP(E3965,Refs!$P$2:$S$29,4,FALSE)</f>
        <v>North East and Yorkshire</v>
      </c>
      <c r="K3965" s="28">
        <f t="shared" si="127"/>
        <v>82505</v>
      </c>
    </row>
    <row r="3966" spans="1:11" x14ac:dyDescent="0.35">
      <c r="A3966" s="69">
        <f t="shared" si="126"/>
        <v>45778</v>
      </c>
      <c r="B3966" t="s">
        <v>918</v>
      </c>
      <c r="C3966" t="s">
        <v>282</v>
      </c>
      <c r="D3966" t="s">
        <v>894</v>
      </c>
      <c r="E3966" t="s">
        <v>298</v>
      </c>
      <c r="F3966" t="s">
        <v>299</v>
      </c>
      <c r="G3966" t="s">
        <v>19</v>
      </c>
      <c r="H3966">
        <v>982</v>
      </c>
      <c r="I3966" s="68" t="str">
        <f>VLOOKUP(E3966,Refs!$P$2:$R$29,3,FALSE)</f>
        <v>Y63</v>
      </c>
      <c r="J3966" s="68" t="str">
        <f>VLOOKUP(E3966,Refs!$P$2:$S$29,4,FALSE)</f>
        <v>North East and Yorkshire</v>
      </c>
      <c r="K3966" s="28">
        <f t="shared" si="127"/>
        <v>982</v>
      </c>
    </row>
    <row r="3967" spans="1:11" x14ac:dyDescent="0.35">
      <c r="A3967" s="69">
        <f t="shared" si="126"/>
        <v>45778</v>
      </c>
      <c r="B3967" t="s">
        <v>918</v>
      </c>
      <c r="C3967" t="s">
        <v>282</v>
      </c>
      <c r="D3967" t="s">
        <v>894</v>
      </c>
      <c r="E3967" t="s">
        <v>298</v>
      </c>
      <c r="F3967" t="s">
        <v>299</v>
      </c>
      <c r="G3967" t="s">
        <v>21</v>
      </c>
      <c r="H3967">
        <v>910575</v>
      </c>
      <c r="I3967" s="68" t="str">
        <f>VLOOKUP(E3967,Refs!$P$2:$R$29,3,FALSE)</f>
        <v>Y63</v>
      </c>
      <c r="J3967" s="68" t="str">
        <f>VLOOKUP(E3967,Refs!$P$2:$S$29,4,FALSE)</f>
        <v>North East and Yorkshire</v>
      </c>
      <c r="K3967" s="28">
        <f t="shared" si="127"/>
        <v>910575</v>
      </c>
    </row>
    <row r="3968" spans="1:11" x14ac:dyDescent="0.35">
      <c r="A3968" s="69">
        <f t="shared" si="126"/>
        <v>45778</v>
      </c>
      <c r="B3968" t="s">
        <v>918</v>
      </c>
      <c r="C3968" t="s">
        <v>282</v>
      </c>
      <c r="D3968" t="s">
        <v>894</v>
      </c>
      <c r="E3968" t="s">
        <v>298</v>
      </c>
      <c r="F3968" t="s">
        <v>299</v>
      </c>
      <c r="G3968" t="s">
        <v>71</v>
      </c>
      <c r="H3968">
        <v>71</v>
      </c>
      <c r="I3968" s="68" t="str">
        <f>VLOOKUP(E3968,Refs!$P$2:$R$29,3,FALSE)</f>
        <v>Y63</v>
      </c>
      <c r="J3968" s="68" t="str">
        <f>VLOOKUP(E3968,Refs!$P$2:$S$29,4,FALSE)</f>
        <v>North East and Yorkshire</v>
      </c>
      <c r="K3968" s="28">
        <f t="shared" si="127"/>
        <v>71</v>
      </c>
    </row>
    <row r="3969" spans="1:11" x14ac:dyDescent="0.35">
      <c r="A3969" s="69">
        <f t="shared" si="126"/>
        <v>45778</v>
      </c>
      <c r="B3969" t="s">
        <v>918</v>
      </c>
      <c r="C3969" t="s">
        <v>282</v>
      </c>
      <c r="D3969" t="s">
        <v>894</v>
      </c>
      <c r="E3969" t="s">
        <v>298</v>
      </c>
      <c r="F3969" t="s">
        <v>299</v>
      </c>
      <c r="G3969" t="s">
        <v>72</v>
      </c>
      <c r="H3969">
        <v>260</v>
      </c>
      <c r="I3969" s="68" t="str">
        <f>VLOOKUP(E3969,Refs!$P$2:$R$29,3,FALSE)</f>
        <v>Y63</v>
      </c>
      <c r="J3969" s="68" t="str">
        <f>VLOOKUP(E3969,Refs!$P$2:$S$29,4,FALSE)</f>
        <v>North East and Yorkshire</v>
      </c>
      <c r="K3969" s="28">
        <f t="shared" si="127"/>
        <v>260</v>
      </c>
    </row>
    <row r="3970" spans="1:11" x14ac:dyDescent="0.35">
      <c r="A3970" s="69">
        <f t="shared" si="126"/>
        <v>45778</v>
      </c>
      <c r="B3970" t="s">
        <v>918</v>
      </c>
      <c r="C3970" t="s">
        <v>282</v>
      </c>
      <c r="D3970" t="s">
        <v>894</v>
      </c>
      <c r="E3970" t="s">
        <v>298</v>
      </c>
      <c r="F3970" t="s">
        <v>299</v>
      </c>
      <c r="G3970" t="s">
        <v>73</v>
      </c>
      <c r="H3970" t="s">
        <v>892</v>
      </c>
      <c r="I3970" s="68" t="str">
        <f>VLOOKUP(E3970,Refs!$P$2:$R$29,3,FALSE)</f>
        <v>Y63</v>
      </c>
      <c r="J3970" s="68" t="str">
        <f>VLOOKUP(E3970,Refs!$P$2:$S$29,4,FALSE)</f>
        <v>North East and Yorkshire</v>
      </c>
      <c r="K3970" s="28" t="str">
        <f t="shared" si="127"/>
        <v>-</v>
      </c>
    </row>
    <row r="3971" spans="1:11" x14ac:dyDescent="0.35">
      <c r="A3971" s="69">
        <f t="shared" ref="A3971:A4034" si="128">DATEVALUE(RIGHT(B3971,8))</f>
        <v>45778</v>
      </c>
      <c r="B3971" t="s">
        <v>918</v>
      </c>
      <c r="C3971" t="s">
        <v>282</v>
      </c>
      <c r="D3971" t="s">
        <v>894</v>
      </c>
      <c r="E3971" t="s">
        <v>298</v>
      </c>
      <c r="F3971" t="s">
        <v>299</v>
      </c>
      <c r="G3971" t="s">
        <v>74</v>
      </c>
      <c r="H3971">
        <v>9879</v>
      </c>
      <c r="I3971" s="68" t="str">
        <f>VLOOKUP(E3971,Refs!$P$2:$R$29,3,FALSE)</f>
        <v>Y63</v>
      </c>
      <c r="J3971" s="68" t="str">
        <f>VLOOKUP(E3971,Refs!$P$2:$S$29,4,FALSE)</f>
        <v>North East and Yorkshire</v>
      </c>
      <c r="K3971" s="28">
        <f t="shared" si="127"/>
        <v>9879</v>
      </c>
    </row>
    <row r="3972" spans="1:11" x14ac:dyDescent="0.35">
      <c r="A3972" s="69">
        <f t="shared" si="128"/>
        <v>45778</v>
      </c>
      <c r="B3972" t="s">
        <v>918</v>
      </c>
      <c r="C3972" t="s">
        <v>282</v>
      </c>
      <c r="D3972" t="s">
        <v>894</v>
      </c>
      <c r="E3972" t="s">
        <v>298</v>
      </c>
      <c r="F3972" t="s">
        <v>299</v>
      </c>
      <c r="G3972" t="s">
        <v>75</v>
      </c>
      <c r="H3972">
        <v>49939500</v>
      </c>
      <c r="I3972" s="68" t="str">
        <f>VLOOKUP(E3972,Refs!$P$2:$R$29,3,FALSE)</f>
        <v>Y63</v>
      </c>
      <c r="J3972" s="68" t="str">
        <f>VLOOKUP(E3972,Refs!$P$2:$S$29,4,FALSE)</f>
        <v>North East and Yorkshire</v>
      </c>
      <c r="K3972" s="28">
        <f t="shared" si="127"/>
        <v>49939500</v>
      </c>
    </row>
    <row r="3973" spans="1:11" x14ac:dyDescent="0.35">
      <c r="A3973" s="69">
        <f t="shared" si="128"/>
        <v>45778</v>
      </c>
      <c r="B3973" t="s">
        <v>918</v>
      </c>
      <c r="C3973" t="s">
        <v>282</v>
      </c>
      <c r="D3973" t="s">
        <v>894</v>
      </c>
      <c r="E3973" t="s">
        <v>298</v>
      </c>
      <c r="F3973" t="s">
        <v>299</v>
      </c>
      <c r="G3973" t="s">
        <v>26</v>
      </c>
      <c r="H3973">
        <v>85543</v>
      </c>
      <c r="I3973" s="68" t="str">
        <f>VLOOKUP(E3973,Refs!$P$2:$R$29,3,FALSE)</f>
        <v>Y63</v>
      </c>
      <c r="J3973" s="68" t="str">
        <f>VLOOKUP(E3973,Refs!$P$2:$S$29,4,FALSE)</f>
        <v>North East and Yorkshire</v>
      </c>
      <c r="K3973" s="28">
        <f t="shared" si="127"/>
        <v>85543</v>
      </c>
    </row>
    <row r="3974" spans="1:11" x14ac:dyDescent="0.35">
      <c r="A3974" s="69">
        <f t="shared" si="128"/>
        <v>45778</v>
      </c>
      <c r="B3974" t="s">
        <v>918</v>
      </c>
      <c r="C3974" t="s">
        <v>282</v>
      </c>
      <c r="D3974" t="s">
        <v>894</v>
      </c>
      <c r="E3974" t="s">
        <v>298</v>
      </c>
      <c r="F3974" t="s">
        <v>299</v>
      </c>
      <c r="G3974" t="s">
        <v>76</v>
      </c>
      <c r="H3974">
        <v>0</v>
      </c>
      <c r="I3974" s="68" t="str">
        <f>VLOOKUP(E3974,Refs!$P$2:$R$29,3,FALSE)</f>
        <v>Y63</v>
      </c>
      <c r="J3974" s="68" t="str">
        <f>VLOOKUP(E3974,Refs!$P$2:$S$29,4,FALSE)</f>
        <v>North East and Yorkshire</v>
      </c>
      <c r="K3974" s="28" t="str">
        <f t="shared" si="127"/>
        <v/>
      </c>
    </row>
    <row r="3975" spans="1:11" x14ac:dyDescent="0.35">
      <c r="A3975" s="69">
        <f t="shared" si="128"/>
        <v>45778</v>
      </c>
      <c r="B3975" t="s">
        <v>918</v>
      </c>
      <c r="C3975" t="s">
        <v>282</v>
      </c>
      <c r="D3975" t="s">
        <v>894</v>
      </c>
      <c r="E3975" t="s">
        <v>298</v>
      </c>
      <c r="F3975" t="s">
        <v>299</v>
      </c>
      <c r="G3975" t="s">
        <v>77</v>
      </c>
      <c r="H3975">
        <v>65692</v>
      </c>
      <c r="I3975" s="68" t="str">
        <f>VLOOKUP(E3975,Refs!$P$2:$R$29,3,FALSE)</f>
        <v>Y63</v>
      </c>
      <c r="J3975" s="68" t="str">
        <f>VLOOKUP(E3975,Refs!$P$2:$S$29,4,FALSE)</f>
        <v>North East and Yorkshire</v>
      </c>
      <c r="K3975" s="28">
        <f t="shared" si="127"/>
        <v>65692</v>
      </c>
    </row>
    <row r="3976" spans="1:11" x14ac:dyDescent="0.35">
      <c r="A3976" s="69">
        <f t="shared" si="128"/>
        <v>45778</v>
      </c>
      <c r="B3976" t="s">
        <v>918</v>
      </c>
      <c r="C3976" t="s">
        <v>282</v>
      </c>
      <c r="D3976" t="s">
        <v>894</v>
      </c>
      <c r="E3976" t="s">
        <v>298</v>
      </c>
      <c r="F3976" t="s">
        <v>299</v>
      </c>
      <c r="G3976" t="s">
        <v>78</v>
      </c>
      <c r="H3976">
        <v>11808</v>
      </c>
      <c r="I3976" s="68" t="str">
        <f>VLOOKUP(E3976,Refs!$P$2:$R$29,3,FALSE)</f>
        <v>Y63</v>
      </c>
      <c r="J3976" s="68" t="str">
        <f>VLOOKUP(E3976,Refs!$P$2:$S$29,4,FALSE)</f>
        <v>North East and Yorkshire</v>
      </c>
      <c r="K3976" s="28">
        <f t="shared" si="127"/>
        <v>11808</v>
      </c>
    </row>
    <row r="3977" spans="1:11" x14ac:dyDescent="0.35">
      <c r="A3977" s="69">
        <f t="shared" si="128"/>
        <v>45778</v>
      </c>
      <c r="B3977" t="s">
        <v>918</v>
      </c>
      <c r="C3977" t="s">
        <v>282</v>
      </c>
      <c r="D3977" t="s">
        <v>894</v>
      </c>
      <c r="E3977" t="s">
        <v>298</v>
      </c>
      <c r="F3977" t="s">
        <v>299</v>
      </c>
      <c r="G3977" t="s">
        <v>79</v>
      </c>
      <c r="H3977">
        <v>8036</v>
      </c>
      <c r="I3977" s="68" t="str">
        <f>VLOOKUP(E3977,Refs!$P$2:$R$29,3,FALSE)</f>
        <v>Y63</v>
      </c>
      <c r="J3977" s="68" t="str">
        <f>VLOOKUP(E3977,Refs!$P$2:$S$29,4,FALSE)</f>
        <v>North East and Yorkshire</v>
      </c>
      <c r="K3977" s="28">
        <f t="shared" si="127"/>
        <v>8036</v>
      </c>
    </row>
    <row r="3978" spans="1:11" x14ac:dyDescent="0.35">
      <c r="A3978" s="69">
        <f t="shared" si="128"/>
        <v>45778</v>
      </c>
      <c r="B3978" t="s">
        <v>918</v>
      </c>
      <c r="C3978" t="s">
        <v>282</v>
      </c>
      <c r="D3978" t="s">
        <v>894</v>
      </c>
      <c r="E3978" t="s">
        <v>298</v>
      </c>
      <c r="F3978" t="s">
        <v>299</v>
      </c>
      <c r="G3978" t="s">
        <v>80</v>
      </c>
      <c r="H3978">
        <v>7</v>
      </c>
      <c r="I3978" s="68" t="str">
        <f>VLOOKUP(E3978,Refs!$P$2:$R$29,3,FALSE)</f>
        <v>Y63</v>
      </c>
      <c r="J3978" s="68" t="str">
        <f>VLOOKUP(E3978,Refs!$P$2:$S$29,4,FALSE)</f>
        <v>North East and Yorkshire</v>
      </c>
      <c r="K3978" s="28">
        <f t="shared" si="127"/>
        <v>7</v>
      </c>
    </row>
    <row r="3979" spans="1:11" x14ac:dyDescent="0.35">
      <c r="A3979" s="69">
        <f t="shared" si="128"/>
        <v>45778</v>
      </c>
      <c r="B3979" t="s">
        <v>918</v>
      </c>
      <c r="C3979" t="s">
        <v>282</v>
      </c>
      <c r="D3979" t="s">
        <v>894</v>
      </c>
      <c r="E3979" t="s">
        <v>298</v>
      </c>
      <c r="F3979" t="s">
        <v>299</v>
      </c>
      <c r="G3979" t="s">
        <v>25</v>
      </c>
      <c r="H3979">
        <v>31338</v>
      </c>
      <c r="I3979" s="68" t="str">
        <f>VLOOKUP(E3979,Refs!$P$2:$R$29,3,FALSE)</f>
        <v>Y63</v>
      </c>
      <c r="J3979" s="68" t="str">
        <f>VLOOKUP(E3979,Refs!$P$2:$S$29,4,FALSE)</f>
        <v>North East and Yorkshire</v>
      </c>
      <c r="K3979" s="28">
        <f t="shared" si="127"/>
        <v>31338</v>
      </c>
    </row>
    <row r="3980" spans="1:11" x14ac:dyDescent="0.35">
      <c r="A3980" s="69">
        <f t="shared" si="128"/>
        <v>45778</v>
      </c>
      <c r="B3980" t="s">
        <v>918</v>
      </c>
      <c r="C3980" t="s">
        <v>282</v>
      </c>
      <c r="D3980" s="187" t="s">
        <v>894</v>
      </c>
      <c r="E3980" t="s">
        <v>298</v>
      </c>
      <c r="F3980" t="s">
        <v>299</v>
      </c>
      <c r="G3980" t="s">
        <v>81</v>
      </c>
      <c r="H3980">
        <v>141</v>
      </c>
      <c r="I3980" s="68" t="str">
        <f>VLOOKUP(E3980,Refs!$P$2:$R$29,3,FALSE)</f>
        <v>Y63</v>
      </c>
      <c r="J3980" s="68" t="str">
        <f>VLOOKUP(E3980,Refs!$P$2:$S$29,4,FALSE)</f>
        <v>North East and Yorkshire</v>
      </c>
      <c r="K3980" s="28">
        <f t="shared" si="127"/>
        <v>141</v>
      </c>
    </row>
    <row r="3981" spans="1:11" x14ac:dyDescent="0.35">
      <c r="A3981" s="69">
        <f t="shared" si="128"/>
        <v>45778</v>
      </c>
      <c r="B3981" t="s">
        <v>918</v>
      </c>
      <c r="C3981" t="s">
        <v>282</v>
      </c>
      <c r="D3981" s="187" t="s">
        <v>894</v>
      </c>
      <c r="E3981" t="s">
        <v>298</v>
      </c>
      <c r="F3981" t="s">
        <v>299</v>
      </c>
      <c r="G3981" t="s">
        <v>82</v>
      </c>
      <c r="H3981">
        <v>8527</v>
      </c>
      <c r="I3981" s="68" t="str">
        <f>VLOOKUP(E3981,Refs!$P$2:$R$29,3,FALSE)</f>
        <v>Y63</v>
      </c>
      <c r="J3981" s="68" t="str">
        <f>VLOOKUP(E3981,Refs!$P$2:$S$29,4,FALSE)</f>
        <v>North East and Yorkshire</v>
      </c>
      <c r="K3981" s="28">
        <f t="shared" si="127"/>
        <v>8527</v>
      </c>
    </row>
    <row r="3982" spans="1:11" x14ac:dyDescent="0.35">
      <c r="A3982" s="69">
        <f t="shared" si="128"/>
        <v>45778</v>
      </c>
      <c r="B3982" t="s">
        <v>918</v>
      </c>
      <c r="C3982" t="s">
        <v>282</v>
      </c>
      <c r="D3982" s="187" t="s">
        <v>894</v>
      </c>
      <c r="E3982" t="s">
        <v>298</v>
      </c>
      <c r="F3982" t="s">
        <v>299</v>
      </c>
      <c r="G3982" t="s">
        <v>83</v>
      </c>
      <c r="H3982">
        <v>2334</v>
      </c>
      <c r="I3982" s="68" t="str">
        <f>VLOOKUP(E3982,Refs!$P$2:$R$29,3,FALSE)</f>
        <v>Y63</v>
      </c>
      <c r="J3982" s="68" t="str">
        <f>VLOOKUP(E3982,Refs!$P$2:$S$29,4,FALSE)</f>
        <v>North East and Yorkshire</v>
      </c>
      <c r="K3982" s="28">
        <f t="shared" si="127"/>
        <v>2334</v>
      </c>
    </row>
    <row r="3983" spans="1:11" x14ac:dyDescent="0.35">
      <c r="A3983" s="69">
        <f t="shared" si="128"/>
        <v>45778</v>
      </c>
      <c r="B3983" t="s">
        <v>918</v>
      </c>
      <c r="C3983" t="s">
        <v>282</v>
      </c>
      <c r="D3983" s="187" t="s">
        <v>894</v>
      </c>
      <c r="E3983" t="s">
        <v>298</v>
      </c>
      <c r="F3983" t="s">
        <v>299</v>
      </c>
      <c r="G3983" t="s">
        <v>84</v>
      </c>
      <c r="H3983">
        <v>4724</v>
      </c>
      <c r="I3983" s="68" t="str">
        <f>VLOOKUP(E3983,Refs!$P$2:$R$29,3,FALSE)</f>
        <v>Y63</v>
      </c>
      <c r="J3983" s="68" t="str">
        <f>VLOOKUP(E3983,Refs!$P$2:$S$29,4,FALSE)</f>
        <v>North East and Yorkshire</v>
      </c>
      <c r="K3983" s="28">
        <f t="shared" si="127"/>
        <v>4724</v>
      </c>
    </row>
    <row r="3984" spans="1:11" x14ac:dyDescent="0.35">
      <c r="A3984" s="69">
        <f t="shared" si="128"/>
        <v>45778</v>
      </c>
      <c r="B3984" t="s">
        <v>918</v>
      </c>
      <c r="C3984" t="s">
        <v>282</v>
      </c>
      <c r="D3984" s="187" t="s">
        <v>894</v>
      </c>
      <c r="E3984" t="s">
        <v>298</v>
      </c>
      <c r="F3984" t="s">
        <v>299</v>
      </c>
      <c r="G3984" t="s">
        <v>85</v>
      </c>
      <c r="H3984">
        <v>16195</v>
      </c>
      <c r="I3984" s="68" t="str">
        <f>VLOOKUP(E3984,Refs!$P$2:$R$29,3,FALSE)</f>
        <v>Y63</v>
      </c>
      <c r="J3984" s="68" t="str">
        <f>VLOOKUP(E3984,Refs!$P$2:$S$29,4,FALSE)</f>
        <v>North East and Yorkshire</v>
      </c>
      <c r="K3984" s="28">
        <f t="shared" si="127"/>
        <v>16195</v>
      </c>
    </row>
    <row r="3985" spans="1:11" x14ac:dyDescent="0.35">
      <c r="A3985" s="69">
        <f t="shared" si="128"/>
        <v>45778</v>
      </c>
      <c r="B3985" t="s">
        <v>918</v>
      </c>
      <c r="C3985" t="s">
        <v>282</v>
      </c>
      <c r="D3985" s="187" t="s">
        <v>894</v>
      </c>
      <c r="E3985" t="s">
        <v>298</v>
      </c>
      <c r="F3985" t="s">
        <v>299</v>
      </c>
      <c r="G3985" t="s">
        <v>86</v>
      </c>
      <c r="H3985">
        <v>3307</v>
      </c>
      <c r="I3985" s="68" t="str">
        <f>VLOOKUP(E3985,Refs!$P$2:$R$29,3,FALSE)</f>
        <v>Y63</v>
      </c>
      <c r="J3985" s="68" t="str">
        <f>VLOOKUP(E3985,Refs!$P$2:$S$29,4,FALSE)</f>
        <v>North East and Yorkshire</v>
      </c>
      <c r="K3985" s="28">
        <f t="shared" si="127"/>
        <v>3307</v>
      </c>
    </row>
    <row r="3986" spans="1:11" x14ac:dyDescent="0.35">
      <c r="A3986" s="69">
        <f t="shared" si="128"/>
        <v>45778</v>
      </c>
      <c r="B3986" t="s">
        <v>918</v>
      </c>
      <c r="C3986" t="s">
        <v>282</v>
      </c>
      <c r="D3986" s="187" t="s">
        <v>894</v>
      </c>
      <c r="E3986" t="s">
        <v>298</v>
      </c>
      <c r="F3986" t="s">
        <v>299</v>
      </c>
      <c r="G3986" t="s">
        <v>87</v>
      </c>
      <c r="H3986">
        <v>1615</v>
      </c>
      <c r="I3986" s="68" t="str">
        <f>VLOOKUP(E3986,Refs!$P$2:$R$29,3,FALSE)</f>
        <v>Y63</v>
      </c>
      <c r="J3986" s="68" t="str">
        <f>VLOOKUP(E3986,Refs!$P$2:$S$29,4,FALSE)</f>
        <v>North East and Yorkshire</v>
      </c>
      <c r="K3986" s="28">
        <f t="shared" si="127"/>
        <v>1615</v>
      </c>
    </row>
    <row r="3987" spans="1:11" x14ac:dyDescent="0.35">
      <c r="A3987" s="69">
        <f t="shared" si="128"/>
        <v>45778</v>
      </c>
      <c r="B3987" t="s">
        <v>918</v>
      </c>
      <c r="C3987" t="s">
        <v>282</v>
      </c>
      <c r="D3987" s="187" t="s">
        <v>894</v>
      </c>
      <c r="E3987" t="s">
        <v>298</v>
      </c>
      <c r="F3987" t="s">
        <v>299</v>
      </c>
      <c r="G3987" t="s">
        <v>88</v>
      </c>
      <c r="H3987">
        <v>6478</v>
      </c>
      <c r="I3987" s="68" t="str">
        <f>VLOOKUP(E3987,Refs!$P$2:$R$29,3,FALSE)</f>
        <v>Y63</v>
      </c>
      <c r="J3987" s="68" t="str">
        <f>VLOOKUP(E3987,Refs!$P$2:$S$29,4,FALSE)</f>
        <v>North East and Yorkshire</v>
      </c>
      <c r="K3987" s="28">
        <f t="shared" si="127"/>
        <v>6478</v>
      </c>
    </row>
    <row r="3988" spans="1:11" x14ac:dyDescent="0.35">
      <c r="A3988" s="69">
        <f t="shared" si="128"/>
        <v>45778</v>
      </c>
      <c r="B3988" t="s">
        <v>918</v>
      </c>
      <c r="C3988" t="s">
        <v>282</v>
      </c>
      <c r="D3988" s="187" t="s">
        <v>894</v>
      </c>
      <c r="E3988" t="s">
        <v>298</v>
      </c>
      <c r="F3988" t="s">
        <v>299</v>
      </c>
      <c r="G3988" t="s">
        <v>89</v>
      </c>
      <c r="H3988">
        <v>23567</v>
      </c>
      <c r="I3988" s="68" t="str">
        <f>VLOOKUP(E3988,Refs!$P$2:$R$29,3,FALSE)</f>
        <v>Y63</v>
      </c>
      <c r="J3988" s="68" t="str">
        <f>VLOOKUP(E3988,Refs!$P$2:$S$29,4,FALSE)</f>
        <v>North East and Yorkshire</v>
      </c>
      <c r="K3988" s="28">
        <f t="shared" si="127"/>
        <v>23567</v>
      </c>
    </row>
    <row r="3989" spans="1:11" x14ac:dyDescent="0.35">
      <c r="A3989" s="69">
        <f t="shared" si="128"/>
        <v>45778</v>
      </c>
      <c r="B3989" t="s">
        <v>918</v>
      </c>
      <c r="C3989" t="s">
        <v>282</v>
      </c>
      <c r="D3989" s="187" t="s">
        <v>894</v>
      </c>
      <c r="E3989" t="s">
        <v>298</v>
      </c>
      <c r="F3989" t="s">
        <v>299</v>
      </c>
      <c r="G3989" t="s">
        <v>90</v>
      </c>
      <c r="H3989">
        <v>85543</v>
      </c>
      <c r="I3989" s="68" t="str">
        <f>VLOOKUP(E3989,Refs!$P$2:$R$29,3,FALSE)</f>
        <v>Y63</v>
      </c>
      <c r="J3989" s="68" t="str">
        <f>VLOOKUP(E3989,Refs!$P$2:$S$29,4,FALSE)</f>
        <v>North East and Yorkshire</v>
      </c>
      <c r="K3989" s="28">
        <f t="shared" si="127"/>
        <v>85543</v>
      </c>
    </row>
    <row r="3990" spans="1:11" x14ac:dyDescent="0.35">
      <c r="A3990" s="69">
        <f t="shared" si="128"/>
        <v>45778</v>
      </c>
      <c r="B3990" t="s">
        <v>918</v>
      </c>
      <c r="C3990" t="s">
        <v>282</v>
      </c>
      <c r="D3990" s="187" t="s">
        <v>894</v>
      </c>
      <c r="E3990" t="s">
        <v>298</v>
      </c>
      <c r="F3990" t="s">
        <v>299</v>
      </c>
      <c r="G3990" t="s">
        <v>27</v>
      </c>
      <c r="H3990">
        <v>12141</v>
      </c>
      <c r="I3990" s="68" t="str">
        <f>VLOOKUP(E3990,Refs!$P$2:$R$29,3,FALSE)</f>
        <v>Y63</v>
      </c>
      <c r="J3990" s="68" t="str">
        <f>VLOOKUP(E3990,Refs!$P$2:$S$29,4,FALSE)</f>
        <v>North East and Yorkshire</v>
      </c>
      <c r="K3990" s="28">
        <f t="shared" si="127"/>
        <v>12141</v>
      </c>
    </row>
    <row r="3991" spans="1:11" x14ac:dyDescent="0.35">
      <c r="A3991" s="69">
        <f t="shared" si="128"/>
        <v>45778</v>
      </c>
      <c r="B3991" t="s">
        <v>918</v>
      </c>
      <c r="C3991" t="s">
        <v>282</v>
      </c>
      <c r="D3991" s="187" t="s">
        <v>894</v>
      </c>
      <c r="E3991" t="s">
        <v>298</v>
      </c>
      <c r="F3991" t="s">
        <v>299</v>
      </c>
      <c r="G3991" t="s">
        <v>29</v>
      </c>
      <c r="H3991">
        <v>14846</v>
      </c>
      <c r="I3991" s="68" t="str">
        <f>VLOOKUP(E3991,Refs!$P$2:$R$29,3,FALSE)</f>
        <v>Y63</v>
      </c>
      <c r="J3991" s="68" t="str">
        <f>VLOOKUP(E3991,Refs!$P$2:$S$29,4,FALSE)</f>
        <v>North East and Yorkshire</v>
      </c>
      <c r="K3991" s="28">
        <f t="shared" si="127"/>
        <v>14846</v>
      </c>
    </row>
    <row r="3992" spans="1:11" x14ac:dyDescent="0.35">
      <c r="A3992" s="69">
        <f t="shared" si="128"/>
        <v>45778</v>
      </c>
      <c r="B3992" t="s">
        <v>918</v>
      </c>
      <c r="C3992" t="s">
        <v>282</v>
      </c>
      <c r="D3992" s="187" t="s">
        <v>894</v>
      </c>
      <c r="E3992" t="s">
        <v>298</v>
      </c>
      <c r="F3992" t="s">
        <v>299</v>
      </c>
      <c r="G3992" t="s">
        <v>91</v>
      </c>
      <c r="H3992">
        <v>6247</v>
      </c>
      <c r="I3992" s="68" t="str">
        <f>VLOOKUP(E3992,Refs!$P$2:$R$29,3,FALSE)</f>
        <v>Y63</v>
      </c>
      <c r="J3992" s="68" t="str">
        <f>VLOOKUP(E3992,Refs!$P$2:$S$29,4,FALSE)</f>
        <v>North East and Yorkshire</v>
      </c>
      <c r="K3992" s="28">
        <f t="shared" si="127"/>
        <v>6247</v>
      </c>
    </row>
    <row r="3993" spans="1:11" x14ac:dyDescent="0.35">
      <c r="A3993" s="69">
        <f t="shared" si="128"/>
        <v>45778</v>
      </c>
      <c r="B3993" t="s">
        <v>918</v>
      </c>
      <c r="C3993" t="s">
        <v>282</v>
      </c>
      <c r="D3993" s="187" t="s">
        <v>894</v>
      </c>
      <c r="E3993" t="s">
        <v>298</v>
      </c>
      <c r="F3993" t="s">
        <v>299</v>
      </c>
      <c r="G3993" t="s">
        <v>92</v>
      </c>
      <c r="H3993">
        <v>23</v>
      </c>
      <c r="I3993" s="68" t="str">
        <f>VLOOKUP(E3993,Refs!$P$2:$R$29,3,FALSE)</f>
        <v>Y63</v>
      </c>
      <c r="J3993" s="68" t="str">
        <f>VLOOKUP(E3993,Refs!$P$2:$S$29,4,FALSE)</f>
        <v>North East and Yorkshire</v>
      </c>
      <c r="K3993" s="28">
        <f t="shared" si="127"/>
        <v>23</v>
      </c>
    </row>
    <row r="3994" spans="1:11" x14ac:dyDescent="0.35">
      <c r="A3994" s="69">
        <f t="shared" si="128"/>
        <v>45778</v>
      </c>
      <c r="B3994" t="s">
        <v>918</v>
      </c>
      <c r="C3994" t="s">
        <v>282</v>
      </c>
      <c r="D3994" s="187" t="s">
        <v>894</v>
      </c>
      <c r="E3994" t="s">
        <v>298</v>
      </c>
      <c r="F3994" t="s">
        <v>299</v>
      </c>
      <c r="G3994" t="s">
        <v>93</v>
      </c>
      <c r="H3994">
        <v>8815</v>
      </c>
      <c r="I3994" s="68" t="str">
        <f>VLOOKUP(E3994,Refs!$P$2:$R$29,3,FALSE)</f>
        <v>Y63</v>
      </c>
      <c r="J3994" s="68" t="str">
        <f>VLOOKUP(E3994,Refs!$P$2:$S$29,4,FALSE)</f>
        <v>North East and Yorkshire</v>
      </c>
      <c r="K3994" s="28">
        <f t="shared" si="127"/>
        <v>8815</v>
      </c>
    </row>
    <row r="3995" spans="1:11" x14ac:dyDescent="0.35">
      <c r="A3995" s="69">
        <f t="shared" si="128"/>
        <v>45778</v>
      </c>
      <c r="B3995" t="s">
        <v>918</v>
      </c>
      <c r="C3995" t="s">
        <v>282</v>
      </c>
      <c r="D3995" s="187" t="s">
        <v>894</v>
      </c>
      <c r="E3995" t="s">
        <v>298</v>
      </c>
      <c r="F3995" t="s">
        <v>299</v>
      </c>
      <c r="G3995" t="s">
        <v>94</v>
      </c>
      <c r="H3995">
        <v>385</v>
      </c>
      <c r="I3995" s="68" t="str">
        <f>VLOOKUP(E3995,Refs!$P$2:$R$29,3,FALSE)</f>
        <v>Y63</v>
      </c>
      <c r="J3995" s="68" t="str">
        <f>VLOOKUP(E3995,Refs!$P$2:$S$29,4,FALSE)</f>
        <v>North East and Yorkshire</v>
      </c>
      <c r="K3995" s="28">
        <f t="shared" si="127"/>
        <v>385</v>
      </c>
    </row>
    <row r="3996" spans="1:11" x14ac:dyDescent="0.35">
      <c r="A3996" s="69">
        <f t="shared" si="128"/>
        <v>45778</v>
      </c>
      <c r="B3996" t="s">
        <v>918</v>
      </c>
      <c r="C3996" t="s">
        <v>282</v>
      </c>
      <c r="D3996" s="187" t="s">
        <v>894</v>
      </c>
      <c r="E3996" t="s">
        <v>298</v>
      </c>
      <c r="F3996" t="s">
        <v>299</v>
      </c>
      <c r="G3996" t="s">
        <v>95</v>
      </c>
      <c r="H3996">
        <v>3245</v>
      </c>
      <c r="I3996" s="68" t="str">
        <f>VLOOKUP(E3996,Refs!$P$2:$R$29,3,FALSE)</f>
        <v>Y63</v>
      </c>
      <c r="J3996" s="68" t="str">
        <f>VLOOKUP(E3996,Refs!$P$2:$S$29,4,FALSE)</f>
        <v>North East and Yorkshire</v>
      </c>
      <c r="K3996" s="28">
        <f t="shared" si="127"/>
        <v>3245</v>
      </c>
    </row>
    <row r="3997" spans="1:11" x14ac:dyDescent="0.35">
      <c r="A3997" s="69">
        <f t="shared" si="128"/>
        <v>45778</v>
      </c>
      <c r="B3997" t="s">
        <v>918</v>
      </c>
      <c r="C3997" t="s">
        <v>282</v>
      </c>
      <c r="D3997" s="187" t="s">
        <v>894</v>
      </c>
      <c r="E3997" t="s">
        <v>298</v>
      </c>
      <c r="F3997" t="s">
        <v>299</v>
      </c>
      <c r="G3997" t="s">
        <v>96</v>
      </c>
      <c r="H3997">
        <v>123</v>
      </c>
      <c r="I3997" s="68" t="str">
        <f>VLOOKUP(E3997,Refs!$P$2:$R$29,3,FALSE)</f>
        <v>Y63</v>
      </c>
      <c r="J3997" s="68" t="str">
        <f>VLOOKUP(E3997,Refs!$P$2:$S$29,4,FALSE)</f>
        <v>North East and Yorkshire</v>
      </c>
      <c r="K3997" s="28">
        <f t="shared" si="127"/>
        <v>123</v>
      </c>
    </row>
    <row r="3998" spans="1:11" x14ac:dyDescent="0.35">
      <c r="A3998" s="69">
        <f t="shared" si="128"/>
        <v>45778</v>
      </c>
      <c r="B3998" t="s">
        <v>918</v>
      </c>
      <c r="C3998" t="s">
        <v>282</v>
      </c>
      <c r="D3998" s="187" t="s">
        <v>894</v>
      </c>
      <c r="E3998" t="s">
        <v>298</v>
      </c>
      <c r="F3998" t="s">
        <v>299</v>
      </c>
      <c r="G3998" t="s">
        <v>97</v>
      </c>
      <c r="H3998">
        <v>4736</v>
      </c>
      <c r="I3998" s="68" t="str">
        <f>VLOOKUP(E3998,Refs!$P$2:$R$29,3,FALSE)</f>
        <v>Y63</v>
      </c>
      <c r="J3998" s="68" t="str">
        <f>VLOOKUP(E3998,Refs!$P$2:$S$29,4,FALSE)</f>
        <v>North East and Yorkshire</v>
      </c>
      <c r="K3998" s="28">
        <f t="shared" si="127"/>
        <v>4736</v>
      </c>
    </row>
    <row r="3999" spans="1:11" x14ac:dyDescent="0.35">
      <c r="A3999" s="69">
        <f t="shared" si="128"/>
        <v>45778</v>
      </c>
      <c r="B3999" t="s">
        <v>918</v>
      </c>
      <c r="C3999" t="s">
        <v>282</v>
      </c>
      <c r="D3999" s="187" t="s">
        <v>894</v>
      </c>
      <c r="E3999" t="s">
        <v>298</v>
      </c>
      <c r="F3999" t="s">
        <v>299</v>
      </c>
      <c r="G3999" t="s">
        <v>31</v>
      </c>
      <c r="H3999">
        <v>3173</v>
      </c>
      <c r="I3999" s="68" t="str">
        <f>VLOOKUP(E3999,Refs!$P$2:$R$29,3,FALSE)</f>
        <v>Y63</v>
      </c>
      <c r="J3999" s="68" t="str">
        <f>VLOOKUP(E3999,Refs!$P$2:$S$29,4,FALSE)</f>
        <v>North East and Yorkshire</v>
      </c>
      <c r="K3999" s="28">
        <f t="shared" si="127"/>
        <v>3173</v>
      </c>
    </row>
    <row r="4000" spans="1:11" x14ac:dyDescent="0.35">
      <c r="A4000" s="69">
        <f t="shared" si="128"/>
        <v>45778</v>
      </c>
      <c r="B4000" t="s">
        <v>918</v>
      </c>
      <c r="C4000" t="s">
        <v>282</v>
      </c>
      <c r="D4000" s="187" t="s">
        <v>894</v>
      </c>
      <c r="E4000" t="s">
        <v>298</v>
      </c>
      <c r="F4000" t="s">
        <v>299</v>
      </c>
      <c r="G4000" t="s">
        <v>98</v>
      </c>
      <c r="H4000">
        <v>8258</v>
      </c>
      <c r="I4000" s="68" t="str">
        <f>VLOOKUP(E4000,Refs!$P$2:$R$29,3,FALSE)</f>
        <v>Y63</v>
      </c>
      <c r="J4000" s="68" t="str">
        <f>VLOOKUP(E4000,Refs!$P$2:$S$29,4,FALSE)</f>
        <v>North East and Yorkshire</v>
      </c>
      <c r="K4000" s="28">
        <f t="shared" si="127"/>
        <v>8258</v>
      </c>
    </row>
    <row r="4001" spans="1:11" x14ac:dyDescent="0.35">
      <c r="A4001" s="69">
        <f t="shared" si="128"/>
        <v>45778</v>
      </c>
      <c r="B4001" t="s">
        <v>918</v>
      </c>
      <c r="C4001" t="s">
        <v>282</v>
      </c>
      <c r="D4001" s="187" t="s">
        <v>894</v>
      </c>
      <c r="E4001" t="s">
        <v>298</v>
      </c>
      <c r="F4001" t="s">
        <v>299</v>
      </c>
      <c r="G4001" t="s">
        <v>99</v>
      </c>
      <c r="H4001">
        <v>5962</v>
      </c>
      <c r="I4001" s="68" t="str">
        <f>VLOOKUP(E4001,Refs!$P$2:$R$29,3,FALSE)</f>
        <v>Y63</v>
      </c>
      <c r="J4001" s="68" t="str">
        <f>VLOOKUP(E4001,Refs!$P$2:$S$29,4,FALSE)</f>
        <v>North East and Yorkshire</v>
      </c>
      <c r="K4001" s="28">
        <f t="shared" si="127"/>
        <v>5962</v>
      </c>
    </row>
    <row r="4002" spans="1:11" x14ac:dyDescent="0.35">
      <c r="A4002" s="69">
        <f t="shared" si="128"/>
        <v>45778</v>
      </c>
      <c r="B4002" t="s">
        <v>918</v>
      </c>
      <c r="C4002" t="s">
        <v>282</v>
      </c>
      <c r="D4002" s="187" t="s">
        <v>894</v>
      </c>
      <c r="E4002" t="s">
        <v>298</v>
      </c>
      <c r="F4002" t="s">
        <v>299</v>
      </c>
      <c r="G4002" t="s">
        <v>100</v>
      </c>
      <c r="H4002">
        <v>4123</v>
      </c>
      <c r="I4002" s="68" t="str">
        <f>VLOOKUP(E4002,Refs!$P$2:$R$29,3,FALSE)</f>
        <v>Y63</v>
      </c>
      <c r="J4002" s="68" t="str">
        <f>VLOOKUP(E4002,Refs!$P$2:$S$29,4,FALSE)</f>
        <v>North East and Yorkshire</v>
      </c>
      <c r="K4002" s="28">
        <f t="shared" ref="K4002:K4065" si="129">IF(OR(H4002="NULL",H4002=0,H4002=""),"",H4002)</f>
        <v>4123</v>
      </c>
    </row>
    <row r="4003" spans="1:11" x14ac:dyDescent="0.35">
      <c r="A4003" s="69">
        <f t="shared" si="128"/>
        <v>45778</v>
      </c>
      <c r="B4003" t="s">
        <v>918</v>
      </c>
      <c r="C4003" t="s">
        <v>282</v>
      </c>
      <c r="D4003" s="187" t="s">
        <v>894</v>
      </c>
      <c r="E4003" t="s">
        <v>298</v>
      </c>
      <c r="F4003" t="s">
        <v>299</v>
      </c>
      <c r="G4003" t="s">
        <v>101</v>
      </c>
      <c r="H4003">
        <v>1708</v>
      </c>
      <c r="I4003" s="68" t="str">
        <f>VLOOKUP(E4003,Refs!$P$2:$R$29,3,FALSE)</f>
        <v>Y63</v>
      </c>
      <c r="J4003" s="68" t="str">
        <f>VLOOKUP(E4003,Refs!$P$2:$S$29,4,FALSE)</f>
        <v>North East and Yorkshire</v>
      </c>
      <c r="K4003" s="28">
        <f t="shared" si="129"/>
        <v>1708</v>
      </c>
    </row>
    <row r="4004" spans="1:11" x14ac:dyDescent="0.35">
      <c r="A4004" s="69">
        <f t="shared" si="128"/>
        <v>45778</v>
      </c>
      <c r="B4004" t="s">
        <v>918</v>
      </c>
      <c r="C4004" t="s">
        <v>282</v>
      </c>
      <c r="D4004" s="187" t="s">
        <v>894</v>
      </c>
      <c r="E4004" t="s">
        <v>298</v>
      </c>
      <c r="F4004" t="s">
        <v>299</v>
      </c>
      <c r="G4004" t="s">
        <v>102</v>
      </c>
      <c r="H4004">
        <v>1151</v>
      </c>
      <c r="I4004" s="68" t="str">
        <f>VLOOKUP(E4004,Refs!$P$2:$R$29,3,FALSE)</f>
        <v>Y63</v>
      </c>
      <c r="J4004" s="68" t="str">
        <f>VLOOKUP(E4004,Refs!$P$2:$S$29,4,FALSE)</f>
        <v>North East and Yorkshire</v>
      </c>
      <c r="K4004" s="28">
        <f t="shared" si="129"/>
        <v>1151</v>
      </c>
    </row>
    <row r="4005" spans="1:11" x14ac:dyDescent="0.35">
      <c r="A4005" s="69">
        <f t="shared" si="128"/>
        <v>45778</v>
      </c>
      <c r="B4005" t="s">
        <v>918</v>
      </c>
      <c r="C4005" t="s">
        <v>282</v>
      </c>
      <c r="D4005" s="187" t="s">
        <v>894</v>
      </c>
      <c r="E4005" t="s">
        <v>298</v>
      </c>
      <c r="F4005" t="s">
        <v>299</v>
      </c>
      <c r="G4005" t="s">
        <v>103</v>
      </c>
      <c r="H4005">
        <v>958</v>
      </c>
      <c r="I4005" s="68" t="str">
        <f>VLOOKUP(E4005,Refs!$P$2:$R$29,3,FALSE)</f>
        <v>Y63</v>
      </c>
      <c r="J4005" s="68" t="str">
        <f>VLOOKUP(E4005,Refs!$P$2:$S$29,4,FALSE)</f>
        <v>North East and Yorkshire</v>
      </c>
      <c r="K4005" s="28">
        <f t="shared" si="129"/>
        <v>958</v>
      </c>
    </row>
    <row r="4006" spans="1:11" x14ac:dyDescent="0.35">
      <c r="A4006" s="69">
        <f t="shared" si="128"/>
        <v>45778</v>
      </c>
      <c r="B4006" t="s">
        <v>918</v>
      </c>
      <c r="C4006" t="s">
        <v>282</v>
      </c>
      <c r="D4006" s="187" t="s">
        <v>894</v>
      </c>
      <c r="E4006" t="s">
        <v>298</v>
      </c>
      <c r="F4006" t="s">
        <v>299</v>
      </c>
      <c r="G4006" t="s">
        <v>104</v>
      </c>
      <c r="H4006">
        <v>1754</v>
      </c>
      <c r="I4006" s="68" t="str">
        <f>VLOOKUP(E4006,Refs!$P$2:$R$29,3,FALSE)</f>
        <v>Y63</v>
      </c>
      <c r="J4006" s="68" t="str">
        <f>VLOOKUP(E4006,Refs!$P$2:$S$29,4,FALSE)</f>
        <v>North East and Yorkshire</v>
      </c>
      <c r="K4006" s="28">
        <f t="shared" si="129"/>
        <v>1754</v>
      </c>
    </row>
    <row r="4007" spans="1:11" x14ac:dyDescent="0.35">
      <c r="A4007" s="69">
        <f t="shared" si="128"/>
        <v>45778</v>
      </c>
      <c r="B4007" t="s">
        <v>918</v>
      </c>
      <c r="C4007" t="s">
        <v>282</v>
      </c>
      <c r="D4007" s="187" t="s">
        <v>894</v>
      </c>
      <c r="E4007" t="s">
        <v>298</v>
      </c>
      <c r="F4007" t="s">
        <v>299</v>
      </c>
      <c r="G4007" t="s">
        <v>105</v>
      </c>
      <c r="H4007">
        <v>12403652</v>
      </c>
      <c r="I4007" s="68" t="str">
        <f>VLOOKUP(E4007,Refs!$P$2:$R$29,3,FALSE)</f>
        <v>Y63</v>
      </c>
      <c r="J4007" s="68" t="str">
        <f>VLOOKUP(E4007,Refs!$P$2:$S$29,4,FALSE)</f>
        <v>North East and Yorkshire</v>
      </c>
      <c r="K4007" s="28">
        <f t="shared" si="129"/>
        <v>12403652</v>
      </c>
    </row>
    <row r="4008" spans="1:11" x14ac:dyDescent="0.35">
      <c r="A4008" s="69">
        <f t="shared" si="128"/>
        <v>45778</v>
      </c>
      <c r="B4008" t="s">
        <v>918</v>
      </c>
      <c r="C4008" t="s">
        <v>282</v>
      </c>
      <c r="D4008" s="187" t="s">
        <v>894</v>
      </c>
      <c r="E4008" t="s">
        <v>298</v>
      </c>
      <c r="F4008" t="s">
        <v>299</v>
      </c>
      <c r="G4008" t="s">
        <v>106</v>
      </c>
      <c r="H4008">
        <v>14164</v>
      </c>
      <c r="I4008" s="68" t="str">
        <f>VLOOKUP(E4008,Refs!$P$2:$R$29,3,FALSE)</f>
        <v>Y63</v>
      </c>
      <c r="J4008" s="68" t="str">
        <f>VLOOKUP(E4008,Refs!$P$2:$S$29,4,FALSE)</f>
        <v>North East and Yorkshire</v>
      </c>
      <c r="K4008" s="28">
        <f t="shared" si="129"/>
        <v>14164</v>
      </c>
    </row>
    <row r="4009" spans="1:11" x14ac:dyDescent="0.35">
      <c r="A4009" s="69">
        <f t="shared" si="128"/>
        <v>45778</v>
      </c>
      <c r="B4009" t="s">
        <v>918</v>
      </c>
      <c r="C4009" t="s">
        <v>282</v>
      </c>
      <c r="D4009" s="187" t="s">
        <v>894</v>
      </c>
      <c r="E4009" t="s">
        <v>298</v>
      </c>
      <c r="F4009" t="s">
        <v>299</v>
      </c>
      <c r="G4009" t="s">
        <v>107</v>
      </c>
      <c r="H4009">
        <v>2479</v>
      </c>
      <c r="I4009" s="68" t="str">
        <f>VLOOKUP(E4009,Refs!$P$2:$R$29,3,FALSE)</f>
        <v>Y63</v>
      </c>
      <c r="J4009" s="68" t="str">
        <f>VLOOKUP(E4009,Refs!$P$2:$S$29,4,FALSE)</f>
        <v>North East and Yorkshire</v>
      </c>
      <c r="K4009" s="28">
        <f t="shared" si="129"/>
        <v>2479</v>
      </c>
    </row>
    <row r="4010" spans="1:11" x14ac:dyDescent="0.35">
      <c r="A4010" s="69">
        <f t="shared" si="128"/>
        <v>45778</v>
      </c>
      <c r="B4010" t="s">
        <v>918</v>
      </c>
      <c r="C4010" t="s">
        <v>282</v>
      </c>
      <c r="D4010" s="187" t="s">
        <v>894</v>
      </c>
      <c r="E4010" t="s">
        <v>298</v>
      </c>
      <c r="F4010" t="s">
        <v>299</v>
      </c>
      <c r="G4010" t="s">
        <v>108</v>
      </c>
      <c r="H4010">
        <v>132</v>
      </c>
      <c r="I4010" s="68" t="str">
        <f>VLOOKUP(E4010,Refs!$P$2:$R$29,3,FALSE)</f>
        <v>Y63</v>
      </c>
      <c r="J4010" s="68" t="str">
        <f>VLOOKUP(E4010,Refs!$P$2:$S$29,4,FALSE)</f>
        <v>North East and Yorkshire</v>
      </c>
      <c r="K4010" s="28">
        <f t="shared" si="129"/>
        <v>132</v>
      </c>
    </row>
    <row r="4011" spans="1:11" x14ac:dyDescent="0.35">
      <c r="A4011" s="69">
        <f t="shared" si="128"/>
        <v>45778</v>
      </c>
      <c r="B4011" t="s">
        <v>918</v>
      </c>
      <c r="C4011" t="s">
        <v>282</v>
      </c>
      <c r="D4011" s="187" t="s">
        <v>894</v>
      </c>
      <c r="E4011" t="s">
        <v>298</v>
      </c>
      <c r="F4011" t="s">
        <v>299</v>
      </c>
      <c r="G4011" t="s">
        <v>109</v>
      </c>
      <c r="H4011">
        <v>768</v>
      </c>
      <c r="I4011" s="68" t="str">
        <f>VLOOKUP(E4011,Refs!$P$2:$R$29,3,FALSE)</f>
        <v>Y63</v>
      </c>
      <c r="J4011" s="68" t="str">
        <f>VLOOKUP(E4011,Refs!$P$2:$S$29,4,FALSE)</f>
        <v>North East and Yorkshire</v>
      </c>
      <c r="K4011" s="28">
        <f t="shared" si="129"/>
        <v>768</v>
      </c>
    </row>
    <row r="4012" spans="1:11" x14ac:dyDescent="0.35">
      <c r="A4012" s="69">
        <f t="shared" si="128"/>
        <v>45778</v>
      </c>
      <c r="B4012" t="s">
        <v>918</v>
      </c>
      <c r="C4012" t="s">
        <v>282</v>
      </c>
      <c r="D4012" s="187" t="s">
        <v>894</v>
      </c>
      <c r="E4012" t="s">
        <v>298</v>
      </c>
      <c r="F4012" t="s">
        <v>299</v>
      </c>
      <c r="G4012" t="s">
        <v>110</v>
      </c>
      <c r="H4012">
        <v>5711430</v>
      </c>
      <c r="I4012" s="68" t="str">
        <f>VLOOKUP(E4012,Refs!$P$2:$R$29,3,FALSE)</f>
        <v>Y63</v>
      </c>
      <c r="J4012" s="68" t="str">
        <f>VLOOKUP(E4012,Refs!$P$2:$S$29,4,FALSE)</f>
        <v>North East and Yorkshire</v>
      </c>
      <c r="K4012" s="28">
        <f t="shared" si="129"/>
        <v>5711430</v>
      </c>
    </row>
    <row r="4013" spans="1:11" x14ac:dyDescent="0.35">
      <c r="A4013" s="69">
        <f t="shared" si="128"/>
        <v>45778</v>
      </c>
      <c r="B4013" t="s">
        <v>918</v>
      </c>
      <c r="C4013" t="s">
        <v>282</v>
      </c>
      <c r="D4013" s="187" t="s">
        <v>894</v>
      </c>
      <c r="E4013" t="s">
        <v>298</v>
      </c>
      <c r="F4013" t="s">
        <v>299</v>
      </c>
      <c r="G4013" t="s">
        <v>111</v>
      </c>
      <c r="H4013">
        <v>8238</v>
      </c>
      <c r="I4013" s="68" t="str">
        <f>VLOOKUP(E4013,Refs!$P$2:$R$29,3,FALSE)</f>
        <v>Y63</v>
      </c>
      <c r="J4013" s="68" t="str">
        <f>VLOOKUP(E4013,Refs!$P$2:$S$29,4,FALSE)</f>
        <v>North East and Yorkshire</v>
      </c>
      <c r="K4013" s="28">
        <f t="shared" si="129"/>
        <v>8238</v>
      </c>
    </row>
    <row r="4014" spans="1:11" x14ac:dyDescent="0.35">
      <c r="A4014" s="69">
        <f t="shared" si="128"/>
        <v>45778</v>
      </c>
      <c r="B4014" t="s">
        <v>918</v>
      </c>
      <c r="C4014" t="s">
        <v>282</v>
      </c>
      <c r="D4014" s="187" t="s">
        <v>894</v>
      </c>
      <c r="E4014" t="s">
        <v>298</v>
      </c>
      <c r="F4014" t="s">
        <v>299</v>
      </c>
      <c r="G4014" t="s">
        <v>814</v>
      </c>
      <c r="H4014">
        <v>31740</v>
      </c>
      <c r="I4014" s="68" t="str">
        <f>VLOOKUP(E4014,Refs!$P$2:$R$29,3,FALSE)</f>
        <v>Y63</v>
      </c>
      <c r="J4014" s="68" t="str">
        <f>VLOOKUP(E4014,Refs!$P$2:$S$29,4,FALSE)</f>
        <v>North East and Yorkshire</v>
      </c>
      <c r="K4014" s="28">
        <f t="shared" si="129"/>
        <v>31740</v>
      </c>
    </row>
    <row r="4015" spans="1:11" x14ac:dyDescent="0.35">
      <c r="A4015" s="69">
        <f t="shared" si="128"/>
        <v>45778</v>
      </c>
      <c r="B4015" t="s">
        <v>918</v>
      </c>
      <c r="C4015" t="s">
        <v>282</v>
      </c>
      <c r="D4015" s="187" t="s">
        <v>894</v>
      </c>
      <c r="E4015" t="s">
        <v>298</v>
      </c>
      <c r="F4015" t="s">
        <v>299</v>
      </c>
      <c r="G4015" t="s">
        <v>815</v>
      </c>
      <c r="H4015">
        <v>1231</v>
      </c>
      <c r="I4015" s="68" t="str">
        <f>VLOOKUP(E4015,Refs!$P$2:$R$29,3,FALSE)</f>
        <v>Y63</v>
      </c>
      <c r="J4015" s="68" t="str">
        <f>VLOOKUP(E4015,Refs!$P$2:$S$29,4,FALSE)</f>
        <v>North East and Yorkshire</v>
      </c>
      <c r="K4015" s="28">
        <f t="shared" si="129"/>
        <v>1231</v>
      </c>
    </row>
    <row r="4016" spans="1:11" x14ac:dyDescent="0.35">
      <c r="A4016" s="69">
        <f t="shared" si="128"/>
        <v>45778</v>
      </c>
      <c r="B4016" t="s">
        <v>918</v>
      </c>
      <c r="C4016" t="s">
        <v>282</v>
      </c>
      <c r="D4016" s="187" t="s">
        <v>894</v>
      </c>
      <c r="E4016" t="s">
        <v>298</v>
      </c>
      <c r="F4016" t="s">
        <v>299</v>
      </c>
      <c r="G4016" t="s">
        <v>112</v>
      </c>
      <c r="H4016">
        <v>69041</v>
      </c>
      <c r="I4016" s="68" t="str">
        <f>VLOOKUP(E4016,Refs!$P$2:$R$29,3,FALSE)</f>
        <v>Y63</v>
      </c>
      <c r="J4016" s="68" t="str">
        <f>VLOOKUP(E4016,Refs!$P$2:$S$29,4,FALSE)</f>
        <v>North East and Yorkshire</v>
      </c>
      <c r="K4016" s="28">
        <f t="shared" si="129"/>
        <v>69041</v>
      </c>
    </row>
    <row r="4017" spans="1:11" x14ac:dyDescent="0.35">
      <c r="A4017" s="69">
        <f t="shared" si="128"/>
        <v>45778</v>
      </c>
      <c r="B4017" t="s">
        <v>918</v>
      </c>
      <c r="C4017" t="s">
        <v>282</v>
      </c>
      <c r="D4017" s="187" t="s">
        <v>894</v>
      </c>
      <c r="E4017" t="s">
        <v>298</v>
      </c>
      <c r="F4017" t="s">
        <v>299</v>
      </c>
      <c r="G4017" t="s">
        <v>113</v>
      </c>
      <c r="H4017">
        <v>10</v>
      </c>
      <c r="I4017" s="68" t="str">
        <f>VLOOKUP(E4017,Refs!$P$2:$R$29,3,FALSE)</f>
        <v>Y63</v>
      </c>
      <c r="J4017" s="68" t="str">
        <f>VLOOKUP(E4017,Refs!$P$2:$S$29,4,FALSE)</f>
        <v>North East and Yorkshire</v>
      </c>
      <c r="K4017" s="28">
        <f t="shared" si="129"/>
        <v>10</v>
      </c>
    </row>
    <row r="4018" spans="1:11" x14ac:dyDescent="0.35">
      <c r="A4018" s="69">
        <f t="shared" si="128"/>
        <v>45778</v>
      </c>
      <c r="B4018" t="s">
        <v>918</v>
      </c>
      <c r="C4018" t="s">
        <v>282</v>
      </c>
      <c r="D4018" s="187" t="s">
        <v>894</v>
      </c>
      <c r="E4018" t="s">
        <v>298</v>
      </c>
      <c r="F4018" t="s">
        <v>299</v>
      </c>
      <c r="G4018" t="s">
        <v>114</v>
      </c>
      <c r="H4018">
        <v>51033</v>
      </c>
      <c r="I4018" s="68" t="str">
        <f>VLOOKUP(E4018,Refs!$P$2:$R$29,3,FALSE)</f>
        <v>Y63</v>
      </c>
      <c r="J4018" s="68" t="str">
        <f>VLOOKUP(E4018,Refs!$P$2:$S$29,4,FALSE)</f>
        <v>North East and Yorkshire</v>
      </c>
      <c r="K4018" s="28">
        <f t="shared" si="129"/>
        <v>51033</v>
      </c>
    </row>
    <row r="4019" spans="1:11" x14ac:dyDescent="0.35">
      <c r="A4019" s="69">
        <f t="shared" si="128"/>
        <v>45778</v>
      </c>
      <c r="B4019" t="s">
        <v>918</v>
      </c>
      <c r="C4019" t="s">
        <v>282</v>
      </c>
      <c r="D4019" s="187" t="s">
        <v>894</v>
      </c>
      <c r="E4019" t="s">
        <v>298</v>
      </c>
      <c r="F4019" t="s">
        <v>299</v>
      </c>
      <c r="G4019" t="s">
        <v>115</v>
      </c>
      <c r="H4019">
        <v>17741</v>
      </c>
      <c r="I4019" s="68" t="str">
        <f>VLOOKUP(E4019,Refs!$P$2:$R$29,3,FALSE)</f>
        <v>Y63</v>
      </c>
      <c r="J4019" s="68" t="str">
        <f>VLOOKUP(E4019,Refs!$P$2:$S$29,4,FALSE)</f>
        <v>North East and Yorkshire</v>
      </c>
      <c r="K4019" s="28">
        <f t="shared" si="129"/>
        <v>17741</v>
      </c>
    </row>
    <row r="4020" spans="1:11" x14ac:dyDescent="0.35">
      <c r="A4020" s="69">
        <f t="shared" si="128"/>
        <v>45778</v>
      </c>
      <c r="B4020" t="s">
        <v>918</v>
      </c>
      <c r="C4020" t="s">
        <v>282</v>
      </c>
      <c r="D4020" s="187" t="s">
        <v>894</v>
      </c>
      <c r="E4020" t="s">
        <v>298</v>
      </c>
      <c r="F4020" t="s">
        <v>299</v>
      </c>
      <c r="G4020" t="s">
        <v>116</v>
      </c>
      <c r="H4020">
        <v>9651</v>
      </c>
      <c r="I4020" s="68" t="str">
        <f>VLOOKUP(E4020,Refs!$P$2:$R$29,3,FALSE)</f>
        <v>Y63</v>
      </c>
      <c r="J4020" s="68" t="str">
        <f>VLOOKUP(E4020,Refs!$P$2:$S$29,4,FALSE)</f>
        <v>North East and Yorkshire</v>
      </c>
      <c r="K4020" s="28">
        <f t="shared" si="129"/>
        <v>9651</v>
      </c>
    </row>
    <row r="4021" spans="1:11" x14ac:dyDescent="0.35">
      <c r="A4021" s="69">
        <f t="shared" si="128"/>
        <v>45778</v>
      </c>
      <c r="B4021" t="s">
        <v>918</v>
      </c>
      <c r="C4021" t="s">
        <v>282</v>
      </c>
      <c r="D4021" s="187" t="s">
        <v>894</v>
      </c>
      <c r="E4021" t="s">
        <v>298</v>
      </c>
      <c r="F4021" t="s">
        <v>299</v>
      </c>
      <c r="G4021" t="s">
        <v>117</v>
      </c>
      <c r="H4021">
        <v>5915</v>
      </c>
      <c r="I4021" s="68" t="str">
        <f>VLOOKUP(E4021,Refs!$P$2:$R$29,3,FALSE)</f>
        <v>Y63</v>
      </c>
      <c r="J4021" s="68" t="str">
        <f>VLOOKUP(E4021,Refs!$P$2:$S$29,4,FALSE)</f>
        <v>North East and Yorkshire</v>
      </c>
      <c r="K4021" s="28">
        <f t="shared" si="129"/>
        <v>5915</v>
      </c>
    </row>
    <row r="4022" spans="1:11" x14ac:dyDescent="0.35">
      <c r="A4022" s="69">
        <f t="shared" si="128"/>
        <v>45778</v>
      </c>
      <c r="B4022" t="s">
        <v>918</v>
      </c>
      <c r="C4022" t="s">
        <v>282</v>
      </c>
      <c r="D4022" s="187" t="s">
        <v>894</v>
      </c>
      <c r="E4022" t="s">
        <v>298</v>
      </c>
      <c r="F4022" t="s">
        <v>299</v>
      </c>
      <c r="G4022" t="s">
        <v>118</v>
      </c>
      <c r="H4022">
        <v>5467</v>
      </c>
      <c r="I4022" s="68" t="str">
        <f>VLOOKUP(E4022,Refs!$P$2:$R$29,3,FALSE)</f>
        <v>Y63</v>
      </c>
      <c r="J4022" s="68" t="str">
        <f>VLOOKUP(E4022,Refs!$P$2:$S$29,4,FALSE)</f>
        <v>North East and Yorkshire</v>
      </c>
      <c r="K4022" s="28">
        <f t="shared" si="129"/>
        <v>5467</v>
      </c>
    </row>
    <row r="4023" spans="1:11" x14ac:dyDescent="0.35">
      <c r="A4023" s="69">
        <f t="shared" si="128"/>
        <v>45778</v>
      </c>
      <c r="B4023" t="s">
        <v>918</v>
      </c>
      <c r="C4023" t="s">
        <v>282</v>
      </c>
      <c r="D4023" s="187" t="s">
        <v>894</v>
      </c>
      <c r="E4023" t="s">
        <v>298</v>
      </c>
      <c r="F4023" t="s">
        <v>299</v>
      </c>
      <c r="G4023" t="s">
        <v>119</v>
      </c>
      <c r="H4023">
        <v>1721</v>
      </c>
      <c r="I4023" s="68" t="str">
        <f>VLOOKUP(E4023,Refs!$P$2:$R$29,3,FALSE)</f>
        <v>Y63</v>
      </c>
      <c r="J4023" s="68" t="str">
        <f>VLOOKUP(E4023,Refs!$P$2:$S$29,4,FALSE)</f>
        <v>North East and Yorkshire</v>
      </c>
      <c r="K4023" s="28">
        <f t="shared" si="129"/>
        <v>1721</v>
      </c>
    </row>
    <row r="4024" spans="1:11" x14ac:dyDescent="0.35">
      <c r="A4024" s="69">
        <f t="shared" si="128"/>
        <v>45778</v>
      </c>
      <c r="B4024" t="s">
        <v>918</v>
      </c>
      <c r="C4024" t="s">
        <v>282</v>
      </c>
      <c r="D4024" s="187" t="s">
        <v>894</v>
      </c>
      <c r="E4024" t="s">
        <v>298</v>
      </c>
      <c r="F4024" t="s">
        <v>299</v>
      </c>
      <c r="G4024" t="s">
        <v>120</v>
      </c>
      <c r="H4024">
        <v>16591</v>
      </c>
      <c r="I4024" s="68" t="str">
        <f>VLOOKUP(E4024,Refs!$P$2:$R$29,3,FALSE)</f>
        <v>Y63</v>
      </c>
      <c r="J4024" s="68" t="str">
        <f>VLOOKUP(E4024,Refs!$P$2:$S$29,4,FALSE)</f>
        <v>North East and Yorkshire</v>
      </c>
      <c r="K4024" s="28">
        <f t="shared" si="129"/>
        <v>16591</v>
      </c>
    </row>
    <row r="4025" spans="1:11" x14ac:dyDescent="0.35">
      <c r="A4025" s="69">
        <f t="shared" si="128"/>
        <v>45778</v>
      </c>
      <c r="B4025" t="s">
        <v>918</v>
      </c>
      <c r="C4025" t="s">
        <v>282</v>
      </c>
      <c r="D4025" s="187" t="s">
        <v>894</v>
      </c>
      <c r="E4025" t="s">
        <v>298</v>
      </c>
      <c r="F4025" t="s">
        <v>299</v>
      </c>
      <c r="G4025" t="s">
        <v>121</v>
      </c>
      <c r="H4025">
        <v>8849</v>
      </c>
      <c r="I4025" s="68" t="str">
        <f>VLOOKUP(E4025,Refs!$P$2:$R$29,3,FALSE)</f>
        <v>Y63</v>
      </c>
      <c r="J4025" s="68" t="str">
        <f>VLOOKUP(E4025,Refs!$P$2:$S$29,4,FALSE)</f>
        <v>North East and Yorkshire</v>
      </c>
      <c r="K4025" s="28">
        <f t="shared" si="129"/>
        <v>8849</v>
      </c>
    </row>
    <row r="4026" spans="1:11" x14ac:dyDescent="0.35">
      <c r="A4026" s="69">
        <f t="shared" si="128"/>
        <v>45778</v>
      </c>
      <c r="B4026" t="s">
        <v>918</v>
      </c>
      <c r="C4026" t="s">
        <v>282</v>
      </c>
      <c r="D4026" s="187" t="s">
        <v>894</v>
      </c>
      <c r="E4026" t="s">
        <v>298</v>
      </c>
      <c r="F4026" t="s">
        <v>299</v>
      </c>
      <c r="G4026" t="s">
        <v>122</v>
      </c>
      <c r="H4026">
        <v>6632</v>
      </c>
      <c r="I4026" s="68" t="str">
        <f>VLOOKUP(E4026,Refs!$P$2:$R$29,3,FALSE)</f>
        <v>Y63</v>
      </c>
      <c r="J4026" s="68" t="str">
        <f>VLOOKUP(E4026,Refs!$P$2:$S$29,4,FALSE)</f>
        <v>North East and Yorkshire</v>
      </c>
      <c r="K4026" s="28">
        <f t="shared" si="129"/>
        <v>6632</v>
      </c>
    </row>
    <row r="4027" spans="1:11" s="81" customFormat="1" x14ac:dyDescent="0.35">
      <c r="A4027" s="69">
        <f t="shared" si="128"/>
        <v>45778</v>
      </c>
      <c r="B4027" t="s">
        <v>918</v>
      </c>
      <c r="C4027" t="s">
        <v>282</v>
      </c>
      <c r="D4027" s="187" t="s">
        <v>894</v>
      </c>
      <c r="E4027" t="s">
        <v>298</v>
      </c>
      <c r="F4027" t="s">
        <v>299</v>
      </c>
      <c r="G4027" t="s">
        <v>123</v>
      </c>
      <c r="H4027">
        <v>539</v>
      </c>
      <c r="I4027" s="68" t="str">
        <f>VLOOKUP(E4027,Refs!$P$2:$R$29,3,FALSE)</f>
        <v>Y63</v>
      </c>
      <c r="J4027" s="68" t="str">
        <f>VLOOKUP(E4027,Refs!$P$2:$S$29,4,FALSE)</f>
        <v>North East and Yorkshire</v>
      </c>
      <c r="K4027" s="28">
        <f t="shared" si="129"/>
        <v>539</v>
      </c>
    </row>
    <row r="4028" spans="1:11" x14ac:dyDescent="0.35">
      <c r="A4028" s="69">
        <f t="shared" si="128"/>
        <v>45778</v>
      </c>
      <c r="B4028" t="s">
        <v>918</v>
      </c>
      <c r="C4028" t="s">
        <v>282</v>
      </c>
      <c r="D4028" s="187" t="s">
        <v>894</v>
      </c>
      <c r="E4028" t="s">
        <v>298</v>
      </c>
      <c r="F4028" t="s">
        <v>299</v>
      </c>
      <c r="G4028" t="s">
        <v>124</v>
      </c>
      <c r="H4028">
        <v>101</v>
      </c>
      <c r="I4028" s="68" t="str">
        <f>VLOOKUP(E4028,Refs!$P$2:$R$29,3,FALSE)</f>
        <v>Y63</v>
      </c>
      <c r="J4028" s="68" t="str">
        <f>VLOOKUP(E4028,Refs!$P$2:$S$29,4,FALSE)</f>
        <v>North East and Yorkshire</v>
      </c>
      <c r="K4028" s="28">
        <f t="shared" si="129"/>
        <v>101</v>
      </c>
    </row>
    <row r="4029" spans="1:11" x14ac:dyDescent="0.35">
      <c r="A4029" s="69">
        <f t="shared" si="128"/>
        <v>45778</v>
      </c>
      <c r="B4029" t="s">
        <v>918</v>
      </c>
      <c r="C4029" t="s">
        <v>282</v>
      </c>
      <c r="D4029" s="187" t="s">
        <v>894</v>
      </c>
      <c r="E4029" t="s">
        <v>298</v>
      </c>
      <c r="F4029" t="s">
        <v>299</v>
      </c>
      <c r="G4029" t="s">
        <v>125</v>
      </c>
      <c r="H4029">
        <v>26</v>
      </c>
      <c r="I4029" s="68" t="str">
        <f>VLOOKUP(E4029,Refs!$P$2:$R$29,3,FALSE)</f>
        <v>Y63</v>
      </c>
      <c r="J4029" s="68" t="str">
        <f>VLOOKUP(E4029,Refs!$P$2:$S$29,4,FALSE)</f>
        <v>North East and Yorkshire</v>
      </c>
      <c r="K4029" s="28">
        <f t="shared" si="129"/>
        <v>26</v>
      </c>
    </row>
    <row r="4030" spans="1:11" x14ac:dyDescent="0.35">
      <c r="A4030" s="69">
        <f t="shared" si="128"/>
        <v>45778</v>
      </c>
      <c r="B4030" t="s">
        <v>918</v>
      </c>
      <c r="C4030" t="s">
        <v>282</v>
      </c>
      <c r="D4030" s="187" t="s">
        <v>894</v>
      </c>
      <c r="E4030" t="s">
        <v>298</v>
      </c>
      <c r="F4030" t="s">
        <v>299</v>
      </c>
      <c r="G4030" t="s">
        <v>126</v>
      </c>
      <c r="H4030" t="s">
        <v>892</v>
      </c>
      <c r="I4030" s="68" t="str">
        <f>VLOOKUP(E4030,Refs!$P$2:$R$29,3,FALSE)</f>
        <v>Y63</v>
      </c>
      <c r="J4030" s="68" t="str">
        <f>VLOOKUP(E4030,Refs!$P$2:$S$29,4,FALSE)</f>
        <v>North East and Yorkshire</v>
      </c>
      <c r="K4030" s="28" t="str">
        <f t="shared" si="129"/>
        <v>-</v>
      </c>
    </row>
    <row r="4031" spans="1:11" x14ac:dyDescent="0.35">
      <c r="A4031" s="69">
        <f t="shared" si="128"/>
        <v>45778</v>
      </c>
      <c r="B4031" t="s">
        <v>918</v>
      </c>
      <c r="C4031" t="s">
        <v>282</v>
      </c>
      <c r="D4031" s="187" t="s">
        <v>894</v>
      </c>
      <c r="E4031" t="s">
        <v>298</v>
      </c>
      <c r="F4031" t="s">
        <v>299</v>
      </c>
      <c r="G4031" t="s">
        <v>127</v>
      </c>
      <c r="H4031" t="s">
        <v>892</v>
      </c>
      <c r="I4031" s="68" t="str">
        <f>VLOOKUP(E4031,Refs!$P$2:$R$29,3,FALSE)</f>
        <v>Y63</v>
      </c>
      <c r="J4031" s="68" t="str">
        <f>VLOOKUP(E4031,Refs!$P$2:$S$29,4,FALSE)</f>
        <v>North East and Yorkshire</v>
      </c>
      <c r="K4031" s="28" t="str">
        <f t="shared" si="129"/>
        <v>-</v>
      </c>
    </row>
    <row r="4032" spans="1:11" x14ac:dyDescent="0.35">
      <c r="A4032" s="69">
        <f t="shared" si="128"/>
        <v>45778</v>
      </c>
      <c r="B4032" t="s">
        <v>918</v>
      </c>
      <c r="C4032" t="s">
        <v>282</v>
      </c>
      <c r="D4032" s="187" t="s">
        <v>894</v>
      </c>
      <c r="E4032" t="s">
        <v>298</v>
      </c>
      <c r="F4032" t="s">
        <v>299</v>
      </c>
      <c r="G4032" t="s">
        <v>128</v>
      </c>
      <c r="H4032">
        <v>717</v>
      </c>
      <c r="I4032" s="68" t="str">
        <f>VLOOKUP(E4032,Refs!$P$2:$R$29,3,FALSE)</f>
        <v>Y63</v>
      </c>
      <c r="J4032" s="68" t="str">
        <f>VLOOKUP(E4032,Refs!$P$2:$S$29,4,FALSE)</f>
        <v>North East and Yorkshire</v>
      </c>
      <c r="K4032" s="28">
        <f t="shared" si="129"/>
        <v>717</v>
      </c>
    </row>
    <row r="4033" spans="1:11" x14ac:dyDescent="0.35">
      <c r="A4033" s="69">
        <f t="shared" si="128"/>
        <v>45778</v>
      </c>
      <c r="B4033" t="s">
        <v>918</v>
      </c>
      <c r="C4033" t="s">
        <v>282</v>
      </c>
      <c r="D4033" s="187" t="s">
        <v>894</v>
      </c>
      <c r="E4033" t="s">
        <v>298</v>
      </c>
      <c r="F4033" t="s">
        <v>299</v>
      </c>
      <c r="G4033" t="s">
        <v>129</v>
      </c>
      <c r="H4033">
        <v>140</v>
      </c>
      <c r="I4033" s="68" t="str">
        <f>VLOOKUP(E4033,Refs!$P$2:$R$29,3,FALSE)</f>
        <v>Y63</v>
      </c>
      <c r="J4033" s="68" t="str">
        <f>VLOOKUP(E4033,Refs!$P$2:$S$29,4,FALSE)</f>
        <v>North East and Yorkshire</v>
      </c>
      <c r="K4033" s="28">
        <f t="shared" si="129"/>
        <v>140</v>
      </c>
    </row>
    <row r="4034" spans="1:11" x14ac:dyDescent="0.35">
      <c r="A4034" s="69">
        <f t="shared" si="128"/>
        <v>45778</v>
      </c>
      <c r="B4034" t="s">
        <v>918</v>
      </c>
      <c r="C4034" t="s">
        <v>282</v>
      </c>
      <c r="D4034" s="187" t="s">
        <v>894</v>
      </c>
      <c r="E4034" t="s">
        <v>298</v>
      </c>
      <c r="F4034" t="s">
        <v>299</v>
      </c>
      <c r="G4034" t="s">
        <v>130</v>
      </c>
      <c r="H4034">
        <v>51</v>
      </c>
      <c r="I4034" s="68" t="str">
        <f>VLOOKUP(E4034,Refs!$P$2:$R$29,3,FALSE)</f>
        <v>Y63</v>
      </c>
      <c r="J4034" s="68" t="str">
        <f>VLOOKUP(E4034,Refs!$P$2:$S$29,4,FALSE)</f>
        <v>North East and Yorkshire</v>
      </c>
      <c r="K4034" s="28">
        <f t="shared" si="129"/>
        <v>51</v>
      </c>
    </row>
    <row r="4035" spans="1:11" x14ac:dyDescent="0.35">
      <c r="A4035" s="69">
        <f t="shared" ref="A4035:A4098" si="130">DATEVALUE(RIGHT(B4035,8))</f>
        <v>45778</v>
      </c>
      <c r="B4035" t="s">
        <v>918</v>
      </c>
      <c r="C4035" t="s">
        <v>282</v>
      </c>
      <c r="D4035" s="187" t="s">
        <v>894</v>
      </c>
      <c r="E4035" t="s">
        <v>298</v>
      </c>
      <c r="F4035" t="s">
        <v>299</v>
      </c>
      <c r="G4035" t="s">
        <v>131</v>
      </c>
      <c r="H4035">
        <v>20</v>
      </c>
      <c r="I4035" s="68" t="str">
        <f>VLOOKUP(E4035,Refs!$P$2:$R$29,3,FALSE)</f>
        <v>Y63</v>
      </c>
      <c r="J4035" s="68" t="str">
        <f>VLOOKUP(E4035,Refs!$P$2:$S$29,4,FALSE)</f>
        <v>North East and Yorkshire</v>
      </c>
      <c r="K4035" s="28">
        <f t="shared" si="129"/>
        <v>20</v>
      </c>
    </row>
    <row r="4036" spans="1:11" x14ac:dyDescent="0.35">
      <c r="A4036" s="69">
        <f t="shared" si="130"/>
        <v>45778</v>
      </c>
      <c r="B4036" t="s">
        <v>918</v>
      </c>
      <c r="C4036" t="s">
        <v>282</v>
      </c>
      <c r="D4036" s="187" t="s">
        <v>894</v>
      </c>
      <c r="E4036" t="s">
        <v>298</v>
      </c>
      <c r="F4036" t="s">
        <v>299</v>
      </c>
      <c r="G4036" t="s">
        <v>132</v>
      </c>
      <c r="H4036" t="s">
        <v>892</v>
      </c>
      <c r="I4036" s="68" t="str">
        <f>VLOOKUP(E4036,Refs!$P$2:$R$29,3,FALSE)</f>
        <v>Y63</v>
      </c>
      <c r="J4036" s="68" t="str">
        <f>VLOOKUP(E4036,Refs!$P$2:$S$29,4,FALSE)</f>
        <v>North East and Yorkshire</v>
      </c>
      <c r="K4036" s="28" t="str">
        <f t="shared" si="129"/>
        <v>-</v>
      </c>
    </row>
    <row r="4037" spans="1:11" x14ac:dyDescent="0.35">
      <c r="A4037" s="69">
        <f t="shared" si="130"/>
        <v>45778</v>
      </c>
      <c r="B4037" t="s">
        <v>918</v>
      </c>
      <c r="C4037" t="s">
        <v>282</v>
      </c>
      <c r="D4037" s="187" t="s">
        <v>894</v>
      </c>
      <c r="E4037" t="s">
        <v>298</v>
      </c>
      <c r="F4037" t="s">
        <v>299</v>
      </c>
      <c r="G4037" t="s">
        <v>133</v>
      </c>
      <c r="H4037" t="s">
        <v>892</v>
      </c>
      <c r="I4037" s="68" t="str">
        <f>VLOOKUP(E4037,Refs!$P$2:$R$29,3,FALSE)</f>
        <v>Y63</v>
      </c>
      <c r="J4037" s="68" t="str">
        <f>VLOOKUP(E4037,Refs!$P$2:$S$29,4,FALSE)</f>
        <v>North East and Yorkshire</v>
      </c>
      <c r="K4037" s="28" t="str">
        <f t="shared" si="129"/>
        <v>-</v>
      </c>
    </row>
    <row r="4038" spans="1:11" x14ac:dyDescent="0.35">
      <c r="A4038" s="69">
        <f t="shared" si="130"/>
        <v>45778</v>
      </c>
      <c r="B4038" t="s">
        <v>918</v>
      </c>
      <c r="C4038" t="s">
        <v>282</v>
      </c>
      <c r="D4038" s="187" t="s">
        <v>894</v>
      </c>
      <c r="E4038" t="s">
        <v>298</v>
      </c>
      <c r="F4038" t="s">
        <v>299</v>
      </c>
      <c r="G4038" t="s">
        <v>134</v>
      </c>
      <c r="H4038">
        <v>3390</v>
      </c>
      <c r="I4038" s="68" t="str">
        <f>VLOOKUP(E4038,Refs!$P$2:$R$29,3,FALSE)</f>
        <v>Y63</v>
      </c>
      <c r="J4038" s="68" t="str">
        <f>VLOOKUP(E4038,Refs!$P$2:$S$29,4,FALSE)</f>
        <v>North East and Yorkshire</v>
      </c>
      <c r="K4038" s="28">
        <f t="shared" si="129"/>
        <v>3390</v>
      </c>
    </row>
    <row r="4039" spans="1:11" x14ac:dyDescent="0.35">
      <c r="A4039" s="69">
        <f t="shared" si="130"/>
        <v>45778</v>
      </c>
      <c r="B4039" t="s">
        <v>918</v>
      </c>
      <c r="C4039" t="s">
        <v>282</v>
      </c>
      <c r="D4039" s="187" t="s">
        <v>894</v>
      </c>
      <c r="E4039" t="s">
        <v>298</v>
      </c>
      <c r="F4039" t="s">
        <v>299</v>
      </c>
      <c r="G4039" t="s">
        <v>135</v>
      </c>
      <c r="H4039">
        <v>3390</v>
      </c>
      <c r="I4039" s="68" t="str">
        <f>VLOOKUP(E4039,Refs!$P$2:$R$29,3,FALSE)</f>
        <v>Y63</v>
      </c>
      <c r="J4039" s="68" t="str">
        <f>VLOOKUP(E4039,Refs!$P$2:$S$29,4,FALSE)</f>
        <v>North East and Yorkshire</v>
      </c>
      <c r="K4039" s="28">
        <f t="shared" si="129"/>
        <v>3390</v>
      </c>
    </row>
    <row r="4040" spans="1:11" x14ac:dyDescent="0.35">
      <c r="A4040" s="69">
        <f t="shared" si="130"/>
        <v>45778</v>
      </c>
      <c r="B4040" t="s">
        <v>918</v>
      </c>
      <c r="C4040" t="s">
        <v>282</v>
      </c>
      <c r="D4040" s="187" t="s">
        <v>894</v>
      </c>
      <c r="E4040" t="s">
        <v>298</v>
      </c>
      <c r="F4040" t="s">
        <v>299</v>
      </c>
      <c r="G4040" t="s">
        <v>136</v>
      </c>
      <c r="H4040">
        <v>1380</v>
      </c>
      <c r="I4040" s="68" t="str">
        <f>VLOOKUP(E4040,Refs!$P$2:$R$29,3,FALSE)</f>
        <v>Y63</v>
      </c>
      <c r="J4040" s="68" t="str">
        <f>VLOOKUP(E4040,Refs!$P$2:$S$29,4,FALSE)</f>
        <v>North East and Yorkshire</v>
      </c>
      <c r="K4040" s="28">
        <f t="shared" si="129"/>
        <v>1380</v>
      </c>
    </row>
    <row r="4041" spans="1:11" x14ac:dyDescent="0.35">
      <c r="A4041" s="69">
        <f t="shared" si="130"/>
        <v>45778</v>
      </c>
      <c r="B4041" t="s">
        <v>918</v>
      </c>
      <c r="C4041" t="s">
        <v>282</v>
      </c>
      <c r="D4041" s="187" t="s">
        <v>894</v>
      </c>
      <c r="E4041" t="s">
        <v>298</v>
      </c>
      <c r="F4041" t="s">
        <v>299</v>
      </c>
      <c r="G4041" t="s">
        <v>137</v>
      </c>
      <c r="H4041">
        <v>0</v>
      </c>
      <c r="I4041" s="68" t="str">
        <f>VLOOKUP(E4041,Refs!$P$2:$R$29,3,FALSE)</f>
        <v>Y63</v>
      </c>
      <c r="J4041" s="68" t="str">
        <f>VLOOKUP(E4041,Refs!$P$2:$S$29,4,FALSE)</f>
        <v>North East and Yorkshire</v>
      </c>
      <c r="K4041" s="28" t="str">
        <f t="shared" si="129"/>
        <v/>
      </c>
    </row>
    <row r="4042" spans="1:11" x14ac:dyDescent="0.35">
      <c r="A4042" s="69">
        <f t="shared" si="130"/>
        <v>45778</v>
      </c>
      <c r="B4042" t="s">
        <v>918</v>
      </c>
      <c r="C4042" t="s">
        <v>282</v>
      </c>
      <c r="D4042" s="187" t="s">
        <v>894</v>
      </c>
      <c r="E4042" t="s">
        <v>298</v>
      </c>
      <c r="F4042" t="s">
        <v>299</v>
      </c>
      <c r="G4042" t="s">
        <v>138</v>
      </c>
      <c r="H4042">
        <v>0</v>
      </c>
      <c r="I4042" s="68" t="str">
        <f>VLOOKUP(E4042,Refs!$P$2:$R$29,3,FALSE)</f>
        <v>Y63</v>
      </c>
      <c r="J4042" s="68" t="str">
        <f>VLOOKUP(E4042,Refs!$P$2:$S$29,4,FALSE)</f>
        <v>North East and Yorkshire</v>
      </c>
      <c r="K4042" s="28" t="str">
        <f t="shared" si="129"/>
        <v/>
      </c>
    </row>
    <row r="4043" spans="1:11" x14ac:dyDescent="0.35">
      <c r="A4043" s="69">
        <f t="shared" si="130"/>
        <v>45778</v>
      </c>
      <c r="B4043" t="s">
        <v>918</v>
      </c>
      <c r="C4043" t="s">
        <v>282</v>
      </c>
      <c r="D4043" s="187" t="s">
        <v>894</v>
      </c>
      <c r="E4043" t="s">
        <v>298</v>
      </c>
      <c r="F4043" t="s">
        <v>299</v>
      </c>
      <c r="G4043" t="s">
        <v>139</v>
      </c>
      <c r="H4043">
        <v>0</v>
      </c>
      <c r="I4043" s="68" t="str">
        <f>VLOOKUP(E4043,Refs!$P$2:$R$29,3,FALSE)</f>
        <v>Y63</v>
      </c>
      <c r="J4043" s="68" t="str">
        <f>VLOOKUP(E4043,Refs!$P$2:$S$29,4,FALSE)</f>
        <v>North East and Yorkshire</v>
      </c>
      <c r="K4043" s="28" t="str">
        <f t="shared" si="129"/>
        <v/>
      </c>
    </row>
    <row r="4044" spans="1:11" x14ac:dyDescent="0.35">
      <c r="A4044" s="69">
        <f t="shared" si="130"/>
        <v>45778</v>
      </c>
      <c r="B4044" t="s">
        <v>918</v>
      </c>
      <c r="C4044" t="s">
        <v>282</v>
      </c>
      <c r="D4044" s="187" t="s">
        <v>894</v>
      </c>
      <c r="E4044" t="s">
        <v>298</v>
      </c>
      <c r="F4044" t="s">
        <v>299</v>
      </c>
      <c r="G4044" t="s">
        <v>140</v>
      </c>
      <c r="H4044">
        <v>1</v>
      </c>
      <c r="I4044" s="68" t="str">
        <f>VLOOKUP(E4044,Refs!$P$2:$R$29,3,FALSE)</f>
        <v>Y63</v>
      </c>
      <c r="J4044" s="68" t="str">
        <f>VLOOKUP(E4044,Refs!$P$2:$S$29,4,FALSE)</f>
        <v>North East and Yorkshire</v>
      </c>
      <c r="K4044" s="28">
        <f t="shared" si="129"/>
        <v>1</v>
      </c>
    </row>
    <row r="4045" spans="1:11" x14ac:dyDescent="0.35">
      <c r="A4045" s="69">
        <f t="shared" si="130"/>
        <v>45778</v>
      </c>
      <c r="B4045" t="s">
        <v>918</v>
      </c>
      <c r="C4045" t="s">
        <v>282</v>
      </c>
      <c r="D4045" s="187" t="s">
        <v>894</v>
      </c>
      <c r="E4045" t="s">
        <v>298</v>
      </c>
      <c r="F4045" t="s">
        <v>299</v>
      </c>
      <c r="G4045" t="s">
        <v>141</v>
      </c>
      <c r="H4045">
        <v>0</v>
      </c>
      <c r="I4045" s="68" t="str">
        <f>VLOOKUP(E4045,Refs!$P$2:$R$29,3,FALSE)</f>
        <v>Y63</v>
      </c>
      <c r="J4045" s="68" t="str">
        <f>VLOOKUP(E4045,Refs!$P$2:$S$29,4,FALSE)</f>
        <v>North East and Yorkshire</v>
      </c>
      <c r="K4045" s="28" t="str">
        <f t="shared" si="129"/>
        <v/>
      </c>
    </row>
    <row r="4046" spans="1:11" x14ac:dyDescent="0.35">
      <c r="A4046" s="69">
        <f t="shared" si="130"/>
        <v>45778</v>
      </c>
      <c r="B4046" t="s">
        <v>918</v>
      </c>
      <c r="C4046" t="s">
        <v>282</v>
      </c>
      <c r="D4046" s="187" t="s">
        <v>894</v>
      </c>
      <c r="E4046" t="s">
        <v>298</v>
      </c>
      <c r="F4046" t="s">
        <v>299</v>
      </c>
      <c r="G4046" t="s">
        <v>730</v>
      </c>
      <c r="H4046">
        <v>0</v>
      </c>
      <c r="I4046" s="68" t="str">
        <f>VLOOKUP(E4046,Refs!$P$2:$R$29,3,FALSE)</f>
        <v>Y63</v>
      </c>
      <c r="J4046" s="68" t="str">
        <f>VLOOKUP(E4046,Refs!$P$2:$S$29,4,FALSE)</f>
        <v>North East and Yorkshire</v>
      </c>
      <c r="K4046" s="28" t="str">
        <f t="shared" si="129"/>
        <v/>
      </c>
    </row>
    <row r="4047" spans="1:11" x14ac:dyDescent="0.35">
      <c r="A4047" s="69">
        <f t="shared" si="130"/>
        <v>45778</v>
      </c>
      <c r="B4047" t="s">
        <v>918</v>
      </c>
      <c r="C4047" t="s">
        <v>282</v>
      </c>
      <c r="D4047" s="187" t="s">
        <v>894</v>
      </c>
      <c r="E4047" t="s">
        <v>298</v>
      </c>
      <c r="F4047" t="s">
        <v>299</v>
      </c>
      <c r="G4047" t="s">
        <v>729</v>
      </c>
      <c r="H4047">
        <v>0</v>
      </c>
      <c r="I4047" s="68" t="str">
        <f>VLOOKUP(E4047,Refs!$P$2:$R$29,3,FALSE)</f>
        <v>Y63</v>
      </c>
      <c r="J4047" s="68" t="str">
        <f>VLOOKUP(E4047,Refs!$P$2:$S$29,4,FALSE)</f>
        <v>North East and Yorkshire</v>
      </c>
      <c r="K4047" s="28" t="str">
        <f t="shared" si="129"/>
        <v/>
      </c>
    </row>
    <row r="4048" spans="1:11" x14ac:dyDescent="0.35">
      <c r="A4048" s="69">
        <f t="shared" si="130"/>
        <v>45778</v>
      </c>
      <c r="B4048" t="s">
        <v>918</v>
      </c>
      <c r="C4048" t="s">
        <v>282</v>
      </c>
      <c r="D4048" s="187" t="s">
        <v>894</v>
      </c>
      <c r="E4048" t="s">
        <v>298</v>
      </c>
      <c r="F4048" t="s">
        <v>299</v>
      </c>
      <c r="G4048" t="s">
        <v>732</v>
      </c>
      <c r="H4048">
        <v>11</v>
      </c>
      <c r="I4048" s="68" t="str">
        <f>VLOOKUP(E4048,Refs!$P$2:$R$29,3,FALSE)</f>
        <v>Y63</v>
      </c>
      <c r="J4048" s="68" t="str">
        <f>VLOOKUP(E4048,Refs!$P$2:$S$29,4,FALSE)</f>
        <v>North East and Yorkshire</v>
      </c>
      <c r="K4048" s="28">
        <f t="shared" si="129"/>
        <v>11</v>
      </c>
    </row>
    <row r="4049" spans="1:11" x14ac:dyDescent="0.35">
      <c r="A4049" s="69">
        <f t="shared" si="130"/>
        <v>45778</v>
      </c>
      <c r="B4049" t="s">
        <v>918</v>
      </c>
      <c r="C4049" t="s">
        <v>282</v>
      </c>
      <c r="D4049" s="187" t="s">
        <v>894</v>
      </c>
      <c r="E4049" t="s">
        <v>298</v>
      </c>
      <c r="F4049" t="s">
        <v>299</v>
      </c>
      <c r="G4049" t="s">
        <v>731</v>
      </c>
      <c r="H4049">
        <v>11</v>
      </c>
      <c r="I4049" s="68" t="str">
        <f>VLOOKUP(E4049,Refs!$P$2:$R$29,3,FALSE)</f>
        <v>Y63</v>
      </c>
      <c r="J4049" s="68" t="str">
        <f>VLOOKUP(E4049,Refs!$P$2:$S$29,4,FALSE)</f>
        <v>North East and Yorkshire</v>
      </c>
      <c r="K4049" s="28">
        <f t="shared" si="129"/>
        <v>11</v>
      </c>
    </row>
    <row r="4050" spans="1:11" x14ac:dyDescent="0.35">
      <c r="A4050" s="69">
        <f t="shared" si="130"/>
        <v>45778</v>
      </c>
      <c r="B4050" t="s">
        <v>918</v>
      </c>
      <c r="C4050" t="s">
        <v>292</v>
      </c>
      <c r="D4050" s="187" t="s">
        <v>895</v>
      </c>
      <c r="E4050" t="s">
        <v>327</v>
      </c>
      <c r="F4050" t="s">
        <v>328</v>
      </c>
      <c r="G4050" t="s">
        <v>10</v>
      </c>
      <c r="H4050">
        <v>98258</v>
      </c>
      <c r="I4050" s="68" t="str">
        <f>VLOOKUP(E4050,Refs!$P$2:$R$29,3,FALSE)</f>
        <v>Y59</v>
      </c>
      <c r="J4050" s="68" t="str">
        <f>VLOOKUP(E4050,Refs!$P$2:$S$29,4,FALSE)</f>
        <v>South East</v>
      </c>
      <c r="K4050" s="28">
        <f t="shared" si="129"/>
        <v>98258</v>
      </c>
    </row>
    <row r="4051" spans="1:11" x14ac:dyDescent="0.35">
      <c r="A4051" s="69">
        <f t="shared" si="130"/>
        <v>45778</v>
      </c>
      <c r="B4051" t="s">
        <v>918</v>
      </c>
      <c r="C4051" t="s">
        <v>292</v>
      </c>
      <c r="D4051" s="187" t="s">
        <v>895</v>
      </c>
      <c r="E4051" t="s">
        <v>327</v>
      </c>
      <c r="F4051" t="s">
        <v>328</v>
      </c>
      <c r="G4051" t="s">
        <v>70</v>
      </c>
      <c r="H4051">
        <v>0</v>
      </c>
      <c r="I4051" s="68" t="str">
        <f>VLOOKUP(E4051,Refs!$P$2:$R$29,3,FALSE)</f>
        <v>Y59</v>
      </c>
      <c r="J4051" s="68" t="str">
        <f>VLOOKUP(E4051,Refs!$P$2:$S$29,4,FALSE)</f>
        <v>South East</v>
      </c>
      <c r="K4051" s="28" t="str">
        <f t="shared" si="129"/>
        <v/>
      </c>
    </row>
    <row r="4052" spans="1:11" x14ac:dyDescent="0.35">
      <c r="A4052" s="69">
        <f t="shared" si="130"/>
        <v>45778</v>
      </c>
      <c r="B4052" t="s">
        <v>918</v>
      </c>
      <c r="C4052" t="s">
        <v>292</v>
      </c>
      <c r="D4052" s="187" t="s">
        <v>895</v>
      </c>
      <c r="E4052" t="s">
        <v>327</v>
      </c>
      <c r="F4052" t="s">
        <v>328</v>
      </c>
      <c r="G4052" t="s">
        <v>20</v>
      </c>
      <c r="H4052">
        <v>85166</v>
      </c>
      <c r="I4052" s="68" t="str">
        <f>VLOOKUP(E4052,Refs!$P$2:$R$29,3,FALSE)</f>
        <v>Y59</v>
      </c>
      <c r="J4052" s="68" t="str">
        <f>VLOOKUP(E4052,Refs!$P$2:$S$29,4,FALSE)</f>
        <v>South East</v>
      </c>
      <c r="K4052" s="28">
        <f t="shared" si="129"/>
        <v>85166</v>
      </c>
    </row>
    <row r="4053" spans="1:11" x14ac:dyDescent="0.35">
      <c r="A4053" s="69">
        <f t="shared" si="130"/>
        <v>45778</v>
      </c>
      <c r="B4053" t="s">
        <v>918</v>
      </c>
      <c r="C4053" t="s">
        <v>292</v>
      </c>
      <c r="D4053" s="187" t="s">
        <v>895</v>
      </c>
      <c r="E4053" t="s">
        <v>327</v>
      </c>
      <c r="F4053" t="s">
        <v>328</v>
      </c>
      <c r="G4053" t="s">
        <v>23</v>
      </c>
      <c r="H4053">
        <v>62814</v>
      </c>
      <c r="I4053" s="68" t="str">
        <f>VLOOKUP(E4053,Refs!$P$2:$R$29,3,FALSE)</f>
        <v>Y59</v>
      </c>
      <c r="J4053" s="68" t="str">
        <f>VLOOKUP(E4053,Refs!$P$2:$S$29,4,FALSE)</f>
        <v>South East</v>
      </c>
      <c r="K4053" s="28">
        <f t="shared" si="129"/>
        <v>62814</v>
      </c>
    </row>
    <row r="4054" spans="1:11" x14ac:dyDescent="0.35">
      <c r="A4054" s="69">
        <f t="shared" si="130"/>
        <v>45778</v>
      </c>
      <c r="B4054" t="s">
        <v>918</v>
      </c>
      <c r="C4054" t="s">
        <v>292</v>
      </c>
      <c r="D4054" s="187" t="s">
        <v>895</v>
      </c>
      <c r="E4054" t="s">
        <v>327</v>
      </c>
      <c r="F4054" t="s">
        <v>328</v>
      </c>
      <c r="G4054" t="s">
        <v>19</v>
      </c>
      <c r="H4054">
        <v>3959</v>
      </c>
      <c r="I4054" s="68" t="str">
        <f>VLOOKUP(E4054,Refs!$P$2:$R$29,3,FALSE)</f>
        <v>Y59</v>
      </c>
      <c r="J4054" s="68" t="str">
        <f>VLOOKUP(E4054,Refs!$P$2:$S$29,4,FALSE)</f>
        <v>South East</v>
      </c>
      <c r="K4054" s="28">
        <f t="shared" si="129"/>
        <v>3959</v>
      </c>
    </row>
    <row r="4055" spans="1:11" x14ac:dyDescent="0.35">
      <c r="A4055" s="69">
        <f t="shared" si="130"/>
        <v>45778</v>
      </c>
      <c r="B4055" t="s">
        <v>918</v>
      </c>
      <c r="C4055" t="s">
        <v>292</v>
      </c>
      <c r="D4055" s="187" t="s">
        <v>895</v>
      </c>
      <c r="E4055" t="s">
        <v>327</v>
      </c>
      <c r="F4055" t="s">
        <v>328</v>
      </c>
      <c r="G4055" t="s">
        <v>21</v>
      </c>
      <c r="H4055">
        <v>5442107</v>
      </c>
      <c r="I4055" s="68" t="str">
        <f>VLOOKUP(E4055,Refs!$P$2:$R$29,3,FALSE)</f>
        <v>Y59</v>
      </c>
      <c r="J4055" s="68" t="str">
        <f>VLOOKUP(E4055,Refs!$P$2:$S$29,4,FALSE)</f>
        <v>South East</v>
      </c>
      <c r="K4055" s="28">
        <f t="shared" si="129"/>
        <v>5442107</v>
      </c>
    </row>
    <row r="4056" spans="1:11" x14ac:dyDescent="0.35">
      <c r="A4056" s="69">
        <f t="shared" si="130"/>
        <v>45778</v>
      </c>
      <c r="B4056" t="s">
        <v>918</v>
      </c>
      <c r="C4056" t="s">
        <v>292</v>
      </c>
      <c r="D4056" s="187" t="s">
        <v>895</v>
      </c>
      <c r="E4056" t="s">
        <v>327</v>
      </c>
      <c r="F4056" t="s">
        <v>328</v>
      </c>
      <c r="G4056" t="s">
        <v>71</v>
      </c>
      <c r="H4056">
        <v>356</v>
      </c>
      <c r="I4056" s="68" t="str">
        <f>VLOOKUP(E4056,Refs!$P$2:$R$29,3,FALSE)</f>
        <v>Y59</v>
      </c>
      <c r="J4056" s="68" t="str">
        <f>VLOOKUP(E4056,Refs!$P$2:$S$29,4,FALSE)</f>
        <v>South East</v>
      </c>
      <c r="K4056" s="28">
        <f t="shared" si="129"/>
        <v>356</v>
      </c>
    </row>
    <row r="4057" spans="1:11" x14ac:dyDescent="0.35">
      <c r="A4057" s="69">
        <f t="shared" si="130"/>
        <v>45778</v>
      </c>
      <c r="B4057" t="s">
        <v>918</v>
      </c>
      <c r="C4057" t="s">
        <v>292</v>
      </c>
      <c r="D4057" s="187" t="s">
        <v>895</v>
      </c>
      <c r="E4057" t="s">
        <v>327</v>
      </c>
      <c r="F4057" t="s">
        <v>328</v>
      </c>
      <c r="G4057" t="s">
        <v>72</v>
      </c>
      <c r="H4057">
        <v>591</v>
      </c>
      <c r="I4057" s="68" t="str">
        <f>VLOOKUP(E4057,Refs!$P$2:$R$29,3,FALSE)</f>
        <v>Y59</v>
      </c>
      <c r="J4057" s="68" t="str">
        <f>VLOOKUP(E4057,Refs!$P$2:$S$29,4,FALSE)</f>
        <v>South East</v>
      </c>
      <c r="K4057" s="28">
        <f t="shared" si="129"/>
        <v>591</v>
      </c>
    </row>
    <row r="4058" spans="1:11" x14ac:dyDescent="0.35">
      <c r="A4058" s="69">
        <f t="shared" si="130"/>
        <v>45778</v>
      </c>
      <c r="B4058" t="s">
        <v>918</v>
      </c>
      <c r="C4058" t="s">
        <v>292</v>
      </c>
      <c r="D4058" s="187" t="s">
        <v>895</v>
      </c>
      <c r="E4058" t="s">
        <v>327</v>
      </c>
      <c r="F4058" t="s">
        <v>328</v>
      </c>
      <c r="G4058" t="s">
        <v>73</v>
      </c>
      <c r="H4058">
        <v>512861</v>
      </c>
      <c r="I4058" s="68" t="str">
        <f>VLOOKUP(E4058,Refs!$P$2:$R$29,3,FALSE)</f>
        <v>Y59</v>
      </c>
      <c r="J4058" s="68" t="str">
        <f>VLOOKUP(E4058,Refs!$P$2:$S$29,4,FALSE)</f>
        <v>South East</v>
      </c>
      <c r="K4058" s="28">
        <f t="shared" si="129"/>
        <v>512861</v>
      </c>
    </row>
    <row r="4059" spans="1:11" x14ac:dyDescent="0.35">
      <c r="A4059" s="69">
        <f t="shared" si="130"/>
        <v>45778</v>
      </c>
      <c r="B4059" t="s">
        <v>918</v>
      </c>
      <c r="C4059" t="s">
        <v>292</v>
      </c>
      <c r="D4059" s="187" t="s">
        <v>895</v>
      </c>
      <c r="E4059" t="s">
        <v>327</v>
      </c>
      <c r="F4059" t="s">
        <v>328</v>
      </c>
      <c r="G4059" t="s">
        <v>74</v>
      </c>
      <c r="H4059">
        <v>38336</v>
      </c>
      <c r="I4059" s="68" t="str">
        <f>VLOOKUP(E4059,Refs!$P$2:$R$29,3,FALSE)</f>
        <v>Y59</v>
      </c>
      <c r="J4059" s="68" t="str">
        <f>VLOOKUP(E4059,Refs!$P$2:$S$29,4,FALSE)</f>
        <v>South East</v>
      </c>
      <c r="K4059" s="28">
        <f t="shared" si="129"/>
        <v>38336</v>
      </c>
    </row>
    <row r="4060" spans="1:11" x14ac:dyDescent="0.35">
      <c r="A4060" s="69">
        <f t="shared" si="130"/>
        <v>45778</v>
      </c>
      <c r="B4060" t="s">
        <v>918</v>
      </c>
      <c r="C4060" t="s">
        <v>292</v>
      </c>
      <c r="D4060" s="187" t="s">
        <v>895</v>
      </c>
      <c r="E4060" t="s">
        <v>327</v>
      </c>
      <c r="F4060" t="s">
        <v>328</v>
      </c>
      <c r="G4060" t="s">
        <v>75</v>
      </c>
      <c r="H4060">
        <v>115554978</v>
      </c>
      <c r="I4060" s="68" t="str">
        <f>VLOOKUP(E4060,Refs!$P$2:$R$29,3,FALSE)</f>
        <v>Y59</v>
      </c>
      <c r="J4060" s="68" t="str">
        <f>VLOOKUP(E4060,Refs!$P$2:$S$29,4,FALSE)</f>
        <v>South East</v>
      </c>
      <c r="K4060" s="28">
        <f t="shared" si="129"/>
        <v>115554978</v>
      </c>
    </row>
    <row r="4061" spans="1:11" x14ac:dyDescent="0.35">
      <c r="A4061" s="69">
        <f t="shared" si="130"/>
        <v>45778</v>
      </c>
      <c r="B4061" t="s">
        <v>918</v>
      </c>
      <c r="C4061" t="s">
        <v>292</v>
      </c>
      <c r="D4061" s="187" t="s">
        <v>895</v>
      </c>
      <c r="E4061" t="s">
        <v>327</v>
      </c>
      <c r="F4061" t="s">
        <v>328</v>
      </c>
      <c r="G4061" t="s">
        <v>26</v>
      </c>
      <c r="H4061">
        <v>82458</v>
      </c>
      <c r="I4061" s="68" t="str">
        <f>VLOOKUP(E4061,Refs!$P$2:$R$29,3,FALSE)</f>
        <v>Y59</v>
      </c>
      <c r="J4061" s="68" t="str">
        <f>VLOOKUP(E4061,Refs!$P$2:$S$29,4,FALSE)</f>
        <v>South East</v>
      </c>
      <c r="K4061" s="28">
        <f t="shared" si="129"/>
        <v>82458</v>
      </c>
    </row>
    <row r="4062" spans="1:11" x14ac:dyDescent="0.35">
      <c r="A4062" s="69">
        <f t="shared" si="130"/>
        <v>45778</v>
      </c>
      <c r="B4062" t="s">
        <v>918</v>
      </c>
      <c r="C4062" t="s">
        <v>292</v>
      </c>
      <c r="D4062" s="187" t="s">
        <v>895</v>
      </c>
      <c r="E4062" t="s">
        <v>327</v>
      </c>
      <c r="F4062" t="s">
        <v>328</v>
      </c>
      <c r="G4062" t="s">
        <v>76</v>
      </c>
      <c r="H4062">
        <v>1822</v>
      </c>
      <c r="I4062" s="68" t="str">
        <f>VLOOKUP(E4062,Refs!$P$2:$R$29,3,FALSE)</f>
        <v>Y59</v>
      </c>
      <c r="J4062" s="68" t="str">
        <f>VLOOKUP(E4062,Refs!$P$2:$S$29,4,FALSE)</f>
        <v>South East</v>
      </c>
      <c r="K4062" s="28">
        <f t="shared" si="129"/>
        <v>1822</v>
      </c>
    </row>
    <row r="4063" spans="1:11" x14ac:dyDescent="0.35">
      <c r="A4063" s="69">
        <f t="shared" si="130"/>
        <v>45778</v>
      </c>
      <c r="B4063" t="s">
        <v>918</v>
      </c>
      <c r="C4063" t="s">
        <v>292</v>
      </c>
      <c r="D4063" s="187" t="s">
        <v>895</v>
      </c>
      <c r="E4063" t="s">
        <v>327</v>
      </c>
      <c r="F4063" t="s">
        <v>328</v>
      </c>
      <c r="G4063" t="s">
        <v>77</v>
      </c>
      <c r="H4063">
        <v>42300</v>
      </c>
      <c r="I4063" s="68" t="str">
        <f>VLOOKUP(E4063,Refs!$P$2:$R$29,3,FALSE)</f>
        <v>Y59</v>
      </c>
      <c r="J4063" s="68" t="str">
        <f>VLOOKUP(E4063,Refs!$P$2:$S$29,4,FALSE)</f>
        <v>South East</v>
      </c>
      <c r="K4063" s="28">
        <f t="shared" si="129"/>
        <v>42300</v>
      </c>
    </row>
    <row r="4064" spans="1:11" x14ac:dyDescent="0.35">
      <c r="A4064" s="69">
        <f t="shared" si="130"/>
        <v>45778</v>
      </c>
      <c r="B4064" t="s">
        <v>918</v>
      </c>
      <c r="C4064" t="s">
        <v>292</v>
      </c>
      <c r="D4064" s="187" t="s">
        <v>895</v>
      </c>
      <c r="E4064" t="s">
        <v>327</v>
      </c>
      <c r="F4064" t="s">
        <v>328</v>
      </c>
      <c r="G4064" t="s">
        <v>78</v>
      </c>
      <c r="H4064">
        <v>9615</v>
      </c>
      <c r="I4064" s="68" t="str">
        <f>VLOOKUP(E4064,Refs!$P$2:$R$29,3,FALSE)</f>
        <v>Y59</v>
      </c>
      <c r="J4064" s="68" t="str">
        <f>VLOOKUP(E4064,Refs!$P$2:$S$29,4,FALSE)</f>
        <v>South East</v>
      </c>
      <c r="K4064" s="28">
        <f t="shared" si="129"/>
        <v>9615</v>
      </c>
    </row>
    <row r="4065" spans="1:11" x14ac:dyDescent="0.35">
      <c r="A4065" s="69">
        <f t="shared" si="130"/>
        <v>45778</v>
      </c>
      <c r="B4065" t="s">
        <v>918</v>
      </c>
      <c r="C4065" t="s">
        <v>292</v>
      </c>
      <c r="D4065" s="187" t="s">
        <v>895</v>
      </c>
      <c r="E4065" t="s">
        <v>327</v>
      </c>
      <c r="F4065" t="s">
        <v>328</v>
      </c>
      <c r="G4065" t="s">
        <v>79</v>
      </c>
      <c r="H4065">
        <v>28721</v>
      </c>
      <c r="I4065" s="68" t="str">
        <f>VLOOKUP(E4065,Refs!$P$2:$R$29,3,FALSE)</f>
        <v>Y59</v>
      </c>
      <c r="J4065" s="68" t="str">
        <f>VLOOKUP(E4065,Refs!$P$2:$S$29,4,FALSE)</f>
        <v>South East</v>
      </c>
      <c r="K4065" s="28">
        <f t="shared" si="129"/>
        <v>28721</v>
      </c>
    </row>
    <row r="4066" spans="1:11" x14ac:dyDescent="0.35">
      <c r="A4066" s="69">
        <f t="shared" si="130"/>
        <v>45778</v>
      </c>
      <c r="B4066" t="s">
        <v>918</v>
      </c>
      <c r="C4066" t="s">
        <v>292</v>
      </c>
      <c r="D4066" s="187" t="s">
        <v>895</v>
      </c>
      <c r="E4066" t="s">
        <v>327</v>
      </c>
      <c r="F4066" t="s">
        <v>328</v>
      </c>
      <c r="G4066" t="s">
        <v>80</v>
      </c>
      <c r="H4066">
        <v>0</v>
      </c>
      <c r="I4066" s="68" t="str">
        <f>VLOOKUP(E4066,Refs!$P$2:$R$29,3,FALSE)</f>
        <v>Y59</v>
      </c>
      <c r="J4066" s="68" t="str">
        <f>VLOOKUP(E4066,Refs!$P$2:$S$29,4,FALSE)</f>
        <v>South East</v>
      </c>
      <c r="K4066" s="28" t="str">
        <f t="shared" ref="K4066:K4129" si="131">IF(OR(H4066="NULL",H4066=0,H4066=""),"",H4066)</f>
        <v/>
      </c>
    </row>
    <row r="4067" spans="1:11" x14ac:dyDescent="0.35">
      <c r="A4067" s="69">
        <f t="shared" si="130"/>
        <v>45778</v>
      </c>
      <c r="B4067" t="s">
        <v>918</v>
      </c>
      <c r="C4067" t="s">
        <v>292</v>
      </c>
      <c r="D4067" s="187" t="s">
        <v>895</v>
      </c>
      <c r="E4067" t="s">
        <v>327</v>
      </c>
      <c r="F4067" t="s">
        <v>328</v>
      </c>
      <c r="G4067" t="s">
        <v>25</v>
      </c>
      <c r="H4067">
        <v>38336</v>
      </c>
      <c r="I4067" s="68" t="str">
        <f>VLOOKUP(E4067,Refs!$P$2:$R$29,3,FALSE)</f>
        <v>Y59</v>
      </c>
      <c r="J4067" s="68" t="str">
        <f>VLOOKUP(E4067,Refs!$P$2:$S$29,4,FALSE)</f>
        <v>South East</v>
      </c>
      <c r="K4067" s="28">
        <f t="shared" si="131"/>
        <v>38336</v>
      </c>
    </row>
    <row r="4068" spans="1:11" x14ac:dyDescent="0.35">
      <c r="A4068" s="69">
        <f t="shared" si="130"/>
        <v>45778</v>
      </c>
      <c r="B4068" t="s">
        <v>918</v>
      </c>
      <c r="C4068" t="s">
        <v>292</v>
      </c>
      <c r="D4068" s="187" t="s">
        <v>895</v>
      </c>
      <c r="E4068" t="s">
        <v>327</v>
      </c>
      <c r="F4068" t="s">
        <v>328</v>
      </c>
      <c r="G4068" t="s">
        <v>81</v>
      </c>
      <c r="H4068">
        <v>0</v>
      </c>
      <c r="I4068" s="68" t="str">
        <f>VLOOKUP(E4068,Refs!$P$2:$R$29,3,FALSE)</f>
        <v>Y59</v>
      </c>
      <c r="J4068" s="68" t="str">
        <f>VLOOKUP(E4068,Refs!$P$2:$S$29,4,FALSE)</f>
        <v>South East</v>
      </c>
      <c r="K4068" s="28" t="str">
        <f t="shared" si="131"/>
        <v/>
      </c>
    </row>
    <row r="4069" spans="1:11" x14ac:dyDescent="0.35">
      <c r="A4069" s="69">
        <f t="shared" si="130"/>
        <v>45778</v>
      </c>
      <c r="B4069" t="s">
        <v>918</v>
      </c>
      <c r="C4069" t="s">
        <v>292</v>
      </c>
      <c r="D4069" s="187" t="s">
        <v>895</v>
      </c>
      <c r="E4069" t="s">
        <v>327</v>
      </c>
      <c r="F4069" t="s">
        <v>328</v>
      </c>
      <c r="G4069" t="s">
        <v>82</v>
      </c>
      <c r="H4069">
        <v>15802</v>
      </c>
      <c r="I4069" s="68" t="str">
        <f>VLOOKUP(E4069,Refs!$P$2:$R$29,3,FALSE)</f>
        <v>Y59</v>
      </c>
      <c r="J4069" s="68" t="str">
        <f>VLOOKUP(E4069,Refs!$P$2:$S$29,4,FALSE)</f>
        <v>South East</v>
      </c>
      <c r="K4069" s="28">
        <f t="shared" si="131"/>
        <v>15802</v>
      </c>
    </row>
    <row r="4070" spans="1:11" x14ac:dyDescent="0.35">
      <c r="A4070" s="69">
        <f t="shared" si="130"/>
        <v>45778</v>
      </c>
      <c r="B4070" t="s">
        <v>918</v>
      </c>
      <c r="C4070" t="s">
        <v>292</v>
      </c>
      <c r="D4070" s="187" t="s">
        <v>895</v>
      </c>
      <c r="E4070" t="s">
        <v>327</v>
      </c>
      <c r="F4070" t="s">
        <v>328</v>
      </c>
      <c r="G4070" t="s">
        <v>83</v>
      </c>
      <c r="H4070">
        <v>5849</v>
      </c>
      <c r="I4070" s="68" t="str">
        <f>VLOOKUP(E4070,Refs!$P$2:$R$29,3,FALSE)</f>
        <v>Y59</v>
      </c>
      <c r="J4070" s="68" t="str">
        <f>VLOOKUP(E4070,Refs!$P$2:$S$29,4,FALSE)</f>
        <v>South East</v>
      </c>
      <c r="K4070" s="28">
        <f t="shared" si="131"/>
        <v>5849</v>
      </c>
    </row>
    <row r="4071" spans="1:11" x14ac:dyDescent="0.35">
      <c r="A4071" s="69">
        <f t="shared" si="130"/>
        <v>45778</v>
      </c>
      <c r="B4071" t="s">
        <v>918</v>
      </c>
      <c r="C4071" t="s">
        <v>292</v>
      </c>
      <c r="D4071" s="187" t="s">
        <v>895</v>
      </c>
      <c r="E4071" t="s">
        <v>327</v>
      </c>
      <c r="F4071" t="s">
        <v>328</v>
      </c>
      <c r="G4071" t="s">
        <v>84</v>
      </c>
      <c r="H4071">
        <v>8215</v>
      </c>
      <c r="I4071" s="68" t="str">
        <f>VLOOKUP(E4071,Refs!$P$2:$R$29,3,FALSE)</f>
        <v>Y59</v>
      </c>
      <c r="J4071" s="68" t="str">
        <f>VLOOKUP(E4071,Refs!$P$2:$S$29,4,FALSE)</f>
        <v>South East</v>
      </c>
      <c r="K4071" s="28">
        <f t="shared" si="131"/>
        <v>8215</v>
      </c>
    </row>
    <row r="4072" spans="1:11" x14ac:dyDescent="0.35">
      <c r="A4072" s="69">
        <f t="shared" si="130"/>
        <v>45778</v>
      </c>
      <c r="B4072" t="s">
        <v>918</v>
      </c>
      <c r="C4072" t="s">
        <v>292</v>
      </c>
      <c r="D4072" s="187" t="s">
        <v>895</v>
      </c>
      <c r="E4072" t="s">
        <v>327</v>
      </c>
      <c r="F4072" t="s">
        <v>328</v>
      </c>
      <c r="G4072" t="s">
        <v>85</v>
      </c>
      <c r="H4072">
        <v>0</v>
      </c>
      <c r="I4072" s="68" t="str">
        <f>VLOOKUP(E4072,Refs!$P$2:$R$29,3,FALSE)</f>
        <v>Y59</v>
      </c>
      <c r="J4072" s="68" t="str">
        <f>VLOOKUP(E4072,Refs!$P$2:$S$29,4,FALSE)</f>
        <v>South East</v>
      </c>
      <c r="K4072" s="28" t="str">
        <f t="shared" si="131"/>
        <v/>
      </c>
    </row>
    <row r="4073" spans="1:11" x14ac:dyDescent="0.35">
      <c r="A4073" s="69">
        <f t="shared" si="130"/>
        <v>45778</v>
      </c>
      <c r="B4073" t="s">
        <v>918</v>
      </c>
      <c r="C4073" t="s">
        <v>292</v>
      </c>
      <c r="D4073" s="187" t="s">
        <v>895</v>
      </c>
      <c r="E4073" t="s">
        <v>327</v>
      </c>
      <c r="F4073" t="s">
        <v>328</v>
      </c>
      <c r="G4073" t="s">
        <v>86</v>
      </c>
      <c r="H4073">
        <v>3689</v>
      </c>
      <c r="I4073" s="68" t="str">
        <f>VLOOKUP(E4073,Refs!$P$2:$R$29,3,FALSE)</f>
        <v>Y59</v>
      </c>
      <c r="J4073" s="68" t="str">
        <f>VLOOKUP(E4073,Refs!$P$2:$S$29,4,FALSE)</f>
        <v>South East</v>
      </c>
      <c r="K4073" s="28">
        <f t="shared" si="131"/>
        <v>3689</v>
      </c>
    </row>
    <row r="4074" spans="1:11" x14ac:dyDescent="0.35">
      <c r="A4074" s="69">
        <f t="shared" si="130"/>
        <v>45778</v>
      </c>
      <c r="B4074" t="s">
        <v>918</v>
      </c>
      <c r="C4074" t="s">
        <v>292</v>
      </c>
      <c r="D4074" s="187" t="s">
        <v>895</v>
      </c>
      <c r="E4074" t="s">
        <v>327</v>
      </c>
      <c r="F4074" t="s">
        <v>328</v>
      </c>
      <c r="G4074" t="s">
        <v>87</v>
      </c>
      <c r="H4074">
        <v>1896</v>
      </c>
      <c r="I4074" s="68" t="str">
        <f>VLOOKUP(E4074,Refs!$P$2:$R$29,3,FALSE)</f>
        <v>Y59</v>
      </c>
      <c r="J4074" s="68" t="str">
        <f>VLOOKUP(E4074,Refs!$P$2:$S$29,4,FALSE)</f>
        <v>South East</v>
      </c>
      <c r="K4074" s="28">
        <f t="shared" si="131"/>
        <v>1896</v>
      </c>
    </row>
    <row r="4075" spans="1:11" x14ac:dyDescent="0.35">
      <c r="A4075" s="69">
        <f t="shared" si="130"/>
        <v>45778</v>
      </c>
      <c r="B4075" t="s">
        <v>918</v>
      </c>
      <c r="C4075" t="s">
        <v>292</v>
      </c>
      <c r="D4075" s="187" t="s">
        <v>895</v>
      </c>
      <c r="E4075" t="s">
        <v>327</v>
      </c>
      <c r="F4075" t="s">
        <v>328</v>
      </c>
      <c r="G4075" t="s">
        <v>88</v>
      </c>
      <c r="H4075">
        <v>10465</v>
      </c>
      <c r="I4075" s="68" t="str">
        <f>VLOOKUP(E4075,Refs!$P$2:$R$29,3,FALSE)</f>
        <v>Y59</v>
      </c>
      <c r="J4075" s="68" t="str">
        <f>VLOOKUP(E4075,Refs!$P$2:$S$29,4,FALSE)</f>
        <v>South East</v>
      </c>
      <c r="K4075" s="28">
        <f t="shared" si="131"/>
        <v>10465</v>
      </c>
    </row>
    <row r="4076" spans="1:11" x14ac:dyDescent="0.35">
      <c r="A4076" s="69">
        <f t="shared" si="130"/>
        <v>45778</v>
      </c>
      <c r="B4076" t="s">
        <v>918</v>
      </c>
      <c r="C4076" t="s">
        <v>292</v>
      </c>
      <c r="D4076" s="187" t="s">
        <v>895</v>
      </c>
      <c r="E4076" t="s">
        <v>327</v>
      </c>
      <c r="F4076" t="s">
        <v>328</v>
      </c>
      <c r="G4076" t="s">
        <v>89</v>
      </c>
      <c r="H4076">
        <v>0</v>
      </c>
      <c r="I4076" s="68" t="str">
        <f>VLOOKUP(E4076,Refs!$P$2:$R$29,3,FALSE)</f>
        <v>Y59</v>
      </c>
      <c r="J4076" s="68" t="str">
        <f>VLOOKUP(E4076,Refs!$P$2:$S$29,4,FALSE)</f>
        <v>South East</v>
      </c>
      <c r="K4076" s="28" t="str">
        <f t="shared" si="131"/>
        <v/>
      </c>
    </row>
    <row r="4077" spans="1:11" x14ac:dyDescent="0.35">
      <c r="A4077" s="69">
        <f t="shared" si="130"/>
        <v>45778</v>
      </c>
      <c r="B4077" t="s">
        <v>918</v>
      </c>
      <c r="C4077" t="s">
        <v>292</v>
      </c>
      <c r="D4077" s="187" t="s">
        <v>895</v>
      </c>
      <c r="E4077" t="s">
        <v>327</v>
      </c>
      <c r="F4077" t="s">
        <v>328</v>
      </c>
      <c r="G4077" t="s">
        <v>90</v>
      </c>
      <c r="H4077">
        <v>81328</v>
      </c>
      <c r="I4077" s="68" t="str">
        <f>VLOOKUP(E4077,Refs!$P$2:$R$29,3,FALSE)</f>
        <v>Y59</v>
      </c>
      <c r="J4077" s="68" t="str">
        <f>VLOOKUP(E4077,Refs!$P$2:$S$29,4,FALSE)</f>
        <v>South East</v>
      </c>
      <c r="K4077" s="28">
        <f t="shared" si="131"/>
        <v>81328</v>
      </c>
    </row>
    <row r="4078" spans="1:11" x14ac:dyDescent="0.35">
      <c r="A4078" s="69">
        <f t="shared" si="130"/>
        <v>45778</v>
      </c>
      <c r="B4078" t="s">
        <v>918</v>
      </c>
      <c r="C4078" t="s">
        <v>292</v>
      </c>
      <c r="D4078" s="187" t="s">
        <v>895</v>
      </c>
      <c r="E4078" t="s">
        <v>327</v>
      </c>
      <c r="F4078" t="s">
        <v>328</v>
      </c>
      <c r="G4078" t="s">
        <v>27</v>
      </c>
      <c r="H4078">
        <v>4976</v>
      </c>
      <c r="I4078" s="68" t="str">
        <f>VLOOKUP(E4078,Refs!$P$2:$R$29,3,FALSE)</f>
        <v>Y59</v>
      </c>
      <c r="J4078" s="68" t="str">
        <f>VLOOKUP(E4078,Refs!$P$2:$S$29,4,FALSE)</f>
        <v>South East</v>
      </c>
      <c r="K4078" s="28">
        <f t="shared" si="131"/>
        <v>4976</v>
      </c>
    </row>
    <row r="4079" spans="1:11" x14ac:dyDescent="0.35">
      <c r="A4079" s="69">
        <f t="shared" si="130"/>
        <v>45778</v>
      </c>
      <c r="B4079" t="s">
        <v>918</v>
      </c>
      <c r="C4079" t="s">
        <v>292</v>
      </c>
      <c r="D4079" s="187" t="s">
        <v>895</v>
      </c>
      <c r="E4079" t="s">
        <v>327</v>
      </c>
      <c r="F4079" t="s">
        <v>328</v>
      </c>
      <c r="G4079" t="s">
        <v>29</v>
      </c>
      <c r="H4079">
        <v>10560</v>
      </c>
      <c r="I4079" s="68" t="str">
        <f>VLOOKUP(E4079,Refs!$P$2:$R$29,3,FALSE)</f>
        <v>Y59</v>
      </c>
      <c r="J4079" s="68" t="str">
        <f>VLOOKUP(E4079,Refs!$P$2:$S$29,4,FALSE)</f>
        <v>South East</v>
      </c>
      <c r="K4079" s="28">
        <f t="shared" si="131"/>
        <v>10560</v>
      </c>
    </row>
    <row r="4080" spans="1:11" x14ac:dyDescent="0.35">
      <c r="A4080" s="69">
        <f t="shared" si="130"/>
        <v>45778</v>
      </c>
      <c r="B4080" t="s">
        <v>918</v>
      </c>
      <c r="C4080" t="s">
        <v>292</v>
      </c>
      <c r="D4080" s="187" t="s">
        <v>895</v>
      </c>
      <c r="E4080" t="s">
        <v>327</v>
      </c>
      <c r="F4080" t="s">
        <v>328</v>
      </c>
      <c r="G4080" t="s">
        <v>91</v>
      </c>
      <c r="H4080">
        <v>4720</v>
      </c>
      <c r="I4080" s="68" t="str">
        <f>VLOOKUP(E4080,Refs!$P$2:$R$29,3,FALSE)</f>
        <v>Y59</v>
      </c>
      <c r="J4080" s="68" t="str">
        <f>VLOOKUP(E4080,Refs!$P$2:$S$29,4,FALSE)</f>
        <v>South East</v>
      </c>
      <c r="K4080" s="28">
        <f t="shared" si="131"/>
        <v>4720</v>
      </c>
    </row>
    <row r="4081" spans="1:11" x14ac:dyDescent="0.35">
      <c r="A4081" s="69">
        <f t="shared" si="130"/>
        <v>45778</v>
      </c>
      <c r="B4081" t="s">
        <v>918</v>
      </c>
      <c r="C4081" t="s">
        <v>292</v>
      </c>
      <c r="D4081" s="187" t="s">
        <v>895</v>
      </c>
      <c r="E4081" t="s">
        <v>327</v>
      </c>
      <c r="F4081" t="s">
        <v>328</v>
      </c>
      <c r="G4081" t="s">
        <v>92</v>
      </c>
      <c r="H4081">
        <v>2</v>
      </c>
      <c r="I4081" s="68" t="str">
        <f>VLOOKUP(E4081,Refs!$P$2:$R$29,3,FALSE)</f>
        <v>Y59</v>
      </c>
      <c r="J4081" s="68" t="str">
        <f>VLOOKUP(E4081,Refs!$P$2:$S$29,4,FALSE)</f>
        <v>South East</v>
      </c>
      <c r="K4081" s="28">
        <f t="shared" si="131"/>
        <v>2</v>
      </c>
    </row>
    <row r="4082" spans="1:11" x14ac:dyDescent="0.35">
      <c r="A4082" s="69">
        <f t="shared" si="130"/>
        <v>45778</v>
      </c>
      <c r="B4082" t="s">
        <v>918</v>
      </c>
      <c r="C4082" t="s">
        <v>292</v>
      </c>
      <c r="D4082" s="187" t="s">
        <v>895</v>
      </c>
      <c r="E4082" t="s">
        <v>327</v>
      </c>
      <c r="F4082" t="s">
        <v>328</v>
      </c>
      <c r="G4082" t="s">
        <v>93</v>
      </c>
      <c r="H4082">
        <v>3876</v>
      </c>
      <c r="I4082" s="68" t="str">
        <f>VLOOKUP(E4082,Refs!$P$2:$R$29,3,FALSE)</f>
        <v>Y59</v>
      </c>
      <c r="J4082" s="68" t="str">
        <f>VLOOKUP(E4082,Refs!$P$2:$S$29,4,FALSE)</f>
        <v>South East</v>
      </c>
      <c r="K4082" s="28">
        <f t="shared" si="131"/>
        <v>3876</v>
      </c>
    </row>
    <row r="4083" spans="1:11" x14ac:dyDescent="0.35">
      <c r="A4083" s="69">
        <f t="shared" si="130"/>
        <v>45778</v>
      </c>
      <c r="B4083" t="s">
        <v>918</v>
      </c>
      <c r="C4083" t="s">
        <v>292</v>
      </c>
      <c r="D4083" s="187" t="s">
        <v>895</v>
      </c>
      <c r="E4083" t="s">
        <v>327</v>
      </c>
      <c r="F4083" t="s">
        <v>328</v>
      </c>
      <c r="G4083" t="s">
        <v>94</v>
      </c>
      <c r="H4083">
        <v>418</v>
      </c>
      <c r="I4083" s="68" t="str">
        <f>VLOOKUP(E4083,Refs!$P$2:$R$29,3,FALSE)</f>
        <v>Y59</v>
      </c>
      <c r="J4083" s="68" t="str">
        <f>VLOOKUP(E4083,Refs!$P$2:$S$29,4,FALSE)</f>
        <v>South East</v>
      </c>
      <c r="K4083" s="28">
        <f t="shared" si="131"/>
        <v>418</v>
      </c>
    </row>
    <row r="4084" spans="1:11" x14ac:dyDescent="0.35">
      <c r="A4084" s="69">
        <f t="shared" si="130"/>
        <v>45778</v>
      </c>
      <c r="B4084" t="s">
        <v>918</v>
      </c>
      <c r="C4084" t="s">
        <v>292</v>
      </c>
      <c r="D4084" s="187" t="s">
        <v>895</v>
      </c>
      <c r="E4084" t="s">
        <v>327</v>
      </c>
      <c r="F4084" t="s">
        <v>328</v>
      </c>
      <c r="G4084" t="s">
        <v>95</v>
      </c>
      <c r="H4084">
        <v>4191</v>
      </c>
      <c r="I4084" s="68" t="str">
        <f>VLOOKUP(E4084,Refs!$P$2:$R$29,3,FALSE)</f>
        <v>Y59</v>
      </c>
      <c r="J4084" s="68" t="str">
        <f>VLOOKUP(E4084,Refs!$P$2:$S$29,4,FALSE)</f>
        <v>South East</v>
      </c>
      <c r="K4084" s="28">
        <f t="shared" si="131"/>
        <v>4191</v>
      </c>
    </row>
    <row r="4085" spans="1:11" x14ac:dyDescent="0.35">
      <c r="A4085" s="69">
        <f t="shared" si="130"/>
        <v>45778</v>
      </c>
      <c r="B4085" t="s">
        <v>918</v>
      </c>
      <c r="C4085" t="s">
        <v>292</v>
      </c>
      <c r="D4085" s="187" t="s">
        <v>895</v>
      </c>
      <c r="E4085" t="s">
        <v>327</v>
      </c>
      <c r="F4085" t="s">
        <v>328</v>
      </c>
      <c r="G4085" t="s">
        <v>96</v>
      </c>
      <c r="H4085">
        <v>1232</v>
      </c>
      <c r="I4085" s="68" t="str">
        <f>VLOOKUP(E4085,Refs!$P$2:$R$29,3,FALSE)</f>
        <v>Y59</v>
      </c>
      <c r="J4085" s="68" t="str">
        <f>VLOOKUP(E4085,Refs!$P$2:$S$29,4,FALSE)</f>
        <v>South East</v>
      </c>
      <c r="K4085" s="28">
        <f t="shared" si="131"/>
        <v>1232</v>
      </c>
    </row>
    <row r="4086" spans="1:11" x14ac:dyDescent="0.35">
      <c r="A4086" s="69">
        <f t="shared" si="130"/>
        <v>45778</v>
      </c>
      <c r="B4086" t="s">
        <v>918</v>
      </c>
      <c r="C4086" t="s">
        <v>292</v>
      </c>
      <c r="D4086" s="187" t="s">
        <v>895</v>
      </c>
      <c r="E4086" t="s">
        <v>327</v>
      </c>
      <c r="F4086" t="s">
        <v>328</v>
      </c>
      <c r="G4086" t="s">
        <v>97</v>
      </c>
      <c r="H4086">
        <v>6389</v>
      </c>
      <c r="I4086" s="68" t="str">
        <f>VLOOKUP(E4086,Refs!$P$2:$R$29,3,FALSE)</f>
        <v>Y59</v>
      </c>
      <c r="J4086" s="68" t="str">
        <f>VLOOKUP(E4086,Refs!$P$2:$S$29,4,FALSE)</f>
        <v>South East</v>
      </c>
      <c r="K4086" s="28">
        <f t="shared" si="131"/>
        <v>6389</v>
      </c>
    </row>
    <row r="4087" spans="1:11" x14ac:dyDescent="0.35">
      <c r="A4087" s="69">
        <f t="shared" si="130"/>
        <v>45778</v>
      </c>
      <c r="B4087" t="s">
        <v>918</v>
      </c>
      <c r="C4087" t="s">
        <v>292</v>
      </c>
      <c r="D4087" s="187" t="s">
        <v>895</v>
      </c>
      <c r="E4087" t="s">
        <v>327</v>
      </c>
      <c r="F4087" t="s">
        <v>328</v>
      </c>
      <c r="G4087" t="s">
        <v>31</v>
      </c>
      <c r="H4087">
        <v>1396</v>
      </c>
      <c r="I4087" s="68" t="str">
        <f>VLOOKUP(E4087,Refs!$P$2:$R$29,3,FALSE)</f>
        <v>Y59</v>
      </c>
      <c r="J4087" s="68" t="str">
        <f>VLOOKUP(E4087,Refs!$P$2:$S$29,4,FALSE)</f>
        <v>South East</v>
      </c>
      <c r="K4087" s="28">
        <f t="shared" si="131"/>
        <v>1396</v>
      </c>
    </row>
    <row r="4088" spans="1:11" x14ac:dyDescent="0.35">
      <c r="A4088" s="69">
        <f t="shared" si="130"/>
        <v>45778</v>
      </c>
      <c r="B4088" t="s">
        <v>918</v>
      </c>
      <c r="C4088" t="s">
        <v>292</v>
      </c>
      <c r="D4088" s="187" t="s">
        <v>895</v>
      </c>
      <c r="E4088" t="s">
        <v>327</v>
      </c>
      <c r="F4088" t="s">
        <v>328</v>
      </c>
      <c r="G4088" t="s">
        <v>98</v>
      </c>
      <c r="H4088">
        <v>6049</v>
      </c>
      <c r="I4088" s="68" t="str">
        <f>VLOOKUP(E4088,Refs!$P$2:$R$29,3,FALSE)</f>
        <v>Y59</v>
      </c>
      <c r="J4088" s="68" t="str">
        <f>VLOOKUP(E4088,Refs!$P$2:$S$29,4,FALSE)</f>
        <v>South East</v>
      </c>
      <c r="K4088" s="28">
        <f t="shared" si="131"/>
        <v>6049</v>
      </c>
    </row>
    <row r="4089" spans="1:11" x14ac:dyDescent="0.35">
      <c r="A4089" s="69">
        <f t="shared" si="130"/>
        <v>45778</v>
      </c>
      <c r="B4089" t="s">
        <v>918</v>
      </c>
      <c r="C4089" t="s">
        <v>292</v>
      </c>
      <c r="D4089" s="187" t="s">
        <v>895</v>
      </c>
      <c r="E4089" t="s">
        <v>327</v>
      </c>
      <c r="F4089" t="s">
        <v>328</v>
      </c>
      <c r="G4089" t="s">
        <v>99</v>
      </c>
      <c r="H4089">
        <v>7458</v>
      </c>
      <c r="I4089" s="68" t="str">
        <f>VLOOKUP(E4089,Refs!$P$2:$R$29,3,FALSE)</f>
        <v>Y59</v>
      </c>
      <c r="J4089" s="68" t="str">
        <f>VLOOKUP(E4089,Refs!$P$2:$S$29,4,FALSE)</f>
        <v>South East</v>
      </c>
      <c r="K4089" s="28">
        <f t="shared" si="131"/>
        <v>7458</v>
      </c>
    </row>
    <row r="4090" spans="1:11" x14ac:dyDescent="0.35">
      <c r="A4090" s="69">
        <f t="shared" si="130"/>
        <v>45778</v>
      </c>
      <c r="B4090" t="s">
        <v>918</v>
      </c>
      <c r="C4090" t="s">
        <v>292</v>
      </c>
      <c r="D4090" s="187" t="s">
        <v>895</v>
      </c>
      <c r="E4090" t="s">
        <v>327</v>
      </c>
      <c r="F4090" t="s">
        <v>328</v>
      </c>
      <c r="G4090" t="s">
        <v>100</v>
      </c>
      <c r="H4090">
        <v>3623</v>
      </c>
      <c r="I4090" s="68" t="str">
        <f>VLOOKUP(E4090,Refs!$P$2:$R$29,3,FALSE)</f>
        <v>Y59</v>
      </c>
      <c r="J4090" s="68" t="str">
        <f>VLOOKUP(E4090,Refs!$P$2:$S$29,4,FALSE)</f>
        <v>South East</v>
      </c>
      <c r="K4090" s="28">
        <f t="shared" si="131"/>
        <v>3623</v>
      </c>
    </row>
    <row r="4091" spans="1:11" x14ac:dyDescent="0.35">
      <c r="A4091" s="69">
        <f t="shared" si="130"/>
        <v>45778</v>
      </c>
      <c r="B4091" t="s">
        <v>918</v>
      </c>
      <c r="C4091" t="s">
        <v>292</v>
      </c>
      <c r="D4091" s="187" t="s">
        <v>895</v>
      </c>
      <c r="E4091" t="s">
        <v>327</v>
      </c>
      <c r="F4091" t="s">
        <v>328</v>
      </c>
      <c r="G4091" t="s">
        <v>101</v>
      </c>
      <c r="H4091">
        <v>0</v>
      </c>
      <c r="I4091" s="68" t="str">
        <f>VLOOKUP(E4091,Refs!$P$2:$R$29,3,FALSE)</f>
        <v>Y59</v>
      </c>
      <c r="J4091" s="68" t="str">
        <f>VLOOKUP(E4091,Refs!$P$2:$S$29,4,FALSE)</f>
        <v>South East</v>
      </c>
      <c r="K4091" s="28" t="str">
        <f t="shared" si="131"/>
        <v/>
      </c>
    </row>
    <row r="4092" spans="1:11" x14ac:dyDescent="0.35">
      <c r="A4092" s="69">
        <f t="shared" si="130"/>
        <v>45778</v>
      </c>
      <c r="B4092" t="s">
        <v>918</v>
      </c>
      <c r="C4092" t="s">
        <v>292</v>
      </c>
      <c r="D4092" s="187" t="s">
        <v>895</v>
      </c>
      <c r="E4092" t="s">
        <v>327</v>
      </c>
      <c r="F4092" t="s">
        <v>328</v>
      </c>
      <c r="G4092" t="s">
        <v>102</v>
      </c>
      <c r="H4092">
        <v>0</v>
      </c>
      <c r="I4092" s="68" t="str">
        <f>VLOOKUP(E4092,Refs!$P$2:$R$29,3,FALSE)</f>
        <v>Y59</v>
      </c>
      <c r="J4092" s="68" t="str">
        <f>VLOOKUP(E4092,Refs!$P$2:$S$29,4,FALSE)</f>
        <v>South East</v>
      </c>
      <c r="K4092" s="28" t="str">
        <f t="shared" si="131"/>
        <v/>
      </c>
    </row>
    <row r="4093" spans="1:11" x14ac:dyDescent="0.35">
      <c r="A4093" s="69">
        <f t="shared" si="130"/>
        <v>45778</v>
      </c>
      <c r="B4093" t="s">
        <v>918</v>
      </c>
      <c r="C4093" t="s">
        <v>292</v>
      </c>
      <c r="D4093" s="187" t="s">
        <v>895</v>
      </c>
      <c r="E4093" t="s">
        <v>327</v>
      </c>
      <c r="F4093" t="s">
        <v>328</v>
      </c>
      <c r="G4093" t="s">
        <v>103</v>
      </c>
      <c r="H4093">
        <v>378</v>
      </c>
      <c r="I4093" s="68" t="str">
        <f>VLOOKUP(E4093,Refs!$P$2:$R$29,3,FALSE)</f>
        <v>Y59</v>
      </c>
      <c r="J4093" s="68" t="str">
        <f>VLOOKUP(E4093,Refs!$P$2:$S$29,4,FALSE)</f>
        <v>South East</v>
      </c>
      <c r="K4093" s="28">
        <f t="shared" si="131"/>
        <v>378</v>
      </c>
    </row>
    <row r="4094" spans="1:11" x14ac:dyDescent="0.35">
      <c r="A4094" s="69">
        <f t="shared" si="130"/>
        <v>45778</v>
      </c>
      <c r="B4094" t="s">
        <v>918</v>
      </c>
      <c r="C4094" t="s">
        <v>292</v>
      </c>
      <c r="D4094" s="187" t="s">
        <v>895</v>
      </c>
      <c r="E4094" t="s">
        <v>327</v>
      </c>
      <c r="F4094" t="s">
        <v>328</v>
      </c>
      <c r="G4094" t="s">
        <v>104</v>
      </c>
      <c r="H4094">
        <v>2157</v>
      </c>
      <c r="I4094" s="68" t="str">
        <f>VLOOKUP(E4094,Refs!$P$2:$R$29,3,FALSE)</f>
        <v>Y59</v>
      </c>
      <c r="J4094" s="68" t="str">
        <f>VLOOKUP(E4094,Refs!$P$2:$S$29,4,FALSE)</f>
        <v>South East</v>
      </c>
      <c r="K4094" s="28">
        <f t="shared" si="131"/>
        <v>2157</v>
      </c>
    </row>
    <row r="4095" spans="1:11" x14ac:dyDescent="0.35">
      <c r="A4095" s="69">
        <f t="shared" si="130"/>
        <v>45778</v>
      </c>
      <c r="B4095" t="s">
        <v>918</v>
      </c>
      <c r="C4095" t="s">
        <v>292</v>
      </c>
      <c r="D4095" s="187" t="s">
        <v>895</v>
      </c>
      <c r="E4095" t="s">
        <v>327</v>
      </c>
      <c r="F4095" t="s">
        <v>328</v>
      </c>
      <c r="G4095" t="s">
        <v>105</v>
      </c>
      <c r="H4095">
        <v>0</v>
      </c>
      <c r="I4095" s="68" t="str">
        <f>VLOOKUP(E4095,Refs!$P$2:$R$29,3,FALSE)</f>
        <v>Y59</v>
      </c>
      <c r="J4095" s="68" t="str">
        <f>VLOOKUP(E4095,Refs!$P$2:$S$29,4,FALSE)</f>
        <v>South East</v>
      </c>
      <c r="K4095" s="28" t="str">
        <f t="shared" si="131"/>
        <v/>
      </c>
    </row>
    <row r="4096" spans="1:11" x14ac:dyDescent="0.35">
      <c r="A4096" s="69">
        <f t="shared" si="130"/>
        <v>45778</v>
      </c>
      <c r="B4096" t="s">
        <v>918</v>
      </c>
      <c r="C4096" t="s">
        <v>292</v>
      </c>
      <c r="D4096" s="187" t="s">
        <v>895</v>
      </c>
      <c r="E4096" t="s">
        <v>327</v>
      </c>
      <c r="F4096" t="s">
        <v>328</v>
      </c>
      <c r="G4096" t="s">
        <v>106</v>
      </c>
      <c r="H4096">
        <v>10560</v>
      </c>
      <c r="I4096" s="68" t="str">
        <f>VLOOKUP(E4096,Refs!$P$2:$R$29,3,FALSE)</f>
        <v>Y59</v>
      </c>
      <c r="J4096" s="68" t="str">
        <f>VLOOKUP(E4096,Refs!$P$2:$S$29,4,FALSE)</f>
        <v>South East</v>
      </c>
      <c r="K4096" s="28">
        <f t="shared" si="131"/>
        <v>10560</v>
      </c>
    </row>
    <row r="4097" spans="1:11" x14ac:dyDescent="0.35">
      <c r="A4097" s="69">
        <f t="shared" si="130"/>
        <v>45778</v>
      </c>
      <c r="B4097" t="s">
        <v>918</v>
      </c>
      <c r="C4097" t="s">
        <v>292</v>
      </c>
      <c r="D4097" t="s">
        <v>895</v>
      </c>
      <c r="E4097" t="s">
        <v>327</v>
      </c>
      <c r="F4097" t="s">
        <v>328</v>
      </c>
      <c r="G4097" t="s">
        <v>107</v>
      </c>
      <c r="H4097">
        <v>4570</v>
      </c>
      <c r="I4097" s="68" t="str">
        <f>VLOOKUP(E4097,Refs!$P$2:$R$29,3,FALSE)</f>
        <v>Y59</v>
      </c>
      <c r="J4097" s="68" t="str">
        <f>VLOOKUP(E4097,Refs!$P$2:$S$29,4,FALSE)</f>
        <v>South East</v>
      </c>
      <c r="K4097" s="28">
        <f t="shared" si="131"/>
        <v>4570</v>
      </c>
    </row>
    <row r="4098" spans="1:11" x14ac:dyDescent="0.35">
      <c r="A4098" s="69">
        <f t="shared" si="130"/>
        <v>45778</v>
      </c>
      <c r="B4098" t="s">
        <v>918</v>
      </c>
      <c r="C4098" t="s">
        <v>292</v>
      </c>
      <c r="D4098" t="s">
        <v>895</v>
      </c>
      <c r="E4098" t="s">
        <v>327</v>
      </c>
      <c r="F4098" t="s">
        <v>328</v>
      </c>
      <c r="G4098" t="s">
        <v>108</v>
      </c>
      <c r="H4098">
        <v>393</v>
      </c>
      <c r="I4098" s="68" t="str">
        <f>VLOOKUP(E4098,Refs!$P$2:$R$29,3,FALSE)</f>
        <v>Y59</v>
      </c>
      <c r="J4098" s="68" t="str">
        <f>VLOOKUP(E4098,Refs!$P$2:$S$29,4,FALSE)</f>
        <v>South East</v>
      </c>
      <c r="K4098" s="28">
        <f t="shared" si="131"/>
        <v>393</v>
      </c>
    </row>
    <row r="4099" spans="1:11" x14ac:dyDescent="0.35">
      <c r="A4099" s="69">
        <f t="shared" ref="A4099:A4162" si="132">DATEVALUE(RIGHT(B4099,8))</f>
        <v>45778</v>
      </c>
      <c r="B4099" t="s">
        <v>918</v>
      </c>
      <c r="C4099" t="s">
        <v>292</v>
      </c>
      <c r="D4099" t="s">
        <v>895</v>
      </c>
      <c r="E4099" t="s">
        <v>327</v>
      </c>
      <c r="F4099" t="s">
        <v>328</v>
      </c>
      <c r="G4099" t="s">
        <v>109</v>
      </c>
      <c r="H4099">
        <v>2444</v>
      </c>
      <c r="I4099" s="68" t="str">
        <f>VLOOKUP(E4099,Refs!$P$2:$R$29,3,FALSE)</f>
        <v>Y59</v>
      </c>
      <c r="J4099" s="68" t="str">
        <f>VLOOKUP(E4099,Refs!$P$2:$S$29,4,FALSE)</f>
        <v>South East</v>
      </c>
      <c r="K4099" s="28">
        <f t="shared" si="131"/>
        <v>2444</v>
      </c>
    </row>
    <row r="4100" spans="1:11" x14ac:dyDescent="0.35">
      <c r="A4100" s="69">
        <f t="shared" si="132"/>
        <v>45778</v>
      </c>
      <c r="B4100" t="s">
        <v>918</v>
      </c>
      <c r="C4100" t="s">
        <v>292</v>
      </c>
      <c r="D4100" t="s">
        <v>895</v>
      </c>
      <c r="E4100" t="s">
        <v>327</v>
      </c>
      <c r="F4100" t="s">
        <v>328</v>
      </c>
      <c r="G4100" t="s">
        <v>110</v>
      </c>
      <c r="H4100">
        <v>0</v>
      </c>
      <c r="I4100" s="68" t="str">
        <f>VLOOKUP(E4100,Refs!$P$2:$R$29,3,FALSE)</f>
        <v>Y59</v>
      </c>
      <c r="J4100" s="68" t="str">
        <f>VLOOKUP(E4100,Refs!$P$2:$S$29,4,FALSE)</f>
        <v>South East</v>
      </c>
      <c r="K4100" s="28" t="str">
        <f t="shared" si="131"/>
        <v/>
      </c>
    </row>
    <row r="4101" spans="1:11" x14ac:dyDescent="0.35">
      <c r="A4101" s="69">
        <f t="shared" si="132"/>
        <v>45778</v>
      </c>
      <c r="B4101" t="s">
        <v>918</v>
      </c>
      <c r="C4101" t="s">
        <v>292</v>
      </c>
      <c r="D4101" t="s">
        <v>895</v>
      </c>
      <c r="E4101" t="s">
        <v>327</v>
      </c>
      <c r="F4101" t="s">
        <v>328</v>
      </c>
      <c r="G4101" t="s">
        <v>111</v>
      </c>
      <c r="H4101">
        <v>5840</v>
      </c>
      <c r="I4101" s="68" t="str">
        <f>VLOOKUP(E4101,Refs!$P$2:$R$29,3,FALSE)</f>
        <v>Y59</v>
      </c>
      <c r="J4101" s="68" t="str">
        <f>VLOOKUP(E4101,Refs!$P$2:$S$29,4,FALSE)</f>
        <v>South East</v>
      </c>
      <c r="K4101" s="28">
        <f t="shared" si="131"/>
        <v>5840</v>
      </c>
    </row>
    <row r="4102" spans="1:11" x14ac:dyDescent="0.35">
      <c r="A4102" s="69">
        <f t="shared" si="132"/>
        <v>45778</v>
      </c>
      <c r="B4102" t="s">
        <v>918</v>
      </c>
      <c r="C4102" t="s">
        <v>292</v>
      </c>
      <c r="D4102" t="s">
        <v>895</v>
      </c>
      <c r="E4102" t="s">
        <v>327</v>
      </c>
      <c r="F4102" t="s">
        <v>328</v>
      </c>
      <c r="G4102" t="s">
        <v>814</v>
      </c>
      <c r="H4102">
        <v>43635</v>
      </c>
      <c r="I4102" s="68" t="str">
        <f>VLOOKUP(E4102,Refs!$P$2:$R$29,3,FALSE)</f>
        <v>Y59</v>
      </c>
      <c r="J4102" s="68" t="str">
        <f>VLOOKUP(E4102,Refs!$P$2:$S$29,4,FALSE)</f>
        <v>South East</v>
      </c>
      <c r="K4102" s="28">
        <f t="shared" si="131"/>
        <v>43635</v>
      </c>
    </row>
    <row r="4103" spans="1:11" x14ac:dyDescent="0.35">
      <c r="A4103" s="69">
        <f t="shared" si="132"/>
        <v>45778</v>
      </c>
      <c r="B4103" t="s">
        <v>918</v>
      </c>
      <c r="C4103" t="s">
        <v>292</v>
      </c>
      <c r="D4103" t="s">
        <v>895</v>
      </c>
      <c r="E4103" t="s">
        <v>327</v>
      </c>
      <c r="F4103" t="s">
        <v>328</v>
      </c>
      <c r="G4103" t="s">
        <v>815</v>
      </c>
      <c r="H4103">
        <v>0</v>
      </c>
      <c r="I4103" s="68" t="str">
        <f>VLOOKUP(E4103,Refs!$P$2:$R$29,3,FALSE)</f>
        <v>Y59</v>
      </c>
      <c r="J4103" s="68" t="str">
        <f>VLOOKUP(E4103,Refs!$P$2:$S$29,4,FALSE)</f>
        <v>South East</v>
      </c>
      <c r="K4103" s="28" t="str">
        <f t="shared" si="131"/>
        <v/>
      </c>
    </row>
    <row r="4104" spans="1:11" x14ac:dyDescent="0.35">
      <c r="A4104" s="69">
        <f t="shared" si="132"/>
        <v>45778</v>
      </c>
      <c r="B4104" t="s">
        <v>918</v>
      </c>
      <c r="C4104" t="s">
        <v>292</v>
      </c>
      <c r="D4104" t="s">
        <v>895</v>
      </c>
      <c r="E4104" t="s">
        <v>327</v>
      </c>
      <c r="F4104" t="s">
        <v>328</v>
      </c>
      <c r="G4104" t="s">
        <v>112</v>
      </c>
      <c r="H4104">
        <v>68918</v>
      </c>
      <c r="I4104" s="68" t="str">
        <f>VLOOKUP(E4104,Refs!$P$2:$R$29,3,FALSE)</f>
        <v>Y59</v>
      </c>
      <c r="J4104" s="68" t="str">
        <f>VLOOKUP(E4104,Refs!$P$2:$S$29,4,FALSE)</f>
        <v>South East</v>
      </c>
      <c r="K4104" s="28">
        <f t="shared" si="131"/>
        <v>68918</v>
      </c>
    </row>
    <row r="4105" spans="1:11" x14ac:dyDescent="0.35">
      <c r="A4105" s="69">
        <f t="shared" si="132"/>
        <v>45778</v>
      </c>
      <c r="B4105" t="s">
        <v>918</v>
      </c>
      <c r="C4105" t="s">
        <v>292</v>
      </c>
      <c r="D4105" t="s">
        <v>895</v>
      </c>
      <c r="E4105" t="s">
        <v>327</v>
      </c>
      <c r="F4105" t="s">
        <v>328</v>
      </c>
      <c r="G4105" t="s">
        <v>113</v>
      </c>
      <c r="H4105">
        <v>0</v>
      </c>
      <c r="I4105" s="68" t="str">
        <f>VLOOKUP(E4105,Refs!$P$2:$R$29,3,FALSE)</f>
        <v>Y59</v>
      </c>
      <c r="J4105" s="68" t="str">
        <f>VLOOKUP(E4105,Refs!$P$2:$S$29,4,FALSE)</f>
        <v>South East</v>
      </c>
      <c r="K4105" s="28" t="str">
        <f t="shared" si="131"/>
        <v/>
      </c>
    </row>
    <row r="4106" spans="1:11" x14ac:dyDescent="0.35">
      <c r="A4106" s="69">
        <f t="shared" si="132"/>
        <v>45778</v>
      </c>
      <c r="B4106" t="s">
        <v>918</v>
      </c>
      <c r="C4106" t="s">
        <v>292</v>
      </c>
      <c r="D4106" t="s">
        <v>895</v>
      </c>
      <c r="E4106" t="s">
        <v>327</v>
      </c>
      <c r="F4106" t="s">
        <v>328</v>
      </c>
      <c r="G4106" t="s">
        <v>114</v>
      </c>
      <c r="H4106">
        <v>49973</v>
      </c>
      <c r="I4106" s="68" t="str">
        <f>VLOOKUP(E4106,Refs!$P$2:$R$29,3,FALSE)</f>
        <v>Y59</v>
      </c>
      <c r="J4106" s="68" t="str">
        <f>VLOOKUP(E4106,Refs!$P$2:$S$29,4,FALSE)</f>
        <v>South East</v>
      </c>
      <c r="K4106" s="28">
        <f t="shared" si="131"/>
        <v>49973</v>
      </c>
    </row>
    <row r="4107" spans="1:11" x14ac:dyDescent="0.35">
      <c r="A4107" s="69">
        <f t="shared" si="132"/>
        <v>45778</v>
      </c>
      <c r="B4107" t="s">
        <v>918</v>
      </c>
      <c r="C4107" t="s">
        <v>292</v>
      </c>
      <c r="D4107" t="s">
        <v>895</v>
      </c>
      <c r="E4107" t="s">
        <v>327</v>
      </c>
      <c r="F4107" t="s">
        <v>328</v>
      </c>
      <c r="G4107" t="s">
        <v>115</v>
      </c>
      <c r="H4107">
        <v>22223</v>
      </c>
      <c r="I4107" s="68" t="str">
        <f>VLOOKUP(E4107,Refs!$P$2:$R$29,3,FALSE)</f>
        <v>Y59</v>
      </c>
      <c r="J4107" s="68" t="str">
        <f>VLOOKUP(E4107,Refs!$P$2:$S$29,4,FALSE)</f>
        <v>South East</v>
      </c>
      <c r="K4107" s="28">
        <f t="shared" si="131"/>
        <v>22223</v>
      </c>
    </row>
    <row r="4108" spans="1:11" x14ac:dyDescent="0.35">
      <c r="A4108" s="69">
        <f t="shared" si="132"/>
        <v>45778</v>
      </c>
      <c r="B4108" t="s">
        <v>918</v>
      </c>
      <c r="C4108" t="s">
        <v>292</v>
      </c>
      <c r="D4108" t="s">
        <v>895</v>
      </c>
      <c r="E4108" t="s">
        <v>327</v>
      </c>
      <c r="F4108" t="s">
        <v>328</v>
      </c>
      <c r="G4108" t="s">
        <v>116</v>
      </c>
      <c r="H4108">
        <v>13509</v>
      </c>
      <c r="I4108" s="68" t="str">
        <f>VLOOKUP(E4108,Refs!$P$2:$R$29,3,FALSE)</f>
        <v>Y59</v>
      </c>
      <c r="J4108" s="68" t="str">
        <f>VLOOKUP(E4108,Refs!$P$2:$S$29,4,FALSE)</f>
        <v>South East</v>
      </c>
      <c r="K4108" s="28">
        <f t="shared" si="131"/>
        <v>13509</v>
      </c>
    </row>
    <row r="4109" spans="1:11" x14ac:dyDescent="0.35">
      <c r="A4109" s="69">
        <f t="shared" si="132"/>
        <v>45778</v>
      </c>
      <c r="B4109" t="s">
        <v>918</v>
      </c>
      <c r="C4109" t="s">
        <v>292</v>
      </c>
      <c r="D4109" t="s">
        <v>895</v>
      </c>
      <c r="E4109" t="s">
        <v>327</v>
      </c>
      <c r="F4109" t="s">
        <v>328</v>
      </c>
      <c r="G4109" t="s">
        <v>117</v>
      </c>
      <c r="H4109">
        <v>8574</v>
      </c>
      <c r="I4109" s="68" t="str">
        <f>VLOOKUP(E4109,Refs!$P$2:$R$29,3,FALSE)</f>
        <v>Y59</v>
      </c>
      <c r="J4109" s="68" t="str">
        <f>VLOOKUP(E4109,Refs!$P$2:$S$29,4,FALSE)</f>
        <v>South East</v>
      </c>
      <c r="K4109" s="28">
        <f t="shared" si="131"/>
        <v>8574</v>
      </c>
    </row>
    <row r="4110" spans="1:11" x14ac:dyDescent="0.35">
      <c r="A4110" s="69">
        <f t="shared" si="132"/>
        <v>45778</v>
      </c>
      <c r="B4110" t="s">
        <v>918</v>
      </c>
      <c r="C4110" t="s">
        <v>292</v>
      </c>
      <c r="D4110" t="s">
        <v>895</v>
      </c>
      <c r="E4110" t="s">
        <v>327</v>
      </c>
      <c r="F4110" t="s">
        <v>328</v>
      </c>
      <c r="G4110" t="s">
        <v>118</v>
      </c>
      <c r="H4110">
        <v>6897</v>
      </c>
      <c r="I4110" s="68" t="str">
        <f>VLOOKUP(E4110,Refs!$P$2:$R$29,3,FALSE)</f>
        <v>Y59</v>
      </c>
      <c r="J4110" s="68" t="str">
        <f>VLOOKUP(E4110,Refs!$P$2:$S$29,4,FALSE)</f>
        <v>South East</v>
      </c>
      <c r="K4110" s="28">
        <f t="shared" si="131"/>
        <v>6897</v>
      </c>
    </row>
    <row r="4111" spans="1:11" x14ac:dyDescent="0.35">
      <c r="A4111" s="69">
        <f t="shared" si="132"/>
        <v>45778</v>
      </c>
      <c r="B4111" t="s">
        <v>918</v>
      </c>
      <c r="C4111" t="s">
        <v>292</v>
      </c>
      <c r="D4111" t="s">
        <v>895</v>
      </c>
      <c r="E4111" t="s">
        <v>327</v>
      </c>
      <c r="F4111" t="s">
        <v>328</v>
      </c>
      <c r="G4111" t="s">
        <v>119</v>
      </c>
      <c r="H4111">
        <v>2231</v>
      </c>
      <c r="I4111" s="68" t="str">
        <f>VLOOKUP(E4111,Refs!$P$2:$R$29,3,FALSE)</f>
        <v>Y59</v>
      </c>
      <c r="J4111" s="68" t="str">
        <f>VLOOKUP(E4111,Refs!$P$2:$S$29,4,FALSE)</f>
        <v>South East</v>
      </c>
      <c r="K4111" s="28">
        <f t="shared" si="131"/>
        <v>2231</v>
      </c>
    </row>
    <row r="4112" spans="1:11" x14ac:dyDescent="0.35">
      <c r="A4112" s="69">
        <f t="shared" si="132"/>
        <v>45778</v>
      </c>
      <c r="B4112" t="s">
        <v>918</v>
      </c>
      <c r="C4112" t="s">
        <v>292</v>
      </c>
      <c r="D4112" t="s">
        <v>895</v>
      </c>
      <c r="E4112" t="s">
        <v>327</v>
      </c>
      <c r="F4112" t="s">
        <v>328</v>
      </c>
      <c r="G4112" t="s">
        <v>120</v>
      </c>
      <c r="H4112">
        <v>11947</v>
      </c>
      <c r="I4112" s="68" t="str">
        <f>VLOOKUP(E4112,Refs!$P$2:$R$29,3,FALSE)</f>
        <v>Y59</v>
      </c>
      <c r="J4112" s="68" t="str">
        <f>VLOOKUP(E4112,Refs!$P$2:$S$29,4,FALSE)</f>
        <v>South East</v>
      </c>
      <c r="K4112" s="28">
        <f t="shared" si="131"/>
        <v>11947</v>
      </c>
    </row>
    <row r="4113" spans="1:11" x14ac:dyDescent="0.35">
      <c r="A4113" s="69">
        <f t="shared" si="132"/>
        <v>45778</v>
      </c>
      <c r="B4113" t="s">
        <v>918</v>
      </c>
      <c r="C4113" t="s">
        <v>292</v>
      </c>
      <c r="D4113" t="s">
        <v>895</v>
      </c>
      <c r="E4113" t="s">
        <v>327</v>
      </c>
      <c r="F4113" t="s">
        <v>328</v>
      </c>
      <c r="G4113" t="s">
        <v>121</v>
      </c>
      <c r="H4113">
        <v>6813</v>
      </c>
      <c r="I4113" s="68" t="str">
        <f>VLOOKUP(E4113,Refs!$P$2:$R$29,3,FALSE)</f>
        <v>Y59</v>
      </c>
      <c r="J4113" s="68" t="str">
        <f>VLOOKUP(E4113,Refs!$P$2:$S$29,4,FALSE)</f>
        <v>South East</v>
      </c>
      <c r="K4113" s="28">
        <f t="shared" si="131"/>
        <v>6813</v>
      </c>
    </row>
    <row r="4114" spans="1:11" x14ac:dyDescent="0.35">
      <c r="A4114" s="69">
        <f t="shared" si="132"/>
        <v>45778</v>
      </c>
      <c r="B4114" t="s">
        <v>918</v>
      </c>
      <c r="C4114" t="s">
        <v>292</v>
      </c>
      <c r="D4114" t="s">
        <v>895</v>
      </c>
      <c r="E4114" t="s">
        <v>327</v>
      </c>
      <c r="F4114" t="s">
        <v>328</v>
      </c>
      <c r="G4114" t="s">
        <v>122</v>
      </c>
      <c r="H4114">
        <v>5909</v>
      </c>
      <c r="I4114" s="68" t="str">
        <f>VLOOKUP(E4114,Refs!$P$2:$R$29,3,FALSE)</f>
        <v>Y59</v>
      </c>
      <c r="J4114" s="68" t="str">
        <f>VLOOKUP(E4114,Refs!$P$2:$S$29,4,FALSE)</f>
        <v>South East</v>
      </c>
      <c r="K4114" s="28">
        <f t="shared" si="131"/>
        <v>5909</v>
      </c>
    </row>
    <row r="4115" spans="1:11" x14ac:dyDescent="0.35">
      <c r="A4115" s="69">
        <f t="shared" si="132"/>
        <v>45778</v>
      </c>
      <c r="B4115" t="s">
        <v>918</v>
      </c>
      <c r="C4115" t="s">
        <v>292</v>
      </c>
      <c r="D4115" t="s">
        <v>895</v>
      </c>
      <c r="E4115" t="s">
        <v>327</v>
      </c>
      <c r="F4115" t="s">
        <v>328</v>
      </c>
      <c r="G4115" t="s">
        <v>123</v>
      </c>
      <c r="H4115">
        <v>4221</v>
      </c>
      <c r="I4115" s="68" t="str">
        <f>VLOOKUP(E4115,Refs!$P$2:$R$29,3,FALSE)</f>
        <v>Y59</v>
      </c>
      <c r="J4115" s="68" t="str">
        <f>VLOOKUP(E4115,Refs!$P$2:$S$29,4,FALSE)</f>
        <v>South East</v>
      </c>
      <c r="K4115" s="28">
        <f t="shared" si="131"/>
        <v>4221</v>
      </c>
    </row>
    <row r="4116" spans="1:11" x14ac:dyDescent="0.35">
      <c r="A4116" s="69">
        <f t="shared" si="132"/>
        <v>45778</v>
      </c>
      <c r="B4116" t="s">
        <v>918</v>
      </c>
      <c r="C4116" t="s">
        <v>292</v>
      </c>
      <c r="D4116" t="s">
        <v>895</v>
      </c>
      <c r="E4116" t="s">
        <v>327</v>
      </c>
      <c r="F4116" t="s">
        <v>328</v>
      </c>
      <c r="G4116" t="s">
        <v>124</v>
      </c>
      <c r="H4116">
        <v>4</v>
      </c>
      <c r="I4116" s="68" t="str">
        <f>VLOOKUP(E4116,Refs!$P$2:$R$29,3,FALSE)</f>
        <v>Y59</v>
      </c>
      <c r="J4116" s="68" t="str">
        <f>VLOOKUP(E4116,Refs!$P$2:$S$29,4,FALSE)</f>
        <v>South East</v>
      </c>
      <c r="K4116" s="28">
        <f t="shared" si="131"/>
        <v>4</v>
      </c>
    </row>
    <row r="4117" spans="1:11" x14ac:dyDescent="0.35">
      <c r="A4117" s="69">
        <f t="shared" si="132"/>
        <v>45778</v>
      </c>
      <c r="B4117" t="s">
        <v>918</v>
      </c>
      <c r="C4117" t="s">
        <v>292</v>
      </c>
      <c r="D4117" t="s">
        <v>895</v>
      </c>
      <c r="E4117" t="s">
        <v>327</v>
      </c>
      <c r="F4117" t="s">
        <v>328</v>
      </c>
      <c r="G4117" t="s">
        <v>125</v>
      </c>
      <c r="H4117">
        <v>0</v>
      </c>
      <c r="I4117" s="68" t="str">
        <f>VLOOKUP(E4117,Refs!$P$2:$R$29,3,FALSE)</f>
        <v>Y59</v>
      </c>
      <c r="J4117" s="68" t="str">
        <f>VLOOKUP(E4117,Refs!$P$2:$S$29,4,FALSE)</f>
        <v>South East</v>
      </c>
      <c r="K4117" s="28" t="str">
        <f t="shared" si="131"/>
        <v/>
      </c>
    </row>
    <row r="4118" spans="1:11" x14ac:dyDescent="0.35">
      <c r="A4118" s="69">
        <f t="shared" si="132"/>
        <v>45778</v>
      </c>
      <c r="B4118" t="s">
        <v>918</v>
      </c>
      <c r="C4118" t="s">
        <v>292</v>
      </c>
      <c r="D4118" t="s">
        <v>895</v>
      </c>
      <c r="E4118" t="s">
        <v>327</v>
      </c>
      <c r="F4118" t="s">
        <v>328</v>
      </c>
      <c r="G4118" t="s">
        <v>126</v>
      </c>
      <c r="H4118">
        <v>0</v>
      </c>
      <c r="I4118" s="68" t="str">
        <f>VLOOKUP(E4118,Refs!$P$2:$R$29,3,FALSE)</f>
        <v>Y59</v>
      </c>
      <c r="J4118" s="68" t="str">
        <f>VLOOKUP(E4118,Refs!$P$2:$S$29,4,FALSE)</f>
        <v>South East</v>
      </c>
      <c r="K4118" s="28" t="str">
        <f t="shared" si="131"/>
        <v/>
      </c>
    </row>
    <row r="4119" spans="1:11" x14ac:dyDescent="0.35">
      <c r="A4119" s="69">
        <f t="shared" si="132"/>
        <v>45778</v>
      </c>
      <c r="B4119" t="s">
        <v>918</v>
      </c>
      <c r="C4119" t="s">
        <v>292</v>
      </c>
      <c r="D4119" t="s">
        <v>895</v>
      </c>
      <c r="E4119" t="s">
        <v>327</v>
      </c>
      <c r="F4119" t="s">
        <v>328</v>
      </c>
      <c r="G4119" t="s">
        <v>127</v>
      </c>
      <c r="H4119">
        <v>0</v>
      </c>
      <c r="I4119" s="68" t="str">
        <f>VLOOKUP(E4119,Refs!$P$2:$R$29,3,FALSE)</f>
        <v>Y59</v>
      </c>
      <c r="J4119" s="68" t="str">
        <f>VLOOKUP(E4119,Refs!$P$2:$S$29,4,FALSE)</f>
        <v>South East</v>
      </c>
      <c r="K4119" s="28" t="str">
        <f t="shared" si="131"/>
        <v/>
      </c>
    </row>
    <row r="4120" spans="1:11" x14ac:dyDescent="0.35">
      <c r="A4120" s="69">
        <f t="shared" si="132"/>
        <v>45778</v>
      </c>
      <c r="B4120" t="s">
        <v>918</v>
      </c>
      <c r="C4120" t="s">
        <v>292</v>
      </c>
      <c r="D4120" t="s">
        <v>895</v>
      </c>
      <c r="E4120" t="s">
        <v>327</v>
      </c>
      <c r="F4120" t="s">
        <v>328</v>
      </c>
      <c r="G4120" t="s">
        <v>128</v>
      </c>
      <c r="H4120">
        <v>384</v>
      </c>
      <c r="I4120" s="68" t="str">
        <f>VLOOKUP(E4120,Refs!$P$2:$R$29,3,FALSE)</f>
        <v>Y59</v>
      </c>
      <c r="J4120" s="68" t="str">
        <f>VLOOKUP(E4120,Refs!$P$2:$S$29,4,FALSE)</f>
        <v>South East</v>
      </c>
      <c r="K4120" s="28">
        <f t="shared" si="131"/>
        <v>384</v>
      </c>
    </row>
    <row r="4121" spans="1:11" x14ac:dyDescent="0.35">
      <c r="A4121" s="69">
        <f t="shared" si="132"/>
        <v>45778</v>
      </c>
      <c r="B4121" t="s">
        <v>918</v>
      </c>
      <c r="C4121" t="s">
        <v>292</v>
      </c>
      <c r="D4121" t="s">
        <v>895</v>
      </c>
      <c r="E4121" t="s">
        <v>327</v>
      </c>
      <c r="F4121" t="s">
        <v>328</v>
      </c>
      <c r="G4121" t="s">
        <v>129</v>
      </c>
      <c r="H4121">
        <v>4191</v>
      </c>
      <c r="I4121" s="68" t="str">
        <f>VLOOKUP(E4121,Refs!$P$2:$R$29,3,FALSE)</f>
        <v>Y59</v>
      </c>
      <c r="J4121" s="68" t="str">
        <f>VLOOKUP(E4121,Refs!$P$2:$S$29,4,FALSE)</f>
        <v>South East</v>
      </c>
      <c r="K4121" s="28">
        <f t="shared" si="131"/>
        <v>4191</v>
      </c>
    </row>
    <row r="4122" spans="1:11" x14ac:dyDescent="0.35">
      <c r="A4122" s="69">
        <f t="shared" si="132"/>
        <v>45778</v>
      </c>
      <c r="B4122" t="s">
        <v>918</v>
      </c>
      <c r="C4122" t="s">
        <v>292</v>
      </c>
      <c r="D4122" t="s">
        <v>895</v>
      </c>
      <c r="E4122" t="s">
        <v>327</v>
      </c>
      <c r="F4122" t="s">
        <v>328</v>
      </c>
      <c r="G4122" t="s">
        <v>130</v>
      </c>
      <c r="H4122">
        <v>0</v>
      </c>
      <c r="I4122" s="68" t="str">
        <f>VLOOKUP(E4122,Refs!$P$2:$R$29,3,FALSE)</f>
        <v>Y59</v>
      </c>
      <c r="J4122" s="68" t="str">
        <f>VLOOKUP(E4122,Refs!$P$2:$S$29,4,FALSE)</f>
        <v>South East</v>
      </c>
      <c r="K4122" s="28" t="str">
        <f t="shared" si="131"/>
        <v/>
      </c>
    </row>
    <row r="4123" spans="1:11" x14ac:dyDescent="0.35">
      <c r="A4123" s="69">
        <f t="shared" si="132"/>
        <v>45778</v>
      </c>
      <c r="B4123" t="s">
        <v>918</v>
      </c>
      <c r="C4123" t="s">
        <v>292</v>
      </c>
      <c r="D4123" t="s">
        <v>895</v>
      </c>
      <c r="E4123" t="s">
        <v>327</v>
      </c>
      <c r="F4123" t="s">
        <v>328</v>
      </c>
      <c r="G4123" t="s">
        <v>131</v>
      </c>
      <c r="H4123">
        <v>0</v>
      </c>
      <c r="I4123" s="68" t="str">
        <f>VLOOKUP(E4123,Refs!$P$2:$R$29,3,FALSE)</f>
        <v>Y59</v>
      </c>
      <c r="J4123" s="68" t="str">
        <f>VLOOKUP(E4123,Refs!$P$2:$S$29,4,FALSE)</f>
        <v>South East</v>
      </c>
      <c r="K4123" s="28" t="str">
        <f t="shared" si="131"/>
        <v/>
      </c>
    </row>
    <row r="4124" spans="1:11" x14ac:dyDescent="0.35">
      <c r="A4124" s="69">
        <f t="shared" si="132"/>
        <v>45778</v>
      </c>
      <c r="B4124" t="s">
        <v>918</v>
      </c>
      <c r="C4124" t="s">
        <v>292</v>
      </c>
      <c r="D4124" t="s">
        <v>895</v>
      </c>
      <c r="E4124" t="s">
        <v>327</v>
      </c>
      <c r="F4124" t="s">
        <v>328</v>
      </c>
      <c r="G4124" t="s">
        <v>132</v>
      </c>
      <c r="H4124">
        <v>0</v>
      </c>
      <c r="I4124" s="68" t="str">
        <f>VLOOKUP(E4124,Refs!$P$2:$R$29,3,FALSE)</f>
        <v>Y59</v>
      </c>
      <c r="J4124" s="68" t="str">
        <f>VLOOKUP(E4124,Refs!$P$2:$S$29,4,FALSE)</f>
        <v>South East</v>
      </c>
      <c r="K4124" s="28" t="str">
        <f t="shared" si="131"/>
        <v/>
      </c>
    </row>
    <row r="4125" spans="1:11" x14ac:dyDescent="0.35">
      <c r="A4125" s="69">
        <f t="shared" si="132"/>
        <v>45778</v>
      </c>
      <c r="B4125" t="s">
        <v>918</v>
      </c>
      <c r="C4125" t="s">
        <v>292</v>
      </c>
      <c r="D4125" t="s">
        <v>895</v>
      </c>
      <c r="E4125" t="s">
        <v>327</v>
      </c>
      <c r="F4125" t="s">
        <v>328</v>
      </c>
      <c r="G4125" t="s">
        <v>133</v>
      </c>
      <c r="H4125">
        <v>0</v>
      </c>
      <c r="I4125" s="68" t="str">
        <f>VLOOKUP(E4125,Refs!$P$2:$R$29,3,FALSE)</f>
        <v>Y59</v>
      </c>
      <c r="J4125" s="68" t="str">
        <f>VLOOKUP(E4125,Refs!$P$2:$S$29,4,FALSE)</f>
        <v>South East</v>
      </c>
      <c r="K4125" s="28" t="str">
        <f t="shared" si="131"/>
        <v/>
      </c>
    </row>
    <row r="4126" spans="1:11" x14ac:dyDescent="0.35">
      <c r="A4126" s="69">
        <f t="shared" si="132"/>
        <v>45778</v>
      </c>
      <c r="B4126" t="s">
        <v>918</v>
      </c>
      <c r="C4126" t="s">
        <v>292</v>
      </c>
      <c r="D4126" t="s">
        <v>895</v>
      </c>
      <c r="E4126" t="s">
        <v>327</v>
      </c>
      <c r="F4126" t="s">
        <v>328</v>
      </c>
      <c r="G4126" t="s">
        <v>134</v>
      </c>
      <c r="H4126">
        <v>2643</v>
      </c>
      <c r="I4126" s="68" t="str">
        <f>VLOOKUP(E4126,Refs!$P$2:$R$29,3,FALSE)</f>
        <v>Y59</v>
      </c>
      <c r="J4126" s="68" t="str">
        <f>VLOOKUP(E4126,Refs!$P$2:$S$29,4,FALSE)</f>
        <v>South East</v>
      </c>
      <c r="K4126" s="28">
        <f t="shared" si="131"/>
        <v>2643</v>
      </c>
    </row>
    <row r="4127" spans="1:11" x14ac:dyDescent="0.35">
      <c r="A4127" s="69">
        <f t="shared" si="132"/>
        <v>45778</v>
      </c>
      <c r="B4127" t="s">
        <v>918</v>
      </c>
      <c r="C4127" t="s">
        <v>292</v>
      </c>
      <c r="D4127" t="s">
        <v>895</v>
      </c>
      <c r="E4127" t="s">
        <v>327</v>
      </c>
      <c r="F4127" t="s">
        <v>328</v>
      </c>
      <c r="G4127" t="s">
        <v>135</v>
      </c>
      <c r="H4127">
        <v>0</v>
      </c>
      <c r="I4127" s="68" t="str">
        <f>VLOOKUP(E4127,Refs!$P$2:$R$29,3,FALSE)</f>
        <v>Y59</v>
      </c>
      <c r="J4127" s="68" t="str">
        <f>VLOOKUP(E4127,Refs!$P$2:$S$29,4,FALSE)</f>
        <v>South East</v>
      </c>
      <c r="K4127" s="28" t="str">
        <f t="shared" si="131"/>
        <v/>
      </c>
    </row>
    <row r="4128" spans="1:11" x14ac:dyDescent="0.35">
      <c r="A4128" s="69">
        <f t="shared" si="132"/>
        <v>45778</v>
      </c>
      <c r="B4128" t="s">
        <v>918</v>
      </c>
      <c r="C4128" t="s">
        <v>292</v>
      </c>
      <c r="D4128" t="s">
        <v>895</v>
      </c>
      <c r="E4128" t="s">
        <v>327</v>
      </c>
      <c r="F4128" t="s">
        <v>328</v>
      </c>
      <c r="G4128" t="s">
        <v>136</v>
      </c>
      <c r="H4128">
        <v>0</v>
      </c>
      <c r="I4128" s="68" t="str">
        <f>VLOOKUP(E4128,Refs!$P$2:$R$29,3,FALSE)</f>
        <v>Y59</v>
      </c>
      <c r="J4128" s="68" t="str">
        <f>VLOOKUP(E4128,Refs!$P$2:$S$29,4,FALSE)</f>
        <v>South East</v>
      </c>
      <c r="K4128" s="28" t="str">
        <f t="shared" si="131"/>
        <v/>
      </c>
    </row>
    <row r="4129" spans="1:11" x14ac:dyDescent="0.35">
      <c r="A4129" s="69">
        <f t="shared" si="132"/>
        <v>45778</v>
      </c>
      <c r="B4129" t="s">
        <v>918</v>
      </c>
      <c r="C4129" t="s">
        <v>292</v>
      </c>
      <c r="D4129" t="s">
        <v>895</v>
      </c>
      <c r="E4129" t="s">
        <v>327</v>
      </c>
      <c r="F4129" t="s">
        <v>328</v>
      </c>
      <c r="G4129" t="s">
        <v>137</v>
      </c>
      <c r="H4129">
        <v>0</v>
      </c>
      <c r="I4129" s="68" t="str">
        <f>VLOOKUP(E4129,Refs!$P$2:$R$29,3,FALSE)</f>
        <v>Y59</v>
      </c>
      <c r="J4129" s="68" t="str">
        <f>VLOOKUP(E4129,Refs!$P$2:$S$29,4,FALSE)</f>
        <v>South East</v>
      </c>
      <c r="K4129" s="28" t="str">
        <f t="shared" si="131"/>
        <v/>
      </c>
    </row>
    <row r="4130" spans="1:11" x14ac:dyDescent="0.35">
      <c r="A4130" s="69">
        <f t="shared" si="132"/>
        <v>45778</v>
      </c>
      <c r="B4130" t="s">
        <v>918</v>
      </c>
      <c r="C4130" t="s">
        <v>292</v>
      </c>
      <c r="D4130" t="s">
        <v>895</v>
      </c>
      <c r="E4130" t="s">
        <v>327</v>
      </c>
      <c r="F4130" t="s">
        <v>328</v>
      </c>
      <c r="G4130" t="s">
        <v>138</v>
      </c>
      <c r="H4130">
        <v>0</v>
      </c>
      <c r="I4130" s="68" t="str">
        <f>VLOOKUP(E4130,Refs!$P$2:$R$29,3,FALSE)</f>
        <v>Y59</v>
      </c>
      <c r="J4130" s="68" t="str">
        <f>VLOOKUP(E4130,Refs!$P$2:$S$29,4,FALSE)</f>
        <v>South East</v>
      </c>
      <c r="K4130" s="28" t="str">
        <f t="shared" ref="K4130:K4193" si="133">IF(OR(H4130="NULL",H4130=0,H4130=""),"",H4130)</f>
        <v/>
      </c>
    </row>
    <row r="4131" spans="1:11" x14ac:dyDescent="0.35">
      <c r="A4131" s="69">
        <f t="shared" si="132"/>
        <v>45778</v>
      </c>
      <c r="B4131" t="s">
        <v>918</v>
      </c>
      <c r="C4131" t="s">
        <v>292</v>
      </c>
      <c r="D4131" t="s">
        <v>895</v>
      </c>
      <c r="E4131" t="s">
        <v>327</v>
      </c>
      <c r="F4131" t="s">
        <v>328</v>
      </c>
      <c r="G4131" t="s">
        <v>139</v>
      </c>
      <c r="H4131">
        <v>0</v>
      </c>
      <c r="I4131" s="68" t="str">
        <f>VLOOKUP(E4131,Refs!$P$2:$R$29,3,FALSE)</f>
        <v>Y59</v>
      </c>
      <c r="J4131" s="68" t="str">
        <f>VLOOKUP(E4131,Refs!$P$2:$S$29,4,FALSE)</f>
        <v>South East</v>
      </c>
      <c r="K4131" s="28" t="str">
        <f t="shared" si="133"/>
        <v/>
      </c>
    </row>
    <row r="4132" spans="1:11" x14ac:dyDescent="0.35">
      <c r="A4132" s="69">
        <f t="shared" si="132"/>
        <v>45778</v>
      </c>
      <c r="B4132" t="s">
        <v>918</v>
      </c>
      <c r="C4132" t="s">
        <v>292</v>
      </c>
      <c r="D4132" t="s">
        <v>895</v>
      </c>
      <c r="E4132" t="s">
        <v>327</v>
      </c>
      <c r="F4132" t="s">
        <v>328</v>
      </c>
      <c r="G4132" t="s">
        <v>140</v>
      </c>
      <c r="H4132">
        <v>0</v>
      </c>
      <c r="I4132" s="68" t="str">
        <f>VLOOKUP(E4132,Refs!$P$2:$R$29,3,FALSE)</f>
        <v>Y59</v>
      </c>
      <c r="J4132" s="68" t="str">
        <f>VLOOKUP(E4132,Refs!$P$2:$S$29,4,FALSE)</f>
        <v>South East</v>
      </c>
      <c r="K4132" s="28" t="str">
        <f t="shared" si="133"/>
        <v/>
      </c>
    </row>
    <row r="4133" spans="1:11" x14ac:dyDescent="0.35">
      <c r="A4133" s="69">
        <f t="shared" si="132"/>
        <v>45778</v>
      </c>
      <c r="B4133" t="s">
        <v>918</v>
      </c>
      <c r="C4133" t="s">
        <v>292</v>
      </c>
      <c r="D4133" t="s">
        <v>895</v>
      </c>
      <c r="E4133" t="s">
        <v>327</v>
      </c>
      <c r="F4133" t="s">
        <v>328</v>
      </c>
      <c r="G4133" t="s">
        <v>141</v>
      </c>
      <c r="H4133">
        <v>0</v>
      </c>
      <c r="I4133" s="68" t="str">
        <f>VLOOKUP(E4133,Refs!$P$2:$R$29,3,FALSE)</f>
        <v>Y59</v>
      </c>
      <c r="J4133" s="68" t="str">
        <f>VLOOKUP(E4133,Refs!$P$2:$S$29,4,FALSE)</f>
        <v>South East</v>
      </c>
      <c r="K4133" s="28" t="str">
        <f t="shared" si="133"/>
        <v/>
      </c>
    </row>
    <row r="4134" spans="1:11" x14ac:dyDescent="0.35">
      <c r="A4134" s="69">
        <f t="shared" si="132"/>
        <v>45778</v>
      </c>
      <c r="B4134" t="s">
        <v>918</v>
      </c>
      <c r="C4134" t="s">
        <v>292</v>
      </c>
      <c r="D4134" t="s">
        <v>895</v>
      </c>
      <c r="E4134" t="s">
        <v>327</v>
      </c>
      <c r="F4134" t="s">
        <v>328</v>
      </c>
      <c r="G4134" t="s">
        <v>730</v>
      </c>
      <c r="H4134">
        <v>0</v>
      </c>
      <c r="I4134" s="68" t="str">
        <f>VLOOKUP(E4134,Refs!$P$2:$R$29,3,FALSE)</f>
        <v>Y59</v>
      </c>
      <c r="J4134" s="68" t="str">
        <f>VLOOKUP(E4134,Refs!$P$2:$S$29,4,FALSE)</f>
        <v>South East</v>
      </c>
      <c r="K4134" s="28" t="str">
        <f t="shared" si="133"/>
        <v/>
      </c>
    </row>
    <row r="4135" spans="1:11" x14ac:dyDescent="0.35">
      <c r="A4135" s="69">
        <f t="shared" si="132"/>
        <v>45778</v>
      </c>
      <c r="B4135" t="s">
        <v>918</v>
      </c>
      <c r="C4135" t="s">
        <v>292</v>
      </c>
      <c r="D4135" t="s">
        <v>895</v>
      </c>
      <c r="E4135" t="s">
        <v>327</v>
      </c>
      <c r="F4135" t="s">
        <v>328</v>
      </c>
      <c r="G4135" t="s">
        <v>729</v>
      </c>
      <c r="H4135">
        <v>0</v>
      </c>
      <c r="I4135" s="68" t="str">
        <f>VLOOKUP(E4135,Refs!$P$2:$R$29,3,FALSE)</f>
        <v>Y59</v>
      </c>
      <c r="J4135" s="68" t="str">
        <f>VLOOKUP(E4135,Refs!$P$2:$S$29,4,FALSE)</f>
        <v>South East</v>
      </c>
      <c r="K4135" s="28" t="str">
        <f t="shared" si="133"/>
        <v/>
      </c>
    </row>
    <row r="4136" spans="1:11" x14ac:dyDescent="0.35">
      <c r="A4136" s="69">
        <f t="shared" si="132"/>
        <v>45778</v>
      </c>
      <c r="B4136" t="s">
        <v>918</v>
      </c>
      <c r="C4136" t="s">
        <v>292</v>
      </c>
      <c r="D4136" t="s">
        <v>895</v>
      </c>
      <c r="E4136" t="s">
        <v>327</v>
      </c>
      <c r="F4136" t="s">
        <v>328</v>
      </c>
      <c r="G4136" t="s">
        <v>732</v>
      </c>
      <c r="H4136">
        <v>0</v>
      </c>
      <c r="I4136" s="68" t="str">
        <f>VLOOKUP(E4136,Refs!$P$2:$R$29,3,FALSE)</f>
        <v>Y59</v>
      </c>
      <c r="J4136" s="68" t="str">
        <f>VLOOKUP(E4136,Refs!$P$2:$S$29,4,FALSE)</f>
        <v>South East</v>
      </c>
      <c r="K4136" s="28" t="str">
        <f t="shared" si="133"/>
        <v/>
      </c>
    </row>
    <row r="4137" spans="1:11" x14ac:dyDescent="0.35">
      <c r="A4137" s="69">
        <f t="shared" si="132"/>
        <v>45778</v>
      </c>
      <c r="B4137" t="s">
        <v>918</v>
      </c>
      <c r="C4137" t="s">
        <v>292</v>
      </c>
      <c r="D4137" t="s">
        <v>895</v>
      </c>
      <c r="E4137" t="s">
        <v>327</v>
      </c>
      <c r="F4137" t="s">
        <v>328</v>
      </c>
      <c r="G4137" t="s">
        <v>731</v>
      </c>
      <c r="H4137">
        <v>0</v>
      </c>
      <c r="I4137" s="68" t="str">
        <f>VLOOKUP(E4137,Refs!$P$2:$R$29,3,FALSE)</f>
        <v>Y59</v>
      </c>
      <c r="J4137" s="68" t="str">
        <f>VLOOKUP(E4137,Refs!$P$2:$S$29,4,FALSE)</f>
        <v>South East</v>
      </c>
      <c r="K4137" s="28" t="str">
        <f t="shared" si="133"/>
        <v/>
      </c>
    </row>
    <row r="4138" spans="1:11" x14ac:dyDescent="0.35">
      <c r="A4138" s="69">
        <f t="shared" si="132"/>
        <v>45778</v>
      </c>
      <c r="B4138" t="s">
        <v>918</v>
      </c>
      <c r="C4138" t="s">
        <v>284</v>
      </c>
      <c r="E4138" t="s">
        <v>300</v>
      </c>
      <c r="F4138" t="s">
        <v>301</v>
      </c>
      <c r="G4138" t="s">
        <v>10</v>
      </c>
      <c r="H4138">
        <v>186688</v>
      </c>
      <c r="I4138" s="68" t="str">
        <f>VLOOKUP(E4138,Refs!$P$2:$R$29,3,FALSE)</f>
        <v>Y63</v>
      </c>
      <c r="J4138" s="68" t="str">
        <f>VLOOKUP(E4138,Refs!$P$2:$S$29,4,FALSE)</f>
        <v>North East and Yorkshire</v>
      </c>
      <c r="K4138" s="28">
        <f t="shared" si="133"/>
        <v>186688</v>
      </c>
    </row>
    <row r="4139" spans="1:11" x14ac:dyDescent="0.35">
      <c r="A4139" s="69">
        <f t="shared" si="132"/>
        <v>45778</v>
      </c>
      <c r="B4139" t="s">
        <v>918</v>
      </c>
      <c r="C4139" t="s">
        <v>284</v>
      </c>
      <c r="E4139" t="s">
        <v>300</v>
      </c>
      <c r="F4139" t="s">
        <v>301</v>
      </c>
      <c r="G4139" t="s">
        <v>70</v>
      </c>
      <c r="H4139">
        <v>2503</v>
      </c>
      <c r="I4139" s="68" t="str">
        <f>VLOOKUP(E4139,Refs!$P$2:$R$29,3,FALSE)</f>
        <v>Y63</v>
      </c>
      <c r="J4139" s="68" t="str">
        <f>VLOOKUP(E4139,Refs!$P$2:$S$29,4,FALSE)</f>
        <v>North East and Yorkshire</v>
      </c>
      <c r="K4139" s="28">
        <f t="shared" si="133"/>
        <v>2503</v>
      </c>
    </row>
    <row r="4140" spans="1:11" x14ac:dyDescent="0.35">
      <c r="A4140" s="69">
        <f t="shared" si="132"/>
        <v>45778</v>
      </c>
      <c r="B4140" t="s">
        <v>918</v>
      </c>
      <c r="C4140" t="s">
        <v>284</v>
      </c>
      <c r="E4140" t="s">
        <v>300</v>
      </c>
      <c r="F4140" t="s">
        <v>301</v>
      </c>
      <c r="G4140" t="s">
        <v>20</v>
      </c>
      <c r="H4140">
        <v>164570</v>
      </c>
      <c r="I4140" s="68" t="str">
        <f>VLOOKUP(E4140,Refs!$P$2:$R$29,3,FALSE)</f>
        <v>Y63</v>
      </c>
      <c r="J4140" s="68" t="str">
        <f>VLOOKUP(E4140,Refs!$P$2:$S$29,4,FALSE)</f>
        <v>North East and Yorkshire</v>
      </c>
      <c r="K4140" s="28">
        <f t="shared" si="133"/>
        <v>164570</v>
      </c>
    </row>
    <row r="4141" spans="1:11" x14ac:dyDescent="0.35">
      <c r="A4141" s="69">
        <f t="shared" si="132"/>
        <v>45778</v>
      </c>
      <c r="B4141" t="s">
        <v>918</v>
      </c>
      <c r="C4141" t="s">
        <v>284</v>
      </c>
      <c r="E4141" t="s">
        <v>300</v>
      </c>
      <c r="F4141" t="s">
        <v>301</v>
      </c>
      <c r="G4141" t="s">
        <v>23</v>
      </c>
      <c r="H4141">
        <v>139380</v>
      </c>
      <c r="I4141" s="68" t="str">
        <f>VLOOKUP(E4141,Refs!$P$2:$R$29,3,FALSE)</f>
        <v>Y63</v>
      </c>
      <c r="J4141" s="68" t="str">
        <f>VLOOKUP(E4141,Refs!$P$2:$S$29,4,FALSE)</f>
        <v>North East and Yorkshire</v>
      </c>
      <c r="K4141" s="28">
        <f t="shared" si="133"/>
        <v>139380</v>
      </c>
    </row>
    <row r="4142" spans="1:11" x14ac:dyDescent="0.35">
      <c r="A4142" s="69">
        <f t="shared" si="132"/>
        <v>45778</v>
      </c>
      <c r="B4142" t="s">
        <v>918</v>
      </c>
      <c r="C4142" t="s">
        <v>284</v>
      </c>
      <c r="E4142" t="s">
        <v>300</v>
      </c>
      <c r="F4142" t="s">
        <v>301</v>
      </c>
      <c r="G4142" t="s">
        <v>19</v>
      </c>
      <c r="H4142">
        <v>8978</v>
      </c>
      <c r="I4142" s="68" t="str">
        <f>VLOOKUP(E4142,Refs!$P$2:$R$29,3,FALSE)</f>
        <v>Y63</v>
      </c>
      <c r="J4142" s="68" t="str">
        <f>VLOOKUP(E4142,Refs!$P$2:$S$29,4,FALSE)</f>
        <v>North East and Yorkshire</v>
      </c>
      <c r="K4142" s="28">
        <f t="shared" si="133"/>
        <v>8978</v>
      </c>
    </row>
    <row r="4143" spans="1:11" x14ac:dyDescent="0.35">
      <c r="A4143" s="69">
        <f t="shared" si="132"/>
        <v>45778</v>
      </c>
      <c r="B4143" t="s">
        <v>918</v>
      </c>
      <c r="C4143" t="s">
        <v>284</v>
      </c>
      <c r="E4143" t="s">
        <v>300</v>
      </c>
      <c r="F4143" t="s">
        <v>301</v>
      </c>
      <c r="G4143" t="s">
        <v>21</v>
      </c>
      <c r="H4143">
        <v>17768752</v>
      </c>
      <c r="I4143" s="68" t="str">
        <f>VLOOKUP(E4143,Refs!$P$2:$R$29,3,FALSE)</f>
        <v>Y63</v>
      </c>
      <c r="J4143" s="68" t="str">
        <f>VLOOKUP(E4143,Refs!$P$2:$S$29,4,FALSE)</f>
        <v>North East and Yorkshire</v>
      </c>
      <c r="K4143" s="28">
        <f t="shared" si="133"/>
        <v>17768752</v>
      </c>
    </row>
    <row r="4144" spans="1:11" x14ac:dyDescent="0.35">
      <c r="A4144" s="69">
        <f t="shared" si="132"/>
        <v>45778</v>
      </c>
      <c r="B4144" t="s">
        <v>918</v>
      </c>
      <c r="C4144" t="s">
        <v>284</v>
      </c>
      <c r="E4144" t="s">
        <v>300</v>
      </c>
      <c r="F4144" t="s">
        <v>301</v>
      </c>
      <c r="G4144" t="s">
        <v>71</v>
      </c>
      <c r="H4144">
        <v>129</v>
      </c>
      <c r="I4144" s="68" t="str">
        <f>VLOOKUP(E4144,Refs!$P$2:$R$29,3,FALSE)</f>
        <v>Y63</v>
      </c>
      <c r="J4144" s="68" t="str">
        <f>VLOOKUP(E4144,Refs!$P$2:$S$29,4,FALSE)</f>
        <v>North East and Yorkshire</v>
      </c>
      <c r="K4144" s="28">
        <f t="shared" si="133"/>
        <v>129</v>
      </c>
    </row>
    <row r="4145" spans="1:11" x14ac:dyDescent="0.35">
      <c r="A4145" s="69">
        <f t="shared" si="132"/>
        <v>45778</v>
      </c>
      <c r="B4145" t="s">
        <v>918</v>
      </c>
      <c r="C4145" t="s">
        <v>284</v>
      </c>
      <c r="E4145" t="s">
        <v>300</v>
      </c>
      <c r="F4145" t="s">
        <v>301</v>
      </c>
      <c r="G4145" t="s">
        <v>72</v>
      </c>
      <c r="H4145">
        <v>306</v>
      </c>
      <c r="I4145" s="68" t="str">
        <f>VLOOKUP(E4145,Refs!$P$2:$R$29,3,FALSE)</f>
        <v>Y63</v>
      </c>
      <c r="J4145" s="68" t="str">
        <f>VLOOKUP(E4145,Refs!$P$2:$S$29,4,FALSE)</f>
        <v>North East and Yorkshire</v>
      </c>
      <c r="K4145" s="28">
        <f t="shared" si="133"/>
        <v>306</v>
      </c>
    </row>
    <row r="4146" spans="1:11" x14ac:dyDescent="0.35">
      <c r="A4146" s="69">
        <f t="shared" si="132"/>
        <v>45778</v>
      </c>
      <c r="B4146" t="s">
        <v>918</v>
      </c>
      <c r="C4146" t="s">
        <v>284</v>
      </c>
      <c r="E4146" t="s">
        <v>300</v>
      </c>
      <c r="F4146" t="s">
        <v>301</v>
      </c>
      <c r="G4146" t="s">
        <v>73</v>
      </c>
      <c r="H4146">
        <v>5649348</v>
      </c>
      <c r="I4146" s="68" t="str">
        <f>VLOOKUP(E4146,Refs!$P$2:$R$29,3,FALSE)</f>
        <v>Y63</v>
      </c>
      <c r="J4146" s="68" t="str">
        <f>VLOOKUP(E4146,Refs!$P$2:$S$29,4,FALSE)</f>
        <v>North East and Yorkshire</v>
      </c>
      <c r="K4146" s="28">
        <f t="shared" si="133"/>
        <v>5649348</v>
      </c>
    </row>
    <row r="4147" spans="1:11" x14ac:dyDescent="0.35">
      <c r="A4147" s="69">
        <f t="shared" si="132"/>
        <v>45778</v>
      </c>
      <c r="B4147" t="s">
        <v>918</v>
      </c>
      <c r="C4147" t="s">
        <v>284</v>
      </c>
      <c r="E4147" t="s">
        <v>300</v>
      </c>
      <c r="F4147" t="s">
        <v>301</v>
      </c>
      <c r="G4147" t="s">
        <v>74</v>
      </c>
      <c r="H4147">
        <v>25922</v>
      </c>
      <c r="I4147" s="68" t="str">
        <f>VLOOKUP(E4147,Refs!$P$2:$R$29,3,FALSE)</f>
        <v>Y63</v>
      </c>
      <c r="J4147" s="68" t="str">
        <f>VLOOKUP(E4147,Refs!$P$2:$S$29,4,FALSE)</f>
        <v>North East and Yorkshire</v>
      </c>
      <c r="K4147" s="28">
        <f t="shared" si="133"/>
        <v>25922</v>
      </c>
    </row>
    <row r="4148" spans="1:11" x14ac:dyDescent="0.35">
      <c r="A4148" s="69">
        <f t="shared" si="132"/>
        <v>45778</v>
      </c>
      <c r="B4148" t="s">
        <v>918</v>
      </c>
      <c r="C4148" t="s">
        <v>284</v>
      </c>
      <c r="E4148" t="s">
        <v>300</v>
      </c>
      <c r="F4148" t="s">
        <v>301</v>
      </c>
      <c r="G4148" t="s">
        <v>75</v>
      </c>
      <c r="H4148">
        <v>106496902</v>
      </c>
      <c r="I4148" s="68" t="str">
        <f>VLOOKUP(E4148,Refs!$P$2:$R$29,3,FALSE)</f>
        <v>Y63</v>
      </c>
      <c r="J4148" s="68" t="str">
        <f>VLOOKUP(E4148,Refs!$P$2:$S$29,4,FALSE)</f>
        <v>North East and Yorkshire</v>
      </c>
      <c r="K4148" s="28">
        <f t="shared" si="133"/>
        <v>106496902</v>
      </c>
    </row>
    <row r="4149" spans="1:11" x14ac:dyDescent="0.35">
      <c r="A4149" s="69">
        <f t="shared" si="132"/>
        <v>45778</v>
      </c>
      <c r="B4149" t="s">
        <v>918</v>
      </c>
      <c r="C4149" t="s">
        <v>284</v>
      </c>
      <c r="E4149" t="s">
        <v>300</v>
      </c>
      <c r="F4149" t="s">
        <v>301</v>
      </c>
      <c r="G4149" t="s">
        <v>26</v>
      </c>
      <c r="H4149">
        <v>156607</v>
      </c>
      <c r="I4149" s="68" t="str">
        <f>VLOOKUP(E4149,Refs!$P$2:$R$29,3,FALSE)</f>
        <v>Y63</v>
      </c>
      <c r="J4149" s="68" t="str">
        <f>VLOOKUP(E4149,Refs!$P$2:$S$29,4,FALSE)</f>
        <v>North East and Yorkshire</v>
      </c>
      <c r="K4149" s="28">
        <f t="shared" si="133"/>
        <v>156607</v>
      </c>
    </row>
    <row r="4150" spans="1:11" x14ac:dyDescent="0.35">
      <c r="A4150" s="69">
        <f t="shared" si="132"/>
        <v>45778</v>
      </c>
      <c r="B4150" t="s">
        <v>918</v>
      </c>
      <c r="C4150" t="s">
        <v>284</v>
      </c>
      <c r="E4150" t="s">
        <v>300</v>
      </c>
      <c r="F4150" t="s">
        <v>301</v>
      </c>
      <c r="G4150" t="s">
        <v>76</v>
      </c>
      <c r="H4150">
        <v>7340</v>
      </c>
      <c r="I4150" s="68" t="str">
        <f>VLOOKUP(E4150,Refs!$P$2:$R$29,3,FALSE)</f>
        <v>Y63</v>
      </c>
      <c r="J4150" s="68" t="str">
        <f>VLOOKUP(E4150,Refs!$P$2:$S$29,4,FALSE)</f>
        <v>North East and Yorkshire</v>
      </c>
      <c r="K4150" s="28">
        <f t="shared" si="133"/>
        <v>7340</v>
      </c>
    </row>
    <row r="4151" spans="1:11" x14ac:dyDescent="0.35">
      <c r="A4151" s="69">
        <f t="shared" si="132"/>
        <v>45778</v>
      </c>
      <c r="B4151" t="s">
        <v>918</v>
      </c>
      <c r="C4151" t="s">
        <v>284</v>
      </c>
      <c r="E4151" t="s">
        <v>300</v>
      </c>
      <c r="F4151" t="s">
        <v>301</v>
      </c>
      <c r="G4151" t="s">
        <v>77</v>
      </c>
      <c r="H4151">
        <v>116617</v>
      </c>
      <c r="I4151" s="68" t="str">
        <f>VLOOKUP(E4151,Refs!$P$2:$R$29,3,FALSE)</f>
        <v>Y63</v>
      </c>
      <c r="J4151" s="68" t="str">
        <f>VLOOKUP(E4151,Refs!$P$2:$S$29,4,FALSE)</f>
        <v>North East and Yorkshire</v>
      </c>
      <c r="K4151" s="28">
        <f t="shared" si="133"/>
        <v>116617</v>
      </c>
    </row>
    <row r="4152" spans="1:11" x14ac:dyDescent="0.35">
      <c r="A4152" s="69">
        <f t="shared" si="132"/>
        <v>45778</v>
      </c>
      <c r="B4152" t="s">
        <v>918</v>
      </c>
      <c r="C4152" t="s">
        <v>284</v>
      </c>
      <c r="E4152" t="s">
        <v>300</v>
      </c>
      <c r="F4152" t="s">
        <v>301</v>
      </c>
      <c r="G4152" t="s">
        <v>78</v>
      </c>
      <c r="H4152">
        <v>26426</v>
      </c>
      <c r="I4152" s="68" t="str">
        <f>VLOOKUP(E4152,Refs!$P$2:$R$29,3,FALSE)</f>
        <v>Y63</v>
      </c>
      <c r="J4152" s="68" t="str">
        <f>VLOOKUP(E4152,Refs!$P$2:$S$29,4,FALSE)</f>
        <v>North East and Yorkshire</v>
      </c>
      <c r="K4152" s="28">
        <f t="shared" si="133"/>
        <v>26426</v>
      </c>
    </row>
    <row r="4153" spans="1:11" x14ac:dyDescent="0.35">
      <c r="A4153" s="69">
        <f t="shared" si="132"/>
        <v>45778</v>
      </c>
      <c r="B4153" t="s">
        <v>918</v>
      </c>
      <c r="C4153" t="s">
        <v>284</v>
      </c>
      <c r="E4153" t="s">
        <v>300</v>
      </c>
      <c r="F4153" t="s">
        <v>301</v>
      </c>
      <c r="G4153" t="s">
        <v>79</v>
      </c>
      <c r="H4153">
        <v>6224</v>
      </c>
      <c r="I4153" s="68" t="str">
        <f>VLOOKUP(E4153,Refs!$P$2:$R$29,3,FALSE)</f>
        <v>Y63</v>
      </c>
      <c r="J4153" s="68" t="str">
        <f>VLOOKUP(E4153,Refs!$P$2:$S$29,4,FALSE)</f>
        <v>North East and Yorkshire</v>
      </c>
      <c r="K4153" s="28">
        <f t="shared" si="133"/>
        <v>6224</v>
      </c>
    </row>
    <row r="4154" spans="1:11" x14ac:dyDescent="0.35">
      <c r="A4154" s="69">
        <f t="shared" si="132"/>
        <v>45778</v>
      </c>
      <c r="B4154" t="s">
        <v>918</v>
      </c>
      <c r="C4154" t="s">
        <v>284</v>
      </c>
      <c r="E4154" t="s">
        <v>300</v>
      </c>
      <c r="F4154" t="s">
        <v>301</v>
      </c>
      <c r="G4154" t="s">
        <v>80</v>
      </c>
      <c r="H4154">
        <v>0</v>
      </c>
      <c r="I4154" s="68" t="str">
        <f>VLOOKUP(E4154,Refs!$P$2:$R$29,3,FALSE)</f>
        <v>Y63</v>
      </c>
      <c r="J4154" s="68" t="str">
        <f>VLOOKUP(E4154,Refs!$P$2:$S$29,4,FALSE)</f>
        <v>North East and Yorkshire</v>
      </c>
      <c r="K4154" s="28" t="str">
        <f t="shared" si="133"/>
        <v/>
      </c>
    </row>
    <row r="4155" spans="1:11" x14ac:dyDescent="0.35">
      <c r="A4155" s="69">
        <f t="shared" si="132"/>
        <v>45778</v>
      </c>
      <c r="B4155" t="s">
        <v>918</v>
      </c>
      <c r="C4155" t="s">
        <v>284</v>
      </c>
      <c r="E4155" t="s">
        <v>300</v>
      </c>
      <c r="F4155" t="s">
        <v>301</v>
      </c>
      <c r="G4155" t="s">
        <v>25</v>
      </c>
      <c r="H4155">
        <v>68615</v>
      </c>
      <c r="I4155" s="68" t="str">
        <f>VLOOKUP(E4155,Refs!$P$2:$R$29,3,FALSE)</f>
        <v>Y63</v>
      </c>
      <c r="J4155" s="68" t="str">
        <f>VLOOKUP(E4155,Refs!$P$2:$S$29,4,FALSE)</f>
        <v>North East and Yorkshire</v>
      </c>
      <c r="K4155" s="28">
        <f t="shared" si="133"/>
        <v>68615</v>
      </c>
    </row>
    <row r="4156" spans="1:11" x14ac:dyDescent="0.35">
      <c r="A4156" s="69">
        <f t="shared" si="132"/>
        <v>45778</v>
      </c>
      <c r="B4156" t="s">
        <v>918</v>
      </c>
      <c r="C4156" t="s">
        <v>284</v>
      </c>
      <c r="E4156" t="s">
        <v>300</v>
      </c>
      <c r="F4156" t="s">
        <v>301</v>
      </c>
      <c r="G4156" t="s">
        <v>81</v>
      </c>
      <c r="H4156">
        <v>1806</v>
      </c>
      <c r="I4156" s="68" t="str">
        <f>VLOOKUP(E4156,Refs!$P$2:$R$29,3,FALSE)</f>
        <v>Y63</v>
      </c>
      <c r="J4156" s="68" t="str">
        <f>VLOOKUP(E4156,Refs!$P$2:$S$29,4,FALSE)</f>
        <v>North East and Yorkshire</v>
      </c>
      <c r="K4156" s="28">
        <f t="shared" si="133"/>
        <v>1806</v>
      </c>
    </row>
    <row r="4157" spans="1:11" x14ac:dyDescent="0.35">
      <c r="A4157" s="69">
        <f t="shared" si="132"/>
        <v>45778</v>
      </c>
      <c r="B4157" t="s">
        <v>918</v>
      </c>
      <c r="C4157" t="s">
        <v>284</v>
      </c>
      <c r="E4157" t="s">
        <v>300</v>
      </c>
      <c r="F4157" t="s">
        <v>301</v>
      </c>
      <c r="G4157" t="s">
        <v>82</v>
      </c>
      <c r="H4157">
        <v>18716</v>
      </c>
      <c r="I4157" s="68" t="str">
        <f>VLOOKUP(E4157,Refs!$P$2:$R$29,3,FALSE)</f>
        <v>Y63</v>
      </c>
      <c r="J4157" s="68" t="str">
        <f>VLOOKUP(E4157,Refs!$P$2:$S$29,4,FALSE)</f>
        <v>North East and Yorkshire</v>
      </c>
      <c r="K4157" s="28">
        <f t="shared" si="133"/>
        <v>18716</v>
      </c>
    </row>
    <row r="4158" spans="1:11" x14ac:dyDescent="0.35">
      <c r="A4158" s="69">
        <f t="shared" si="132"/>
        <v>45778</v>
      </c>
      <c r="B4158" t="s">
        <v>918</v>
      </c>
      <c r="C4158" t="s">
        <v>284</v>
      </c>
      <c r="E4158" t="s">
        <v>300</v>
      </c>
      <c r="F4158" t="s">
        <v>301</v>
      </c>
      <c r="G4158" t="s">
        <v>83</v>
      </c>
      <c r="H4158">
        <v>6848</v>
      </c>
      <c r="I4158" s="68" t="str">
        <f>VLOOKUP(E4158,Refs!$P$2:$R$29,3,FALSE)</f>
        <v>Y63</v>
      </c>
      <c r="J4158" s="68" t="str">
        <f>VLOOKUP(E4158,Refs!$P$2:$S$29,4,FALSE)</f>
        <v>North East and Yorkshire</v>
      </c>
      <c r="K4158" s="28">
        <f t="shared" si="133"/>
        <v>6848</v>
      </c>
    </row>
    <row r="4159" spans="1:11" x14ac:dyDescent="0.35">
      <c r="A4159" s="69">
        <f t="shared" si="132"/>
        <v>45778</v>
      </c>
      <c r="B4159" t="s">
        <v>918</v>
      </c>
      <c r="C4159" t="s">
        <v>284</v>
      </c>
      <c r="E4159" t="s">
        <v>300</v>
      </c>
      <c r="F4159" t="s">
        <v>301</v>
      </c>
      <c r="G4159" t="s">
        <v>84</v>
      </c>
      <c r="H4159">
        <v>6321</v>
      </c>
      <c r="I4159" s="68" t="str">
        <f>VLOOKUP(E4159,Refs!$P$2:$R$29,3,FALSE)</f>
        <v>Y63</v>
      </c>
      <c r="J4159" s="68" t="str">
        <f>VLOOKUP(E4159,Refs!$P$2:$S$29,4,FALSE)</f>
        <v>North East and Yorkshire</v>
      </c>
      <c r="K4159" s="28">
        <f t="shared" si="133"/>
        <v>6321</v>
      </c>
    </row>
    <row r="4160" spans="1:11" x14ac:dyDescent="0.35">
      <c r="A4160" s="69">
        <f t="shared" si="132"/>
        <v>45778</v>
      </c>
      <c r="B4160" t="s">
        <v>918</v>
      </c>
      <c r="C4160" t="s">
        <v>284</v>
      </c>
      <c r="E4160" t="s">
        <v>300</v>
      </c>
      <c r="F4160" t="s">
        <v>301</v>
      </c>
      <c r="G4160" t="s">
        <v>85</v>
      </c>
      <c r="H4160">
        <v>22232</v>
      </c>
      <c r="I4160" s="68" t="str">
        <f>VLOOKUP(E4160,Refs!$P$2:$R$29,3,FALSE)</f>
        <v>Y63</v>
      </c>
      <c r="J4160" s="68" t="str">
        <f>VLOOKUP(E4160,Refs!$P$2:$S$29,4,FALSE)</f>
        <v>North East and Yorkshire</v>
      </c>
      <c r="K4160" s="28">
        <f t="shared" si="133"/>
        <v>22232</v>
      </c>
    </row>
    <row r="4161" spans="1:11" x14ac:dyDescent="0.35">
      <c r="A4161" s="69">
        <f t="shared" si="132"/>
        <v>45778</v>
      </c>
      <c r="B4161" t="s">
        <v>918</v>
      </c>
      <c r="C4161" t="s">
        <v>284</v>
      </c>
      <c r="E4161" t="s">
        <v>300</v>
      </c>
      <c r="F4161" t="s">
        <v>301</v>
      </c>
      <c r="G4161" t="s">
        <v>86</v>
      </c>
      <c r="H4161">
        <v>7212</v>
      </c>
      <c r="I4161" s="68" t="str">
        <f>VLOOKUP(E4161,Refs!$P$2:$R$29,3,FALSE)</f>
        <v>Y63</v>
      </c>
      <c r="J4161" s="68" t="str">
        <f>VLOOKUP(E4161,Refs!$P$2:$S$29,4,FALSE)</f>
        <v>North East and Yorkshire</v>
      </c>
      <c r="K4161" s="28">
        <f t="shared" si="133"/>
        <v>7212</v>
      </c>
    </row>
    <row r="4162" spans="1:11" x14ac:dyDescent="0.35">
      <c r="A4162" s="69">
        <f t="shared" si="132"/>
        <v>45778</v>
      </c>
      <c r="B4162" t="s">
        <v>918</v>
      </c>
      <c r="C4162" t="s">
        <v>284</v>
      </c>
      <c r="E4162" t="s">
        <v>300</v>
      </c>
      <c r="F4162" t="s">
        <v>301</v>
      </c>
      <c r="G4162" t="s">
        <v>87</v>
      </c>
      <c r="H4162">
        <v>2928</v>
      </c>
      <c r="I4162" s="68" t="str">
        <f>VLOOKUP(E4162,Refs!$P$2:$R$29,3,FALSE)</f>
        <v>Y63</v>
      </c>
      <c r="J4162" s="68" t="str">
        <f>VLOOKUP(E4162,Refs!$P$2:$S$29,4,FALSE)</f>
        <v>North East and Yorkshire</v>
      </c>
      <c r="K4162" s="28">
        <f t="shared" si="133"/>
        <v>2928</v>
      </c>
    </row>
    <row r="4163" spans="1:11" x14ac:dyDescent="0.35">
      <c r="A4163" s="69">
        <f t="shared" ref="A4163:A4226" si="134">DATEVALUE(RIGHT(B4163,8))</f>
        <v>45778</v>
      </c>
      <c r="B4163" t="s">
        <v>918</v>
      </c>
      <c r="C4163" t="s">
        <v>284</v>
      </c>
      <c r="E4163" t="s">
        <v>300</v>
      </c>
      <c r="F4163" t="s">
        <v>301</v>
      </c>
      <c r="G4163" t="s">
        <v>88</v>
      </c>
      <c r="H4163">
        <v>16380</v>
      </c>
      <c r="I4163" s="68" t="str">
        <f>VLOOKUP(E4163,Refs!$P$2:$R$29,3,FALSE)</f>
        <v>Y63</v>
      </c>
      <c r="J4163" s="68" t="str">
        <f>VLOOKUP(E4163,Refs!$P$2:$S$29,4,FALSE)</f>
        <v>North East and Yorkshire</v>
      </c>
      <c r="K4163" s="28">
        <f t="shared" si="133"/>
        <v>16380</v>
      </c>
    </row>
    <row r="4164" spans="1:11" x14ac:dyDescent="0.35">
      <c r="A4164" s="69">
        <f t="shared" si="134"/>
        <v>45778</v>
      </c>
      <c r="B4164" t="s">
        <v>918</v>
      </c>
      <c r="C4164" t="s">
        <v>284</v>
      </c>
      <c r="E4164" t="s">
        <v>300</v>
      </c>
      <c r="F4164" t="s">
        <v>301</v>
      </c>
      <c r="G4164" t="s">
        <v>89</v>
      </c>
      <c r="H4164">
        <v>32798</v>
      </c>
      <c r="I4164" s="68" t="str">
        <f>VLOOKUP(E4164,Refs!$P$2:$R$29,3,FALSE)</f>
        <v>Y63</v>
      </c>
      <c r="J4164" s="68" t="str">
        <f>VLOOKUP(E4164,Refs!$P$2:$S$29,4,FALSE)</f>
        <v>North East and Yorkshire</v>
      </c>
      <c r="K4164" s="28">
        <f t="shared" si="133"/>
        <v>32798</v>
      </c>
    </row>
    <row r="4165" spans="1:11" x14ac:dyDescent="0.35">
      <c r="A4165" s="69">
        <f t="shared" si="134"/>
        <v>45778</v>
      </c>
      <c r="B4165" t="s">
        <v>918</v>
      </c>
      <c r="C4165" t="s">
        <v>284</v>
      </c>
      <c r="E4165" t="s">
        <v>300</v>
      </c>
      <c r="F4165" t="s">
        <v>301</v>
      </c>
      <c r="G4165" t="s">
        <v>90</v>
      </c>
      <c r="H4165">
        <v>156607</v>
      </c>
      <c r="I4165" s="68" t="str">
        <f>VLOOKUP(E4165,Refs!$P$2:$R$29,3,FALSE)</f>
        <v>Y63</v>
      </c>
      <c r="J4165" s="68" t="str">
        <f>VLOOKUP(E4165,Refs!$P$2:$S$29,4,FALSE)</f>
        <v>North East and Yorkshire</v>
      </c>
      <c r="K4165" s="28">
        <f t="shared" si="133"/>
        <v>156607</v>
      </c>
    </row>
    <row r="4166" spans="1:11" x14ac:dyDescent="0.35">
      <c r="A4166" s="69">
        <f t="shared" si="134"/>
        <v>45778</v>
      </c>
      <c r="B4166" t="s">
        <v>918</v>
      </c>
      <c r="C4166" t="s">
        <v>284</v>
      </c>
      <c r="E4166" t="s">
        <v>300</v>
      </c>
      <c r="F4166" t="s">
        <v>301</v>
      </c>
      <c r="G4166" t="s">
        <v>27</v>
      </c>
      <c r="H4166">
        <v>16602</v>
      </c>
      <c r="I4166" s="68" t="str">
        <f>VLOOKUP(E4166,Refs!$P$2:$R$29,3,FALSE)</f>
        <v>Y63</v>
      </c>
      <c r="J4166" s="68" t="str">
        <f>VLOOKUP(E4166,Refs!$P$2:$S$29,4,FALSE)</f>
        <v>North East and Yorkshire</v>
      </c>
      <c r="K4166" s="28">
        <f t="shared" si="133"/>
        <v>16602</v>
      </c>
    </row>
    <row r="4167" spans="1:11" x14ac:dyDescent="0.35">
      <c r="A4167" s="69">
        <f t="shared" si="134"/>
        <v>45778</v>
      </c>
      <c r="B4167" t="s">
        <v>918</v>
      </c>
      <c r="C4167" t="s">
        <v>284</v>
      </c>
      <c r="E4167" t="s">
        <v>300</v>
      </c>
      <c r="F4167" t="s">
        <v>301</v>
      </c>
      <c r="G4167" t="s">
        <v>29</v>
      </c>
      <c r="H4167">
        <v>22725</v>
      </c>
      <c r="I4167" s="68" t="str">
        <f>VLOOKUP(E4167,Refs!$P$2:$R$29,3,FALSE)</f>
        <v>Y63</v>
      </c>
      <c r="J4167" s="68" t="str">
        <f>VLOOKUP(E4167,Refs!$P$2:$S$29,4,FALSE)</f>
        <v>North East and Yorkshire</v>
      </c>
      <c r="K4167" s="28">
        <f t="shared" si="133"/>
        <v>22725</v>
      </c>
    </row>
    <row r="4168" spans="1:11" x14ac:dyDescent="0.35">
      <c r="A4168" s="69">
        <f t="shared" si="134"/>
        <v>45778</v>
      </c>
      <c r="B4168" t="s">
        <v>918</v>
      </c>
      <c r="C4168" t="s">
        <v>284</v>
      </c>
      <c r="E4168" t="s">
        <v>300</v>
      </c>
      <c r="F4168" t="s">
        <v>301</v>
      </c>
      <c r="G4168" t="s">
        <v>91</v>
      </c>
      <c r="H4168">
        <v>17327</v>
      </c>
      <c r="I4168" s="68" t="str">
        <f>VLOOKUP(E4168,Refs!$P$2:$R$29,3,FALSE)</f>
        <v>Y63</v>
      </c>
      <c r="J4168" s="68" t="str">
        <f>VLOOKUP(E4168,Refs!$P$2:$S$29,4,FALSE)</f>
        <v>North East and Yorkshire</v>
      </c>
      <c r="K4168" s="28">
        <f t="shared" si="133"/>
        <v>17327</v>
      </c>
    </row>
    <row r="4169" spans="1:11" x14ac:dyDescent="0.35">
      <c r="A4169" s="69">
        <f t="shared" si="134"/>
        <v>45778</v>
      </c>
      <c r="B4169" t="s">
        <v>918</v>
      </c>
      <c r="C4169" t="s">
        <v>284</v>
      </c>
      <c r="E4169" t="s">
        <v>300</v>
      </c>
      <c r="F4169" t="s">
        <v>301</v>
      </c>
      <c r="G4169" t="s">
        <v>92</v>
      </c>
      <c r="H4169">
        <v>5</v>
      </c>
      <c r="I4169" s="68" t="str">
        <f>VLOOKUP(E4169,Refs!$P$2:$R$29,3,FALSE)</f>
        <v>Y63</v>
      </c>
      <c r="J4169" s="68" t="str">
        <f>VLOOKUP(E4169,Refs!$P$2:$S$29,4,FALSE)</f>
        <v>North East and Yorkshire</v>
      </c>
      <c r="K4169" s="28">
        <f t="shared" si="133"/>
        <v>5</v>
      </c>
    </row>
    <row r="4170" spans="1:11" x14ac:dyDescent="0.35">
      <c r="A4170" s="69">
        <f t="shared" si="134"/>
        <v>45778</v>
      </c>
      <c r="B4170" t="s">
        <v>918</v>
      </c>
      <c r="C4170" t="s">
        <v>284</v>
      </c>
      <c r="E4170" t="s">
        <v>300</v>
      </c>
      <c r="F4170" t="s">
        <v>301</v>
      </c>
      <c r="G4170" t="s">
        <v>93</v>
      </c>
      <c r="H4170">
        <v>13759</v>
      </c>
      <c r="I4170" s="68" t="str">
        <f>VLOOKUP(E4170,Refs!$P$2:$R$29,3,FALSE)</f>
        <v>Y63</v>
      </c>
      <c r="J4170" s="68" t="str">
        <f>VLOOKUP(E4170,Refs!$P$2:$S$29,4,FALSE)</f>
        <v>North East and Yorkshire</v>
      </c>
      <c r="K4170" s="28">
        <f t="shared" si="133"/>
        <v>13759</v>
      </c>
    </row>
    <row r="4171" spans="1:11" x14ac:dyDescent="0.35">
      <c r="A4171" s="69">
        <f t="shared" si="134"/>
        <v>45778</v>
      </c>
      <c r="B4171" t="s">
        <v>918</v>
      </c>
      <c r="C4171" t="s">
        <v>284</v>
      </c>
      <c r="E4171" t="s">
        <v>300</v>
      </c>
      <c r="F4171" t="s">
        <v>301</v>
      </c>
      <c r="G4171" t="s">
        <v>94</v>
      </c>
      <c r="H4171">
        <v>550</v>
      </c>
      <c r="I4171" s="68" t="str">
        <f>VLOOKUP(E4171,Refs!$P$2:$R$29,3,FALSE)</f>
        <v>Y63</v>
      </c>
      <c r="J4171" s="68" t="str">
        <f>VLOOKUP(E4171,Refs!$P$2:$S$29,4,FALSE)</f>
        <v>North East and Yorkshire</v>
      </c>
      <c r="K4171" s="28">
        <f t="shared" si="133"/>
        <v>550</v>
      </c>
    </row>
    <row r="4172" spans="1:11" x14ac:dyDescent="0.35">
      <c r="A4172" s="69">
        <f t="shared" si="134"/>
        <v>45778</v>
      </c>
      <c r="B4172" t="s">
        <v>918</v>
      </c>
      <c r="C4172" t="s">
        <v>284</v>
      </c>
      <c r="E4172" t="s">
        <v>300</v>
      </c>
      <c r="F4172" t="s">
        <v>301</v>
      </c>
      <c r="G4172" t="s">
        <v>95</v>
      </c>
      <c r="H4172">
        <v>6893</v>
      </c>
      <c r="I4172" s="68" t="str">
        <f>VLOOKUP(E4172,Refs!$P$2:$R$29,3,FALSE)</f>
        <v>Y63</v>
      </c>
      <c r="J4172" s="68" t="str">
        <f>VLOOKUP(E4172,Refs!$P$2:$S$29,4,FALSE)</f>
        <v>North East and Yorkshire</v>
      </c>
      <c r="K4172" s="28">
        <f t="shared" si="133"/>
        <v>6893</v>
      </c>
    </row>
    <row r="4173" spans="1:11" x14ac:dyDescent="0.35">
      <c r="A4173" s="69">
        <f t="shared" si="134"/>
        <v>45778</v>
      </c>
      <c r="B4173" t="s">
        <v>918</v>
      </c>
      <c r="C4173" t="s">
        <v>284</v>
      </c>
      <c r="E4173" t="s">
        <v>300</v>
      </c>
      <c r="F4173" t="s">
        <v>301</v>
      </c>
      <c r="G4173" t="s">
        <v>96</v>
      </c>
      <c r="H4173">
        <v>2439</v>
      </c>
      <c r="I4173" s="68" t="str">
        <f>VLOOKUP(E4173,Refs!$P$2:$R$29,3,FALSE)</f>
        <v>Y63</v>
      </c>
      <c r="J4173" s="68" t="str">
        <f>VLOOKUP(E4173,Refs!$P$2:$S$29,4,FALSE)</f>
        <v>North East and Yorkshire</v>
      </c>
      <c r="K4173" s="28">
        <f t="shared" si="133"/>
        <v>2439</v>
      </c>
    </row>
    <row r="4174" spans="1:11" x14ac:dyDescent="0.35">
      <c r="A4174" s="69">
        <f t="shared" si="134"/>
        <v>45778</v>
      </c>
      <c r="B4174" t="s">
        <v>918</v>
      </c>
      <c r="C4174" t="s">
        <v>284</v>
      </c>
      <c r="E4174" t="s">
        <v>300</v>
      </c>
      <c r="F4174" t="s">
        <v>301</v>
      </c>
      <c r="G4174" t="s">
        <v>97</v>
      </c>
      <c r="H4174">
        <v>6960</v>
      </c>
      <c r="I4174" s="68" t="str">
        <f>VLOOKUP(E4174,Refs!$P$2:$R$29,3,FALSE)</f>
        <v>Y63</v>
      </c>
      <c r="J4174" s="68" t="str">
        <f>VLOOKUP(E4174,Refs!$P$2:$S$29,4,FALSE)</f>
        <v>North East and Yorkshire</v>
      </c>
      <c r="K4174" s="28">
        <f t="shared" si="133"/>
        <v>6960</v>
      </c>
    </row>
    <row r="4175" spans="1:11" x14ac:dyDescent="0.35">
      <c r="A4175" s="69">
        <f t="shared" si="134"/>
        <v>45778</v>
      </c>
      <c r="B4175" t="s">
        <v>918</v>
      </c>
      <c r="C4175" t="s">
        <v>284</v>
      </c>
      <c r="E4175" t="s">
        <v>300</v>
      </c>
      <c r="F4175" t="s">
        <v>301</v>
      </c>
      <c r="G4175" t="s">
        <v>31</v>
      </c>
      <c r="H4175">
        <v>2612</v>
      </c>
      <c r="I4175" s="68" t="str">
        <f>VLOOKUP(E4175,Refs!$P$2:$R$29,3,FALSE)</f>
        <v>Y63</v>
      </c>
      <c r="J4175" s="68" t="str">
        <f>VLOOKUP(E4175,Refs!$P$2:$S$29,4,FALSE)</f>
        <v>North East and Yorkshire</v>
      </c>
      <c r="K4175" s="28">
        <f t="shared" si="133"/>
        <v>2612</v>
      </c>
    </row>
    <row r="4176" spans="1:11" x14ac:dyDescent="0.35">
      <c r="A4176" s="69">
        <f t="shared" si="134"/>
        <v>45778</v>
      </c>
      <c r="B4176" t="s">
        <v>918</v>
      </c>
      <c r="C4176" t="s">
        <v>284</v>
      </c>
      <c r="E4176" t="s">
        <v>300</v>
      </c>
      <c r="F4176" t="s">
        <v>301</v>
      </c>
      <c r="G4176" t="s">
        <v>98</v>
      </c>
      <c r="H4176">
        <v>21478</v>
      </c>
      <c r="I4176" s="68" t="str">
        <f>VLOOKUP(E4176,Refs!$P$2:$R$29,3,FALSE)</f>
        <v>Y63</v>
      </c>
      <c r="J4176" s="68" t="str">
        <f>VLOOKUP(E4176,Refs!$P$2:$S$29,4,FALSE)</f>
        <v>North East and Yorkshire</v>
      </c>
      <c r="K4176" s="28">
        <f t="shared" si="133"/>
        <v>21478</v>
      </c>
    </row>
    <row r="4177" spans="1:11" x14ac:dyDescent="0.35">
      <c r="A4177" s="69">
        <f t="shared" si="134"/>
        <v>45778</v>
      </c>
      <c r="B4177" t="s">
        <v>918</v>
      </c>
      <c r="C4177" t="s">
        <v>284</v>
      </c>
      <c r="E4177" t="s">
        <v>300</v>
      </c>
      <c r="F4177" t="s">
        <v>301</v>
      </c>
      <c r="G4177" t="s">
        <v>99</v>
      </c>
      <c r="H4177">
        <v>13566</v>
      </c>
      <c r="I4177" s="68" t="str">
        <f>VLOOKUP(E4177,Refs!$P$2:$R$29,3,FALSE)</f>
        <v>Y63</v>
      </c>
      <c r="J4177" s="68" t="str">
        <f>VLOOKUP(E4177,Refs!$P$2:$S$29,4,FALSE)</f>
        <v>North East and Yorkshire</v>
      </c>
      <c r="K4177" s="28">
        <f t="shared" si="133"/>
        <v>13566</v>
      </c>
    </row>
    <row r="4178" spans="1:11" x14ac:dyDescent="0.35">
      <c r="A4178" s="69">
        <f t="shared" si="134"/>
        <v>45778</v>
      </c>
      <c r="B4178" t="s">
        <v>918</v>
      </c>
      <c r="C4178" t="s">
        <v>284</v>
      </c>
      <c r="E4178" t="s">
        <v>300</v>
      </c>
      <c r="F4178" t="s">
        <v>301</v>
      </c>
      <c r="G4178" t="s">
        <v>100</v>
      </c>
      <c r="H4178">
        <v>13541</v>
      </c>
      <c r="I4178" s="68" t="str">
        <f>VLOOKUP(E4178,Refs!$P$2:$R$29,3,FALSE)</f>
        <v>Y63</v>
      </c>
      <c r="J4178" s="68" t="str">
        <f>VLOOKUP(E4178,Refs!$P$2:$S$29,4,FALSE)</f>
        <v>North East and Yorkshire</v>
      </c>
      <c r="K4178" s="28">
        <f t="shared" si="133"/>
        <v>13541</v>
      </c>
    </row>
    <row r="4179" spans="1:11" x14ac:dyDescent="0.35">
      <c r="A4179" s="69">
        <f t="shared" si="134"/>
        <v>45778</v>
      </c>
      <c r="B4179" t="s">
        <v>918</v>
      </c>
      <c r="C4179" t="s">
        <v>284</v>
      </c>
      <c r="E4179" t="s">
        <v>300</v>
      </c>
      <c r="F4179" t="s">
        <v>301</v>
      </c>
      <c r="G4179" t="s">
        <v>101</v>
      </c>
      <c r="H4179">
        <v>12934</v>
      </c>
      <c r="I4179" s="68" t="str">
        <f>VLOOKUP(E4179,Refs!$P$2:$R$29,3,FALSE)</f>
        <v>Y63</v>
      </c>
      <c r="J4179" s="68" t="str">
        <f>VLOOKUP(E4179,Refs!$P$2:$S$29,4,FALSE)</f>
        <v>North East and Yorkshire</v>
      </c>
      <c r="K4179" s="28">
        <f t="shared" si="133"/>
        <v>12934</v>
      </c>
    </row>
    <row r="4180" spans="1:11" x14ac:dyDescent="0.35">
      <c r="A4180" s="69">
        <f t="shared" si="134"/>
        <v>45778</v>
      </c>
      <c r="B4180" t="s">
        <v>918</v>
      </c>
      <c r="C4180" t="s">
        <v>284</v>
      </c>
      <c r="E4180" t="s">
        <v>300</v>
      </c>
      <c r="F4180" t="s">
        <v>301</v>
      </c>
      <c r="G4180" t="s">
        <v>102</v>
      </c>
      <c r="H4180">
        <v>411</v>
      </c>
      <c r="I4180" s="68" t="str">
        <f>VLOOKUP(E4180,Refs!$P$2:$R$29,3,FALSE)</f>
        <v>Y63</v>
      </c>
      <c r="J4180" s="68" t="str">
        <f>VLOOKUP(E4180,Refs!$P$2:$S$29,4,FALSE)</f>
        <v>North East and Yorkshire</v>
      </c>
      <c r="K4180" s="28">
        <f t="shared" si="133"/>
        <v>411</v>
      </c>
    </row>
    <row r="4181" spans="1:11" x14ac:dyDescent="0.35">
      <c r="A4181" s="69">
        <f t="shared" si="134"/>
        <v>45778</v>
      </c>
      <c r="B4181" t="s">
        <v>918</v>
      </c>
      <c r="C4181" t="s">
        <v>284</v>
      </c>
      <c r="E4181" t="s">
        <v>300</v>
      </c>
      <c r="F4181" t="s">
        <v>301</v>
      </c>
      <c r="G4181" t="s">
        <v>103</v>
      </c>
      <c r="H4181">
        <v>4030</v>
      </c>
      <c r="I4181" s="68" t="str">
        <f>VLOOKUP(E4181,Refs!$P$2:$R$29,3,FALSE)</f>
        <v>Y63</v>
      </c>
      <c r="J4181" s="68" t="str">
        <f>VLOOKUP(E4181,Refs!$P$2:$S$29,4,FALSE)</f>
        <v>North East and Yorkshire</v>
      </c>
      <c r="K4181" s="28">
        <f t="shared" si="133"/>
        <v>4030</v>
      </c>
    </row>
    <row r="4182" spans="1:11" x14ac:dyDescent="0.35">
      <c r="A4182" s="69">
        <f t="shared" si="134"/>
        <v>45778</v>
      </c>
      <c r="B4182" t="s">
        <v>918</v>
      </c>
      <c r="C4182" t="s">
        <v>284</v>
      </c>
      <c r="E4182" t="s">
        <v>300</v>
      </c>
      <c r="F4182" t="s">
        <v>301</v>
      </c>
      <c r="G4182" t="s">
        <v>104</v>
      </c>
      <c r="H4182">
        <v>2266</v>
      </c>
      <c r="I4182" s="68" t="str">
        <f>VLOOKUP(E4182,Refs!$P$2:$R$29,3,FALSE)</f>
        <v>Y63</v>
      </c>
      <c r="J4182" s="68" t="str">
        <f>VLOOKUP(E4182,Refs!$P$2:$S$29,4,FALSE)</f>
        <v>North East and Yorkshire</v>
      </c>
      <c r="K4182" s="28">
        <f t="shared" si="133"/>
        <v>2266</v>
      </c>
    </row>
    <row r="4183" spans="1:11" x14ac:dyDescent="0.35">
      <c r="A4183" s="69">
        <f t="shared" si="134"/>
        <v>45778</v>
      </c>
      <c r="B4183" t="s">
        <v>918</v>
      </c>
      <c r="C4183" t="s">
        <v>284</v>
      </c>
      <c r="E4183" t="s">
        <v>300</v>
      </c>
      <c r="F4183" t="s">
        <v>301</v>
      </c>
      <c r="G4183" t="s">
        <v>105</v>
      </c>
      <c r="H4183">
        <v>3130489</v>
      </c>
      <c r="I4183" s="68" t="str">
        <f>VLOOKUP(E4183,Refs!$P$2:$R$29,3,FALSE)</f>
        <v>Y63</v>
      </c>
      <c r="J4183" s="68" t="str">
        <f>VLOOKUP(E4183,Refs!$P$2:$S$29,4,FALSE)</f>
        <v>North East and Yorkshire</v>
      </c>
      <c r="K4183" s="28">
        <f t="shared" si="133"/>
        <v>3130489</v>
      </c>
    </row>
    <row r="4184" spans="1:11" x14ac:dyDescent="0.35">
      <c r="A4184" s="69">
        <f t="shared" si="134"/>
        <v>45778</v>
      </c>
      <c r="B4184" t="s">
        <v>918</v>
      </c>
      <c r="C4184" t="s">
        <v>284</v>
      </c>
      <c r="E4184" t="s">
        <v>300</v>
      </c>
      <c r="F4184" t="s">
        <v>301</v>
      </c>
      <c r="G4184" t="s">
        <v>106</v>
      </c>
      <c r="H4184">
        <v>8834</v>
      </c>
      <c r="I4184" s="68" t="str">
        <f>VLOOKUP(E4184,Refs!$P$2:$R$29,3,FALSE)</f>
        <v>Y63</v>
      </c>
      <c r="J4184" s="68" t="str">
        <f>VLOOKUP(E4184,Refs!$P$2:$S$29,4,FALSE)</f>
        <v>North East and Yorkshire</v>
      </c>
      <c r="K4184" s="28">
        <f t="shared" si="133"/>
        <v>8834</v>
      </c>
    </row>
    <row r="4185" spans="1:11" x14ac:dyDescent="0.35">
      <c r="A4185" s="69">
        <f t="shared" si="134"/>
        <v>45778</v>
      </c>
      <c r="B4185" t="s">
        <v>918</v>
      </c>
      <c r="C4185" t="s">
        <v>284</v>
      </c>
      <c r="E4185" t="s">
        <v>300</v>
      </c>
      <c r="F4185" t="s">
        <v>301</v>
      </c>
      <c r="G4185" t="s">
        <v>107</v>
      </c>
      <c r="H4185">
        <v>6898</v>
      </c>
      <c r="I4185" s="68" t="str">
        <f>VLOOKUP(E4185,Refs!$P$2:$R$29,3,FALSE)</f>
        <v>Y63</v>
      </c>
      <c r="J4185" s="68" t="str">
        <f>VLOOKUP(E4185,Refs!$P$2:$S$29,4,FALSE)</f>
        <v>North East and Yorkshire</v>
      </c>
      <c r="K4185" s="28">
        <f t="shared" si="133"/>
        <v>6898</v>
      </c>
    </row>
    <row r="4186" spans="1:11" x14ac:dyDescent="0.35">
      <c r="A4186" s="69">
        <f t="shared" si="134"/>
        <v>45778</v>
      </c>
      <c r="B4186" t="s">
        <v>918</v>
      </c>
      <c r="C4186" t="s">
        <v>284</v>
      </c>
      <c r="E4186" t="s">
        <v>300</v>
      </c>
      <c r="F4186" t="s">
        <v>301</v>
      </c>
      <c r="G4186" t="s">
        <v>108</v>
      </c>
      <c r="H4186">
        <v>574</v>
      </c>
      <c r="I4186" s="68" t="str">
        <f>VLOOKUP(E4186,Refs!$P$2:$R$29,3,FALSE)</f>
        <v>Y63</v>
      </c>
      <c r="J4186" s="68" t="str">
        <f>VLOOKUP(E4186,Refs!$P$2:$S$29,4,FALSE)</f>
        <v>North East and Yorkshire</v>
      </c>
      <c r="K4186" s="28">
        <f t="shared" si="133"/>
        <v>574</v>
      </c>
    </row>
    <row r="4187" spans="1:11" x14ac:dyDescent="0.35">
      <c r="A4187" s="69">
        <f t="shared" si="134"/>
        <v>45778</v>
      </c>
      <c r="B4187" t="s">
        <v>918</v>
      </c>
      <c r="C4187" t="s">
        <v>284</v>
      </c>
      <c r="E4187" t="s">
        <v>300</v>
      </c>
      <c r="F4187" t="s">
        <v>301</v>
      </c>
      <c r="G4187" t="s">
        <v>109</v>
      </c>
      <c r="H4187">
        <v>3057</v>
      </c>
      <c r="I4187" s="68" t="str">
        <f>VLOOKUP(E4187,Refs!$P$2:$R$29,3,FALSE)</f>
        <v>Y63</v>
      </c>
      <c r="J4187" s="68" t="str">
        <f>VLOOKUP(E4187,Refs!$P$2:$S$29,4,FALSE)</f>
        <v>North East and Yorkshire</v>
      </c>
      <c r="K4187" s="28">
        <f t="shared" si="133"/>
        <v>3057</v>
      </c>
    </row>
    <row r="4188" spans="1:11" x14ac:dyDescent="0.35">
      <c r="A4188" s="69">
        <f t="shared" si="134"/>
        <v>45778</v>
      </c>
      <c r="B4188" t="s">
        <v>918</v>
      </c>
      <c r="C4188" t="s">
        <v>284</v>
      </c>
      <c r="E4188" t="s">
        <v>300</v>
      </c>
      <c r="F4188" t="s">
        <v>301</v>
      </c>
      <c r="G4188" t="s">
        <v>110</v>
      </c>
      <c r="H4188">
        <v>0</v>
      </c>
      <c r="I4188" s="68" t="str">
        <f>VLOOKUP(E4188,Refs!$P$2:$R$29,3,FALSE)</f>
        <v>Y63</v>
      </c>
      <c r="J4188" s="68" t="str">
        <f>VLOOKUP(E4188,Refs!$P$2:$S$29,4,FALSE)</f>
        <v>North East and Yorkshire</v>
      </c>
      <c r="K4188" s="28" t="str">
        <f t="shared" si="133"/>
        <v/>
      </c>
    </row>
    <row r="4189" spans="1:11" x14ac:dyDescent="0.35">
      <c r="A4189" s="69">
        <f t="shared" si="134"/>
        <v>45778</v>
      </c>
      <c r="B4189" t="s">
        <v>918</v>
      </c>
      <c r="C4189" t="s">
        <v>284</v>
      </c>
      <c r="E4189" t="s">
        <v>300</v>
      </c>
      <c r="F4189" t="s">
        <v>301</v>
      </c>
      <c r="G4189" t="s">
        <v>111</v>
      </c>
      <c r="H4189">
        <v>5072</v>
      </c>
      <c r="I4189" s="68" t="str">
        <f>VLOOKUP(E4189,Refs!$P$2:$R$29,3,FALSE)</f>
        <v>Y63</v>
      </c>
      <c r="J4189" s="68" t="str">
        <f>VLOOKUP(E4189,Refs!$P$2:$S$29,4,FALSE)</f>
        <v>North East and Yorkshire</v>
      </c>
      <c r="K4189" s="28">
        <f t="shared" si="133"/>
        <v>5072</v>
      </c>
    </row>
    <row r="4190" spans="1:11" x14ac:dyDescent="0.35">
      <c r="A4190" s="69">
        <f t="shared" si="134"/>
        <v>45778</v>
      </c>
      <c r="B4190" t="s">
        <v>918</v>
      </c>
      <c r="C4190" t="s">
        <v>284</v>
      </c>
      <c r="E4190" t="s">
        <v>300</v>
      </c>
      <c r="F4190" t="s">
        <v>301</v>
      </c>
      <c r="G4190" t="s">
        <v>814</v>
      </c>
      <c r="H4190">
        <v>61569</v>
      </c>
      <c r="I4190" s="68" t="str">
        <f>VLOOKUP(E4190,Refs!$P$2:$R$29,3,FALSE)</f>
        <v>Y63</v>
      </c>
      <c r="J4190" s="68" t="str">
        <f>VLOOKUP(E4190,Refs!$P$2:$S$29,4,FALSE)</f>
        <v>North East and Yorkshire</v>
      </c>
      <c r="K4190" s="28">
        <f t="shared" si="133"/>
        <v>61569</v>
      </c>
    </row>
    <row r="4191" spans="1:11" x14ac:dyDescent="0.35">
      <c r="A4191" s="69">
        <f t="shared" si="134"/>
        <v>45778</v>
      </c>
      <c r="B4191" t="s">
        <v>918</v>
      </c>
      <c r="C4191" t="s">
        <v>284</v>
      </c>
      <c r="E4191" t="s">
        <v>300</v>
      </c>
      <c r="F4191" t="s">
        <v>301</v>
      </c>
      <c r="G4191" t="s">
        <v>815</v>
      </c>
      <c r="H4191">
        <v>3078</v>
      </c>
      <c r="I4191" s="68" t="str">
        <f>VLOOKUP(E4191,Refs!$P$2:$R$29,3,FALSE)</f>
        <v>Y63</v>
      </c>
      <c r="J4191" s="68" t="str">
        <f>VLOOKUP(E4191,Refs!$P$2:$S$29,4,FALSE)</f>
        <v>North East and Yorkshire</v>
      </c>
      <c r="K4191" s="28">
        <f t="shared" si="133"/>
        <v>3078</v>
      </c>
    </row>
    <row r="4192" spans="1:11" x14ac:dyDescent="0.35">
      <c r="A4192" s="69">
        <f t="shared" si="134"/>
        <v>45778</v>
      </c>
      <c r="B4192" t="s">
        <v>918</v>
      </c>
      <c r="C4192" t="s">
        <v>284</v>
      </c>
      <c r="E4192" t="s">
        <v>300</v>
      </c>
      <c r="F4192" t="s">
        <v>301</v>
      </c>
      <c r="G4192" t="s">
        <v>112</v>
      </c>
      <c r="H4192">
        <v>102693</v>
      </c>
      <c r="I4192" s="68" t="str">
        <f>VLOOKUP(E4192,Refs!$P$2:$R$29,3,FALSE)</f>
        <v>Y63</v>
      </c>
      <c r="J4192" s="68" t="str">
        <f>VLOOKUP(E4192,Refs!$P$2:$S$29,4,FALSE)</f>
        <v>North East and Yorkshire</v>
      </c>
      <c r="K4192" s="28">
        <f t="shared" si="133"/>
        <v>102693</v>
      </c>
    </row>
    <row r="4193" spans="1:11" x14ac:dyDescent="0.35">
      <c r="A4193" s="69">
        <f t="shared" si="134"/>
        <v>45778</v>
      </c>
      <c r="B4193" t="s">
        <v>918</v>
      </c>
      <c r="C4193" t="s">
        <v>284</v>
      </c>
      <c r="E4193" t="s">
        <v>300</v>
      </c>
      <c r="F4193" t="s">
        <v>301</v>
      </c>
      <c r="G4193" t="s">
        <v>113</v>
      </c>
      <c r="H4193">
        <v>18</v>
      </c>
      <c r="I4193" s="68" t="str">
        <f>VLOOKUP(E4193,Refs!$P$2:$R$29,3,FALSE)</f>
        <v>Y63</v>
      </c>
      <c r="J4193" s="68" t="str">
        <f>VLOOKUP(E4193,Refs!$P$2:$S$29,4,FALSE)</f>
        <v>North East and Yorkshire</v>
      </c>
      <c r="K4193" s="28">
        <f t="shared" si="133"/>
        <v>18</v>
      </c>
    </row>
    <row r="4194" spans="1:11" x14ac:dyDescent="0.35">
      <c r="A4194" s="69">
        <f t="shared" si="134"/>
        <v>45778</v>
      </c>
      <c r="B4194" t="s">
        <v>918</v>
      </c>
      <c r="C4194" t="s">
        <v>284</v>
      </c>
      <c r="E4194" t="s">
        <v>300</v>
      </c>
      <c r="F4194" t="s">
        <v>301</v>
      </c>
      <c r="G4194" t="s">
        <v>114</v>
      </c>
      <c r="H4194">
        <v>85353</v>
      </c>
      <c r="I4194" s="68" t="str">
        <f>VLOOKUP(E4194,Refs!$P$2:$R$29,3,FALSE)</f>
        <v>Y63</v>
      </c>
      <c r="J4194" s="68" t="str">
        <f>VLOOKUP(E4194,Refs!$P$2:$S$29,4,FALSE)</f>
        <v>North East and Yorkshire</v>
      </c>
      <c r="K4194" s="28">
        <f t="shared" ref="K4194:K4257" si="135">IF(OR(H4194="NULL",H4194=0,H4194=""),"",H4194)</f>
        <v>85353</v>
      </c>
    </row>
    <row r="4195" spans="1:11" x14ac:dyDescent="0.35">
      <c r="A4195" s="69">
        <f t="shared" si="134"/>
        <v>45778</v>
      </c>
      <c r="B4195" t="s">
        <v>918</v>
      </c>
      <c r="C4195" t="s">
        <v>284</v>
      </c>
      <c r="E4195" t="s">
        <v>300</v>
      </c>
      <c r="F4195" t="s">
        <v>301</v>
      </c>
      <c r="G4195" t="s">
        <v>115</v>
      </c>
      <c r="H4195">
        <v>21895</v>
      </c>
      <c r="I4195" s="68" t="str">
        <f>VLOOKUP(E4195,Refs!$P$2:$R$29,3,FALSE)</f>
        <v>Y63</v>
      </c>
      <c r="J4195" s="68" t="str">
        <f>VLOOKUP(E4195,Refs!$P$2:$S$29,4,FALSE)</f>
        <v>North East and Yorkshire</v>
      </c>
      <c r="K4195" s="28">
        <f t="shared" si="135"/>
        <v>21895</v>
      </c>
    </row>
    <row r="4196" spans="1:11" x14ac:dyDescent="0.35">
      <c r="A4196" s="69">
        <f t="shared" si="134"/>
        <v>45778</v>
      </c>
      <c r="B4196" t="s">
        <v>918</v>
      </c>
      <c r="C4196" t="s">
        <v>284</v>
      </c>
      <c r="E4196" t="s">
        <v>300</v>
      </c>
      <c r="F4196" t="s">
        <v>301</v>
      </c>
      <c r="G4196" t="s">
        <v>116</v>
      </c>
      <c r="H4196">
        <v>14121</v>
      </c>
      <c r="I4196" s="68" t="str">
        <f>VLOOKUP(E4196,Refs!$P$2:$R$29,3,FALSE)</f>
        <v>Y63</v>
      </c>
      <c r="J4196" s="68" t="str">
        <f>VLOOKUP(E4196,Refs!$P$2:$S$29,4,FALSE)</f>
        <v>North East and Yorkshire</v>
      </c>
      <c r="K4196" s="28">
        <f t="shared" si="135"/>
        <v>14121</v>
      </c>
    </row>
    <row r="4197" spans="1:11" x14ac:dyDescent="0.35">
      <c r="A4197" s="69">
        <f t="shared" si="134"/>
        <v>45778</v>
      </c>
      <c r="B4197" t="s">
        <v>918</v>
      </c>
      <c r="C4197" t="s">
        <v>284</v>
      </c>
      <c r="E4197" t="s">
        <v>300</v>
      </c>
      <c r="F4197" t="s">
        <v>301</v>
      </c>
      <c r="G4197" t="s">
        <v>117</v>
      </c>
      <c r="H4197">
        <v>4938</v>
      </c>
      <c r="I4197" s="68" t="str">
        <f>VLOOKUP(E4197,Refs!$P$2:$R$29,3,FALSE)</f>
        <v>Y63</v>
      </c>
      <c r="J4197" s="68" t="str">
        <f>VLOOKUP(E4197,Refs!$P$2:$S$29,4,FALSE)</f>
        <v>North East and Yorkshire</v>
      </c>
      <c r="K4197" s="28">
        <f t="shared" si="135"/>
        <v>4938</v>
      </c>
    </row>
    <row r="4198" spans="1:11" x14ac:dyDescent="0.35">
      <c r="A4198" s="69">
        <f t="shared" si="134"/>
        <v>45778</v>
      </c>
      <c r="B4198" t="s">
        <v>918</v>
      </c>
      <c r="C4198" t="s">
        <v>284</v>
      </c>
      <c r="E4198" t="s">
        <v>300</v>
      </c>
      <c r="F4198" t="s">
        <v>301</v>
      </c>
      <c r="G4198" t="s">
        <v>118</v>
      </c>
      <c r="H4198">
        <v>37565</v>
      </c>
      <c r="I4198" s="68" t="str">
        <f>VLOOKUP(E4198,Refs!$P$2:$R$29,3,FALSE)</f>
        <v>Y63</v>
      </c>
      <c r="J4198" s="68" t="str">
        <f>VLOOKUP(E4198,Refs!$P$2:$S$29,4,FALSE)</f>
        <v>North East and Yorkshire</v>
      </c>
      <c r="K4198" s="28">
        <f t="shared" si="135"/>
        <v>37565</v>
      </c>
    </row>
    <row r="4199" spans="1:11" x14ac:dyDescent="0.35">
      <c r="A4199" s="69">
        <f t="shared" si="134"/>
        <v>45778</v>
      </c>
      <c r="B4199" t="s">
        <v>918</v>
      </c>
      <c r="C4199" t="s">
        <v>284</v>
      </c>
      <c r="E4199" t="s">
        <v>300</v>
      </c>
      <c r="F4199" t="s">
        <v>301</v>
      </c>
      <c r="G4199" t="s">
        <v>119</v>
      </c>
      <c r="H4199">
        <v>627</v>
      </c>
      <c r="I4199" s="68" t="str">
        <f>VLOOKUP(E4199,Refs!$P$2:$R$29,3,FALSE)</f>
        <v>Y63</v>
      </c>
      <c r="J4199" s="68" t="str">
        <f>VLOOKUP(E4199,Refs!$P$2:$S$29,4,FALSE)</f>
        <v>North East and Yorkshire</v>
      </c>
      <c r="K4199" s="28">
        <f t="shared" si="135"/>
        <v>627</v>
      </c>
    </row>
    <row r="4200" spans="1:11" x14ac:dyDescent="0.35">
      <c r="A4200" s="69">
        <f t="shared" si="134"/>
        <v>45778</v>
      </c>
      <c r="B4200" t="s">
        <v>918</v>
      </c>
      <c r="C4200" t="s">
        <v>284</v>
      </c>
      <c r="E4200" t="s">
        <v>300</v>
      </c>
      <c r="F4200" t="s">
        <v>301</v>
      </c>
      <c r="G4200" t="s">
        <v>120</v>
      </c>
      <c r="H4200">
        <v>2955</v>
      </c>
      <c r="I4200" s="68" t="str">
        <f>VLOOKUP(E4200,Refs!$P$2:$R$29,3,FALSE)</f>
        <v>Y63</v>
      </c>
      <c r="J4200" s="68" t="str">
        <f>VLOOKUP(E4200,Refs!$P$2:$S$29,4,FALSE)</f>
        <v>North East and Yorkshire</v>
      </c>
      <c r="K4200" s="28">
        <f t="shared" si="135"/>
        <v>2955</v>
      </c>
    </row>
    <row r="4201" spans="1:11" x14ac:dyDescent="0.35">
      <c r="A4201" s="69">
        <f t="shared" si="134"/>
        <v>45778</v>
      </c>
      <c r="B4201" t="s">
        <v>918</v>
      </c>
      <c r="C4201" t="s">
        <v>284</v>
      </c>
      <c r="E4201" t="s">
        <v>300</v>
      </c>
      <c r="F4201" t="s">
        <v>301</v>
      </c>
      <c r="G4201" t="s">
        <v>121</v>
      </c>
      <c r="H4201">
        <v>1002</v>
      </c>
      <c r="I4201" s="68" t="str">
        <f>VLOOKUP(E4201,Refs!$P$2:$R$29,3,FALSE)</f>
        <v>Y63</v>
      </c>
      <c r="J4201" s="68" t="str">
        <f>VLOOKUP(E4201,Refs!$P$2:$S$29,4,FALSE)</f>
        <v>North East and Yorkshire</v>
      </c>
      <c r="K4201" s="28">
        <f t="shared" si="135"/>
        <v>1002</v>
      </c>
    </row>
    <row r="4202" spans="1:11" x14ac:dyDescent="0.35">
      <c r="A4202" s="69">
        <f t="shared" si="134"/>
        <v>45778</v>
      </c>
      <c r="B4202" t="s">
        <v>918</v>
      </c>
      <c r="C4202" t="s">
        <v>284</v>
      </c>
      <c r="E4202" t="s">
        <v>300</v>
      </c>
      <c r="F4202" t="s">
        <v>301</v>
      </c>
      <c r="G4202" t="s">
        <v>122</v>
      </c>
      <c r="H4202">
        <v>17558</v>
      </c>
      <c r="I4202" s="68" t="str">
        <f>VLOOKUP(E4202,Refs!$P$2:$R$29,3,FALSE)</f>
        <v>Y63</v>
      </c>
      <c r="J4202" s="68" t="str">
        <f>VLOOKUP(E4202,Refs!$P$2:$S$29,4,FALSE)</f>
        <v>North East and Yorkshire</v>
      </c>
      <c r="K4202" s="28">
        <f t="shared" si="135"/>
        <v>17558</v>
      </c>
    </row>
    <row r="4203" spans="1:11" x14ac:dyDescent="0.35">
      <c r="A4203" s="69">
        <f t="shared" si="134"/>
        <v>45778</v>
      </c>
      <c r="B4203" t="s">
        <v>918</v>
      </c>
      <c r="C4203" t="s">
        <v>284</v>
      </c>
      <c r="E4203" t="s">
        <v>300</v>
      </c>
      <c r="F4203" t="s">
        <v>301</v>
      </c>
      <c r="G4203" t="s">
        <v>123</v>
      </c>
      <c r="H4203">
        <v>29</v>
      </c>
      <c r="I4203" s="68" t="str">
        <f>VLOOKUP(E4203,Refs!$P$2:$R$29,3,FALSE)</f>
        <v>Y63</v>
      </c>
      <c r="J4203" s="68" t="str">
        <f>VLOOKUP(E4203,Refs!$P$2:$S$29,4,FALSE)</f>
        <v>North East and Yorkshire</v>
      </c>
      <c r="K4203" s="28">
        <f t="shared" si="135"/>
        <v>29</v>
      </c>
    </row>
    <row r="4204" spans="1:11" x14ac:dyDescent="0.35">
      <c r="A4204" s="69">
        <f t="shared" si="134"/>
        <v>45778</v>
      </c>
      <c r="B4204" t="s">
        <v>918</v>
      </c>
      <c r="C4204" t="s">
        <v>284</v>
      </c>
      <c r="E4204" t="s">
        <v>300</v>
      </c>
      <c r="F4204" t="s">
        <v>301</v>
      </c>
      <c r="G4204" t="s">
        <v>124</v>
      </c>
      <c r="H4204">
        <v>4</v>
      </c>
      <c r="I4204" s="68" t="str">
        <f>VLOOKUP(E4204,Refs!$P$2:$R$29,3,FALSE)</f>
        <v>Y63</v>
      </c>
      <c r="J4204" s="68" t="str">
        <f>VLOOKUP(E4204,Refs!$P$2:$S$29,4,FALSE)</f>
        <v>North East and Yorkshire</v>
      </c>
      <c r="K4204" s="28">
        <f t="shared" si="135"/>
        <v>4</v>
      </c>
    </row>
    <row r="4205" spans="1:11" x14ac:dyDescent="0.35">
      <c r="A4205" s="69">
        <f t="shared" si="134"/>
        <v>45778</v>
      </c>
      <c r="B4205" t="s">
        <v>918</v>
      </c>
      <c r="C4205" t="s">
        <v>284</v>
      </c>
      <c r="E4205" t="s">
        <v>300</v>
      </c>
      <c r="F4205" t="s">
        <v>301</v>
      </c>
      <c r="G4205" t="s">
        <v>125</v>
      </c>
      <c r="H4205">
        <v>0</v>
      </c>
      <c r="I4205" s="68" t="str">
        <f>VLOOKUP(E4205,Refs!$P$2:$R$29,3,FALSE)</f>
        <v>Y63</v>
      </c>
      <c r="J4205" s="68" t="str">
        <f>VLOOKUP(E4205,Refs!$P$2:$S$29,4,FALSE)</f>
        <v>North East and Yorkshire</v>
      </c>
      <c r="K4205" s="28" t="str">
        <f t="shared" si="135"/>
        <v/>
      </c>
    </row>
    <row r="4206" spans="1:11" x14ac:dyDescent="0.35">
      <c r="A4206" s="69">
        <f t="shared" si="134"/>
        <v>45778</v>
      </c>
      <c r="B4206" t="s">
        <v>918</v>
      </c>
      <c r="C4206" t="s">
        <v>284</v>
      </c>
      <c r="E4206" t="s">
        <v>300</v>
      </c>
      <c r="F4206" t="s">
        <v>301</v>
      </c>
      <c r="G4206" t="s">
        <v>126</v>
      </c>
      <c r="H4206">
        <v>0</v>
      </c>
      <c r="I4206" s="68" t="str">
        <f>VLOOKUP(E4206,Refs!$P$2:$R$29,3,FALSE)</f>
        <v>Y63</v>
      </c>
      <c r="J4206" s="68" t="str">
        <f>VLOOKUP(E4206,Refs!$P$2:$S$29,4,FALSE)</f>
        <v>North East and Yorkshire</v>
      </c>
      <c r="K4206" s="28" t="str">
        <f t="shared" si="135"/>
        <v/>
      </c>
    </row>
    <row r="4207" spans="1:11" x14ac:dyDescent="0.35">
      <c r="A4207" s="69">
        <f t="shared" si="134"/>
        <v>45778</v>
      </c>
      <c r="B4207" t="s">
        <v>918</v>
      </c>
      <c r="C4207" t="s">
        <v>284</v>
      </c>
      <c r="E4207" t="s">
        <v>300</v>
      </c>
      <c r="F4207" t="s">
        <v>301</v>
      </c>
      <c r="G4207" t="s">
        <v>127</v>
      </c>
      <c r="H4207">
        <v>0</v>
      </c>
      <c r="I4207" s="68" t="str">
        <f>VLOOKUP(E4207,Refs!$P$2:$R$29,3,FALSE)</f>
        <v>Y63</v>
      </c>
      <c r="J4207" s="68" t="str">
        <f>VLOOKUP(E4207,Refs!$P$2:$S$29,4,FALSE)</f>
        <v>North East and Yorkshire</v>
      </c>
      <c r="K4207" s="28" t="str">
        <f t="shared" si="135"/>
        <v/>
      </c>
    </row>
    <row r="4208" spans="1:11" x14ac:dyDescent="0.35">
      <c r="A4208" s="69">
        <f t="shared" si="134"/>
        <v>45778</v>
      </c>
      <c r="B4208" t="s">
        <v>918</v>
      </c>
      <c r="C4208" t="s">
        <v>284</v>
      </c>
      <c r="E4208" t="s">
        <v>300</v>
      </c>
      <c r="F4208" t="s">
        <v>301</v>
      </c>
      <c r="G4208" t="s">
        <v>128</v>
      </c>
      <c r="H4208">
        <v>15324</v>
      </c>
      <c r="I4208" s="68" t="str">
        <f>VLOOKUP(E4208,Refs!$P$2:$R$29,3,FALSE)</f>
        <v>Y63</v>
      </c>
      <c r="J4208" s="68" t="str">
        <f>VLOOKUP(E4208,Refs!$P$2:$S$29,4,FALSE)</f>
        <v>North East and Yorkshire</v>
      </c>
      <c r="K4208" s="28">
        <f t="shared" si="135"/>
        <v>15324</v>
      </c>
    </row>
    <row r="4209" spans="1:11" x14ac:dyDescent="0.35">
      <c r="A4209" s="69">
        <f t="shared" si="134"/>
        <v>45778</v>
      </c>
      <c r="B4209" t="s">
        <v>918</v>
      </c>
      <c r="C4209" t="s">
        <v>284</v>
      </c>
      <c r="E4209" t="s">
        <v>300</v>
      </c>
      <c r="F4209" t="s">
        <v>301</v>
      </c>
      <c r="G4209" t="s">
        <v>129</v>
      </c>
      <c r="H4209">
        <v>3772</v>
      </c>
      <c r="I4209" s="68" t="str">
        <f>VLOOKUP(E4209,Refs!$P$2:$R$29,3,FALSE)</f>
        <v>Y63</v>
      </c>
      <c r="J4209" s="68" t="str">
        <f>VLOOKUP(E4209,Refs!$P$2:$S$29,4,FALSE)</f>
        <v>North East and Yorkshire</v>
      </c>
      <c r="K4209" s="28">
        <f t="shared" si="135"/>
        <v>3772</v>
      </c>
    </row>
    <row r="4210" spans="1:11" x14ac:dyDescent="0.35">
      <c r="A4210" s="69">
        <f t="shared" si="134"/>
        <v>45778</v>
      </c>
      <c r="B4210" t="s">
        <v>918</v>
      </c>
      <c r="C4210" t="s">
        <v>284</v>
      </c>
      <c r="E4210" t="s">
        <v>300</v>
      </c>
      <c r="F4210" t="s">
        <v>301</v>
      </c>
      <c r="G4210" t="s">
        <v>130</v>
      </c>
      <c r="H4210">
        <v>3358</v>
      </c>
      <c r="I4210" s="68" t="str">
        <f>VLOOKUP(E4210,Refs!$P$2:$R$29,3,FALSE)</f>
        <v>Y63</v>
      </c>
      <c r="J4210" s="68" t="str">
        <f>VLOOKUP(E4210,Refs!$P$2:$S$29,4,FALSE)</f>
        <v>North East and Yorkshire</v>
      </c>
      <c r="K4210" s="28">
        <f t="shared" si="135"/>
        <v>3358</v>
      </c>
    </row>
    <row r="4211" spans="1:11" x14ac:dyDescent="0.35">
      <c r="A4211" s="69">
        <f t="shared" si="134"/>
        <v>45778</v>
      </c>
      <c r="B4211" t="s">
        <v>918</v>
      </c>
      <c r="C4211" t="s">
        <v>284</v>
      </c>
      <c r="E4211" t="s">
        <v>300</v>
      </c>
      <c r="F4211" t="s">
        <v>301</v>
      </c>
      <c r="G4211" t="s">
        <v>131</v>
      </c>
      <c r="H4211">
        <v>2638</v>
      </c>
      <c r="I4211" s="68" t="str">
        <f>VLOOKUP(E4211,Refs!$P$2:$R$29,3,FALSE)</f>
        <v>Y63</v>
      </c>
      <c r="J4211" s="68" t="str">
        <f>VLOOKUP(E4211,Refs!$P$2:$S$29,4,FALSE)</f>
        <v>North East and Yorkshire</v>
      </c>
      <c r="K4211" s="28">
        <f t="shared" si="135"/>
        <v>2638</v>
      </c>
    </row>
    <row r="4212" spans="1:11" x14ac:dyDescent="0.35">
      <c r="A4212" s="69">
        <f t="shared" si="134"/>
        <v>45778</v>
      </c>
      <c r="B4212" t="s">
        <v>918</v>
      </c>
      <c r="C4212" t="s">
        <v>284</v>
      </c>
      <c r="E4212" t="s">
        <v>300</v>
      </c>
      <c r="F4212" t="s">
        <v>301</v>
      </c>
      <c r="G4212" t="s">
        <v>132</v>
      </c>
      <c r="H4212">
        <v>13399</v>
      </c>
      <c r="I4212" s="68" t="str">
        <f>VLOOKUP(E4212,Refs!$P$2:$R$29,3,FALSE)</f>
        <v>Y63</v>
      </c>
      <c r="J4212" s="68" t="str">
        <f>VLOOKUP(E4212,Refs!$P$2:$S$29,4,FALSE)</f>
        <v>North East and Yorkshire</v>
      </c>
      <c r="K4212" s="28">
        <f t="shared" si="135"/>
        <v>13399</v>
      </c>
    </row>
    <row r="4213" spans="1:11" x14ac:dyDescent="0.35">
      <c r="A4213" s="69">
        <f t="shared" si="134"/>
        <v>45778</v>
      </c>
      <c r="B4213" t="s">
        <v>918</v>
      </c>
      <c r="C4213" t="s">
        <v>284</v>
      </c>
      <c r="E4213" t="s">
        <v>300</v>
      </c>
      <c r="F4213" t="s">
        <v>301</v>
      </c>
      <c r="G4213" t="s">
        <v>133</v>
      </c>
      <c r="H4213">
        <v>8351</v>
      </c>
      <c r="I4213" s="68" t="str">
        <f>VLOOKUP(E4213,Refs!$P$2:$R$29,3,FALSE)</f>
        <v>Y63</v>
      </c>
      <c r="J4213" s="68" t="str">
        <f>VLOOKUP(E4213,Refs!$P$2:$S$29,4,FALSE)</f>
        <v>North East and Yorkshire</v>
      </c>
      <c r="K4213" s="28">
        <f t="shared" si="135"/>
        <v>8351</v>
      </c>
    </row>
    <row r="4214" spans="1:11" x14ac:dyDescent="0.35">
      <c r="A4214" s="69">
        <f t="shared" si="134"/>
        <v>45778</v>
      </c>
      <c r="B4214" t="s">
        <v>918</v>
      </c>
      <c r="C4214" t="s">
        <v>284</v>
      </c>
      <c r="E4214" t="s">
        <v>300</v>
      </c>
      <c r="F4214" t="s">
        <v>301</v>
      </c>
      <c r="G4214" t="s">
        <v>134</v>
      </c>
      <c r="H4214">
        <v>191</v>
      </c>
      <c r="I4214" s="68" t="str">
        <f>VLOOKUP(E4214,Refs!$P$2:$R$29,3,FALSE)</f>
        <v>Y63</v>
      </c>
      <c r="J4214" s="68" t="str">
        <f>VLOOKUP(E4214,Refs!$P$2:$S$29,4,FALSE)</f>
        <v>North East and Yorkshire</v>
      </c>
      <c r="K4214" s="28">
        <f t="shared" si="135"/>
        <v>191</v>
      </c>
    </row>
    <row r="4215" spans="1:11" x14ac:dyDescent="0.35">
      <c r="A4215" s="69">
        <f t="shared" si="134"/>
        <v>45778</v>
      </c>
      <c r="B4215" t="s">
        <v>918</v>
      </c>
      <c r="C4215" t="s">
        <v>284</v>
      </c>
      <c r="E4215" t="s">
        <v>300</v>
      </c>
      <c r="F4215" t="s">
        <v>301</v>
      </c>
      <c r="G4215" t="s">
        <v>135</v>
      </c>
      <c r="H4215">
        <v>135</v>
      </c>
      <c r="I4215" s="68" t="str">
        <f>VLOOKUP(E4215,Refs!$P$2:$R$29,3,FALSE)</f>
        <v>Y63</v>
      </c>
      <c r="J4215" s="68" t="str">
        <f>VLOOKUP(E4215,Refs!$P$2:$S$29,4,FALSE)</f>
        <v>North East and Yorkshire</v>
      </c>
      <c r="K4215" s="28">
        <f t="shared" si="135"/>
        <v>135</v>
      </c>
    </row>
    <row r="4216" spans="1:11" x14ac:dyDescent="0.35">
      <c r="A4216" s="69">
        <f t="shared" si="134"/>
        <v>45778</v>
      </c>
      <c r="B4216" t="s">
        <v>918</v>
      </c>
      <c r="C4216" t="s">
        <v>284</v>
      </c>
      <c r="E4216" t="s">
        <v>300</v>
      </c>
      <c r="F4216" t="s">
        <v>301</v>
      </c>
      <c r="G4216" t="s">
        <v>136</v>
      </c>
      <c r="H4216">
        <v>0</v>
      </c>
      <c r="I4216" s="68" t="str">
        <f>VLOOKUP(E4216,Refs!$P$2:$R$29,3,FALSE)</f>
        <v>Y63</v>
      </c>
      <c r="J4216" s="68" t="str">
        <f>VLOOKUP(E4216,Refs!$P$2:$S$29,4,FALSE)</f>
        <v>North East and Yorkshire</v>
      </c>
      <c r="K4216" s="28" t="str">
        <f t="shared" si="135"/>
        <v/>
      </c>
    </row>
    <row r="4217" spans="1:11" x14ac:dyDescent="0.35">
      <c r="A4217" s="69">
        <f t="shared" si="134"/>
        <v>45778</v>
      </c>
      <c r="B4217" t="s">
        <v>918</v>
      </c>
      <c r="C4217" t="s">
        <v>284</v>
      </c>
      <c r="E4217" t="s">
        <v>300</v>
      </c>
      <c r="F4217" t="s">
        <v>301</v>
      </c>
      <c r="G4217" t="s">
        <v>137</v>
      </c>
      <c r="H4217">
        <v>0</v>
      </c>
      <c r="I4217" s="68" t="str">
        <f>VLOOKUP(E4217,Refs!$P$2:$R$29,3,FALSE)</f>
        <v>Y63</v>
      </c>
      <c r="J4217" s="68" t="str">
        <f>VLOOKUP(E4217,Refs!$P$2:$S$29,4,FALSE)</f>
        <v>North East and Yorkshire</v>
      </c>
      <c r="K4217" s="28" t="str">
        <f t="shared" si="135"/>
        <v/>
      </c>
    </row>
    <row r="4218" spans="1:11" x14ac:dyDescent="0.35">
      <c r="A4218" s="69">
        <f t="shared" si="134"/>
        <v>45778</v>
      </c>
      <c r="B4218" t="s">
        <v>918</v>
      </c>
      <c r="C4218" t="s">
        <v>284</v>
      </c>
      <c r="E4218" t="s">
        <v>300</v>
      </c>
      <c r="F4218" t="s">
        <v>301</v>
      </c>
      <c r="G4218" t="s">
        <v>138</v>
      </c>
      <c r="H4218">
        <v>0</v>
      </c>
      <c r="I4218" s="68" t="str">
        <f>VLOOKUP(E4218,Refs!$P$2:$R$29,3,FALSE)</f>
        <v>Y63</v>
      </c>
      <c r="J4218" s="68" t="str">
        <f>VLOOKUP(E4218,Refs!$P$2:$S$29,4,FALSE)</f>
        <v>North East and Yorkshire</v>
      </c>
      <c r="K4218" s="28" t="str">
        <f t="shared" si="135"/>
        <v/>
      </c>
    </row>
    <row r="4219" spans="1:11" x14ac:dyDescent="0.35">
      <c r="A4219" s="69">
        <f t="shared" si="134"/>
        <v>45778</v>
      </c>
      <c r="B4219" t="s">
        <v>918</v>
      </c>
      <c r="C4219" t="s">
        <v>284</v>
      </c>
      <c r="E4219" t="s">
        <v>300</v>
      </c>
      <c r="F4219" t="s">
        <v>301</v>
      </c>
      <c r="G4219" t="s">
        <v>139</v>
      </c>
      <c r="H4219">
        <v>0</v>
      </c>
      <c r="I4219" s="68" t="str">
        <f>VLOOKUP(E4219,Refs!$P$2:$R$29,3,FALSE)</f>
        <v>Y63</v>
      </c>
      <c r="J4219" s="68" t="str">
        <f>VLOOKUP(E4219,Refs!$P$2:$S$29,4,FALSE)</f>
        <v>North East and Yorkshire</v>
      </c>
      <c r="K4219" s="28" t="str">
        <f t="shared" si="135"/>
        <v/>
      </c>
    </row>
    <row r="4220" spans="1:11" x14ac:dyDescent="0.35">
      <c r="A4220" s="69">
        <f t="shared" si="134"/>
        <v>45778</v>
      </c>
      <c r="B4220" t="s">
        <v>918</v>
      </c>
      <c r="C4220" t="s">
        <v>284</v>
      </c>
      <c r="E4220" t="s">
        <v>300</v>
      </c>
      <c r="F4220" t="s">
        <v>301</v>
      </c>
      <c r="G4220" t="s">
        <v>140</v>
      </c>
      <c r="H4220">
        <v>0</v>
      </c>
      <c r="I4220" s="68" t="str">
        <f>VLOOKUP(E4220,Refs!$P$2:$R$29,3,FALSE)</f>
        <v>Y63</v>
      </c>
      <c r="J4220" s="68" t="str">
        <f>VLOOKUP(E4220,Refs!$P$2:$S$29,4,FALSE)</f>
        <v>North East and Yorkshire</v>
      </c>
      <c r="K4220" s="28" t="str">
        <f t="shared" si="135"/>
        <v/>
      </c>
    </row>
    <row r="4221" spans="1:11" x14ac:dyDescent="0.35">
      <c r="A4221" s="69">
        <f t="shared" si="134"/>
        <v>45778</v>
      </c>
      <c r="B4221" t="s">
        <v>918</v>
      </c>
      <c r="C4221" t="s">
        <v>284</v>
      </c>
      <c r="E4221" t="s">
        <v>300</v>
      </c>
      <c r="F4221" t="s">
        <v>301</v>
      </c>
      <c r="G4221" t="s">
        <v>141</v>
      </c>
      <c r="H4221">
        <v>0</v>
      </c>
      <c r="I4221" s="68" t="str">
        <f>VLOOKUP(E4221,Refs!$P$2:$R$29,3,FALSE)</f>
        <v>Y63</v>
      </c>
      <c r="J4221" s="68" t="str">
        <f>VLOOKUP(E4221,Refs!$P$2:$S$29,4,FALSE)</f>
        <v>North East and Yorkshire</v>
      </c>
      <c r="K4221" s="28" t="str">
        <f t="shared" si="135"/>
        <v/>
      </c>
    </row>
    <row r="4222" spans="1:11" x14ac:dyDescent="0.35">
      <c r="A4222" s="69">
        <f t="shared" si="134"/>
        <v>45778</v>
      </c>
      <c r="B4222" t="s">
        <v>918</v>
      </c>
      <c r="C4222" t="s">
        <v>284</v>
      </c>
      <c r="E4222" t="s">
        <v>300</v>
      </c>
      <c r="F4222" t="s">
        <v>301</v>
      </c>
      <c r="G4222" t="s">
        <v>730</v>
      </c>
      <c r="H4222">
        <v>1</v>
      </c>
      <c r="I4222" s="68" t="str">
        <f>VLOOKUP(E4222,Refs!$P$2:$R$29,3,FALSE)</f>
        <v>Y63</v>
      </c>
      <c r="J4222" s="68" t="str">
        <f>VLOOKUP(E4222,Refs!$P$2:$S$29,4,FALSE)</f>
        <v>North East and Yorkshire</v>
      </c>
      <c r="K4222" s="28">
        <f t="shared" si="135"/>
        <v>1</v>
      </c>
    </row>
    <row r="4223" spans="1:11" x14ac:dyDescent="0.35">
      <c r="A4223" s="69">
        <f t="shared" si="134"/>
        <v>45778</v>
      </c>
      <c r="B4223" t="s">
        <v>918</v>
      </c>
      <c r="C4223" t="s">
        <v>284</v>
      </c>
      <c r="E4223" t="s">
        <v>300</v>
      </c>
      <c r="F4223" t="s">
        <v>301</v>
      </c>
      <c r="G4223" t="s">
        <v>729</v>
      </c>
      <c r="H4223">
        <v>0</v>
      </c>
      <c r="I4223" s="68" t="str">
        <f>VLOOKUP(E4223,Refs!$P$2:$R$29,3,FALSE)</f>
        <v>Y63</v>
      </c>
      <c r="J4223" s="68" t="str">
        <f>VLOOKUP(E4223,Refs!$P$2:$S$29,4,FALSE)</f>
        <v>North East and Yorkshire</v>
      </c>
      <c r="K4223" s="28" t="str">
        <f t="shared" si="135"/>
        <v/>
      </c>
    </row>
    <row r="4224" spans="1:11" x14ac:dyDescent="0.35">
      <c r="A4224" s="69">
        <f t="shared" si="134"/>
        <v>45778</v>
      </c>
      <c r="B4224" t="s">
        <v>918</v>
      </c>
      <c r="C4224" t="s">
        <v>284</v>
      </c>
      <c r="E4224" t="s">
        <v>300</v>
      </c>
      <c r="F4224" t="s">
        <v>301</v>
      </c>
      <c r="G4224" t="s">
        <v>732</v>
      </c>
      <c r="H4224">
        <v>3</v>
      </c>
      <c r="I4224" s="68" t="str">
        <f>VLOOKUP(E4224,Refs!$P$2:$R$29,3,FALSE)</f>
        <v>Y63</v>
      </c>
      <c r="J4224" s="68" t="str">
        <f>VLOOKUP(E4224,Refs!$P$2:$S$29,4,FALSE)</f>
        <v>North East and Yorkshire</v>
      </c>
      <c r="K4224" s="28">
        <f t="shared" si="135"/>
        <v>3</v>
      </c>
    </row>
    <row r="4225" spans="1:11" x14ac:dyDescent="0.35">
      <c r="A4225" s="69">
        <f t="shared" si="134"/>
        <v>45778</v>
      </c>
      <c r="B4225" t="s">
        <v>918</v>
      </c>
      <c r="C4225" t="s">
        <v>284</v>
      </c>
      <c r="E4225" t="s">
        <v>300</v>
      </c>
      <c r="F4225" t="s">
        <v>301</v>
      </c>
      <c r="G4225" t="s">
        <v>731</v>
      </c>
      <c r="H4225">
        <v>0</v>
      </c>
      <c r="I4225" s="68" t="str">
        <f>VLOOKUP(E4225,Refs!$P$2:$R$29,3,FALSE)</f>
        <v>Y63</v>
      </c>
      <c r="J4225" s="68" t="str">
        <f>VLOOKUP(E4225,Refs!$P$2:$S$29,4,FALSE)</f>
        <v>North East and Yorkshire</v>
      </c>
      <c r="K4225" s="28" t="str">
        <f t="shared" si="135"/>
        <v/>
      </c>
    </row>
    <row r="4226" spans="1:11" x14ac:dyDescent="0.35">
      <c r="A4226" s="69">
        <f t="shared" si="134"/>
        <v>45778</v>
      </c>
      <c r="B4226" t="s">
        <v>918</v>
      </c>
      <c r="C4226" t="s">
        <v>268</v>
      </c>
      <c r="E4226" t="s">
        <v>304</v>
      </c>
      <c r="F4226" t="s">
        <v>305</v>
      </c>
      <c r="G4226" t="s">
        <v>10</v>
      </c>
      <c r="H4226">
        <v>34219</v>
      </c>
      <c r="I4226" s="68" t="str">
        <f>VLOOKUP(E4226,Refs!$P$2:$R$29,3,FALSE)</f>
        <v>Y61</v>
      </c>
      <c r="J4226" s="68" t="str">
        <f>VLOOKUP(E4226,Refs!$P$2:$S$29,4,FALSE)</f>
        <v>East of England</v>
      </c>
      <c r="K4226" s="28">
        <f t="shared" si="135"/>
        <v>34219</v>
      </c>
    </row>
    <row r="4227" spans="1:11" x14ac:dyDescent="0.35">
      <c r="A4227" s="69">
        <f t="shared" ref="A4227:A4290" si="136">DATEVALUE(RIGHT(B4227,8))</f>
        <v>45778</v>
      </c>
      <c r="B4227" t="s">
        <v>918</v>
      </c>
      <c r="C4227" t="s">
        <v>268</v>
      </c>
      <c r="E4227" t="s">
        <v>304</v>
      </c>
      <c r="F4227" t="s">
        <v>305</v>
      </c>
      <c r="G4227" t="s">
        <v>70</v>
      </c>
      <c r="H4227">
        <v>34195</v>
      </c>
      <c r="I4227" s="68" t="str">
        <f>VLOOKUP(E4227,Refs!$P$2:$R$29,3,FALSE)</f>
        <v>Y61</v>
      </c>
      <c r="J4227" s="68" t="str">
        <f>VLOOKUP(E4227,Refs!$P$2:$S$29,4,FALSE)</f>
        <v>East of England</v>
      </c>
      <c r="K4227" s="28">
        <f t="shared" si="135"/>
        <v>34195</v>
      </c>
    </row>
    <row r="4228" spans="1:11" x14ac:dyDescent="0.35">
      <c r="A4228" s="69">
        <f t="shared" si="136"/>
        <v>45778</v>
      </c>
      <c r="B4228" t="s">
        <v>918</v>
      </c>
      <c r="C4228" t="s">
        <v>268</v>
      </c>
      <c r="E4228" t="s">
        <v>304</v>
      </c>
      <c r="F4228" t="s">
        <v>305</v>
      </c>
      <c r="G4228" t="s">
        <v>20</v>
      </c>
      <c r="H4228">
        <v>30441</v>
      </c>
      <c r="I4228" s="68" t="str">
        <f>VLOOKUP(E4228,Refs!$P$2:$R$29,3,FALSE)</f>
        <v>Y61</v>
      </c>
      <c r="J4228" s="68" t="str">
        <f>VLOOKUP(E4228,Refs!$P$2:$S$29,4,FALSE)</f>
        <v>East of England</v>
      </c>
      <c r="K4228" s="28">
        <f t="shared" si="135"/>
        <v>30441</v>
      </c>
    </row>
    <row r="4229" spans="1:11" x14ac:dyDescent="0.35">
      <c r="A4229" s="69">
        <f t="shared" si="136"/>
        <v>45778</v>
      </c>
      <c r="B4229" t="s">
        <v>918</v>
      </c>
      <c r="C4229" t="s">
        <v>268</v>
      </c>
      <c r="E4229" t="s">
        <v>304</v>
      </c>
      <c r="F4229" t="s">
        <v>305</v>
      </c>
      <c r="G4229" t="s">
        <v>23</v>
      </c>
      <c r="H4229">
        <v>22813</v>
      </c>
      <c r="I4229" s="68" t="str">
        <f>VLOOKUP(E4229,Refs!$P$2:$R$29,3,FALSE)</f>
        <v>Y61</v>
      </c>
      <c r="J4229" s="68" t="str">
        <f>VLOOKUP(E4229,Refs!$P$2:$S$29,4,FALSE)</f>
        <v>East of England</v>
      </c>
      <c r="K4229" s="28">
        <f t="shared" si="135"/>
        <v>22813</v>
      </c>
    </row>
    <row r="4230" spans="1:11" x14ac:dyDescent="0.35">
      <c r="A4230" s="69">
        <f t="shared" si="136"/>
        <v>45778</v>
      </c>
      <c r="B4230" t="s">
        <v>918</v>
      </c>
      <c r="C4230" t="s">
        <v>268</v>
      </c>
      <c r="E4230" t="s">
        <v>304</v>
      </c>
      <c r="F4230" t="s">
        <v>305</v>
      </c>
      <c r="G4230" t="s">
        <v>19</v>
      </c>
      <c r="H4230">
        <v>1527</v>
      </c>
      <c r="I4230" s="68" t="str">
        <f>VLOOKUP(E4230,Refs!$P$2:$R$29,3,FALSE)</f>
        <v>Y61</v>
      </c>
      <c r="J4230" s="68" t="str">
        <f>VLOOKUP(E4230,Refs!$P$2:$S$29,4,FALSE)</f>
        <v>East of England</v>
      </c>
      <c r="K4230" s="28">
        <f t="shared" si="135"/>
        <v>1527</v>
      </c>
    </row>
    <row r="4231" spans="1:11" x14ac:dyDescent="0.35">
      <c r="A4231" s="69">
        <f t="shared" si="136"/>
        <v>45778</v>
      </c>
      <c r="B4231" t="s">
        <v>918</v>
      </c>
      <c r="C4231" t="s">
        <v>268</v>
      </c>
      <c r="E4231" t="s">
        <v>304</v>
      </c>
      <c r="F4231" t="s">
        <v>305</v>
      </c>
      <c r="G4231" t="s">
        <v>21</v>
      </c>
      <c r="H4231">
        <v>2162877</v>
      </c>
      <c r="I4231" s="68" t="str">
        <f>VLOOKUP(E4231,Refs!$P$2:$R$29,3,FALSE)</f>
        <v>Y61</v>
      </c>
      <c r="J4231" s="68" t="str">
        <f>VLOOKUP(E4231,Refs!$P$2:$S$29,4,FALSE)</f>
        <v>East of England</v>
      </c>
      <c r="K4231" s="28">
        <f t="shared" si="135"/>
        <v>2162877</v>
      </c>
    </row>
    <row r="4232" spans="1:11" x14ac:dyDescent="0.35">
      <c r="A4232" s="69">
        <f t="shared" si="136"/>
        <v>45778</v>
      </c>
      <c r="B4232" t="s">
        <v>918</v>
      </c>
      <c r="C4232" t="s">
        <v>268</v>
      </c>
      <c r="E4232" t="s">
        <v>304</v>
      </c>
      <c r="F4232" t="s">
        <v>305</v>
      </c>
      <c r="G4232" t="s">
        <v>71</v>
      </c>
      <c r="H4232">
        <v>367</v>
      </c>
      <c r="I4232" s="68" t="str">
        <f>VLOOKUP(E4232,Refs!$P$2:$R$29,3,FALSE)</f>
        <v>Y61</v>
      </c>
      <c r="J4232" s="68" t="str">
        <f>VLOOKUP(E4232,Refs!$P$2:$S$29,4,FALSE)</f>
        <v>East of England</v>
      </c>
      <c r="K4232" s="28">
        <f t="shared" si="135"/>
        <v>367</v>
      </c>
    </row>
    <row r="4233" spans="1:11" x14ac:dyDescent="0.35">
      <c r="A4233" s="69">
        <f t="shared" si="136"/>
        <v>45778</v>
      </c>
      <c r="B4233" t="s">
        <v>918</v>
      </c>
      <c r="C4233" t="s">
        <v>268</v>
      </c>
      <c r="E4233" t="s">
        <v>304</v>
      </c>
      <c r="F4233" t="s">
        <v>305</v>
      </c>
      <c r="G4233" t="s">
        <v>72</v>
      </c>
      <c r="H4233">
        <v>472</v>
      </c>
      <c r="I4233" s="68" t="str">
        <f>VLOOKUP(E4233,Refs!$P$2:$R$29,3,FALSE)</f>
        <v>Y61</v>
      </c>
      <c r="J4233" s="68" t="str">
        <f>VLOOKUP(E4233,Refs!$P$2:$S$29,4,FALSE)</f>
        <v>East of England</v>
      </c>
      <c r="K4233" s="28">
        <f t="shared" si="135"/>
        <v>472</v>
      </c>
    </row>
    <row r="4234" spans="1:11" x14ac:dyDescent="0.35">
      <c r="A4234" s="69">
        <f t="shared" si="136"/>
        <v>45778</v>
      </c>
      <c r="B4234" t="s">
        <v>918</v>
      </c>
      <c r="C4234" t="s">
        <v>268</v>
      </c>
      <c r="E4234" t="s">
        <v>304</v>
      </c>
      <c r="F4234" t="s">
        <v>305</v>
      </c>
      <c r="G4234" t="s">
        <v>73</v>
      </c>
      <c r="H4234">
        <v>205312</v>
      </c>
      <c r="I4234" s="68" t="str">
        <f>VLOOKUP(E4234,Refs!$P$2:$R$29,3,FALSE)</f>
        <v>Y61</v>
      </c>
      <c r="J4234" s="68" t="str">
        <f>VLOOKUP(E4234,Refs!$P$2:$S$29,4,FALSE)</f>
        <v>East of England</v>
      </c>
      <c r="K4234" s="28">
        <f t="shared" si="135"/>
        <v>205312</v>
      </c>
    </row>
    <row r="4235" spans="1:11" x14ac:dyDescent="0.35">
      <c r="A4235" s="69">
        <f t="shared" si="136"/>
        <v>45778</v>
      </c>
      <c r="B4235" t="s">
        <v>918</v>
      </c>
      <c r="C4235" t="s">
        <v>268</v>
      </c>
      <c r="E4235" t="s">
        <v>304</v>
      </c>
      <c r="F4235" t="s">
        <v>305</v>
      </c>
      <c r="G4235" t="s">
        <v>74</v>
      </c>
      <c r="H4235">
        <v>11864</v>
      </c>
      <c r="I4235" s="68" t="str">
        <f>VLOOKUP(E4235,Refs!$P$2:$R$29,3,FALSE)</f>
        <v>Y61</v>
      </c>
      <c r="J4235" s="68" t="str">
        <f>VLOOKUP(E4235,Refs!$P$2:$S$29,4,FALSE)</f>
        <v>East of England</v>
      </c>
      <c r="K4235" s="28">
        <f t="shared" si="135"/>
        <v>11864</v>
      </c>
    </row>
    <row r="4236" spans="1:11" x14ac:dyDescent="0.35">
      <c r="A4236" s="69">
        <f t="shared" si="136"/>
        <v>45778</v>
      </c>
      <c r="B4236" t="s">
        <v>918</v>
      </c>
      <c r="C4236" t="s">
        <v>268</v>
      </c>
      <c r="E4236" t="s">
        <v>304</v>
      </c>
      <c r="F4236" t="s">
        <v>305</v>
      </c>
      <c r="G4236" t="s">
        <v>75</v>
      </c>
      <c r="H4236">
        <v>160578777</v>
      </c>
      <c r="I4236" s="68" t="str">
        <f>VLOOKUP(E4236,Refs!$P$2:$R$29,3,FALSE)</f>
        <v>Y61</v>
      </c>
      <c r="J4236" s="68" t="str">
        <f>VLOOKUP(E4236,Refs!$P$2:$S$29,4,FALSE)</f>
        <v>East of England</v>
      </c>
      <c r="K4236" s="28">
        <f t="shared" si="135"/>
        <v>160578777</v>
      </c>
    </row>
    <row r="4237" spans="1:11" x14ac:dyDescent="0.35">
      <c r="A4237" s="69">
        <f t="shared" si="136"/>
        <v>45778</v>
      </c>
      <c r="B4237" t="s">
        <v>918</v>
      </c>
      <c r="C4237" t="s">
        <v>268</v>
      </c>
      <c r="E4237" t="s">
        <v>304</v>
      </c>
      <c r="F4237" t="s">
        <v>305</v>
      </c>
      <c r="G4237" t="s">
        <v>26</v>
      </c>
      <c r="H4237">
        <v>24931</v>
      </c>
      <c r="I4237" s="68" t="str">
        <f>VLOOKUP(E4237,Refs!$P$2:$R$29,3,FALSE)</f>
        <v>Y61</v>
      </c>
      <c r="J4237" s="68" t="str">
        <f>VLOOKUP(E4237,Refs!$P$2:$S$29,4,FALSE)</f>
        <v>East of England</v>
      </c>
      <c r="K4237" s="28">
        <f t="shared" si="135"/>
        <v>24931</v>
      </c>
    </row>
    <row r="4238" spans="1:11" x14ac:dyDescent="0.35">
      <c r="A4238" s="69">
        <f t="shared" si="136"/>
        <v>45778</v>
      </c>
      <c r="B4238" t="s">
        <v>918</v>
      </c>
      <c r="C4238" t="s">
        <v>268</v>
      </c>
      <c r="E4238" t="s">
        <v>304</v>
      </c>
      <c r="F4238" t="s">
        <v>305</v>
      </c>
      <c r="G4238" t="s">
        <v>76</v>
      </c>
      <c r="H4238">
        <v>386</v>
      </c>
      <c r="I4238" s="68" t="str">
        <f>VLOOKUP(E4238,Refs!$P$2:$R$29,3,FALSE)</f>
        <v>Y61</v>
      </c>
      <c r="J4238" s="68" t="str">
        <f>VLOOKUP(E4238,Refs!$P$2:$S$29,4,FALSE)</f>
        <v>East of England</v>
      </c>
      <c r="K4238" s="28">
        <f t="shared" si="135"/>
        <v>386</v>
      </c>
    </row>
    <row r="4239" spans="1:11" x14ac:dyDescent="0.35">
      <c r="A4239" s="69">
        <f t="shared" si="136"/>
        <v>45778</v>
      </c>
      <c r="B4239" t="s">
        <v>918</v>
      </c>
      <c r="C4239" t="s">
        <v>268</v>
      </c>
      <c r="E4239" t="s">
        <v>304</v>
      </c>
      <c r="F4239" t="s">
        <v>305</v>
      </c>
      <c r="G4239" t="s">
        <v>77</v>
      </c>
      <c r="H4239">
        <v>12164</v>
      </c>
      <c r="I4239" s="68" t="str">
        <f>VLOOKUP(E4239,Refs!$P$2:$R$29,3,FALSE)</f>
        <v>Y61</v>
      </c>
      <c r="J4239" s="68" t="str">
        <f>VLOOKUP(E4239,Refs!$P$2:$S$29,4,FALSE)</f>
        <v>East of England</v>
      </c>
      <c r="K4239" s="28">
        <f t="shared" si="135"/>
        <v>12164</v>
      </c>
    </row>
    <row r="4240" spans="1:11" x14ac:dyDescent="0.35">
      <c r="A4240" s="69">
        <f t="shared" si="136"/>
        <v>45778</v>
      </c>
      <c r="B4240" t="s">
        <v>918</v>
      </c>
      <c r="C4240" t="s">
        <v>268</v>
      </c>
      <c r="E4240" t="s">
        <v>304</v>
      </c>
      <c r="F4240" t="s">
        <v>305</v>
      </c>
      <c r="G4240" t="s">
        <v>78</v>
      </c>
      <c r="H4240">
        <v>6344</v>
      </c>
      <c r="I4240" s="68" t="str">
        <f>VLOOKUP(E4240,Refs!$P$2:$R$29,3,FALSE)</f>
        <v>Y61</v>
      </c>
      <c r="J4240" s="68" t="str">
        <f>VLOOKUP(E4240,Refs!$P$2:$S$29,4,FALSE)</f>
        <v>East of England</v>
      </c>
      <c r="K4240" s="28">
        <f t="shared" si="135"/>
        <v>6344</v>
      </c>
    </row>
    <row r="4241" spans="1:11" x14ac:dyDescent="0.35">
      <c r="A4241" s="69">
        <f t="shared" si="136"/>
        <v>45778</v>
      </c>
      <c r="B4241" t="s">
        <v>918</v>
      </c>
      <c r="C4241" t="s">
        <v>268</v>
      </c>
      <c r="E4241" t="s">
        <v>304</v>
      </c>
      <c r="F4241" t="s">
        <v>305</v>
      </c>
      <c r="G4241" t="s">
        <v>79</v>
      </c>
      <c r="H4241">
        <v>6037</v>
      </c>
      <c r="I4241" s="68" t="str">
        <f>VLOOKUP(E4241,Refs!$P$2:$R$29,3,FALSE)</f>
        <v>Y61</v>
      </c>
      <c r="J4241" s="68" t="str">
        <f>VLOOKUP(E4241,Refs!$P$2:$S$29,4,FALSE)</f>
        <v>East of England</v>
      </c>
      <c r="K4241" s="28">
        <f t="shared" si="135"/>
        <v>6037</v>
      </c>
    </row>
    <row r="4242" spans="1:11" x14ac:dyDescent="0.35">
      <c r="A4242" s="69">
        <f t="shared" si="136"/>
        <v>45778</v>
      </c>
      <c r="B4242" t="s">
        <v>918</v>
      </c>
      <c r="C4242" t="s">
        <v>268</v>
      </c>
      <c r="E4242" t="s">
        <v>304</v>
      </c>
      <c r="F4242" t="s">
        <v>305</v>
      </c>
      <c r="G4242" t="s">
        <v>80</v>
      </c>
      <c r="H4242">
        <v>0</v>
      </c>
      <c r="I4242" s="68" t="str">
        <f>VLOOKUP(E4242,Refs!$P$2:$R$29,3,FALSE)</f>
        <v>Y61</v>
      </c>
      <c r="J4242" s="68" t="str">
        <f>VLOOKUP(E4242,Refs!$P$2:$S$29,4,FALSE)</f>
        <v>East of England</v>
      </c>
      <c r="K4242" s="28" t="str">
        <f t="shared" si="135"/>
        <v/>
      </c>
    </row>
    <row r="4243" spans="1:11" x14ac:dyDescent="0.35">
      <c r="A4243" s="69">
        <f t="shared" si="136"/>
        <v>45778</v>
      </c>
      <c r="B4243" t="s">
        <v>918</v>
      </c>
      <c r="C4243" t="s">
        <v>268</v>
      </c>
      <c r="E4243" t="s">
        <v>304</v>
      </c>
      <c r="F4243" t="s">
        <v>305</v>
      </c>
      <c r="G4243" t="s">
        <v>25</v>
      </c>
      <c r="H4243">
        <v>12381</v>
      </c>
      <c r="I4243" s="68" t="str">
        <f>VLOOKUP(E4243,Refs!$P$2:$R$29,3,FALSE)</f>
        <v>Y61</v>
      </c>
      <c r="J4243" s="68" t="str">
        <f>VLOOKUP(E4243,Refs!$P$2:$S$29,4,FALSE)</f>
        <v>East of England</v>
      </c>
      <c r="K4243" s="28">
        <f t="shared" si="135"/>
        <v>12381</v>
      </c>
    </row>
    <row r="4244" spans="1:11" x14ac:dyDescent="0.35">
      <c r="A4244" s="69">
        <f t="shared" si="136"/>
        <v>45778</v>
      </c>
      <c r="B4244" t="s">
        <v>918</v>
      </c>
      <c r="C4244" t="s">
        <v>268</v>
      </c>
      <c r="E4244" t="s">
        <v>304</v>
      </c>
      <c r="F4244" t="s">
        <v>305</v>
      </c>
      <c r="G4244" t="s">
        <v>81</v>
      </c>
      <c r="H4244">
        <v>0</v>
      </c>
      <c r="I4244" s="68" t="str">
        <f>VLOOKUP(E4244,Refs!$P$2:$R$29,3,FALSE)</f>
        <v>Y61</v>
      </c>
      <c r="J4244" s="68" t="str">
        <f>VLOOKUP(E4244,Refs!$P$2:$S$29,4,FALSE)</f>
        <v>East of England</v>
      </c>
      <c r="K4244" s="28" t="str">
        <f t="shared" si="135"/>
        <v/>
      </c>
    </row>
    <row r="4245" spans="1:11" x14ac:dyDescent="0.35">
      <c r="A4245" s="69">
        <f t="shared" si="136"/>
        <v>45778</v>
      </c>
      <c r="B4245" t="s">
        <v>918</v>
      </c>
      <c r="C4245" t="s">
        <v>268</v>
      </c>
      <c r="E4245" t="s">
        <v>304</v>
      </c>
      <c r="F4245" t="s">
        <v>305</v>
      </c>
      <c r="G4245" t="s">
        <v>82</v>
      </c>
      <c r="H4245">
        <v>6844</v>
      </c>
      <c r="I4245" s="68" t="str">
        <f>VLOOKUP(E4245,Refs!$P$2:$R$29,3,FALSE)</f>
        <v>Y61</v>
      </c>
      <c r="J4245" s="68" t="str">
        <f>VLOOKUP(E4245,Refs!$P$2:$S$29,4,FALSE)</f>
        <v>East of England</v>
      </c>
      <c r="K4245" s="28">
        <f t="shared" si="135"/>
        <v>6844</v>
      </c>
    </row>
    <row r="4246" spans="1:11" x14ac:dyDescent="0.35">
      <c r="A4246" s="69">
        <f t="shared" si="136"/>
        <v>45778</v>
      </c>
      <c r="B4246" t="s">
        <v>918</v>
      </c>
      <c r="C4246" t="s">
        <v>268</v>
      </c>
      <c r="E4246" t="s">
        <v>304</v>
      </c>
      <c r="F4246" t="s">
        <v>305</v>
      </c>
      <c r="G4246" t="s">
        <v>83</v>
      </c>
      <c r="H4246">
        <v>870</v>
      </c>
      <c r="I4246" s="68" t="str">
        <f>VLOOKUP(E4246,Refs!$P$2:$R$29,3,FALSE)</f>
        <v>Y61</v>
      </c>
      <c r="J4246" s="68" t="str">
        <f>VLOOKUP(E4246,Refs!$P$2:$S$29,4,FALSE)</f>
        <v>East of England</v>
      </c>
      <c r="K4246" s="28">
        <f t="shared" si="135"/>
        <v>870</v>
      </c>
    </row>
    <row r="4247" spans="1:11" x14ac:dyDescent="0.35">
      <c r="A4247" s="69">
        <f t="shared" si="136"/>
        <v>45778</v>
      </c>
      <c r="B4247" t="s">
        <v>918</v>
      </c>
      <c r="C4247" t="s">
        <v>268</v>
      </c>
      <c r="E4247" t="s">
        <v>304</v>
      </c>
      <c r="F4247" t="s">
        <v>305</v>
      </c>
      <c r="G4247" t="s">
        <v>84</v>
      </c>
      <c r="H4247">
        <v>14649</v>
      </c>
      <c r="I4247" s="68" t="str">
        <f>VLOOKUP(E4247,Refs!$P$2:$R$29,3,FALSE)</f>
        <v>Y61</v>
      </c>
      <c r="J4247" s="68" t="str">
        <f>VLOOKUP(E4247,Refs!$P$2:$S$29,4,FALSE)</f>
        <v>East of England</v>
      </c>
      <c r="K4247" s="28">
        <f t="shared" si="135"/>
        <v>14649</v>
      </c>
    </row>
    <row r="4248" spans="1:11" x14ac:dyDescent="0.35">
      <c r="A4248" s="69">
        <f t="shared" si="136"/>
        <v>45778</v>
      </c>
      <c r="B4248" t="s">
        <v>918</v>
      </c>
      <c r="C4248" t="s">
        <v>268</v>
      </c>
      <c r="E4248" t="s">
        <v>304</v>
      </c>
      <c r="F4248" t="s">
        <v>305</v>
      </c>
      <c r="G4248" t="s">
        <v>85</v>
      </c>
      <c r="H4248">
        <v>50328</v>
      </c>
      <c r="I4248" s="68" t="str">
        <f>VLOOKUP(E4248,Refs!$P$2:$R$29,3,FALSE)</f>
        <v>Y61</v>
      </c>
      <c r="J4248" s="68" t="str">
        <f>VLOOKUP(E4248,Refs!$P$2:$S$29,4,FALSE)</f>
        <v>East of England</v>
      </c>
      <c r="K4248" s="28">
        <f t="shared" si="135"/>
        <v>50328</v>
      </c>
    </row>
    <row r="4249" spans="1:11" x14ac:dyDescent="0.35">
      <c r="A4249" s="69">
        <f t="shared" si="136"/>
        <v>45778</v>
      </c>
      <c r="B4249" t="s">
        <v>918</v>
      </c>
      <c r="C4249" t="s">
        <v>268</v>
      </c>
      <c r="E4249" t="s">
        <v>304</v>
      </c>
      <c r="F4249" t="s">
        <v>305</v>
      </c>
      <c r="G4249" t="s">
        <v>86</v>
      </c>
      <c r="H4249">
        <v>4311</v>
      </c>
      <c r="I4249" s="68" t="str">
        <f>VLOOKUP(E4249,Refs!$P$2:$R$29,3,FALSE)</f>
        <v>Y61</v>
      </c>
      <c r="J4249" s="68" t="str">
        <f>VLOOKUP(E4249,Refs!$P$2:$S$29,4,FALSE)</f>
        <v>East of England</v>
      </c>
      <c r="K4249" s="28">
        <f t="shared" si="135"/>
        <v>4311</v>
      </c>
    </row>
    <row r="4250" spans="1:11" x14ac:dyDescent="0.35">
      <c r="A4250" s="69">
        <f t="shared" si="136"/>
        <v>45778</v>
      </c>
      <c r="B4250" t="s">
        <v>918</v>
      </c>
      <c r="C4250" t="s">
        <v>268</v>
      </c>
      <c r="E4250" t="s">
        <v>304</v>
      </c>
      <c r="F4250" t="s">
        <v>305</v>
      </c>
      <c r="G4250" t="s">
        <v>87</v>
      </c>
      <c r="H4250">
        <v>2005</v>
      </c>
      <c r="I4250" s="68" t="str">
        <f>VLOOKUP(E4250,Refs!$P$2:$R$29,3,FALSE)</f>
        <v>Y61</v>
      </c>
      <c r="J4250" s="68" t="str">
        <f>VLOOKUP(E4250,Refs!$P$2:$S$29,4,FALSE)</f>
        <v>East of England</v>
      </c>
      <c r="K4250" s="28">
        <f t="shared" si="135"/>
        <v>2005</v>
      </c>
    </row>
    <row r="4251" spans="1:11" x14ac:dyDescent="0.35">
      <c r="A4251" s="69">
        <f t="shared" si="136"/>
        <v>45778</v>
      </c>
      <c r="B4251" t="s">
        <v>918</v>
      </c>
      <c r="C4251" t="s">
        <v>268</v>
      </c>
      <c r="E4251" t="s">
        <v>304</v>
      </c>
      <c r="F4251" t="s">
        <v>305</v>
      </c>
      <c r="G4251" t="s">
        <v>88</v>
      </c>
      <c r="H4251">
        <v>17307</v>
      </c>
      <c r="I4251" s="68" t="str">
        <f>VLOOKUP(E4251,Refs!$P$2:$R$29,3,FALSE)</f>
        <v>Y61</v>
      </c>
      <c r="J4251" s="68" t="str">
        <f>VLOOKUP(E4251,Refs!$P$2:$S$29,4,FALSE)</f>
        <v>East of England</v>
      </c>
      <c r="K4251" s="28">
        <f t="shared" si="135"/>
        <v>17307</v>
      </c>
    </row>
    <row r="4252" spans="1:11" x14ac:dyDescent="0.35">
      <c r="A4252" s="69">
        <f t="shared" si="136"/>
        <v>45778</v>
      </c>
      <c r="B4252" t="s">
        <v>918</v>
      </c>
      <c r="C4252" t="s">
        <v>268</v>
      </c>
      <c r="E4252" t="s">
        <v>304</v>
      </c>
      <c r="F4252" t="s">
        <v>305</v>
      </c>
      <c r="G4252" t="s">
        <v>89</v>
      </c>
      <c r="H4252">
        <v>50446</v>
      </c>
      <c r="I4252" s="68" t="str">
        <f>VLOOKUP(E4252,Refs!$P$2:$R$29,3,FALSE)</f>
        <v>Y61</v>
      </c>
      <c r="J4252" s="68" t="str">
        <f>VLOOKUP(E4252,Refs!$P$2:$S$29,4,FALSE)</f>
        <v>East of England</v>
      </c>
      <c r="K4252" s="28">
        <f t="shared" si="135"/>
        <v>50446</v>
      </c>
    </row>
    <row r="4253" spans="1:11" x14ac:dyDescent="0.35">
      <c r="A4253" s="69">
        <f t="shared" si="136"/>
        <v>45778</v>
      </c>
      <c r="B4253" t="s">
        <v>918</v>
      </c>
      <c r="C4253" t="s">
        <v>268</v>
      </c>
      <c r="E4253" t="s">
        <v>304</v>
      </c>
      <c r="F4253" t="s">
        <v>305</v>
      </c>
      <c r="G4253" t="s">
        <v>90</v>
      </c>
      <c r="H4253">
        <v>24931</v>
      </c>
      <c r="I4253" s="68" t="str">
        <f>VLOOKUP(E4253,Refs!$P$2:$R$29,3,FALSE)</f>
        <v>Y61</v>
      </c>
      <c r="J4253" s="68" t="str">
        <f>VLOOKUP(E4253,Refs!$P$2:$S$29,4,FALSE)</f>
        <v>East of England</v>
      </c>
      <c r="K4253" s="28">
        <f t="shared" si="135"/>
        <v>24931</v>
      </c>
    </row>
    <row r="4254" spans="1:11" x14ac:dyDescent="0.35">
      <c r="A4254" s="69">
        <f t="shared" si="136"/>
        <v>45778</v>
      </c>
      <c r="B4254" t="s">
        <v>918</v>
      </c>
      <c r="C4254" t="s">
        <v>268</v>
      </c>
      <c r="E4254" t="s">
        <v>304</v>
      </c>
      <c r="F4254" t="s">
        <v>305</v>
      </c>
      <c r="G4254" t="s">
        <v>27</v>
      </c>
      <c r="H4254">
        <v>3185</v>
      </c>
      <c r="I4254" s="68" t="str">
        <f>VLOOKUP(E4254,Refs!$P$2:$R$29,3,FALSE)</f>
        <v>Y61</v>
      </c>
      <c r="J4254" s="68" t="str">
        <f>VLOOKUP(E4254,Refs!$P$2:$S$29,4,FALSE)</f>
        <v>East of England</v>
      </c>
      <c r="K4254" s="28">
        <f t="shared" si="135"/>
        <v>3185</v>
      </c>
    </row>
    <row r="4255" spans="1:11" x14ac:dyDescent="0.35">
      <c r="A4255" s="69">
        <f t="shared" si="136"/>
        <v>45778</v>
      </c>
      <c r="B4255" t="s">
        <v>918</v>
      </c>
      <c r="C4255" t="s">
        <v>268</v>
      </c>
      <c r="E4255" t="s">
        <v>304</v>
      </c>
      <c r="F4255" t="s">
        <v>305</v>
      </c>
      <c r="G4255" t="s">
        <v>29</v>
      </c>
      <c r="H4255">
        <v>2136</v>
      </c>
      <c r="I4255" s="68" t="str">
        <f>VLOOKUP(E4255,Refs!$P$2:$R$29,3,FALSE)</f>
        <v>Y61</v>
      </c>
      <c r="J4255" s="68" t="str">
        <f>VLOOKUP(E4255,Refs!$P$2:$S$29,4,FALSE)</f>
        <v>East of England</v>
      </c>
      <c r="K4255" s="28">
        <f t="shared" si="135"/>
        <v>2136</v>
      </c>
    </row>
    <row r="4256" spans="1:11" x14ac:dyDescent="0.35">
      <c r="A4256" s="69">
        <f t="shared" si="136"/>
        <v>45778</v>
      </c>
      <c r="B4256" t="s">
        <v>918</v>
      </c>
      <c r="C4256" t="s">
        <v>268</v>
      </c>
      <c r="E4256" t="s">
        <v>304</v>
      </c>
      <c r="F4256" t="s">
        <v>305</v>
      </c>
      <c r="G4256" t="s">
        <v>91</v>
      </c>
      <c r="H4256">
        <v>57</v>
      </c>
      <c r="I4256" s="68" t="str">
        <f>VLOOKUP(E4256,Refs!$P$2:$R$29,3,FALSE)</f>
        <v>Y61</v>
      </c>
      <c r="J4256" s="68" t="str">
        <f>VLOOKUP(E4256,Refs!$P$2:$S$29,4,FALSE)</f>
        <v>East of England</v>
      </c>
      <c r="K4256" s="28">
        <f t="shared" si="135"/>
        <v>57</v>
      </c>
    </row>
    <row r="4257" spans="1:11" x14ac:dyDescent="0.35">
      <c r="A4257" s="69">
        <f t="shared" si="136"/>
        <v>45778</v>
      </c>
      <c r="B4257" t="s">
        <v>918</v>
      </c>
      <c r="C4257" t="s">
        <v>268</v>
      </c>
      <c r="E4257" t="s">
        <v>304</v>
      </c>
      <c r="F4257" t="s">
        <v>305</v>
      </c>
      <c r="G4257" t="s">
        <v>92</v>
      </c>
      <c r="H4257">
        <v>2</v>
      </c>
      <c r="I4257" s="68" t="str">
        <f>VLOOKUP(E4257,Refs!$P$2:$R$29,3,FALSE)</f>
        <v>Y61</v>
      </c>
      <c r="J4257" s="68" t="str">
        <f>VLOOKUP(E4257,Refs!$P$2:$S$29,4,FALSE)</f>
        <v>East of England</v>
      </c>
      <c r="K4257" s="28">
        <f t="shared" si="135"/>
        <v>2</v>
      </c>
    </row>
    <row r="4258" spans="1:11" x14ac:dyDescent="0.35">
      <c r="A4258" s="69">
        <f t="shared" si="136"/>
        <v>45778</v>
      </c>
      <c r="B4258" t="s">
        <v>918</v>
      </c>
      <c r="C4258" t="s">
        <v>268</v>
      </c>
      <c r="E4258" t="s">
        <v>304</v>
      </c>
      <c r="F4258" t="s">
        <v>305</v>
      </c>
      <c r="G4258" t="s">
        <v>93</v>
      </c>
      <c r="H4258">
        <v>1491</v>
      </c>
      <c r="I4258" s="68" t="str">
        <f>VLOOKUP(E4258,Refs!$P$2:$R$29,3,FALSE)</f>
        <v>Y61</v>
      </c>
      <c r="J4258" s="68" t="str">
        <f>VLOOKUP(E4258,Refs!$P$2:$S$29,4,FALSE)</f>
        <v>East of England</v>
      </c>
      <c r="K4258" s="28">
        <f t="shared" ref="K4258:K4321" si="137">IF(OR(H4258="NULL",H4258=0,H4258=""),"",H4258)</f>
        <v>1491</v>
      </c>
    </row>
    <row r="4259" spans="1:11" x14ac:dyDescent="0.35">
      <c r="A4259" s="69">
        <f t="shared" si="136"/>
        <v>45778</v>
      </c>
      <c r="B4259" t="s">
        <v>918</v>
      </c>
      <c r="C4259" t="s">
        <v>268</v>
      </c>
      <c r="E4259" t="s">
        <v>304</v>
      </c>
      <c r="F4259" t="s">
        <v>305</v>
      </c>
      <c r="G4259" t="s">
        <v>94</v>
      </c>
      <c r="H4259">
        <v>119</v>
      </c>
      <c r="I4259" s="68" t="str">
        <f>VLOOKUP(E4259,Refs!$P$2:$R$29,3,FALSE)</f>
        <v>Y61</v>
      </c>
      <c r="J4259" s="68" t="str">
        <f>VLOOKUP(E4259,Refs!$P$2:$S$29,4,FALSE)</f>
        <v>East of England</v>
      </c>
      <c r="K4259" s="28">
        <f t="shared" si="137"/>
        <v>119</v>
      </c>
    </row>
    <row r="4260" spans="1:11" x14ac:dyDescent="0.35">
      <c r="A4260" s="69">
        <f t="shared" si="136"/>
        <v>45778</v>
      </c>
      <c r="B4260" t="s">
        <v>918</v>
      </c>
      <c r="C4260" t="s">
        <v>268</v>
      </c>
      <c r="E4260" t="s">
        <v>304</v>
      </c>
      <c r="F4260" t="s">
        <v>305</v>
      </c>
      <c r="G4260" t="s">
        <v>95</v>
      </c>
      <c r="H4260">
        <v>985</v>
      </c>
      <c r="I4260" s="68" t="str">
        <f>VLOOKUP(E4260,Refs!$P$2:$R$29,3,FALSE)</f>
        <v>Y61</v>
      </c>
      <c r="J4260" s="68" t="str">
        <f>VLOOKUP(E4260,Refs!$P$2:$S$29,4,FALSE)</f>
        <v>East of England</v>
      </c>
      <c r="K4260" s="28">
        <f t="shared" si="137"/>
        <v>985</v>
      </c>
    </row>
    <row r="4261" spans="1:11" x14ac:dyDescent="0.35">
      <c r="A4261" s="69">
        <f t="shared" si="136"/>
        <v>45778</v>
      </c>
      <c r="B4261" t="s">
        <v>918</v>
      </c>
      <c r="C4261" t="s">
        <v>268</v>
      </c>
      <c r="E4261" t="s">
        <v>304</v>
      </c>
      <c r="F4261" t="s">
        <v>305</v>
      </c>
      <c r="G4261" t="s">
        <v>96</v>
      </c>
      <c r="H4261">
        <v>34</v>
      </c>
      <c r="I4261" s="68" t="str">
        <f>VLOOKUP(E4261,Refs!$P$2:$R$29,3,FALSE)</f>
        <v>Y61</v>
      </c>
      <c r="J4261" s="68" t="str">
        <f>VLOOKUP(E4261,Refs!$P$2:$S$29,4,FALSE)</f>
        <v>East of England</v>
      </c>
      <c r="K4261" s="28">
        <f t="shared" si="137"/>
        <v>34</v>
      </c>
    </row>
    <row r="4262" spans="1:11" x14ac:dyDescent="0.35">
      <c r="A4262" s="69">
        <f t="shared" si="136"/>
        <v>45778</v>
      </c>
      <c r="B4262" t="s">
        <v>918</v>
      </c>
      <c r="C4262" t="s">
        <v>268</v>
      </c>
      <c r="E4262" t="s">
        <v>304</v>
      </c>
      <c r="F4262" t="s">
        <v>305</v>
      </c>
      <c r="G4262" t="s">
        <v>97</v>
      </c>
      <c r="H4262">
        <v>2993</v>
      </c>
      <c r="I4262" s="68" t="str">
        <f>VLOOKUP(E4262,Refs!$P$2:$R$29,3,FALSE)</f>
        <v>Y61</v>
      </c>
      <c r="J4262" s="68" t="str">
        <f>VLOOKUP(E4262,Refs!$P$2:$S$29,4,FALSE)</f>
        <v>East of England</v>
      </c>
      <c r="K4262" s="28">
        <f t="shared" si="137"/>
        <v>2993</v>
      </c>
    </row>
    <row r="4263" spans="1:11" x14ac:dyDescent="0.35">
      <c r="A4263" s="69">
        <f t="shared" si="136"/>
        <v>45778</v>
      </c>
      <c r="B4263" t="s">
        <v>918</v>
      </c>
      <c r="C4263" t="s">
        <v>268</v>
      </c>
      <c r="E4263" t="s">
        <v>304</v>
      </c>
      <c r="F4263" t="s">
        <v>305</v>
      </c>
      <c r="G4263" t="s">
        <v>31</v>
      </c>
      <c r="H4263">
        <v>2452</v>
      </c>
      <c r="I4263" s="68" t="str">
        <f>VLOOKUP(E4263,Refs!$P$2:$R$29,3,FALSE)</f>
        <v>Y61</v>
      </c>
      <c r="J4263" s="68" t="str">
        <f>VLOOKUP(E4263,Refs!$P$2:$S$29,4,FALSE)</f>
        <v>East of England</v>
      </c>
      <c r="K4263" s="28">
        <f t="shared" si="137"/>
        <v>2452</v>
      </c>
    </row>
    <row r="4264" spans="1:11" x14ac:dyDescent="0.35">
      <c r="A4264" s="69">
        <f t="shared" si="136"/>
        <v>45778</v>
      </c>
      <c r="B4264" t="s">
        <v>918</v>
      </c>
      <c r="C4264" t="s">
        <v>268</v>
      </c>
      <c r="E4264" t="s">
        <v>304</v>
      </c>
      <c r="F4264" t="s">
        <v>305</v>
      </c>
      <c r="G4264" t="s">
        <v>98</v>
      </c>
      <c r="H4264">
        <v>2371</v>
      </c>
      <c r="I4264" s="68" t="str">
        <f>VLOOKUP(E4264,Refs!$P$2:$R$29,3,FALSE)</f>
        <v>Y61</v>
      </c>
      <c r="J4264" s="68" t="str">
        <f>VLOOKUP(E4264,Refs!$P$2:$S$29,4,FALSE)</f>
        <v>East of England</v>
      </c>
      <c r="K4264" s="28">
        <f t="shared" si="137"/>
        <v>2371</v>
      </c>
    </row>
    <row r="4265" spans="1:11" x14ac:dyDescent="0.35">
      <c r="A4265" s="69">
        <f t="shared" si="136"/>
        <v>45778</v>
      </c>
      <c r="B4265" t="s">
        <v>918</v>
      </c>
      <c r="C4265" t="s">
        <v>268</v>
      </c>
      <c r="E4265" t="s">
        <v>304</v>
      </c>
      <c r="F4265" t="s">
        <v>305</v>
      </c>
      <c r="G4265" t="s">
        <v>99</v>
      </c>
      <c r="H4265">
        <v>2631</v>
      </c>
      <c r="I4265" s="68" t="str">
        <f>VLOOKUP(E4265,Refs!$P$2:$R$29,3,FALSE)</f>
        <v>Y61</v>
      </c>
      <c r="J4265" s="68" t="str">
        <f>VLOOKUP(E4265,Refs!$P$2:$S$29,4,FALSE)</f>
        <v>East of England</v>
      </c>
      <c r="K4265" s="28">
        <f t="shared" si="137"/>
        <v>2631</v>
      </c>
    </row>
    <row r="4266" spans="1:11" x14ac:dyDescent="0.35">
      <c r="A4266" s="69">
        <f t="shared" si="136"/>
        <v>45778</v>
      </c>
      <c r="B4266" t="s">
        <v>918</v>
      </c>
      <c r="C4266" t="s">
        <v>268</v>
      </c>
      <c r="E4266" t="s">
        <v>304</v>
      </c>
      <c r="F4266" t="s">
        <v>305</v>
      </c>
      <c r="G4266" t="s">
        <v>100</v>
      </c>
      <c r="H4266">
        <v>1469</v>
      </c>
      <c r="I4266" s="68" t="str">
        <f>VLOOKUP(E4266,Refs!$P$2:$R$29,3,FALSE)</f>
        <v>Y61</v>
      </c>
      <c r="J4266" s="68" t="str">
        <f>VLOOKUP(E4266,Refs!$P$2:$S$29,4,FALSE)</f>
        <v>East of England</v>
      </c>
      <c r="K4266" s="28">
        <f t="shared" si="137"/>
        <v>1469</v>
      </c>
    </row>
    <row r="4267" spans="1:11" x14ac:dyDescent="0.35">
      <c r="A4267" s="69">
        <f t="shared" si="136"/>
        <v>45778</v>
      </c>
      <c r="B4267" t="s">
        <v>918</v>
      </c>
      <c r="C4267" t="s">
        <v>268</v>
      </c>
      <c r="E4267" t="s">
        <v>304</v>
      </c>
      <c r="F4267" t="s">
        <v>305</v>
      </c>
      <c r="G4267" t="s">
        <v>101</v>
      </c>
      <c r="H4267">
        <v>152</v>
      </c>
      <c r="I4267" s="68" t="str">
        <f>VLOOKUP(E4267,Refs!$P$2:$R$29,3,FALSE)</f>
        <v>Y61</v>
      </c>
      <c r="J4267" s="68" t="str">
        <f>VLOOKUP(E4267,Refs!$P$2:$S$29,4,FALSE)</f>
        <v>East of England</v>
      </c>
      <c r="K4267" s="28">
        <f t="shared" si="137"/>
        <v>152</v>
      </c>
    </row>
    <row r="4268" spans="1:11" x14ac:dyDescent="0.35">
      <c r="A4268" s="69">
        <f t="shared" si="136"/>
        <v>45778</v>
      </c>
      <c r="B4268" t="s">
        <v>918</v>
      </c>
      <c r="C4268" t="s">
        <v>268</v>
      </c>
      <c r="E4268" t="s">
        <v>304</v>
      </c>
      <c r="F4268" t="s">
        <v>305</v>
      </c>
      <c r="G4268" t="s">
        <v>102</v>
      </c>
      <c r="H4268">
        <v>181</v>
      </c>
      <c r="I4268" s="68" t="str">
        <f>VLOOKUP(E4268,Refs!$P$2:$R$29,3,FALSE)</f>
        <v>Y61</v>
      </c>
      <c r="J4268" s="68" t="str">
        <f>VLOOKUP(E4268,Refs!$P$2:$S$29,4,FALSE)</f>
        <v>East of England</v>
      </c>
      <c r="K4268" s="28">
        <f t="shared" si="137"/>
        <v>181</v>
      </c>
    </row>
    <row r="4269" spans="1:11" x14ac:dyDescent="0.35">
      <c r="A4269" s="69">
        <f t="shared" si="136"/>
        <v>45778</v>
      </c>
      <c r="B4269" t="s">
        <v>918</v>
      </c>
      <c r="C4269" t="s">
        <v>268</v>
      </c>
      <c r="E4269" t="s">
        <v>304</v>
      </c>
      <c r="F4269" t="s">
        <v>305</v>
      </c>
      <c r="G4269" t="s">
        <v>103</v>
      </c>
      <c r="H4269">
        <v>100</v>
      </c>
      <c r="I4269" s="68" t="str">
        <f>VLOOKUP(E4269,Refs!$P$2:$R$29,3,FALSE)</f>
        <v>Y61</v>
      </c>
      <c r="J4269" s="68" t="str">
        <f>VLOOKUP(E4269,Refs!$P$2:$S$29,4,FALSE)</f>
        <v>East of England</v>
      </c>
      <c r="K4269" s="28">
        <f t="shared" si="137"/>
        <v>100</v>
      </c>
    </row>
    <row r="4270" spans="1:11" x14ac:dyDescent="0.35">
      <c r="A4270" s="69">
        <f t="shared" si="136"/>
        <v>45778</v>
      </c>
      <c r="B4270" t="s">
        <v>918</v>
      </c>
      <c r="C4270" t="s">
        <v>268</v>
      </c>
      <c r="E4270" t="s">
        <v>304</v>
      </c>
      <c r="F4270" t="s">
        <v>305</v>
      </c>
      <c r="G4270" t="s">
        <v>104</v>
      </c>
      <c r="H4270">
        <v>1282</v>
      </c>
      <c r="I4270" s="68" t="str">
        <f>VLOOKUP(E4270,Refs!$P$2:$R$29,3,FALSE)</f>
        <v>Y61</v>
      </c>
      <c r="J4270" s="68" t="str">
        <f>VLOOKUP(E4270,Refs!$P$2:$S$29,4,FALSE)</f>
        <v>East of England</v>
      </c>
      <c r="K4270" s="28">
        <f t="shared" si="137"/>
        <v>1282</v>
      </c>
    </row>
    <row r="4271" spans="1:11" x14ac:dyDescent="0.35">
      <c r="A4271" s="69">
        <f t="shared" si="136"/>
        <v>45778</v>
      </c>
      <c r="B4271" t="s">
        <v>918</v>
      </c>
      <c r="C4271" t="s">
        <v>268</v>
      </c>
      <c r="E4271" t="s">
        <v>304</v>
      </c>
      <c r="F4271" t="s">
        <v>305</v>
      </c>
      <c r="G4271" t="s">
        <v>105</v>
      </c>
      <c r="H4271">
        <v>17859368</v>
      </c>
      <c r="I4271" s="68" t="str">
        <f>VLOOKUP(E4271,Refs!$P$2:$R$29,3,FALSE)</f>
        <v>Y61</v>
      </c>
      <c r="J4271" s="68" t="str">
        <f>VLOOKUP(E4271,Refs!$P$2:$S$29,4,FALSE)</f>
        <v>East of England</v>
      </c>
      <c r="K4271" s="28">
        <f t="shared" si="137"/>
        <v>17859368</v>
      </c>
    </row>
    <row r="4272" spans="1:11" x14ac:dyDescent="0.35">
      <c r="A4272" s="69">
        <f t="shared" si="136"/>
        <v>45778</v>
      </c>
      <c r="B4272" t="s">
        <v>918</v>
      </c>
      <c r="C4272" t="s">
        <v>268</v>
      </c>
      <c r="E4272" t="s">
        <v>304</v>
      </c>
      <c r="F4272" t="s">
        <v>305</v>
      </c>
      <c r="G4272" t="s">
        <v>106</v>
      </c>
      <c r="H4272">
        <v>2779</v>
      </c>
      <c r="I4272" s="68" t="str">
        <f>VLOOKUP(E4272,Refs!$P$2:$R$29,3,FALSE)</f>
        <v>Y61</v>
      </c>
      <c r="J4272" s="68" t="str">
        <f>VLOOKUP(E4272,Refs!$P$2:$S$29,4,FALSE)</f>
        <v>East of England</v>
      </c>
      <c r="K4272" s="28">
        <f t="shared" si="137"/>
        <v>2779</v>
      </c>
    </row>
    <row r="4273" spans="1:11" x14ac:dyDescent="0.35">
      <c r="A4273" s="69">
        <f t="shared" si="136"/>
        <v>45778</v>
      </c>
      <c r="B4273" t="s">
        <v>918</v>
      </c>
      <c r="C4273" t="s">
        <v>268</v>
      </c>
      <c r="E4273" t="s">
        <v>304</v>
      </c>
      <c r="F4273" t="s">
        <v>305</v>
      </c>
      <c r="G4273" t="s">
        <v>107</v>
      </c>
      <c r="H4273">
        <v>1657</v>
      </c>
      <c r="I4273" s="68" t="str">
        <f>VLOOKUP(E4273,Refs!$P$2:$R$29,3,FALSE)</f>
        <v>Y61</v>
      </c>
      <c r="J4273" s="68" t="str">
        <f>VLOOKUP(E4273,Refs!$P$2:$S$29,4,FALSE)</f>
        <v>East of England</v>
      </c>
      <c r="K4273" s="28">
        <f t="shared" si="137"/>
        <v>1657</v>
      </c>
    </row>
    <row r="4274" spans="1:11" x14ac:dyDescent="0.35">
      <c r="A4274" s="69">
        <f t="shared" si="136"/>
        <v>45778</v>
      </c>
      <c r="B4274" t="s">
        <v>918</v>
      </c>
      <c r="C4274" t="s">
        <v>268</v>
      </c>
      <c r="E4274" t="s">
        <v>304</v>
      </c>
      <c r="F4274" t="s">
        <v>305</v>
      </c>
      <c r="G4274" t="s">
        <v>108</v>
      </c>
      <c r="H4274">
        <v>95</v>
      </c>
      <c r="I4274" s="68" t="str">
        <f>VLOOKUP(E4274,Refs!$P$2:$R$29,3,FALSE)</f>
        <v>Y61</v>
      </c>
      <c r="J4274" s="68" t="str">
        <f>VLOOKUP(E4274,Refs!$P$2:$S$29,4,FALSE)</f>
        <v>East of England</v>
      </c>
      <c r="K4274" s="28">
        <f t="shared" si="137"/>
        <v>95</v>
      </c>
    </row>
    <row r="4275" spans="1:11" x14ac:dyDescent="0.35">
      <c r="A4275" s="69">
        <f t="shared" si="136"/>
        <v>45778</v>
      </c>
      <c r="B4275" t="s">
        <v>918</v>
      </c>
      <c r="C4275" t="s">
        <v>268</v>
      </c>
      <c r="E4275" t="s">
        <v>304</v>
      </c>
      <c r="F4275" t="s">
        <v>305</v>
      </c>
      <c r="G4275" t="s">
        <v>109</v>
      </c>
      <c r="H4275">
        <v>1212</v>
      </c>
      <c r="I4275" s="68" t="str">
        <f>VLOOKUP(E4275,Refs!$P$2:$R$29,3,FALSE)</f>
        <v>Y61</v>
      </c>
      <c r="J4275" s="68" t="str">
        <f>VLOOKUP(E4275,Refs!$P$2:$S$29,4,FALSE)</f>
        <v>East of England</v>
      </c>
      <c r="K4275" s="28">
        <f t="shared" si="137"/>
        <v>1212</v>
      </c>
    </row>
    <row r="4276" spans="1:11" x14ac:dyDescent="0.35">
      <c r="A4276" s="69">
        <f t="shared" si="136"/>
        <v>45778</v>
      </c>
      <c r="B4276" t="s">
        <v>918</v>
      </c>
      <c r="C4276" t="s">
        <v>268</v>
      </c>
      <c r="E4276" t="s">
        <v>304</v>
      </c>
      <c r="F4276" t="s">
        <v>305</v>
      </c>
      <c r="G4276" t="s">
        <v>110</v>
      </c>
      <c r="H4276">
        <v>19880752</v>
      </c>
      <c r="I4276" s="68" t="str">
        <f>VLOOKUP(E4276,Refs!$P$2:$R$29,3,FALSE)</f>
        <v>Y61</v>
      </c>
      <c r="J4276" s="68" t="str">
        <f>VLOOKUP(E4276,Refs!$P$2:$S$29,4,FALSE)</f>
        <v>East of England</v>
      </c>
      <c r="K4276" s="28">
        <f t="shared" si="137"/>
        <v>19880752</v>
      </c>
    </row>
    <row r="4277" spans="1:11" x14ac:dyDescent="0.35">
      <c r="A4277" s="69">
        <f t="shared" si="136"/>
        <v>45778</v>
      </c>
      <c r="B4277" t="s">
        <v>918</v>
      </c>
      <c r="C4277" t="s">
        <v>268</v>
      </c>
      <c r="E4277" t="s">
        <v>304</v>
      </c>
      <c r="F4277" t="s">
        <v>305</v>
      </c>
      <c r="G4277" t="s">
        <v>111</v>
      </c>
      <c r="H4277">
        <v>683</v>
      </c>
      <c r="I4277" s="68" t="str">
        <f>VLOOKUP(E4277,Refs!$P$2:$R$29,3,FALSE)</f>
        <v>Y61</v>
      </c>
      <c r="J4277" s="68" t="str">
        <f>VLOOKUP(E4277,Refs!$P$2:$S$29,4,FALSE)</f>
        <v>East of England</v>
      </c>
      <c r="K4277" s="28">
        <f t="shared" si="137"/>
        <v>683</v>
      </c>
    </row>
    <row r="4278" spans="1:11" x14ac:dyDescent="0.35">
      <c r="A4278" s="69">
        <f t="shared" si="136"/>
        <v>45778</v>
      </c>
      <c r="B4278" t="s">
        <v>918</v>
      </c>
      <c r="C4278" t="s">
        <v>268</v>
      </c>
      <c r="E4278" t="s">
        <v>304</v>
      </c>
      <c r="F4278" t="s">
        <v>305</v>
      </c>
      <c r="G4278" t="s">
        <v>814</v>
      </c>
      <c r="H4278">
        <v>9926</v>
      </c>
      <c r="I4278" s="68" t="str">
        <f>VLOOKUP(E4278,Refs!$P$2:$R$29,3,FALSE)</f>
        <v>Y61</v>
      </c>
      <c r="J4278" s="68" t="str">
        <f>VLOOKUP(E4278,Refs!$P$2:$S$29,4,FALSE)</f>
        <v>East of England</v>
      </c>
      <c r="K4278" s="28">
        <f t="shared" si="137"/>
        <v>9926</v>
      </c>
    </row>
    <row r="4279" spans="1:11" x14ac:dyDescent="0.35">
      <c r="A4279" s="69">
        <f t="shared" si="136"/>
        <v>45778</v>
      </c>
      <c r="B4279" t="s">
        <v>918</v>
      </c>
      <c r="C4279" t="s">
        <v>268</v>
      </c>
      <c r="E4279" t="s">
        <v>304</v>
      </c>
      <c r="F4279" t="s">
        <v>305</v>
      </c>
      <c r="G4279" t="s">
        <v>815</v>
      </c>
      <c r="H4279">
        <v>1689</v>
      </c>
      <c r="I4279" s="68" t="str">
        <f>VLOOKUP(E4279,Refs!$P$2:$R$29,3,FALSE)</f>
        <v>Y61</v>
      </c>
      <c r="J4279" s="68" t="str">
        <f>VLOOKUP(E4279,Refs!$P$2:$S$29,4,FALSE)</f>
        <v>East of England</v>
      </c>
      <c r="K4279" s="28">
        <f t="shared" si="137"/>
        <v>1689</v>
      </c>
    </row>
    <row r="4280" spans="1:11" x14ac:dyDescent="0.35">
      <c r="A4280" s="69">
        <f t="shared" si="136"/>
        <v>45778</v>
      </c>
      <c r="B4280" t="s">
        <v>918</v>
      </c>
      <c r="C4280" t="s">
        <v>268</v>
      </c>
      <c r="E4280" t="s">
        <v>304</v>
      </c>
      <c r="F4280" t="s">
        <v>305</v>
      </c>
      <c r="G4280" t="s">
        <v>112</v>
      </c>
      <c r="H4280">
        <v>19915</v>
      </c>
      <c r="I4280" s="68" t="str">
        <f>VLOOKUP(E4280,Refs!$P$2:$R$29,3,FALSE)</f>
        <v>Y61</v>
      </c>
      <c r="J4280" s="68" t="str">
        <f>VLOOKUP(E4280,Refs!$P$2:$S$29,4,FALSE)</f>
        <v>East of England</v>
      </c>
      <c r="K4280" s="28">
        <f t="shared" si="137"/>
        <v>19915</v>
      </c>
    </row>
    <row r="4281" spans="1:11" x14ac:dyDescent="0.35">
      <c r="A4281" s="69">
        <f t="shared" si="136"/>
        <v>45778</v>
      </c>
      <c r="B4281" t="s">
        <v>918</v>
      </c>
      <c r="C4281" t="s">
        <v>268</v>
      </c>
      <c r="E4281" t="s">
        <v>304</v>
      </c>
      <c r="F4281" t="s">
        <v>305</v>
      </c>
      <c r="G4281" t="s">
        <v>113</v>
      </c>
      <c r="H4281">
        <v>8</v>
      </c>
      <c r="I4281" s="68" t="str">
        <f>VLOOKUP(E4281,Refs!$P$2:$R$29,3,FALSE)</f>
        <v>Y61</v>
      </c>
      <c r="J4281" s="68" t="str">
        <f>VLOOKUP(E4281,Refs!$P$2:$S$29,4,FALSE)</f>
        <v>East of England</v>
      </c>
      <c r="K4281" s="28">
        <f t="shared" si="137"/>
        <v>8</v>
      </c>
    </row>
    <row r="4282" spans="1:11" x14ac:dyDescent="0.35">
      <c r="A4282" s="69">
        <f t="shared" si="136"/>
        <v>45778</v>
      </c>
      <c r="B4282" t="s">
        <v>918</v>
      </c>
      <c r="C4282" t="s">
        <v>268</v>
      </c>
      <c r="E4282" t="s">
        <v>304</v>
      </c>
      <c r="F4282" t="s">
        <v>305</v>
      </c>
      <c r="G4282" t="s">
        <v>114</v>
      </c>
      <c r="H4282">
        <v>13434</v>
      </c>
      <c r="I4282" s="68" t="str">
        <f>VLOOKUP(E4282,Refs!$P$2:$R$29,3,FALSE)</f>
        <v>Y61</v>
      </c>
      <c r="J4282" s="68" t="str">
        <f>VLOOKUP(E4282,Refs!$P$2:$S$29,4,FALSE)</f>
        <v>East of England</v>
      </c>
      <c r="K4282" s="28">
        <f t="shared" si="137"/>
        <v>13434</v>
      </c>
    </row>
    <row r="4283" spans="1:11" x14ac:dyDescent="0.35">
      <c r="A4283" s="69">
        <f t="shared" si="136"/>
        <v>45778</v>
      </c>
      <c r="B4283" t="s">
        <v>918</v>
      </c>
      <c r="C4283" t="s">
        <v>268</v>
      </c>
      <c r="E4283" t="s">
        <v>304</v>
      </c>
      <c r="F4283" t="s">
        <v>305</v>
      </c>
      <c r="G4283" t="s">
        <v>115</v>
      </c>
      <c r="H4283">
        <v>5768</v>
      </c>
      <c r="I4283" s="68" t="str">
        <f>VLOOKUP(E4283,Refs!$P$2:$R$29,3,FALSE)</f>
        <v>Y61</v>
      </c>
      <c r="J4283" s="68" t="str">
        <f>VLOOKUP(E4283,Refs!$P$2:$S$29,4,FALSE)</f>
        <v>East of England</v>
      </c>
      <c r="K4283" s="28">
        <f t="shared" si="137"/>
        <v>5768</v>
      </c>
    </row>
    <row r="4284" spans="1:11" x14ac:dyDescent="0.35">
      <c r="A4284" s="69">
        <f t="shared" si="136"/>
        <v>45778</v>
      </c>
      <c r="B4284" t="s">
        <v>918</v>
      </c>
      <c r="C4284" t="s">
        <v>268</v>
      </c>
      <c r="E4284" t="s">
        <v>304</v>
      </c>
      <c r="F4284" t="s">
        <v>305</v>
      </c>
      <c r="G4284" t="s">
        <v>116</v>
      </c>
      <c r="H4284">
        <v>3076</v>
      </c>
      <c r="I4284" s="68" t="str">
        <f>VLOOKUP(E4284,Refs!$P$2:$R$29,3,FALSE)</f>
        <v>Y61</v>
      </c>
      <c r="J4284" s="68" t="str">
        <f>VLOOKUP(E4284,Refs!$P$2:$S$29,4,FALSE)</f>
        <v>East of England</v>
      </c>
      <c r="K4284" s="28">
        <f t="shared" si="137"/>
        <v>3076</v>
      </c>
    </row>
    <row r="4285" spans="1:11" x14ac:dyDescent="0.35">
      <c r="A4285" s="69">
        <f t="shared" si="136"/>
        <v>45778</v>
      </c>
      <c r="B4285" t="s">
        <v>918</v>
      </c>
      <c r="C4285" t="s">
        <v>268</v>
      </c>
      <c r="E4285" t="s">
        <v>304</v>
      </c>
      <c r="F4285" t="s">
        <v>305</v>
      </c>
      <c r="G4285" t="s">
        <v>117</v>
      </c>
      <c r="H4285">
        <v>1152</v>
      </c>
      <c r="I4285" s="68" t="str">
        <f>VLOOKUP(E4285,Refs!$P$2:$R$29,3,FALSE)</f>
        <v>Y61</v>
      </c>
      <c r="J4285" s="68" t="str">
        <f>VLOOKUP(E4285,Refs!$P$2:$S$29,4,FALSE)</f>
        <v>East of England</v>
      </c>
      <c r="K4285" s="28">
        <f t="shared" si="137"/>
        <v>1152</v>
      </c>
    </row>
    <row r="4286" spans="1:11" x14ac:dyDescent="0.35">
      <c r="A4286" s="69">
        <f t="shared" si="136"/>
        <v>45778</v>
      </c>
      <c r="B4286" t="s">
        <v>918</v>
      </c>
      <c r="C4286" t="s">
        <v>268</v>
      </c>
      <c r="E4286" t="s">
        <v>304</v>
      </c>
      <c r="F4286" t="s">
        <v>305</v>
      </c>
      <c r="G4286" t="s">
        <v>118</v>
      </c>
      <c r="H4286">
        <v>3356</v>
      </c>
      <c r="I4286" s="68" t="str">
        <f>VLOOKUP(E4286,Refs!$P$2:$R$29,3,FALSE)</f>
        <v>Y61</v>
      </c>
      <c r="J4286" s="68" t="str">
        <f>VLOOKUP(E4286,Refs!$P$2:$S$29,4,FALSE)</f>
        <v>East of England</v>
      </c>
      <c r="K4286" s="28">
        <f t="shared" si="137"/>
        <v>3356</v>
      </c>
    </row>
    <row r="4287" spans="1:11" x14ac:dyDescent="0.35">
      <c r="A4287" s="69">
        <f t="shared" si="136"/>
        <v>45778</v>
      </c>
      <c r="B4287" t="s">
        <v>918</v>
      </c>
      <c r="C4287" t="s">
        <v>268</v>
      </c>
      <c r="E4287" t="s">
        <v>304</v>
      </c>
      <c r="F4287" t="s">
        <v>305</v>
      </c>
      <c r="G4287" t="s">
        <v>119</v>
      </c>
      <c r="H4287">
        <v>3169</v>
      </c>
      <c r="I4287" s="68" t="str">
        <f>VLOOKUP(E4287,Refs!$P$2:$R$29,3,FALSE)</f>
        <v>Y61</v>
      </c>
      <c r="J4287" s="68" t="str">
        <f>VLOOKUP(E4287,Refs!$P$2:$S$29,4,FALSE)</f>
        <v>East of England</v>
      </c>
      <c r="K4287" s="28">
        <f t="shared" si="137"/>
        <v>3169</v>
      </c>
    </row>
    <row r="4288" spans="1:11" x14ac:dyDescent="0.35">
      <c r="A4288" s="69">
        <f t="shared" si="136"/>
        <v>45778</v>
      </c>
      <c r="B4288" t="s">
        <v>918</v>
      </c>
      <c r="C4288" t="s">
        <v>268</v>
      </c>
      <c r="E4288" t="s">
        <v>304</v>
      </c>
      <c r="F4288" t="s">
        <v>305</v>
      </c>
      <c r="G4288" t="s">
        <v>120</v>
      </c>
      <c r="H4288">
        <v>947</v>
      </c>
      <c r="I4288" s="68" t="str">
        <f>VLOOKUP(E4288,Refs!$P$2:$R$29,3,FALSE)</f>
        <v>Y61</v>
      </c>
      <c r="J4288" s="68" t="str">
        <f>VLOOKUP(E4288,Refs!$P$2:$S$29,4,FALSE)</f>
        <v>East of England</v>
      </c>
      <c r="K4288" s="28">
        <f t="shared" si="137"/>
        <v>947</v>
      </c>
    </row>
    <row r="4289" spans="1:11" x14ac:dyDescent="0.35">
      <c r="A4289" s="69">
        <f t="shared" si="136"/>
        <v>45778</v>
      </c>
      <c r="B4289" t="s">
        <v>918</v>
      </c>
      <c r="C4289" t="s">
        <v>268</v>
      </c>
      <c r="E4289" t="s">
        <v>304</v>
      </c>
      <c r="F4289" t="s">
        <v>305</v>
      </c>
      <c r="G4289" t="s">
        <v>121</v>
      </c>
      <c r="H4289">
        <v>733</v>
      </c>
      <c r="I4289" s="68" t="str">
        <f>VLOOKUP(E4289,Refs!$P$2:$R$29,3,FALSE)</f>
        <v>Y61</v>
      </c>
      <c r="J4289" s="68" t="str">
        <f>VLOOKUP(E4289,Refs!$P$2:$S$29,4,FALSE)</f>
        <v>East of England</v>
      </c>
      <c r="K4289" s="28">
        <f t="shared" si="137"/>
        <v>733</v>
      </c>
    </row>
    <row r="4290" spans="1:11" x14ac:dyDescent="0.35">
      <c r="A4290" s="69">
        <f t="shared" si="136"/>
        <v>45778</v>
      </c>
      <c r="B4290" t="s">
        <v>918</v>
      </c>
      <c r="C4290" t="s">
        <v>268</v>
      </c>
      <c r="E4290" t="s">
        <v>304</v>
      </c>
      <c r="F4290" t="s">
        <v>305</v>
      </c>
      <c r="G4290" t="s">
        <v>122</v>
      </c>
      <c r="H4290">
        <v>1503</v>
      </c>
      <c r="I4290" s="68" t="str">
        <f>VLOOKUP(E4290,Refs!$P$2:$R$29,3,FALSE)</f>
        <v>Y61</v>
      </c>
      <c r="J4290" s="68" t="str">
        <f>VLOOKUP(E4290,Refs!$P$2:$S$29,4,FALSE)</f>
        <v>East of England</v>
      </c>
      <c r="K4290" s="28">
        <f t="shared" si="137"/>
        <v>1503</v>
      </c>
    </row>
    <row r="4291" spans="1:11" x14ac:dyDescent="0.35">
      <c r="A4291" s="69">
        <f t="shared" ref="A4291:A4354" si="138">DATEVALUE(RIGHT(B4291,8))</f>
        <v>45778</v>
      </c>
      <c r="B4291" t="s">
        <v>918</v>
      </c>
      <c r="C4291" t="s">
        <v>268</v>
      </c>
      <c r="E4291" t="s">
        <v>304</v>
      </c>
      <c r="F4291" t="s">
        <v>305</v>
      </c>
      <c r="G4291" t="s">
        <v>123</v>
      </c>
      <c r="H4291">
        <v>537</v>
      </c>
      <c r="I4291" s="68" t="str">
        <f>VLOOKUP(E4291,Refs!$P$2:$R$29,3,FALSE)</f>
        <v>Y61</v>
      </c>
      <c r="J4291" s="68" t="str">
        <f>VLOOKUP(E4291,Refs!$P$2:$S$29,4,FALSE)</f>
        <v>East of England</v>
      </c>
      <c r="K4291" s="28">
        <f t="shared" si="137"/>
        <v>537</v>
      </c>
    </row>
    <row r="4292" spans="1:11" x14ac:dyDescent="0.35">
      <c r="A4292" s="69">
        <f t="shared" si="138"/>
        <v>45778</v>
      </c>
      <c r="B4292" t="s">
        <v>918</v>
      </c>
      <c r="C4292" t="s">
        <v>268</v>
      </c>
      <c r="E4292" t="s">
        <v>304</v>
      </c>
      <c r="F4292" t="s">
        <v>305</v>
      </c>
      <c r="G4292" t="s">
        <v>124</v>
      </c>
      <c r="H4292">
        <v>0</v>
      </c>
      <c r="I4292" s="68" t="str">
        <f>VLOOKUP(E4292,Refs!$P$2:$R$29,3,FALSE)</f>
        <v>Y61</v>
      </c>
      <c r="J4292" s="68" t="str">
        <f>VLOOKUP(E4292,Refs!$P$2:$S$29,4,FALSE)</f>
        <v>East of England</v>
      </c>
      <c r="K4292" s="28" t="str">
        <f t="shared" si="137"/>
        <v/>
      </c>
    </row>
    <row r="4293" spans="1:11" x14ac:dyDescent="0.35">
      <c r="A4293" s="69">
        <f t="shared" si="138"/>
        <v>45778</v>
      </c>
      <c r="B4293" t="s">
        <v>918</v>
      </c>
      <c r="C4293" t="s">
        <v>268</v>
      </c>
      <c r="E4293" t="s">
        <v>304</v>
      </c>
      <c r="F4293" t="s">
        <v>305</v>
      </c>
      <c r="G4293" t="s">
        <v>125</v>
      </c>
      <c r="H4293">
        <v>0</v>
      </c>
      <c r="I4293" s="68" t="str">
        <f>VLOOKUP(E4293,Refs!$P$2:$R$29,3,FALSE)</f>
        <v>Y61</v>
      </c>
      <c r="J4293" s="68" t="str">
        <f>VLOOKUP(E4293,Refs!$P$2:$S$29,4,FALSE)</f>
        <v>East of England</v>
      </c>
      <c r="K4293" s="28" t="str">
        <f t="shared" si="137"/>
        <v/>
      </c>
    </row>
    <row r="4294" spans="1:11" x14ac:dyDescent="0.35">
      <c r="A4294" s="69">
        <f t="shared" si="138"/>
        <v>45778</v>
      </c>
      <c r="B4294" t="s">
        <v>918</v>
      </c>
      <c r="C4294" t="s">
        <v>268</v>
      </c>
      <c r="E4294" t="s">
        <v>304</v>
      </c>
      <c r="F4294" t="s">
        <v>305</v>
      </c>
      <c r="G4294" t="s">
        <v>126</v>
      </c>
      <c r="H4294">
        <v>0</v>
      </c>
      <c r="I4294" s="68" t="str">
        <f>VLOOKUP(E4294,Refs!$P$2:$R$29,3,FALSE)</f>
        <v>Y61</v>
      </c>
      <c r="J4294" s="68" t="str">
        <f>VLOOKUP(E4294,Refs!$P$2:$S$29,4,FALSE)</f>
        <v>East of England</v>
      </c>
      <c r="K4294" s="28" t="str">
        <f t="shared" si="137"/>
        <v/>
      </c>
    </row>
    <row r="4295" spans="1:11" x14ac:dyDescent="0.35">
      <c r="A4295" s="69">
        <f t="shared" si="138"/>
        <v>45778</v>
      </c>
      <c r="B4295" t="s">
        <v>918</v>
      </c>
      <c r="C4295" t="s">
        <v>268</v>
      </c>
      <c r="E4295" t="s">
        <v>304</v>
      </c>
      <c r="F4295" t="s">
        <v>305</v>
      </c>
      <c r="G4295" t="s">
        <v>127</v>
      </c>
      <c r="H4295">
        <v>0</v>
      </c>
      <c r="I4295" s="68" t="str">
        <f>VLOOKUP(E4295,Refs!$P$2:$R$29,3,FALSE)</f>
        <v>Y61</v>
      </c>
      <c r="J4295" s="68" t="str">
        <f>VLOOKUP(E4295,Refs!$P$2:$S$29,4,FALSE)</f>
        <v>East of England</v>
      </c>
      <c r="K4295" s="28" t="str">
        <f t="shared" si="137"/>
        <v/>
      </c>
    </row>
    <row r="4296" spans="1:11" x14ac:dyDescent="0.35">
      <c r="A4296" s="69">
        <f t="shared" si="138"/>
        <v>45778</v>
      </c>
      <c r="B4296" t="s">
        <v>918</v>
      </c>
      <c r="C4296" t="s">
        <v>268</v>
      </c>
      <c r="E4296" t="s">
        <v>304</v>
      </c>
      <c r="F4296" t="s">
        <v>305</v>
      </c>
      <c r="G4296" t="s">
        <v>128</v>
      </c>
      <c r="H4296">
        <v>177</v>
      </c>
      <c r="I4296" s="68" t="str">
        <f>VLOOKUP(E4296,Refs!$P$2:$R$29,3,FALSE)</f>
        <v>Y61</v>
      </c>
      <c r="J4296" s="68" t="str">
        <f>VLOOKUP(E4296,Refs!$P$2:$S$29,4,FALSE)</f>
        <v>East of England</v>
      </c>
      <c r="K4296" s="28">
        <f t="shared" si="137"/>
        <v>177</v>
      </c>
    </row>
    <row r="4297" spans="1:11" x14ac:dyDescent="0.35">
      <c r="A4297" s="69">
        <f t="shared" si="138"/>
        <v>45778</v>
      </c>
      <c r="B4297" t="s">
        <v>918</v>
      </c>
      <c r="C4297" t="s">
        <v>268</v>
      </c>
      <c r="E4297" t="s">
        <v>304</v>
      </c>
      <c r="F4297" t="s">
        <v>305</v>
      </c>
      <c r="G4297" t="s">
        <v>129</v>
      </c>
      <c r="H4297">
        <v>394</v>
      </c>
      <c r="I4297" s="68" t="str">
        <f>VLOOKUP(E4297,Refs!$P$2:$R$29,3,FALSE)</f>
        <v>Y61</v>
      </c>
      <c r="J4297" s="68" t="str">
        <f>VLOOKUP(E4297,Refs!$P$2:$S$29,4,FALSE)</f>
        <v>East of England</v>
      </c>
      <c r="K4297" s="28">
        <f t="shared" si="137"/>
        <v>394</v>
      </c>
    </row>
    <row r="4298" spans="1:11" x14ac:dyDescent="0.35">
      <c r="A4298" s="69">
        <f t="shared" si="138"/>
        <v>45778</v>
      </c>
      <c r="B4298" t="s">
        <v>918</v>
      </c>
      <c r="C4298" t="s">
        <v>268</v>
      </c>
      <c r="E4298" t="s">
        <v>304</v>
      </c>
      <c r="F4298" t="s">
        <v>305</v>
      </c>
      <c r="G4298" t="s">
        <v>130</v>
      </c>
      <c r="H4298">
        <v>669</v>
      </c>
      <c r="I4298" s="68" t="str">
        <f>VLOOKUP(E4298,Refs!$P$2:$R$29,3,FALSE)</f>
        <v>Y61</v>
      </c>
      <c r="J4298" s="68" t="str">
        <f>VLOOKUP(E4298,Refs!$P$2:$S$29,4,FALSE)</f>
        <v>East of England</v>
      </c>
      <c r="K4298" s="28">
        <f t="shared" si="137"/>
        <v>669</v>
      </c>
    </row>
    <row r="4299" spans="1:11" x14ac:dyDescent="0.35">
      <c r="A4299" s="69">
        <f t="shared" si="138"/>
        <v>45778</v>
      </c>
      <c r="B4299" t="s">
        <v>918</v>
      </c>
      <c r="C4299" t="s">
        <v>268</v>
      </c>
      <c r="E4299" t="s">
        <v>304</v>
      </c>
      <c r="F4299" t="s">
        <v>305</v>
      </c>
      <c r="G4299" t="s">
        <v>131</v>
      </c>
      <c r="H4299">
        <v>562</v>
      </c>
      <c r="I4299" s="68" t="str">
        <f>VLOOKUP(E4299,Refs!$P$2:$R$29,3,FALSE)</f>
        <v>Y61</v>
      </c>
      <c r="J4299" s="68" t="str">
        <f>VLOOKUP(E4299,Refs!$P$2:$S$29,4,FALSE)</f>
        <v>East of England</v>
      </c>
      <c r="K4299" s="28">
        <f t="shared" si="137"/>
        <v>562</v>
      </c>
    </row>
    <row r="4300" spans="1:11" x14ac:dyDescent="0.35">
      <c r="A4300" s="69">
        <f t="shared" si="138"/>
        <v>45778</v>
      </c>
      <c r="B4300" t="s">
        <v>918</v>
      </c>
      <c r="C4300" t="s">
        <v>268</v>
      </c>
      <c r="E4300" t="s">
        <v>304</v>
      </c>
      <c r="F4300" t="s">
        <v>305</v>
      </c>
      <c r="G4300" t="s">
        <v>132</v>
      </c>
      <c r="H4300">
        <v>2619</v>
      </c>
      <c r="I4300" s="68" t="str">
        <f>VLOOKUP(E4300,Refs!$P$2:$R$29,3,FALSE)</f>
        <v>Y61</v>
      </c>
      <c r="J4300" s="68" t="str">
        <f>VLOOKUP(E4300,Refs!$P$2:$S$29,4,FALSE)</f>
        <v>East of England</v>
      </c>
      <c r="K4300" s="28">
        <f t="shared" si="137"/>
        <v>2619</v>
      </c>
    </row>
    <row r="4301" spans="1:11" x14ac:dyDescent="0.35">
      <c r="A4301" s="69">
        <f t="shared" si="138"/>
        <v>45778</v>
      </c>
      <c r="B4301" t="s">
        <v>918</v>
      </c>
      <c r="C4301" t="s">
        <v>268</v>
      </c>
      <c r="E4301" t="s">
        <v>304</v>
      </c>
      <c r="F4301" t="s">
        <v>305</v>
      </c>
      <c r="G4301" t="s">
        <v>133</v>
      </c>
      <c r="H4301">
        <v>2369</v>
      </c>
      <c r="I4301" s="68" t="str">
        <f>VLOOKUP(E4301,Refs!$P$2:$R$29,3,FALSE)</f>
        <v>Y61</v>
      </c>
      <c r="J4301" s="68" t="str">
        <f>VLOOKUP(E4301,Refs!$P$2:$S$29,4,FALSE)</f>
        <v>East of England</v>
      </c>
      <c r="K4301" s="28">
        <f t="shared" si="137"/>
        <v>2369</v>
      </c>
    </row>
    <row r="4302" spans="1:11" x14ac:dyDescent="0.35">
      <c r="A4302" s="69">
        <f t="shared" si="138"/>
        <v>45778</v>
      </c>
      <c r="B4302" t="s">
        <v>918</v>
      </c>
      <c r="C4302" t="s">
        <v>268</v>
      </c>
      <c r="E4302" t="s">
        <v>304</v>
      </c>
      <c r="F4302" t="s">
        <v>305</v>
      </c>
      <c r="G4302" t="s">
        <v>134</v>
      </c>
      <c r="H4302">
        <v>947</v>
      </c>
      <c r="I4302" s="68" t="str">
        <f>VLOOKUP(E4302,Refs!$P$2:$R$29,3,FALSE)</f>
        <v>Y61</v>
      </c>
      <c r="J4302" s="68" t="str">
        <f>VLOOKUP(E4302,Refs!$P$2:$S$29,4,FALSE)</f>
        <v>East of England</v>
      </c>
      <c r="K4302" s="28">
        <f t="shared" si="137"/>
        <v>947</v>
      </c>
    </row>
    <row r="4303" spans="1:11" x14ac:dyDescent="0.35">
      <c r="A4303" s="69">
        <f t="shared" si="138"/>
        <v>45778</v>
      </c>
      <c r="B4303" t="s">
        <v>918</v>
      </c>
      <c r="C4303" t="s">
        <v>268</v>
      </c>
      <c r="E4303" t="s">
        <v>304</v>
      </c>
      <c r="F4303" t="s">
        <v>305</v>
      </c>
      <c r="G4303" t="s">
        <v>135</v>
      </c>
      <c r="H4303">
        <v>945</v>
      </c>
      <c r="I4303" s="68" t="str">
        <f>VLOOKUP(E4303,Refs!$P$2:$R$29,3,FALSE)</f>
        <v>Y61</v>
      </c>
      <c r="J4303" s="68" t="str">
        <f>VLOOKUP(E4303,Refs!$P$2:$S$29,4,FALSE)</f>
        <v>East of England</v>
      </c>
      <c r="K4303" s="28">
        <f t="shared" si="137"/>
        <v>945</v>
      </c>
    </row>
    <row r="4304" spans="1:11" x14ac:dyDescent="0.35">
      <c r="A4304" s="69">
        <f t="shared" si="138"/>
        <v>45778</v>
      </c>
      <c r="B4304" t="s">
        <v>918</v>
      </c>
      <c r="C4304" t="s">
        <v>268</v>
      </c>
      <c r="E4304" t="s">
        <v>304</v>
      </c>
      <c r="F4304" t="s">
        <v>305</v>
      </c>
      <c r="G4304" t="s">
        <v>136</v>
      </c>
      <c r="H4304">
        <v>252</v>
      </c>
      <c r="I4304" s="68" t="str">
        <f>VLOOKUP(E4304,Refs!$P$2:$R$29,3,FALSE)</f>
        <v>Y61</v>
      </c>
      <c r="J4304" s="68" t="str">
        <f>VLOOKUP(E4304,Refs!$P$2:$S$29,4,FALSE)</f>
        <v>East of England</v>
      </c>
      <c r="K4304" s="28">
        <f t="shared" si="137"/>
        <v>252</v>
      </c>
    </row>
    <row r="4305" spans="1:11" x14ac:dyDescent="0.35">
      <c r="A4305" s="69">
        <f t="shared" si="138"/>
        <v>45778</v>
      </c>
      <c r="B4305" t="s">
        <v>918</v>
      </c>
      <c r="C4305" t="s">
        <v>268</v>
      </c>
      <c r="E4305" t="s">
        <v>304</v>
      </c>
      <c r="F4305" t="s">
        <v>305</v>
      </c>
      <c r="G4305" t="s">
        <v>137</v>
      </c>
      <c r="H4305">
        <v>224</v>
      </c>
      <c r="I4305" s="68" t="str">
        <f>VLOOKUP(E4305,Refs!$P$2:$R$29,3,FALSE)</f>
        <v>Y61</v>
      </c>
      <c r="J4305" s="68" t="str">
        <f>VLOOKUP(E4305,Refs!$P$2:$S$29,4,FALSE)</f>
        <v>East of England</v>
      </c>
      <c r="K4305" s="28">
        <f t="shared" si="137"/>
        <v>224</v>
      </c>
    </row>
    <row r="4306" spans="1:11" x14ac:dyDescent="0.35">
      <c r="A4306" s="69">
        <f t="shared" si="138"/>
        <v>45778</v>
      </c>
      <c r="B4306" t="s">
        <v>918</v>
      </c>
      <c r="C4306" t="s">
        <v>268</v>
      </c>
      <c r="E4306" t="s">
        <v>304</v>
      </c>
      <c r="F4306" t="s">
        <v>305</v>
      </c>
      <c r="G4306" t="s">
        <v>138</v>
      </c>
      <c r="H4306">
        <v>6</v>
      </c>
      <c r="I4306" s="68" t="str">
        <f>VLOOKUP(E4306,Refs!$P$2:$R$29,3,FALSE)</f>
        <v>Y61</v>
      </c>
      <c r="J4306" s="68" t="str">
        <f>VLOOKUP(E4306,Refs!$P$2:$S$29,4,FALSE)</f>
        <v>East of England</v>
      </c>
      <c r="K4306" s="28">
        <f t="shared" si="137"/>
        <v>6</v>
      </c>
    </row>
    <row r="4307" spans="1:11" x14ac:dyDescent="0.35">
      <c r="A4307" s="69">
        <f t="shared" si="138"/>
        <v>45778</v>
      </c>
      <c r="B4307" t="s">
        <v>918</v>
      </c>
      <c r="C4307" t="s">
        <v>268</v>
      </c>
      <c r="E4307" t="s">
        <v>304</v>
      </c>
      <c r="F4307" t="s">
        <v>305</v>
      </c>
      <c r="G4307" t="s">
        <v>139</v>
      </c>
      <c r="H4307">
        <v>6</v>
      </c>
      <c r="I4307" s="68" t="str">
        <f>VLOOKUP(E4307,Refs!$P$2:$R$29,3,FALSE)</f>
        <v>Y61</v>
      </c>
      <c r="J4307" s="68" t="str">
        <f>VLOOKUP(E4307,Refs!$P$2:$S$29,4,FALSE)</f>
        <v>East of England</v>
      </c>
      <c r="K4307" s="28">
        <f t="shared" si="137"/>
        <v>6</v>
      </c>
    </row>
    <row r="4308" spans="1:11" x14ac:dyDescent="0.35">
      <c r="A4308" s="69">
        <f t="shared" si="138"/>
        <v>45778</v>
      </c>
      <c r="B4308" t="s">
        <v>918</v>
      </c>
      <c r="C4308" t="s">
        <v>268</v>
      </c>
      <c r="E4308" t="s">
        <v>304</v>
      </c>
      <c r="F4308" t="s">
        <v>305</v>
      </c>
      <c r="G4308" t="s">
        <v>140</v>
      </c>
      <c r="H4308">
        <v>185</v>
      </c>
      <c r="I4308" s="68" t="str">
        <f>VLOOKUP(E4308,Refs!$P$2:$R$29,3,FALSE)</f>
        <v>Y61</v>
      </c>
      <c r="J4308" s="68" t="str">
        <f>VLOOKUP(E4308,Refs!$P$2:$S$29,4,FALSE)</f>
        <v>East of England</v>
      </c>
      <c r="K4308" s="28">
        <f t="shared" si="137"/>
        <v>185</v>
      </c>
    </row>
    <row r="4309" spans="1:11" x14ac:dyDescent="0.35">
      <c r="A4309" s="69">
        <f t="shared" si="138"/>
        <v>45778</v>
      </c>
      <c r="B4309" t="s">
        <v>918</v>
      </c>
      <c r="C4309" t="s">
        <v>268</v>
      </c>
      <c r="E4309" t="s">
        <v>304</v>
      </c>
      <c r="F4309" t="s">
        <v>305</v>
      </c>
      <c r="G4309" t="s">
        <v>141</v>
      </c>
      <c r="H4309">
        <v>185</v>
      </c>
      <c r="I4309" s="68" t="str">
        <f>VLOOKUP(E4309,Refs!$P$2:$R$29,3,FALSE)</f>
        <v>Y61</v>
      </c>
      <c r="J4309" s="68" t="str">
        <f>VLOOKUP(E4309,Refs!$P$2:$S$29,4,FALSE)</f>
        <v>East of England</v>
      </c>
      <c r="K4309" s="28">
        <f t="shared" si="137"/>
        <v>185</v>
      </c>
    </row>
    <row r="4310" spans="1:11" x14ac:dyDescent="0.35">
      <c r="A4310" s="69">
        <f t="shared" si="138"/>
        <v>45778</v>
      </c>
      <c r="B4310" t="s">
        <v>918</v>
      </c>
      <c r="C4310" t="s">
        <v>268</v>
      </c>
      <c r="E4310" t="s">
        <v>304</v>
      </c>
      <c r="F4310" t="s">
        <v>305</v>
      </c>
      <c r="G4310" t="s">
        <v>730</v>
      </c>
      <c r="H4310">
        <v>250</v>
      </c>
      <c r="I4310" s="68" t="str">
        <f>VLOOKUP(E4310,Refs!$P$2:$R$29,3,FALSE)</f>
        <v>Y61</v>
      </c>
      <c r="J4310" s="68" t="str">
        <f>VLOOKUP(E4310,Refs!$P$2:$S$29,4,FALSE)</f>
        <v>East of England</v>
      </c>
      <c r="K4310" s="28">
        <f t="shared" si="137"/>
        <v>250</v>
      </c>
    </row>
    <row r="4311" spans="1:11" x14ac:dyDescent="0.35">
      <c r="A4311" s="69">
        <f t="shared" si="138"/>
        <v>45778</v>
      </c>
      <c r="B4311" t="s">
        <v>918</v>
      </c>
      <c r="C4311" t="s">
        <v>268</v>
      </c>
      <c r="E4311" t="s">
        <v>304</v>
      </c>
      <c r="F4311" t="s">
        <v>305</v>
      </c>
      <c r="G4311" t="s">
        <v>729</v>
      </c>
      <c r="H4311">
        <v>34</v>
      </c>
      <c r="I4311" s="68" t="str">
        <f>VLOOKUP(E4311,Refs!$P$2:$R$29,3,FALSE)</f>
        <v>Y61</v>
      </c>
      <c r="J4311" s="68" t="str">
        <f>VLOOKUP(E4311,Refs!$P$2:$S$29,4,FALSE)</f>
        <v>East of England</v>
      </c>
      <c r="K4311" s="28">
        <f t="shared" si="137"/>
        <v>34</v>
      </c>
    </row>
    <row r="4312" spans="1:11" x14ac:dyDescent="0.35">
      <c r="A4312" s="69">
        <f t="shared" si="138"/>
        <v>45778</v>
      </c>
      <c r="B4312" t="s">
        <v>918</v>
      </c>
      <c r="C4312" t="s">
        <v>268</v>
      </c>
      <c r="E4312" t="s">
        <v>304</v>
      </c>
      <c r="F4312" t="s">
        <v>305</v>
      </c>
      <c r="G4312" t="s">
        <v>732</v>
      </c>
      <c r="H4312">
        <v>732</v>
      </c>
      <c r="I4312" s="68" t="str">
        <f>VLOOKUP(E4312,Refs!$P$2:$R$29,3,FALSE)</f>
        <v>Y61</v>
      </c>
      <c r="J4312" s="68" t="str">
        <f>VLOOKUP(E4312,Refs!$P$2:$S$29,4,FALSE)</f>
        <v>East of England</v>
      </c>
      <c r="K4312" s="28">
        <f t="shared" si="137"/>
        <v>732</v>
      </c>
    </row>
    <row r="4313" spans="1:11" x14ac:dyDescent="0.35">
      <c r="A4313" s="69">
        <f t="shared" si="138"/>
        <v>45778</v>
      </c>
      <c r="B4313" t="s">
        <v>918</v>
      </c>
      <c r="C4313" t="s">
        <v>268</v>
      </c>
      <c r="E4313" t="s">
        <v>304</v>
      </c>
      <c r="F4313" t="s">
        <v>305</v>
      </c>
      <c r="G4313" t="s">
        <v>731</v>
      </c>
      <c r="H4313">
        <v>390</v>
      </c>
      <c r="I4313" s="68" t="str">
        <f>VLOOKUP(E4313,Refs!$P$2:$R$29,3,FALSE)</f>
        <v>Y61</v>
      </c>
      <c r="J4313" s="68" t="str">
        <f>VLOOKUP(E4313,Refs!$P$2:$S$29,4,FALSE)</f>
        <v>East of England</v>
      </c>
      <c r="K4313" s="28">
        <f t="shared" si="137"/>
        <v>390</v>
      </c>
    </row>
    <row r="4314" spans="1:11" x14ac:dyDescent="0.35">
      <c r="A4314" s="69">
        <f t="shared" si="138"/>
        <v>45778</v>
      </c>
      <c r="B4314" t="s">
        <v>918</v>
      </c>
      <c r="C4314" t="s">
        <v>268</v>
      </c>
      <c r="E4314" t="s">
        <v>306</v>
      </c>
      <c r="F4314" t="s">
        <v>307</v>
      </c>
      <c r="G4314" t="s">
        <v>10</v>
      </c>
      <c r="H4314">
        <v>24710</v>
      </c>
      <c r="I4314" s="68" t="str">
        <f>VLOOKUP(E4314,Refs!$P$2:$R$29,3,FALSE)</f>
        <v>Y61</v>
      </c>
      <c r="J4314" s="68" t="str">
        <f>VLOOKUP(E4314,Refs!$P$2:$S$29,4,FALSE)</f>
        <v>East of England</v>
      </c>
      <c r="K4314" s="28">
        <f t="shared" si="137"/>
        <v>24710</v>
      </c>
    </row>
    <row r="4315" spans="1:11" x14ac:dyDescent="0.35">
      <c r="A4315" s="69">
        <f t="shared" si="138"/>
        <v>45778</v>
      </c>
      <c r="B4315" t="s">
        <v>918</v>
      </c>
      <c r="C4315" t="s">
        <v>268</v>
      </c>
      <c r="E4315" t="s">
        <v>306</v>
      </c>
      <c r="F4315" t="s">
        <v>307</v>
      </c>
      <c r="G4315" t="s">
        <v>70</v>
      </c>
      <c r="H4315">
        <v>24698</v>
      </c>
      <c r="I4315" s="68" t="str">
        <f>VLOOKUP(E4315,Refs!$P$2:$R$29,3,FALSE)</f>
        <v>Y61</v>
      </c>
      <c r="J4315" s="68" t="str">
        <f>VLOOKUP(E4315,Refs!$P$2:$S$29,4,FALSE)</f>
        <v>East of England</v>
      </c>
      <c r="K4315" s="28">
        <f t="shared" si="137"/>
        <v>24698</v>
      </c>
    </row>
    <row r="4316" spans="1:11" x14ac:dyDescent="0.35">
      <c r="A4316" s="69">
        <f t="shared" si="138"/>
        <v>45778</v>
      </c>
      <c r="B4316" t="s">
        <v>918</v>
      </c>
      <c r="C4316" t="s">
        <v>268</v>
      </c>
      <c r="E4316" t="s">
        <v>306</v>
      </c>
      <c r="F4316" t="s">
        <v>307</v>
      </c>
      <c r="G4316" t="s">
        <v>20</v>
      </c>
      <c r="H4316">
        <v>22331</v>
      </c>
      <c r="I4316" s="68" t="str">
        <f>VLOOKUP(E4316,Refs!$P$2:$R$29,3,FALSE)</f>
        <v>Y61</v>
      </c>
      <c r="J4316" s="68" t="str">
        <f>VLOOKUP(E4316,Refs!$P$2:$S$29,4,FALSE)</f>
        <v>East of England</v>
      </c>
      <c r="K4316" s="28">
        <f t="shared" si="137"/>
        <v>22331</v>
      </c>
    </row>
    <row r="4317" spans="1:11" x14ac:dyDescent="0.35">
      <c r="A4317" s="69">
        <f t="shared" si="138"/>
        <v>45778</v>
      </c>
      <c r="B4317" t="s">
        <v>918</v>
      </c>
      <c r="C4317" t="s">
        <v>268</v>
      </c>
      <c r="E4317" t="s">
        <v>306</v>
      </c>
      <c r="F4317" t="s">
        <v>307</v>
      </c>
      <c r="G4317" t="s">
        <v>23</v>
      </c>
      <c r="H4317">
        <v>16809</v>
      </c>
      <c r="I4317" s="68" t="str">
        <f>VLOOKUP(E4317,Refs!$P$2:$R$29,3,FALSE)</f>
        <v>Y61</v>
      </c>
      <c r="J4317" s="68" t="str">
        <f>VLOOKUP(E4317,Refs!$P$2:$S$29,4,FALSE)</f>
        <v>East of England</v>
      </c>
      <c r="K4317" s="28">
        <f t="shared" si="137"/>
        <v>16809</v>
      </c>
    </row>
    <row r="4318" spans="1:11" x14ac:dyDescent="0.35">
      <c r="A4318" s="69">
        <f t="shared" si="138"/>
        <v>45778</v>
      </c>
      <c r="B4318" t="s">
        <v>918</v>
      </c>
      <c r="C4318" t="s">
        <v>268</v>
      </c>
      <c r="E4318" t="s">
        <v>306</v>
      </c>
      <c r="F4318" t="s">
        <v>307</v>
      </c>
      <c r="G4318" t="s">
        <v>19</v>
      </c>
      <c r="H4318">
        <v>951</v>
      </c>
      <c r="I4318" s="68" t="str">
        <f>VLOOKUP(E4318,Refs!$P$2:$R$29,3,FALSE)</f>
        <v>Y61</v>
      </c>
      <c r="J4318" s="68" t="str">
        <f>VLOOKUP(E4318,Refs!$P$2:$S$29,4,FALSE)</f>
        <v>East of England</v>
      </c>
      <c r="K4318" s="28">
        <f t="shared" si="137"/>
        <v>951</v>
      </c>
    </row>
    <row r="4319" spans="1:11" x14ac:dyDescent="0.35">
      <c r="A4319" s="69">
        <f t="shared" si="138"/>
        <v>45778</v>
      </c>
      <c r="B4319" t="s">
        <v>918</v>
      </c>
      <c r="C4319" t="s">
        <v>268</v>
      </c>
      <c r="E4319" t="s">
        <v>306</v>
      </c>
      <c r="F4319" t="s">
        <v>307</v>
      </c>
      <c r="G4319" t="s">
        <v>21</v>
      </c>
      <c r="H4319">
        <v>1582332</v>
      </c>
      <c r="I4319" s="68" t="str">
        <f>VLOOKUP(E4319,Refs!$P$2:$R$29,3,FALSE)</f>
        <v>Y61</v>
      </c>
      <c r="J4319" s="68" t="str">
        <f>VLOOKUP(E4319,Refs!$P$2:$S$29,4,FALSE)</f>
        <v>East of England</v>
      </c>
      <c r="K4319" s="28">
        <f t="shared" si="137"/>
        <v>1582332</v>
      </c>
    </row>
    <row r="4320" spans="1:11" x14ac:dyDescent="0.35">
      <c r="A4320" s="69">
        <f t="shared" si="138"/>
        <v>45778</v>
      </c>
      <c r="B4320" t="s">
        <v>918</v>
      </c>
      <c r="C4320" t="s">
        <v>268</v>
      </c>
      <c r="E4320" t="s">
        <v>306</v>
      </c>
      <c r="F4320" t="s">
        <v>307</v>
      </c>
      <c r="G4320" t="s">
        <v>71</v>
      </c>
      <c r="H4320">
        <v>332</v>
      </c>
      <c r="I4320" s="68" t="str">
        <f>VLOOKUP(E4320,Refs!$P$2:$R$29,3,FALSE)</f>
        <v>Y61</v>
      </c>
      <c r="J4320" s="68" t="str">
        <f>VLOOKUP(E4320,Refs!$P$2:$S$29,4,FALSE)</f>
        <v>East of England</v>
      </c>
      <c r="K4320" s="28">
        <f t="shared" si="137"/>
        <v>332</v>
      </c>
    </row>
    <row r="4321" spans="1:11" x14ac:dyDescent="0.35">
      <c r="A4321" s="69">
        <f t="shared" si="138"/>
        <v>45778</v>
      </c>
      <c r="B4321" t="s">
        <v>918</v>
      </c>
      <c r="C4321" t="s">
        <v>268</v>
      </c>
      <c r="E4321" t="s">
        <v>306</v>
      </c>
      <c r="F4321" t="s">
        <v>307</v>
      </c>
      <c r="G4321" t="s">
        <v>72</v>
      </c>
      <c r="H4321">
        <v>473</v>
      </c>
      <c r="I4321" s="68" t="str">
        <f>VLOOKUP(E4321,Refs!$P$2:$R$29,3,FALSE)</f>
        <v>Y61</v>
      </c>
      <c r="J4321" s="68" t="str">
        <f>VLOOKUP(E4321,Refs!$P$2:$S$29,4,FALSE)</f>
        <v>East of England</v>
      </c>
      <c r="K4321" s="28">
        <f t="shared" si="137"/>
        <v>473</v>
      </c>
    </row>
    <row r="4322" spans="1:11" x14ac:dyDescent="0.35">
      <c r="A4322" s="69">
        <f t="shared" si="138"/>
        <v>45778</v>
      </c>
      <c r="B4322" t="s">
        <v>918</v>
      </c>
      <c r="C4322" t="s">
        <v>268</v>
      </c>
      <c r="E4322" t="s">
        <v>306</v>
      </c>
      <c r="F4322" t="s">
        <v>307</v>
      </c>
      <c r="G4322" t="s">
        <v>73</v>
      </c>
      <c r="H4322">
        <v>167696</v>
      </c>
      <c r="I4322" s="68" t="str">
        <f>VLOOKUP(E4322,Refs!$P$2:$R$29,3,FALSE)</f>
        <v>Y61</v>
      </c>
      <c r="J4322" s="68" t="str">
        <f>VLOOKUP(E4322,Refs!$P$2:$S$29,4,FALSE)</f>
        <v>East of England</v>
      </c>
      <c r="K4322" s="28">
        <f t="shared" ref="K4322:K4385" si="139">IF(OR(H4322="NULL",H4322=0,H4322=""),"",H4322)</f>
        <v>167696</v>
      </c>
    </row>
    <row r="4323" spans="1:11" x14ac:dyDescent="0.35">
      <c r="A4323" s="69">
        <f t="shared" si="138"/>
        <v>45778</v>
      </c>
      <c r="B4323" t="s">
        <v>918</v>
      </c>
      <c r="C4323" t="s">
        <v>268</v>
      </c>
      <c r="E4323" t="s">
        <v>306</v>
      </c>
      <c r="F4323" t="s">
        <v>307</v>
      </c>
      <c r="G4323" t="s">
        <v>74</v>
      </c>
      <c r="H4323">
        <v>8283</v>
      </c>
      <c r="I4323" s="68" t="str">
        <f>VLOOKUP(E4323,Refs!$P$2:$R$29,3,FALSE)</f>
        <v>Y61</v>
      </c>
      <c r="J4323" s="68" t="str">
        <f>VLOOKUP(E4323,Refs!$P$2:$S$29,4,FALSE)</f>
        <v>East of England</v>
      </c>
      <c r="K4323" s="28">
        <f t="shared" si="139"/>
        <v>8283</v>
      </c>
    </row>
    <row r="4324" spans="1:11" x14ac:dyDescent="0.35">
      <c r="A4324" s="69">
        <f t="shared" si="138"/>
        <v>45778</v>
      </c>
      <c r="B4324" t="s">
        <v>918</v>
      </c>
      <c r="C4324" t="s">
        <v>268</v>
      </c>
      <c r="E4324" t="s">
        <v>306</v>
      </c>
      <c r="F4324" t="s">
        <v>307</v>
      </c>
      <c r="G4324" t="s">
        <v>75</v>
      </c>
      <c r="H4324">
        <v>116456287</v>
      </c>
      <c r="I4324" s="68" t="str">
        <f>VLOOKUP(E4324,Refs!$P$2:$R$29,3,FALSE)</f>
        <v>Y61</v>
      </c>
      <c r="J4324" s="68" t="str">
        <f>VLOOKUP(E4324,Refs!$P$2:$S$29,4,FALSE)</f>
        <v>East of England</v>
      </c>
      <c r="K4324" s="28">
        <f t="shared" si="139"/>
        <v>116456287</v>
      </c>
    </row>
    <row r="4325" spans="1:11" x14ac:dyDescent="0.35">
      <c r="A4325" s="69">
        <f t="shared" si="138"/>
        <v>45778</v>
      </c>
      <c r="B4325" t="s">
        <v>918</v>
      </c>
      <c r="C4325" t="s">
        <v>268</v>
      </c>
      <c r="E4325" t="s">
        <v>306</v>
      </c>
      <c r="F4325" t="s">
        <v>307</v>
      </c>
      <c r="G4325" t="s">
        <v>26</v>
      </c>
      <c r="H4325">
        <v>20175</v>
      </c>
      <c r="I4325" s="68" t="str">
        <f>VLOOKUP(E4325,Refs!$P$2:$R$29,3,FALSE)</f>
        <v>Y61</v>
      </c>
      <c r="J4325" s="68" t="str">
        <f>VLOOKUP(E4325,Refs!$P$2:$S$29,4,FALSE)</f>
        <v>East of England</v>
      </c>
      <c r="K4325" s="28">
        <f t="shared" si="139"/>
        <v>20175</v>
      </c>
    </row>
    <row r="4326" spans="1:11" x14ac:dyDescent="0.35">
      <c r="A4326" s="69">
        <f t="shared" si="138"/>
        <v>45778</v>
      </c>
      <c r="B4326" t="s">
        <v>918</v>
      </c>
      <c r="C4326" t="s">
        <v>268</v>
      </c>
      <c r="E4326" t="s">
        <v>306</v>
      </c>
      <c r="F4326" t="s">
        <v>307</v>
      </c>
      <c r="G4326" t="s">
        <v>76</v>
      </c>
      <c r="H4326">
        <v>328</v>
      </c>
      <c r="I4326" s="68" t="str">
        <f>VLOOKUP(E4326,Refs!$P$2:$R$29,3,FALSE)</f>
        <v>Y61</v>
      </c>
      <c r="J4326" s="68" t="str">
        <f>VLOOKUP(E4326,Refs!$P$2:$S$29,4,FALSE)</f>
        <v>East of England</v>
      </c>
      <c r="K4326" s="28">
        <f t="shared" si="139"/>
        <v>328</v>
      </c>
    </row>
    <row r="4327" spans="1:11" x14ac:dyDescent="0.35">
      <c r="A4327" s="69">
        <f t="shared" si="138"/>
        <v>45778</v>
      </c>
      <c r="B4327" t="s">
        <v>918</v>
      </c>
      <c r="C4327" t="s">
        <v>268</v>
      </c>
      <c r="E4327" t="s">
        <v>306</v>
      </c>
      <c r="F4327" t="s">
        <v>307</v>
      </c>
      <c r="G4327" t="s">
        <v>77</v>
      </c>
      <c r="H4327">
        <v>11273</v>
      </c>
      <c r="I4327" s="68" t="str">
        <f>VLOOKUP(E4327,Refs!$P$2:$R$29,3,FALSE)</f>
        <v>Y61</v>
      </c>
      <c r="J4327" s="68" t="str">
        <f>VLOOKUP(E4327,Refs!$P$2:$S$29,4,FALSE)</f>
        <v>East of England</v>
      </c>
      <c r="K4327" s="28">
        <f t="shared" si="139"/>
        <v>11273</v>
      </c>
    </row>
    <row r="4328" spans="1:11" x14ac:dyDescent="0.35">
      <c r="A4328" s="69">
        <f t="shared" si="138"/>
        <v>45778</v>
      </c>
      <c r="B4328" t="s">
        <v>918</v>
      </c>
      <c r="C4328" t="s">
        <v>268</v>
      </c>
      <c r="E4328" t="s">
        <v>306</v>
      </c>
      <c r="F4328" t="s">
        <v>307</v>
      </c>
      <c r="G4328" t="s">
        <v>78</v>
      </c>
      <c r="H4328">
        <v>4555</v>
      </c>
      <c r="I4328" s="68" t="str">
        <f>VLOOKUP(E4328,Refs!$P$2:$R$29,3,FALSE)</f>
        <v>Y61</v>
      </c>
      <c r="J4328" s="68" t="str">
        <f>VLOOKUP(E4328,Refs!$P$2:$S$29,4,FALSE)</f>
        <v>East of England</v>
      </c>
      <c r="K4328" s="28">
        <f t="shared" si="139"/>
        <v>4555</v>
      </c>
    </row>
    <row r="4329" spans="1:11" x14ac:dyDescent="0.35">
      <c r="A4329" s="69">
        <f t="shared" si="138"/>
        <v>45778</v>
      </c>
      <c r="B4329" t="s">
        <v>918</v>
      </c>
      <c r="C4329" t="s">
        <v>268</v>
      </c>
      <c r="E4329" t="s">
        <v>306</v>
      </c>
      <c r="F4329" t="s">
        <v>307</v>
      </c>
      <c r="G4329" t="s">
        <v>79</v>
      </c>
      <c r="H4329">
        <v>4019</v>
      </c>
      <c r="I4329" s="68" t="str">
        <f>VLOOKUP(E4329,Refs!$P$2:$R$29,3,FALSE)</f>
        <v>Y61</v>
      </c>
      <c r="J4329" s="68" t="str">
        <f>VLOOKUP(E4329,Refs!$P$2:$S$29,4,FALSE)</f>
        <v>East of England</v>
      </c>
      <c r="K4329" s="28">
        <f t="shared" si="139"/>
        <v>4019</v>
      </c>
    </row>
    <row r="4330" spans="1:11" x14ac:dyDescent="0.35">
      <c r="A4330" s="69">
        <f t="shared" si="138"/>
        <v>45778</v>
      </c>
      <c r="B4330" t="s">
        <v>918</v>
      </c>
      <c r="C4330" t="s">
        <v>268</v>
      </c>
      <c r="E4330" t="s">
        <v>306</v>
      </c>
      <c r="F4330" t="s">
        <v>307</v>
      </c>
      <c r="G4330" t="s">
        <v>80</v>
      </c>
      <c r="H4330">
        <v>0</v>
      </c>
      <c r="I4330" s="68" t="str">
        <f>VLOOKUP(E4330,Refs!$P$2:$R$29,3,FALSE)</f>
        <v>Y61</v>
      </c>
      <c r="J4330" s="68" t="str">
        <f>VLOOKUP(E4330,Refs!$P$2:$S$29,4,FALSE)</f>
        <v>East of England</v>
      </c>
      <c r="K4330" s="28" t="str">
        <f t="shared" si="139"/>
        <v/>
      </c>
    </row>
    <row r="4331" spans="1:11" x14ac:dyDescent="0.35">
      <c r="A4331" s="69">
        <f t="shared" si="138"/>
        <v>45778</v>
      </c>
      <c r="B4331" t="s">
        <v>918</v>
      </c>
      <c r="C4331" t="s">
        <v>268</v>
      </c>
      <c r="E4331" t="s">
        <v>306</v>
      </c>
      <c r="F4331" t="s">
        <v>307</v>
      </c>
      <c r="G4331" t="s">
        <v>25</v>
      </c>
      <c r="H4331">
        <v>8574</v>
      </c>
      <c r="I4331" s="68" t="str">
        <f>VLOOKUP(E4331,Refs!$P$2:$R$29,3,FALSE)</f>
        <v>Y61</v>
      </c>
      <c r="J4331" s="68" t="str">
        <f>VLOOKUP(E4331,Refs!$P$2:$S$29,4,FALSE)</f>
        <v>East of England</v>
      </c>
      <c r="K4331" s="28">
        <f t="shared" si="139"/>
        <v>8574</v>
      </c>
    </row>
    <row r="4332" spans="1:11" x14ac:dyDescent="0.35">
      <c r="A4332" s="69">
        <f t="shared" si="138"/>
        <v>45778</v>
      </c>
      <c r="B4332" t="s">
        <v>918</v>
      </c>
      <c r="C4332" t="s">
        <v>268</v>
      </c>
      <c r="E4332" t="s">
        <v>306</v>
      </c>
      <c r="F4332" t="s">
        <v>307</v>
      </c>
      <c r="G4332" t="s">
        <v>81</v>
      </c>
      <c r="H4332">
        <v>0</v>
      </c>
      <c r="I4332" s="68" t="str">
        <f>VLOOKUP(E4332,Refs!$P$2:$R$29,3,FALSE)</f>
        <v>Y61</v>
      </c>
      <c r="J4332" s="68" t="str">
        <f>VLOOKUP(E4332,Refs!$P$2:$S$29,4,FALSE)</f>
        <v>East of England</v>
      </c>
      <c r="K4332" s="28" t="str">
        <f t="shared" si="139"/>
        <v/>
      </c>
    </row>
    <row r="4333" spans="1:11" x14ac:dyDescent="0.35">
      <c r="A4333" s="69">
        <f t="shared" si="138"/>
        <v>45778</v>
      </c>
      <c r="B4333" t="s">
        <v>918</v>
      </c>
      <c r="C4333" t="s">
        <v>268</v>
      </c>
      <c r="E4333" t="s">
        <v>306</v>
      </c>
      <c r="F4333" t="s">
        <v>307</v>
      </c>
      <c r="G4333" t="s">
        <v>82</v>
      </c>
      <c r="H4333">
        <v>4707</v>
      </c>
      <c r="I4333" s="68" t="str">
        <f>VLOOKUP(E4333,Refs!$P$2:$R$29,3,FALSE)</f>
        <v>Y61</v>
      </c>
      <c r="J4333" s="68" t="str">
        <f>VLOOKUP(E4333,Refs!$P$2:$S$29,4,FALSE)</f>
        <v>East of England</v>
      </c>
      <c r="K4333" s="28">
        <f t="shared" si="139"/>
        <v>4707</v>
      </c>
    </row>
    <row r="4334" spans="1:11" x14ac:dyDescent="0.35">
      <c r="A4334" s="69">
        <f t="shared" si="138"/>
        <v>45778</v>
      </c>
      <c r="B4334" t="s">
        <v>918</v>
      </c>
      <c r="C4334" t="s">
        <v>268</v>
      </c>
      <c r="E4334" t="s">
        <v>306</v>
      </c>
      <c r="F4334" t="s">
        <v>307</v>
      </c>
      <c r="G4334" t="s">
        <v>83</v>
      </c>
      <c r="H4334">
        <v>579</v>
      </c>
      <c r="I4334" s="68" t="str">
        <f>VLOOKUP(E4334,Refs!$P$2:$R$29,3,FALSE)</f>
        <v>Y61</v>
      </c>
      <c r="J4334" s="68" t="str">
        <f>VLOOKUP(E4334,Refs!$P$2:$S$29,4,FALSE)</f>
        <v>East of England</v>
      </c>
      <c r="K4334" s="28">
        <f t="shared" si="139"/>
        <v>579</v>
      </c>
    </row>
    <row r="4335" spans="1:11" x14ac:dyDescent="0.35">
      <c r="A4335" s="69">
        <f t="shared" si="138"/>
        <v>45778</v>
      </c>
      <c r="B4335" t="s">
        <v>918</v>
      </c>
      <c r="C4335" t="s">
        <v>268</v>
      </c>
      <c r="E4335" t="s">
        <v>306</v>
      </c>
      <c r="F4335" t="s">
        <v>307</v>
      </c>
      <c r="G4335" t="s">
        <v>84</v>
      </c>
      <c r="H4335">
        <v>14719</v>
      </c>
      <c r="I4335" s="68" t="str">
        <f>VLOOKUP(E4335,Refs!$P$2:$R$29,3,FALSE)</f>
        <v>Y61</v>
      </c>
      <c r="J4335" s="68" t="str">
        <f>VLOOKUP(E4335,Refs!$P$2:$S$29,4,FALSE)</f>
        <v>East of England</v>
      </c>
      <c r="K4335" s="28">
        <f t="shared" si="139"/>
        <v>14719</v>
      </c>
    </row>
    <row r="4336" spans="1:11" x14ac:dyDescent="0.35">
      <c r="A4336" s="69">
        <f t="shared" si="138"/>
        <v>45778</v>
      </c>
      <c r="B4336" t="s">
        <v>918</v>
      </c>
      <c r="C4336" t="s">
        <v>268</v>
      </c>
      <c r="E4336" t="s">
        <v>306</v>
      </c>
      <c r="F4336" t="s">
        <v>307</v>
      </c>
      <c r="G4336" t="s">
        <v>85</v>
      </c>
      <c r="H4336">
        <v>51588</v>
      </c>
      <c r="I4336" s="68" t="str">
        <f>VLOOKUP(E4336,Refs!$P$2:$R$29,3,FALSE)</f>
        <v>Y61</v>
      </c>
      <c r="J4336" s="68" t="str">
        <f>VLOOKUP(E4336,Refs!$P$2:$S$29,4,FALSE)</f>
        <v>East of England</v>
      </c>
      <c r="K4336" s="28">
        <f t="shared" si="139"/>
        <v>51588</v>
      </c>
    </row>
    <row r="4337" spans="1:11" x14ac:dyDescent="0.35">
      <c r="A4337" s="69">
        <f t="shared" si="138"/>
        <v>45778</v>
      </c>
      <c r="B4337" t="s">
        <v>918</v>
      </c>
      <c r="C4337" t="s">
        <v>268</v>
      </c>
      <c r="E4337" t="s">
        <v>306</v>
      </c>
      <c r="F4337" t="s">
        <v>307</v>
      </c>
      <c r="G4337" t="s">
        <v>86</v>
      </c>
      <c r="H4337">
        <v>3008</v>
      </c>
      <c r="I4337" s="68" t="str">
        <f>VLOOKUP(E4337,Refs!$P$2:$R$29,3,FALSE)</f>
        <v>Y61</v>
      </c>
      <c r="J4337" s="68" t="str">
        <f>VLOOKUP(E4337,Refs!$P$2:$S$29,4,FALSE)</f>
        <v>East of England</v>
      </c>
      <c r="K4337" s="28">
        <f t="shared" si="139"/>
        <v>3008</v>
      </c>
    </row>
    <row r="4338" spans="1:11" x14ac:dyDescent="0.35">
      <c r="A4338" s="69">
        <f t="shared" si="138"/>
        <v>45778</v>
      </c>
      <c r="B4338" t="s">
        <v>918</v>
      </c>
      <c r="C4338" t="s">
        <v>268</v>
      </c>
      <c r="E4338" t="s">
        <v>306</v>
      </c>
      <c r="F4338" t="s">
        <v>307</v>
      </c>
      <c r="G4338" t="s">
        <v>87</v>
      </c>
      <c r="H4338">
        <v>1435</v>
      </c>
      <c r="I4338" s="68" t="str">
        <f>VLOOKUP(E4338,Refs!$P$2:$R$29,3,FALSE)</f>
        <v>Y61</v>
      </c>
      <c r="J4338" s="68" t="str">
        <f>VLOOKUP(E4338,Refs!$P$2:$S$29,4,FALSE)</f>
        <v>East of England</v>
      </c>
      <c r="K4338" s="28">
        <f t="shared" si="139"/>
        <v>1435</v>
      </c>
    </row>
    <row r="4339" spans="1:11" x14ac:dyDescent="0.35">
      <c r="A4339" s="69">
        <f t="shared" si="138"/>
        <v>45778</v>
      </c>
      <c r="B4339" t="s">
        <v>918</v>
      </c>
      <c r="C4339" t="s">
        <v>268</v>
      </c>
      <c r="E4339" t="s">
        <v>306</v>
      </c>
      <c r="F4339" t="s">
        <v>307</v>
      </c>
      <c r="G4339" t="s">
        <v>88</v>
      </c>
      <c r="H4339">
        <v>16882</v>
      </c>
      <c r="I4339" s="68" t="str">
        <f>VLOOKUP(E4339,Refs!$P$2:$R$29,3,FALSE)</f>
        <v>Y61</v>
      </c>
      <c r="J4339" s="68" t="str">
        <f>VLOOKUP(E4339,Refs!$P$2:$S$29,4,FALSE)</f>
        <v>East of England</v>
      </c>
      <c r="K4339" s="28">
        <f t="shared" si="139"/>
        <v>16882</v>
      </c>
    </row>
    <row r="4340" spans="1:11" x14ac:dyDescent="0.35">
      <c r="A4340" s="69">
        <f t="shared" si="138"/>
        <v>45778</v>
      </c>
      <c r="B4340" t="s">
        <v>918</v>
      </c>
      <c r="C4340" t="s">
        <v>268</v>
      </c>
      <c r="E4340" t="s">
        <v>306</v>
      </c>
      <c r="F4340" t="s">
        <v>307</v>
      </c>
      <c r="G4340" t="s">
        <v>89</v>
      </c>
      <c r="H4340">
        <v>51510</v>
      </c>
      <c r="I4340" s="68" t="str">
        <f>VLOOKUP(E4340,Refs!$P$2:$R$29,3,FALSE)</f>
        <v>Y61</v>
      </c>
      <c r="J4340" s="68" t="str">
        <f>VLOOKUP(E4340,Refs!$P$2:$S$29,4,FALSE)</f>
        <v>East of England</v>
      </c>
      <c r="K4340" s="28">
        <f t="shared" si="139"/>
        <v>51510</v>
      </c>
    </row>
    <row r="4341" spans="1:11" x14ac:dyDescent="0.35">
      <c r="A4341" s="69">
        <f t="shared" si="138"/>
        <v>45778</v>
      </c>
      <c r="B4341" t="s">
        <v>918</v>
      </c>
      <c r="C4341" t="s">
        <v>268</v>
      </c>
      <c r="E4341" t="s">
        <v>306</v>
      </c>
      <c r="F4341" t="s">
        <v>307</v>
      </c>
      <c r="G4341" t="s">
        <v>90</v>
      </c>
      <c r="H4341">
        <v>20175</v>
      </c>
      <c r="I4341" s="68" t="str">
        <f>VLOOKUP(E4341,Refs!$P$2:$R$29,3,FALSE)</f>
        <v>Y61</v>
      </c>
      <c r="J4341" s="68" t="str">
        <f>VLOOKUP(E4341,Refs!$P$2:$S$29,4,FALSE)</f>
        <v>East of England</v>
      </c>
      <c r="K4341" s="28">
        <f t="shared" si="139"/>
        <v>20175</v>
      </c>
    </row>
    <row r="4342" spans="1:11" x14ac:dyDescent="0.35">
      <c r="A4342" s="69">
        <f t="shared" si="138"/>
        <v>45778</v>
      </c>
      <c r="B4342" t="s">
        <v>918</v>
      </c>
      <c r="C4342" t="s">
        <v>268</v>
      </c>
      <c r="E4342" t="s">
        <v>306</v>
      </c>
      <c r="F4342" t="s">
        <v>307</v>
      </c>
      <c r="G4342" t="s">
        <v>27</v>
      </c>
      <c r="H4342">
        <v>2474</v>
      </c>
      <c r="I4342" s="68" t="str">
        <f>VLOOKUP(E4342,Refs!$P$2:$R$29,3,FALSE)</f>
        <v>Y61</v>
      </c>
      <c r="J4342" s="68" t="str">
        <f>VLOOKUP(E4342,Refs!$P$2:$S$29,4,FALSE)</f>
        <v>East of England</v>
      </c>
      <c r="K4342" s="28">
        <f t="shared" si="139"/>
        <v>2474</v>
      </c>
    </row>
    <row r="4343" spans="1:11" x14ac:dyDescent="0.35">
      <c r="A4343" s="69">
        <f t="shared" si="138"/>
        <v>45778</v>
      </c>
      <c r="B4343" t="s">
        <v>918</v>
      </c>
      <c r="C4343" t="s">
        <v>268</v>
      </c>
      <c r="E4343" t="s">
        <v>306</v>
      </c>
      <c r="F4343" t="s">
        <v>307</v>
      </c>
      <c r="G4343" t="s">
        <v>29</v>
      </c>
      <c r="H4343">
        <v>1783</v>
      </c>
      <c r="I4343" s="68" t="str">
        <f>VLOOKUP(E4343,Refs!$P$2:$R$29,3,FALSE)</f>
        <v>Y61</v>
      </c>
      <c r="J4343" s="68" t="str">
        <f>VLOOKUP(E4343,Refs!$P$2:$S$29,4,FALSE)</f>
        <v>East of England</v>
      </c>
      <c r="K4343" s="28">
        <f t="shared" si="139"/>
        <v>1783</v>
      </c>
    </row>
    <row r="4344" spans="1:11" x14ac:dyDescent="0.35">
      <c r="A4344" s="69">
        <f t="shared" si="138"/>
        <v>45778</v>
      </c>
      <c r="B4344" t="s">
        <v>918</v>
      </c>
      <c r="C4344" t="s">
        <v>268</v>
      </c>
      <c r="E4344" t="s">
        <v>306</v>
      </c>
      <c r="F4344" t="s">
        <v>307</v>
      </c>
      <c r="G4344" t="s">
        <v>91</v>
      </c>
      <c r="H4344">
        <v>32</v>
      </c>
      <c r="I4344" s="68" t="str">
        <f>VLOOKUP(E4344,Refs!$P$2:$R$29,3,FALSE)</f>
        <v>Y61</v>
      </c>
      <c r="J4344" s="68" t="str">
        <f>VLOOKUP(E4344,Refs!$P$2:$S$29,4,FALSE)</f>
        <v>East of England</v>
      </c>
      <c r="K4344" s="28">
        <f t="shared" si="139"/>
        <v>32</v>
      </c>
    </row>
    <row r="4345" spans="1:11" x14ac:dyDescent="0.35">
      <c r="A4345" s="69">
        <f t="shared" si="138"/>
        <v>45778</v>
      </c>
      <c r="B4345" t="s">
        <v>918</v>
      </c>
      <c r="C4345" t="s">
        <v>268</v>
      </c>
      <c r="E4345" t="s">
        <v>306</v>
      </c>
      <c r="F4345" t="s">
        <v>307</v>
      </c>
      <c r="G4345" t="s">
        <v>92</v>
      </c>
      <c r="H4345">
        <v>7</v>
      </c>
      <c r="I4345" s="68" t="str">
        <f>VLOOKUP(E4345,Refs!$P$2:$R$29,3,FALSE)</f>
        <v>Y61</v>
      </c>
      <c r="J4345" s="68" t="str">
        <f>VLOOKUP(E4345,Refs!$P$2:$S$29,4,FALSE)</f>
        <v>East of England</v>
      </c>
      <c r="K4345" s="28">
        <f t="shared" si="139"/>
        <v>7</v>
      </c>
    </row>
    <row r="4346" spans="1:11" x14ac:dyDescent="0.35">
      <c r="A4346" s="69">
        <f t="shared" si="138"/>
        <v>45778</v>
      </c>
      <c r="B4346" t="s">
        <v>918</v>
      </c>
      <c r="C4346" t="s">
        <v>268</v>
      </c>
      <c r="E4346" t="s">
        <v>306</v>
      </c>
      <c r="F4346" t="s">
        <v>307</v>
      </c>
      <c r="G4346" t="s">
        <v>93</v>
      </c>
      <c r="H4346">
        <v>1109</v>
      </c>
      <c r="I4346" s="68" t="str">
        <f>VLOOKUP(E4346,Refs!$P$2:$R$29,3,FALSE)</f>
        <v>Y61</v>
      </c>
      <c r="J4346" s="68" t="str">
        <f>VLOOKUP(E4346,Refs!$P$2:$S$29,4,FALSE)</f>
        <v>East of England</v>
      </c>
      <c r="K4346" s="28">
        <f t="shared" si="139"/>
        <v>1109</v>
      </c>
    </row>
    <row r="4347" spans="1:11" x14ac:dyDescent="0.35">
      <c r="A4347" s="69">
        <f t="shared" si="138"/>
        <v>45778</v>
      </c>
      <c r="B4347" t="s">
        <v>918</v>
      </c>
      <c r="C4347" t="s">
        <v>268</v>
      </c>
      <c r="E4347" t="s">
        <v>306</v>
      </c>
      <c r="F4347" t="s">
        <v>307</v>
      </c>
      <c r="G4347" t="s">
        <v>94</v>
      </c>
      <c r="H4347">
        <v>95</v>
      </c>
      <c r="I4347" s="68" t="str">
        <f>VLOOKUP(E4347,Refs!$P$2:$R$29,3,FALSE)</f>
        <v>Y61</v>
      </c>
      <c r="J4347" s="68" t="str">
        <f>VLOOKUP(E4347,Refs!$P$2:$S$29,4,FALSE)</f>
        <v>East of England</v>
      </c>
      <c r="K4347" s="28">
        <f t="shared" si="139"/>
        <v>95</v>
      </c>
    </row>
    <row r="4348" spans="1:11" x14ac:dyDescent="0.35">
      <c r="A4348" s="69">
        <f t="shared" si="138"/>
        <v>45778</v>
      </c>
      <c r="B4348" t="s">
        <v>918</v>
      </c>
      <c r="C4348" t="s">
        <v>268</v>
      </c>
      <c r="E4348" t="s">
        <v>306</v>
      </c>
      <c r="F4348" t="s">
        <v>307</v>
      </c>
      <c r="G4348" t="s">
        <v>95</v>
      </c>
      <c r="H4348">
        <v>840</v>
      </c>
      <c r="I4348" s="68" t="str">
        <f>VLOOKUP(E4348,Refs!$P$2:$R$29,3,FALSE)</f>
        <v>Y61</v>
      </c>
      <c r="J4348" s="68" t="str">
        <f>VLOOKUP(E4348,Refs!$P$2:$S$29,4,FALSE)</f>
        <v>East of England</v>
      </c>
      <c r="K4348" s="28">
        <f t="shared" si="139"/>
        <v>840</v>
      </c>
    </row>
    <row r="4349" spans="1:11" x14ac:dyDescent="0.35">
      <c r="A4349" s="69">
        <f t="shared" si="138"/>
        <v>45778</v>
      </c>
      <c r="B4349" t="s">
        <v>918</v>
      </c>
      <c r="C4349" t="s">
        <v>268</v>
      </c>
      <c r="E4349" t="s">
        <v>306</v>
      </c>
      <c r="F4349" t="s">
        <v>307</v>
      </c>
      <c r="G4349" t="s">
        <v>96</v>
      </c>
      <c r="H4349">
        <v>25</v>
      </c>
      <c r="I4349" s="68" t="str">
        <f>VLOOKUP(E4349,Refs!$P$2:$R$29,3,FALSE)</f>
        <v>Y61</v>
      </c>
      <c r="J4349" s="68" t="str">
        <f>VLOOKUP(E4349,Refs!$P$2:$S$29,4,FALSE)</f>
        <v>East of England</v>
      </c>
      <c r="K4349" s="28">
        <f t="shared" si="139"/>
        <v>25</v>
      </c>
    </row>
    <row r="4350" spans="1:11" x14ac:dyDescent="0.35">
      <c r="A4350" s="69">
        <f t="shared" si="138"/>
        <v>45778</v>
      </c>
      <c r="B4350" t="s">
        <v>918</v>
      </c>
      <c r="C4350" t="s">
        <v>268</v>
      </c>
      <c r="E4350" t="s">
        <v>306</v>
      </c>
      <c r="F4350" t="s">
        <v>307</v>
      </c>
      <c r="G4350" t="s">
        <v>97</v>
      </c>
      <c r="H4350">
        <v>2132</v>
      </c>
      <c r="I4350" s="68" t="str">
        <f>VLOOKUP(E4350,Refs!$P$2:$R$29,3,FALSE)</f>
        <v>Y61</v>
      </c>
      <c r="J4350" s="68" t="str">
        <f>VLOOKUP(E4350,Refs!$P$2:$S$29,4,FALSE)</f>
        <v>East of England</v>
      </c>
      <c r="K4350" s="28">
        <f t="shared" si="139"/>
        <v>2132</v>
      </c>
    </row>
    <row r="4351" spans="1:11" x14ac:dyDescent="0.35">
      <c r="A4351" s="69">
        <f t="shared" si="138"/>
        <v>45778</v>
      </c>
      <c r="B4351" t="s">
        <v>918</v>
      </c>
      <c r="C4351" t="s">
        <v>268</v>
      </c>
      <c r="E4351" t="s">
        <v>306</v>
      </c>
      <c r="F4351" t="s">
        <v>307</v>
      </c>
      <c r="G4351" t="s">
        <v>31</v>
      </c>
      <c r="H4351">
        <v>1686</v>
      </c>
      <c r="I4351" s="68" t="str">
        <f>VLOOKUP(E4351,Refs!$P$2:$R$29,3,FALSE)</f>
        <v>Y61</v>
      </c>
      <c r="J4351" s="68" t="str">
        <f>VLOOKUP(E4351,Refs!$P$2:$S$29,4,FALSE)</f>
        <v>East of England</v>
      </c>
      <c r="K4351" s="28">
        <f t="shared" si="139"/>
        <v>1686</v>
      </c>
    </row>
    <row r="4352" spans="1:11" x14ac:dyDescent="0.35">
      <c r="A4352" s="69">
        <f t="shared" si="138"/>
        <v>45778</v>
      </c>
      <c r="B4352" t="s">
        <v>918</v>
      </c>
      <c r="C4352" t="s">
        <v>268</v>
      </c>
      <c r="E4352" t="s">
        <v>306</v>
      </c>
      <c r="F4352" t="s">
        <v>307</v>
      </c>
      <c r="G4352" t="s">
        <v>98</v>
      </c>
      <c r="H4352">
        <v>1631</v>
      </c>
      <c r="I4352" s="68" t="str">
        <f>VLOOKUP(E4352,Refs!$P$2:$R$29,3,FALSE)</f>
        <v>Y61</v>
      </c>
      <c r="J4352" s="68" t="str">
        <f>VLOOKUP(E4352,Refs!$P$2:$S$29,4,FALSE)</f>
        <v>East of England</v>
      </c>
      <c r="K4352" s="28">
        <f t="shared" si="139"/>
        <v>1631</v>
      </c>
    </row>
    <row r="4353" spans="1:11" x14ac:dyDescent="0.35">
      <c r="A4353" s="69">
        <f t="shared" si="138"/>
        <v>45778</v>
      </c>
      <c r="B4353" t="s">
        <v>918</v>
      </c>
      <c r="C4353" t="s">
        <v>268</v>
      </c>
      <c r="E4353" t="s">
        <v>306</v>
      </c>
      <c r="F4353" t="s">
        <v>307</v>
      </c>
      <c r="G4353" t="s">
        <v>99</v>
      </c>
      <c r="H4353">
        <v>2107</v>
      </c>
      <c r="I4353" s="68" t="str">
        <f>VLOOKUP(E4353,Refs!$P$2:$R$29,3,FALSE)</f>
        <v>Y61</v>
      </c>
      <c r="J4353" s="68" t="str">
        <f>VLOOKUP(E4353,Refs!$P$2:$S$29,4,FALSE)</f>
        <v>East of England</v>
      </c>
      <c r="K4353" s="28">
        <f t="shared" si="139"/>
        <v>2107</v>
      </c>
    </row>
    <row r="4354" spans="1:11" x14ac:dyDescent="0.35">
      <c r="A4354" s="69">
        <f t="shared" si="138"/>
        <v>45778</v>
      </c>
      <c r="B4354" t="s">
        <v>918</v>
      </c>
      <c r="C4354" t="s">
        <v>268</v>
      </c>
      <c r="E4354" t="s">
        <v>306</v>
      </c>
      <c r="F4354" t="s">
        <v>307</v>
      </c>
      <c r="G4354" t="s">
        <v>100</v>
      </c>
      <c r="H4354">
        <v>1215</v>
      </c>
      <c r="I4354" s="68" t="str">
        <f>VLOOKUP(E4354,Refs!$P$2:$R$29,3,FALSE)</f>
        <v>Y61</v>
      </c>
      <c r="J4354" s="68" t="str">
        <f>VLOOKUP(E4354,Refs!$P$2:$S$29,4,FALSE)</f>
        <v>East of England</v>
      </c>
      <c r="K4354" s="28">
        <f t="shared" si="139"/>
        <v>1215</v>
      </c>
    </row>
    <row r="4355" spans="1:11" x14ac:dyDescent="0.35">
      <c r="A4355" s="69">
        <f t="shared" ref="A4355:A4418" si="140">DATEVALUE(RIGHT(B4355,8))</f>
        <v>45778</v>
      </c>
      <c r="B4355" t="s">
        <v>918</v>
      </c>
      <c r="C4355" t="s">
        <v>268</v>
      </c>
      <c r="E4355" t="s">
        <v>306</v>
      </c>
      <c r="F4355" t="s">
        <v>307</v>
      </c>
      <c r="G4355" t="s">
        <v>101</v>
      </c>
      <c r="H4355">
        <v>129</v>
      </c>
      <c r="I4355" s="68" t="str">
        <f>VLOOKUP(E4355,Refs!$P$2:$R$29,3,FALSE)</f>
        <v>Y61</v>
      </c>
      <c r="J4355" s="68" t="str">
        <f>VLOOKUP(E4355,Refs!$P$2:$S$29,4,FALSE)</f>
        <v>East of England</v>
      </c>
      <c r="K4355" s="28">
        <f t="shared" si="139"/>
        <v>129</v>
      </c>
    </row>
    <row r="4356" spans="1:11" x14ac:dyDescent="0.35">
      <c r="A4356" s="69">
        <f t="shared" si="140"/>
        <v>45778</v>
      </c>
      <c r="B4356" t="s">
        <v>918</v>
      </c>
      <c r="C4356" t="s">
        <v>268</v>
      </c>
      <c r="E4356" t="s">
        <v>306</v>
      </c>
      <c r="F4356" t="s">
        <v>307</v>
      </c>
      <c r="G4356" t="s">
        <v>102</v>
      </c>
      <c r="H4356">
        <v>126</v>
      </c>
      <c r="I4356" s="68" t="str">
        <f>VLOOKUP(E4356,Refs!$P$2:$R$29,3,FALSE)</f>
        <v>Y61</v>
      </c>
      <c r="J4356" s="68" t="str">
        <f>VLOOKUP(E4356,Refs!$P$2:$S$29,4,FALSE)</f>
        <v>East of England</v>
      </c>
      <c r="K4356" s="28">
        <f t="shared" si="139"/>
        <v>126</v>
      </c>
    </row>
    <row r="4357" spans="1:11" x14ac:dyDescent="0.35">
      <c r="A4357" s="69">
        <f t="shared" si="140"/>
        <v>45778</v>
      </c>
      <c r="B4357" t="s">
        <v>918</v>
      </c>
      <c r="C4357" t="s">
        <v>268</v>
      </c>
      <c r="E4357" t="s">
        <v>306</v>
      </c>
      <c r="F4357" t="s">
        <v>307</v>
      </c>
      <c r="G4357" t="s">
        <v>103</v>
      </c>
      <c r="H4357">
        <v>49</v>
      </c>
      <c r="I4357" s="68" t="str">
        <f>VLOOKUP(E4357,Refs!$P$2:$R$29,3,FALSE)</f>
        <v>Y61</v>
      </c>
      <c r="J4357" s="68" t="str">
        <f>VLOOKUP(E4357,Refs!$P$2:$S$29,4,FALSE)</f>
        <v>East of England</v>
      </c>
      <c r="K4357" s="28">
        <f t="shared" si="139"/>
        <v>49</v>
      </c>
    </row>
    <row r="4358" spans="1:11" x14ac:dyDescent="0.35">
      <c r="A4358" s="69">
        <f t="shared" si="140"/>
        <v>45778</v>
      </c>
      <c r="B4358" t="s">
        <v>918</v>
      </c>
      <c r="C4358" t="s">
        <v>268</v>
      </c>
      <c r="E4358" t="s">
        <v>306</v>
      </c>
      <c r="F4358" t="s">
        <v>307</v>
      </c>
      <c r="G4358" t="s">
        <v>104</v>
      </c>
      <c r="H4358">
        <v>1114</v>
      </c>
      <c r="I4358" s="68" t="str">
        <f>VLOOKUP(E4358,Refs!$P$2:$R$29,3,FALSE)</f>
        <v>Y61</v>
      </c>
      <c r="J4358" s="68" t="str">
        <f>VLOOKUP(E4358,Refs!$P$2:$S$29,4,FALSE)</f>
        <v>East of England</v>
      </c>
      <c r="K4358" s="28">
        <f t="shared" si="139"/>
        <v>1114</v>
      </c>
    </row>
    <row r="4359" spans="1:11" x14ac:dyDescent="0.35">
      <c r="A4359" s="69">
        <f t="shared" si="140"/>
        <v>45778</v>
      </c>
      <c r="B4359" t="s">
        <v>918</v>
      </c>
      <c r="C4359" t="s">
        <v>268</v>
      </c>
      <c r="E4359" t="s">
        <v>306</v>
      </c>
      <c r="F4359" t="s">
        <v>307</v>
      </c>
      <c r="G4359" t="s">
        <v>105</v>
      </c>
      <c r="H4359">
        <v>15828633</v>
      </c>
      <c r="I4359" s="68" t="str">
        <f>VLOOKUP(E4359,Refs!$P$2:$R$29,3,FALSE)</f>
        <v>Y61</v>
      </c>
      <c r="J4359" s="68" t="str">
        <f>VLOOKUP(E4359,Refs!$P$2:$S$29,4,FALSE)</f>
        <v>East of England</v>
      </c>
      <c r="K4359" s="28">
        <f t="shared" si="139"/>
        <v>15828633</v>
      </c>
    </row>
    <row r="4360" spans="1:11" x14ac:dyDescent="0.35">
      <c r="A4360" s="69">
        <f t="shared" si="140"/>
        <v>45778</v>
      </c>
      <c r="B4360" t="s">
        <v>918</v>
      </c>
      <c r="C4360" t="s">
        <v>268</v>
      </c>
      <c r="E4360" t="s">
        <v>306</v>
      </c>
      <c r="F4360" t="s">
        <v>307</v>
      </c>
      <c r="G4360" t="s">
        <v>106</v>
      </c>
      <c r="H4360">
        <v>2137</v>
      </c>
      <c r="I4360" s="68" t="str">
        <f>VLOOKUP(E4360,Refs!$P$2:$R$29,3,FALSE)</f>
        <v>Y61</v>
      </c>
      <c r="J4360" s="68" t="str">
        <f>VLOOKUP(E4360,Refs!$P$2:$S$29,4,FALSE)</f>
        <v>East of England</v>
      </c>
      <c r="K4360" s="28">
        <f t="shared" si="139"/>
        <v>2137</v>
      </c>
    </row>
    <row r="4361" spans="1:11" x14ac:dyDescent="0.35">
      <c r="A4361" s="69">
        <f t="shared" si="140"/>
        <v>45778</v>
      </c>
      <c r="B4361" t="s">
        <v>918</v>
      </c>
      <c r="C4361" t="s">
        <v>268</v>
      </c>
      <c r="E4361" t="s">
        <v>306</v>
      </c>
      <c r="F4361" t="s">
        <v>307</v>
      </c>
      <c r="G4361" t="s">
        <v>107</v>
      </c>
      <c r="H4361">
        <v>1150</v>
      </c>
      <c r="I4361" s="68" t="str">
        <f>VLOOKUP(E4361,Refs!$P$2:$R$29,3,FALSE)</f>
        <v>Y61</v>
      </c>
      <c r="J4361" s="68" t="str">
        <f>VLOOKUP(E4361,Refs!$P$2:$S$29,4,FALSE)</f>
        <v>East of England</v>
      </c>
      <c r="K4361" s="28">
        <f t="shared" si="139"/>
        <v>1150</v>
      </c>
    </row>
    <row r="4362" spans="1:11" x14ac:dyDescent="0.35">
      <c r="A4362" s="69">
        <f t="shared" si="140"/>
        <v>45778</v>
      </c>
      <c r="B4362" t="s">
        <v>918</v>
      </c>
      <c r="C4362" t="s">
        <v>268</v>
      </c>
      <c r="E4362" t="s">
        <v>306</v>
      </c>
      <c r="F4362" t="s">
        <v>307</v>
      </c>
      <c r="G4362" t="s">
        <v>108</v>
      </c>
      <c r="H4362">
        <v>57</v>
      </c>
      <c r="I4362" s="68" t="str">
        <f>VLOOKUP(E4362,Refs!$P$2:$R$29,3,FALSE)</f>
        <v>Y61</v>
      </c>
      <c r="J4362" s="68" t="str">
        <f>VLOOKUP(E4362,Refs!$P$2:$S$29,4,FALSE)</f>
        <v>East of England</v>
      </c>
      <c r="K4362" s="28">
        <f t="shared" si="139"/>
        <v>57</v>
      </c>
    </row>
    <row r="4363" spans="1:11" x14ac:dyDescent="0.35">
      <c r="A4363" s="69">
        <f t="shared" si="140"/>
        <v>45778</v>
      </c>
      <c r="B4363" t="s">
        <v>918</v>
      </c>
      <c r="C4363" t="s">
        <v>268</v>
      </c>
      <c r="E4363" t="s">
        <v>306</v>
      </c>
      <c r="F4363" t="s">
        <v>307</v>
      </c>
      <c r="G4363" t="s">
        <v>109</v>
      </c>
      <c r="H4363">
        <v>781</v>
      </c>
      <c r="I4363" s="68" t="str">
        <f>VLOOKUP(E4363,Refs!$P$2:$R$29,3,FALSE)</f>
        <v>Y61</v>
      </c>
      <c r="J4363" s="68" t="str">
        <f>VLOOKUP(E4363,Refs!$P$2:$S$29,4,FALSE)</f>
        <v>East of England</v>
      </c>
      <c r="K4363" s="28">
        <f t="shared" si="139"/>
        <v>781</v>
      </c>
    </row>
    <row r="4364" spans="1:11" x14ac:dyDescent="0.35">
      <c r="A4364" s="69">
        <f t="shared" si="140"/>
        <v>45778</v>
      </c>
      <c r="B4364" t="s">
        <v>918</v>
      </c>
      <c r="C4364" t="s">
        <v>268</v>
      </c>
      <c r="E4364" t="s">
        <v>306</v>
      </c>
      <c r="F4364" t="s">
        <v>307</v>
      </c>
      <c r="G4364" t="s">
        <v>110</v>
      </c>
      <c r="H4364">
        <v>16128440</v>
      </c>
      <c r="I4364" s="68" t="str">
        <f>VLOOKUP(E4364,Refs!$P$2:$R$29,3,FALSE)</f>
        <v>Y61</v>
      </c>
      <c r="J4364" s="68" t="str">
        <f>VLOOKUP(E4364,Refs!$P$2:$S$29,4,FALSE)</f>
        <v>East of England</v>
      </c>
      <c r="K4364" s="28">
        <f t="shared" si="139"/>
        <v>16128440</v>
      </c>
    </row>
    <row r="4365" spans="1:11" x14ac:dyDescent="0.35">
      <c r="A4365" s="69">
        <f t="shared" si="140"/>
        <v>45778</v>
      </c>
      <c r="B4365" t="s">
        <v>918</v>
      </c>
      <c r="C4365" t="s">
        <v>268</v>
      </c>
      <c r="E4365" t="s">
        <v>306</v>
      </c>
      <c r="F4365" t="s">
        <v>307</v>
      </c>
      <c r="G4365" t="s">
        <v>111</v>
      </c>
      <c r="H4365">
        <v>335</v>
      </c>
      <c r="I4365" s="68" t="str">
        <f>VLOOKUP(E4365,Refs!$P$2:$R$29,3,FALSE)</f>
        <v>Y61</v>
      </c>
      <c r="J4365" s="68" t="str">
        <f>VLOOKUP(E4365,Refs!$P$2:$S$29,4,FALSE)</f>
        <v>East of England</v>
      </c>
      <c r="K4365" s="28">
        <f t="shared" si="139"/>
        <v>335</v>
      </c>
    </row>
    <row r="4366" spans="1:11" x14ac:dyDescent="0.35">
      <c r="A4366" s="69">
        <f t="shared" si="140"/>
        <v>45778</v>
      </c>
      <c r="B4366" t="s">
        <v>918</v>
      </c>
      <c r="C4366" t="s">
        <v>268</v>
      </c>
      <c r="E4366" t="s">
        <v>306</v>
      </c>
      <c r="F4366" t="s">
        <v>307</v>
      </c>
      <c r="G4366" t="s">
        <v>814</v>
      </c>
      <c r="H4366">
        <v>9030</v>
      </c>
      <c r="I4366" s="68" t="str">
        <f>VLOOKUP(E4366,Refs!$P$2:$R$29,3,FALSE)</f>
        <v>Y61</v>
      </c>
      <c r="J4366" s="68" t="str">
        <f>VLOOKUP(E4366,Refs!$P$2:$S$29,4,FALSE)</f>
        <v>East of England</v>
      </c>
      <c r="K4366" s="28">
        <f t="shared" si="139"/>
        <v>9030</v>
      </c>
    </row>
    <row r="4367" spans="1:11" x14ac:dyDescent="0.35">
      <c r="A4367" s="69">
        <f t="shared" si="140"/>
        <v>45778</v>
      </c>
      <c r="B4367" t="s">
        <v>918</v>
      </c>
      <c r="C4367" t="s">
        <v>268</v>
      </c>
      <c r="E4367" t="s">
        <v>306</v>
      </c>
      <c r="F4367" t="s">
        <v>307</v>
      </c>
      <c r="G4367" t="s">
        <v>815</v>
      </c>
      <c r="H4367">
        <v>1049</v>
      </c>
      <c r="I4367" s="68" t="str">
        <f>VLOOKUP(E4367,Refs!$P$2:$R$29,3,FALSE)</f>
        <v>Y61</v>
      </c>
      <c r="J4367" s="68" t="str">
        <f>VLOOKUP(E4367,Refs!$P$2:$S$29,4,FALSE)</f>
        <v>East of England</v>
      </c>
      <c r="K4367" s="28">
        <f t="shared" si="139"/>
        <v>1049</v>
      </c>
    </row>
    <row r="4368" spans="1:11" x14ac:dyDescent="0.35">
      <c r="A4368" s="69">
        <f t="shared" si="140"/>
        <v>45778</v>
      </c>
      <c r="B4368" t="s">
        <v>918</v>
      </c>
      <c r="C4368" t="s">
        <v>268</v>
      </c>
      <c r="E4368" t="s">
        <v>306</v>
      </c>
      <c r="F4368" t="s">
        <v>307</v>
      </c>
      <c r="G4368" t="s">
        <v>112</v>
      </c>
      <c r="H4368">
        <v>16286</v>
      </c>
      <c r="I4368" s="68" t="str">
        <f>VLOOKUP(E4368,Refs!$P$2:$R$29,3,FALSE)</f>
        <v>Y61</v>
      </c>
      <c r="J4368" s="68" t="str">
        <f>VLOOKUP(E4368,Refs!$P$2:$S$29,4,FALSE)</f>
        <v>East of England</v>
      </c>
      <c r="K4368" s="28">
        <f t="shared" si="139"/>
        <v>16286</v>
      </c>
    </row>
    <row r="4369" spans="1:11" x14ac:dyDescent="0.35">
      <c r="A4369" s="69">
        <f t="shared" si="140"/>
        <v>45778</v>
      </c>
      <c r="B4369" t="s">
        <v>918</v>
      </c>
      <c r="C4369" t="s">
        <v>268</v>
      </c>
      <c r="E4369" t="s">
        <v>306</v>
      </c>
      <c r="F4369" t="s">
        <v>307</v>
      </c>
      <c r="G4369" t="s">
        <v>113</v>
      </c>
      <c r="H4369">
        <v>3</v>
      </c>
      <c r="I4369" s="68" t="str">
        <f>VLOOKUP(E4369,Refs!$P$2:$R$29,3,FALSE)</f>
        <v>Y61</v>
      </c>
      <c r="J4369" s="68" t="str">
        <f>VLOOKUP(E4369,Refs!$P$2:$S$29,4,FALSE)</f>
        <v>East of England</v>
      </c>
      <c r="K4369" s="28">
        <f t="shared" si="139"/>
        <v>3</v>
      </c>
    </row>
    <row r="4370" spans="1:11" x14ac:dyDescent="0.35">
      <c r="A4370" s="69">
        <f t="shared" si="140"/>
        <v>45778</v>
      </c>
      <c r="B4370" t="s">
        <v>918</v>
      </c>
      <c r="C4370" t="s">
        <v>268</v>
      </c>
      <c r="E4370" t="s">
        <v>306</v>
      </c>
      <c r="F4370" t="s">
        <v>307</v>
      </c>
      <c r="G4370" t="s">
        <v>114</v>
      </c>
      <c r="H4370">
        <v>10030</v>
      </c>
      <c r="I4370" s="68" t="str">
        <f>VLOOKUP(E4370,Refs!$P$2:$R$29,3,FALSE)</f>
        <v>Y61</v>
      </c>
      <c r="J4370" s="68" t="str">
        <f>VLOOKUP(E4370,Refs!$P$2:$S$29,4,FALSE)</f>
        <v>East of England</v>
      </c>
      <c r="K4370" s="28">
        <f t="shared" si="139"/>
        <v>10030</v>
      </c>
    </row>
    <row r="4371" spans="1:11" x14ac:dyDescent="0.35">
      <c r="A4371" s="69">
        <f t="shared" si="140"/>
        <v>45778</v>
      </c>
      <c r="B4371" t="s">
        <v>918</v>
      </c>
      <c r="C4371" t="s">
        <v>268</v>
      </c>
      <c r="E4371" t="s">
        <v>306</v>
      </c>
      <c r="F4371" t="s">
        <v>307</v>
      </c>
      <c r="G4371" t="s">
        <v>115</v>
      </c>
      <c r="H4371">
        <v>4825</v>
      </c>
      <c r="I4371" s="68" t="str">
        <f>VLOOKUP(E4371,Refs!$P$2:$R$29,3,FALSE)</f>
        <v>Y61</v>
      </c>
      <c r="J4371" s="68" t="str">
        <f>VLOOKUP(E4371,Refs!$P$2:$S$29,4,FALSE)</f>
        <v>East of England</v>
      </c>
      <c r="K4371" s="28">
        <f t="shared" si="139"/>
        <v>4825</v>
      </c>
    </row>
    <row r="4372" spans="1:11" x14ac:dyDescent="0.35">
      <c r="A4372" s="69">
        <f t="shared" si="140"/>
        <v>45778</v>
      </c>
      <c r="B4372" t="s">
        <v>918</v>
      </c>
      <c r="C4372" t="s">
        <v>268</v>
      </c>
      <c r="E4372" t="s">
        <v>306</v>
      </c>
      <c r="F4372" t="s">
        <v>307</v>
      </c>
      <c r="G4372" t="s">
        <v>116</v>
      </c>
      <c r="H4372">
        <v>2873</v>
      </c>
      <c r="I4372" s="68" t="str">
        <f>VLOOKUP(E4372,Refs!$P$2:$R$29,3,FALSE)</f>
        <v>Y61</v>
      </c>
      <c r="J4372" s="68" t="str">
        <f>VLOOKUP(E4372,Refs!$P$2:$S$29,4,FALSE)</f>
        <v>East of England</v>
      </c>
      <c r="K4372" s="28">
        <f t="shared" si="139"/>
        <v>2873</v>
      </c>
    </row>
    <row r="4373" spans="1:11" x14ac:dyDescent="0.35">
      <c r="A4373" s="69">
        <f t="shared" si="140"/>
        <v>45778</v>
      </c>
      <c r="B4373" t="s">
        <v>918</v>
      </c>
      <c r="C4373" t="s">
        <v>268</v>
      </c>
      <c r="E4373" t="s">
        <v>306</v>
      </c>
      <c r="F4373" t="s">
        <v>307</v>
      </c>
      <c r="G4373" t="s">
        <v>117</v>
      </c>
      <c r="H4373">
        <v>1714</v>
      </c>
      <c r="I4373" s="68" t="str">
        <f>VLOOKUP(E4373,Refs!$P$2:$R$29,3,FALSE)</f>
        <v>Y61</v>
      </c>
      <c r="J4373" s="68" t="str">
        <f>VLOOKUP(E4373,Refs!$P$2:$S$29,4,FALSE)</f>
        <v>East of England</v>
      </c>
      <c r="K4373" s="28">
        <f t="shared" si="139"/>
        <v>1714</v>
      </c>
    </row>
    <row r="4374" spans="1:11" x14ac:dyDescent="0.35">
      <c r="A4374" s="69">
        <f t="shared" si="140"/>
        <v>45778</v>
      </c>
      <c r="B4374" t="s">
        <v>918</v>
      </c>
      <c r="C4374" t="s">
        <v>268</v>
      </c>
      <c r="E4374" t="s">
        <v>306</v>
      </c>
      <c r="F4374" t="s">
        <v>307</v>
      </c>
      <c r="G4374" t="s">
        <v>118</v>
      </c>
      <c r="H4374">
        <v>1830</v>
      </c>
      <c r="I4374" s="68" t="str">
        <f>VLOOKUP(E4374,Refs!$P$2:$R$29,3,FALSE)</f>
        <v>Y61</v>
      </c>
      <c r="J4374" s="68" t="str">
        <f>VLOOKUP(E4374,Refs!$P$2:$S$29,4,FALSE)</f>
        <v>East of England</v>
      </c>
      <c r="K4374" s="28">
        <f t="shared" si="139"/>
        <v>1830</v>
      </c>
    </row>
    <row r="4375" spans="1:11" x14ac:dyDescent="0.35">
      <c r="A4375" s="69">
        <f t="shared" si="140"/>
        <v>45778</v>
      </c>
      <c r="B4375" t="s">
        <v>918</v>
      </c>
      <c r="C4375" t="s">
        <v>268</v>
      </c>
      <c r="E4375" t="s">
        <v>306</v>
      </c>
      <c r="F4375" t="s">
        <v>307</v>
      </c>
      <c r="G4375" t="s">
        <v>119</v>
      </c>
      <c r="H4375">
        <v>1752</v>
      </c>
      <c r="I4375" s="68" t="str">
        <f>VLOOKUP(E4375,Refs!$P$2:$R$29,3,FALSE)</f>
        <v>Y61</v>
      </c>
      <c r="J4375" s="68" t="str">
        <f>VLOOKUP(E4375,Refs!$P$2:$S$29,4,FALSE)</f>
        <v>East of England</v>
      </c>
      <c r="K4375" s="28">
        <f t="shared" si="139"/>
        <v>1752</v>
      </c>
    </row>
    <row r="4376" spans="1:11" x14ac:dyDescent="0.35">
      <c r="A4376" s="69">
        <f t="shared" si="140"/>
        <v>45778</v>
      </c>
      <c r="B4376" t="s">
        <v>918</v>
      </c>
      <c r="C4376" t="s">
        <v>268</v>
      </c>
      <c r="E4376" t="s">
        <v>306</v>
      </c>
      <c r="F4376" t="s">
        <v>307</v>
      </c>
      <c r="G4376" t="s">
        <v>120</v>
      </c>
      <c r="H4376">
        <v>2629</v>
      </c>
      <c r="I4376" s="68" t="str">
        <f>VLOOKUP(E4376,Refs!$P$2:$R$29,3,FALSE)</f>
        <v>Y61</v>
      </c>
      <c r="J4376" s="68" t="str">
        <f>VLOOKUP(E4376,Refs!$P$2:$S$29,4,FALSE)</f>
        <v>East of England</v>
      </c>
      <c r="K4376" s="28">
        <f t="shared" si="139"/>
        <v>2629</v>
      </c>
    </row>
    <row r="4377" spans="1:11" x14ac:dyDescent="0.35">
      <c r="A4377" s="69">
        <f t="shared" si="140"/>
        <v>45778</v>
      </c>
      <c r="B4377" t="s">
        <v>918</v>
      </c>
      <c r="C4377" t="s">
        <v>268</v>
      </c>
      <c r="E4377" t="s">
        <v>306</v>
      </c>
      <c r="F4377" t="s">
        <v>307</v>
      </c>
      <c r="G4377" t="s">
        <v>121</v>
      </c>
      <c r="H4377">
        <v>1147</v>
      </c>
      <c r="I4377" s="68" t="str">
        <f>VLOOKUP(E4377,Refs!$P$2:$R$29,3,FALSE)</f>
        <v>Y61</v>
      </c>
      <c r="J4377" s="68" t="str">
        <f>VLOOKUP(E4377,Refs!$P$2:$S$29,4,FALSE)</f>
        <v>East of England</v>
      </c>
      <c r="K4377" s="28">
        <f t="shared" si="139"/>
        <v>1147</v>
      </c>
    </row>
    <row r="4378" spans="1:11" x14ac:dyDescent="0.35">
      <c r="A4378" s="69">
        <f t="shared" si="140"/>
        <v>45778</v>
      </c>
      <c r="B4378" t="s">
        <v>918</v>
      </c>
      <c r="C4378" t="s">
        <v>268</v>
      </c>
      <c r="E4378" t="s">
        <v>306</v>
      </c>
      <c r="F4378" t="s">
        <v>307</v>
      </c>
      <c r="G4378" t="s">
        <v>122</v>
      </c>
      <c r="H4378">
        <v>1413</v>
      </c>
      <c r="I4378" s="68" t="str">
        <f>VLOOKUP(E4378,Refs!$P$2:$R$29,3,FALSE)</f>
        <v>Y61</v>
      </c>
      <c r="J4378" s="68" t="str">
        <f>VLOOKUP(E4378,Refs!$P$2:$S$29,4,FALSE)</f>
        <v>East of England</v>
      </c>
      <c r="K4378" s="28">
        <f t="shared" si="139"/>
        <v>1413</v>
      </c>
    </row>
    <row r="4379" spans="1:11" x14ac:dyDescent="0.35">
      <c r="A4379" s="69">
        <f t="shared" si="140"/>
        <v>45778</v>
      </c>
      <c r="B4379" t="s">
        <v>918</v>
      </c>
      <c r="C4379" t="s">
        <v>268</v>
      </c>
      <c r="E4379" t="s">
        <v>306</v>
      </c>
      <c r="F4379" t="s">
        <v>307</v>
      </c>
      <c r="G4379" t="s">
        <v>123</v>
      </c>
      <c r="H4379">
        <v>17</v>
      </c>
      <c r="I4379" s="68" t="str">
        <f>VLOOKUP(E4379,Refs!$P$2:$R$29,3,FALSE)</f>
        <v>Y61</v>
      </c>
      <c r="J4379" s="68" t="str">
        <f>VLOOKUP(E4379,Refs!$P$2:$S$29,4,FALSE)</f>
        <v>East of England</v>
      </c>
      <c r="K4379" s="28">
        <f t="shared" si="139"/>
        <v>17</v>
      </c>
    </row>
    <row r="4380" spans="1:11" x14ac:dyDescent="0.35">
      <c r="A4380" s="69">
        <f t="shared" si="140"/>
        <v>45778</v>
      </c>
      <c r="B4380" t="s">
        <v>918</v>
      </c>
      <c r="C4380" t="s">
        <v>268</v>
      </c>
      <c r="E4380" t="s">
        <v>306</v>
      </c>
      <c r="F4380" t="s">
        <v>307</v>
      </c>
      <c r="G4380" t="s">
        <v>124</v>
      </c>
      <c r="H4380">
        <v>1</v>
      </c>
      <c r="I4380" s="68" t="str">
        <f>VLOOKUP(E4380,Refs!$P$2:$R$29,3,FALSE)</f>
        <v>Y61</v>
      </c>
      <c r="J4380" s="68" t="str">
        <f>VLOOKUP(E4380,Refs!$P$2:$S$29,4,FALSE)</f>
        <v>East of England</v>
      </c>
      <c r="K4380" s="28">
        <f t="shared" si="139"/>
        <v>1</v>
      </c>
    </row>
    <row r="4381" spans="1:11" x14ac:dyDescent="0.35">
      <c r="A4381" s="69">
        <f t="shared" si="140"/>
        <v>45778</v>
      </c>
      <c r="B4381" t="s">
        <v>918</v>
      </c>
      <c r="C4381" t="s">
        <v>268</v>
      </c>
      <c r="E4381" t="s">
        <v>306</v>
      </c>
      <c r="F4381" t="s">
        <v>307</v>
      </c>
      <c r="G4381" t="s">
        <v>125</v>
      </c>
      <c r="H4381">
        <v>0</v>
      </c>
      <c r="I4381" s="68" t="str">
        <f>VLOOKUP(E4381,Refs!$P$2:$R$29,3,FALSE)</f>
        <v>Y61</v>
      </c>
      <c r="J4381" s="68" t="str">
        <f>VLOOKUP(E4381,Refs!$P$2:$S$29,4,FALSE)</f>
        <v>East of England</v>
      </c>
      <c r="K4381" s="28" t="str">
        <f t="shared" si="139"/>
        <v/>
      </c>
    </row>
    <row r="4382" spans="1:11" x14ac:dyDescent="0.35">
      <c r="A4382" s="69">
        <f t="shared" si="140"/>
        <v>45778</v>
      </c>
      <c r="B4382" t="s">
        <v>918</v>
      </c>
      <c r="C4382" t="s">
        <v>268</v>
      </c>
      <c r="E4382" t="s">
        <v>306</v>
      </c>
      <c r="F4382" t="s">
        <v>307</v>
      </c>
      <c r="G4382" t="s">
        <v>126</v>
      </c>
      <c r="H4382">
        <v>0</v>
      </c>
      <c r="I4382" s="68" t="str">
        <f>VLOOKUP(E4382,Refs!$P$2:$R$29,3,FALSE)</f>
        <v>Y61</v>
      </c>
      <c r="J4382" s="68" t="str">
        <f>VLOOKUP(E4382,Refs!$P$2:$S$29,4,FALSE)</f>
        <v>East of England</v>
      </c>
      <c r="K4382" s="28" t="str">
        <f t="shared" si="139"/>
        <v/>
      </c>
    </row>
    <row r="4383" spans="1:11" x14ac:dyDescent="0.35">
      <c r="A4383" s="69">
        <f t="shared" si="140"/>
        <v>45778</v>
      </c>
      <c r="B4383" t="s">
        <v>918</v>
      </c>
      <c r="C4383" t="s">
        <v>268</v>
      </c>
      <c r="E4383" t="s">
        <v>306</v>
      </c>
      <c r="F4383" t="s">
        <v>307</v>
      </c>
      <c r="G4383" t="s">
        <v>127</v>
      </c>
      <c r="H4383">
        <v>0</v>
      </c>
      <c r="I4383" s="68" t="str">
        <f>VLOOKUP(E4383,Refs!$P$2:$R$29,3,FALSE)</f>
        <v>Y61</v>
      </c>
      <c r="J4383" s="68" t="str">
        <f>VLOOKUP(E4383,Refs!$P$2:$S$29,4,FALSE)</f>
        <v>East of England</v>
      </c>
      <c r="K4383" s="28" t="str">
        <f t="shared" si="139"/>
        <v/>
      </c>
    </row>
    <row r="4384" spans="1:11" x14ac:dyDescent="0.35">
      <c r="A4384" s="69">
        <f t="shared" si="140"/>
        <v>45778</v>
      </c>
      <c r="B4384" t="s">
        <v>918</v>
      </c>
      <c r="C4384" t="s">
        <v>268</v>
      </c>
      <c r="E4384" t="s">
        <v>306</v>
      </c>
      <c r="F4384" t="s">
        <v>307</v>
      </c>
      <c r="G4384" t="s">
        <v>128</v>
      </c>
      <c r="H4384">
        <v>195</v>
      </c>
      <c r="I4384" s="68" t="str">
        <f>VLOOKUP(E4384,Refs!$P$2:$R$29,3,FALSE)</f>
        <v>Y61</v>
      </c>
      <c r="J4384" s="68" t="str">
        <f>VLOOKUP(E4384,Refs!$P$2:$S$29,4,FALSE)</f>
        <v>East of England</v>
      </c>
      <c r="K4384" s="28">
        <f t="shared" si="139"/>
        <v>195</v>
      </c>
    </row>
    <row r="4385" spans="1:11" x14ac:dyDescent="0.35">
      <c r="A4385" s="69">
        <f t="shared" si="140"/>
        <v>45778</v>
      </c>
      <c r="B4385" t="s">
        <v>918</v>
      </c>
      <c r="C4385" t="s">
        <v>268</v>
      </c>
      <c r="E4385" t="s">
        <v>306</v>
      </c>
      <c r="F4385" t="s">
        <v>307</v>
      </c>
      <c r="G4385" t="s">
        <v>129</v>
      </c>
      <c r="H4385">
        <v>271</v>
      </c>
      <c r="I4385" s="68" t="str">
        <f>VLOOKUP(E4385,Refs!$P$2:$R$29,3,FALSE)</f>
        <v>Y61</v>
      </c>
      <c r="J4385" s="68" t="str">
        <f>VLOOKUP(E4385,Refs!$P$2:$S$29,4,FALSE)</f>
        <v>East of England</v>
      </c>
      <c r="K4385" s="28">
        <f t="shared" si="139"/>
        <v>271</v>
      </c>
    </row>
    <row r="4386" spans="1:11" x14ac:dyDescent="0.35">
      <c r="A4386" s="69">
        <f t="shared" si="140"/>
        <v>45778</v>
      </c>
      <c r="B4386" t="s">
        <v>918</v>
      </c>
      <c r="C4386" t="s">
        <v>268</v>
      </c>
      <c r="E4386" t="s">
        <v>306</v>
      </c>
      <c r="F4386" t="s">
        <v>307</v>
      </c>
      <c r="G4386" t="s">
        <v>130</v>
      </c>
      <c r="H4386">
        <v>438</v>
      </c>
      <c r="I4386" s="68" t="str">
        <f>VLOOKUP(E4386,Refs!$P$2:$R$29,3,FALSE)</f>
        <v>Y61</v>
      </c>
      <c r="J4386" s="68" t="str">
        <f>VLOOKUP(E4386,Refs!$P$2:$S$29,4,FALSE)</f>
        <v>East of England</v>
      </c>
      <c r="K4386" s="28">
        <f t="shared" ref="K4386:K4449" si="141">IF(OR(H4386="NULL",H4386=0,H4386=""),"",H4386)</f>
        <v>438</v>
      </c>
    </row>
    <row r="4387" spans="1:11" x14ac:dyDescent="0.35">
      <c r="A4387" s="69">
        <f t="shared" si="140"/>
        <v>45778</v>
      </c>
      <c r="B4387" t="s">
        <v>918</v>
      </c>
      <c r="C4387" t="s">
        <v>268</v>
      </c>
      <c r="E4387" t="s">
        <v>306</v>
      </c>
      <c r="F4387" t="s">
        <v>307</v>
      </c>
      <c r="G4387" t="s">
        <v>131</v>
      </c>
      <c r="H4387">
        <v>395</v>
      </c>
      <c r="I4387" s="68" t="str">
        <f>VLOOKUP(E4387,Refs!$P$2:$R$29,3,FALSE)</f>
        <v>Y61</v>
      </c>
      <c r="J4387" s="68" t="str">
        <f>VLOOKUP(E4387,Refs!$P$2:$S$29,4,FALSE)</f>
        <v>East of England</v>
      </c>
      <c r="K4387" s="28">
        <f t="shared" si="141"/>
        <v>395</v>
      </c>
    </row>
    <row r="4388" spans="1:11" x14ac:dyDescent="0.35">
      <c r="A4388" s="69">
        <f t="shared" si="140"/>
        <v>45778</v>
      </c>
      <c r="B4388" t="s">
        <v>918</v>
      </c>
      <c r="C4388" t="s">
        <v>268</v>
      </c>
      <c r="E4388" t="s">
        <v>306</v>
      </c>
      <c r="F4388" t="s">
        <v>307</v>
      </c>
      <c r="G4388" t="s">
        <v>132</v>
      </c>
      <c r="H4388">
        <v>1336</v>
      </c>
      <c r="I4388" s="68" t="str">
        <f>VLOOKUP(E4388,Refs!$P$2:$R$29,3,FALSE)</f>
        <v>Y61</v>
      </c>
      <c r="J4388" s="68" t="str">
        <f>VLOOKUP(E4388,Refs!$P$2:$S$29,4,FALSE)</f>
        <v>East of England</v>
      </c>
      <c r="K4388" s="28">
        <f t="shared" si="141"/>
        <v>1336</v>
      </c>
    </row>
    <row r="4389" spans="1:11" x14ac:dyDescent="0.35">
      <c r="A4389" s="69">
        <f t="shared" si="140"/>
        <v>45778</v>
      </c>
      <c r="B4389" t="s">
        <v>918</v>
      </c>
      <c r="C4389" t="s">
        <v>268</v>
      </c>
      <c r="E4389" t="s">
        <v>306</v>
      </c>
      <c r="F4389" t="s">
        <v>307</v>
      </c>
      <c r="G4389" t="s">
        <v>133</v>
      </c>
      <c r="H4389">
        <v>1181</v>
      </c>
      <c r="I4389" s="68" t="str">
        <f>VLOOKUP(E4389,Refs!$P$2:$R$29,3,FALSE)</f>
        <v>Y61</v>
      </c>
      <c r="J4389" s="68" t="str">
        <f>VLOOKUP(E4389,Refs!$P$2:$S$29,4,FALSE)</f>
        <v>East of England</v>
      </c>
      <c r="K4389" s="28">
        <f t="shared" si="141"/>
        <v>1181</v>
      </c>
    </row>
    <row r="4390" spans="1:11" x14ac:dyDescent="0.35">
      <c r="A4390" s="69">
        <f t="shared" si="140"/>
        <v>45778</v>
      </c>
      <c r="B4390" t="s">
        <v>918</v>
      </c>
      <c r="C4390" t="s">
        <v>268</v>
      </c>
      <c r="E4390" t="s">
        <v>306</v>
      </c>
      <c r="F4390" t="s">
        <v>307</v>
      </c>
      <c r="G4390" t="s">
        <v>134</v>
      </c>
      <c r="H4390">
        <v>721</v>
      </c>
      <c r="I4390" s="68" t="str">
        <f>VLOOKUP(E4390,Refs!$P$2:$R$29,3,FALSE)</f>
        <v>Y61</v>
      </c>
      <c r="J4390" s="68" t="str">
        <f>VLOOKUP(E4390,Refs!$P$2:$S$29,4,FALSE)</f>
        <v>East of England</v>
      </c>
      <c r="K4390" s="28">
        <f t="shared" si="141"/>
        <v>721</v>
      </c>
    </row>
    <row r="4391" spans="1:11" x14ac:dyDescent="0.35">
      <c r="A4391" s="69">
        <f t="shared" si="140"/>
        <v>45778</v>
      </c>
      <c r="B4391" t="s">
        <v>918</v>
      </c>
      <c r="C4391" t="s">
        <v>268</v>
      </c>
      <c r="E4391" t="s">
        <v>306</v>
      </c>
      <c r="F4391" t="s">
        <v>307</v>
      </c>
      <c r="G4391" t="s">
        <v>135</v>
      </c>
      <c r="H4391">
        <v>718</v>
      </c>
      <c r="I4391" s="68" t="str">
        <f>VLOOKUP(E4391,Refs!$P$2:$R$29,3,FALSE)</f>
        <v>Y61</v>
      </c>
      <c r="J4391" s="68" t="str">
        <f>VLOOKUP(E4391,Refs!$P$2:$S$29,4,FALSE)</f>
        <v>East of England</v>
      </c>
      <c r="K4391" s="28">
        <f t="shared" si="141"/>
        <v>718</v>
      </c>
    </row>
    <row r="4392" spans="1:11" x14ac:dyDescent="0.35">
      <c r="A4392" s="69">
        <f t="shared" si="140"/>
        <v>45778</v>
      </c>
      <c r="B4392" t="s">
        <v>918</v>
      </c>
      <c r="C4392" t="s">
        <v>268</v>
      </c>
      <c r="E4392" t="s">
        <v>306</v>
      </c>
      <c r="F4392" t="s">
        <v>307</v>
      </c>
      <c r="G4392" t="s">
        <v>136</v>
      </c>
      <c r="H4392">
        <v>152</v>
      </c>
      <c r="I4392" s="68" t="str">
        <f>VLOOKUP(E4392,Refs!$P$2:$R$29,3,FALSE)</f>
        <v>Y61</v>
      </c>
      <c r="J4392" s="68" t="str">
        <f>VLOOKUP(E4392,Refs!$P$2:$S$29,4,FALSE)</f>
        <v>East of England</v>
      </c>
      <c r="K4392" s="28">
        <f t="shared" si="141"/>
        <v>152</v>
      </c>
    </row>
    <row r="4393" spans="1:11" x14ac:dyDescent="0.35">
      <c r="A4393" s="69">
        <f t="shared" si="140"/>
        <v>45778</v>
      </c>
      <c r="B4393" t="s">
        <v>918</v>
      </c>
      <c r="C4393" t="s">
        <v>268</v>
      </c>
      <c r="E4393" t="s">
        <v>306</v>
      </c>
      <c r="F4393" t="s">
        <v>307</v>
      </c>
      <c r="G4393" t="s">
        <v>137</v>
      </c>
      <c r="H4393">
        <v>132</v>
      </c>
      <c r="I4393" s="68" t="str">
        <f>VLOOKUP(E4393,Refs!$P$2:$R$29,3,FALSE)</f>
        <v>Y61</v>
      </c>
      <c r="J4393" s="68" t="str">
        <f>VLOOKUP(E4393,Refs!$P$2:$S$29,4,FALSE)</f>
        <v>East of England</v>
      </c>
      <c r="K4393" s="28">
        <f t="shared" si="141"/>
        <v>132</v>
      </c>
    </row>
    <row r="4394" spans="1:11" x14ac:dyDescent="0.35">
      <c r="A4394" s="69">
        <f t="shared" si="140"/>
        <v>45778</v>
      </c>
      <c r="B4394" t="s">
        <v>918</v>
      </c>
      <c r="C4394" t="s">
        <v>268</v>
      </c>
      <c r="E4394" t="s">
        <v>306</v>
      </c>
      <c r="F4394" t="s">
        <v>307</v>
      </c>
      <c r="G4394" t="s">
        <v>138</v>
      </c>
      <c r="H4394">
        <v>6</v>
      </c>
      <c r="I4394" s="68" t="str">
        <f>VLOOKUP(E4394,Refs!$P$2:$R$29,3,FALSE)</f>
        <v>Y61</v>
      </c>
      <c r="J4394" s="68" t="str">
        <f>VLOOKUP(E4394,Refs!$P$2:$S$29,4,FALSE)</f>
        <v>East of England</v>
      </c>
      <c r="K4394" s="28">
        <f t="shared" si="141"/>
        <v>6</v>
      </c>
    </row>
    <row r="4395" spans="1:11" x14ac:dyDescent="0.35">
      <c r="A4395" s="69">
        <f t="shared" si="140"/>
        <v>45778</v>
      </c>
      <c r="B4395" t="s">
        <v>918</v>
      </c>
      <c r="C4395" t="s">
        <v>268</v>
      </c>
      <c r="E4395" t="s">
        <v>306</v>
      </c>
      <c r="F4395" t="s">
        <v>307</v>
      </c>
      <c r="G4395" t="s">
        <v>139</v>
      </c>
      <c r="H4395">
        <v>4</v>
      </c>
      <c r="I4395" s="68" t="str">
        <f>VLOOKUP(E4395,Refs!$P$2:$R$29,3,FALSE)</f>
        <v>Y61</v>
      </c>
      <c r="J4395" s="68" t="str">
        <f>VLOOKUP(E4395,Refs!$P$2:$S$29,4,FALSE)</f>
        <v>East of England</v>
      </c>
      <c r="K4395" s="28">
        <f t="shared" si="141"/>
        <v>4</v>
      </c>
    </row>
    <row r="4396" spans="1:11" x14ac:dyDescent="0.35">
      <c r="A4396" s="69">
        <f t="shared" si="140"/>
        <v>45778</v>
      </c>
      <c r="B4396" t="s">
        <v>918</v>
      </c>
      <c r="C4396" t="s">
        <v>268</v>
      </c>
      <c r="E4396" t="s">
        <v>306</v>
      </c>
      <c r="F4396" t="s">
        <v>307</v>
      </c>
      <c r="G4396" t="s">
        <v>140</v>
      </c>
      <c r="H4396">
        <v>152</v>
      </c>
      <c r="I4396" s="68" t="str">
        <f>VLOOKUP(E4396,Refs!$P$2:$R$29,3,FALSE)</f>
        <v>Y61</v>
      </c>
      <c r="J4396" s="68" t="str">
        <f>VLOOKUP(E4396,Refs!$P$2:$S$29,4,FALSE)</f>
        <v>East of England</v>
      </c>
      <c r="K4396" s="28">
        <f t="shared" si="141"/>
        <v>152</v>
      </c>
    </row>
    <row r="4397" spans="1:11" x14ac:dyDescent="0.35">
      <c r="A4397" s="69">
        <f t="shared" si="140"/>
        <v>45778</v>
      </c>
      <c r="B4397" t="s">
        <v>918</v>
      </c>
      <c r="C4397" t="s">
        <v>268</v>
      </c>
      <c r="E4397" t="s">
        <v>306</v>
      </c>
      <c r="F4397" t="s">
        <v>307</v>
      </c>
      <c r="G4397" t="s">
        <v>141</v>
      </c>
      <c r="H4397">
        <v>152</v>
      </c>
      <c r="I4397" s="68" t="str">
        <f>VLOOKUP(E4397,Refs!$P$2:$R$29,3,FALSE)</f>
        <v>Y61</v>
      </c>
      <c r="J4397" s="68" t="str">
        <f>VLOOKUP(E4397,Refs!$P$2:$S$29,4,FALSE)</f>
        <v>East of England</v>
      </c>
      <c r="K4397" s="28">
        <f t="shared" si="141"/>
        <v>152</v>
      </c>
    </row>
    <row r="4398" spans="1:11" x14ac:dyDescent="0.35">
      <c r="A4398" s="69">
        <f t="shared" si="140"/>
        <v>45778</v>
      </c>
      <c r="B4398" t="s">
        <v>918</v>
      </c>
      <c r="C4398" t="s">
        <v>268</v>
      </c>
      <c r="E4398" t="s">
        <v>306</v>
      </c>
      <c r="F4398" t="s">
        <v>307</v>
      </c>
      <c r="G4398" t="s">
        <v>730</v>
      </c>
      <c r="H4398">
        <v>203</v>
      </c>
      <c r="I4398" s="68" t="str">
        <f>VLOOKUP(E4398,Refs!$P$2:$R$29,3,FALSE)</f>
        <v>Y61</v>
      </c>
      <c r="J4398" s="68" t="str">
        <f>VLOOKUP(E4398,Refs!$P$2:$S$29,4,FALSE)</f>
        <v>East of England</v>
      </c>
      <c r="K4398" s="28">
        <f t="shared" si="141"/>
        <v>203</v>
      </c>
    </row>
    <row r="4399" spans="1:11" x14ac:dyDescent="0.35">
      <c r="A4399" s="69">
        <f t="shared" si="140"/>
        <v>45778</v>
      </c>
      <c r="B4399" t="s">
        <v>918</v>
      </c>
      <c r="C4399" t="s">
        <v>268</v>
      </c>
      <c r="E4399" t="s">
        <v>306</v>
      </c>
      <c r="F4399" t="s">
        <v>307</v>
      </c>
      <c r="G4399" t="s">
        <v>729</v>
      </c>
      <c r="H4399">
        <v>26</v>
      </c>
      <c r="I4399" s="68" t="str">
        <f>VLOOKUP(E4399,Refs!$P$2:$R$29,3,FALSE)</f>
        <v>Y61</v>
      </c>
      <c r="J4399" s="68" t="str">
        <f>VLOOKUP(E4399,Refs!$P$2:$S$29,4,FALSE)</f>
        <v>East of England</v>
      </c>
      <c r="K4399" s="28">
        <f t="shared" si="141"/>
        <v>26</v>
      </c>
    </row>
    <row r="4400" spans="1:11" x14ac:dyDescent="0.35">
      <c r="A4400" s="69">
        <f t="shared" si="140"/>
        <v>45778</v>
      </c>
      <c r="B4400" t="s">
        <v>918</v>
      </c>
      <c r="C4400" t="s">
        <v>268</v>
      </c>
      <c r="E4400" t="s">
        <v>306</v>
      </c>
      <c r="F4400" t="s">
        <v>307</v>
      </c>
      <c r="G4400" t="s">
        <v>732</v>
      </c>
      <c r="H4400">
        <v>553</v>
      </c>
      <c r="I4400" s="68" t="str">
        <f>VLOOKUP(E4400,Refs!$P$2:$R$29,3,FALSE)</f>
        <v>Y61</v>
      </c>
      <c r="J4400" s="68" t="str">
        <f>VLOOKUP(E4400,Refs!$P$2:$S$29,4,FALSE)</f>
        <v>East of England</v>
      </c>
      <c r="K4400" s="28">
        <f t="shared" si="141"/>
        <v>553</v>
      </c>
    </row>
    <row r="4401" spans="1:11" x14ac:dyDescent="0.35">
      <c r="A4401" s="69">
        <f t="shared" si="140"/>
        <v>45778</v>
      </c>
      <c r="B4401" t="s">
        <v>918</v>
      </c>
      <c r="C4401" t="s">
        <v>268</v>
      </c>
      <c r="E4401" t="s">
        <v>306</v>
      </c>
      <c r="F4401" t="s">
        <v>307</v>
      </c>
      <c r="G4401" t="s">
        <v>731</v>
      </c>
      <c r="H4401">
        <v>321</v>
      </c>
      <c r="I4401" s="68" t="str">
        <f>VLOOKUP(E4401,Refs!$P$2:$R$29,3,FALSE)</f>
        <v>Y61</v>
      </c>
      <c r="J4401" s="68" t="str">
        <f>VLOOKUP(E4401,Refs!$P$2:$S$29,4,FALSE)</f>
        <v>East of England</v>
      </c>
      <c r="K4401" s="28">
        <f t="shared" si="141"/>
        <v>321</v>
      </c>
    </row>
    <row r="4402" spans="1:11" x14ac:dyDescent="0.35">
      <c r="A4402" s="69">
        <f t="shared" si="140"/>
        <v>45778</v>
      </c>
      <c r="B4402" t="s">
        <v>918</v>
      </c>
      <c r="C4402" t="s">
        <v>268</v>
      </c>
      <c r="E4402" t="s">
        <v>723</v>
      </c>
      <c r="F4402" t="s">
        <v>724</v>
      </c>
      <c r="G4402" t="s">
        <v>10</v>
      </c>
      <c r="H4402">
        <v>20657</v>
      </c>
      <c r="I4402" s="68" t="str">
        <f>VLOOKUP(E4402,Refs!$P$2:$R$29,3,FALSE)</f>
        <v>Y58</v>
      </c>
      <c r="J4402" s="68" t="str">
        <f>VLOOKUP(E4402,Refs!$P$2:$S$29,4,FALSE)</f>
        <v>South West</v>
      </c>
      <c r="K4402" s="28">
        <f t="shared" si="141"/>
        <v>20657</v>
      </c>
    </row>
    <row r="4403" spans="1:11" x14ac:dyDescent="0.35">
      <c r="A4403" s="69">
        <f t="shared" si="140"/>
        <v>45778</v>
      </c>
      <c r="B4403" t="s">
        <v>918</v>
      </c>
      <c r="C4403" t="s">
        <v>268</v>
      </c>
      <c r="E4403" t="s">
        <v>723</v>
      </c>
      <c r="F4403" t="s">
        <v>724</v>
      </c>
      <c r="G4403" t="s">
        <v>70</v>
      </c>
      <c r="H4403">
        <v>20641</v>
      </c>
      <c r="I4403" s="68" t="str">
        <f>VLOOKUP(E4403,Refs!$P$2:$R$29,3,FALSE)</f>
        <v>Y58</v>
      </c>
      <c r="J4403" s="68" t="str">
        <f>VLOOKUP(E4403,Refs!$P$2:$S$29,4,FALSE)</f>
        <v>South West</v>
      </c>
      <c r="K4403" s="28">
        <f t="shared" si="141"/>
        <v>20641</v>
      </c>
    </row>
    <row r="4404" spans="1:11" x14ac:dyDescent="0.35">
      <c r="A4404" s="69">
        <f t="shared" si="140"/>
        <v>45778</v>
      </c>
      <c r="B4404" t="s">
        <v>918</v>
      </c>
      <c r="C4404" t="s">
        <v>268</v>
      </c>
      <c r="E4404" t="s">
        <v>723</v>
      </c>
      <c r="F4404" t="s">
        <v>724</v>
      </c>
      <c r="G4404" t="s">
        <v>20</v>
      </c>
      <c r="H4404">
        <v>18772</v>
      </c>
      <c r="I4404" s="68" t="str">
        <f>VLOOKUP(E4404,Refs!$P$2:$R$29,3,FALSE)</f>
        <v>Y58</v>
      </c>
      <c r="J4404" s="68" t="str">
        <f>VLOOKUP(E4404,Refs!$P$2:$S$29,4,FALSE)</f>
        <v>South West</v>
      </c>
      <c r="K4404" s="28">
        <f t="shared" si="141"/>
        <v>18772</v>
      </c>
    </row>
    <row r="4405" spans="1:11" x14ac:dyDescent="0.35">
      <c r="A4405" s="69">
        <f t="shared" si="140"/>
        <v>45778</v>
      </c>
      <c r="B4405" t="s">
        <v>918</v>
      </c>
      <c r="C4405" t="s">
        <v>268</v>
      </c>
      <c r="E4405" t="s">
        <v>723</v>
      </c>
      <c r="F4405" t="s">
        <v>724</v>
      </c>
      <c r="G4405" t="s">
        <v>23</v>
      </c>
      <c r="H4405">
        <v>14222</v>
      </c>
      <c r="I4405" s="68" t="str">
        <f>VLOOKUP(E4405,Refs!$P$2:$R$29,3,FALSE)</f>
        <v>Y58</v>
      </c>
      <c r="J4405" s="68" t="str">
        <f>VLOOKUP(E4405,Refs!$P$2:$S$29,4,FALSE)</f>
        <v>South West</v>
      </c>
      <c r="K4405" s="28">
        <f t="shared" si="141"/>
        <v>14222</v>
      </c>
    </row>
    <row r="4406" spans="1:11" x14ac:dyDescent="0.35">
      <c r="A4406" s="69">
        <f t="shared" si="140"/>
        <v>45778</v>
      </c>
      <c r="B4406" t="s">
        <v>918</v>
      </c>
      <c r="C4406" t="s">
        <v>268</v>
      </c>
      <c r="E4406" t="s">
        <v>723</v>
      </c>
      <c r="F4406" t="s">
        <v>724</v>
      </c>
      <c r="G4406" t="s">
        <v>19</v>
      </c>
      <c r="H4406">
        <v>964</v>
      </c>
      <c r="I4406" s="68" t="str">
        <f>VLOOKUP(E4406,Refs!$P$2:$R$29,3,FALSE)</f>
        <v>Y58</v>
      </c>
      <c r="J4406" s="68" t="str">
        <f>VLOOKUP(E4406,Refs!$P$2:$S$29,4,FALSE)</f>
        <v>South West</v>
      </c>
      <c r="K4406" s="28">
        <f t="shared" si="141"/>
        <v>964</v>
      </c>
    </row>
    <row r="4407" spans="1:11" x14ac:dyDescent="0.35">
      <c r="A4407" s="69">
        <f t="shared" si="140"/>
        <v>45778</v>
      </c>
      <c r="B4407" t="s">
        <v>918</v>
      </c>
      <c r="C4407" t="s">
        <v>268</v>
      </c>
      <c r="E4407" t="s">
        <v>723</v>
      </c>
      <c r="F4407" t="s">
        <v>724</v>
      </c>
      <c r="G4407" t="s">
        <v>21</v>
      </c>
      <c r="H4407">
        <v>1268447</v>
      </c>
      <c r="I4407" s="68" t="str">
        <f>VLOOKUP(E4407,Refs!$P$2:$R$29,3,FALSE)</f>
        <v>Y58</v>
      </c>
      <c r="J4407" s="68" t="str">
        <f>VLOOKUP(E4407,Refs!$P$2:$S$29,4,FALSE)</f>
        <v>South West</v>
      </c>
      <c r="K4407" s="28">
        <f t="shared" si="141"/>
        <v>1268447</v>
      </c>
    </row>
    <row r="4408" spans="1:11" x14ac:dyDescent="0.35">
      <c r="A4408" s="69">
        <f t="shared" si="140"/>
        <v>45778</v>
      </c>
      <c r="B4408" t="s">
        <v>918</v>
      </c>
      <c r="C4408" t="s">
        <v>268</v>
      </c>
      <c r="E4408" t="s">
        <v>723</v>
      </c>
      <c r="F4408" t="s">
        <v>724</v>
      </c>
      <c r="G4408" t="s">
        <v>71</v>
      </c>
      <c r="H4408">
        <v>403</v>
      </c>
      <c r="I4408" s="68" t="str">
        <f>VLOOKUP(E4408,Refs!$P$2:$R$29,3,FALSE)</f>
        <v>Y58</v>
      </c>
      <c r="J4408" s="68" t="str">
        <f>VLOOKUP(E4408,Refs!$P$2:$S$29,4,FALSE)</f>
        <v>South West</v>
      </c>
      <c r="K4408" s="28">
        <f t="shared" si="141"/>
        <v>403</v>
      </c>
    </row>
    <row r="4409" spans="1:11" x14ac:dyDescent="0.35">
      <c r="A4409" s="69">
        <f t="shared" si="140"/>
        <v>45778</v>
      </c>
      <c r="B4409" t="s">
        <v>918</v>
      </c>
      <c r="C4409" t="s">
        <v>268</v>
      </c>
      <c r="E4409" t="s">
        <v>723</v>
      </c>
      <c r="F4409" t="s">
        <v>724</v>
      </c>
      <c r="G4409" t="s">
        <v>72</v>
      </c>
      <c r="H4409">
        <v>634</v>
      </c>
      <c r="I4409" s="68" t="str">
        <f>VLOOKUP(E4409,Refs!$P$2:$R$29,3,FALSE)</f>
        <v>Y58</v>
      </c>
      <c r="J4409" s="68" t="str">
        <f>VLOOKUP(E4409,Refs!$P$2:$S$29,4,FALSE)</f>
        <v>South West</v>
      </c>
      <c r="K4409" s="28">
        <f t="shared" si="141"/>
        <v>634</v>
      </c>
    </row>
    <row r="4410" spans="1:11" x14ac:dyDescent="0.35">
      <c r="A4410" s="69">
        <f t="shared" si="140"/>
        <v>45778</v>
      </c>
      <c r="B4410" t="s">
        <v>918</v>
      </c>
      <c r="C4410" t="s">
        <v>268</v>
      </c>
      <c r="E4410" t="s">
        <v>723</v>
      </c>
      <c r="F4410" t="s">
        <v>724</v>
      </c>
      <c r="G4410" t="s">
        <v>73</v>
      </c>
      <c r="H4410">
        <v>125628</v>
      </c>
      <c r="I4410" s="68" t="str">
        <f>VLOOKUP(E4410,Refs!$P$2:$R$29,3,FALSE)</f>
        <v>Y58</v>
      </c>
      <c r="J4410" s="68" t="str">
        <f>VLOOKUP(E4410,Refs!$P$2:$S$29,4,FALSE)</f>
        <v>South West</v>
      </c>
      <c r="K4410" s="28">
        <f t="shared" si="141"/>
        <v>125628</v>
      </c>
    </row>
    <row r="4411" spans="1:11" x14ac:dyDescent="0.35">
      <c r="A4411" s="69">
        <f t="shared" si="140"/>
        <v>45778</v>
      </c>
      <c r="B4411" t="s">
        <v>918</v>
      </c>
      <c r="C4411" t="s">
        <v>268</v>
      </c>
      <c r="E4411" t="s">
        <v>723</v>
      </c>
      <c r="F4411" t="s">
        <v>724</v>
      </c>
      <c r="G4411" t="s">
        <v>74</v>
      </c>
      <c r="H4411">
        <v>8512</v>
      </c>
      <c r="I4411" s="68" t="str">
        <f>VLOOKUP(E4411,Refs!$P$2:$R$29,3,FALSE)</f>
        <v>Y58</v>
      </c>
      <c r="J4411" s="68" t="str">
        <f>VLOOKUP(E4411,Refs!$P$2:$S$29,4,FALSE)</f>
        <v>South West</v>
      </c>
      <c r="K4411" s="28">
        <f t="shared" si="141"/>
        <v>8512</v>
      </c>
    </row>
    <row r="4412" spans="1:11" x14ac:dyDescent="0.35">
      <c r="A4412" s="69">
        <f t="shared" si="140"/>
        <v>45778</v>
      </c>
      <c r="B4412" t="s">
        <v>918</v>
      </c>
      <c r="C4412" t="s">
        <v>268</v>
      </c>
      <c r="E4412" t="s">
        <v>723</v>
      </c>
      <c r="F4412" t="s">
        <v>724</v>
      </c>
      <c r="G4412" t="s">
        <v>75</v>
      </c>
      <c r="H4412">
        <v>51654207</v>
      </c>
      <c r="I4412" s="68" t="str">
        <f>VLOOKUP(E4412,Refs!$P$2:$R$29,3,FALSE)</f>
        <v>Y58</v>
      </c>
      <c r="J4412" s="68" t="str">
        <f>VLOOKUP(E4412,Refs!$P$2:$S$29,4,FALSE)</f>
        <v>South West</v>
      </c>
      <c r="K4412" s="28">
        <f t="shared" si="141"/>
        <v>51654207</v>
      </c>
    </row>
    <row r="4413" spans="1:11" x14ac:dyDescent="0.35">
      <c r="A4413" s="69">
        <f t="shared" si="140"/>
        <v>45778</v>
      </c>
      <c r="B4413" t="s">
        <v>918</v>
      </c>
      <c r="C4413" t="s">
        <v>268</v>
      </c>
      <c r="E4413" t="s">
        <v>723</v>
      </c>
      <c r="F4413" t="s">
        <v>724</v>
      </c>
      <c r="G4413" t="s">
        <v>26</v>
      </c>
      <c r="H4413">
        <v>18115</v>
      </c>
      <c r="I4413" s="68" t="str">
        <f>VLOOKUP(E4413,Refs!$P$2:$R$29,3,FALSE)</f>
        <v>Y58</v>
      </c>
      <c r="J4413" s="68" t="str">
        <f>VLOOKUP(E4413,Refs!$P$2:$S$29,4,FALSE)</f>
        <v>South West</v>
      </c>
      <c r="K4413" s="28">
        <f t="shared" si="141"/>
        <v>18115</v>
      </c>
    </row>
    <row r="4414" spans="1:11" x14ac:dyDescent="0.35">
      <c r="A4414" s="69">
        <f t="shared" si="140"/>
        <v>45778</v>
      </c>
      <c r="B4414" t="s">
        <v>918</v>
      </c>
      <c r="C4414" t="s">
        <v>268</v>
      </c>
      <c r="E4414" t="s">
        <v>723</v>
      </c>
      <c r="F4414" t="s">
        <v>724</v>
      </c>
      <c r="G4414" t="s">
        <v>76</v>
      </c>
      <c r="H4414">
        <v>140</v>
      </c>
      <c r="I4414" s="68" t="str">
        <f>VLOOKUP(E4414,Refs!$P$2:$R$29,3,FALSE)</f>
        <v>Y58</v>
      </c>
      <c r="J4414" s="68" t="str">
        <f>VLOOKUP(E4414,Refs!$P$2:$S$29,4,FALSE)</f>
        <v>South West</v>
      </c>
      <c r="K4414" s="28">
        <f t="shared" si="141"/>
        <v>140</v>
      </c>
    </row>
    <row r="4415" spans="1:11" x14ac:dyDescent="0.35">
      <c r="A4415" s="69">
        <f t="shared" si="140"/>
        <v>45778</v>
      </c>
      <c r="B4415" t="s">
        <v>918</v>
      </c>
      <c r="C4415" t="s">
        <v>268</v>
      </c>
      <c r="E4415" t="s">
        <v>723</v>
      </c>
      <c r="F4415" t="s">
        <v>724</v>
      </c>
      <c r="G4415" t="s">
        <v>77</v>
      </c>
      <c r="H4415">
        <v>4868</v>
      </c>
      <c r="I4415" s="68" t="str">
        <f>VLOOKUP(E4415,Refs!$P$2:$R$29,3,FALSE)</f>
        <v>Y58</v>
      </c>
      <c r="J4415" s="68" t="str">
        <f>VLOOKUP(E4415,Refs!$P$2:$S$29,4,FALSE)</f>
        <v>South West</v>
      </c>
      <c r="K4415" s="28">
        <f t="shared" si="141"/>
        <v>4868</v>
      </c>
    </row>
    <row r="4416" spans="1:11" x14ac:dyDescent="0.35">
      <c r="A4416" s="69">
        <f t="shared" si="140"/>
        <v>45778</v>
      </c>
      <c r="B4416" t="s">
        <v>918</v>
      </c>
      <c r="C4416" t="s">
        <v>268</v>
      </c>
      <c r="E4416" t="s">
        <v>723</v>
      </c>
      <c r="F4416" t="s">
        <v>724</v>
      </c>
      <c r="G4416" t="s">
        <v>78</v>
      </c>
      <c r="H4416">
        <v>2707</v>
      </c>
      <c r="I4416" s="68" t="str">
        <f>VLOOKUP(E4416,Refs!$P$2:$R$29,3,FALSE)</f>
        <v>Y58</v>
      </c>
      <c r="J4416" s="68" t="str">
        <f>VLOOKUP(E4416,Refs!$P$2:$S$29,4,FALSE)</f>
        <v>South West</v>
      </c>
      <c r="K4416" s="28">
        <f t="shared" si="141"/>
        <v>2707</v>
      </c>
    </row>
    <row r="4417" spans="1:11" x14ac:dyDescent="0.35">
      <c r="A4417" s="69">
        <f t="shared" si="140"/>
        <v>45778</v>
      </c>
      <c r="B4417" t="s">
        <v>918</v>
      </c>
      <c r="C4417" t="s">
        <v>268</v>
      </c>
      <c r="E4417" t="s">
        <v>723</v>
      </c>
      <c r="F4417" t="s">
        <v>724</v>
      </c>
      <c r="G4417" t="s">
        <v>79</v>
      </c>
      <c r="H4417">
        <v>10400</v>
      </c>
      <c r="I4417" s="68" t="str">
        <f>VLOOKUP(E4417,Refs!$P$2:$R$29,3,FALSE)</f>
        <v>Y58</v>
      </c>
      <c r="J4417" s="68" t="str">
        <f>VLOOKUP(E4417,Refs!$P$2:$S$29,4,FALSE)</f>
        <v>South West</v>
      </c>
      <c r="K4417" s="28">
        <f t="shared" si="141"/>
        <v>10400</v>
      </c>
    </row>
    <row r="4418" spans="1:11" x14ac:dyDescent="0.35">
      <c r="A4418" s="69">
        <f t="shared" si="140"/>
        <v>45778</v>
      </c>
      <c r="B4418" t="s">
        <v>918</v>
      </c>
      <c r="C4418" t="s">
        <v>268</v>
      </c>
      <c r="E4418" t="s">
        <v>723</v>
      </c>
      <c r="F4418" t="s">
        <v>724</v>
      </c>
      <c r="G4418" t="s">
        <v>80</v>
      </c>
      <c r="H4418">
        <v>0</v>
      </c>
      <c r="I4418" s="68" t="str">
        <f>VLOOKUP(E4418,Refs!$P$2:$R$29,3,FALSE)</f>
        <v>Y58</v>
      </c>
      <c r="J4418" s="68" t="str">
        <f>VLOOKUP(E4418,Refs!$P$2:$S$29,4,FALSE)</f>
        <v>South West</v>
      </c>
      <c r="K4418" s="28" t="str">
        <f t="shared" si="141"/>
        <v/>
      </c>
    </row>
    <row r="4419" spans="1:11" x14ac:dyDescent="0.35">
      <c r="A4419" s="69">
        <f t="shared" ref="A4419:A4482" si="142">DATEVALUE(RIGHT(B4419,8))</f>
        <v>45778</v>
      </c>
      <c r="B4419" t="s">
        <v>918</v>
      </c>
      <c r="C4419" t="s">
        <v>268</v>
      </c>
      <c r="E4419" t="s">
        <v>723</v>
      </c>
      <c r="F4419" t="s">
        <v>724</v>
      </c>
      <c r="G4419" t="s">
        <v>25</v>
      </c>
      <c r="H4419">
        <v>13107</v>
      </c>
      <c r="I4419" s="68" t="str">
        <f>VLOOKUP(E4419,Refs!$P$2:$R$29,3,FALSE)</f>
        <v>Y58</v>
      </c>
      <c r="J4419" s="68" t="str">
        <f>VLOOKUP(E4419,Refs!$P$2:$S$29,4,FALSE)</f>
        <v>South West</v>
      </c>
      <c r="K4419" s="28">
        <f t="shared" si="141"/>
        <v>13107</v>
      </c>
    </row>
    <row r="4420" spans="1:11" x14ac:dyDescent="0.35">
      <c r="A4420" s="69">
        <f t="shared" si="142"/>
        <v>45778</v>
      </c>
      <c r="B4420" t="s">
        <v>918</v>
      </c>
      <c r="C4420" t="s">
        <v>268</v>
      </c>
      <c r="E4420" t="s">
        <v>723</v>
      </c>
      <c r="F4420" t="s">
        <v>724</v>
      </c>
      <c r="G4420" t="s">
        <v>81</v>
      </c>
      <c r="H4420">
        <v>0</v>
      </c>
      <c r="I4420" s="68" t="str">
        <f>VLOOKUP(E4420,Refs!$P$2:$R$29,3,FALSE)</f>
        <v>Y58</v>
      </c>
      <c r="J4420" s="68" t="str">
        <f>VLOOKUP(E4420,Refs!$P$2:$S$29,4,FALSE)</f>
        <v>South West</v>
      </c>
      <c r="K4420" s="28" t="str">
        <f t="shared" si="141"/>
        <v/>
      </c>
    </row>
    <row r="4421" spans="1:11" x14ac:dyDescent="0.35">
      <c r="A4421" s="69">
        <f t="shared" si="142"/>
        <v>45778</v>
      </c>
      <c r="B4421" t="s">
        <v>918</v>
      </c>
      <c r="C4421" t="s">
        <v>268</v>
      </c>
      <c r="E4421" t="s">
        <v>723</v>
      </c>
      <c r="F4421" t="s">
        <v>724</v>
      </c>
      <c r="G4421" t="s">
        <v>82</v>
      </c>
      <c r="H4421">
        <v>3346</v>
      </c>
      <c r="I4421" s="68" t="str">
        <f>VLOOKUP(E4421,Refs!$P$2:$R$29,3,FALSE)</f>
        <v>Y58</v>
      </c>
      <c r="J4421" s="68" t="str">
        <f>VLOOKUP(E4421,Refs!$P$2:$S$29,4,FALSE)</f>
        <v>South West</v>
      </c>
      <c r="K4421" s="28">
        <f t="shared" si="141"/>
        <v>3346</v>
      </c>
    </row>
    <row r="4422" spans="1:11" x14ac:dyDescent="0.35">
      <c r="A4422" s="69">
        <f t="shared" si="142"/>
        <v>45778</v>
      </c>
      <c r="B4422" t="s">
        <v>918</v>
      </c>
      <c r="C4422" t="s">
        <v>268</v>
      </c>
      <c r="E4422" t="s">
        <v>723</v>
      </c>
      <c r="F4422" t="s">
        <v>724</v>
      </c>
      <c r="G4422" t="s">
        <v>83</v>
      </c>
      <c r="H4422">
        <v>1092</v>
      </c>
      <c r="I4422" s="68" t="str">
        <f>VLOOKUP(E4422,Refs!$P$2:$R$29,3,FALSE)</f>
        <v>Y58</v>
      </c>
      <c r="J4422" s="68" t="str">
        <f>VLOOKUP(E4422,Refs!$P$2:$S$29,4,FALSE)</f>
        <v>South West</v>
      </c>
      <c r="K4422" s="28">
        <f t="shared" si="141"/>
        <v>1092</v>
      </c>
    </row>
    <row r="4423" spans="1:11" x14ac:dyDescent="0.35">
      <c r="A4423" s="69">
        <f t="shared" si="142"/>
        <v>45778</v>
      </c>
      <c r="B4423" t="s">
        <v>918</v>
      </c>
      <c r="C4423" t="s">
        <v>268</v>
      </c>
      <c r="E4423" t="s">
        <v>723</v>
      </c>
      <c r="F4423" t="s">
        <v>724</v>
      </c>
      <c r="G4423" t="s">
        <v>84</v>
      </c>
      <c r="H4423">
        <v>6783</v>
      </c>
      <c r="I4423" s="68" t="str">
        <f>VLOOKUP(E4423,Refs!$P$2:$R$29,3,FALSE)</f>
        <v>Y58</v>
      </c>
      <c r="J4423" s="68" t="str">
        <f>VLOOKUP(E4423,Refs!$P$2:$S$29,4,FALSE)</f>
        <v>South West</v>
      </c>
      <c r="K4423" s="28">
        <f t="shared" si="141"/>
        <v>6783</v>
      </c>
    </row>
    <row r="4424" spans="1:11" x14ac:dyDescent="0.35">
      <c r="A4424" s="69">
        <f t="shared" si="142"/>
        <v>45778</v>
      </c>
      <c r="B4424" t="s">
        <v>918</v>
      </c>
      <c r="C4424" t="s">
        <v>268</v>
      </c>
      <c r="E4424" t="s">
        <v>723</v>
      </c>
      <c r="F4424" t="s">
        <v>724</v>
      </c>
      <c r="G4424" t="s">
        <v>85</v>
      </c>
      <c r="H4424">
        <v>27900</v>
      </c>
      <c r="I4424" s="68" t="str">
        <f>VLOOKUP(E4424,Refs!$P$2:$R$29,3,FALSE)</f>
        <v>Y58</v>
      </c>
      <c r="J4424" s="68" t="str">
        <f>VLOOKUP(E4424,Refs!$P$2:$S$29,4,FALSE)</f>
        <v>South West</v>
      </c>
      <c r="K4424" s="28">
        <f t="shared" si="141"/>
        <v>27900</v>
      </c>
    </row>
    <row r="4425" spans="1:11" x14ac:dyDescent="0.35">
      <c r="A4425" s="69">
        <f t="shared" si="142"/>
        <v>45778</v>
      </c>
      <c r="B4425" t="s">
        <v>918</v>
      </c>
      <c r="C4425" t="s">
        <v>268</v>
      </c>
      <c r="E4425" t="s">
        <v>723</v>
      </c>
      <c r="F4425" t="s">
        <v>724</v>
      </c>
      <c r="G4425" t="s">
        <v>86</v>
      </c>
      <c r="H4425">
        <v>3494</v>
      </c>
      <c r="I4425" s="68" t="str">
        <f>VLOOKUP(E4425,Refs!$P$2:$R$29,3,FALSE)</f>
        <v>Y58</v>
      </c>
      <c r="J4425" s="68" t="str">
        <f>VLOOKUP(E4425,Refs!$P$2:$S$29,4,FALSE)</f>
        <v>South West</v>
      </c>
      <c r="K4425" s="28">
        <f t="shared" si="141"/>
        <v>3494</v>
      </c>
    </row>
    <row r="4426" spans="1:11" x14ac:dyDescent="0.35">
      <c r="A4426" s="69">
        <f t="shared" si="142"/>
        <v>45778</v>
      </c>
      <c r="B4426" t="s">
        <v>918</v>
      </c>
      <c r="C4426" t="s">
        <v>268</v>
      </c>
      <c r="E4426" t="s">
        <v>723</v>
      </c>
      <c r="F4426" t="s">
        <v>724</v>
      </c>
      <c r="G4426" t="s">
        <v>87</v>
      </c>
      <c r="H4426">
        <v>2091</v>
      </c>
      <c r="I4426" s="68" t="str">
        <f>VLOOKUP(E4426,Refs!$P$2:$R$29,3,FALSE)</f>
        <v>Y58</v>
      </c>
      <c r="J4426" s="68" t="str">
        <f>VLOOKUP(E4426,Refs!$P$2:$S$29,4,FALSE)</f>
        <v>South West</v>
      </c>
      <c r="K4426" s="28">
        <f t="shared" si="141"/>
        <v>2091</v>
      </c>
    </row>
    <row r="4427" spans="1:11" x14ac:dyDescent="0.35">
      <c r="A4427" s="69">
        <f t="shared" si="142"/>
        <v>45778</v>
      </c>
      <c r="B4427" t="s">
        <v>918</v>
      </c>
      <c r="C4427" t="s">
        <v>268</v>
      </c>
      <c r="E4427" t="s">
        <v>723</v>
      </c>
      <c r="F4427" t="s">
        <v>724</v>
      </c>
      <c r="G4427" t="s">
        <v>88</v>
      </c>
      <c r="H4427">
        <v>12848</v>
      </c>
      <c r="I4427" s="68" t="str">
        <f>VLOOKUP(E4427,Refs!$P$2:$R$29,3,FALSE)</f>
        <v>Y58</v>
      </c>
      <c r="J4427" s="68" t="str">
        <f>VLOOKUP(E4427,Refs!$P$2:$S$29,4,FALSE)</f>
        <v>South West</v>
      </c>
      <c r="K4427" s="28">
        <f t="shared" si="141"/>
        <v>12848</v>
      </c>
    </row>
    <row r="4428" spans="1:11" x14ac:dyDescent="0.35">
      <c r="A4428" s="69">
        <f t="shared" si="142"/>
        <v>45778</v>
      </c>
      <c r="B4428" t="s">
        <v>918</v>
      </c>
      <c r="C4428" t="s">
        <v>268</v>
      </c>
      <c r="E4428" t="s">
        <v>723</v>
      </c>
      <c r="F4428" t="s">
        <v>724</v>
      </c>
      <c r="G4428" t="s">
        <v>89</v>
      </c>
      <c r="H4428">
        <v>42603</v>
      </c>
      <c r="I4428" s="68" t="str">
        <f>VLOOKUP(E4428,Refs!$P$2:$R$29,3,FALSE)</f>
        <v>Y58</v>
      </c>
      <c r="J4428" s="68" t="str">
        <f>VLOOKUP(E4428,Refs!$P$2:$S$29,4,FALSE)</f>
        <v>South West</v>
      </c>
      <c r="K4428" s="28">
        <f t="shared" si="141"/>
        <v>42603</v>
      </c>
    </row>
    <row r="4429" spans="1:11" x14ac:dyDescent="0.35">
      <c r="A4429" s="69">
        <f t="shared" si="142"/>
        <v>45778</v>
      </c>
      <c r="B4429" t="s">
        <v>918</v>
      </c>
      <c r="C4429" t="s">
        <v>268</v>
      </c>
      <c r="E4429" t="s">
        <v>723</v>
      </c>
      <c r="F4429" t="s">
        <v>724</v>
      </c>
      <c r="G4429" t="s">
        <v>90</v>
      </c>
      <c r="H4429">
        <v>18115</v>
      </c>
      <c r="I4429" s="68" t="str">
        <f>VLOOKUP(E4429,Refs!$P$2:$R$29,3,FALSE)</f>
        <v>Y58</v>
      </c>
      <c r="J4429" s="68" t="str">
        <f>VLOOKUP(E4429,Refs!$P$2:$S$29,4,FALSE)</f>
        <v>South West</v>
      </c>
      <c r="K4429" s="28">
        <f t="shared" si="141"/>
        <v>18115</v>
      </c>
    </row>
    <row r="4430" spans="1:11" x14ac:dyDescent="0.35">
      <c r="A4430" s="69">
        <f t="shared" si="142"/>
        <v>45778</v>
      </c>
      <c r="B4430" t="s">
        <v>918</v>
      </c>
      <c r="C4430" t="s">
        <v>268</v>
      </c>
      <c r="E4430" t="s">
        <v>723</v>
      </c>
      <c r="F4430" t="s">
        <v>724</v>
      </c>
      <c r="G4430" t="s">
        <v>27</v>
      </c>
      <c r="H4430">
        <v>2113</v>
      </c>
      <c r="I4430" s="68" t="str">
        <f>VLOOKUP(E4430,Refs!$P$2:$R$29,3,FALSE)</f>
        <v>Y58</v>
      </c>
      <c r="J4430" s="68" t="str">
        <f>VLOOKUP(E4430,Refs!$P$2:$S$29,4,FALSE)</f>
        <v>South West</v>
      </c>
      <c r="K4430" s="28">
        <f t="shared" si="141"/>
        <v>2113</v>
      </c>
    </row>
    <row r="4431" spans="1:11" x14ac:dyDescent="0.35">
      <c r="A4431" s="69">
        <f t="shared" si="142"/>
        <v>45778</v>
      </c>
      <c r="B4431" t="s">
        <v>918</v>
      </c>
      <c r="C4431" t="s">
        <v>268</v>
      </c>
      <c r="E4431" t="s">
        <v>723</v>
      </c>
      <c r="F4431" t="s">
        <v>724</v>
      </c>
      <c r="G4431" t="s">
        <v>29</v>
      </c>
      <c r="H4431">
        <v>809</v>
      </c>
      <c r="I4431" s="68" t="str">
        <f>VLOOKUP(E4431,Refs!$P$2:$R$29,3,FALSE)</f>
        <v>Y58</v>
      </c>
      <c r="J4431" s="68" t="str">
        <f>VLOOKUP(E4431,Refs!$P$2:$S$29,4,FALSE)</f>
        <v>South West</v>
      </c>
      <c r="K4431" s="28">
        <f t="shared" si="141"/>
        <v>809</v>
      </c>
    </row>
    <row r="4432" spans="1:11" x14ac:dyDescent="0.35">
      <c r="A4432" s="69">
        <f t="shared" si="142"/>
        <v>45778</v>
      </c>
      <c r="B4432" t="s">
        <v>918</v>
      </c>
      <c r="C4432" t="s">
        <v>268</v>
      </c>
      <c r="E4432" t="s">
        <v>723</v>
      </c>
      <c r="F4432" t="s">
        <v>724</v>
      </c>
      <c r="G4432" t="s">
        <v>91</v>
      </c>
      <c r="H4432">
        <v>776</v>
      </c>
      <c r="I4432" s="68" t="str">
        <f>VLOOKUP(E4432,Refs!$P$2:$R$29,3,FALSE)</f>
        <v>Y58</v>
      </c>
      <c r="J4432" s="68" t="str">
        <f>VLOOKUP(E4432,Refs!$P$2:$S$29,4,FALSE)</f>
        <v>South West</v>
      </c>
      <c r="K4432" s="28">
        <f t="shared" si="141"/>
        <v>776</v>
      </c>
    </row>
    <row r="4433" spans="1:11" x14ac:dyDescent="0.35">
      <c r="A4433" s="69">
        <f t="shared" si="142"/>
        <v>45778</v>
      </c>
      <c r="B4433" t="s">
        <v>918</v>
      </c>
      <c r="C4433" t="s">
        <v>268</v>
      </c>
      <c r="E4433" t="s">
        <v>723</v>
      </c>
      <c r="F4433" t="s">
        <v>724</v>
      </c>
      <c r="G4433" t="s">
        <v>92</v>
      </c>
      <c r="H4433">
        <v>3</v>
      </c>
      <c r="I4433" s="68" t="str">
        <f>VLOOKUP(E4433,Refs!$P$2:$R$29,3,FALSE)</f>
        <v>Y58</v>
      </c>
      <c r="J4433" s="68" t="str">
        <f>VLOOKUP(E4433,Refs!$P$2:$S$29,4,FALSE)</f>
        <v>South West</v>
      </c>
      <c r="K4433" s="28">
        <f t="shared" si="141"/>
        <v>3</v>
      </c>
    </row>
    <row r="4434" spans="1:11" x14ac:dyDescent="0.35">
      <c r="A4434" s="69">
        <f t="shared" si="142"/>
        <v>45778</v>
      </c>
      <c r="B4434" t="s">
        <v>918</v>
      </c>
      <c r="C4434" t="s">
        <v>268</v>
      </c>
      <c r="E4434" t="s">
        <v>723</v>
      </c>
      <c r="F4434" t="s">
        <v>724</v>
      </c>
      <c r="G4434" t="s">
        <v>93</v>
      </c>
      <c r="H4434">
        <v>560</v>
      </c>
      <c r="I4434" s="68" t="str">
        <f>VLOOKUP(E4434,Refs!$P$2:$R$29,3,FALSE)</f>
        <v>Y58</v>
      </c>
      <c r="J4434" s="68" t="str">
        <f>VLOOKUP(E4434,Refs!$P$2:$S$29,4,FALSE)</f>
        <v>South West</v>
      </c>
      <c r="K4434" s="28">
        <f t="shared" si="141"/>
        <v>560</v>
      </c>
    </row>
    <row r="4435" spans="1:11" x14ac:dyDescent="0.35">
      <c r="A4435" s="69">
        <f t="shared" si="142"/>
        <v>45778</v>
      </c>
      <c r="B4435" t="s">
        <v>918</v>
      </c>
      <c r="C4435" t="s">
        <v>268</v>
      </c>
      <c r="E4435" t="s">
        <v>723</v>
      </c>
      <c r="F4435" t="s">
        <v>724</v>
      </c>
      <c r="G4435" t="s">
        <v>94</v>
      </c>
      <c r="H4435">
        <v>73</v>
      </c>
      <c r="I4435" s="68" t="str">
        <f>VLOOKUP(E4435,Refs!$P$2:$R$29,3,FALSE)</f>
        <v>Y58</v>
      </c>
      <c r="J4435" s="68" t="str">
        <f>VLOOKUP(E4435,Refs!$P$2:$S$29,4,FALSE)</f>
        <v>South West</v>
      </c>
      <c r="K4435" s="28">
        <f t="shared" si="141"/>
        <v>73</v>
      </c>
    </row>
    <row r="4436" spans="1:11" x14ac:dyDescent="0.35">
      <c r="A4436" s="69">
        <f t="shared" si="142"/>
        <v>45778</v>
      </c>
      <c r="B4436" t="s">
        <v>918</v>
      </c>
      <c r="C4436" t="s">
        <v>268</v>
      </c>
      <c r="E4436" t="s">
        <v>723</v>
      </c>
      <c r="F4436" t="s">
        <v>724</v>
      </c>
      <c r="G4436" t="s">
        <v>95</v>
      </c>
      <c r="H4436">
        <v>2065</v>
      </c>
      <c r="I4436" s="68" t="str">
        <f>VLOOKUP(E4436,Refs!$P$2:$R$29,3,FALSE)</f>
        <v>Y58</v>
      </c>
      <c r="J4436" s="68" t="str">
        <f>VLOOKUP(E4436,Refs!$P$2:$S$29,4,FALSE)</f>
        <v>South West</v>
      </c>
      <c r="K4436" s="28">
        <f t="shared" si="141"/>
        <v>2065</v>
      </c>
    </row>
    <row r="4437" spans="1:11" x14ac:dyDescent="0.35">
      <c r="A4437" s="69">
        <f t="shared" si="142"/>
        <v>45778</v>
      </c>
      <c r="B4437" t="s">
        <v>918</v>
      </c>
      <c r="C4437" t="s">
        <v>268</v>
      </c>
      <c r="E4437" t="s">
        <v>723</v>
      </c>
      <c r="F4437" t="s">
        <v>724</v>
      </c>
      <c r="G4437" t="s">
        <v>96</v>
      </c>
      <c r="H4437">
        <v>416</v>
      </c>
      <c r="I4437" s="68" t="str">
        <f>VLOOKUP(E4437,Refs!$P$2:$R$29,3,FALSE)</f>
        <v>Y58</v>
      </c>
      <c r="J4437" s="68" t="str">
        <f>VLOOKUP(E4437,Refs!$P$2:$S$29,4,FALSE)</f>
        <v>South West</v>
      </c>
      <c r="K4437" s="28">
        <f t="shared" si="141"/>
        <v>416</v>
      </c>
    </row>
    <row r="4438" spans="1:11" x14ac:dyDescent="0.35">
      <c r="A4438" s="69">
        <f t="shared" si="142"/>
        <v>45778</v>
      </c>
      <c r="B4438" t="s">
        <v>918</v>
      </c>
      <c r="C4438" t="s">
        <v>268</v>
      </c>
      <c r="E4438" t="s">
        <v>723</v>
      </c>
      <c r="F4438" t="s">
        <v>724</v>
      </c>
      <c r="G4438" t="s">
        <v>97</v>
      </c>
      <c r="H4438">
        <v>6251</v>
      </c>
      <c r="I4438" s="68" t="str">
        <f>VLOOKUP(E4438,Refs!$P$2:$R$29,3,FALSE)</f>
        <v>Y58</v>
      </c>
      <c r="J4438" s="68" t="str">
        <f>VLOOKUP(E4438,Refs!$P$2:$S$29,4,FALSE)</f>
        <v>South West</v>
      </c>
      <c r="K4438" s="28">
        <f t="shared" si="141"/>
        <v>6251</v>
      </c>
    </row>
    <row r="4439" spans="1:11" x14ac:dyDescent="0.35">
      <c r="A4439" s="69">
        <f t="shared" si="142"/>
        <v>45778</v>
      </c>
      <c r="B4439" t="s">
        <v>918</v>
      </c>
      <c r="C4439" t="s">
        <v>268</v>
      </c>
      <c r="E4439" t="s">
        <v>723</v>
      </c>
      <c r="F4439" t="s">
        <v>724</v>
      </c>
      <c r="G4439" t="s">
        <v>31</v>
      </c>
      <c r="H4439">
        <v>6007</v>
      </c>
      <c r="I4439" s="68" t="str">
        <f>VLOOKUP(E4439,Refs!$P$2:$R$29,3,FALSE)</f>
        <v>Y58</v>
      </c>
      <c r="J4439" s="68" t="str">
        <f>VLOOKUP(E4439,Refs!$P$2:$S$29,4,FALSE)</f>
        <v>South West</v>
      </c>
      <c r="K4439" s="28">
        <f t="shared" si="141"/>
        <v>6007</v>
      </c>
    </row>
    <row r="4440" spans="1:11" x14ac:dyDescent="0.35">
      <c r="A4440" s="69">
        <f t="shared" si="142"/>
        <v>45778</v>
      </c>
      <c r="B4440" t="s">
        <v>918</v>
      </c>
      <c r="C4440" t="s">
        <v>268</v>
      </c>
      <c r="E4440" t="s">
        <v>723</v>
      </c>
      <c r="F4440" t="s">
        <v>724</v>
      </c>
      <c r="G4440" t="s">
        <v>98</v>
      </c>
      <c r="H4440">
        <v>661</v>
      </c>
      <c r="I4440" s="68" t="str">
        <f>VLOOKUP(E4440,Refs!$P$2:$R$29,3,FALSE)</f>
        <v>Y58</v>
      </c>
      <c r="J4440" s="68" t="str">
        <f>VLOOKUP(E4440,Refs!$P$2:$S$29,4,FALSE)</f>
        <v>South West</v>
      </c>
      <c r="K4440" s="28">
        <f t="shared" si="141"/>
        <v>661</v>
      </c>
    </row>
    <row r="4441" spans="1:11" x14ac:dyDescent="0.35">
      <c r="A4441" s="69">
        <f t="shared" si="142"/>
        <v>45778</v>
      </c>
      <c r="B4441" t="s">
        <v>918</v>
      </c>
      <c r="C4441" t="s">
        <v>268</v>
      </c>
      <c r="E4441" t="s">
        <v>723</v>
      </c>
      <c r="F4441" t="s">
        <v>724</v>
      </c>
      <c r="G4441" t="s">
        <v>99</v>
      </c>
      <c r="H4441">
        <v>2029</v>
      </c>
      <c r="I4441" s="68" t="str">
        <f>VLOOKUP(E4441,Refs!$P$2:$R$29,3,FALSE)</f>
        <v>Y58</v>
      </c>
      <c r="J4441" s="68" t="str">
        <f>VLOOKUP(E4441,Refs!$P$2:$S$29,4,FALSE)</f>
        <v>South West</v>
      </c>
      <c r="K4441" s="28">
        <f t="shared" si="141"/>
        <v>2029</v>
      </c>
    </row>
    <row r="4442" spans="1:11" x14ac:dyDescent="0.35">
      <c r="A4442" s="69">
        <f t="shared" si="142"/>
        <v>45778</v>
      </c>
      <c r="B4442" t="s">
        <v>918</v>
      </c>
      <c r="C4442" t="s">
        <v>268</v>
      </c>
      <c r="E4442" t="s">
        <v>723</v>
      </c>
      <c r="F4442" t="s">
        <v>724</v>
      </c>
      <c r="G4442" t="s">
        <v>100</v>
      </c>
      <c r="H4442">
        <v>1993</v>
      </c>
      <c r="I4442" s="68" t="str">
        <f>VLOOKUP(E4442,Refs!$P$2:$R$29,3,FALSE)</f>
        <v>Y58</v>
      </c>
      <c r="J4442" s="68" t="str">
        <f>VLOOKUP(E4442,Refs!$P$2:$S$29,4,FALSE)</f>
        <v>South West</v>
      </c>
      <c r="K4442" s="28">
        <f t="shared" si="141"/>
        <v>1993</v>
      </c>
    </row>
    <row r="4443" spans="1:11" x14ac:dyDescent="0.35">
      <c r="A4443" s="69">
        <f t="shared" si="142"/>
        <v>45778</v>
      </c>
      <c r="B4443" t="s">
        <v>918</v>
      </c>
      <c r="C4443" t="s">
        <v>268</v>
      </c>
      <c r="E4443" t="s">
        <v>723</v>
      </c>
      <c r="F4443" t="s">
        <v>724</v>
      </c>
      <c r="G4443" t="s">
        <v>101</v>
      </c>
      <c r="H4443">
        <v>843</v>
      </c>
      <c r="I4443" s="68" t="str">
        <f>VLOOKUP(E4443,Refs!$P$2:$R$29,3,FALSE)</f>
        <v>Y58</v>
      </c>
      <c r="J4443" s="68" t="str">
        <f>VLOOKUP(E4443,Refs!$P$2:$S$29,4,FALSE)</f>
        <v>South West</v>
      </c>
      <c r="K4443" s="28">
        <f t="shared" si="141"/>
        <v>843</v>
      </c>
    </row>
    <row r="4444" spans="1:11" x14ac:dyDescent="0.35">
      <c r="A4444" s="69">
        <f t="shared" si="142"/>
        <v>45778</v>
      </c>
      <c r="B4444" t="s">
        <v>918</v>
      </c>
      <c r="C4444" t="s">
        <v>268</v>
      </c>
      <c r="E4444" t="s">
        <v>723</v>
      </c>
      <c r="F4444" t="s">
        <v>724</v>
      </c>
      <c r="G4444" t="s">
        <v>102</v>
      </c>
      <c r="H4444">
        <v>291</v>
      </c>
      <c r="I4444" s="68" t="str">
        <f>VLOOKUP(E4444,Refs!$P$2:$R$29,3,FALSE)</f>
        <v>Y58</v>
      </c>
      <c r="J4444" s="68" t="str">
        <f>VLOOKUP(E4444,Refs!$P$2:$S$29,4,FALSE)</f>
        <v>South West</v>
      </c>
      <c r="K4444" s="28">
        <f t="shared" si="141"/>
        <v>291</v>
      </c>
    </row>
    <row r="4445" spans="1:11" x14ac:dyDescent="0.35">
      <c r="A4445" s="69">
        <f t="shared" si="142"/>
        <v>45778</v>
      </c>
      <c r="B4445" t="s">
        <v>918</v>
      </c>
      <c r="C4445" t="s">
        <v>268</v>
      </c>
      <c r="E4445" t="s">
        <v>723</v>
      </c>
      <c r="F4445" t="s">
        <v>724</v>
      </c>
      <c r="G4445" t="s">
        <v>103</v>
      </c>
      <c r="H4445">
        <v>124</v>
      </c>
      <c r="I4445" s="68" t="str">
        <f>VLOOKUP(E4445,Refs!$P$2:$R$29,3,FALSE)</f>
        <v>Y58</v>
      </c>
      <c r="J4445" s="68" t="str">
        <f>VLOOKUP(E4445,Refs!$P$2:$S$29,4,FALSE)</f>
        <v>South West</v>
      </c>
      <c r="K4445" s="28">
        <f t="shared" si="141"/>
        <v>124</v>
      </c>
    </row>
    <row r="4446" spans="1:11" x14ac:dyDescent="0.35">
      <c r="A4446" s="69">
        <f t="shared" si="142"/>
        <v>45778</v>
      </c>
      <c r="B4446" t="s">
        <v>918</v>
      </c>
      <c r="C4446" t="s">
        <v>268</v>
      </c>
      <c r="E4446" t="s">
        <v>723</v>
      </c>
      <c r="F4446" t="s">
        <v>724</v>
      </c>
      <c r="G4446" t="s">
        <v>104</v>
      </c>
      <c r="H4446">
        <v>1729</v>
      </c>
      <c r="I4446" s="68" t="str">
        <f>VLOOKUP(E4446,Refs!$P$2:$R$29,3,FALSE)</f>
        <v>Y58</v>
      </c>
      <c r="J4446" s="68" t="str">
        <f>VLOOKUP(E4446,Refs!$P$2:$S$29,4,FALSE)</f>
        <v>South West</v>
      </c>
      <c r="K4446" s="28">
        <f t="shared" si="141"/>
        <v>1729</v>
      </c>
    </row>
    <row r="4447" spans="1:11" x14ac:dyDescent="0.35">
      <c r="A4447" s="69">
        <f t="shared" si="142"/>
        <v>45778</v>
      </c>
      <c r="B4447" t="s">
        <v>918</v>
      </c>
      <c r="C4447" t="s">
        <v>268</v>
      </c>
      <c r="E4447" t="s">
        <v>723</v>
      </c>
      <c r="F4447" t="s">
        <v>724</v>
      </c>
      <c r="G4447" t="s">
        <v>105</v>
      </c>
      <c r="H4447">
        <v>12416178</v>
      </c>
      <c r="I4447" s="68" t="str">
        <f>VLOOKUP(E4447,Refs!$P$2:$R$29,3,FALSE)</f>
        <v>Y58</v>
      </c>
      <c r="J4447" s="68" t="str">
        <f>VLOOKUP(E4447,Refs!$P$2:$S$29,4,FALSE)</f>
        <v>South West</v>
      </c>
      <c r="K4447" s="28">
        <f t="shared" si="141"/>
        <v>12416178</v>
      </c>
    </row>
    <row r="4448" spans="1:11" x14ac:dyDescent="0.35">
      <c r="A4448" s="69">
        <f t="shared" si="142"/>
        <v>45778</v>
      </c>
      <c r="B4448" t="s">
        <v>918</v>
      </c>
      <c r="C4448" t="s">
        <v>268</v>
      </c>
      <c r="D4448" s="187"/>
      <c r="E4448" t="s">
        <v>723</v>
      </c>
      <c r="F4448" t="s">
        <v>724</v>
      </c>
      <c r="G4448" t="s">
        <v>106</v>
      </c>
      <c r="H4448">
        <v>1450</v>
      </c>
      <c r="I4448" s="68" t="str">
        <f>VLOOKUP(E4448,Refs!$P$2:$R$29,3,FALSE)</f>
        <v>Y58</v>
      </c>
      <c r="J4448" s="68" t="str">
        <f>VLOOKUP(E4448,Refs!$P$2:$S$29,4,FALSE)</f>
        <v>South West</v>
      </c>
      <c r="K4448" s="28">
        <f t="shared" si="141"/>
        <v>1450</v>
      </c>
    </row>
    <row r="4449" spans="1:11" x14ac:dyDescent="0.35">
      <c r="A4449" s="69">
        <f t="shared" si="142"/>
        <v>45778</v>
      </c>
      <c r="B4449" t="s">
        <v>918</v>
      </c>
      <c r="C4449" t="s">
        <v>268</v>
      </c>
      <c r="D4449" s="187"/>
      <c r="E4449" t="s">
        <v>723</v>
      </c>
      <c r="F4449" t="s">
        <v>724</v>
      </c>
      <c r="G4449" t="s">
        <v>107</v>
      </c>
      <c r="H4449">
        <v>1432</v>
      </c>
      <c r="I4449" s="68" t="str">
        <f>VLOOKUP(E4449,Refs!$P$2:$R$29,3,FALSE)</f>
        <v>Y58</v>
      </c>
      <c r="J4449" s="68" t="str">
        <f>VLOOKUP(E4449,Refs!$P$2:$S$29,4,FALSE)</f>
        <v>South West</v>
      </c>
      <c r="K4449" s="28">
        <f t="shared" si="141"/>
        <v>1432</v>
      </c>
    </row>
    <row r="4450" spans="1:11" x14ac:dyDescent="0.35">
      <c r="A4450" s="69">
        <f t="shared" si="142"/>
        <v>45778</v>
      </c>
      <c r="B4450" t="s">
        <v>918</v>
      </c>
      <c r="C4450" t="s">
        <v>268</v>
      </c>
      <c r="D4450" s="187"/>
      <c r="E4450" t="s">
        <v>723</v>
      </c>
      <c r="F4450" t="s">
        <v>724</v>
      </c>
      <c r="G4450" t="s">
        <v>108</v>
      </c>
      <c r="H4450">
        <v>50</v>
      </c>
      <c r="I4450" s="68" t="str">
        <f>VLOOKUP(E4450,Refs!$P$2:$R$29,3,FALSE)</f>
        <v>Y58</v>
      </c>
      <c r="J4450" s="68" t="str">
        <f>VLOOKUP(E4450,Refs!$P$2:$S$29,4,FALSE)</f>
        <v>South West</v>
      </c>
      <c r="K4450" s="28">
        <f t="shared" ref="K4450:K4513" si="143">IF(OR(H4450="NULL",H4450=0,H4450=""),"",H4450)</f>
        <v>50</v>
      </c>
    </row>
    <row r="4451" spans="1:11" x14ac:dyDescent="0.35">
      <c r="A4451" s="69">
        <f t="shared" si="142"/>
        <v>45778</v>
      </c>
      <c r="B4451" t="s">
        <v>918</v>
      </c>
      <c r="C4451" t="s">
        <v>268</v>
      </c>
      <c r="D4451" s="187"/>
      <c r="E4451" t="s">
        <v>723</v>
      </c>
      <c r="F4451" t="s">
        <v>724</v>
      </c>
      <c r="G4451" t="s">
        <v>109</v>
      </c>
      <c r="H4451">
        <v>1249</v>
      </c>
      <c r="I4451" s="68" t="str">
        <f>VLOOKUP(E4451,Refs!$P$2:$R$29,3,FALSE)</f>
        <v>Y58</v>
      </c>
      <c r="J4451" s="68" t="str">
        <f>VLOOKUP(E4451,Refs!$P$2:$S$29,4,FALSE)</f>
        <v>South West</v>
      </c>
      <c r="K4451" s="28">
        <f t="shared" si="143"/>
        <v>1249</v>
      </c>
    </row>
    <row r="4452" spans="1:11" x14ac:dyDescent="0.35">
      <c r="A4452" s="69">
        <f t="shared" si="142"/>
        <v>45778</v>
      </c>
      <c r="B4452" t="s">
        <v>918</v>
      </c>
      <c r="C4452" t="s">
        <v>268</v>
      </c>
      <c r="D4452" s="187"/>
      <c r="E4452" t="s">
        <v>723</v>
      </c>
      <c r="F4452" t="s">
        <v>724</v>
      </c>
      <c r="G4452" t="s">
        <v>110</v>
      </c>
      <c r="H4452">
        <v>9137838</v>
      </c>
      <c r="I4452" s="68" t="str">
        <f>VLOOKUP(E4452,Refs!$P$2:$R$29,3,FALSE)</f>
        <v>Y58</v>
      </c>
      <c r="J4452" s="68" t="str">
        <f>VLOOKUP(E4452,Refs!$P$2:$S$29,4,FALSE)</f>
        <v>South West</v>
      </c>
      <c r="K4452" s="28">
        <f t="shared" si="143"/>
        <v>9137838</v>
      </c>
    </row>
    <row r="4453" spans="1:11" x14ac:dyDescent="0.35">
      <c r="A4453" s="69">
        <f t="shared" si="142"/>
        <v>45778</v>
      </c>
      <c r="B4453" t="s">
        <v>918</v>
      </c>
      <c r="C4453" t="s">
        <v>268</v>
      </c>
      <c r="D4453" s="187"/>
      <c r="E4453" t="s">
        <v>723</v>
      </c>
      <c r="F4453" t="s">
        <v>724</v>
      </c>
      <c r="G4453" t="s">
        <v>111</v>
      </c>
      <c r="H4453">
        <v>128</v>
      </c>
      <c r="I4453" s="68" t="str">
        <f>VLOOKUP(E4453,Refs!$P$2:$R$29,3,FALSE)</f>
        <v>Y58</v>
      </c>
      <c r="J4453" s="68" t="str">
        <f>VLOOKUP(E4453,Refs!$P$2:$S$29,4,FALSE)</f>
        <v>South West</v>
      </c>
      <c r="K4453" s="28">
        <f t="shared" si="143"/>
        <v>128</v>
      </c>
    </row>
    <row r="4454" spans="1:11" x14ac:dyDescent="0.35">
      <c r="A4454" s="69">
        <f t="shared" si="142"/>
        <v>45778</v>
      </c>
      <c r="B4454" t="s">
        <v>918</v>
      </c>
      <c r="C4454" t="s">
        <v>268</v>
      </c>
      <c r="D4454" s="187"/>
      <c r="E4454" t="s">
        <v>723</v>
      </c>
      <c r="F4454" t="s">
        <v>724</v>
      </c>
      <c r="G4454" t="s">
        <v>814</v>
      </c>
      <c r="H4454">
        <v>3128</v>
      </c>
      <c r="I4454" s="68" t="str">
        <f>VLOOKUP(E4454,Refs!$P$2:$R$29,3,FALSE)</f>
        <v>Y58</v>
      </c>
      <c r="J4454" s="68" t="str">
        <f>VLOOKUP(E4454,Refs!$P$2:$S$29,4,FALSE)</f>
        <v>South West</v>
      </c>
      <c r="K4454" s="28">
        <f t="shared" si="143"/>
        <v>3128</v>
      </c>
    </row>
    <row r="4455" spans="1:11" x14ac:dyDescent="0.35">
      <c r="A4455" s="69">
        <f t="shared" si="142"/>
        <v>45778</v>
      </c>
      <c r="B4455" t="s">
        <v>918</v>
      </c>
      <c r="C4455" t="s">
        <v>268</v>
      </c>
      <c r="D4455" s="187"/>
      <c r="E4455" t="s">
        <v>723</v>
      </c>
      <c r="F4455" t="s">
        <v>724</v>
      </c>
      <c r="G4455" t="s">
        <v>815</v>
      </c>
      <c r="H4455">
        <v>2036</v>
      </c>
      <c r="I4455" s="68" t="str">
        <f>VLOOKUP(E4455,Refs!$P$2:$R$29,3,FALSE)</f>
        <v>Y58</v>
      </c>
      <c r="J4455" s="68" t="str">
        <f>VLOOKUP(E4455,Refs!$P$2:$S$29,4,FALSE)</f>
        <v>South West</v>
      </c>
      <c r="K4455" s="28">
        <f t="shared" si="143"/>
        <v>2036</v>
      </c>
    </row>
    <row r="4456" spans="1:11" x14ac:dyDescent="0.35">
      <c r="A4456" s="69">
        <f t="shared" si="142"/>
        <v>45778</v>
      </c>
      <c r="B4456" t="s">
        <v>918</v>
      </c>
      <c r="C4456" t="s">
        <v>268</v>
      </c>
      <c r="D4456" s="187"/>
      <c r="E4456" t="s">
        <v>723</v>
      </c>
      <c r="F4456" t="s">
        <v>724</v>
      </c>
      <c r="G4456" t="s">
        <v>112</v>
      </c>
      <c r="H4456">
        <v>12278</v>
      </c>
      <c r="I4456" s="68" t="str">
        <f>VLOOKUP(E4456,Refs!$P$2:$R$29,3,FALSE)</f>
        <v>Y58</v>
      </c>
      <c r="J4456" s="68" t="str">
        <f>VLOOKUP(E4456,Refs!$P$2:$S$29,4,FALSE)</f>
        <v>South West</v>
      </c>
      <c r="K4456" s="28">
        <f t="shared" si="143"/>
        <v>12278</v>
      </c>
    </row>
    <row r="4457" spans="1:11" x14ac:dyDescent="0.35">
      <c r="A4457" s="69">
        <f t="shared" si="142"/>
        <v>45778</v>
      </c>
      <c r="B4457" t="s">
        <v>918</v>
      </c>
      <c r="C4457" t="s">
        <v>268</v>
      </c>
      <c r="D4457" s="187"/>
      <c r="E4457" t="s">
        <v>723</v>
      </c>
      <c r="F4457" t="s">
        <v>724</v>
      </c>
      <c r="G4457" t="s">
        <v>113</v>
      </c>
      <c r="H4457">
        <v>5</v>
      </c>
      <c r="I4457" s="68" t="str">
        <f>VLOOKUP(E4457,Refs!$P$2:$R$29,3,FALSE)</f>
        <v>Y58</v>
      </c>
      <c r="J4457" s="68" t="str">
        <f>VLOOKUP(E4457,Refs!$P$2:$S$29,4,FALSE)</f>
        <v>South West</v>
      </c>
      <c r="K4457" s="28">
        <f t="shared" si="143"/>
        <v>5</v>
      </c>
    </row>
    <row r="4458" spans="1:11" x14ac:dyDescent="0.35">
      <c r="A4458" s="69">
        <f t="shared" si="142"/>
        <v>45778</v>
      </c>
      <c r="B4458" t="s">
        <v>918</v>
      </c>
      <c r="C4458" t="s">
        <v>268</v>
      </c>
      <c r="D4458" s="187"/>
      <c r="E4458" t="s">
        <v>723</v>
      </c>
      <c r="F4458" t="s">
        <v>724</v>
      </c>
      <c r="G4458" t="s">
        <v>114</v>
      </c>
      <c r="H4458">
        <v>11225</v>
      </c>
      <c r="I4458" s="68" t="str">
        <f>VLOOKUP(E4458,Refs!$P$2:$R$29,3,FALSE)</f>
        <v>Y58</v>
      </c>
      <c r="J4458" s="68" t="str">
        <f>VLOOKUP(E4458,Refs!$P$2:$S$29,4,FALSE)</f>
        <v>South West</v>
      </c>
      <c r="K4458" s="28">
        <f t="shared" si="143"/>
        <v>11225</v>
      </c>
    </row>
    <row r="4459" spans="1:11" x14ac:dyDescent="0.35">
      <c r="A4459" s="69">
        <f t="shared" si="142"/>
        <v>45778</v>
      </c>
      <c r="B4459" t="s">
        <v>918</v>
      </c>
      <c r="C4459" t="s">
        <v>268</v>
      </c>
      <c r="D4459" s="187"/>
      <c r="E4459" t="s">
        <v>723</v>
      </c>
      <c r="F4459" t="s">
        <v>724</v>
      </c>
      <c r="G4459" t="s">
        <v>115</v>
      </c>
      <c r="H4459">
        <v>3705</v>
      </c>
      <c r="I4459" s="68" t="str">
        <f>VLOOKUP(E4459,Refs!$P$2:$R$29,3,FALSE)</f>
        <v>Y58</v>
      </c>
      <c r="J4459" s="68" t="str">
        <f>VLOOKUP(E4459,Refs!$P$2:$S$29,4,FALSE)</f>
        <v>South West</v>
      </c>
      <c r="K4459" s="28">
        <f t="shared" si="143"/>
        <v>3705</v>
      </c>
    </row>
    <row r="4460" spans="1:11" x14ac:dyDescent="0.35">
      <c r="A4460" s="69">
        <f t="shared" si="142"/>
        <v>45778</v>
      </c>
      <c r="B4460" t="s">
        <v>918</v>
      </c>
      <c r="C4460" t="s">
        <v>268</v>
      </c>
      <c r="D4460" s="187"/>
      <c r="E4460" t="s">
        <v>723</v>
      </c>
      <c r="F4460" t="s">
        <v>724</v>
      </c>
      <c r="G4460" t="s">
        <v>116</v>
      </c>
      <c r="H4460">
        <v>2038</v>
      </c>
      <c r="I4460" s="68" t="str">
        <f>VLOOKUP(E4460,Refs!$P$2:$R$29,3,FALSE)</f>
        <v>Y58</v>
      </c>
      <c r="J4460" s="68" t="str">
        <f>VLOOKUP(E4460,Refs!$P$2:$S$29,4,FALSE)</f>
        <v>South West</v>
      </c>
      <c r="K4460" s="28">
        <f t="shared" si="143"/>
        <v>2038</v>
      </c>
    </row>
    <row r="4461" spans="1:11" x14ac:dyDescent="0.35">
      <c r="A4461" s="69">
        <f t="shared" si="142"/>
        <v>45778</v>
      </c>
      <c r="B4461" t="s">
        <v>918</v>
      </c>
      <c r="C4461" t="s">
        <v>268</v>
      </c>
      <c r="D4461" s="187"/>
      <c r="E4461" t="s">
        <v>723</v>
      </c>
      <c r="F4461" t="s">
        <v>724</v>
      </c>
      <c r="G4461" t="s">
        <v>117</v>
      </c>
      <c r="H4461">
        <v>872</v>
      </c>
      <c r="I4461" s="68" t="str">
        <f>VLOOKUP(E4461,Refs!$P$2:$R$29,3,FALSE)</f>
        <v>Y58</v>
      </c>
      <c r="J4461" s="68" t="str">
        <f>VLOOKUP(E4461,Refs!$P$2:$S$29,4,FALSE)</f>
        <v>South West</v>
      </c>
      <c r="K4461" s="28">
        <f t="shared" si="143"/>
        <v>872</v>
      </c>
    </row>
    <row r="4462" spans="1:11" x14ac:dyDescent="0.35">
      <c r="A4462" s="69">
        <f t="shared" si="142"/>
        <v>45778</v>
      </c>
      <c r="B4462" t="s">
        <v>918</v>
      </c>
      <c r="C4462" t="s">
        <v>268</v>
      </c>
      <c r="D4462" s="187"/>
      <c r="E4462" t="s">
        <v>723</v>
      </c>
      <c r="F4462" t="s">
        <v>724</v>
      </c>
      <c r="G4462" t="s">
        <v>118</v>
      </c>
      <c r="H4462">
        <v>2815</v>
      </c>
      <c r="I4462" s="68" t="str">
        <f>VLOOKUP(E4462,Refs!$P$2:$R$29,3,FALSE)</f>
        <v>Y58</v>
      </c>
      <c r="J4462" s="68" t="str">
        <f>VLOOKUP(E4462,Refs!$P$2:$S$29,4,FALSE)</f>
        <v>South West</v>
      </c>
      <c r="K4462" s="28">
        <f t="shared" si="143"/>
        <v>2815</v>
      </c>
    </row>
    <row r="4463" spans="1:11" x14ac:dyDescent="0.35">
      <c r="A4463" s="69">
        <f t="shared" si="142"/>
        <v>45778</v>
      </c>
      <c r="B4463" t="s">
        <v>918</v>
      </c>
      <c r="C4463" t="s">
        <v>268</v>
      </c>
      <c r="D4463" s="187"/>
      <c r="E4463" t="s">
        <v>723</v>
      </c>
      <c r="F4463" t="s">
        <v>724</v>
      </c>
      <c r="G4463" t="s">
        <v>119</v>
      </c>
      <c r="H4463">
        <v>2761</v>
      </c>
      <c r="I4463" s="68" t="str">
        <f>VLOOKUP(E4463,Refs!$P$2:$R$29,3,FALSE)</f>
        <v>Y58</v>
      </c>
      <c r="J4463" s="68" t="str">
        <f>VLOOKUP(E4463,Refs!$P$2:$S$29,4,FALSE)</f>
        <v>South West</v>
      </c>
      <c r="K4463" s="28">
        <f t="shared" si="143"/>
        <v>2761</v>
      </c>
    </row>
    <row r="4464" spans="1:11" x14ac:dyDescent="0.35">
      <c r="A4464" s="69">
        <f t="shared" si="142"/>
        <v>45778</v>
      </c>
      <c r="B4464" t="s">
        <v>918</v>
      </c>
      <c r="C4464" t="s">
        <v>268</v>
      </c>
      <c r="D4464" s="187"/>
      <c r="E4464" t="s">
        <v>723</v>
      </c>
      <c r="F4464" t="s">
        <v>724</v>
      </c>
      <c r="G4464" t="s">
        <v>120</v>
      </c>
      <c r="H4464">
        <v>308</v>
      </c>
      <c r="I4464" s="68" t="str">
        <f>VLOOKUP(E4464,Refs!$P$2:$R$29,3,FALSE)</f>
        <v>Y58</v>
      </c>
      <c r="J4464" s="68" t="str">
        <f>VLOOKUP(E4464,Refs!$P$2:$S$29,4,FALSE)</f>
        <v>South West</v>
      </c>
      <c r="K4464" s="28">
        <f t="shared" si="143"/>
        <v>308</v>
      </c>
    </row>
    <row r="4465" spans="1:11" x14ac:dyDescent="0.35">
      <c r="A4465" s="69">
        <f t="shared" si="142"/>
        <v>45778</v>
      </c>
      <c r="B4465" t="s">
        <v>918</v>
      </c>
      <c r="C4465" t="s">
        <v>268</v>
      </c>
      <c r="D4465" s="187"/>
      <c r="E4465" t="s">
        <v>723</v>
      </c>
      <c r="F4465" t="s">
        <v>724</v>
      </c>
      <c r="G4465" t="s">
        <v>121</v>
      </c>
      <c r="H4465">
        <v>36</v>
      </c>
      <c r="I4465" s="68" t="str">
        <f>VLOOKUP(E4465,Refs!$P$2:$R$29,3,FALSE)</f>
        <v>Y58</v>
      </c>
      <c r="J4465" s="68" t="str">
        <f>VLOOKUP(E4465,Refs!$P$2:$S$29,4,FALSE)</f>
        <v>South West</v>
      </c>
      <c r="K4465" s="28">
        <f t="shared" si="143"/>
        <v>36</v>
      </c>
    </row>
    <row r="4466" spans="1:11" x14ac:dyDescent="0.35">
      <c r="A4466" s="69">
        <f t="shared" si="142"/>
        <v>45778</v>
      </c>
      <c r="B4466" t="s">
        <v>918</v>
      </c>
      <c r="C4466" t="s">
        <v>268</v>
      </c>
      <c r="D4466" s="187"/>
      <c r="E4466" t="s">
        <v>723</v>
      </c>
      <c r="F4466" t="s">
        <v>724</v>
      </c>
      <c r="G4466" t="s">
        <v>122</v>
      </c>
      <c r="H4466">
        <v>279</v>
      </c>
      <c r="I4466" s="68" t="str">
        <f>VLOOKUP(E4466,Refs!$P$2:$R$29,3,FALSE)</f>
        <v>Y58</v>
      </c>
      <c r="J4466" s="68" t="str">
        <f>VLOOKUP(E4466,Refs!$P$2:$S$29,4,FALSE)</f>
        <v>South West</v>
      </c>
      <c r="K4466" s="28">
        <f t="shared" si="143"/>
        <v>279</v>
      </c>
    </row>
    <row r="4467" spans="1:11" x14ac:dyDescent="0.35">
      <c r="A4467" s="69">
        <f t="shared" si="142"/>
        <v>45778</v>
      </c>
      <c r="B4467" t="s">
        <v>918</v>
      </c>
      <c r="C4467" t="s">
        <v>268</v>
      </c>
      <c r="D4467" s="187"/>
      <c r="E4467" t="s">
        <v>723</v>
      </c>
      <c r="F4467" t="s">
        <v>724</v>
      </c>
      <c r="G4467" t="s">
        <v>123</v>
      </c>
      <c r="H4467">
        <v>36</v>
      </c>
      <c r="I4467" s="68" t="str">
        <f>VLOOKUP(E4467,Refs!$P$2:$R$29,3,FALSE)</f>
        <v>Y58</v>
      </c>
      <c r="J4467" s="68" t="str">
        <f>VLOOKUP(E4467,Refs!$P$2:$S$29,4,FALSE)</f>
        <v>South West</v>
      </c>
      <c r="K4467" s="28">
        <f t="shared" si="143"/>
        <v>36</v>
      </c>
    </row>
    <row r="4468" spans="1:11" x14ac:dyDescent="0.35">
      <c r="A4468" s="69">
        <f t="shared" si="142"/>
        <v>45778</v>
      </c>
      <c r="B4468" t="s">
        <v>918</v>
      </c>
      <c r="C4468" t="s">
        <v>268</v>
      </c>
      <c r="D4468" s="187"/>
      <c r="E4468" t="s">
        <v>723</v>
      </c>
      <c r="F4468" t="s">
        <v>724</v>
      </c>
      <c r="G4468" t="s">
        <v>124</v>
      </c>
      <c r="H4468">
        <v>3</v>
      </c>
      <c r="I4468" s="68" t="str">
        <f>VLOOKUP(E4468,Refs!$P$2:$R$29,3,FALSE)</f>
        <v>Y58</v>
      </c>
      <c r="J4468" s="68" t="str">
        <f>VLOOKUP(E4468,Refs!$P$2:$S$29,4,FALSE)</f>
        <v>South West</v>
      </c>
      <c r="K4468" s="28">
        <f t="shared" si="143"/>
        <v>3</v>
      </c>
    </row>
    <row r="4469" spans="1:11" x14ac:dyDescent="0.35">
      <c r="A4469" s="69">
        <f t="shared" si="142"/>
        <v>45778</v>
      </c>
      <c r="B4469" t="s">
        <v>918</v>
      </c>
      <c r="C4469" t="s">
        <v>268</v>
      </c>
      <c r="D4469" s="187"/>
      <c r="E4469" t="s">
        <v>723</v>
      </c>
      <c r="F4469" t="s">
        <v>724</v>
      </c>
      <c r="G4469" t="s">
        <v>125</v>
      </c>
      <c r="H4469">
        <v>0</v>
      </c>
      <c r="I4469" s="68" t="str">
        <f>VLOOKUP(E4469,Refs!$P$2:$R$29,3,FALSE)</f>
        <v>Y58</v>
      </c>
      <c r="J4469" s="68" t="str">
        <f>VLOOKUP(E4469,Refs!$P$2:$S$29,4,FALSE)</f>
        <v>South West</v>
      </c>
      <c r="K4469" s="28" t="str">
        <f t="shared" si="143"/>
        <v/>
      </c>
    </row>
    <row r="4470" spans="1:11" x14ac:dyDescent="0.35">
      <c r="A4470" s="69">
        <f t="shared" si="142"/>
        <v>45778</v>
      </c>
      <c r="B4470" t="s">
        <v>918</v>
      </c>
      <c r="C4470" t="s">
        <v>268</v>
      </c>
      <c r="D4470" s="187"/>
      <c r="E4470" t="s">
        <v>723</v>
      </c>
      <c r="F4470" t="s">
        <v>724</v>
      </c>
      <c r="G4470" t="s">
        <v>126</v>
      </c>
      <c r="H4470">
        <v>0</v>
      </c>
      <c r="I4470" s="68" t="str">
        <f>VLOOKUP(E4470,Refs!$P$2:$R$29,3,FALSE)</f>
        <v>Y58</v>
      </c>
      <c r="J4470" s="68" t="str">
        <f>VLOOKUP(E4470,Refs!$P$2:$S$29,4,FALSE)</f>
        <v>South West</v>
      </c>
      <c r="K4470" s="28" t="str">
        <f t="shared" si="143"/>
        <v/>
      </c>
    </row>
    <row r="4471" spans="1:11" x14ac:dyDescent="0.35">
      <c r="A4471" s="69">
        <f t="shared" si="142"/>
        <v>45778</v>
      </c>
      <c r="B4471" t="s">
        <v>918</v>
      </c>
      <c r="C4471" t="s">
        <v>268</v>
      </c>
      <c r="D4471" s="187"/>
      <c r="E4471" t="s">
        <v>723</v>
      </c>
      <c r="F4471" t="s">
        <v>724</v>
      </c>
      <c r="G4471" t="s">
        <v>127</v>
      </c>
      <c r="H4471">
        <v>0</v>
      </c>
      <c r="I4471" s="68" t="str">
        <f>VLOOKUP(E4471,Refs!$P$2:$R$29,3,FALSE)</f>
        <v>Y58</v>
      </c>
      <c r="J4471" s="68" t="str">
        <f>VLOOKUP(E4471,Refs!$P$2:$S$29,4,FALSE)</f>
        <v>South West</v>
      </c>
      <c r="K4471" s="28" t="str">
        <f t="shared" si="143"/>
        <v/>
      </c>
    </row>
    <row r="4472" spans="1:11" x14ac:dyDescent="0.35">
      <c r="A4472" s="69">
        <f t="shared" si="142"/>
        <v>45778</v>
      </c>
      <c r="B4472" t="s">
        <v>918</v>
      </c>
      <c r="C4472" t="s">
        <v>268</v>
      </c>
      <c r="D4472" s="187"/>
      <c r="E4472" t="s">
        <v>723</v>
      </c>
      <c r="F4472" t="s">
        <v>724</v>
      </c>
      <c r="G4472" t="s">
        <v>128</v>
      </c>
      <c r="H4472">
        <v>0</v>
      </c>
      <c r="I4472" s="68" t="str">
        <f>VLOOKUP(E4472,Refs!$P$2:$R$29,3,FALSE)</f>
        <v>Y58</v>
      </c>
      <c r="J4472" s="68" t="str">
        <f>VLOOKUP(E4472,Refs!$P$2:$S$29,4,FALSE)</f>
        <v>South West</v>
      </c>
      <c r="K4472" s="28" t="str">
        <f t="shared" si="143"/>
        <v/>
      </c>
    </row>
    <row r="4473" spans="1:11" x14ac:dyDescent="0.35">
      <c r="A4473" s="69">
        <f t="shared" si="142"/>
        <v>45778</v>
      </c>
      <c r="B4473" t="s">
        <v>918</v>
      </c>
      <c r="C4473" t="s">
        <v>268</v>
      </c>
      <c r="D4473" s="187"/>
      <c r="E4473" t="s">
        <v>723</v>
      </c>
      <c r="F4473" t="s">
        <v>724</v>
      </c>
      <c r="G4473" t="s">
        <v>129</v>
      </c>
      <c r="H4473">
        <v>1838</v>
      </c>
      <c r="I4473" s="68" t="str">
        <f>VLOOKUP(E4473,Refs!$P$2:$R$29,3,FALSE)</f>
        <v>Y58</v>
      </c>
      <c r="J4473" s="68" t="str">
        <f>VLOOKUP(E4473,Refs!$P$2:$S$29,4,FALSE)</f>
        <v>South West</v>
      </c>
      <c r="K4473" s="28">
        <f t="shared" si="143"/>
        <v>1838</v>
      </c>
    </row>
    <row r="4474" spans="1:11" x14ac:dyDescent="0.35">
      <c r="A4474" s="69">
        <f t="shared" si="142"/>
        <v>45778</v>
      </c>
      <c r="B4474" t="s">
        <v>918</v>
      </c>
      <c r="C4474" t="s">
        <v>268</v>
      </c>
      <c r="D4474" s="187"/>
      <c r="E4474" t="s">
        <v>723</v>
      </c>
      <c r="F4474" t="s">
        <v>724</v>
      </c>
      <c r="G4474" t="s">
        <v>130</v>
      </c>
      <c r="H4474">
        <v>1563</v>
      </c>
      <c r="I4474" s="68" t="str">
        <f>VLOOKUP(E4474,Refs!$P$2:$R$29,3,FALSE)</f>
        <v>Y58</v>
      </c>
      <c r="J4474" s="68" t="str">
        <f>VLOOKUP(E4474,Refs!$P$2:$S$29,4,FALSE)</f>
        <v>South West</v>
      </c>
      <c r="K4474" s="28">
        <f t="shared" si="143"/>
        <v>1563</v>
      </c>
    </row>
    <row r="4475" spans="1:11" x14ac:dyDescent="0.35">
      <c r="A4475" s="69">
        <f t="shared" si="142"/>
        <v>45778</v>
      </c>
      <c r="B4475" t="s">
        <v>918</v>
      </c>
      <c r="C4475" t="s">
        <v>268</v>
      </c>
      <c r="D4475" s="187"/>
      <c r="E4475" t="s">
        <v>723</v>
      </c>
      <c r="F4475" t="s">
        <v>724</v>
      </c>
      <c r="G4475" t="s">
        <v>131</v>
      </c>
      <c r="H4475">
        <v>1300</v>
      </c>
      <c r="I4475" s="68" t="str">
        <f>VLOOKUP(E4475,Refs!$P$2:$R$29,3,FALSE)</f>
        <v>Y58</v>
      </c>
      <c r="J4475" s="68" t="str">
        <f>VLOOKUP(E4475,Refs!$P$2:$S$29,4,FALSE)</f>
        <v>South West</v>
      </c>
      <c r="K4475" s="28">
        <f t="shared" si="143"/>
        <v>1300</v>
      </c>
    </row>
    <row r="4476" spans="1:11" x14ac:dyDescent="0.35">
      <c r="A4476" s="69">
        <f t="shared" si="142"/>
        <v>45778</v>
      </c>
      <c r="B4476" t="s">
        <v>918</v>
      </c>
      <c r="C4476" t="s">
        <v>268</v>
      </c>
      <c r="D4476" s="187"/>
      <c r="E4476" t="s">
        <v>723</v>
      </c>
      <c r="F4476" t="s">
        <v>724</v>
      </c>
      <c r="G4476" t="s">
        <v>132</v>
      </c>
      <c r="H4476">
        <v>1204</v>
      </c>
      <c r="I4476" s="68" t="str">
        <f>VLOOKUP(E4476,Refs!$P$2:$R$29,3,FALSE)</f>
        <v>Y58</v>
      </c>
      <c r="J4476" s="68" t="str">
        <f>VLOOKUP(E4476,Refs!$P$2:$S$29,4,FALSE)</f>
        <v>South West</v>
      </c>
      <c r="K4476" s="28">
        <f t="shared" si="143"/>
        <v>1204</v>
      </c>
    </row>
    <row r="4477" spans="1:11" x14ac:dyDescent="0.35">
      <c r="A4477" s="69">
        <f t="shared" si="142"/>
        <v>45778</v>
      </c>
      <c r="B4477" t="s">
        <v>918</v>
      </c>
      <c r="C4477" t="s">
        <v>268</v>
      </c>
      <c r="D4477" s="187"/>
      <c r="E4477" t="s">
        <v>723</v>
      </c>
      <c r="F4477" t="s">
        <v>724</v>
      </c>
      <c r="G4477" t="s">
        <v>133</v>
      </c>
      <c r="H4477">
        <v>1083</v>
      </c>
      <c r="I4477" s="68" t="str">
        <f>VLOOKUP(E4477,Refs!$P$2:$R$29,3,FALSE)</f>
        <v>Y58</v>
      </c>
      <c r="J4477" s="68" t="str">
        <f>VLOOKUP(E4477,Refs!$P$2:$S$29,4,FALSE)</f>
        <v>South West</v>
      </c>
      <c r="K4477" s="28">
        <f t="shared" si="143"/>
        <v>1083</v>
      </c>
    </row>
    <row r="4478" spans="1:11" x14ac:dyDescent="0.35">
      <c r="A4478" s="69">
        <f t="shared" si="142"/>
        <v>45778</v>
      </c>
      <c r="B4478" t="s">
        <v>918</v>
      </c>
      <c r="C4478" t="s">
        <v>268</v>
      </c>
      <c r="D4478" s="187"/>
      <c r="E4478" t="s">
        <v>723</v>
      </c>
      <c r="F4478" t="s">
        <v>724</v>
      </c>
      <c r="G4478" t="s">
        <v>134</v>
      </c>
      <c r="H4478">
        <v>1386</v>
      </c>
      <c r="I4478" s="68" t="str">
        <f>VLOOKUP(E4478,Refs!$P$2:$R$29,3,FALSE)</f>
        <v>Y58</v>
      </c>
      <c r="J4478" s="68" t="str">
        <f>VLOOKUP(E4478,Refs!$P$2:$S$29,4,FALSE)</f>
        <v>South West</v>
      </c>
      <c r="K4478" s="28">
        <f t="shared" si="143"/>
        <v>1386</v>
      </c>
    </row>
    <row r="4479" spans="1:11" x14ac:dyDescent="0.35">
      <c r="A4479" s="69">
        <f t="shared" si="142"/>
        <v>45778</v>
      </c>
      <c r="B4479" t="s">
        <v>918</v>
      </c>
      <c r="C4479" t="s">
        <v>268</v>
      </c>
      <c r="D4479" s="187"/>
      <c r="E4479" t="s">
        <v>723</v>
      </c>
      <c r="F4479" t="s">
        <v>724</v>
      </c>
      <c r="G4479" t="s">
        <v>135</v>
      </c>
      <c r="H4479">
        <v>1244</v>
      </c>
      <c r="I4479" s="68" t="str">
        <f>VLOOKUP(E4479,Refs!$P$2:$R$29,3,FALSE)</f>
        <v>Y58</v>
      </c>
      <c r="J4479" s="68" t="str">
        <f>VLOOKUP(E4479,Refs!$P$2:$S$29,4,FALSE)</f>
        <v>South West</v>
      </c>
      <c r="K4479" s="28">
        <f t="shared" si="143"/>
        <v>1244</v>
      </c>
    </row>
    <row r="4480" spans="1:11" x14ac:dyDescent="0.35">
      <c r="A4480" s="69">
        <f t="shared" si="142"/>
        <v>45778</v>
      </c>
      <c r="B4480" t="s">
        <v>918</v>
      </c>
      <c r="C4480" t="s">
        <v>268</v>
      </c>
      <c r="D4480" s="187"/>
      <c r="E4480" t="s">
        <v>723</v>
      </c>
      <c r="F4480" t="s">
        <v>724</v>
      </c>
      <c r="G4480" t="s">
        <v>136</v>
      </c>
      <c r="H4480">
        <v>172</v>
      </c>
      <c r="I4480" s="68" t="str">
        <f>VLOOKUP(E4480,Refs!$P$2:$R$29,3,FALSE)</f>
        <v>Y58</v>
      </c>
      <c r="J4480" s="68" t="str">
        <f>VLOOKUP(E4480,Refs!$P$2:$S$29,4,FALSE)</f>
        <v>South West</v>
      </c>
      <c r="K4480" s="28">
        <f t="shared" si="143"/>
        <v>172</v>
      </c>
    </row>
    <row r="4481" spans="1:11" x14ac:dyDescent="0.35">
      <c r="A4481" s="69">
        <f t="shared" si="142"/>
        <v>45778</v>
      </c>
      <c r="B4481" t="s">
        <v>918</v>
      </c>
      <c r="C4481" t="s">
        <v>268</v>
      </c>
      <c r="D4481" s="187"/>
      <c r="E4481" t="s">
        <v>723</v>
      </c>
      <c r="F4481" t="s">
        <v>724</v>
      </c>
      <c r="G4481" t="s">
        <v>137</v>
      </c>
      <c r="H4481">
        <v>160</v>
      </c>
      <c r="I4481" s="68" t="str">
        <f>VLOOKUP(E4481,Refs!$P$2:$R$29,3,FALSE)</f>
        <v>Y58</v>
      </c>
      <c r="J4481" s="68" t="str">
        <f>VLOOKUP(E4481,Refs!$P$2:$S$29,4,FALSE)</f>
        <v>South West</v>
      </c>
      <c r="K4481" s="28">
        <f t="shared" si="143"/>
        <v>160</v>
      </c>
    </row>
    <row r="4482" spans="1:11" x14ac:dyDescent="0.35">
      <c r="A4482" s="69">
        <f t="shared" si="142"/>
        <v>45778</v>
      </c>
      <c r="B4482" t="s">
        <v>918</v>
      </c>
      <c r="C4482" t="s">
        <v>268</v>
      </c>
      <c r="D4482" s="187"/>
      <c r="E4482" t="s">
        <v>723</v>
      </c>
      <c r="F4482" t="s">
        <v>724</v>
      </c>
      <c r="G4482" t="s">
        <v>138</v>
      </c>
      <c r="H4482">
        <v>16</v>
      </c>
      <c r="I4482" s="68" t="str">
        <f>VLOOKUP(E4482,Refs!$P$2:$R$29,3,FALSE)</f>
        <v>Y58</v>
      </c>
      <c r="J4482" s="68" t="str">
        <f>VLOOKUP(E4482,Refs!$P$2:$S$29,4,FALSE)</f>
        <v>South West</v>
      </c>
      <c r="K4482" s="28">
        <f t="shared" si="143"/>
        <v>16</v>
      </c>
    </row>
    <row r="4483" spans="1:11" x14ac:dyDescent="0.35">
      <c r="A4483" s="69">
        <f t="shared" ref="A4483:A4546" si="144">DATEVALUE(RIGHT(B4483,8))</f>
        <v>45778</v>
      </c>
      <c r="B4483" t="s">
        <v>918</v>
      </c>
      <c r="C4483" t="s">
        <v>268</v>
      </c>
      <c r="D4483" s="187"/>
      <c r="E4483" t="s">
        <v>723</v>
      </c>
      <c r="F4483" t="s">
        <v>724</v>
      </c>
      <c r="G4483" t="s">
        <v>139</v>
      </c>
      <c r="H4483">
        <v>15</v>
      </c>
      <c r="I4483" s="68" t="str">
        <f>VLOOKUP(E4483,Refs!$P$2:$R$29,3,FALSE)</f>
        <v>Y58</v>
      </c>
      <c r="J4483" s="68" t="str">
        <f>VLOOKUP(E4483,Refs!$P$2:$S$29,4,FALSE)</f>
        <v>South West</v>
      </c>
      <c r="K4483" s="28">
        <f t="shared" si="143"/>
        <v>15</v>
      </c>
    </row>
    <row r="4484" spans="1:11" x14ac:dyDescent="0.35">
      <c r="A4484" s="69">
        <f t="shared" si="144"/>
        <v>45778</v>
      </c>
      <c r="B4484" t="s">
        <v>918</v>
      </c>
      <c r="C4484" t="s">
        <v>268</v>
      </c>
      <c r="D4484" s="187"/>
      <c r="E4484" t="s">
        <v>723</v>
      </c>
      <c r="F4484" t="s">
        <v>724</v>
      </c>
      <c r="G4484" t="s">
        <v>140</v>
      </c>
      <c r="H4484">
        <v>321</v>
      </c>
      <c r="I4484" s="68" t="str">
        <f>VLOOKUP(E4484,Refs!$P$2:$R$29,3,FALSE)</f>
        <v>Y58</v>
      </c>
      <c r="J4484" s="68" t="str">
        <f>VLOOKUP(E4484,Refs!$P$2:$S$29,4,FALSE)</f>
        <v>South West</v>
      </c>
      <c r="K4484" s="28">
        <f t="shared" si="143"/>
        <v>321</v>
      </c>
    </row>
    <row r="4485" spans="1:11" x14ac:dyDescent="0.35">
      <c r="A4485" s="69">
        <f t="shared" si="144"/>
        <v>45778</v>
      </c>
      <c r="B4485" t="s">
        <v>918</v>
      </c>
      <c r="C4485" t="s">
        <v>268</v>
      </c>
      <c r="D4485" s="187"/>
      <c r="E4485" t="s">
        <v>723</v>
      </c>
      <c r="F4485" t="s">
        <v>724</v>
      </c>
      <c r="G4485" t="s">
        <v>141</v>
      </c>
      <c r="H4485">
        <v>321</v>
      </c>
      <c r="I4485" s="68" t="str">
        <f>VLOOKUP(E4485,Refs!$P$2:$R$29,3,FALSE)</f>
        <v>Y58</v>
      </c>
      <c r="J4485" s="68" t="str">
        <f>VLOOKUP(E4485,Refs!$P$2:$S$29,4,FALSE)</f>
        <v>South West</v>
      </c>
      <c r="K4485" s="28">
        <f t="shared" si="143"/>
        <v>321</v>
      </c>
    </row>
    <row r="4486" spans="1:11" x14ac:dyDescent="0.35">
      <c r="A4486" s="69">
        <f t="shared" si="144"/>
        <v>45778</v>
      </c>
      <c r="B4486" t="s">
        <v>918</v>
      </c>
      <c r="C4486" t="s">
        <v>268</v>
      </c>
      <c r="D4486" s="187"/>
      <c r="E4486" t="s">
        <v>723</v>
      </c>
      <c r="F4486" t="s">
        <v>724</v>
      </c>
      <c r="G4486" t="s">
        <v>730</v>
      </c>
      <c r="H4486">
        <v>620</v>
      </c>
      <c r="I4486" s="68" t="str">
        <f>VLOOKUP(E4486,Refs!$P$2:$R$29,3,FALSE)</f>
        <v>Y58</v>
      </c>
      <c r="J4486" s="68" t="str">
        <f>VLOOKUP(E4486,Refs!$P$2:$S$29,4,FALSE)</f>
        <v>South West</v>
      </c>
      <c r="K4486" s="28">
        <f t="shared" si="143"/>
        <v>620</v>
      </c>
    </row>
    <row r="4487" spans="1:11" x14ac:dyDescent="0.35">
      <c r="A4487" s="69">
        <f t="shared" si="144"/>
        <v>45778</v>
      </c>
      <c r="B4487" t="s">
        <v>918</v>
      </c>
      <c r="C4487" t="s">
        <v>268</v>
      </c>
      <c r="D4487" s="187"/>
      <c r="E4487" t="s">
        <v>723</v>
      </c>
      <c r="F4487" t="s">
        <v>724</v>
      </c>
      <c r="G4487" t="s">
        <v>729</v>
      </c>
      <c r="H4487">
        <v>216</v>
      </c>
      <c r="I4487" s="68" t="str">
        <f>VLOOKUP(E4487,Refs!$P$2:$R$29,3,FALSE)</f>
        <v>Y58</v>
      </c>
      <c r="J4487" s="68" t="str">
        <f>VLOOKUP(E4487,Refs!$P$2:$S$29,4,FALSE)</f>
        <v>South West</v>
      </c>
      <c r="K4487" s="28">
        <f t="shared" si="143"/>
        <v>216</v>
      </c>
    </row>
    <row r="4488" spans="1:11" x14ac:dyDescent="0.35">
      <c r="A4488" s="69">
        <f t="shared" si="144"/>
        <v>45778</v>
      </c>
      <c r="B4488" t="s">
        <v>918</v>
      </c>
      <c r="C4488" t="s">
        <v>268</v>
      </c>
      <c r="D4488" s="187"/>
      <c r="E4488" t="s">
        <v>723</v>
      </c>
      <c r="F4488" t="s">
        <v>724</v>
      </c>
      <c r="G4488" t="s">
        <v>732</v>
      </c>
      <c r="H4488">
        <v>763</v>
      </c>
      <c r="I4488" s="68" t="str">
        <f>VLOOKUP(E4488,Refs!$P$2:$R$29,3,FALSE)</f>
        <v>Y58</v>
      </c>
      <c r="J4488" s="68" t="str">
        <f>VLOOKUP(E4488,Refs!$P$2:$S$29,4,FALSE)</f>
        <v>South West</v>
      </c>
      <c r="K4488" s="28">
        <f t="shared" si="143"/>
        <v>763</v>
      </c>
    </row>
    <row r="4489" spans="1:11" x14ac:dyDescent="0.35">
      <c r="A4489" s="69">
        <f t="shared" si="144"/>
        <v>45778</v>
      </c>
      <c r="B4489" t="s">
        <v>918</v>
      </c>
      <c r="C4489" t="s">
        <v>268</v>
      </c>
      <c r="D4489" s="187"/>
      <c r="E4489" t="s">
        <v>723</v>
      </c>
      <c r="F4489" t="s">
        <v>724</v>
      </c>
      <c r="G4489" t="s">
        <v>731</v>
      </c>
      <c r="H4489">
        <v>481</v>
      </c>
      <c r="I4489" s="68" t="str">
        <f>VLOOKUP(E4489,Refs!$P$2:$R$29,3,FALSE)</f>
        <v>Y58</v>
      </c>
      <c r="J4489" s="68" t="str">
        <f>VLOOKUP(E4489,Refs!$P$2:$S$29,4,FALSE)</f>
        <v>South West</v>
      </c>
      <c r="K4489" s="28">
        <f t="shared" si="143"/>
        <v>481</v>
      </c>
    </row>
    <row r="4490" spans="1:11" x14ac:dyDescent="0.35">
      <c r="A4490" s="69">
        <f t="shared" si="144"/>
        <v>45778</v>
      </c>
      <c r="B4490" t="s">
        <v>918</v>
      </c>
      <c r="C4490" t="s">
        <v>268</v>
      </c>
      <c r="D4490" s="187"/>
      <c r="E4490" t="s">
        <v>727</v>
      </c>
      <c r="F4490" t="s">
        <v>728</v>
      </c>
      <c r="G4490" t="s">
        <v>10</v>
      </c>
      <c r="H4490">
        <v>19697</v>
      </c>
      <c r="I4490" s="68" t="str">
        <f>VLOOKUP(E4490,Refs!$P$2:$R$29,3,FALSE)</f>
        <v>Y58</v>
      </c>
      <c r="J4490" s="68" t="str">
        <f>VLOOKUP(E4490,Refs!$P$2:$S$29,4,FALSE)</f>
        <v>South West</v>
      </c>
      <c r="K4490" s="28">
        <f t="shared" si="143"/>
        <v>19697</v>
      </c>
    </row>
    <row r="4491" spans="1:11" x14ac:dyDescent="0.35">
      <c r="A4491" s="69">
        <f t="shared" si="144"/>
        <v>45778</v>
      </c>
      <c r="B4491" t="s">
        <v>918</v>
      </c>
      <c r="C4491" t="s">
        <v>268</v>
      </c>
      <c r="D4491" s="187"/>
      <c r="E4491" t="s">
        <v>727</v>
      </c>
      <c r="F4491" t="s">
        <v>728</v>
      </c>
      <c r="G4491" t="s">
        <v>70</v>
      </c>
      <c r="H4491">
        <v>19679</v>
      </c>
      <c r="I4491" s="68" t="str">
        <f>VLOOKUP(E4491,Refs!$P$2:$R$29,3,FALSE)</f>
        <v>Y58</v>
      </c>
      <c r="J4491" s="68" t="str">
        <f>VLOOKUP(E4491,Refs!$P$2:$S$29,4,FALSE)</f>
        <v>South West</v>
      </c>
      <c r="K4491" s="28">
        <f t="shared" si="143"/>
        <v>19679</v>
      </c>
    </row>
    <row r="4492" spans="1:11" x14ac:dyDescent="0.35">
      <c r="A4492" s="69">
        <f t="shared" si="144"/>
        <v>45778</v>
      </c>
      <c r="B4492" t="s">
        <v>918</v>
      </c>
      <c r="C4492" t="s">
        <v>268</v>
      </c>
      <c r="D4492" s="187"/>
      <c r="E4492" t="s">
        <v>727</v>
      </c>
      <c r="F4492" t="s">
        <v>728</v>
      </c>
      <c r="G4492" t="s">
        <v>20</v>
      </c>
      <c r="H4492">
        <v>17077</v>
      </c>
      <c r="I4492" s="68" t="str">
        <f>VLOOKUP(E4492,Refs!$P$2:$R$29,3,FALSE)</f>
        <v>Y58</v>
      </c>
      <c r="J4492" s="68" t="str">
        <f>VLOOKUP(E4492,Refs!$P$2:$S$29,4,FALSE)</f>
        <v>South West</v>
      </c>
      <c r="K4492" s="28">
        <f t="shared" si="143"/>
        <v>17077</v>
      </c>
    </row>
    <row r="4493" spans="1:11" x14ac:dyDescent="0.35">
      <c r="A4493" s="69">
        <f t="shared" si="144"/>
        <v>45778</v>
      </c>
      <c r="B4493" t="s">
        <v>918</v>
      </c>
      <c r="C4493" t="s">
        <v>268</v>
      </c>
      <c r="D4493" s="187"/>
      <c r="E4493" t="s">
        <v>727</v>
      </c>
      <c r="F4493" t="s">
        <v>728</v>
      </c>
      <c r="G4493" t="s">
        <v>23</v>
      </c>
      <c r="H4493">
        <v>12585</v>
      </c>
      <c r="I4493" s="68" t="str">
        <f>VLOOKUP(E4493,Refs!$P$2:$R$29,3,FALSE)</f>
        <v>Y58</v>
      </c>
      <c r="J4493" s="68" t="str">
        <f>VLOOKUP(E4493,Refs!$P$2:$S$29,4,FALSE)</f>
        <v>South West</v>
      </c>
      <c r="K4493" s="28">
        <f t="shared" si="143"/>
        <v>12585</v>
      </c>
    </row>
    <row r="4494" spans="1:11" x14ac:dyDescent="0.35">
      <c r="A4494" s="69">
        <f t="shared" si="144"/>
        <v>45778</v>
      </c>
      <c r="B4494" t="s">
        <v>918</v>
      </c>
      <c r="C4494" t="s">
        <v>268</v>
      </c>
      <c r="D4494" s="187"/>
      <c r="E4494" t="s">
        <v>727</v>
      </c>
      <c r="F4494" t="s">
        <v>728</v>
      </c>
      <c r="G4494" t="s">
        <v>19</v>
      </c>
      <c r="H4494">
        <v>844</v>
      </c>
      <c r="I4494" s="68" t="str">
        <f>VLOOKUP(E4494,Refs!$P$2:$R$29,3,FALSE)</f>
        <v>Y58</v>
      </c>
      <c r="J4494" s="68" t="str">
        <f>VLOOKUP(E4494,Refs!$P$2:$S$29,4,FALSE)</f>
        <v>South West</v>
      </c>
      <c r="K4494" s="28">
        <f t="shared" si="143"/>
        <v>844</v>
      </c>
    </row>
    <row r="4495" spans="1:11" x14ac:dyDescent="0.35">
      <c r="A4495" s="69">
        <f t="shared" si="144"/>
        <v>45778</v>
      </c>
      <c r="B4495" t="s">
        <v>918</v>
      </c>
      <c r="C4495" t="s">
        <v>268</v>
      </c>
      <c r="D4495" s="187"/>
      <c r="E4495" t="s">
        <v>727</v>
      </c>
      <c r="F4495" t="s">
        <v>728</v>
      </c>
      <c r="G4495" t="s">
        <v>21</v>
      </c>
      <c r="H4495">
        <v>1222086</v>
      </c>
      <c r="I4495" s="68" t="str">
        <f>VLOOKUP(E4495,Refs!$P$2:$R$29,3,FALSE)</f>
        <v>Y58</v>
      </c>
      <c r="J4495" s="68" t="str">
        <f>VLOOKUP(E4495,Refs!$P$2:$S$29,4,FALSE)</f>
        <v>South West</v>
      </c>
      <c r="K4495" s="28">
        <f t="shared" si="143"/>
        <v>1222086</v>
      </c>
    </row>
    <row r="4496" spans="1:11" x14ac:dyDescent="0.35">
      <c r="A4496" s="69">
        <f t="shared" si="144"/>
        <v>45778</v>
      </c>
      <c r="B4496" t="s">
        <v>918</v>
      </c>
      <c r="C4496" t="s">
        <v>268</v>
      </c>
      <c r="D4496" s="187"/>
      <c r="E4496" t="s">
        <v>727</v>
      </c>
      <c r="F4496" t="s">
        <v>728</v>
      </c>
      <c r="G4496" t="s">
        <v>71</v>
      </c>
      <c r="H4496">
        <v>376</v>
      </c>
      <c r="I4496" s="68" t="str">
        <f>VLOOKUP(E4496,Refs!$P$2:$R$29,3,FALSE)</f>
        <v>Y58</v>
      </c>
      <c r="J4496" s="68" t="str">
        <f>VLOOKUP(E4496,Refs!$P$2:$S$29,4,FALSE)</f>
        <v>South West</v>
      </c>
      <c r="K4496" s="28">
        <f t="shared" si="143"/>
        <v>376</v>
      </c>
    </row>
    <row r="4497" spans="1:11" x14ac:dyDescent="0.35">
      <c r="A4497" s="69">
        <f t="shared" si="144"/>
        <v>45778</v>
      </c>
      <c r="B4497" t="s">
        <v>918</v>
      </c>
      <c r="C4497" t="s">
        <v>268</v>
      </c>
      <c r="D4497" s="187"/>
      <c r="E4497" t="s">
        <v>727</v>
      </c>
      <c r="F4497" t="s">
        <v>728</v>
      </c>
      <c r="G4497" t="s">
        <v>72</v>
      </c>
      <c r="H4497">
        <v>622</v>
      </c>
      <c r="I4497" s="68" t="str">
        <f>VLOOKUP(E4497,Refs!$P$2:$R$29,3,FALSE)</f>
        <v>Y58</v>
      </c>
      <c r="J4497" s="68" t="str">
        <f>VLOOKUP(E4497,Refs!$P$2:$S$29,4,FALSE)</f>
        <v>South West</v>
      </c>
      <c r="K4497" s="28">
        <f t="shared" si="143"/>
        <v>622</v>
      </c>
    </row>
    <row r="4498" spans="1:11" x14ac:dyDescent="0.35">
      <c r="A4498" s="69">
        <f t="shared" si="144"/>
        <v>45778</v>
      </c>
      <c r="B4498" t="s">
        <v>918</v>
      </c>
      <c r="C4498" t="s">
        <v>268</v>
      </c>
      <c r="D4498" s="187"/>
      <c r="E4498" t="s">
        <v>727</v>
      </c>
      <c r="F4498" t="s">
        <v>728</v>
      </c>
      <c r="G4498" t="s">
        <v>73</v>
      </c>
      <c r="H4498">
        <v>135693</v>
      </c>
      <c r="I4498" s="68" t="str">
        <f>VLOOKUP(E4498,Refs!$P$2:$R$29,3,FALSE)</f>
        <v>Y58</v>
      </c>
      <c r="J4498" s="68" t="str">
        <f>VLOOKUP(E4498,Refs!$P$2:$S$29,4,FALSE)</f>
        <v>South West</v>
      </c>
      <c r="K4498" s="28">
        <f t="shared" si="143"/>
        <v>135693</v>
      </c>
    </row>
    <row r="4499" spans="1:11" x14ac:dyDescent="0.35">
      <c r="A4499" s="69">
        <f t="shared" si="144"/>
        <v>45778</v>
      </c>
      <c r="B4499" t="s">
        <v>918</v>
      </c>
      <c r="C4499" t="s">
        <v>268</v>
      </c>
      <c r="D4499" s="187"/>
      <c r="E4499" t="s">
        <v>727</v>
      </c>
      <c r="F4499" t="s">
        <v>728</v>
      </c>
      <c r="G4499" t="s">
        <v>74</v>
      </c>
      <c r="H4499">
        <v>8111</v>
      </c>
      <c r="I4499" s="68" t="str">
        <f>VLOOKUP(E4499,Refs!$P$2:$R$29,3,FALSE)</f>
        <v>Y58</v>
      </c>
      <c r="J4499" s="68" t="str">
        <f>VLOOKUP(E4499,Refs!$P$2:$S$29,4,FALSE)</f>
        <v>South West</v>
      </c>
      <c r="K4499" s="28">
        <f t="shared" si="143"/>
        <v>8111</v>
      </c>
    </row>
    <row r="4500" spans="1:11" x14ac:dyDescent="0.35">
      <c r="A4500" s="69">
        <f t="shared" si="144"/>
        <v>45778</v>
      </c>
      <c r="B4500" t="s">
        <v>918</v>
      </c>
      <c r="C4500" t="s">
        <v>268</v>
      </c>
      <c r="D4500" s="187"/>
      <c r="E4500" t="s">
        <v>727</v>
      </c>
      <c r="F4500" t="s">
        <v>728</v>
      </c>
      <c r="G4500" t="s">
        <v>75</v>
      </c>
      <c r="H4500">
        <v>37798723</v>
      </c>
      <c r="I4500" s="68" t="str">
        <f>VLOOKUP(E4500,Refs!$P$2:$R$29,3,FALSE)</f>
        <v>Y58</v>
      </c>
      <c r="J4500" s="68" t="str">
        <f>VLOOKUP(E4500,Refs!$P$2:$S$29,4,FALSE)</f>
        <v>South West</v>
      </c>
      <c r="K4500" s="28">
        <f t="shared" si="143"/>
        <v>37798723</v>
      </c>
    </row>
    <row r="4501" spans="1:11" x14ac:dyDescent="0.35">
      <c r="A4501" s="69">
        <f t="shared" si="144"/>
        <v>45778</v>
      </c>
      <c r="B4501" t="s">
        <v>918</v>
      </c>
      <c r="C4501" t="s">
        <v>268</v>
      </c>
      <c r="D4501" s="187"/>
      <c r="E4501" t="s">
        <v>727</v>
      </c>
      <c r="F4501" t="s">
        <v>728</v>
      </c>
      <c r="G4501" t="s">
        <v>26</v>
      </c>
      <c r="H4501">
        <v>14307</v>
      </c>
      <c r="I4501" s="68" t="str">
        <f>VLOOKUP(E4501,Refs!$P$2:$R$29,3,FALSE)</f>
        <v>Y58</v>
      </c>
      <c r="J4501" s="68" t="str">
        <f>VLOOKUP(E4501,Refs!$P$2:$S$29,4,FALSE)</f>
        <v>South West</v>
      </c>
      <c r="K4501" s="28">
        <f t="shared" si="143"/>
        <v>14307</v>
      </c>
    </row>
    <row r="4502" spans="1:11" x14ac:dyDescent="0.35">
      <c r="A4502" s="69">
        <f t="shared" si="144"/>
        <v>45778</v>
      </c>
      <c r="B4502" t="s">
        <v>918</v>
      </c>
      <c r="C4502" t="s">
        <v>268</v>
      </c>
      <c r="D4502" s="187"/>
      <c r="E4502" t="s">
        <v>727</v>
      </c>
      <c r="F4502" t="s">
        <v>728</v>
      </c>
      <c r="G4502" t="s">
        <v>76</v>
      </c>
      <c r="H4502">
        <v>459</v>
      </c>
      <c r="I4502" s="68" t="str">
        <f>VLOOKUP(E4502,Refs!$P$2:$R$29,3,FALSE)</f>
        <v>Y58</v>
      </c>
      <c r="J4502" s="68" t="str">
        <f>VLOOKUP(E4502,Refs!$P$2:$S$29,4,FALSE)</f>
        <v>South West</v>
      </c>
      <c r="K4502" s="28">
        <f t="shared" si="143"/>
        <v>459</v>
      </c>
    </row>
    <row r="4503" spans="1:11" x14ac:dyDescent="0.35">
      <c r="A4503" s="69">
        <f t="shared" si="144"/>
        <v>45778</v>
      </c>
      <c r="B4503" t="s">
        <v>918</v>
      </c>
      <c r="C4503" t="s">
        <v>268</v>
      </c>
      <c r="D4503" s="187"/>
      <c r="E4503" t="s">
        <v>727</v>
      </c>
      <c r="F4503" t="s">
        <v>728</v>
      </c>
      <c r="G4503" t="s">
        <v>77</v>
      </c>
      <c r="H4503">
        <v>6197</v>
      </c>
      <c r="I4503" s="68" t="str">
        <f>VLOOKUP(E4503,Refs!$P$2:$R$29,3,FALSE)</f>
        <v>Y58</v>
      </c>
      <c r="J4503" s="68" t="str">
        <f>VLOOKUP(E4503,Refs!$P$2:$S$29,4,FALSE)</f>
        <v>South West</v>
      </c>
      <c r="K4503" s="28">
        <f t="shared" si="143"/>
        <v>6197</v>
      </c>
    </row>
    <row r="4504" spans="1:11" x14ac:dyDescent="0.35">
      <c r="A4504" s="69">
        <f t="shared" si="144"/>
        <v>45778</v>
      </c>
      <c r="B4504" t="s">
        <v>918</v>
      </c>
      <c r="C4504" t="s">
        <v>268</v>
      </c>
      <c r="D4504" s="187"/>
      <c r="E4504" t="s">
        <v>727</v>
      </c>
      <c r="F4504" t="s">
        <v>728</v>
      </c>
      <c r="G4504" t="s">
        <v>78</v>
      </c>
      <c r="H4504">
        <v>3115</v>
      </c>
      <c r="I4504" s="68" t="str">
        <f>VLOOKUP(E4504,Refs!$P$2:$R$29,3,FALSE)</f>
        <v>Y58</v>
      </c>
      <c r="J4504" s="68" t="str">
        <f>VLOOKUP(E4504,Refs!$P$2:$S$29,4,FALSE)</f>
        <v>South West</v>
      </c>
      <c r="K4504" s="28">
        <f t="shared" si="143"/>
        <v>3115</v>
      </c>
    </row>
    <row r="4505" spans="1:11" x14ac:dyDescent="0.35">
      <c r="A4505" s="69">
        <f t="shared" si="144"/>
        <v>45778</v>
      </c>
      <c r="B4505" t="s">
        <v>918</v>
      </c>
      <c r="C4505" t="s">
        <v>268</v>
      </c>
      <c r="D4505" s="187"/>
      <c r="E4505" t="s">
        <v>727</v>
      </c>
      <c r="F4505" t="s">
        <v>728</v>
      </c>
      <c r="G4505" t="s">
        <v>79</v>
      </c>
      <c r="H4505">
        <v>4536</v>
      </c>
      <c r="I4505" s="68" t="str">
        <f>VLOOKUP(E4505,Refs!$P$2:$R$29,3,FALSE)</f>
        <v>Y58</v>
      </c>
      <c r="J4505" s="68" t="str">
        <f>VLOOKUP(E4505,Refs!$P$2:$S$29,4,FALSE)</f>
        <v>South West</v>
      </c>
      <c r="K4505" s="28">
        <f t="shared" si="143"/>
        <v>4536</v>
      </c>
    </row>
    <row r="4506" spans="1:11" x14ac:dyDescent="0.35">
      <c r="A4506" s="69">
        <f t="shared" si="144"/>
        <v>45778</v>
      </c>
      <c r="B4506" t="s">
        <v>918</v>
      </c>
      <c r="C4506" t="s">
        <v>268</v>
      </c>
      <c r="D4506" s="187"/>
      <c r="E4506" t="s">
        <v>727</v>
      </c>
      <c r="F4506" t="s">
        <v>728</v>
      </c>
      <c r="G4506" t="s">
        <v>80</v>
      </c>
      <c r="H4506">
        <v>0</v>
      </c>
      <c r="I4506" s="68" t="str">
        <f>VLOOKUP(E4506,Refs!$P$2:$R$29,3,FALSE)</f>
        <v>Y58</v>
      </c>
      <c r="J4506" s="68" t="str">
        <f>VLOOKUP(E4506,Refs!$P$2:$S$29,4,FALSE)</f>
        <v>South West</v>
      </c>
      <c r="K4506" s="28" t="str">
        <f t="shared" si="143"/>
        <v/>
      </c>
    </row>
    <row r="4507" spans="1:11" x14ac:dyDescent="0.35">
      <c r="A4507" s="69">
        <f t="shared" si="144"/>
        <v>45778</v>
      </c>
      <c r="B4507" t="s">
        <v>918</v>
      </c>
      <c r="C4507" t="s">
        <v>268</v>
      </c>
      <c r="D4507" s="187"/>
      <c r="E4507" t="s">
        <v>727</v>
      </c>
      <c r="F4507" t="s">
        <v>728</v>
      </c>
      <c r="G4507" t="s">
        <v>25</v>
      </c>
      <c r="H4507">
        <v>7651</v>
      </c>
      <c r="I4507" s="68" t="str">
        <f>VLOOKUP(E4507,Refs!$P$2:$R$29,3,FALSE)</f>
        <v>Y58</v>
      </c>
      <c r="J4507" s="68" t="str">
        <f>VLOOKUP(E4507,Refs!$P$2:$S$29,4,FALSE)</f>
        <v>South West</v>
      </c>
      <c r="K4507" s="28">
        <f t="shared" si="143"/>
        <v>7651</v>
      </c>
    </row>
    <row r="4508" spans="1:11" x14ac:dyDescent="0.35">
      <c r="A4508" s="69">
        <f t="shared" si="144"/>
        <v>45778</v>
      </c>
      <c r="B4508" t="s">
        <v>918</v>
      </c>
      <c r="C4508" t="s">
        <v>268</v>
      </c>
      <c r="D4508" s="187"/>
      <c r="E4508" t="s">
        <v>727</v>
      </c>
      <c r="F4508" t="s">
        <v>728</v>
      </c>
      <c r="G4508" t="s">
        <v>81</v>
      </c>
      <c r="H4508">
        <v>0</v>
      </c>
      <c r="I4508" s="68" t="str">
        <f>VLOOKUP(E4508,Refs!$P$2:$R$29,3,FALSE)</f>
        <v>Y58</v>
      </c>
      <c r="J4508" s="68" t="str">
        <f>VLOOKUP(E4508,Refs!$P$2:$S$29,4,FALSE)</f>
        <v>South West</v>
      </c>
      <c r="K4508" s="28" t="str">
        <f t="shared" si="143"/>
        <v/>
      </c>
    </row>
    <row r="4509" spans="1:11" x14ac:dyDescent="0.35">
      <c r="A4509" s="69">
        <f t="shared" si="144"/>
        <v>45778</v>
      </c>
      <c r="B4509" t="s">
        <v>918</v>
      </c>
      <c r="C4509" t="s">
        <v>268</v>
      </c>
      <c r="D4509" s="187"/>
      <c r="E4509" t="s">
        <v>727</v>
      </c>
      <c r="F4509" t="s">
        <v>728</v>
      </c>
      <c r="G4509" t="s">
        <v>82</v>
      </c>
      <c r="H4509">
        <v>3849</v>
      </c>
      <c r="I4509" s="68" t="str">
        <f>VLOOKUP(E4509,Refs!$P$2:$R$29,3,FALSE)</f>
        <v>Y58</v>
      </c>
      <c r="J4509" s="68" t="str">
        <f>VLOOKUP(E4509,Refs!$P$2:$S$29,4,FALSE)</f>
        <v>South West</v>
      </c>
      <c r="K4509" s="28">
        <f t="shared" si="143"/>
        <v>3849</v>
      </c>
    </row>
    <row r="4510" spans="1:11" x14ac:dyDescent="0.35">
      <c r="A4510" s="69">
        <f t="shared" si="144"/>
        <v>45778</v>
      </c>
      <c r="B4510" t="s">
        <v>918</v>
      </c>
      <c r="C4510" t="s">
        <v>268</v>
      </c>
      <c r="D4510" s="187"/>
      <c r="E4510" t="s">
        <v>727</v>
      </c>
      <c r="F4510" t="s">
        <v>728</v>
      </c>
      <c r="G4510" t="s">
        <v>83</v>
      </c>
      <c r="H4510">
        <v>1363</v>
      </c>
      <c r="I4510" s="68" t="str">
        <f>VLOOKUP(E4510,Refs!$P$2:$R$29,3,FALSE)</f>
        <v>Y58</v>
      </c>
      <c r="J4510" s="68" t="str">
        <f>VLOOKUP(E4510,Refs!$P$2:$S$29,4,FALSE)</f>
        <v>South West</v>
      </c>
      <c r="K4510" s="28">
        <f t="shared" si="143"/>
        <v>1363</v>
      </c>
    </row>
    <row r="4511" spans="1:11" x14ac:dyDescent="0.35">
      <c r="A4511" s="69">
        <f t="shared" si="144"/>
        <v>45778</v>
      </c>
      <c r="B4511" t="s">
        <v>918</v>
      </c>
      <c r="C4511" t="s">
        <v>268</v>
      </c>
      <c r="D4511" s="187"/>
      <c r="E4511" t="s">
        <v>727</v>
      </c>
      <c r="F4511" t="s">
        <v>728</v>
      </c>
      <c r="G4511" t="s">
        <v>84</v>
      </c>
      <c r="H4511">
        <v>4793</v>
      </c>
      <c r="I4511" s="68" t="str">
        <f>VLOOKUP(E4511,Refs!$P$2:$R$29,3,FALSE)</f>
        <v>Y58</v>
      </c>
      <c r="J4511" s="68" t="str">
        <f>VLOOKUP(E4511,Refs!$P$2:$S$29,4,FALSE)</f>
        <v>South West</v>
      </c>
      <c r="K4511" s="28">
        <f t="shared" si="143"/>
        <v>4793</v>
      </c>
    </row>
    <row r="4512" spans="1:11" x14ac:dyDescent="0.35">
      <c r="A4512" s="69">
        <f t="shared" si="144"/>
        <v>45778</v>
      </c>
      <c r="B4512" t="s">
        <v>918</v>
      </c>
      <c r="C4512" t="s">
        <v>268</v>
      </c>
      <c r="D4512" s="187"/>
      <c r="E4512" t="s">
        <v>727</v>
      </c>
      <c r="F4512" t="s">
        <v>728</v>
      </c>
      <c r="G4512" t="s">
        <v>85</v>
      </c>
      <c r="H4512">
        <v>18845</v>
      </c>
      <c r="I4512" s="68" t="str">
        <f>VLOOKUP(E4512,Refs!$P$2:$R$29,3,FALSE)</f>
        <v>Y58</v>
      </c>
      <c r="J4512" s="68" t="str">
        <f>VLOOKUP(E4512,Refs!$P$2:$S$29,4,FALSE)</f>
        <v>South West</v>
      </c>
      <c r="K4512" s="28">
        <f t="shared" si="143"/>
        <v>18845</v>
      </c>
    </row>
    <row r="4513" spans="1:11" x14ac:dyDescent="0.35">
      <c r="A4513" s="69">
        <f t="shared" si="144"/>
        <v>45778</v>
      </c>
      <c r="B4513" t="s">
        <v>918</v>
      </c>
      <c r="C4513" t="s">
        <v>268</v>
      </c>
      <c r="D4513" s="187"/>
      <c r="E4513" t="s">
        <v>727</v>
      </c>
      <c r="F4513" t="s">
        <v>728</v>
      </c>
      <c r="G4513" t="s">
        <v>86</v>
      </c>
      <c r="H4513">
        <v>3227</v>
      </c>
      <c r="I4513" s="68" t="str">
        <f>VLOOKUP(E4513,Refs!$P$2:$R$29,3,FALSE)</f>
        <v>Y58</v>
      </c>
      <c r="J4513" s="68" t="str">
        <f>VLOOKUP(E4513,Refs!$P$2:$S$29,4,FALSE)</f>
        <v>South West</v>
      </c>
      <c r="K4513" s="28">
        <f t="shared" si="143"/>
        <v>3227</v>
      </c>
    </row>
    <row r="4514" spans="1:11" x14ac:dyDescent="0.35">
      <c r="A4514" s="69">
        <f t="shared" si="144"/>
        <v>45778</v>
      </c>
      <c r="B4514" t="s">
        <v>918</v>
      </c>
      <c r="C4514" t="s">
        <v>268</v>
      </c>
      <c r="D4514" s="187"/>
      <c r="E4514" t="s">
        <v>727</v>
      </c>
      <c r="F4514" t="s">
        <v>728</v>
      </c>
      <c r="G4514" t="s">
        <v>87</v>
      </c>
      <c r="H4514">
        <v>1866</v>
      </c>
      <c r="I4514" s="68" t="str">
        <f>VLOOKUP(E4514,Refs!$P$2:$R$29,3,FALSE)</f>
        <v>Y58</v>
      </c>
      <c r="J4514" s="68" t="str">
        <f>VLOOKUP(E4514,Refs!$P$2:$S$29,4,FALSE)</f>
        <v>South West</v>
      </c>
      <c r="K4514" s="28">
        <f t="shared" ref="K4514:K4577" si="145">IF(OR(H4514="NULL",H4514=0,H4514=""),"",H4514)</f>
        <v>1866</v>
      </c>
    </row>
    <row r="4515" spans="1:11" x14ac:dyDescent="0.35">
      <c r="A4515" s="69">
        <f t="shared" si="144"/>
        <v>45778</v>
      </c>
      <c r="B4515" t="s">
        <v>918</v>
      </c>
      <c r="C4515" t="s">
        <v>268</v>
      </c>
      <c r="D4515" s="187"/>
      <c r="E4515" t="s">
        <v>727</v>
      </c>
      <c r="F4515" t="s">
        <v>728</v>
      </c>
      <c r="G4515" t="s">
        <v>88</v>
      </c>
      <c r="H4515">
        <v>12868</v>
      </c>
      <c r="I4515" s="68" t="str">
        <f>VLOOKUP(E4515,Refs!$P$2:$R$29,3,FALSE)</f>
        <v>Y58</v>
      </c>
      <c r="J4515" s="68" t="str">
        <f>VLOOKUP(E4515,Refs!$P$2:$S$29,4,FALSE)</f>
        <v>South West</v>
      </c>
      <c r="K4515" s="28">
        <f t="shared" si="145"/>
        <v>12868</v>
      </c>
    </row>
    <row r="4516" spans="1:11" x14ac:dyDescent="0.35">
      <c r="A4516" s="69">
        <f t="shared" si="144"/>
        <v>45778</v>
      </c>
      <c r="B4516" t="s">
        <v>918</v>
      </c>
      <c r="C4516" t="s">
        <v>268</v>
      </c>
      <c r="D4516" s="187"/>
      <c r="E4516" t="s">
        <v>727</v>
      </c>
      <c r="F4516" t="s">
        <v>728</v>
      </c>
      <c r="G4516" t="s">
        <v>89</v>
      </c>
      <c r="H4516">
        <v>46674</v>
      </c>
      <c r="I4516" s="68" t="str">
        <f>VLOOKUP(E4516,Refs!$P$2:$R$29,3,FALSE)</f>
        <v>Y58</v>
      </c>
      <c r="J4516" s="68" t="str">
        <f>VLOOKUP(E4516,Refs!$P$2:$S$29,4,FALSE)</f>
        <v>South West</v>
      </c>
      <c r="K4516" s="28">
        <f t="shared" si="145"/>
        <v>46674</v>
      </c>
    </row>
    <row r="4517" spans="1:11" x14ac:dyDescent="0.35">
      <c r="A4517" s="69">
        <f t="shared" si="144"/>
        <v>45778</v>
      </c>
      <c r="B4517" t="s">
        <v>918</v>
      </c>
      <c r="C4517" t="s">
        <v>268</v>
      </c>
      <c r="D4517" s="187"/>
      <c r="E4517" t="s">
        <v>727</v>
      </c>
      <c r="F4517" t="s">
        <v>728</v>
      </c>
      <c r="G4517" t="s">
        <v>90</v>
      </c>
      <c r="H4517">
        <v>14307</v>
      </c>
      <c r="I4517" s="68" t="str">
        <f>VLOOKUP(E4517,Refs!$P$2:$R$29,3,FALSE)</f>
        <v>Y58</v>
      </c>
      <c r="J4517" s="68" t="str">
        <f>VLOOKUP(E4517,Refs!$P$2:$S$29,4,FALSE)</f>
        <v>South West</v>
      </c>
      <c r="K4517" s="28">
        <f t="shared" si="145"/>
        <v>14307</v>
      </c>
    </row>
    <row r="4518" spans="1:11" x14ac:dyDescent="0.35">
      <c r="A4518" s="69">
        <f t="shared" si="144"/>
        <v>45778</v>
      </c>
      <c r="B4518" t="s">
        <v>918</v>
      </c>
      <c r="C4518" t="s">
        <v>268</v>
      </c>
      <c r="D4518" s="187"/>
      <c r="E4518" t="s">
        <v>727</v>
      </c>
      <c r="F4518" t="s">
        <v>728</v>
      </c>
      <c r="G4518" t="s">
        <v>27</v>
      </c>
      <c r="H4518">
        <v>1910</v>
      </c>
      <c r="I4518" s="68" t="str">
        <f>VLOOKUP(E4518,Refs!$P$2:$R$29,3,FALSE)</f>
        <v>Y58</v>
      </c>
      <c r="J4518" s="68" t="str">
        <f>VLOOKUP(E4518,Refs!$P$2:$S$29,4,FALSE)</f>
        <v>South West</v>
      </c>
      <c r="K4518" s="28">
        <f t="shared" si="145"/>
        <v>1910</v>
      </c>
    </row>
    <row r="4519" spans="1:11" x14ac:dyDescent="0.35">
      <c r="A4519" s="69">
        <f t="shared" si="144"/>
        <v>45778</v>
      </c>
      <c r="B4519" t="s">
        <v>918</v>
      </c>
      <c r="C4519" t="s">
        <v>268</v>
      </c>
      <c r="D4519" s="187"/>
      <c r="E4519" t="s">
        <v>727</v>
      </c>
      <c r="F4519" t="s">
        <v>728</v>
      </c>
      <c r="G4519" t="s">
        <v>29</v>
      </c>
      <c r="H4519">
        <v>967</v>
      </c>
      <c r="I4519" s="68" t="str">
        <f>VLOOKUP(E4519,Refs!$P$2:$R$29,3,FALSE)</f>
        <v>Y58</v>
      </c>
      <c r="J4519" s="68" t="str">
        <f>VLOOKUP(E4519,Refs!$P$2:$S$29,4,FALSE)</f>
        <v>South West</v>
      </c>
      <c r="K4519" s="28">
        <f t="shared" si="145"/>
        <v>967</v>
      </c>
    </row>
    <row r="4520" spans="1:11" x14ac:dyDescent="0.35">
      <c r="A4520" s="69">
        <f t="shared" si="144"/>
        <v>45778</v>
      </c>
      <c r="B4520" t="s">
        <v>918</v>
      </c>
      <c r="C4520" t="s">
        <v>268</v>
      </c>
      <c r="D4520" s="187"/>
      <c r="E4520" t="s">
        <v>727</v>
      </c>
      <c r="F4520" t="s">
        <v>728</v>
      </c>
      <c r="G4520" t="s">
        <v>91</v>
      </c>
      <c r="H4520">
        <v>900</v>
      </c>
      <c r="I4520" s="68" t="str">
        <f>VLOOKUP(E4520,Refs!$P$2:$R$29,3,FALSE)</f>
        <v>Y58</v>
      </c>
      <c r="J4520" s="68" t="str">
        <f>VLOOKUP(E4520,Refs!$P$2:$S$29,4,FALSE)</f>
        <v>South West</v>
      </c>
      <c r="K4520" s="28">
        <f t="shared" si="145"/>
        <v>900</v>
      </c>
    </row>
    <row r="4521" spans="1:11" x14ac:dyDescent="0.35">
      <c r="A4521" s="69">
        <f t="shared" si="144"/>
        <v>45778</v>
      </c>
      <c r="B4521" t="s">
        <v>918</v>
      </c>
      <c r="C4521" t="s">
        <v>268</v>
      </c>
      <c r="D4521" s="187"/>
      <c r="E4521" t="s">
        <v>727</v>
      </c>
      <c r="F4521" t="s">
        <v>728</v>
      </c>
      <c r="G4521" t="s">
        <v>92</v>
      </c>
      <c r="H4521">
        <v>8</v>
      </c>
      <c r="I4521" s="68" t="str">
        <f>VLOOKUP(E4521,Refs!$P$2:$R$29,3,FALSE)</f>
        <v>Y58</v>
      </c>
      <c r="J4521" s="68" t="str">
        <f>VLOOKUP(E4521,Refs!$P$2:$S$29,4,FALSE)</f>
        <v>South West</v>
      </c>
      <c r="K4521" s="28">
        <f t="shared" si="145"/>
        <v>8</v>
      </c>
    </row>
    <row r="4522" spans="1:11" x14ac:dyDescent="0.35">
      <c r="A4522" s="69">
        <f t="shared" si="144"/>
        <v>45778</v>
      </c>
      <c r="B4522" t="s">
        <v>918</v>
      </c>
      <c r="C4522" t="s">
        <v>268</v>
      </c>
      <c r="D4522" s="187"/>
      <c r="E4522" t="s">
        <v>727</v>
      </c>
      <c r="F4522" t="s">
        <v>728</v>
      </c>
      <c r="G4522" t="s">
        <v>93</v>
      </c>
      <c r="H4522">
        <v>1771</v>
      </c>
      <c r="I4522" s="68" t="str">
        <f>VLOOKUP(E4522,Refs!$P$2:$R$29,3,FALSE)</f>
        <v>Y58</v>
      </c>
      <c r="J4522" s="68" t="str">
        <f>VLOOKUP(E4522,Refs!$P$2:$S$29,4,FALSE)</f>
        <v>South West</v>
      </c>
      <c r="K4522" s="28">
        <f t="shared" si="145"/>
        <v>1771</v>
      </c>
    </row>
    <row r="4523" spans="1:11" x14ac:dyDescent="0.35">
      <c r="A4523" s="69">
        <f t="shared" si="144"/>
        <v>45778</v>
      </c>
      <c r="B4523" t="s">
        <v>918</v>
      </c>
      <c r="C4523" t="s">
        <v>268</v>
      </c>
      <c r="D4523" s="187"/>
      <c r="E4523" t="s">
        <v>727</v>
      </c>
      <c r="F4523" t="s">
        <v>728</v>
      </c>
      <c r="G4523" t="s">
        <v>94</v>
      </c>
      <c r="H4523">
        <v>45</v>
      </c>
      <c r="I4523" s="68" t="str">
        <f>VLOOKUP(E4523,Refs!$P$2:$R$29,3,FALSE)</f>
        <v>Y58</v>
      </c>
      <c r="J4523" s="68" t="str">
        <f>VLOOKUP(E4523,Refs!$P$2:$S$29,4,FALSE)</f>
        <v>South West</v>
      </c>
      <c r="K4523" s="28">
        <f t="shared" si="145"/>
        <v>45</v>
      </c>
    </row>
    <row r="4524" spans="1:11" x14ac:dyDescent="0.35">
      <c r="A4524" s="69">
        <f t="shared" si="144"/>
        <v>45778</v>
      </c>
      <c r="B4524" t="s">
        <v>918</v>
      </c>
      <c r="C4524" t="s">
        <v>268</v>
      </c>
      <c r="D4524" s="187"/>
      <c r="E4524" t="s">
        <v>727</v>
      </c>
      <c r="F4524" t="s">
        <v>728</v>
      </c>
      <c r="G4524" t="s">
        <v>95</v>
      </c>
      <c r="H4524">
        <v>1441</v>
      </c>
      <c r="I4524" s="68" t="str">
        <f>VLOOKUP(E4524,Refs!$P$2:$R$29,3,FALSE)</f>
        <v>Y58</v>
      </c>
      <c r="J4524" s="68" t="str">
        <f>VLOOKUP(E4524,Refs!$P$2:$S$29,4,FALSE)</f>
        <v>South West</v>
      </c>
      <c r="K4524" s="28">
        <f t="shared" si="145"/>
        <v>1441</v>
      </c>
    </row>
    <row r="4525" spans="1:11" x14ac:dyDescent="0.35">
      <c r="A4525" s="69">
        <f t="shared" si="144"/>
        <v>45778</v>
      </c>
      <c r="B4525" t="s">
        <v>918</v>
      </c>
      <c r="C4525" t="s">
        <v>268</v>
      </c>
      <c r="D4525" s="187"/>
      <c r="E4525" t="s">
        <v>727</v>
      </c>
      <c r="F4525" t="s">
        <v>728</v>
      </c>
      <c r="G4525" t="s">
        <v>96</v>
      </c>
      <c r="H4525">
        <v>67</v>
      </c>
      <c r="I4525" s="68" t="str">
        <f>VLOOKUP(E4525,Refs!$P$2:$R$29,3,FALSE)</f>
        <v>Y58</v>
      </c>
      <c r="J4525" s="68" t="str">
        <f>VLOOKUP(E4525,Refs!$P$2:$S$29,4,FALSE)</f>
        <v>South West</v>
      </c>
      <c r="K4525" s="28">
        <f t="shared" si="145"/>
        <v>67</v>
      </c>
    </row>
    <row r="4526" spans="1:11" x14ac:dyDescent="0.35">
      <c r="A4526" s="69">
        <f t="shared" si="144"/>
        <v>45778</v>
      </c>
      <c r="B4526" t="s">
        <v>918</v>
      </c>
      <c r="C4526" t="s">
        <v>268</v>
      </c>
      <c r="D4526" s="187"/>
      <c r="E4526" t="s">
        <v>727</v>
      </c>
      <c r="F4526" t="s">
        <v>728</v>
      </c>
      <c r="G4526" t="s">
        <v>97</v>
      </c>
      <c r="H4526">
        <v>2512</v>
      </c>
      <c r="I4526" s="68" t="str">
        <f>VLOOKUP(E4526,Refs!$P$2:$R$29,3,FALSE)</f>
        <v>Y58</v>
      </c>
      <c r="J4526" s="68" t="str">
        <f>VLOOKUP(E4526,Refs!$P$2:$S$29,4,FALSE)</f>
        <v>South West</v>
      </c>
      <c r="K4526" s="28">
        <f t="shared" si="145"/>
        <v>2512</v>
      </c>
    </row>
    <row r="4527" spans="1:11" x14ac:dyDescent="0.35">
      <c r="A4527" s="69">
        <f t="shared" si="144"/>
        <v>45778</v>
      </c>
      <c r="B4527" t="s">
        <v>918</v>
      </c>
      <c r="C4527" t="s">
        <v>268</v>
      </c>
      <c r="D4527" s="187"/>
      <c r="E4527" t="s">
        <v>727</v>
      </c>
      <c r="F4527" t="s">
        <v>728</v>
      </c>
      <c r="G4527" t="s">
        <v>31</v>
      </c>
      <c r="H4527">
        <v>2252</v>
      </c>
      <c r="I4527" s="68" t="str">
        <f>VLOOKUP(E4527,Refs!$P$2:$R$29,3,FALSE)</f>
        <v>Y58</v>
      </c>
      <c r="J4527" s="68" t="str">
        <f>VLOOKUP(E4527,Refs!$P$2:$S$29,4,FALSE)</f>
        <v>South West</v>
      </c>
      <c r="K4527" s="28">
        <f t="shared" si="145"/>
        <v>2252</v>
      </c>
    </row>
    <row r="4528" spans="1:11" x14ac:dyDescent="0.35">
      <c r="A4528" s="69">
        <f t="shared" si="144"/>
        <v>45778</v>
      </c>
      <c r="B4528" t="s">
        <v>918</v>
      </c>
      <c r="C4528" t="s">
        <v>268</v>
      </c>
      <c r="D4528" s="187"/>
      <c r="E4528" t="s">
        <v>727</v>
      </c>
      <c r="F4528" t="s">
        <v>728</v>
      </c>
      <c r="G4528" t="s">
        <v>98</v>
      </c>
      <c r="H4528">
        <v>891</v>
      </c>
      <c r="I4528" s="68" t="str">
        <f>VLOOKUP(E4528,Refs!$P$2:$R$29,3,FALSE)</f>
        <v>Y58</v>
      </c>
      <c r="J4528" s="68" t="str">
        <f>VLOOKUP(E4528,Refs!$P$2:$S$29,4,FALSE)</f>
        <v>South West</v>
      </c>
      <c r="K4528" s="28">
        <f t="shared" si="145"/>
        <v>891</v>
      </c>
    </row>
    <row r="4529" spans="1:11" x14ac:dyDescent="0.35">
      <c r="A4529" s="69">
        <f t="shared" si="144"/>
        <v>45778</v>
      </c>
      <c r="B4529" t="s">
        <v>918</v>
      </c>
      <c r="C4529" t="s">
        <v>268</v>
      </c>
      <c r="D4529" s="187"/>
      <c r="E4529" t="s">
        <v>727</v>
      </c>
      <c r="F4529" t="s">
        <v>728</v>
      </c>
      <c r="G4529" t="s">
        <v>99</v>
      </c>
      <c r="H4529">
        <v>1863</v>
      </c>
      <c r="I4529" s="68" t="str">
        <f>VLOOKUP(E4529,Refs!$P$2:$R$29,3,FALSE)</f>
        <v>Y58</v>
      </c>
      <c r="J4529" s="68" t="str">
        <f>VLOOKUP(E4529,Refs!$P$2:$S$29,4,FALSE)</f>
        <v>South West</v>
      </c>
      <c r="K4529" s="28">
        <f t="shared" si="145"/>
        <v>1863</v>
      </c>
    </row>
    <row r="4530" spans="1:11" x14ac:dyDescent="0.35">
      <c r="A4530" s="69">
        <f t="shared" si="144"/>
        <v>45778</v>
      </c>
      <c r="B4530" t="s">
        <v>918</v>
      </c>
      <c r="C4530" t="s">
        <v>268</v>
      </c>
      <c r="D4530" s="187"/>
      <c r="E4530" t="s">
        <v>727</v>
      </c>
      <c r="F4530" t="s">
        <v>728</v>
      </c>
      <c r="G4530" t="s">
        <v>100</v>
      </c>
      <c r="H4530">
        <v>1804</v>
      </c>
      <c r="I4530" s="68" t="str">
        <f>VLOOKUP(E4530,Refs!$P$2:$R$29,3,FALSE)</f>
        <v>Y58</v>
      </c>
      <c r="J4530" s="68" t="str">
        <f>VLOOKUP(E4530,Refs!$P$2:$S$29,4,FALSE)</f>
        <v>South West</v>
      </c>
      <c r="K4530" s="28">
        <f t="shared" si="145"/>
        <v>1804</v>
      </c>
    </row>
    <row r="4531" spans="1:11" x14ac:dyDescent="0.35">
      <c r="A4531" s="69">
        <f t="shared" si="144"/>
        <v>45778</v>
      </c>
      <c r="B4531" t="s">
        <v>918</v>
      </c>
      <c r="C4531" t="s">
        <v>268</v>
      </c>
      <c r="D4531" s="187"/>
      <c r="E4531" t="s">
        <v>727</v>
      </c>
      <c r="F4531" t="s">
        <v>728</v>
      </c>
      <c r="G4531" t="s">
        <v>101</v>
      </c>
      <c r="H4531">
        <v>1028</v>
      </c>
      <c r="I4531" s="68" t="str">
        <f>VLOOKUP(E4531,Refs!$P$2:$R$29,3,FALSE)</f>
        <v>Y58</v>
      </c>
      <c r="J4531" s="68" t="str">
        <f>VLOOKUP(E4531,Refs!$P$2:$S$29,4,FALSE)</f>
        <v>South West</v>
      </c>
      <c r="K4531" s="28">
        <f t="shared" si="145"/>
        <v>1028</v>
      </c>
    </row>
    <row r="4532" spans="1:11" x14ac:dyDescent="0.35">
      <c r="A4532" s="69">
        <f t="shared" si="144"/>
        <v>45778</v>
      </c>
      <c r="B4532" t="s">
        <v>918</v>
      </c>
      <c r="C4532" t="s">
        <v>268</v>
      </c>
      <c r="D4532" s="187"/>
      <c r="E4532" t="s">
        <v>727</v>
      </c>
      <c r="F4532" t="s">
        <v>728</v>
      </c>
      <c r="G4532" t="s">
        <v>102</v>
      </c>
      <c r="H4532">
        <v>379</v>
      </c>
      <c r="I4532" s="68" t="str">
        <f>VLOOKUP(E4532,Refs!$P$2:$R$29,3,FALSE)</f>
        <v>Y58</v>
      </c>
      <c r="J4532" s="68" t="str">
        <f>VLOOKUP(E4532,Refs!$P$2:$S$29,4,FALSE)</f>
        <v>South West</v>
      </c>
      <c r="K4532" s="28">
        <f t="shared" si="145"/>
        <v>379</v>
      </c>
    </row>
    <row r="4533" spans="1:11" x14ac:dyDescent="0.35">
      <c r="A4533" s="69">
        <f t="shared" si="144"/>
        <v>45778</v>
      </c>
      <c r="B4533" t="s">
        <v>918</v>
      </c>
      <c r="C4533" t="s">
        <v>268</v>
      </c>
      <c r="D4533" s="187"/>
      <c r="E4533" t="s">
        <v>727</v>
      </c>
      <c r="F4533" t="s">
        <v>728</v>
      </c>
      <c r="G4533" t="s">
        <v>103</v>
      </c>
      <c r="H4533">
        <v>138</v>
      </c>
      <c r="I4533" s="68" t="str">
        <f>VLOOKUP(E4533,Refs!$P$2:$R$29,3,FALSE)</f>
        <v>Y58</v>
      </c>
      <c r="J4533" s="68" t="str">
        <f>VLOOKUP(E4533,Refs!$P$2:$S$29,4,FALSE)</f>
        <v>South West</v>
      </c>
      <c r="K4533" s="28">
        <f t="shared" si="145"/>
        <v>138</v>
      </c>
    </row>
    <row r="4534" spans="1:11" x14ac:dyDescent="0.35">
      <c r="A4534" s="69">
        <f t="shared" si="144"/>
        <v>45778</v>
      </c>
      <c r="B4534" t="s">
        <v>918</v>
      </c>
      <c r="C4534" t="s">
        <v>268</v>
      </c>
      <c r="D4534" s="187"/>
      <c r="E4534" t="s">
        <v>727</v>
      </c>
      <c r="F4534" t="s">
        <v>728</v>
      </c>
      <c r="G4534" t="s">
        <v>104</v>
      </c>
      <c r="H4534">
        <v>1468</v>
      </c>
      <c r="I4534" s="68" t="str">
        <f>VLOOKUP(E4534,Refs!$P$2:$R$29,3,FALSE)</f>
        <v>Y58</v>
      </c>
      <c r="J4534" s="68" t="str">
        <f>VLOOKUP(E4534,Refs!$P$2:$S$29,4,FALSE)</f>
        <v>South West</v>
      </c>
      <c r="K4534" s="28">
        <f t="shared" si="145"/>
        <v>1468</v>
      </c>
    </row>
    <row r="4535" spans="1:11" x14ac:dyDescent="0.35">
      <c r="A4535" s="69">
        <f t="shared" si="144"/>
        <v>45778</v>
      </c>
      <c r="B4535" t="s">
        <v>918</v>
      </c>
      <c r="C4535" t="s">
        <v>268</v>
      </c>
      <c r="D4535" s="187"/>
      <c r="E4535" t="s">
        <v>727</v>
      </c>
      <c r="F4535" t="s">
        <v>728</v>
      </c>
      <c r="G4535" t="s">
        <v>105</v>
      </c>
      <c r="H4535">
        <v>4171006</v>
      </c>
      <c r="I4535" s="68" t="str">
        <f>VLOOKUP(E4535,Refs!$P$2:$R$29,3,FALSE)</f>
        <v>Y58</v>
      </c>
      <c r="J4535" s="68" t="str">
        <f>VLOOKUP(E4535,Refs!$P$2:$S$29,4,FALSE)</f>
        <v>South West</v>
      </c>
      <c r="K4535" s="28">
        <f t="shared" si="145"/>
        <v>4171006</v>
      </c>
    </row>
    <row r="4536" spans="1:11" x14ac:dyDescent="0.35">
      <c r="A4536" s="69">
        <f t="shared" si="144"/>
        <v>45778</v>
      </c>
      <c r="B4536" t="s">
        <v>918</v>
      </c>
      <c r="C4536" t="s">
        <v>268</v>
      </c>
      <c r="D4536" s="187"/>
      <c r="E4536" t="s">
        <v>727</v>
      </c>
      <c r="F4536" t="s">
        <v>728</v>
      </c>
      <c r="G4536" t="s">
        <v>106</v>
      </c>
      <c r="H4536">
        <v>959</v>
      </c>
      <c r="I4536" s="68" t="str">
        <f>VLOOKUP(E4536,Refs!$P$2:$R$29,3,FALSE)</f>
        <v>Y58</v>
      </c>
      <c r="J4536" s="68" t="str">
        <f>VLOOKUP(E4536,Refs!$P$2:$S$29,4,FALSE)</f>
        <v>South West</v>
      </c>
      <c r="K4536" s="28">
        <f t="shared" si="145"/>
        <v>959</v>
      </c>
    </row>
    <row r="4537" spans="1:11" x14ac:dyDescent="0.35">
      <c r="A4537" s="69">
        <f t="shared" si="144"/>
        <v>45778</v>
      </c>
      <c r="B4537" t="s">
        <v>918</v>
      </c>
      <c r="C4537" t="s">
        <v>268</v>
      </c>
      <c r="D4537" s="187"/>
      <c r="E4537" t="s">
        <v>727</v>
      </c>
      <c r="F4537" t="s">
        <v>728</v>
      </c>
      <c r="G4537" t="s">
        <v>107</v>
      </c>
      <c r="H4537">
        <v>933</v>
      </c>
      <c r="I4537" s="68" t="str">
        <f>VLOOKUP(E4537,Refs!$P$2:$R$29,3,FALSE)</f>
        <v>Y58</v>
      </c>
      <c r="J4537" s="68" t="str">
        <f>VLOOKUP(E4537,Refs!$P$2:$S$29,4,FALSE)</f>
        <v>South West</v>
      </c>
      <c r="K4537" s="28">
        <f t="shared" si="145"/>
        <v>933</v>
      </c>
    </row>
    <row r="4538" spans="1:11" x14ac:dyDescent="0.35">
      <c r="A4538" s="69">
        <f t="shared" si="144"/>
        <v>45778</v>
      </c>
      <c r="B4538" t="s">
        <v>918</v>
      </c>
      <c r="C4538" t="s">
        <v>268</v>
      </c>
      <c r="D4538" s="187"/>
      <c r="E4538" t="s">
        <v>727</v>
      </c>
      <c r="F4538" t="s">
        <v>728</v>
      </c>
      <c r="G4538" t="s">
        <v>108</v>
      </c>
      <c r="H4538">
        <v>92</v>
      </c>
      <c r="I4538" s="68" t="str">
        <f>VLOOKUP(E4538,Refs!$P$2:$R$29,3,FALSE)</f>
        <v>Y58</v>
      </c>
      <c r="J4538" s="68" t="str">
        <f>VLOOKUP(E4538,Refs!$P$2:$S$29,4,FALSE)</f>
        <v>South West</v>
      </c>
      <c r="K4538" s="28">
        <f t="shared" si="145"/>
        <v>92</v>
      </c>
    </row>
    <row r="4539" spans="1:11" x14ac:dyDescent="0.35">
      <c r="A4539" s="69">
        <f t="shared" si="144"/>
        <v>45778</v>
      </c>
      <c r="B4539" t="s">
        <v>918</v>
      </c>
      <c r="C4539" t="s">
        <v>268</v>
      </c>
      <c r="D4539" s="187"/>
      <c r="E4539" t="s">
        <v>727</v>
      </c>
      <c r="F4539" t="s">
        <v>728</v>
      </c>
      <c r="G4539" t="s">
        <v>109</v>
      </c>
      <c r="H4539">
        <v>681</v>
      </c>
      <c r="I4539" s="68" t="str">
        <f>VLOOKUP(E4539,Refs!$P$2:$R$29,3,FALSE)</f>
        <v>Y58</v>
      </c>
      <c r="J4539" s="68" t="str">
        <f>VLOOKUP(E4539,Refs!$P$2:$S$29,4,FALSE)</f>
        <v>South West</v>
      </c>
      <c r="K4539" s="28">
        <f t="shared" si="145"/>
        <v>681</v>
      </c>
    </row>
    <row r="4540" spans="1:11" x14ac:dyDescent="0.35">
      <c r="A4540" s="69">
        <f t="shared" si="144"/>
        <v>45778</v>
      </c>
      <c r="B4540" t="s">
        <v>918</v>
      </c>
      <c r="C4540" t="s">
        <v>268</v>
      </c>
      <c r="D4540" s="187"/>
      <c r="E4540" t="s">
        <v>727</v>
      </c>
      <c r="F4540" t="s">
        <v>728</v>
      </c>
      <c r="G4540" t="s">
        <v>110</v>
      </c>
      <c r="H4540">
        <v>3239355</v>
      </c>
      <c r="I4540" s="68" t="str">
        <f>VLOOKUP(E4540,Refs!$P$2:$R$29,3,FALSE)</f>
        <v>Y58</v>
      </c>
      <c r="J4540" s="68" t="str">
        <f>VLOOKUP(E4540,Refs!$P$2:$S$29,4,FALSE)</f>
        <v>South West</v>
      </c>
      <c r="K4540" s="28">
        <f t="shared" si="145"/>
        <v>3239355</v>
      </c>
    </row>
    <row r="4541" spans="1:11" x14ac:dyDescent="0.35">
      <c r="A4541" s="69">
        <f t="shared" si="144"/>
        <v>45778</v>
      </c>
      <c r="B4541" t="s">
        <v>918</v>
      </c>
      <c r="C4541" t="s">
        <v>268</v>
      </c>
      <c r="D4541" s="187"/>
      <c r="E4541" t="s">
        <v>727</v>
      </c>
      <c r="F4541" t="s">
        <v>728</v>
      </c>
      <c r="G4541" t="s">
        <v>111</v>
      </c>
      <c r="H4541">
        <v>168</v>
      </c>
      <c r="I4541" s="68" t="str">
        <f>VLOOKUP(E4541,Refs!$P$2:$R$29,3,FALSE)</f>
        <v>Y58</v>
      </c>
      <c r="J4541" s="68" t="str">
        <f>VLOOKUP(E4541,Refs!$P$2:$S$29,4,FALSE)</f>
        <v>South West</v>
      </c>
      <c r="K4541" s="28">
        <f t="shared" si="145"/>
        <v>168</v>
      </c>
    </row>
    <row r="4542" spans="1:11" x14ac:dyDescent="0.35">
      <c r="A4542" s="69">
        <f t="shared" si="144"/>
        <v>45778</v>
      </c>
      <c r="B4542" t="s">
        <v>918</v>
      </c>
      <c r="C4542" t="s">
        <v>268</v>
      </c>
      <c r="D4542" s="187"/>
      <c r="E4542" t="s">
        <v>727</v>
      </c>
      <c r="F4542" t="s">
        <v>728</v>
      </c>
      <c r="G4542" t="s">
        <v>814</v>
      </c>
      <c r="H4542">
        <v>3700</v>
      </c>
      <c r="I4542" s="68" t="str">
        <f>VLOOKUP(E4542,Refs!$P$2:$R$29,3,FALSE)</f>
        <v>Y58</v>
      </c>
      <c r="J4542" s="68" t="str">
        <f>VLOOKUP(E4542,Refs!$P$2:$S$29,4,FALSE)</f>
        <v>South West</v>
      </c>
      <c r="K4542" s="28">
        <f t="shared" si="145"/>
        <v>3700</v>
      </c>
    </row>
    <row r="4543" spans="1:11" x14ac:dyDescent="0.35">
      <c r="A4543" s="69">
        <f t="shared" si="144"/>
        <v>45778</v>
      </c>
      <c r="B4543" t="s">
        <v>918</v>
      </c>
      <c r="C4543" t="s">
        <v>268</v>
      </c>
      <c r="D4543" s="187"/>
      <c r="E4543" t="s">
        <v>727</v>
      </c>
      <c r="F4543" t="s">
        <v>728</v>
      </c>
      <c r="G4543" t="s">
        <v>815</v>
      </c>
      <c r="H4543">
        <v>995</v>
      </c>
      <c r="I4543" s="68" t="str">
        <f>VLOOKUP(E4543,Refs!$P$2:$R$29,3,FALSE)</f>
        <v>Y58</v>
      </c>
      <c r="J4543" s="68" t="str">
        <f>VLOOKUP(E4543,Refs!$P$2:$S$29,4,FALSE)</f>
        <v>South West</v>
      </c>
      <c r="K4543" s="28">
        <f t="shared" si="145"/>
        <v>995</v>
      </c>
    </row>
    <row r="4544" spans="1:11" x14ac:dyDescent="0.35">
      <c r="A4544" s="69">
        <f t="shared" si="144"/>
        <v>45778</v>
      </c>
      <c r="B4544" t="s">
        <v>918</v>
      </c>
      <c r="C4544" t="s">
        <v>268</v>
      </c>
      <c r="D4544" s="187"/>
      <c r="E4544" t="s">
        <v>727</v>
      </c>
      <c r="F4544" t="s">
        <v>728</v>
      </c>
      <c r="G4544" t="s">
        <v>112</v>
      </c>
      <c r="H4544">
        <v>13235</v>
      </c>
      <c r="I4544" s="68" t="str">
        <f>VLOOKUP(E4544,Refs!$P$2:$R$29,3,FALSE)</f>
        <v>Y58</v>
      </c>
      <c r="J4544" s="68" t="str">
        <f>VLOOKUP(E4544,Refs!$P$2:$S$29,4,FALSE)</f>
        <v>South West</v>
      </c>
      <c r="K4544" s="28">
        <f t="shared" si="145"/>
        <v>13235</v>
      </c>
    </row>
    <row r="4545" spans="1:11" x14ac:dyDescent="0.35">
      <c r="A4545" s="69">
        <f t="shared" si="144"/>
        <v>45778</v>
      </c>
      <c r="B4545" t="s">
        <v>918</v>
      </c>
      <c r="C4545" t="s">
        <v>268</v>
      </c>
      <c r="D4545" s="187"/>
      <c r="E4545" t="s">
        <v>727</v>
      </c>
      <c r="F4545" t="s">
        <v>728</v>
      </c>
      <c r="G4545" t="s">
        <v>113</v>
      </c>
      <c r="H4545">
        <v>12</v>
      </c>
      <c r="I4545" s="68" t="str">
        <f>VLOOKUP(E4545,Refs!$P$2:$R$29,3,FALSE)</f>
        <v>Y58</v>
      </c>
      <c r="J4545" s="68" t="str">
        <f>VLOOKUP(E4545,Refs!$P$2:$S$29,4,FALSE)</f>
        <v>South West</v>
      </c>
      <c r="K4545" s="28">
        <f t="shared" si="145"/>
        <v>12</v>
      </c>
    </row>
    <row r="4546" spans="1:11" x14ac:dyDescent="0.35">
      <c r="A4546" s="69">
        <f t="shared" si="144"/>
        <v>45778</v>
      </c>
      <c r="B4546" t="s">
        <v>918</v>
      </c>
      <c r="C4546" t="s">
        <v>268</v>
      </c>
      <c r="D4546" s="187"/>
      <c r="E4546" t="s">
        <v>727</v>
      </c>
      <c r="F4546" t="s">
        <v>728</v>
      </c>
      <c r="G4546" t="s">
        <v>114</v>
      </c>
      <c r="H4546">
        <v>11934</v>
      </c>
      <c r="I4546" s="68" t="str">
        <f>VLOOKUP(E4546,Refs!$P$2:$R$29,3,FALSE)</f>
        <v>Y58</v>
      </c>
      <c r="J4546" s="68" t="str">
        <f>VLOOKUP(E4546,Refs!$P$2:$S$29,4,FALSE)</f>
        <v>South West</v>
      </c>
      <c r="K4546" s="28">
        <f t="shared" si="145"/>
        <v>11934</v>
      </c>
    </row>
    <row r="4547" spans="1:11" x14ac:dyDescent="0.35">
      <c r="A4547" s="69">
        <f t="shared" ref="A4547:A4610" si="146">DATEVALUE(RIGHT(B4547,8))</f>
        <v>45778</v>
      </c>
      <c r="B4547" t="s">
        <v>918</v>
      </c>
      <c r="C4547" t="s">
        <v>268</v>
      </c>
      <c r="D4547" s="187"/>
      <c r="E4547" t="s">
        <v>727</v>
      </c>
      <c r="F4547" t="s">
        <v>728</v>
      </c>
      <c r="G4547" t="s">
        <v>115</v>
      </c>
      <c r="H4547">
        <v>2934</v>
      </c>
      <c r="I4547" s="68" t="str">
        <f>VLOOKUP(E4547,Refs!$P$2:$R$29,3,FALSE)</f>
        <v>Y58</v>
      </c>
      <c r="J4547" s="68" t="str">
        <f>VLOOKUP(E4547,Refs!$P$2:$S$29,4,FALSE)</f>
        <v>South West</v>
      </c>
      <c r="K4547" s="28">
        <f t="shared" si="145"/>
        <v>2934</v>
      </c>
    </row>
    <row r="4548" spans="1:11" x14ac:dyDescent="0.35">
      <c r="A4548" s="69">
        <f t="shared" si="146"/>
        <v>45778</v>
      </c>
      <c r="B4548" t="s">
        <v>918</v>
      </c>
      <c r="C4548" t="s">
        <v>268</v>
      </c>
      <c r="D4548" s="187"/>
      <c r="E4548" t="s">
        <v>727</v>
      </c>
      <c r="F4548" t="s">
        <v>728</v>
      </c>
      <c r="G4548" t="s">
        <v>116</v>
      </c>
      <c r="H4548">
        <v>1695</v>
      </c>
      <c r="I4548" s="68" t="str">
        <f>VLOOKUP(E4548,Refs!$P$2:$R$29,3,FALSE)</f>
        <v>Y58</v>
      </c>
      <c r="J4548" s="68" t="str">
        <f>VLOOKUP(E4548,Refs!$P$2:$S$29,4,FALSE)</f>
        <v>South West</v>
      </c>
      <c r="K4548" s="28">
        <f t="shared" si="145"/>
        <v>1695</v>
      </c>
    </row>
    <row r="4549" spans="1:11" x14ac:dyDescent="0.35">
      <c r="A4549" s="69">
        <f t="shared" si="146"/>
        <v>45778</v>
      </c>
      <c r="B4549" t="s">
        <v>918</v>
      </c>
      <c r="C4549" t="s">
        <v>268</v>
      </c>
      <c r="D4549" s="187"/>
      <c r="E4549" t="s">
        <v>727</v>
      </c>
      <c r="F4549" t="s">
        <v>728</v>
      </c>
      <c r="G4549" t="s">
        <v>117</v>
      </c>
      <c r="H4549">
        <v>838</v>
      </c>
      <c r="I4549" s="68" t="str">
        <f>VLOOKUP(E4549,Refs!$P$2:$R$29,3,FALSE)</f>
        <v>Y58</v>
      </c>
      <c r="J4549" s="68" t="str">
        <f>VLOOKUP(E4549,Refs!$P$2:$S$29,4,FALSE)</f>
        <v>South West</v>
      </c>
      <c r="K4549" s="28">
        <f t="shared" si="145"/>
        <v>838</v>
      </c>
    </row>
    <row r="4550" spans="1:11" x14ac:dyDescent="0.35">
      <c r="A4550" s="69">
        <f t="shared" si="146"/>
        <v>45778</v>
      </c>
      <c r="B4550" t="s">
        <v>918</v>
      </c>
      <c r="C4550" t="s">
        <v>268</v>
      </c>
      <c r="D4550" s="187"/>
      <c r="E4550" t="s">
        <v>727</v>
      </c>
      <c r="F4550" t="s">
        <v>728</v>
      </c>
      <c r="G4550" t="s">
        <v>118</v>
      </c>
      <c r="H4550">
        <v>2314</v>
      </c>
      <c r="I4550" s="68" t="str">
        <f>VLOOKUP(E4550,Refs!$P$2:$R$29,3,FALSE)</f>
        <v>Y58</v>
      </c>
      <c r="J4550" s="68" t="str">
        <f>VLOOKUP(E4550,Refs!$P$2:$S$29,4,FALSE)</f>
        <v>South West</v>
      </c>
      <c r="K4550" s="28">
        <f t="shared" si="145"/>
        <v>2314</v>
      </c>
    </row>
    <row r="4551" spans="1:11" x14ac:dyDescent="0.35">
      <c r="A4551" s="69">
        <f t="shared" si="146"/>
        <v>45778</v>
      </c>
      <c r="B4551" t="s">
        <v>918</v>
      </c>
      <c r="C4551" t="s">
        <v>268</v>
      </c>
      <c r="D4551" s="187"/>
      <c r="E4551" t="s">
        <v>727</v>
      </c>
      <c r="F4551" t="s">
        <v>728</v>
      </c>
      <c r="G4551" t="s">
        <v>119</v>
      </c>
      <c r="H4551">
        <v>2048</v>
      </c>
      <c r="I4551" s="68" t="str">
        <f>VLOOKUP(E4551,Refs!$P$2:$R$29,3,FALSE)</f>
        <v>Y58</v>
      </c>
      <c r="J4551" s="68" t="str">
        <f>VLOOKUP(E4551,Refs!$P$2:$S$29,4,FALSE)</f>
        <v>South West</v>
      </c>
      <c r="K4551" s="28">
        <f t="shared" si="145"/>
        <v>2048</v>
      </c>
    </row>
    <row r="4552" spans="1:11" x14ac:dyDescent="0.35">
      <c r="A4552" s="69">
        <f t="shared" si="146"/>
        <v>45778</v>
      </c>
      <c r="B4552" t="s">
        <v>918</v>
      </c>
      <c r="C4552" t="s">
        <v>268</v>
      </c>
      <c r="D4552" s="187"/>
      <c r="E4552" t="s">
        <v>727</v>
      </c>
      <c r="F4552" t="s">
        <v>728</v>
      </c>
      <c r="G4552" t="s">
        <v>120</v>
      </c>
      <c r="H4552">
        <v>758</v>
      </c>
      <c r="I4552" s="68" t="str">
        <f>VLOOKUP(E4552,Refs!$P$2:$R$29,3,FALSE)</f>
        <v>Y58</v>
      </c>
      <c r="J4552" s="68" t="str">
        <f>VLOOKUP(E4552,Refs!$P$2:$S$29,4,FALSE)</f>
        <v>South West</v>
      </c>
      <c r="K4552" s="28">
        <f t="shared" si="145"/>
        <v>758</v>
      </c>
    </row>
    <row r="4553" spans="1:11" x14ac:dyDescent="0.35">
      <c r="A4553" s="69">
        <f t="shared" si="146"/>
        <v>45778</v>
      </c>
      <c r="B4553" t="s">
        <v>918</v>
      </c>
      <c r="C4553" t="s">
        <v>268</v>
      </c>
      <c r="D4553" s="187"/>
      <c r="E4553" t="s">
        <v>727</v>
      </c>
      <c r="F4553" t="s">
        <v>728</v>
      </c>
      <c r="G4553" t="s">
        <v>121</v>
      </c>
      <c r="H4553">
        <v>11</v>
      </c>
      <c r="I4553" s="68" t="str">
        <f>VLOOKUP(E4553,Refs!$P$2:$R$29,3,FALSE)</f>
        <v>Y58</v>
      </c>
      <c r="J4553" s="68" t="str">
        <f>VLOOKUP(E4553,Refs!$P$2:$S$29,4,FALSE)</f>
        <v>South West</v>
      </c>
      <c r="K4553" s="28">
        <f t="shared" si="145"/>
        <v>11</v>
      </c>
    </row>
    <row r="4554" spans="1:11" x14ac:dyDescent="0.35">
      <c r="A4554" s="69">
        <f t="shared" si="146"/>
        <v>45778</v>
      </c>
      <c r="B4554" t="s">
        <v>918</v>
      </c>
      <c r="C4554" t="s">
        <v>268</v>
      </c>
      <c r="D4554" s="187"/>
      <c r="E4554" t="s">
        <v>727</v>
      </c>
      <c r="F4554" t="s">
        <v>728</v>
      </c>
      <c r="G4554" t="s">
        <v>122</v>
      </c>
      <c r="H4554">
        <v>934</v>
      </c>
      <c r="I4554" s="68" t="str">
        <f>VLOOKUP(E4554,Refs!$P$2:$R$29,3,FALSE)</f>
        <v>Y58</v>
      </c>
      <c r="J4554" s="68" t="str">
        <f>VLOOKUP(E4554,Refs!$P$2:$S$29,4,FALSE)</f>
        <v>South West</v>
      </c>
      <c r="K4554" s="28">
        <f t="shared" si="145"/>
        <v>934</v>
      </c>
    </row>
    <row r="4555" spans="1:11" x14ac:dyDescent="0.35">
      <c r="A4555" s="69">
        <f t="shared" si="146"/>
        <v>45778</v>
      </c>
      <c r="B4555" t="s">
        <v>918</v>
      </c>
      <c r="C4555" t="s">
        <v>268</v>
      </c>
      <c r="D4555" s="187"/>
      <c r="E4555" t="s">
        <v>727</v>
      </c>
      <c r="F4555" t="s">
        <v>728</v>
      </c>
      <c r="G4555" t="s">
        <v>123</v>
      </c>
      <c r="H4555">
        <v>36</v>
      </c>
      <c r="I4555" s="68" t="str">
        <f>VLOOKUP(E4555,Refs!$P$2:$R$29,3,FALSE)</f>
        <v>Y58</v>
      </c>
      <c r="J4555" s="68" t="str">
        <f>VLOOKUP(E4555,Refs!$P$2:$S$29,4,FALSE)</f>
        <v>South West</v>
      </c>
      <c r="K4555" s="28">
        <f t="shared" si="145"/>
        <v>36</v>
      </c>
    </row>
    <row r="4556" spans="1:11" x14ac:dyDescent="0.35">
      <c r="A4556" s="69">
        <f t="shared" si="146"/>
        <v>45778</v>
      </c>
      <c r="B4556" t="s">
        <v>918</v>
      </c>
      <c r="C4556" t="s">
        <v>268</v>
      </c>
      <c r="D4556" s="187"/>
      <c r="E4556" t="s">
        <v>727</v>
      </c>
      <c r="F4556" t="s">
        <v>728</v>
      </c>
      <c r="G4556" t="s">
        <v>124</v>
      </c>
      <c r="H4556">
        <v>5</v>
      </c>
      <c r="I4556" s="68" t="str">
        <f>VLOOKUP(E4556,Refs!$P$2:$R$29,3,FALSE)</f>
        <v>Y58</v>
      </c>
      <c r="J4556" s="68" t="str">
        <f>VLOOKUP(E4556,Refs!$P$2:$S$29,4,FALSE)</f>
        <v>South West</v>
      </c>
      <c r="K4556" s="28">
        <f t="shared" si="145"/>
        <v>5</v>
      </c>
    </row>
    <row r="4557" spans="1:11" x14ac:dyDescent="0.35">
      <c r="A4557" s="69">
        <f t="shared" si="146"/>
        <v>45778</v>
      </c>
      <c r="B4557" t="s">
        <v>918</v>
      </c>
      <c r="C4557" t="s">
        <v>268</v>
      </c>
      <c r="D4557" s="187"/>
      <c r="E4557" t="s">
        <v>727</v>
      </c>
      <c r="F4557" t="s">
        <v>728</v>
      </c>
      <c r="G4557" t="s">
        <v>125</v>
      </c>
      <c r="H4557">
        <v>1</v>
      </c>
      <c r="I4557" s="68" t="str">
        <f>VLOOKUP(E4557,Refs!$P$2:$R$29,3,FALSE)</f>
        <v>Y58</v>
      </c>
      <c r="J4557" s="68" t="str">
        <f>VLOOKUP(E4557,Refs!$P$2:$S$29,4,FALSE)</f>
        <v>South West</v>
      </c>
      <c r="K4557" s="28">
        <f t="shared" si="145"/>
        <v>1</v>
      </c>
    </row>
    <row r="4558" spans="1:11" x14ac:dyDescent="0.35">
      <c r="A4558" s="69">
        <f t="shared" si="146"/>
        <v>45778</v>
      </c>
      <c r="B4558" t="s">
        <v>918</v>
      </c>
      <c r="C4558" t="s">
        <v>268</v>
      </c>
      <c r="D4558" s="187"/>
      <c r="E4558" t="s">
        <v>727</v>
      </c>
      <c r="F4558" t="s">
        <v>728</v>
      </c>
      <c r="G4558" t="s">
        <v>126</v>
      </c>
      <c r="H4558">
        <v>0</v>
      </c>
      <c r="I4558" s="68" t="str">
        <f>VLOOKUP(E4558,Refs!$P$2:$R$29,3,FALSE)</f>
        <v>Y58</v>
      </c>
      <c r="J4558" s="68" t="str">
        <f>VLOOKUP(E4558,Refs!$P$2:$S$29,4,FALSE)</f>
        <v>South West</v>
      </c>
      <c r="K4558" s="28" t="str">
        <f t="shared" si="145"/>
        <v/>
      </c>
    </row>
    <row r="4559" spans="1:11" x14ac:dyDescent="0.35">
      <c r="A4559" s="69">
        <f t="shared" si="146"/>
        <v>45778</v>
      </c>
      <c r="B4559" t="s">
        <v>918</v>
      </c>
      <c r="C4559" t="s">
        <v>268</v>
      </c>
      <c r="D4559" s="187"/>
      <c r="E4559" t="s">
        <v>727</v>
      </c>
      <c r="F4559" t="s">
        <v>728</v>
      </c>
      <c r="G4559" t="s">
        <v>127</v>
      </c>
      <c r="H4559">
        <v>0</v>
      </c>
      <c r="I4559" s="68" t="str">
        <f>VLOOKUP(E4559,Refs!$P$2:$R$29,3,FALSE)</f>
        <v>Y58</v>
      </c>
      <c r="J4559" s="68" t="str">
        <f>VLOOKUP(E4559,Refs!$P$2:$S$29,4,FALSE)</f>
        <v>South West</v>
      </c>
      <c r="K4559" s="28" t="str">
        <f t="shared" si="145"/>
        <v/>
      </c>
    </row>
    <row r="4560" spans="1:11" x14ac:dyDescent="0.35">
      <c r="A4560" s="69">
        <f t="shared" si="146"/>
        <v>45778</v>
      </c>
      <c r="B4560" t="s">
        <v>918</v>
      </c>
      <c r="C4560" t="s">
        <v>268</v>
      </c>
      <c r="D4560" s="187"/>
      <c r="E4560" t="s">
        <v>727</v>
      </c>
      <c r="F4560" t="s">
        <v>728</v>
      </c>
      <c r="G4560" t="s">
        <v>128</v>
      </c>
      <c r="H4560">
        <v>0</v>
      </c>
      <c r="I4560" s="68" t="str">
        <f>VLOOKUP(E4560,Refs!$P$2:$R$29,3,FALSE)</f>
        <v>Y58</v>
      </c>
      <c r="J4560" s="68" t="str">
        <f>VLOOKUP(E4560,Refs!$P$2:$S$29,4,FALSE)</f>
        <v>South West</v>
      </c>
      <c r="K4560" s="28" t="str">
        <f t="shared" si="145"/>
        <v/>
      </c>
    </row>
    <row r="4561" spans="1:11" x14ac:dyDescent="0.35">
      <c r="A4561" s="69">
        <f t="shared" si="146"/>
        <v>45778</v>
      </c>
      <c r="B4561" t="s">
        <v>918</v>
      </c>
      <c r="C4561" t="s">
        <v>268</v>
      </c>
      <c r="D4561" s="187"/>
      <c r="E4561" t="s">
        <v>727</v>
      </c>
      <c r="F4561" t="s">
        <v>728</v>
      </c>
      <c r="G4561" t="s">
        <v>129</v>
      </c>
      <c r="H4561">
        <v>1054</v>
      </c>
      <c r="I4561" s="68" t="str">
        <f>VLOOKUP(E4561,Refs!$P$2:$R$29,3,FALSE)</f>
        <v>Y58</v>
      </c>
      <c r="J4561" s="68" t="str">
        <f>VLOOKUP(E4561,Refs!$P$2:$S$29,4,FALSE)</f>
        <v>South West</v>
      </c>
      <c r="K4561" s="28">
        <f t="shared" si="145"/>
        <v>1054</v>
      </c>
    </row>
    <row r="4562" spans="1:11" x14ac:dyDescent="0.35">
      <c r="A4562" s="69">
        <f t="shared" si="146"/>
        <v>45778</v>
      </c>
      <c r="B4562" t="s">
        <v>918</v>
      </c>
      <c r="C4562" t="s">
        <v>268</v>
      </c>
      <c r="D4562" s="187"/>
      <c r="E4562" t="s">
        <v>727</v>
      </c>
      <c r="F4562" t="s">
        <v>728</v>
      </c>
      <c r="G4562" t="s">
        <v>130</v>
      </c>
      <c r="H4562">
        <v>513</v>
      </c>
      <c r="I4562" s="68" t="str">
        <f>VLOOKUP(E4562,Refs!$P$2:$R$29,3,FALSE)</f>
        <v>Y58</v>
      </c>
      <c r="J4562" s="68" t="str">
        <f>VLOOKUP(E4562,Refs!$P$2:$S$29,4,FALSE)</f>
        <v>South West</v>
      </c>
      <c r="K4562" s="28">
        <f t="shared" si="145"/>
        <v>513</v>
      </c>
    </row>
    <row r="4563" spans="1:11" x14ac:dyDescent="0.35">
      <c r="A4563" s="69">
        <f t="shared" si="146"/>
        <v>45778</v>
      </c>
      <c r="B4563" t="s">
        <v>918</v>
      </c>
      <c r="C4563" t="s">
        <v>268</v>
      </c>
      <c r="D4563" s="187"/>
      <c r="E4563" t="s">
        <v>727</v>
      </c>
      <c r="F4563" t="s">
        <v>728</v>
      </c>
      <c r="G4563" t="s">
        <v>131</v>
      </c>
      <c r="H4563">
        <v>401</v>
      </c>
      <c r="I4563" s="68" t="str">
        <f>VLOOKUP(E4563,Refs!$P$2:$R$29,3,FALSE)</f>
        <v>Y58</v>
      </c>
      <c r="J4563" s="68" t="str">
        <f>VLOOKUP(E4563,Refs!$P$2:$S$29,4,FALSE)</f>
        <v>South West</v>
      </c>
      <c r="K4563" s="28">
        <f t="shared" si="145"/>
        <v>401</v>
      </c>
    </row>
    <row r="4564" spans="1:11" x14ac:dyDescent="0.35">
      <c r="A4564" s="69">
        <f t="shared" si="146"/>
        <v>45778</v>
      </c>
      <c r="B4564" t="s">
        <v>918</v>
      </c>
      <c r="C4564" t="s">
        <v>268</v>
      </c>
      <c r="D4564" s="187"/>
      <c r="E4564" t="s">
        <v>727</v>
      </c>
      <c r="F4564" t="s">
        <v>728</v>
      </c>
      <c r="G4564" t="s">
        <v>132</v>
      </c>
      <c r="H4564">
        <v>1319</v>
      </c>
      <c r="I4564" s="68" t="str">
        <f>VLOOKUP(E4564,Refs!$P$2:$R$29,3,FALSE)</f>
        <v>Y58</v>
      </c>
      <c r="J4564" s="68" t="str">
        <f>VLOOKUP(E4564,Refs!$P$2:$S$29,4,FALSE)</f>
        <v>South West</v>
      </c>
      <c r="K4564" s="28">
        <f t="shared" si="145"/>
        <v>1319</v>
      </c>
    </row>
    <row r="4565" spans="1:11" x14ac:dyDescent="0.35">
      <c r="A4565" s="69">
        <f t="shared" si="146"/>
        <v>45778</v>
      </c>
      <c r="B4565" t="s">
        <v>918</v>
      </c>
      <c r="C4565" t="s">
        <v>268</v>
      </c>
      <c r="E4565" t="s">
        <v>727</v>
      </c>
      <c r="F4565" t="s">
        <v>728</v>
      </c>
      <c r="G4565" t="s">
        <v>133</v>
      </c>
      <c r="H4565">
        <v>1197</v>
      </c>
      <c r="I4565" s="68" t="str">
        <f>VLOOKUP(E4565,Refs!$P$2:$R$29,3,FALSE)</f>
        <v>Y58</v>
      </c>
      <c r="J4565" s="68" t="str">
        <f>VLOOKUP(E4565,Refs!$P$2:$S$29,4,FALSE)</f>
        <v>South West</v>
      </c>
      <c r="K4565" s="28">
        <f t="shared" si="145"/>
        <v>1197</v>
      </c>
    </row>
    <row r="4566" spans="1:11" x14ac:dyDescent="0.35">
      <c r="A4566" s="69">
        <f t="shared" si="146"/>
        <v>45778</v>
      </c>
      <c r="B4566" t="s">
        <v>918</v>
      </c>
      <c r="C4566" t="s">
        <v>268</v>
      </c>
      <c r="E4566" t="s">
        <v>727</v>
      </c>
      <c r="F4566" t="s">
        <v>728</v>
      </c>
      <c r="G4566" t="s">
        <v>134</v>
      </c>
      <c r="H4566">
        <v>905</v>
      </c>
      <c r="I4566" s="68" t="str">
        <f>VLOOKUP(E4566,Refs!$P$2:$R$29,3,FALSE)</f>
        <v>Y58</v>
      </c>
      <c r="J4566" s="68" t="str">
        <f>VLOOKUP(E4566,Refs!$P$2:$S$29,4,FALSE)</f>
        <v>South West</v>
      </c>
      <c r="K4566" s="28">
        <f t="shared" si="145"/>
        <v>905</v>
      </c>
    </row>
    <row r="4567" spans="1:11" x14ac:dyDescent="0.35">
      <c r="A4567" s="69">
        <f t="shared" si="146"/>
        <v>45778</v>
      </c>
      <c r="B4567" t="s">
        <v>918</v>
      </c>
      <c r="C4567" t="s">
        <v>268</v>
      </c>
      <c r="E4567" t="s">
        <v>727</v>
      </c>
      <c r="F4567" t="s">
        <v>728</v>
      </c>
      <c r="G4567" t="s">
        <v>135</v>
      </c>
      <c r="H4567">
        <v>741</v>
      </c>
      <c r="I4567" s="68" t="str">
        <f>VLOOKUP(E4567,Refs!$P$2:$R$29,3,FALSE)</f>
        <v>Y58</v>
      </c>
      <c r="J4567" s="68" t="str">
        <f>VLOOKUP(E4567,Refs!$P$2:$S$29,4,FALSE)</f>
        <v>South West</v>
      </c>
      <c r="K4567" s="28">
        <f t="shared" si="145"/>
        <v>741</v>
      </c>
    </row>
    <row r="4568" spans="1:11" x14ac:dyDescent="0.35">
      <c r="A4568" s="69">
        <f t="shared" si="146"/>
        <v>45778</v>
      </c>
      <c r="B4568" t="s">
        <v>918</v>
      </c>
      <c r="C4568" t="s">
        <v>268</v>
      </c>
      <c r="E4568" t="s">
        <v>727</v>
      </c>
      <c r="F4568" t="s">
        <v>728</v>
      </c>
      <c r="G4568" t="s">
        <v>136</v>
      </c>
      <c r="H4568">
        <v>221</v>
      </c>
      <c r="I4568" s="68" t="str">
        <f>VLOOKUP(E4568,Refs!$P$2:$R$29,3,FALSE)</f>
        <v>Y58</v>
      </c>
      <c r="J4568" s="68" t="str">
        <f>VLOOKUP(E4568,Refs!$P$2:$S$29,4,FALSE)</f>
        <v>South West</v>
      </c>
      <c r="K4568" s="28">
        <f t="shared" si="145"/>
        <v>221</v>
      </c>
    </row>
    <row r="4569" spans="1:11" x14ac:dyDescent="0.35">
      <c r="A4569" s="69">
        <f t="shared" si="146"/>
        <v>45778</v>
      </c>
      <c r="B4569" t="s">
        <v>918</v>
      </c>
      <c r="C4569" t="s">
        <v>268</v>
      </c>
      <c r="E4569" t="s">
        <v>727</v>
      </c>
      <c r="F4569" t="s">
        <v>728</v>
      </c>
      <c r="G4569" t="s">
        <v>137</v>
      </c>
      <c r="H4569">
        <v>203</v>
      </c>
      <c r="I4569" s="68" t="str">
        <f>VLOOKUP(E4569,Refs!$P$2:$R$29,3,FALSE)</f>
        <v>Y58</v>
      </c>
      <c r="J4569" s="68" t="str">
        <f>VLOOKUP(E4569,Refs!$P$2:$S$29,4,FALSE)</f>
        <v>South West</v>
      </c>
      <c r="K4569" s="28">
        <f t="shared" si="145"/>
        <v>203</v>
      </c>
    </row>
    <row r="4570" spans="1:11" x14ac:dyDescent="0.35">
      <c r="A4570" s="69">
        <f t="shared" si="146"/>
        <v>45778</v>
      </c>
      <c r="B4570" t="s">
        <v>918</v>
      </c>
      <c r="C4570" t="s">
        <v>268</v>
      </c>
      <c r="E4570" t="s">
        <v>727</v>
      </c>
      <c r="F4570" t="s">
        <v>728</v>
      </c>
      <c r="G4570" t="s">
        <v>138</v>
      </c>
      <c r="H4570">
        <v>14</v>
      </c>
      <c r="I4570" s="68" t="str">
        <f>VLOOKUP(E4570,Refs!$P$2:$R$29,3,FALSE)</f>
        <v>Y58</v>
      </c>
      <c r="J4570" s="68" t="str">
        <f>VLOOKUP(E4570,Refs!$P$2:$S$29,4,FALSE)</f>
        <v>South West</v>
      </c>
      <c r="K4570" s="28">
        <f t="shared" si="145"/>
        <v>14</v>
      </c>
    </row>
    <row r="4571" spans="1:11" x14ac:dyDescent="0.35">
      <c r="A4571" s="69">
        <f t="shared" si="146"/>
        <v>45778</v>
      </c>
      <c r="B4571" t="s">
        <v>918</v>
      </c>
      <c r="C4571" t="s">
        <v>268</v>
      </c>
      <c r="E4571" t="s">
        <v>727</v>
      </c>
      <c r="F4571" t="s">
        <v>728</v>
      </c>
      <c r="G4571" t="s">
        <v>139</v>
      </c>
      <c r="H4571">
        <v>11</v>
      </c>
      <c r="I4571" s="68" t="str">
        <f>VLOOKUP(E4571,Refs!$P$2:$R$29,3,FALSE)</f>
        <v>Y58</v>
      </c>
      <c r="J4571" s="68" t="str">
        <f>VLOOKUP(E4571,Refs!$P$2:$S$29,4,FALSE)</f>
        <v>South West</v>
      </c>
      <c r="K4571" s="28">
        <f t="shared" si="145"/>
        <v>11</v>
      </c>
    </row>
    <row r="4572" spans="1:11" x14ac:dyDescent="0.35">
      <c r="A4572" s="69">
        <f t="shared" si="146"/>
        <v>45778</v>
      </c>
      <c r="B4572" t="s">
        <v>918</v>
      </c>
      <c r="C4572" t="s">
        <v>268</v>
      </c>
      <c r="E4572" t="s">
        <v>727</v>
      </c>
      <c r="F4572" t="s">
        <v>728</v>
      </c>
      <c r="G4572" t="s">
        <v>140</v>
      </c>
      <c r="H4572">
        <v>151</v>
      </c>
      <c r="I4572" s="68" t="str">
        <f>VLOOKUP(E4572,Refs!$P$2:$R$29,3,FALSE)</f>
        <v>Y58</v>
      </c>
      <c r="J4572" s="68" t="str">
        <f>VLOOKUP(E4572,Refs!$P$2:$S$29,4,FALSE)</f>
        <v>South West</v>
      </c>
      <c r="K4572" s="28">
        <f t="shared" si="145"/>
        <v>151</v>
      </c>
    </row>
    <row r="4573" spans="1:11" x14ac:dyDescent="0.35">
      <c r="A4573" s="69">
        <f t="shared" si="146"/>
        <v>45778</v>
      </c>
      <c r="B4573" t="s">
        <v>918</v>
      </c>
      <c r="C4573" t="s">
        <v>268</v>
      </c>
      <c r="E4573" t="s">
        <v>727</v>
      </c>
      <c r="F4573" t="s">
        <v>728</v>
      </c>
      <c r="G4573" t="s">
        <v>141</v>
      </c>
      <c r="H4573">
        <v>151</v>
      </c>
      <c r="I4573" s="68" t="str">
        <f>VLOOKUP(E4573,Refs!$P$2:$R$29,3,FALSE)</f>
        <v>Y58</v>
      </c>
      <c r="J4573" s="68" t="str">
        <f>VLOOKUP(E4573,Refs!$P$2:$S$29,4,FALSE)</f>
        <v>South West</v>
      </c>
      <c r="K4573" s="28">
        <f t="shared" si="145"/>
        <v>151</v>
      </c>
    </row>
    <row r="4574" spans="1:11" x14ac:dyDescent="0.35">
      <c r="A4574" s="69">
        <f t="shared" si="146"/>
        <v>45778</v>
      </c>
      <c r="B4574" t="s">
        <v>918</v>
      </c>
      <c r="C4574" t="s">
        <v>268</v>
      </c>
      <c r="E4574" t="s">
        <v>727</v>
      </c>
      <c r="F4574" t="s">
        <v>728</v>
      </c>
      <c r="G4574" t="s">
        <v>730</v>
      </c>
      <c r="H4574">
        <v>350</v>
      </c>
      <c r="I4574" s="68" t="str">
        <f>VLOOKUP(E4574,Refs!$P$2:$R$29,3,FALSE)</f>
        <v>Y58</v>
      </c>
      <c r="J4574" s="68" t="str">
        <f>VLOOKUP(E4574,Refs!$P$2:$S$29,4,FALSE)</f>
        <v>South West</v>
      </c>
      <c r="K4574" s="28">
        <f t="shared" si="145"/>
        <v>350</v>
      </c>
    </row>
    <row r="4575" spans="1:11" x14ac:dyDescent="0.35">
      <c r="A4575" s="69">
        <f t="shared" si="146"/>
        <v>45778</v>
      </c>
      <c r="B4575" t="s">
        <v>918</v>
      </c>
      <c r="C4575" t="s">
        <v>268</v>
      </c>
      <c r="E4575" t="s">
        <v>727</v>
      </c>
      <c r="F4575" t="s">
        <v>728</v>
      </c>
      <c r="G4575" t="s">
        <v>729</v>
      </c>
      <c r="H4575">
        <v>126</v>
      </c>
      <c r="I4575" s="68" t="str">
        <f>VLOOKUP(E4575,Refs!$P$2:$R$29,3,FALSE)</f>
        <v>Y58</v>
      </c>
      <c r="J4575" s="68" t="str">
        <f>VLOOKUP(E4575,Refs!$P$2:$S$29,4,FALSE)</f>
        <v>South West</v>
      </c>
      <c r="K4575" s="28">
        <f t="shared" si="145"/>
        <v>126</v>
      </c>
    </row>
    <row r="4576" spans="1:11" x14ac:dyDescent="0.35">
      <c r="A4576" s="69">
        <f t="shared" si="146"/>
        <v>45778</v>
      </c>
      <c r="B4576" t="s">
        <v>918</v>
      </c>
      <c r="C4576" t="s">
        <v>268</v>
      </c>
      <c r="E4576" t="s">
        <v>727</v>
      </c>
      <c r="F4576" t="s">
        <v>728</v>
      </c>
      <c r="G4576" t="s">
        <v>732</v>
      </c>
      <c r="H4576">
        <v>559</v>
      </c>
      <c r="I4576" s="68" t="str">
        <f>VLOOKUP(E4576,Refs!$P$2:$R$29,3,FALSE)</f>
        <v>Y58</v>
      </c>
      <c r="J4576" s="68" t="str">
        <f>VLOOKUP(E4576,Refs!$P$2:$S$29,4,FALSE)</f>
        <v>South West</v>
      </c>
      <c r="K4576" s="28">
        <f t="shared" si="145"/>
        <v>559</v>
      </c>
    </row>
    <row r="4577" spans="1:11" x14ac:dyDescent="0.35">
      <c r="A4577" s="69">
        <f t="shared" si="146"/>
        <v>45778</v>
      </c>
      <c r="B4577" t="s">
        <v>918</v>
      </c>
      <c r="C4577" t="s">
        <v>268</v>
      </c>
      <c r="E4577" t="s">
        <v>727</v>
      </c>
      <c r="F4577" t="s">
        <v>728</v>
      </c>
      <c r="G4577" t="s">
        <v>731</v>
      </c>
      <c r="H4577">
        <v>288</v>
      </c>
      <c r="I4577" s="68" t="str">
        <f>VLOOKUP(E4577,Refs!$P$2:$R$29,3,FALSE)</f>
        <v>Y58</v>
      </c>
      <c r="J4577" s="68" t="str">
        <f>VLOOKUP(E4577,Refs!$P$2:$S$29,4,FALSE)</f>
        <v>South West</v>
      </c>
      <c r="K4577" s="28">
        <f t="shared" si="145"/>
        <v>288</v>
      </c>
    </row>
    <row r="4578" spans="1:11" x14ac:dyDescent="0.35">
      <c r="A4578" s="69">
        <f t="shared" si="146"/>
        <v>45778</v>
      </c>
      <c r="B4578" t="s">
        <v>918</v>
      </c>
      <c r="C4578" t="s">
        <v>268</v>
      </c>
      <c r="E4578" t="s">
        <v>805</v>
      </c>
      <c r="F4578" t="s">
        <v>806</v>
      </c>
      <c r="G4578" t="s">
        <v>10</v>
      </c>
      <c r="H4578">
        <v>46375</v>
      </c>
      <c r="I4578" s="68" t="str">
        <f>VLOOKUP(E4578,Refs!$P$2:$R$29,3,FALSE)</f>
        <v>Y61</v>
      </c>
      <c r="J4578" s="68" t="str">
        <f>VLOOKUP(E4578,Refs!$P$2:$S$29,4,FALSE)</f>
        <v>East of England</v>
      </c>
      <c r="K4578" s="28">
        <f t="shared" ref="K4578:K4641" si="147">IF(OR(H4578="NULL",H4578=0,H4578=""),"",H4578)</f>
        <v>46375</v>
      </c>
    </row>
    <row r="4579" spans="1:11" x14ac:dyDescent="0.35">
      <c r="A4579" s="69">
        <f t="shared" si="146"/>
        <v>45778</v>
      </c>
      <c r="B4579" t="s">
        <v>918</v>
      </c>
      <c r="C4579" t="s">
        <v>268</v>
      </c>
      <c r="E4579" t="s">
        <v>805</v>
      </c>
      <c r="F4579" t="s">
        <v>806</v>
      </c>
      <c r="G4579" t="s">
        <v>70</v>
      </c>
      <c r="H4579">
        <v>46348</v>
      </c>
      <c r="I4579" s="68" t="str">
        <f>VLOOKUP(E4579,Refs!$P$2:$R$29,3,FALSE)</f>
        <v>Y61</v>
      </c>
      <c r="J4579" s="68" t="str">
        <f>VLOOKUP(E4579,Refs!$P$2:$S$29,4,FALSE)</f>
        <v>East of England</v>
      </c>
      <c r="K4579" s="28">
        <f t="shared" si="147"/>
        <v>46348</v>
      </c>
    </row>
    <row r="4580" spans="1:11" x14ac:dyDescent="0.35">
      <c r="A4580" s="69">
        <f t="shared" si="146"/>
        <v>45778</v>
      </c>
      <c r="B4580" t="s">
        <v>918</v>
      </c>
      <c r="C4580" t="s">
        <v>268</v>
      </c>
      <c r="E4580" t="s">
        <v>805</v>
      </c>
      <c r="F4580" t="s">
        <v>806</v>
      </c>
      <c r="G4580" t="s">
        <v>20</v>
      </c>
      <c r="H4580">
        <v>40997</v>
      </c>
      <c r="I4580" s="68" t="str">
        <f>VLOOKUP(E4580,Refs!$P$2:$R$29,3,FALSE)</f>
        <v>Y61</v>
      </c>
      <c r="J4580" s="68" t="str">
        <f>VLOOKUP(E4580,Refs!$P$2:$S$29,4,FALSE)</f>
        <v>East of England</v>
      </c>
      <c r="K4580" s="28">
        <f t="shared" si="147"/>
        <v>40997</v>
      </c>
    </row>
    <row r="4581" spans="1:11" x14ac:dyDescent="0.35">
      <c r="A4581" s="69">
        <f t="shared" si="146"/>
        <v>45778</v>
      </c>
      <c r="B4581" t="s">
        <v>918</v>
      </c>
      <c r="C4581" t="s">
        <v>268</v>
      </c>
      <c r="E4581" t="s">
        <v>805</v>
      </c>
      <c r="F4581" t="s">
        <v>806</v>
      </c>
      <c r="G4581" t="s">
        <v>23</v>
      </c>
      <c r="H4581">
        <v>30227</v>
      </c>
      <c r="I4581" s="68" t="str">
        <f>VLOOKUP(E4581,Refs!$P$2:$R$29,3,FALSE)</f>
        <v>Y61</v>
      </c>
      <c r="J4581" s="68" t="str">
        <f>VLOOKUP(E4581,Refs!$P$2:$S$29,4,FALSE)</f>
        <v>East of England</v>
      </c>
      <c r="K4581" s="28">
        <f t="shared" si="147"/>
        <v>30227</v>
      </c>
    </row>
    <row r="4582" spans="1:11" x14ac:dyDescent="0.35">
      <c r="A4582" s="69">
        <f t="shared" si="146"/>
        <v>45778</v>
      </c>
      <c r="B4582" t="s">
        <v>918</v>
      </c>
      <c r="C4582" t="s">
        <v>268</v>
      </c>
      <c r="E4582" t="s">
        <v>805</v>
      </c>
      <c r="F4582" t="s">
        <v>806</v>
      </c>
      <c r="G4582" t="s">
        <v>19</v>
      </c>
      <c r="H4582">
        <v>1919</v>
      </c>
      <c r="I4582" s="68" t="str">
        <f>VLOOKUP(E4582,Refs!$P$2:$R$29,3,FALSE)</f>
        <v>Y61</v>
      </c>
      <c r="J4582" s="68" t="str">
        <f>VLOOKUP(E4582,Refs!$P$2:$S$29,4,FALSE)</f>
        <v>East of England</v>
      </c>
      <c r="K4582" s="28">
        <f t="shared" si="147"/>
        <v>1919</v>
      </c>
    </row>
    <row r="4583" spans="1:11" x14ac:dyDescent="0.35">
      <c r="A4583" s="69">
        <f t="shared" si="146"/>
        <v>45778</v>
      </c>
      <c r="B4583" t="s">
        <v>918</v>
      </c>
      <c r="C4583" t="s">
        <v>268</v>
      </c>
      <c r="E4583" t="s">
        <v>805</v>
      </c>
      <c r="F4583" t="s">
        <v>806</v>
      </c>
      <c r="G4583" t="s">
        <v>21</v>
      </c>
      <c r="H4583">
        <v>3060336</v>
      </c>
      <c r="I4583" s="68" t="str">
        <f>VLOOKUP(E4583,Refs!$P$2:$R$29,3,FALSE)</f>
        <v>Y61</v>
      </c>
      <c r="J4583" s="68" t="str">
        <f>VLOOKUP(E4583,Refs!$P$2:$S$29,4,FALSE)</f>
        <v>East of England</v>
      </c>
      <c r="K4583" s="28">
        <f t="shared" si="147"/>
        <v>3060336</v>
      </c>
    </row>
    <row r="4584" spans="1:11" x14ac:dyDescent="0.35">
      <c r="A4584" s="69">
        <f t="shared" si="146"/>
        <v>45778</v>
      </c>
      <c r="B4584" t="s">
        <v>918</v>
      </c>
      <c r="C4584" t="s">
        <v>268</v>
      </c>
      <c r="E4584" t="s">
        <v>805</v>
      </c>
      <c r="F4584" t="s">
        <v>806</v>
      </c>
      <c r="G4584" t="s">
        <v>71</v>
      </c>
      <c r="H4584">
        <v>329</v>
      </c>
      <c r="I4584" s="68" t="str">
        <f>VLOOKUP(E4584,Refs!$P$2:$R$29,3,FALSE)</f>
        <v>Y61</v>
      </c>
      <c r="J4584" s="68" t="str">
        <f>VLOOKUP(E4584,Refs!$P$2:$S$29,4,FALSE)</f>
        <v>East of England</v>
      </c>
      <c r="K4584" s="28">
        <f t="shared" si="147"/>
        <v>329</v>
      </c>
    </row>
    <row r="4585" spans="1:11" x14ac:dyDescent="0.35">
      <c r="A4585" s="69">
        <f t="shared" si="146"/>
        <v>45778</v>
      </c>
      <c r="B4585" t="s">
        <v>918</v>
      </c>
      <c r="C4585" t="s">
        <v>268</v>
      </c>
      <c r="E4585" t="s">
        <v>805</v>
      </c>
      <c r="F4585" t="s">
        <v>806</v>
      </c>
      <c r="G4585" t="s">
        <v>72</v>
      </c>
      <c r="H4585">
        <v>489</v>
      </c>
      <c r="I4585" s="68" t="str">
        <f>VLOOKUP(E4585,Refs!$P$2:$R$29,3,FALSE)</f>
        <v>Y61</v>
      </c>
      <c r="J4585" s="68" t="str">
        <f>VLOOKUP(E4585,Refs!$P$2:$S$29,4,FALSE)</f>
        <v>East of England</v>
      </c>
      <c r="K4585" s="28">
        <f t="shared" si="147"/>
        <v>489</v>
      </c>
    </row>
    <row r="4586" spans="1:11" x14ac:dyDescent="0.35">
      <c r="A4586" s="69">
        <f t="shared" si="146"/>
        <v>45778</v>
      </c>
      <c r="B4586" t="s">
        <v>918</v>
      </c>
      <c r="C4586" t="s">
        <v>268</v>
      </c>
      <c r="E4586" t="s">
        <v>805</v>
      </c>
      <c r="F4586" t="s">
        <v>806</v>
      </c>
      <c r="G4586" t="s">
        <v>73</v>
      </c>
      <c r="H4586">
        <v>307646</v>
      </c>
      <c r="I4586" s="68" t="str">
        <f>VLOOKUP(E4586,Refs!$P$2:$R$29,3,FALSE)</f>
        <v>Y61</v>
      </c>
      <c r="J4586" s="68" t="str">
        <f>VLOOKUP(E4586,Refs!$P$2:$S$29,4,FALSE)</f>
        <v>East of England</v>
      </c>
      <c r="K4586" s="28">
        <f t="shared" si="147"/>
        <v>307646</v>
      </c>
    </row>
    <row r="4587" spans="1:11" x14ac:dyDescent="0.35">
      <c r="A4587" s="69">
        <f t="shared" si="146"/>
        <v>45778</v>
      </c>
      <c r="B4587" t="s">
        <v>918</v>
      </c>
      <c r="C4587" t="s">
        <v>268</v>
      </c>
      <c r="E4587" t="s">
        <v>805</v>
      </c>
      <c r="F4587" t="s">
        <v>806</v>
      </c>
      <c r="G4587" t="s">
        <v>74</v>
      </c>
      <c r="H4587">
        <v>17698</v>
      </c>
      <c r="I4587" s="68" t="str">
        <f>VLOOKUP(E4587,Refs!$P$2:$R$29,3,FALSE)</f>
        <v>Y61</v>
      </c>
      <c r="J4587" s="68" t="str">
        <f>VLOOKUP(E4587,Refs!$P$2:$S$29,4,FALSE)</f>
        <v>East of England</v>
      </c>
      <c r="K4587" s="28">
        <f t="shared" si="147"/>
        <v>17698</v>
      </c>
    </row>
    <row r="4588" spans="1:11" x14ac:dyDescent="0.35">
      <c r="A4588" s="69">
        <f t="shared" si="146"/>
        <v>45778</v>
      </c>
      <c r="B4588" t="s">
        <v>918</v>
      </c>
      <c r="C4588" t="s">
        <v>268</v>
      </c>
      <c r="E4588" t="s">
        <v>805</v>
      </c>
      <c r="F4588" t="s">
        <v>806</v>
      </c>
      <c r="G4588" t="s">
        <v>75</v>
      </c>
      <c r="H4588">
        <v>252005887</v>
      </c>
      <c r="I4588" s="68" t="str">
        <f>VLOOKUP(E4588,Refs!$P$2:$R$29,3,FALSE)</f>
        <v>Y61</v>
      </c>
      <c r="J4588" s="68" t="str">
        <f>VLOOKUP(E4588,Refs!$P$2:$S$29,4,FALSE)</f>
        <v>East of England</v>
      </c>
      <c r="K4588" s="28">
        <f t="shared" si="147"/>
        <v>252005887</v>
      </c>
    </row>
    <row r="4589" spans="1:11" x14ac:dyDescent="0.35">
      <c r="A4589" s="69">
        <f t="shared" si="146"/>
        <v>45778</v>
      </c>
      <c r="B4589" t="s">
        <v>918</v>
      </c>
      <c r="C4589" t="s">
        <v>268</v>
      </c>
      <c r="E4589" t="s">
        <v>805</v>
      </c>
      <c r="F4589" t="s">
        <v>806</v>
      </c>
      <c r="G4589" t="s">
        <v>26</v>
      </c>
      <c r="H4589">
        <v>36660</v>
      </c>
      <c r="I4589" s="68" t="str">
        <f>VLOOKUP(E4589,Refs!$P$2:$R$29,3,FALSE)</f>
        <v>Y61</v>
      </c>
      <c r="J4589" s="68" t="str">
        <f>VLOOKUP(E4589,Refs!$P$2:$S$29,4,FALSE)</f>
        <v>East of England</v>
      </c>
      <c r="K4589" s="28">
        <f t="shared" si="147"/>
        <v>36660</v>
      </c>
    </row>
    <row r="4590" spans="1:11" x14ac:dyDescent="0.35">
      <c r="A4590" s="69">
        <f t="shared" si="146"/>
        <v>45778</v>
      </c>
      <c r="B4590" t="s">
        <v>918</v>
      </c>
      <c r="C4590" t="s">
        <v>268</v>
      </c>
      <c r="E4590" t="s">
        <v>805</v>
      </c>
      <c r="F4590" t="s">
        <v>806</v>
      </c>
      <c r="G4590" t="s">
        <v>76</v>
      </c>
      <c r="H4590">
        <v>356</v>
      </c>
      <c r="I4590" s="68" t="str">
        <f>VLOOKUP(E4590,Refs!$P$2:$R$29,3,FALSE)</f>
        <v>Y61</v>
      </c>
      <c r="J4590" s="68" t="str">
        <f>VLOOKUP(E4590,Refs!$P$2:$S$29,4,FALSE)</f>
        <v>East of England</v>
      </c>
      <c r="K4590" s="28">
        <f t="shared" si="147"/>
        <v>356</v>
      </c>
    </row>
    <row r="4591" spans="1:11" x14ac:dyDescent="0.35">
      <c r="A4591" s="69">
        <f t="shared" si="146"/>
        <v>45778</v>
      </c>
      <c r="B4591" t="s">
        <v>918</v>
      </c>
      <c r="C4591" t="s">
        <v>268</v>
      </c>
      <c r="E4591" t="s">
        <v>805</v>
      </c>
      <c r="F4591" t="s">
        <v>806</v>
      </c>
      <c r="G4591" t="s">
        <v>77</v>
      </c>
      <c r="H4591">
        <v>16873</v>
      </c>
      <c r="I4591" s="68" t="str">
        <f>VLOOKUP(E4591,Refs!$P$2:$R$29,3,FALSE)</f>
        <v>Y61</v>
      </c>
      <c r="J4591" s="68" t="str">
        <f>VLOOKUP(E4591,Refs!$P$2:$S$29,4,FALSE)</f>
        <v>East of England</v>
      </c>
      <c r="K4591" s="28">
        <f t="shared" si="147"/>
        <v>16873</v>
      </c>
    </row>
    <row r="4592" spans="1:11" x14ac:dyDescent="0.35">
      <c r="A4592" s="69">
        <f t="shared" si="146"/>
        <v>45778</v>
      </c>
      <c r="B4592" t="s">
        <v>918</v>
      </c>
      <c r="C4592" t="s">
        <v>268</v>
      </c>
      <c r="E4592" t="s">
        <v>805</v>
      </c>
      <c r="F4592" t="s">
        <v>806</v>
      </c>
      <c r="G4592" t="s">
        <v>78</v>
      </c>
      <c r="H4592">
        <v>9198</v>
      </c>
      <c r="I4592" s="68" t="str">
        <f>VLOOKUP(E4592,Refs!$P$2:$R$29,3,FALSE)</f>
        <v>Y61</v>
      </c>
      <c r="J4592" s="68" t="str">
        <f>VLOOKUP(E4592,Refs!$P$2:$S$29,4,FALSE)</f>
        <v>East of England</v>
      </c>
      <c r="K4592" s="28">
        <f t="shared" si="147"/>
        <v>9198</v>
      </c>
    </row>
    <row r="4593" spans="1:11" x14ac:dyDescent="0.35">
      <c r="A4593" s="69">
        <f t="shared" si="146"/>
        <v>45778</v>
      </c>
      <c r="B4593" t="s">
        <v>918</v>
      </c>
      <c r="C4593" t="s">
        <v>268</v>
      </c>
      <c r="E4593" t="s">
        <v>805</v>
      </c>
      <c r="F4593" t="s">
        <v>806</v>
      </c>
      <c r="G4593" t="s">
        <v>79</v>
      </c>
      <c r="H4593">
        <v>10233</v>
      </c>
      <c r="I4593" s="68" t="str">
        <f>VLOOKUP(E4593,Refs!$P$2:$R$29,3,FALSE)</f>
        <v>Y61</v>
      </c>
      <c r="J4593" s="68" t="str">
        <f>VLOOKUP(E4593,Refs!$P$2:$S$29,4,FALSE)</f>
        <v>East of England</v>
      </c>
      <c r="K4593" s="28">
        <f t="shared" si="147"/>
        <v>10233</v>
      </c>
    </row>
    <row r="4594" spans="1:11" x14ac:dyDescent="0.35">
      <c r="A4594" s="69">
        <f t="shared" si="146"/>
        <v>45778</v>
      </c>
      <c r="B4594" t="s">
        <v>918</v>
      </c>
      <c r="C4594" t="s">
        <v>268</v>
      </c>
      <c r="E4594" t="s">
        <v>805</v>
      </c>
      <c r="F4594" t="s">
        <v>806</v>
      </c>
      <c r="G4594" t="s">
        <v>80</v>
      </c>
      <c r="H4594">
        <v>0</v>
      </c>
      <c r="I4594" s="68" t="str">
        <f>VLOOKUP(E4594,Refs!$P$2:$R$29,3,FALSE)</f>
        <v>Y61</v>
      </c>
      <c r="J4594" s="68" t="str">
        <f>VLOOKUP(E4594,Refs!$P$2:$S$29,4,FALSE)</f>
        <v>East of England</v>
      </c>
      <c r="K4594" s="28" t="str">
        <f t="shared" si="147"/>
        <v/>
      </c>
    </row>
    <row r="4595" spans="1:11" x14ac:dyDescent="0.35">
      <c r="A4595" s="69">
        <f t="shared" si="146"/>
        <v>45778</v>
      </c>
      <c r="B4595" t="s">
        <v>918</v>
      </c>
      <c r="C4595" t="s">
        <v>268</v>
      </c>
      <c r="E4595" t="s">
        <v>805</v>
      </c>
      <c r="F4595" t="s">
        <v>806</v>
      </c>
      <c r="G4595" t="s">
        <v>25</v>
      </c>
      <c r="H4595">
        <v>19431</v>
      </c>
      <c r="I4595" s="68" t="str">
        <f>VLOOKUP(E4595,Refs!$P$2:$R$29,3,FALSE)</f>
        <v>Y61</v>
      </c>
      <c r="J4595" s="68" t="str">
        <f>VLOOKUP(E4595,Refs!$P$2:$S$29,4,FALSE)</f>
        <v>East of England</v>
      </c>
      <c r="K4595" s="28">
        <f t="shared" si="147"/>
        <v>19431</v>
      </c>
    </row>
    <row r="4596" spans="1:11" x14ac:dyDescent="0.35">
      <c r="A4596" s="69">
        <f t="shared" si="146"/>
        <v>45778</v>
      </c>
      <c r="B4596" t="s">
        <v>918</v>
      </c>
      <c r="C4596" t="s">
        <v>268</v>
      </c>
      <c r="E4596" t="s">
        <v>805</v>
      </c>
      <c r="F4596" t="s">
        <v>806</v>
      </c>
      <c r="G4596" t="s">
        <v>81</v>
      </c>
      <c r="H4596">
        <v>0</v>
      </c>
      <c r="I4596" s="68" t="str">
        <f>VLOOKUP(E4596,Refs!$P$2:$R$29,3,FALSE)</f>
        <v>Y61</v>
      </c>
      <c r="J4596" s="68" t="str">
        <f>VLOOKUP(E4596,Refs!$P$2:$S$29,4,FALSE)</f>
        <v>East of England</v>
      </c>
      <c r="K4596" s="28" t="str">
        <f t="shared" si="147"/>
        <v/>
      </c>
    </row>
    <row r="4597" spans="1:11" x14ac:dyDescent="0.35">
      <c r="A4597" s="69">
        <f t="shared" si="146"/>
        <v>45778</v>
      </c>
      <c r="B4597" t="s">
        <v>918</v>
      </c>
      <c r="C4597" t="s">
        <v>268</v>
      </c>
      <c r="E4597" t="s">
        <v>805</v>
      </c>
      <c r="F4597" t="s">
        <v>806</v>
      </c>
      <c r="G4597" t="s">
        <v>82</v>
      </c>
      <c r="H4597">
        <v>9003</v>
      </c>
      <c r="I4597" s="68" t="str">
        <f>VLOOKUP(E4597,Refs!$P$2:$R$29,3,FALSE)</f>
        <v>Y61</v>
      </c>
      <c r="J4597" s="68" t="str">
        <f>VLOOKUP(E4597,Refs!$P$2:$S$29,4,FALSE)</f>
        <v>East of England</v>
      </c>
      <c r="K4597" s="28">
        <f t="shared" si="147"/>
        <v>9003</v>
      </c>
    </row>
    <row r="4598" spans="1:11" x14ac:dyDescent="0.35">
      <c r="A4598" s="69">
        <f t="shared" si="146"/>
        <v>45778</v>
      </c>
      <c r="B4598" t="s">
        <v>918</v>
      </c>
      <c r="C4598" t="s">
        <v>268</v>
      </c>
      <c r="E4598" t="s">
        <v>805</v>
      </c>
      <c r="F4598" t="s">
        <v>806</v>
      </c>
      <c r="G4598" t="s">
        <v>83</v>
      </c>
      <c r="H4598">
        <v>1143</v>
      </c>
      <c r="I4598" s="68" t="str">
        <f>VLOOKUP(E4598,Refs!$P$2:$R$29,3,FALSE)</f>
        <v>Y61</v>
      </c>
      <c r="J4598" s="68" t="str">
        <f>VLOOKUP(E4598,Refs!$P$2:$S$29,4,FALSE)</f>
        <v>East of England</v>
      </c>
      <c r="K4598" s="28">
        <f t="shared" si="147"/>
        <v>1143</v>
      </c>
    </row>
    <row r="4599" spans="1:11" x14ac:dyDescent="0.35">
      <c r="A4599" s="69">
        <f t="shared" si="146"/>
        <v>45778</v>
      </c>
      <c r="B4599" t="s">
        <v>918</v>
      </c>
      <c r="C4599" t="s">
        <v>268</v>
      </c>
      <c r="E4599" t="s">
        <v>805</v>
      </c>
      <c r="F4599" t="s">
        <v>806</v>
      </c>
      <c r="G4599" t="s">
        <v>84</v>
      </c>
      <c r="H4599">
        <v>29072</v>
      </c>
      <c r="I4599" s="68" t="str">
        <f>VLOOKUP(E4599,Refs!$P$2:$R$29,3,FALSE)</f>
        <v>Y61</v>
      </c>
      <c r="J4599" s="68" t="str">
        <f>VLOOKUP(E4599,Refs!$P$2:$S$29,4,FALSE)</f>
        <v>East of England</v>
      </c>
      <c r="K4599" s="28">
        <f t="shared" si="147"/>
        <v>29072</v>
      </c>
    </row>
    <row r="4600" spans="1:11" x14ac:dyDescent="0.35">
      <c r="A4600" s="69">
        <f t="shared" si="146"/>
        <v>45778</v>
      </c>
      <c r="B4600" t="s">
        <v>918</v>
      </c>
      <c r="C4600" t="s">
        <v>268</v>
      </c>
      <c r="E4600" t="s">
        <v>805</v>
      </c>
      <c r="F4600" t="s">
        <v>806</v>
      </c>
      <c r="G4600" t="s">
        <v>85</v>
      </c>
      <c r="H4600">
        <v>53230</v>
      </c>
      <c r="I4600" s="68" t="str">
        <f>VLOOKUP(E4600,Refs!$P$2:$R$29,3,FALSE)</f>
        <v>Y61</v>
      </c>
      <c r="J4600" s="68" t="str">
        <f>VLOOKUP(E4600,Refs!$P$2:$S$29,4,FALSE)</f>
        <v>East of England</v>
      </c>
      <c r="K4600" s="28">
        <f t="shared" si="147"/>
        <v>53230</v>
      </c>
    </row>
    <row r="4601" spans="1:11" x14ac:dyDescent="0.35">
      <c r="A4601" s="69">
        <f t="shared" si="146"/>
        <v>45778</v>
      </c>
      <c r="B4601" t="s">
        <v>918</v>
      </c>
      <c r="C4601" t="s">
        <v>268</v>
      </c>
      <c r="E4601" t="s">
        <v>805</v>
      </c>
      <c r="F4601" t="s">
        <v>806</v>
      </c>
      <c r="G4601" t="s">
        <v>86</v>
      </c>
      <c r="H4601">
        <v>7449</v>
      </c>
      <c r="I4601" s="68" t="str">
        <f>VLOOKUP(E4601,Refs!$P$2:$R$29,3,FALSE)</f>
        <v>Y61</v>
      </c>
      <c r="J4601" s="68" t="str">
        <f>VLOOKUP(E4601,Refs!$P$2:$S$29,4,FALSE)</f>
        <v>East of England</v>
      </c>
      <c r="K4601" s="28">
        <f t="shared" si="147"/>
        <v>7449</v>
      </c>
    </row>
    <row r="4602" spans="1:11" x14ac:dyDescent="0.35">
      <c r="A4602" s="69">
        <f t="shared" si="146"/>
        <v>45778</v>
      </c>
      <c r="B4602" t="s">
        <v>918</v>
      </c>
      <c r="C4602" t="s">
        <v>268</v>
      </c>
      <c r="E4602" t="s">
        <v>805</v>
      </c>
      <c r="F4602" t="s">
        <v>806</v>
      </c>
      <c r="G4602" t="s">
        <v>87</v>
      </c>
      <c r="H4602">
        <v>3650</v>
      </c>
      <c r="I4602" s="68" t="str">
        <f>VLOOKUP(E4602,Refs!$P$2:$R$29,3,FALSE)</f>
        <v>Y61</v>
      </c>
      <c r="J4602" s="68" t="str">
        <f>VLOOKUP(E4602,Refs!$P$2:$S$29,4,FALSE)</f>
        <v>East of England</v>
      </c>
      <c r="K4602" s="28">
        <f t="shared" si="147"/>
        <v>3650</v>
      </c>
    </row>
    <row r="4603" spans="1:11" x14ac:dyDescent="0.35">
      <c r="A4603" s="69">
        <f t="shared" si="146"/>
        <v>45778</v>
      </c>
      <c r="B4603" t="s">
        <v>918</v>
      </c>
      <c r="C4603" t="s">
        <v>268</v>
      </c>
      <c r="E4603" t="s">
        <v>805</v>
      </c>
      <c r="F4603" t="s">
        <v>806</v>
      </c>
      <c r="G4603" t="s">
        <v>88</v>
      </c>
      <c r="H4603">
        <v>36719</v>
      </c>
      <c r="I4603" s="68" t="str">
        <f>VLOOKUP(E4603,Refs!$P$2:$R$29,3,FALSE)</f>
        <v>Y61</v>
      </c>
      <c r="J4603" s="68" t="str">
        <f>VLOOKUP(E4603,Refs!$P$2:$S$29,4,FALSE)</f>
        <v>East of England</v>
      </c>
      <c r="K4603" s="28">
        <f t="shared" si="147"/>
        <v>36719</v>
      </c>
    </row>
    <row r="4604" spans="1:11" x14ac:dyDescent="0.35">
      <c r="A4604" s="69">
        <f t="shared" si="146"/>
        <v>45778</v>
      </c>
      <c r="B4604" t="s">
        <v>918</v>
      </c>
      <c r="C4604" t="s">
        <v>268</v>
      </c>
      <c r="E4604" t="s">
        <v>805</v>
      </c>
      <c r="F4604" t="s">
        <v>806</v>
      </c>
      <c r="G4604" t="s">
        <v>89</v>
      </c>
      <c r="H4604">
        <v>53225</v>
      </c>
      <c r="I4604" s="68" t="str">
        <f>VLOOKUP(E4604,Refs!$P$2:$R$29,3,FALSE)</f>
        <v>Y61</v>
      </c>
      <c r="J4604" s="68" t="str">
        <f>VLOOKUP(E4604,Refs!$P$2:$S$29,4,FALSE)</f>
        <v>East of England</v>
      </c>
      <c r="K4604" s="28">
        <f t="shared" si="147"/>
        <v>53225</v>
      </c>
    </row>
    <row r="4605" spans="1:11" x14ac:dyDescent="0.35">
      <c r="A4605" s="69">
        <f t="shared" si="146"/>
        <v>45778</v>
      </c>
      <c r="B4605" t="s">
        <v>918</v>
      </c>
      <c r="C4605" t="s">
        <v>268</v>
      </c>
      <c r="E4605" t="s">
        <v>805</v>
      </c>
      <c r="F4605" t="s">
        <v>806</v>
      </c>
      <c r="G4605" t="s">
        <v>90</v>
      </c>
      <c r="H4605">
        <v>36660</v>
      </c>
      <c r="I4605" s="68" t="str">
        <f>VLOOKUP(E4605,Refs!$P$2:$R$29,3,FALSE)</f>
        <v>Y61</v>
      </c>
      <c r="J4605" s="68" t="str">
        <f>VLOOKUP(E4605,Refs!$P$2:$S$29,4,FALSE)</f>
        <v>East of England</v>
      </c>
      <c r="K4605" s="28">
        <f t="shared" si="147"/>
        <v>36660</v>
      </c>
    </row>
    <row r="4606" spans="1:11" x14ac:dyDescent="0.35">
      <c r="A4606" s="69">
        <f t="shared" si="146"/>
        <v>45778</v>
      </c>
      <c r="B4606" t="s">
        <v>918</v>
      </c>
      <c r="C4606" t="s">
        <v>268</v>
      </c>
      <c r="E4606" t="s">
        <v>805</v>
      </c>
      <c r="F4606" t="s">
        <v>806</v>
      </c>
      <c r="G4606" t="s">
        <v>27</v>
      </c>
      <c r="H4606">
        <v>4493</v>
      </c>
      <c r="I4606" s="68" t="str">
        <f>VLOOKUP(E4606,Refs!$P$2:$R$29,3,FALSE)</f>
        <v>Y61</v>
      </c>
      <c r="J4606" s="68" t="str">
        <f>VLOOKUP(E4606,Refs!$P$2:$S$29,4,FALSE)</f>
        <v>East of England</v>
      </c>
      <c r="K4606" s="28">
        <f t="shared" si="147"/>
        <v>4493</v>
      </c>
    </row>
    <row r="4607" spans="1:11" x14ac:dyDescent="0.35">
      <c r="A4607" s="69">
        <f t="shared" si="146"/>
        <v>45778</v>
      </c>
      <c r="B4607" t="s">
        <v>918</v>
      </c>
      <c r="C4607" t="s">
        <v>268</v>
      </c>
      <c r="E4607" t="s">
        <v>805</v>
      </c>
      <c r="F4607" t="s">
        <v>806</v>
      </c>
      <c r="G4607" t="s">
        <v>29</v>
      </c>
      <c r="H4607">
        <v>3148</v>
      </c>
      <c r="I4607" s="68" t="str">
        <f>VLOOKUP(E4607,Refs!$P$2:$R$29,3,FALSE)</f>
        <v>Y61</v>
      </c>
      <c r="J4607" s="68" t="str">
        <f>VLOOKUP(E4607,Refs!$P$2:$S$29,4,FALSE)</f>
        <v>East of England</v>
      </c>
      <c r="K4607" s="28">
        <f t="shared" si="147"/>
        <v>3148</v>
      </c>
    </row>
    <row r="4608" spans="1:11" x14ac:dyDescent="0.35">
      <c r="A4608" s="69">
        <f t="shared" si="146"/>
        <v>45778</v>
      </c>
      <c r="B4608" t="s">
        <v>918</v>
      </c>
      <c r="C4608" t="s">
        <v>268</v>
      </c>
      <c r="E4608" t="s">
        <v>805</v>
      </c>
      <c r="F4608" t="s">
        <v>806</v>
      </c>
      <c r="G4608" t="s">
        <v>91</v>
      </c>
      <c r="H4608">
        <v>96</v>
      </c>
      <c r="I4608" s="68" t="str">
        <f>VLOOKUP(E4608,Refs!$P$2:$R$29,3,FALSE)</f>
        <v>Y61</v>
      </c>
      <c r="J4608" s="68" t="str">
        <f>VLOOKUP(E4608,Refs!$P$2:$S$29,4,FALSE)</f>
        <v>East of England</v>
      </c>
      <c r="K4608" s="28">
        <f t="shared" si="147"/>
        <v>96</v>
      </c>
    </row>
    <row r="4609" spans="1:11" x14ac:dyDescent="0.35">
      <c r="A4609" s="69">
        <f t="shared" si="146"/>
        <v>45778</v>
      </c>
      <c r="B4609" t="s">
        <v>918</v>
      </c>
      <c r="C4609" t="s">
        <v>268</v>
      </c>
      <c r="E4609" t="s">
        <v>805</v>
      </c>
      <c r="F4609" t="s">
        <v>806</v>
      </c>
      <c r="G4609" t="s">
        <v>92</v>
      </c>
      <c r="H4609">
        <v>5</v>
      </c>
      <c r="I4609" s="68" t="str">
        <f>VLOOKUP(E4609,Refs!$P$2:$R$29,3,FALSE)</f>
        <v>Y61</v>
      </c>
      <c r="J4609" s="68" t="str">
        <f>VLOOKUP(E4609,Refs!$P$2:$S$29,4,FALSE)</f>
        <v>East of England</v>
      </c>
      <c r="K4609" s="28">
        <f t="shared" si="147"/>
        <v>5</v>
      </c>
    </row>
    <row r="4610" spans="1:11" x14ac:dyDescent="0.35">
      <c r="A4610" s="69">
        <f t="shared" si="146"/>
        <v>45778</v>
      </c>
      <c r="B4610" t="s">
        <v>918</v>
      </c>
      <c r="C4610" t="s">
        <v>268</v>
      </c>
      <c r="E4610" t="s">
        <v>805</v>
      </c>
      <c r="F4610" t="s">
        <v>806</v>
      </c>
      <c r="G4610" t="s">
        <v>93</v>
      </c>
      <c r="H4610">
        <v>1256</v>
      </c>
      <c r="I4610" s="68" t="str">
        <f>VLOOKUP(E4610,Refs!$P$2:$R$29,3,FALSE)</f>
        <v>Y61</v>
      </c>
      <c r="J4610" s="68" t="str">
        <f>VLOOKUP(E4610,Refs!$P$2:$S$29,4,FALSE)</f>
        <v>East of England</v>
      </c>
      <c r="K4610" s="28">
        <f t="shared" si="147"/>
        <v>1256</v>
      </c>
    </row>
    <row r="4611" spans="1:11" x14ac:dyDescent="0.35">
      <c r="A4611" s="69">
        <f t="shared" ref="A4611:A4674" si="148">DATEVALUE(RIGHT(B4611,8))</f>
        <v>45778</v>
      </c>
      <c r="B4611" t="s">
        <v>918</v>
      </c>
      <c r="C4611" t="s">
        <v>268</v>
      </c>
      <c r="E4611" t="s">
        <v>805</v>
      </c>
      <c r="F4611" t="s">
        <v>806</v>
      </c>
      <c r="G4611" t="s">
        <v>94</v>
      </c>
      <c r="H4611">
        <v>164</v>
      </c>
      <c r="I4611" s="68" t="str">
        <f>VLOOKUP(E4611,Refs!$P$2:$R$29,3,FALSE)</f>
        <v>Y61</v>
      </c>
      <c r="J4611" s="68" t="str">
        <f>VLOOKUP(E4611,Refs!$P$2:$S$29,4,FALSE)</f>
        <v>East of England</v>
      </c>
      <c r="K4611" s="28">
        <f t="shared" si="147"/>
        <v>164</v>
      </c>
    </row>
    <row r="4612" spans="1:11" x14ac:dyDescent="0.35">
      <c r="A4612" s="69">
        <f t="shared" si="148"/>
        <v>45778</v>
      </c>
      <c r="B4612" t="s">
        <v>918</v>
      </c>
      <c r="C4612" t="s">
        <v>268</v>
      </c>
      <c r="E4612" t="s">
        <v>805</v>
      </c>
      <c r="F4612" t="s">
        <v>806</v>
      </c>
      <c r="G4612" t="s">
        <v>95</v>
      </c>
      <c r="H4612">
        <v>1469</v>
      </c>
      <c r="I4612" s="68" t="str">
        <f>VLOOKUP(E4612,Refs!$P$2:$R$29,3,FALSE)</f>
        <v>Y61</v>
      </c>
      <c r="J4612" s="68" t="str">
        <f>VLOOKUP(E4612,Refs!$P$2:$S$29,4,FALSE)</f>
        <v>East of England</v>
      </c>
      <c r="K4612" s="28">
        <f t="shared" si="147"/>
        <v>1469</v>
      </c>
    </row>
    <row r="4613" spans="1:11" x14ac:dyDescent="0.35">
      <c r="A4613" s="69">
        <f t="shared" si="148"/>
        <v>45778</v>
      </c>
      <c r="B4613" t="s">
        <v>918</v>
      </c>
      <c r="C4613" t="s">
        <v>268</v>
      </c>
      <c r="E4613" t="s">
        <v>805</v>
      </c>
      <c r="F4613" t="s">
        <v>806</v>
      </c>
      <c r="G4613" t="s">
        <v>96</v>
      </c>
      <c r="H4613">
        <v>48</v>
      </c>
      <c r="I4613" s="68" t="str">
        <f>VLOOKUP(E4613,Refs!$P$2:$R$29,3,FALSE)</f>
        <v>Y61</v>
      </c>
      <c r="J4613" s="68" t="str">
        <f>VLOOKUP(E4613,Refs!$P$2:$S$29,4,FALSE)</f>
        <v>East of England</v>
      </c>
      <c r="K4613" s="28">
        <f t="shared" si="147"/>
        <v>48</v>
      </c>
    </row>
    <row r="4614" spans="1:11" x14ac:dyDescent="0.35">
      <c r="A4614" s="69">
        <f t="shared" si="148"/>
        <v>45778</v>
      </c>
      <c r="B4614" t="s">
        <v>918</v>
      </c>
      <c r="C4614" t="s">
        <v>268</v>
      </c>
      <c r="E4614" t="s">
        <v>805</v>
      </c>
      <c r="F4614" t="s">
        <v>806</v>
      </c>
      <c r="G4614" t="s">
        <v>97</v>
      </c>
      <c r="H4614">
        <v>5485</v>
      </c>
      <c r="I4614" s="68" t="str">
        <f>VLOOKUP(E4614,Refs!$P$2:$R$29,3,FALSE)</f>
        <v>Y61</v>
      </c>
      <c r="J4614" s="68" t="str">
        <f>VLOOKUP(E4614,Refs!$P$2:$S$29,4,FALSE)</f>
        <v>East of England</v>
      </c>
      <c r="K4614" s="28">
        <f t="shared" si="147"/>
        <v>5485</v>
      </c>
    </row>
    <row r="4615" spans="1:11" x14ac:dyDescent="0.35">
      <c r="A4615" s="69">
        <f t="shared" si="148"/>
        <v>45778</v>
      </c>
      <c r="B4615" t="s">
        <v>918</v>
      </c>
      <c r="C4615" t="s">
        <v>268</v>
      </c>
      <c r="E4615" t="s">
        <v>805</v>
      </c>
      <c r="F4615" t="s">
        <v>806</v>
      </c>
      <c r="G4615" t="s">
        <v>31</v>
      </c>
      <c r="H4615">
        <v>4738</v>
      </c>
      <c r="I4615" s="68" t="str">
        <f>VLOOKUP(E4615,Refs!$P$2:$R$29,3,FALSE)</f>
        <v>Y61</v>
      </c>
      <c r="J4615" s="68" t="str">
        <f>VLOOKUP(E4615,Refs!$P$2:$S$29,4,FALSE)</f>
        <v>East of England</v>
      </c>
      <c r="K4615" s="28">
        <f t="shared" si="147"/>
        <v>4738</v>
      </c>
    </row>
    <row r="4616" spans="1:11" x14ac:dyDescent="0.35">
      <c r="A4616" s="69">
        <f t="shared" si="148"/>
        <v>45778</v>
      </c>
      <c r="B4616" t="s">
        <v>918</v>
      </c>
      <c r="C4616" t="s">
        <v>268</v>
      </c>
      <c r="E4616" t="s">
        <v>805</v>
      </c>
      <c r="F4616" t="s">
        <v>806</v>
      </c>
      <c r="G4616" t="s">
        <v>98</v>
      </c>
      <c r="H4616">
        <v>3278</v>
      </c>
      <c r="I4616" s="68" t="str">
        <f>VLOOKUP(E4616,Refs!$P$2:$R$29,3,FALSE)</f>
        <v>Y61</v>
      </c>
      <c r="J4616" s="68" t="str">
        <f>VLOOKUP(E4616,Refs!$P$2:$S$29,4,FALSE)</f>
        <v>East of England</v>
      </c>
      <c r="K4616" s="28">
        <f t="shared" si="147"/>
        <v>3278</v>
      </c>
    </row>
    <row r="4617" spans="1:11" x14ac:dyDescent="0.35">
      <c r="A4617" s="69">
        <f t="shared" si="148"/>
        <v>45778</v>
      </c>
      <c r="B4617" t="s">
        <v>918</v>
      </c>
      <c r="C4617" t="s">
        <v>268</v>
      </c>
      <c r="E4617" t="s">
        <v>805</v>
      </c>
      <c r="F4617" t="s">
        <v>806</v>
      </c>
      <c r="G4617" t="s">
        <v>99</v>
      </c>
      <c r="H4617">
        <v>3531</v>
      </c>
      <c r="I4617" s="68" t="str">
        <f>VLOOKUP(E4617,Refs!$P$2:$R$29,3,FALSE)</f>
        <v>Y61</v>
      </c>
      <c r="J4617" s="68" t="str">
        <f>VLOOKUP(E4617,Refs!$P$2:$S$29,4,FALSE)</f>
        <v>East of England</v>
      </c>
      <c r="K4617" s="28">
        <f t="shared" si="147"/>
        <v>3531</v>
      </c>
    </row>
    <row r="4618" spans="1:11" x14ac:dyDescent="0.35">
      <c r="A4618" s="69">
        <f t="shared" si="148"/>
        <v>45778</v>
      </c>
      <c r="B4618" t="s">
        <v>918</v>
      </c>
      <c r="C4618" t="s">
        <v>268</v>
      </c>
      <c r="E4618" t="s">
        <v>805</v>
      </c>
      <c r="F4618" t="s">
        <v>806</v>
      </c>
      <c r="G4618" t="s">
        <v>100</v>
      </c>
      <c r="H4618">
        <v>1887</v>
      </c>
      <c r="I4618" s="68" t="str">
        <f>VLOOKUP(E4618,Refs!$P$2:$R$29,3,FALSE)</f>
        <v>Y61</v>
      </c>
      <c r="J4618" s="68" t="str">
        <f>VLOOKUP(E4618,Refs!$P$2:$S$29,4,FALSE)</f>
        <v>East of England</v>
      </c>
      <c r="K4618" s="28">
        <f t="shared" si="147"/>
        <v>1887</v>
      </c>
    </row>
    <row r="4619" spans="1:11" x14ac:dyDescent="0.35">
      <c r="A4619" s="69">
        <f t="shared" si="148"/>
        <v>45778</v>
      </c>
      <c r="B4619" t="s">
        <v>918</v>
      </c>
      <c r="C4619" t="s">
        <v>268</v>
      </c>
      <c r="E4619" t="s">
        <v>805</v>
      </c>
      <c r="F4619" t="s">
        <v>806</v>
      </c>
      <c r="G4619" t="s">
        <v>101</v>
      </c>
      <c r="H4619">
        <v>221</v>
      </c>
      <c r="I4619" s="68" t="str">
        <f>VLOOKUP(E4619,Refs!$P$2:$R$29,3,FALSE)</f>
        <v>Y61</v>
      </c>
      <c r="J4619" s="68" t="str">
        <f>VLOOKUP(E4619,Refs!$P$2:$S$29,4,FALSE)</f>
        <v>East of England</v>
      </c>
      <c r="K4619" s="28">
        <f t="shared" si="147"/>
        <v>221</v>
      </c>
    </row>
    <row r="4620" spans="1:11" x14ac:dyDescent="0.35">
      <c r="A4620" s="69">
        <f t="shared" si="148"/>
        <v>45778</v>
      </c>
      <c r="B4620" t="s">
        <v>918</v>
      </c>
      <c r="C4620" t="s">
        <v>268</v>
      </c>
      <c r="E4620" t="s">
        <v>805</v>
      </c>
      <c r="F4620" t="s">
        <v>806</v>
      </c>
      <c r="G4620" t="s">
        <v>102</v>
      </c>
      <c r="H4620">
        <v>252</v>
      </c>
      <c r="I4620" s="68" t="str">
        <f>VLOOKUP(E4620,Refs!$P$2:$R$29,3,FALSE)</f>
        <v>Y61</v>
      </c>
      <c r="J4620" s="68" t="str">
        <f>VLOOKUP(E4620,Refs!$P$2:$S$29,4,FALSE)</f>
        <v>East of England</v>
      </c>
      <c r="K4620" s="28">
        <f t="shared" si="147"/>
        <v>252</v>
      </c>
    </row>
    <row r="4621" spans="1:11" x14ac:dyDescent="0.35">
      <c r="A4621" s="69">
        <f t="shared" si="148"/>
        <v>45778</v>
      </c>
      <c r="B4621" t="s">
        <v>918</v>
      </c>
      <c r="C4621" t="s">
        <v>268</v>
      </c>
      <c r="E4621" t="s">
        <v>805</v>
      </c>
      <c r="F4621" t="s">
        <v>806</v>
      </c>
      <c r="G4621" t="s">
        <v>103</v>
      </c>
      <c r="H4621">
        <v>111</v>
      </c>
      <c r="I4621" s="68" t="str">
        <f>VLOOKUP(E4621,Refs!$P$2:$R$29,3,FALSE)</f>
        <v>Y61</v>
      </c>
      <c r="J4621" s="68" t="str">
        <f>VLOOKUP(E4621,Refs!$P$2:$S$29,4,FALSE)</f>
        <v>East of England</v>
      </c>
      <c r="K4621" s="28">
        <f t="shared" si="147"/>
        <v>111</v>
      </c>
    </row>
    <row r="4622" spans="1:11" x14ac:dyDescent="0.35">
      <c r="A4622" s="69">
        <f t="shared" si="148"/>
        <v>45778</v>
      </c>
      <c r="B4622" t="s">
        <v>918</v>
      </c>
      <c r="C4622" t="s">
        <v>268</v>
      </c>
      <c r="E4622" t="s">
        <v>805</v>
      </c>
      <c r="F4622" t="s">
        <v>806</v>
      </c>
      <c r="G4622" t="s">
        <v>104</v>
      </c>
      <c r="H4622">
        <v>1678</v>
      </c>
      <c r="I4622" s="68" t="str">
        <f>VLOOKUP(E4622,Refs!$P$2:$R$29,3,FALSE)</f>
        <v>Y61</v>
      </c>
      <c r="J4622" s="68" t="str">
        <f>VLOOKUP(E4622,Refs!$P$2:$S$29,4,FALSE)</f>
        <v>East of England</v>
      </c>
      <c r="K4622" s="28">
        <f t="shared" si="147"/>
        <v>1678</v>
      </c>
    </row>
    <row r="4623" spans="1:11" x14ac:dyDescent="0.35">
      <c r="A4623" s="69">
        <f t="shared" si="148"/>
        <v>45778</v>
      </c>
      <c r="B4623" t="s">
        <v>918</v>
      </c>
      <c r="C4623" t="s">
        <v>268</v>
      </c>
      <c r="E4623" t="s">
        <v>805</v>
      </c>
      <c r="F4623" t="s">
        <v>806</v>
      </c>
      <c r="G4623" t="s">
        <v>105</v>
      </c>
      <c r="H4623">
        <v>21319562</v>
      </c>
      <c r="I4623" s="68" t="str">
        <f>VLOOKUP(E4623,Refs!$P$2:$R$29,3,FALSE)</f>
        <v>Y61</v>
      </c>
      <c r="J4623" s="68" t="str">
        <f>VLOOKUP(E4623,Refs!$P$2:$S$29,4,FALSE)</f>
        <v>East of England</v>
      </c>
      <c r="K4623" s="28">
        <f t="shared" si="147"/>
        <v>21319562</v>
      </c>
    </row>
    <row r="4624" spans="1:11" x14ac:dyDescent="0.35">
      <c r="A4624" s="69">
        <f t="shared" si="148"/>
        <v>45778</v>
      </c>
      <c r="B4624" t="s">
        <v>918</v>
      </c>
      <c r="C4624" t="s">
        <v>268</v>
      </c>
      <c r="E4624" t="s">
        <v>805</v>
      </c>
      <c r="F4624" t="s">
        <v>806</v>
      </c>
      <c r="G4624" t="s">
        <v>106</v>
      </c>
      <c r="H4624">
        <v>4028</v>
      </c>
      <c r="I4624" s="68" t="str">
        <f>VLOOKUP(E4624,Refs!$P$2:$R$29,3,FALSE)</f>
        <v>Y61</v>
      </c>
      <c r="J4624" s="68" t="str">
        <f>VLOOKUP(E4624,Refs!$P$2:$S$29,4,FALSE)</f>
        <v>East of England</v>
      </c>
      <c r="K4624" s="28">
        <f t="shared" si="147"/>
        <v>4028</v>
      </c>
    </row>
    <row r="4625" spans="1:11" x14ac:dyDescent="0.35">
      <c r="A4625" s="69">
        <f t="shared" si="148"/>
        <v>45778</v>
      </c>
      <c r="B4625" t="s">
        <v>918</v>
      </c>
      <c r="C4625" t="s">
        <v>268</v>
      </c>
      <c r="E4625" t="s">
        <v>805</v>
      </c>
      <c r="F4625" t="s">
        <v>806</v>
      </c>
      <c r="G4625" t="s">
        <v>107</v>
      </c>
      <c r="H4625">
        <v>2316</v>
      </c>
      <c r="I4625" s="68" t="str">
        <f>VLOOKUP(E4625,Refs!$P$2:$R$29,3,FALSE)</f>
        <v>Y61</v>
      </c>
      <c r="J4625" s="68" t="str">
        <f>VLOOKUP(E4625,Refs!$P$2:$S$29,4,FALSE)</f>
        <v>East of England</v>
      </c>
      <c r="K4625" s="28">
        <f t="shared" si="147"/>
        <v>2316</v>
      </c>
    </row>
    <row r="4626" spans="1:11" x14ac:dyDescent="0.35">
      <c r="A4626" s="69">
        <f t="shared" si="148"/>
        <v>45778</v>
      </c>
      <c r="B4626" t="s">
        <v>918</v>
      </c>
      <c r="C4626" t="s">
        <v>268</v>
      </c>
      <c r="E4626" t="s">
        <v>805</v>
      </c>
      <c r="F4626" t="s">
        <v>806</v>
      </c>
      <c r="G4626" t="s">
        <v>108</v>
      </c>
      <c r="H4626">
        <v>130</v>
      </c>
      <c r="I4626" s="68" t="str">
        <f>VLOOKUP(E4626,Refs!$P$2:$R$29,3,FALSE)</f>
        <v>Y61</v>
      </c>
      <c r="J4626" s="68" t="str">
        <f>VLOOKUP(E4626,Refs!$P$2:$S$29,4,FALSE)</f>
        <v>East of England</v>
      </c>
      <c r="K4626" s="28">
        <f t="shared" si="147"/>
        <v>130</v>
      </c>
    </row>
    <row r="4627" spans="1:11" x14ac:dyDescent="0.35">
      <c r="A4627" s="69">
        <f t="shared" si="148"/>
        <v>45778</v>
      </c>
      <c r="B4627" t="s">
        <v>918</v>
      </c>
      <c r="C4627" t="s">
        <v>268</v>
      </c>
      <c r="E4627" t="s">
        <v>805</v>
      </c>
      <c r="F4627" t="s">
        <v>806</v>
      </c>
      <c r="G4627" t="s">
        <v>109</v>
      </c>
      <c r="H4627">
        <v>1813</v>
      </c>
      <c r="I4627" s="68" t="str">
        <f>VLOOKUP(E4627,Refs!$P$2:$R$29,3,FALSE)</f>
        <v>Y61</v>
      </c>
      <c r="J4627" s="68" t="str">
        <f>VLOOKUP(E4627,Refs!$P$2:$S$29,4,FALSE)</f>
        <v>East of England</v>
      </c>
      <c r="K4627" s="28">
        <f t="shared" si="147"/>
        <v>1813</v>
      </c>
    </row>
    <row r="4628" spans="1:11" x14ac:dyDescent="0.35">
      <c r="A4628" s="69">
        <f t="shared" si="148"/>
        <v>45778</v>
      </c>
      <c r="B4628" t="s">
        <v>918</v>
      </c>
      <c r="C4628" t="s">
        <v>268</v>
      </c>
      <c r="E4628" t="s">
        <v>805</v>
      </c>
      <c r="F4628" t="s">
        <v>806</v>
      </c>
      <c r="G4628" t="s">
        <v>110</v>
      </c>
      <c r="H4628">
        <v>32170856</v>
      </c>
      <c r="I4628" s="68" t="str">
        <f>VLOOKUP(E4628,Refs!$P$2:$R$29,3,FALSE)</f>
        <v>Y61</v>
      </c>
      <c r="J4628" s="68" t="str">
        <f>VLOOKUP(E4628,Refs!$P$2:$S$29,4,FALSE)</f>
        <v>East of England</v>
      </c>
      <c r="K4628" s="28">
        <f t="shared" si="147"/>
        <v>32170856</v>
      </c>
    </row>
    <row r="4629" spans="1:11" x14ac:dyDescent="0.35">
      <c r="A4629" s="69">
        <f t="shared" si="148"/>
        <v>45778</v>
      </c>
      <c r="B4629" t="s">
        <v>918</v>
      </c>
      <c r="C4629" t="s">
        <v>268</v>
      </c>
      <c r="E4629" t="s">
        <v>805</v>
      </c>
      <c r="F4629" t="s">
        <v>806</v>
      </c>
      <c r="G4629" t="s">
        <v>111</v>
      </c>
      <c r="H4629">
        <v>908</v>
      </c>
      <c r="I4629" s="68" t="str">
        <f>VLOOKUP(E4629,Refs!$P$2:$R$29,3,FALSE)</f>
        <v>Y61</v>
      </c>
      <c r="J4629" s="68" t="str">
        <f>VLOOKUP(E4629,Refs!$P$2:$S$29,4,FALSE)</f>
        <v>East of England</v>
      </c>
      <c r="K4629" s="28">
        <f t="shared" si="147"/>
        <v>908</v>
      </c>
    </row>
    <row r="4630" spans="1:11" x14ac:dyDescent="0.35">
      <c r="A4630" s="69">
        <f t="shared" si="148"/>
        <v>45778</v>
      </c>
      <c r="B4630" t="s">
        <v>918</v>
      </c>
      <c r="C4630" t="s">
        <v>268</v>
      </c>
      <c r="E4630" t="s">
        <v>805</v>
      </c>
      <c r="F4630" t="s">
        <v>806</v>
      </c>
      <c r="G4630" t="s">
        <v>814</v>
      </c>
      <c r="H4630">
        <v>14811</v>
      </c>
      <c r="I4630" s="68" t="str">
        <f>VLOOKUP(E4630,Refs!$P$2:$R$29,3,FALSE)</f>
        <v>Y61</v>
      </c>
      <c r="J4630" s="68" t="str">
        <f>VLOOKUP(E4630,Refs!$P$2:$S$29,4,FALSE)</f>
        <v>East of England</v>
      </c>
      <c r="K4630" s="28">
        <f t="shared" si="147"/>
        <v>14811</v>
      </c>
    </row>
    <row r="4631" spans="1:11" x14ac:dyDescent="0.35">
      <c r="A4631" s="69">
        <f t="shared" si="148"/>
        <v>45778</v>
      </c>
      <c r="B4631" t="s">
        <v>918</v>
      </c>
      <c r="C4631" t="s">
        <v>268</v>
      </c>
      <c r="E4631" t="s">
        <v>805</v>
      </c>
      <c r="F4631" t="s">
        <v>806</v>
      </c>
      <c r="G4631" t="s">
        <v>815</v>
      </c>
      <c r="H4631">
        <v>2503</v>
      </c>
      <c r="I4631" s="68" t="str">
        <f>VLOOKUP(E4631,Refs!$P$2:$R$29,3,FALSE)</f>
        <v>Y61</v>
      </c>
      <c r="J4631" s="68" t="str">
        <f>VLOOKUP(E4631,Refs!$P$2:$S$29,4,FALSE)</f>
        <v>East of England</v>
      </c>
      <c r="K4631" s="28">
        <f t="shared" si="147"/>
        <v>2503</v>
      </c>
    </row>
    <row r="4632" spans="1:11" x14ac:dyDescent="0.35">
      <c r="A4632" s="69">
        <f t="shared" si="148"/>
        <v>45778</v>
      </c>
      <c r="B4632" t="s">
        <v>918</v>
      </c>
      <c r="C4632" t="s">
        <v>268</v>
      </c>
      <c r="E4632" t="s">
        <v>805</v>
      </c>
      <c r="F4632" t="s">
        <v>806</v>
      </c>
      <c r="G4632" t="s">
        <v>112</v>
      </c>
      <c r="H4632">
        <v>29135</v>
      </c>
      <c r="I4632" s="68" t="str">
        <f>VLOOKUP(E4632,Refs!$P$2:$R$29,3,FALSE)</f>
        <v>Y61</v>
      </c>
      <c r="J4632" s="68" t="str">
        <f>VLOOKUP(E4632,Refs!$P$2:$S$29,4,FALSE)</f>
        <v>East of England</v>
      </c>
      <c r="K4632" s="28">
        <f t="shared" si="147"/>
        <v>29135</v>
      </c>
    </row>
    <row r="4633" spans="1:11" x14ac:dyDescent="0.35">
      <c r="A4633" s="69">
        <f t="shared" si="148"/>
        <v>45778</v>
      </c>
      <c r="B4633" t="s">
        <v>918</v>
      </c>
      <c r="C4633" t="s">
        <v>268</v>
      </c>
      <c r="E4633" t="s">
        <v>805</v>
      </c>
      <c r="F4633" t="s">
        <v>806</v>
      </c>
      <c r="G4633" t="s">
        <v>113</v>
      </c>
      <c r="H4633">
        <v>21</v>
      </c>
      <c r="I4633" s="68" t="str">
        <f>VLOOKUP(E4633,Refs!$P$2:$R$29,3,FALSE)</f>
        <v>Y61</v>
      </c>
      <c r="J4633" s="68" t="str">
        <f>VLOOKUP(E4633,Refs!$P$2:$S$29,4,FALSE)</f>
        <v>East of England</v>
      </c>
      <c r="K4633" s="28">
        <f t="shared" si="147"/>
        <v>21</v>
      </c>
    </row>
    <row r="4634" spans="1:11" x14ac:dyDescent="0.35">
      <c r="A4634" s="69">
        <f t="shared" si="148"/>
        <v>45778</v>
      </c>
      <c r="B4634" t="s">
        <v>918</v>
      </c>
      <c r="C4634" t="s">
        <v>268</v>
      </c>
      <c r="E4634" t="s">
        <v>805</v>
      </c>
      <c r="F4634" t="s">
        <v>806</v>
      </c>
      <c r="G4634" t="s">
        <v>114</v>
      </c>
      <c r="H4634">
        <v>22130</v>
      </c>
      <c r="I4634" s="68" t="str">
        <f>VLOOKUP(E4634,Refs!$P$2:$R$29,3,FALSE)</f>
        <v>Y61</v>
      </c>
      <c r="J4634" s="68" t="str">
        <f>VLOOKUP(E4634,Refs!$P$2:$S$29,4,FALSE)</f>
        <v>East of England</v>
      </c>
      <c r="K4634" s="28">
        <f t="shared" si="147"/>
        <v>22130</v>
      </c>
    </row>
    <row r="4635" spans="1:11" x14ac:dyDescent="0.35">
      <c r="A4635" s="69">
        <f t="shared" si="148"/>
        <v>45778</v>
      </c>
      <c r="B4635" t="s">
        <v>918</v>
      </c>
      <c r="C4635" t="s">
        <v>268</v>
      </c>
      <c r="E4635" t="s">
        <v>805</v>
      </c>
      <c r="F4635" t="s">
        <v>806</v>
      </c>
      <c r="G4635" t="s">
        <v>115</v>
      </c>
      <c r="H4635">
        <v>7256</v>
      </c>
      <c r="I4635" s="68" t="str">
        <f>VLOOKUP(E4635,Refs!$P$2:$R$29,3,FALSE)</f>
        <v>Y61</v>
      </c>
      <c r="J4635" s="68" t="str">
        <f>VLOOKUP(E4635,Refs!$P$2:$S$29,4,FALSE)</f>
        <v>East of England</v>
      </c>
      <c r="K4635" s="28">
        <f t="shared" si="147"/>
        <v>7256</v>
      </c>
    </row>
    <row r="4636" spans="1:11" x14ac:dyDescent="0.35">
      <c r="A4636" s="69">
        <f t="shared" si="148"/>
        <v>45778</v>
      </c>
      <c r="B4636" t="s">
        <v>918</v>
      </c>
      <c r="C4636" t="s">
        <v>268</v>
      </c>
      <c r="E4636" t="s">
        <v>805</v>
      </c>
      <c r="F4636" t="s">
        <v>806</v>
      </c>
      <c r="G4636" t="s">
        <v>116</v>
      </c>
      <c r="H4636">
        <v>4220</v>
      </c>
      <c r="I4636" s="68" t="str">
        <f>VLOOKUP(E4636,Refs!$P$2:$R$29,3,FALSE)</f>
        <v>Y61</v>
      </c>
      <c r="J4636" s="68" t="str">
        <f>VLOOKUP(E4636,Refs!$P$2:$S$29,4,FALSE)</f>
        <v>East of England</v>
      </c>
      <c r="K4636" s="28">
        <f t="shared" si="147"/>
        <v>4220</v>
      </c>
    </row>
    <row r="4637" spans="1:11" x14ac:dyDescent="0.35">
      <c r="A4637" s="69">
        <f t="shared" si="148"/>
        <v>45778</v>
      </c>
      <c r="B4637" t="s">
        <v>918</v>
      </c>
      <c r="C4637" t="s">
        <v>268</v>
      </c>
      <c r="E4637" t="s">
        <v>805</v>
      </c>
      <c r="F4637" t="s">
        <v>806</v>
      </c>
      <c r="G4637" t="s">
        <v>117</v>
      </c>
      <c r="H4637">
        <v>2167</v>
      </c>
      <c r="I4637" s="68" t="str">
        <f>VLOOKUP(E4637,Refs!$P$2:$R$29,3,FALSE)</f>
        <v>Y61</v>
      </c>
      <c r="J4637" s="68" t="str">
        <f>VLOOKUP(E4637,Refs!$P$2:$S$29,4,FALSE)</f>
        <v>East of England</v>
      </c>
      <c r="K4637" s="28">
        <f t="shared" si="147"/>
        <v>2167</v>
      </c>
    </row>
    <row r="4638" spans="1:11" x14ac:dyDescent="0.35">
      <c r="A4638" s="69">
        <f t="shared" si="148"/>
        <v>45778</v>
      </c>
      <c r="B4638" t="s">
        <v>918</v>
      </c>
      <c r="C4638" t="s">
        <v>268</v>
      </c>
      <c r="E4638" t="s">
        <v>805</v>
      </c>
      <c r="F4638" t="s">
        <v>806</v>
      </c>
      <c r="G4638" t="s">
        <v>118</v>
      </c>
      <c r="H4638">
        <v>4596</v>
      </c>
      <c r="I4638" s="68" t="str">
        <f>VLOOKUP(E4638,Refs!$P$2:$R$29,3,FALSE)</f>
        <v>Y61</v>
      </c>
      <c r="J4638" s="68" t="str">
        <f>VLOOKUP(E4638,Refs!$P$2:$S$29,4,FALSE)</f>
        <v>East of England</v>
      </c>
      <c r="K4638" s="28">
        <f t="shared" si="147"/>
        <v>4596</v>
      </c>
    </row>
    <row r="4639" spans="1:11" x14ac:dyDescent="0.35">
      <c r="A4639" s="69">
        <f t="shared" si="148"/>
        <v>45778</v>
      </c>
      <c r="B4639" t="s">
        <v>918</v>
      </c>
      <c r="C4639" t="s">
        <v>268</v>
      </c>
      <c r="E4639" t="s">
        <v>805</v>
      </c>
      <c r="F4639" t="s">
        <v>806</v>
      </c>
      <c r="G4639" t="s">
        <v>119</v>
      </c>
      <c r="H4639">
        <v>3962</v>
      </c>
      <c r="I4639" s="68" t="str">
        <f>VLOOKUP(E4639,Refs!$P$2:$R$29,3,FALSE)</f>
        <v>Y61</v>
      </c>
      <c r="J4639" s="68" t="str">
        <f>VLOOKUP(E4639,Refs!$P$2:$S$29,4,FALSE)</f>
        <v>East of England</v>
      </c>
      <c r="K4639" s="28">
        <f t="shared" si="147"/>
        <v>3962</v>
      </c>
    </row>
    <row r="4640" spans="1:11" x14ac:dyDescent="0.35">
      <c r="A4640" s="69">
        <f t="shared" si="148"/>
        <v>45778</v>
      </c>
      <c r="B4640" t="s">
        <v>918</v>
      </c>
      <c r="C4640" t="s">
        <v>268</v>
      </c>
      <c r="E4640" t="s">
        <v>805</v>
      </c>
      <c r="F4640" t="s">
        <v>806</v>
      </c>
      <c r="G4640" t="s">
        <v>120</v>
      </c>
      <c r="H4640">
        <v>2178</v>
      </c>
      <c r="I4640" s="68" t="str">
        <f>VLOOKUP(E4640,Refs!$P$2:$R$29,3,FALSE)</f>
        <v>Y61</v>
      </c>
      <c r="J4640" s="68" t="str">
        <f>VLOOKUP(E4640,Refs!$P$2:$S$29,4,FALSE)</f>
        <v>East of England</v>
      </c>
      <c r="K4640" s="28">
        <f t="shared" si="147"/>
        <v>2178</v>
      </c>
    </row>
    <row r="4641" spans="1:11" x14ac:dyDescent="0.35">
      <c r="A4641" s="69">
        <f t="shared" si="148"/>
        <v>45778</v>
      </c>
      <c r="B4641" t="s">
        <v>918</v>
      </c>
      <c r="C4641" t="s">
        <v>268</v>
      </c>
      <c r="E4641" t="s">
        <v>805</v>
      </c>
      <c r="F4641" t="s">
        <v>806</v>
      </c>
      <c r="G4641" t="s">
        <v>121</v>
      </c>
      <c r="H4641">
        <v>853</v>
      </c>
      <c r="I4641" s="68" t="str">
        <f>VLOOKUP(E4641,Refs!$P$2:$R$29,3,FALSE)</f>
        <v>Y61</v>
      </c>
      <c r="J4641" s="68" t="str">
        <f>VLOOKUP(E4641,Refs!$P$2:$S$29,4,FALSE)</f>
        <v>East of England</v>
      </c>
      <c r="K4641" s="28">
        <f t="shared" si="147"/>
        <v>853</v>
      </c>
    </row>
    <row r="4642" spans="1:11" x14ac:dyDescent="0.35">
      <c r="A4642" s="69">
        <f t="shared" si="148"/>
        <v>45778</v>
      </c>
      <c r="B4642" t="s">
        <v>918</v>
      </c>
      <c r="C4642" t="s">
        <v>268</v>
      </c>
      <c r="E4642" t="s">
        <v>805</v>
      </c>
      <c r="F4642" t="s">
        <v>806</v>
      </c>
      <c r="G4642" t="s">
        <v>122</v>
      </c>
      <c r="H4642">
        <v>2087</v>
      </c>
      <c r="I4642" s="68" t="str">
        <f>VLOOKUP(E4642,Refs!$P$2:$R$29,3,FALSE)</f>
        <v>Y61</v>
      </c>
      <c r="J4642" s="68" t="str">
        <f>VLOOKUP(E4642,Refs!$P$2:$S$29,4,FALSE)</f>
        <v>East of England</v>
      </c>
      <c r="K4642" s="28">
        <f t="shared" ref="K4642:K4705" si="149">IF(OR(H4642="NULL",H4642=0,H4642=""),"",H4642)</f>
        <v>2087</v>
      </c>
    </row>
    <row r="4643" spans="1:11" x14ac:dyDescent="0.35">
      <c r="A4643" s="69">
        <f t="shared" si="148"/>
        <v>45778</v>
      </c>
      <c r="B4643" t="s">
        <v>918</v>
      </c>
      <c r="C4643" t="s">
        <v>268</v>
      </c>
      <c r="E4643" t="s">
        <v>805</v>
      </c>
      <c r="F4643" t="s">
        <v>806</v>
      </c>
      <c r="G4643" t="s">
        <v>123</v>
      </c>
      <c r="H4643">
        <v>32</v>
      </c>
      <c r="I4643" s="68" t="str">
        <f>VLOOKUP(E4643,Refs!$P$2:$R$29,3,FALSE)</f>
        <v>Y61</v>
      </c>
      <c r="J4643" s="68" t="str">
        <f>VLOOKUP(E4643,Refs!$P$2:$S$29,4,FALSE)</f>
        <v>East of England</v>
      </c>
      <c r="K4643" s="28">
        <f t="shared" si="149"/>
        <v>32</v>
      </c>
    </row>
    <row r="4644" spans="1:11" x14ac:dyDescent="0.35">
      <c r="A4644" s="69">
        <f t="shared" si="148"/>
        <v>45778</v>
      </c>
      <c r="B4644" t="s">
        <v>918</v>
      </c>
      <c r="C4644" t="s">
        <v>268</v>
      </c>
      <c r="E4644" t="s">
        <v>805</v>
      </c>
      <c r="F4644" t="s">
        <v>806</v>
      </c>
      <c r="G4644" t="s">
        <v>124</v>
      </c>
      <c r="H4644">
        <v>3</v>
      </c>
      <c r="I4644" s="68" t="str">
        <f>VLOOKUP(E4644,Refs!$P$2:$R$29,3,FALSE)</f>
        <v>Y61</v>
      </c>
      <c r="J4644" s="68" t="str">
        <f>VLOOKUP(E4644,Refs!$P$2:$S$29,4,FALSE)</f>
        <v>East of England</v>
      </c>
      <c r="K4644" s="28">
        <f t="shared" si="149"/>
        <v>3</v>
      </c>
    </row>
    <row r="4645" spans="1:11" x14ac:dyDescent="0.35">
      <c r="A4645" s="69">
        <f t="shared" si="148"/>
        <v>45778</v>
      </c>
      <c r="B4645" t="s">
        <v>918</v>
      </c>
      <c r="C4645" t="s">
        <v>268</v>
      </c>
      <c r="E4645" t="s">
        <v>805</v>
      </c>
      <c r="F4645" t="s">
        <v>806</v>
      </c>
      <c r="G4645" t="s">
        <v>125</v>
      </c>
      <c r="H4645">
        <v>0</v>
      </c>
      <c r="I4645" s="68" t="str">
        <f>VLOOKUP(E4645,Refs!$P$2:$R$29,3,FALSE)</f>
        <v>Y61</v>
      </c>
      <c r="J4645" s="68" t="str">
        <f>VLOOKUP(E4645,Refs!$P$2:$S$29,4,FALSE)</f>
        <v>East of England</v>
      </c>
      <c r="K4645" s="28" t="str">
        <f t="shared" si="149"/>
        <v/>
      </c>
    </row>
    <row r="4646" spans="1:11" x14ac:dyDescent="0.35">
      <c r="A4646" s="69">
        <f t="shared" si="148"/>
        <v>45778</v>
      </c>
      <c r="B4646" t="s">
        <v>918</v>
      </c>
      <c r="C4646" t="s">
        <v>268</v>
      </c>
      <c r="E4646" t="s">
        <v>805</v>
      </c>
      <c r="F4646" t="s">
        <v>806</v>
      </c>
      <c r="G4646" t="s">
        <v>126</v>
      </c>
      <c r="H4646">
        <v>0</v>
      </c>
      <c r="I4646" s="68" t="str">
        <f>VLOOKUP(E4646,Refs!$P$2:$R$29,3,FALSE)</f>
        <v>Y61</v>
      </c>
      <c r="J4646" s="68" t="str">
        <f>VLOOKUP(E4646,Refs!$P$2:$S$29,4,FALSE)</f>
        <v>East of England</v>
      </c>
      <c r="K4646" s="28" t="str">
        <f t="shared" si="149"/>
        <v/>
      </c>
    </row>
    <row r="4647" spans="1:11" x14ac:dyDescent="0.35">
      <c r="A4647" s="69">
        <f t="shared" si="148"/>
        <v>45778</v>
      </c>
      <c r="B4647" t="s">
        <v>918</v>
      </c>
      <c r="C4647" t="s">
        <v>268</v>
      </c>
      <c r="E4647" t="s">
        <v>805</v>
      </c>
      <c r="F4647" t="s">
        <v>806</v>
      </c>
      <c r="G4647" t="s">
        <v>127</v>
      </c>
      <c r="H4647">
        <v>0</v>
      </c>
      <c r="I4647" s="68" t="str">
        <f>VLOOKUP(E4647,Refs!$P$2:$R$29,3,FALSE)</f>
        <v>Y61</v>
      </c>
      <c r="J4647" s="68" t="str">
        <f>VLOOKUP(E4647,Refs!$P$2:$S$29,4,FALSE)</f>
        <v>East of England</v>
      </c>
      <c r="K4647" s="28" t="str">
        <f t="shared" si="149"/>
        <v/>
      </c>
    </row>
    <row r="4648" spans="1:11" x14ac:dyDescent="0.35">
      <c r="A4648" s="69">
        <f t="shared" si="148"/>
        <v>45778</v>
      </c>
      <c r="B4648" t="s">
        <v>918</v>
      </c>
      <c r="C4648" t="s">
        <v>268</v>
      </c>
      <c r="E4648" t="s">
        <v>805</v>
      </c>
      <c r="F4648" t="s">
        <v>806</v>
      </c>
      <c r="G4648" t="s">
        <v>128</v>
      </c>
      <c r="H4648">
        <v>242</v>
      </c>
      <c r="I4648" s="68" t="str">
        <f>VLOOKUP(E4648,Refs!$P$2:$R$29,3,FALSE)</f>
        <v>Y61</v>
      </c>
      <c r="J4648" s="68" t="str">
        <f>VLOOKUP(E4648,Refs!$P$2:$S$29,4,FALSE)</f>
        <v>East of England</v>
      </c>
      <c r="K4648" s="28">
        <f t="shared" si="149"/>
        <v>242</v>
      </c>
    </row>
    <row r="4649" spans="1:11" x14ac:dyDescent="0.35">
      <c r="A4649" s="69">
        <f t="shared" si="148"/>
        <v>45778</v>
      </c>
      <c r="B4649" t="s">
        <v>918</v>
      </c>
      <c r="C4649" t="s">
        <v>268</v>
      </c>
      <c r="E4649" t="s">
        <v>805</v>
      </c>
      <c r="F4649" t="s">
        <v>806</v>
      </c>
      <c r="G4649" t="s">
        <v>129</v>
      </c>
      <c r="H4649">
        <v>596</v>
      </c>
      <c r="I4649" s="68" t="str">
        <f>VLOOKUP(E4649,Refs!$P$2:$R$29,3,FALSE)</f>
        <v>Y61</v>
      </c>
      <c r="J4649" s="68" t="str">
        <f>VLOOKUP(E4649,Refs!$P$2:$S$29,4,FALSE)</f>
        <v>East of England</v>
      </c>
      <c r="K4649" s="28">
        <f t="shared" si="149"/>
        <v>596</v>
      </c>
    </row>
    <row r="4650" spans="1:11" x14ac:dyDescent="0.35">
      <c r="A4650" s="69">
        <f t="shared" si="148"/>
        <v>45778</v>
      </c>
      <c r="B4650" t="s">
        <v>918</v>
      </c>
      <c r="C4650" t="s">
        <v>268</v>
      </c>
      <c r="E4650" t="s">
        <v>805</v>
      </c>
      <c r="F4650" t="s">
        <v>806</v>
      </c>
      <c r="G4650" t="s">
        <v>130</v>
      </c>
      <c r="H4650">
        <v>1016</v>
      </c>
      <c r="I4650" s="68" t="str">
        <f>VLOOKUP(E4650,Refs!$P$2:$R$29,3,FALSE)</f>
        <v>Y61</v>
      </c>
      <c r="J4650" s="68" t="str">
        <f>VLOOKUP(E4650,Refs!$P$2:$S$29,4,FALSE)</f>
        <v>East of England</v>
      </c>
      <c r="K4650" s="28">
        <f t="shared" si="149"/>
        <v>1016</v>
      </c>
    </row>
    <row r="4651" spans="1:11" x14ac:dyDescent="0.35">
      <c r="A4651" s="69">
        <f t="shared" si="148"/>
        <v>45778</v>
      </c>
      <c r="B4651" t="s">
        <v>918</v>
      </c>
      <c r="C4651" t="s">
        <v>268</v>
      </c>
      <c r="E4651" t="s">
        <v>805</v>
      </c>
      <c r="F4651" t="s">
        <v>806</v>
      </c>
      <c r="G4651" t="s">
        <v>131</v>
      </c>
      <c r="H4651">
        <v>875</v>
      </c>
      <c r="I4651" s="68" t="str">
        <f>VLOOKUP(E4651,Refs!$P$2:$R$29,3,FALSE)</f>
        <v>Y61</v>
      </c>
      <c r="J4651" s="68" t="str">
        <f>VLOOKUP(E4651,Refs!$P$2:$S$29,4,FALSE)</f>
        <v>East of England</v>
      </c>
      <c r="K4651" s="28">
        <f t="shared" si="149"/>
        <v>875</v>
      </c>
    </row>
    <row r="4652" spans="1:11" x14ac:dyDescent="0.35">
      <c r="A4652" s="69">
        <f t="shared" si="148"/>
        <v>45778</v>
      </c>
      <c r="B4652" t="s">
        <v>918</v>
      </c>
      <c r="C4652" t="s">
        <v>268</v>
      </c>
      <c r="E4652" t="s">
        <v>805</v>
      </c>
      <c r="F4652" t="s">
        <v>806</v>
      </c>
      <c r="G4652" t="s">
        <v>132</v>
      </c>
      <c r="H4652">
        <v>3143</v>
      </c>
      <c r="I4652" s="68" t="str">
        <f>VLOOKUP(E4652,Refs!$P$2:$R$29,3,FALSE)</f>
        <v>Y61</v>
      </c>
      <c r="J4652" s="68" t="str">
        <f>VLOOKUP(E4652,Refs!$P$2:$S$29,4,FALSE)</f>
        <v>East of England</v>
      </c>
      <c r="K4652" s="28">
        <f t="shared" si="149"/>
        <v>3143</v>
      </c>
    </row>
    <row r="4653" spans="1:11" x14ac:dyDescent="0.35">
      <c r="A4653" s="69">
        <f t="shared" si="148"/>
        <v>45778</v>
      </c>
      <c r="B4653" t="s">
        <v>918</v>
      </c>
      <c r="C4653" t="s">
        <v>268</v>
      </c>
      <c r="E4653" t="s">
        <v>805</v>
      </c>
      <c r="F4653" t="s">
        <v>806</v>
      </c>
      <c r="G4653" t="s">
        <v>133</v>
      </c>
      <c r="H4653">
        <v>2683</v>
      </c>
      <c r="I4653" s="68" t="str">
        <f>VLOOKUP(E4653,Refs!$P$2:$R$29,3,FALSE)</f>
        <v>Y61</v>
      </c>
      <c r="J4653" s="68" t="str">
        <f>VLOOKUP(E4653,Refs!$P$2:$S$29,4,FALSE)</f>
        <v>East of England</v>
      </c>
      <c r="K4653" s="28">
        <f t="shared" si="149"/>
        <v>2683</v>
      </c>
    </row>
    <row r="4654" spans="1:11" x14ac:dyDescent="0.35">
      <c r="A4654" s="69">
        <f t="shared" si="148"/>
        <v>45778</v>
      </c>
      <c r="B4654" t="s">
        <v>918</v>
      </c>
      <c r="C4654" t="s">
        <v>268</v>
      </c>
      <c r="E4654" t="s">
        <v>805</v>
      </c>
      <c r="F4654" t="s">
        <v>806</v>
      </c>
      <c r="G4654" t="s">
        <v>134</v>
      </c>
      <c r="H4654">
        <v>1535</v>
      </c>
      <c r="I4654" s="68" t="str">
        <f>VLOOKUP(E4654,Refs!$P$2:$R$29,3,FALSE)</f>
        <v>Y61</v>
      </c>
      <c r="J4654" s="68" t="str">
        <f>VLOOKUP(E4654,Refs!$P$2:$S$29,4,FALSE)</f>
        <v>East of England</v>
      </c>
      <c r="K4654" s="28">
        <f t="shared" si="149"/>
        <v>1535</v>
      </c>
    </row>
    <row r="4655" spans="1:11" x14ac:dyDescent="0.35">
      <c r="A4655" s="69">
        <f t="shared" si="148"/>
        <v>45778</v>
      </c>
      <c r="B4655" t="s">
        <v>918</v>
      </c>
      <c r="C4655" t="s">
        <v>268</v>
      </c>
      <c r="E4655" t="s">
        <v>805</v>
      </c>
      <c r="F4655" t="s">
        <v>806</v>
      </c>
      <c r="G4655" t="s">
        <v>135</v>
      </c>
      <c r="H4655">
        <v>1531</v>
      </c>
      <c r="I4655" s="68" t="str">
        <f>VLOOKUP(E4655,Refs!$P$2:$R$29,3,FALSE)</f>
        <v>Y61</v>
      </c>
      <c r="J4655" s="68" t="str">
        <f>VLOOKUP(E4655,Refs!$P$2:$S$29,4,FALSE)</f>
        <v>East of England</v>
      </c>
      <c r="K4655" s="28">
        <f t="shared" si="149"/>
        <v>1531</v>
      </c>
    </row>
    <row r="4656" spans="1:11" x14ac:dyDescent="0.35">
      <c r="A4656" s="69">
        <f t="shared" si="148"/>
        <v>45778</v>
      </c>
      <c r="B4656" t="s">
        <v>918</v>
      </c>
      <c r="C4656" t="s">
        <v>268</v>
      </c>
      <c r="E4656" t="s">
        <v>805</v>
      </c>
      <c r="F4656" t="s">
        <v>806</v>
      </c>
      <c r="G4656" t="s">
        <v>136</v>
      </c>
      <c r="H4656">
        <v>280</v>
      </c>
      <c r="I4656" s="68" t="str">
        <f>VLOOKUP(E4656,Refs!$P$2:$R$29,3,FALSE)</f>
        <v>Y61</v>
      </c>
      <c r="J4656" s="68" t="str">
        <f>VLOOKUP(E4656,Refs!$P$2:$S$29,4,FALSE)</f>
        <v>East of England</v>
      </c>
      <c r="K4656" s="28">
        <f t="shared" si="149"/>
        <v>280</v>
      </c>
    </row>
    <row r="4657" spans="1:11" x14ac:dyDescent="0.35">
      <c r="A4657" s="69">
        <f t="shared" si="148"/>
        <v>45778</v>
      </c>
      <c r="B4657" t="s">
        <v>918</v>
      </c>
      <c r="C4657" t="s">
        <v>268</v>
      </c>
      <c r="E4657" t="s">
        <v>805</v>
      </c>
      <c r="F4657" t="s">
        <v>806</v>
      </c>
      <c r="G4657" t="s">
        <v>137</v>
      </c>
      <c r="H4657">
        <v>244</v>
      </c>
      <c r="I4657" s="68" t="str">
        <f>VLOOKUP(E4657,Refs!$P$2:$R$29,3,FALSE)</f>
        <v>Y61</v>
      </c>
      <c r="J4657" s="68" t="str">
        <f>VLOOKUP(E4657,Refs!$P$2:$S$29,4,FALSE)</f>
        <v>East of England</v>
      </c>
      <c r="K4657" s="28">
        <f t="shared" si="149"/>
        <v>244</v>
      </c>
    </row>
    <row r="4658" spans="1:11" x14ac:dyDescent="0.35">
      <c r="A4658" s="69">
        <f t="shared" si="148"/>
        <v>45778</v>
      </c>
      <c r="B4658" t="s">
        <v>918</v>
      </c>
      <c r="C4658" t="s">
        <v>268</v>
      </c>
      <c r="E4658" t="s">
        <v>805</v>
      </c>
      <c r="F4658" t="s">
        <v>806</v>
      </c>
      <c r="G4658" t="s">
        <v>138</v>
      </c>
      <c r="H4658">
        <v>14</v>
      </c>
      <c r="I4658" s="68" t="str">
        <f>VLOOKUP(E4658,Refs!$P$2:$R$29,3,FALSE)</f>
        <v>Y61</v>
      </c>
      <c r="J4658" s="68" t="str">
        <f>VLOOKUP(E4658,Refs!$P$2:$S$29,4,FALSE)</f>
        <v>East of England</v>
      </c>
      <c r="K4658" s="28">
        <f t="shared" si="149"/>
        <v>14</v>
      </c>
    </row>
    <row r="4659" spans="1:11" x14ac:dyDescent="0.35">
      <c r="A4659" s="69">
        <f t="shared" si="148"/>
        <v>45778</v>
      </c>
      <c r="B4659" t="s">
        <v>918</v>
      </c>
      <c r="C4659" t="s">
        <v>268</v>
      </c>
      <c r="E4659" t="s">
        <v>805</v>
      </c>
      <c r="F4659" t="s">
        <v>806</v>
      </c>
      <c r="G4659" t="s">
        <v>139</v>
      </c>
      <c r="H4659">
        <v>12</v>
      </c>
      <c r="I4659" s="68" t="str">
        <f>VLOOKUP(E4659,Refs!$P$2:$R$29,3,FALSE)</f>
        <v>Y61</v>
      </c>
      <c r="J4659" s="68" t="str">
        <f>VLOOKUP(E4659,Refs!$P$2:$S$29,4,FALSE)</f>
        <v>East of England</v>
      </c>
      <c r="K4659" s="28">
        <f t="shared" si="149"/>
        <v>12</v>
      </c>
    </row>
    <row r="4660" spans="1:11" x14ac:dyDescent="0.35">
      <c r="A4660" s="69">
        <f t="shared" si="148"/>
        <v>45778</v>
      </c>
      <c r="B4660" t="s">
        <v>918</v>
      </c>
      <c r="C4660" t="s">
        <v>268</v>
      </c>
      <c r="E4660" t="s">
        <v>805</v>
      </c>
      <c r="F4660" t="s">
        <v>806</v>
      </c>
      <c r="G4660" t="s">
        <v>140</v>
      </c>
      <c r="H4660">
        <v>260</v>
      </c>
      <c r="I4660" s="68" t="str">
        <f>VLOOKUP(E4660,Refs!$P$2:$R$29,3,FALSE)</f>
        <v>Y61</v>
      </c>
      <c r="J4660" s="68" t="str">
        <f>VLOOKUP(E4660,Refs!$P$2:$S$29,4,FALSE)</f>
        <v>East of England</v>
      </c>
      <c r="K4660" s="28">
        <f t="shared" si="149"/>
        <v>260</v>
      </c>
    </row>
    <row r="4661" spans="1:11" x14ac:dyDescent="0.35">
      <c r="A4661" s="69">
        <f t="shared" si="148"/>
        <v>45778</v>
      </c>
      <c r="B4661" t="s">
        <v>918</v>
      </c>
      <c r="C4661" t="s">
        <v>268</v>
      </c>
      <c r="E4661" t="s">
        <v>805</v>
      </c>
      <c r="F4661" t="s">
        <v>806</v>
      </c>
      <c r="G4661" t="s">
        <v>141</v>
      </c>
      <c r="H4661">
        <v>260</v>
      </c>
      <c r="I4661" s="68" t="str">
        <f>VLOOKUP(E4661,Refs!$P$2:$R$29,3,FALSE)</f>
        <v>Y61</v>
      </c>
      <c r="J4661" s="68" t="str">
        <f>VLOOKUP(E4661,Refs!$P$2:$S$29,4,FALSE)</f>
        <v>East of England</v>
      </c>
      <c r="K4661" s="28">
        <f t="shared" si="149"/>
        <v>260</v>
      </c>
    </row>
    <row r="4662" spans="1:11" x14ac:dyDescent="0.35">
      <c r="A4662" s="69">
        <f t="shared" si="148"/>
        <v>45778</v>
      </c>
      <c r="B4662" t="s">
        <v>918</v>
      </c>
      <c r="C4662" t="s">
        <v>268</v>
      </c>
      <c r="E4662" t="s">
        <v>805</v>
      </c>
      <c r="F4662" t="s">
        <v>806</v>
      </c>
      <c r="G4662" t="s">
        <v>730</v>
      </c>
      <c r="H4662">
        <v>351</v>
      </c>
      <c r="I4662" s="68" t="str">
        <f>VLOOKUP(E4662,Refs!$P$2:$R$29,3,FALSE)</f>
        <v>Y61</v>
      </c>
      <c r="J4662" s="68" t="str">
        <f>VLOOKUP(E4662,Refs!$P$2:$S$29,4,FALSE)</f>
        <v>East of England</v>
      </c>
      <c r="K4662" s="28">
        <f t="shared" si="149"/>
        <v>351</v>
      </c>
    </row>
    <row r="4663" spans="1:11" x14ac:dyDescent="0.35">
      <c r="A4663" s="69">
        <f t="shared" si="148"/>
        <v>45778</v>
      </c>
      <c r="B4663" t="s">
        <v>918</v>
      </c>
      <c r="C4663" t="s">
        <v>268</v>
      </c>
      <c r="E4663" t="s">
        <v>805</v>
      </c>
      <c r="F4663" t="s">
        <v>806</v>
      </c>
      <c r="G4663" t="s">
        <v>729</v>
      </c>
      <c r="H4663">
        <v>48</v>
      </c>
      <c r="I4663" s="68" t="str">
        <f>VLOOKUP(E4663,Refs!$P$2:$R$29,3,FALSE)</f>
        <v>Y61</v>
      </c>
      <c r="J4663" s="68" t="str">
        <f>VLOOKUP(E4663,Refs!$P$2:$S$29,4,FALSE)</f>
        <v>East of England</v>
      </c>
      <c r="K4663" s="28">
        <f t="shared" si="149"/>
        <v>48</v>
      </c>
    </row>
    <row r="4664" spans="1:11" x14ac:dyDescent="0.35">
      <c r="A4664" s="69">
        <f t="shared" si="148"/>
        <v>45778</v>
      </c>
      <c r="B4664" t="s">
        <v>918</v>
      </c>
      <c r="C4664" t="s">
        <v>268</v>
      </c>
      <c r="E4664" t="s">
        <v>805</v>
      </c>
      <c r="F4664" t="s">
        <v>806</v>
      </c>
      <c r="G4664" t="s">
        <v>732</v>
      </c>
      <c r="H4664">
        <v>1246</v>
      </c>
      <c r="I4664" s="68" t="str">
        <f>VLOOKUP(E4664,Refs!$P$2:$R$29,3,FALSE)</f>
        <v>Y61</v>
      </c>
      <c r="J4664" s="68" t="str">
        <f>VLOOKUP(E4664,Refs!$P$2:$S$29,4,FALSE)</f>
        <v>East of England</v>
      </c>
      <c r="K4664" s="28">
        <f t="shared" si="149"/>
        <v>1246</v>
      </c>
    </row>
    <row r="4665" spans="1:11" x14ac:dyDescent="0.35">
      <c r="A4665" s="69">
        <f t="shared" si="148"/>
        <v>45778</v>
      </c>
      <c r="B4665" t="s">
        <v>918</v>
      </c>
      <c r="C4665" t="s">
        <v>268</v>
      </c>
      <c r="E4665" t="s">
        <v>805</v>
      </c>
      <c r="F4665" t="s">
        <v>806</v>
      </c>
      <c r="G4665" t="s">
        <v>731</v>
      </c>
      <c r="H4665">
        <v>677</v>
      </c>
      <c r="I4665" s="68" t="str">
        <f>VLOOKUP(E4665,Refs!$P$2:$R$29,3,FALSE)</f>
        <v>Y61</v>
      </c>
      <c r="J4665" s="68" t="str">
        <f>VLOOKUP(E4665,Refs!$P$2:$S$29,4,FALSE)</f>
        <v>East of England</v>
      </c>
      <c r="K4665" s="28">
        <f t="shared" si="149"/>
        <v>677</v>
      </c>
    </row>
    <row r="4666" spans="1:11" x14ac:dyDescent="0.35">
      <c r="A4666" s="69">
        <f t="shared" si="148"/>
        <v>45778</v>
      </c>
      <c r="B4666" t="s">
        <v>918</v>
      </c>
      <c r="C4666" t="s">
        <v>272</v>
      </c>
      <c r="D4666" t="s">
        <v>889</v>
      </c>
      <c r="E4666" t="s">
        <v>325</v>
      </c>
      <c r="F4666" t="s">
        <v>326</v>
      </c>
      <c r="G4666" t="s">
        <v>10</v>
      </c>
      <c r="H4666">
        <v>8642</v>
      </c>
      <c r="I4666" s="68" t="str">
        <f>VLOOKUP(E4666,Refs!$P$2:$R$29,3,FALSE)</f>
        <v>Y59</v>
      </c>
      <c r="J4666" s="68" t="str">
        <f>VLOOKUP(E4666,Refs!$P$2:$S$29,4,FALSE)</f>
        <v>South East</v>
      </c>
      <c r="K4666" s="28">
        <f t="shared" si="149"/>
        <v>8642</v>
      </c>
    </row>
    <row r="4667" spans="1:11" x14ac:dyDescent="0.35">
      <c r="A4667" s="69">
        <f t="shared" si="148"/>
        <v>45778</v>
      </c>
      <c r="B4667" t="s">
        <v>918</v>
      </c>
      <c r="C4667" t="s">
        <v>272</v>
      </c>
      <c r="D4667" t="s">
        <v>889</v>
      </c>
      <c r="E4667" t="s">
        <v>325</v>
      </c>
      <c r="F4667" t="s">
        <v>326</v>
      </c>
      <c r="G4667" t="s">
        <v>70</v>
      </c>
      <c r="H4667">
        <v>799</v>
      </c>
      <c r="I4667" s="68" t="str">
        <f>VLOOKUP(E4667,Refs!$P$2:$R$29,3,FALSE)</f>
        <v>Y59</v>
      </c>
      <c r="J4667" s="68" t="str">
        <f>VLOOKUP(E4667,Refs!$P$2:$S$29,4,FALSE)</f>
        <v>South East</v>
      </c>
      <c r="K4667" s="28">
        <f t="shared" si="149"/>
        <v>799</v>
      </c>
    </row>
    <row r="4668" spans="1:11" x14ac:dyDescent="0.35">
      <c r="A4668" s="69">
        <f t="shared" si="148"/>
        <v>45778</v>
      </c>
      <c r="B4668" t="s">
        <v>918</v>
      </c>
      <c r="C4668" t="s">
        <v>272</v>
      </c>
      <c r="D4668" t="s">
        <v>889</v>
      </c>
      <c r="E4668" t="s">
        <v>325</v>
      </c>
      <c r="F4668" t="s">
        <v>326</v>
      </c>
      <c r="G4668" t="s">
        <v>20</v>
      </c>
      <c r="H4668">
        <v>7305</v>
      </c>
      <c r="I4668" s="68" t="str">
        <f>VLOOKUP(E4668,Refs!$P$2:$R$29,3,FALSE)</f>
        <v>Y59</v>
      </c>
      <c r="J4668" s="68" t="str">
        <f>VLOOKUP(E4668,Refs!$P$2:$S$29,4,FALSE)</f>
        <v>South East</v>
      </c>
      <c r="K4668" s="28">
        <f t="shared" si="149"/>
        <v>7305</v>
      </c>
    </row>
    <row r="4669" spans="1:11" x14ac:dyDescent="0.35">
      <c r="A4669" s="69">
        <f t="shared" si="148"/>
        <v>45778</v>
      </c>
      <c r="B4669" t="s">
        <v>918</v>
      </c>
      <c r="C4669" t="s">
        <v>272</v>
      </c>
      <c r="D4669" t="s">
        <v>889</v>
      </c>
      <c r="E4669" t="s">
        <v>325</v>
      </c>
      <c r="F4669" t="s">
        <v>326</v>
      </c>
      <c r="G4669" t="s">
        <v>23</v>
      </c>
      <c r="H4669">
        <v>5136</v>
      </c>
      <c r="I4669" s="68" t="str">
        <f>VLOOKUP(E4669,Refs!$P$2:$R$29,3,FALSE)</f>
        <v>Y59</v>
      </c>
      <c r="J4669" s="68" t="str">
        <f>VLOOKUP(E4669,Refs!$P$2:$S$29,4,FALSE)</f>
        <v>South East</v>
      </c>
      <c r="K4669" s="28">
        <f t="shared" si="149"/>
        <v>5136</v>
      </c>
    </row>
    <row r="4670" spans="1:11" x14ac:dyDescent="0.35">
      <c r="A4670" s="69">
        <f t="shared" si="148"/>
        <v>45778</v>
      </c>
      <c r="B4670" t="s">
        <v>918</v>
      </c>
      <c r="C4670" t="s">
        <v>272</v>
      </c>
      <c r="D4670" t="s">
        <v>889</v>
      </c>
      <c r="E4670" t="s">
        <v>325</v>
      </c>
      <c r="F4670" t="s">
        <v>326</v>
      </c>
      <c r="G4670" t="s">
        <v>19</v>
      </c>
      <c r="H4670">
        <v>992</v>
      </c>
      <c r="I4670" s="68" t="str">
        <f>VLOOKUP(E4670,Refs!$P$2:$R$29,3,FALSE)</f>
        <v>Y59</v>
      </c>
      <c r="J4670" s="68" t="str">
        <f>VLOOKUP(E4670,Refs!$P$2:$S$29,4,FALSE)</f>
        <v>South East</v>
      </c>
      <c r="K4670" s="28">
        <f t="shared" si="149"/>
        <v>992</v>
      </c>
    </row>
    <row r="4671" spans="1:11" x14ac:dyDescent="0.35">
      <c r="A4671" s="69">
        <f t="shared" si="148"/>
        <v>45778</v>
      </c>
      <c r="B4671" t="s">
        <v>918</v>
      </c>
      <c r="C4671" t="s">
        <v>272</v>
      </c>
      <c r="D4671" t="s">
        <v>889</v>
      </c>
      <c r="E4671" t="s">
        <v>325</v>
      </c>
      <c r="F4671" t="s">
        <v>326</v>
      </c>
      <c r="G4671" t="s">
        <v>21</v>
      </c>
      <c r="H4671">
        <v>913673</v>
      </c>
      <c r="I4671" s="68" t="str">
        <f>VLOOKUP(E4671,Refs!$P$2:$R$29,3,FALSE)</f>
        <v>Y59</v>
      </c>
      <c r="J4671" s="68" t="str">
        <f>VLOOKUP(E4671,Refs!$P$2:$S$29,4,FALSE)</f>
        <v>South East</v>
      </c>
      <c r="K4671" s="28">
        <f t="shared" si="149"/>
        <v>913673</v>
      </c>
    </row>
    <row r="4672" spans="1:11" x14ac:dyDescent="0.35">
      <c r="A4672" s="69">
        <f t="shared" si="148"/>
        <v>45778</v>
      </c>
      <c r="B4672" t="s">
        <v>918</v>
      </c>
      <c r="C4672" t="s">
        <v>272</v>
      </c>
      <c r="D4672" t="s">
        <v>889</v>
      </c>
      <c r="E4672" t="s">
        <v>325</v>
      </c>
      <c r="F4672" t="s">
        <v>326</v>
      </c>
      <c r="G4672" t="s">
        <v>71</v>
      </c>
      <c r="H4672">
        <v>683</v>
      </c>
      <c r="I4672" s="68" t="str">
        <f>VLOOKUP(E4672,Refs!$P$2:$R$29,3,FALSE)</f>
        <v>Y59</v>
      </c>
      <c r="J4672" s="68" t="str">
        <f>VLOOKUP(E4672,Refs!$P$2:$S$29,4,FALSE)</f>
        <v>South East</v>
      </c>
      <c r="K4672" s="28">
        <f t="shared" si="149"/>
        <v>683</v>
      </c>
    </row>
    <row r="4673" spans="1:11" x14ac:dyDescent="0.35">
      <c r="A4673" s="69">
        <f t="shared" si="148"/>
        <v>45778</v>
      </c>
      <c r="B4673" t="s">
        <v>918</v>
      </c>
      <c r="C4673" t="s">
        <v>272</v>
      </c>
      <c r="D4673" t="s">
        <v>889</v>
      </c>
      <c r="E4673" t="s">
        <v>325</v>
      </c>
      <c r="F4673" t="s">
        <v>326</v>
      </c>
      <c r="G4673" t="s">
        <v>72</v>
      </c>
      <c r="H4673">
        <v>1217</v>
      </c>
      <c r="I4673" s="68" t="str">
        <f>VLOOKUP(E4673,Refs!$P$2:$R$29,3,FALSE)</f>
        <v>Y59</v>
      </c>
      <c r="J4673" s="68" t="str">
        <f>VLOOKUP(E4673,Refs!$P$2:$S$29,4,FALSE)</f>
        <v>South East</v>
      </c>
      <c r="K4673" s="28">
        <f t="shared" si="149"/>
        <v>1217</v>
      </c>
    </row>
    <row r="4674" spans="1:11" x14ac:dyDescent="0.35">
      <c r="A4674" s="69">
        <f t="shared" si="148"/>
        <v>45778</v>
      </c>
      <c r="B4674" t="s">
        <v>918</v>
      </c>
      <c r="C4674" t="s">
        <v>272</v>
      </c>
      <c r="D4674" t="s">
        <v>889</v>
      </c>
      <c r="E4674" t="s">
        <v>325</v>
      </c>
      <c r="F4674" t="s">
        <v>326</v>
      </c>
      <c r="G4674" t="s">
        <v>73</v>
      </c>
      <c r="H4674">
        <v>183196</v>
      </c>
      <c r="I4674" s="68" t="str">
        <f>VLOOKUP(E4674,Refs!$P$2:$R$29,3,FALSE)</f>
        <v>Y59</v>
      </c>
      <c r="J4674" s="68" t="str">
        <f>VLOOKUP(E4674,Refs!$P$2:$S$29,4,FALSE)</f>
        <v>South East</v>
      </c>
      <c r="K4674" s="28">
        <f t="shared" si="149"/>
        <v>183196</v>
      </c>
    </row>
    <row r="4675" spans="1:11" x14ac:dyDescent="0.35">
      <c r="A4675" s="69">
        <f t="shared" ref="A4675:A4738" si="150">DATEVALUE(RIGHT(B4675,8))</f>
        <v>45778</v>
      </c>
      <c r="B4675" t="s">
        <v>918</v>
      </c>
      <c r="C4675" t="s">
        <v>272</v>
      </c>
      <c r="D4675" t="s">
        <v>889</v>
      </c>
      <c r="E4675" t="s">
        <v>325</v>
      </c>
      <c r="F4675" t="s">
        <v>326</v>
      </c>
      <c r="G4675" t="s">
        <v>74</v>
      </c>
      <c r="H4675">
        <v>780</v>
      </c>
      <c r="I4675" s="68" t="str">
        <f>VLOOKUP(E4675,Refs!$P$2:$R$29,3,FALSE)</f>
        <v>Y59</v>
      </c>
      <c r="J4675" s="68" t="str">
        <f>VLOOKUP(E4675,Refs!$P$2:$S$29,4,FALSE)</f>
        <v>South East</v>
      </c>
      <c r="K4675" s="28">
        <f t="shared" si="149"/>
        <v>780</v>
      </c>
    </row>
    <row r="4676" spans="1:11" x14ac:dyDescent="0.35">
      <c r="A4676" s="69">
        <f t="shared" si="150"/>
        <v>45778</v>
      </c>
      <c r="B4676" t="s">
        <v>918</v>
      </c>
      <c r="C4676" t="s">
        <v>272</v>
      </c>
      <c r="D4676" t="s">
        <v>889</v>
      </c>
      <c r="E4676" t="s">
        <v>325</v>
      </c>
      <c r="F4676" t="s">
        <v>326</v>
      </c>
      <c r="G4676" t="s">
        <v>75</v>
      </c>
      <c r="H4676">
        <v>962734</v>
      </c>
      <c r="I4676" s="68" t="str">
        <f>VLOOKUP(E4676,Refs!$P$2:$R$29,3,FALSE)</f>
        <v>Y59</v>
      </c>
      <c r="J4676" s="68" t="str">
        <f>VLOOKUP(E4676,Refs!$P$2:$S$29,4,FALSE)</f>
        <v>South East</v>
      </c>
      <c r="K4676" s="28">
        <f t="shared" si="149"/>
        <v>962734</v>
      </c>
    </row>
    <row r="4677" spans="1:11" x14ac:dyDescent="0.35">
      <c r="A4677" s="69">
        <f t="shared" si="150"/>
        <v>45778</v>
      </c>
      <c r="B4677" t="s">
        <v>918</v>
      </c>
      <c r="C4677" t="s">
        <v>272</v>
      </c>
      <c r="D4677" t="s">
        <v>889</v>
      </c>
      <c r="E4677" t="s">
        <v>325</v>
      </c>
      <c r="F4677" t="s">
        <v>326</v>
      </c>
      <c r="G4677" t="s">
        <v>26</v>
      </c>
      <c r="H4677">
        <v>7399</v>
      </c>
      <c r="I4677" s="68" t="str">
        <f>VLOOKUP(E4677,Refs!$P$2:$R$29,3,FALSE)</f>
        <v>Y59</v>
      </c>
      <c r="J4677" s="68" t="str">
        <f>VLOOKUP(E4677,Refs!$P$2:$S$29,4,FALSE)</f>
        <v>South East</v>
      </c>
      <c r="K4677" s="28">
        <f t="shared" si="149"/>
        <v>7399</v>
      </c>
    </row>
    <row r="4678" spans="1:11" x14ac:dyDescent="0.35">
      <c r="A4678" s="69">
        <f t="shared" si="150"/>
        <v>45778</v>
      </c>
      <c r="B4678" t="s">
        <v>918</v>
      </c>
      <c r="C4678" t="s">
        <v>272</v>
      </c>
      <c r="D4678" t="s">
        <v>889</v>
      </c>
      <c r="E4678" t="s">
        <v>325</v>
      </c>
      <c r="F4678" t="s">
        <v>326</v>
      </c>
      <c r="G4678" t="s">
        <v>76</v>
      </c>
      <c r="H4678">
        <v>0</v>
      </c>
      <c r="I4678" s="68" t="str">
        <f>VLOOKUP(E4678,Refs!$P$2:$R$29,3,FALSE)</f>
        <v>Y59</v>
      </c>
      <c r="J4678" s="68" t="str">
        <f>VLOOKUP(E4678,Refs!$P$2:$S$29,4,FALSE)</f>
        <v>South East</v>
      </c>
      <c r="K4678" s="28" t="str">
        <f t="shared" si="149"/>
        <v/>
      </c>
    </row>
    <row r="4679" spans="1:11" x14ac:dyDescent="0.35">
      <c r="A4679" s="69">
        <f t="shared" si="150"/>
        <v>45778</v>
      </c>
      <c r="B4679" t="s">
        <v>918</v>
      </c>
      <c r="C4679" t="s">
        <v>272</v>
      </c>
      <c r="D4679" t="s">
        <v>889</v>
      </c>
      <c r="E4679" t="s">
        <v>325</v>
      </c>
      <c r="F4679" t="s">
        <v>326</v>
      </c>
      <c r="G4679" t="s">
        <v>77</v>
      </c>
      <c r="H4679">
        <v>3013</v>
      </c>
      <c r="I4679" s="68" t="str">
        <f>VLOOKUP(E4679,Refs!$P$2:$R$29,3,FALSE)</f>
        <v>Y59</v>
      </c>
      <c r="J4679" s="68" t="str">
        <f>VLOOKUP(E4679,Refs!$P$2:$S$29,4,FALSE)</f>
        <v>South East</v>
      </c>
      <c r="K4679" s="28">
        <f t="shared" si="149"/>
        <v>3013</v>
      </c>
    </row>
    <row r="4680" spans="1:11" x14ac:dyDescent="0.35">
      <c r="A4680" s="69">
        <f t="shared" si="150"/>
        <v>45778</v>
      </c>
      <c r="B4680" t="s">
        <v>918</v>
      </c>
      <c r="C4680" t="s">
        <v>272</v>
      </c>
      <c r="D4680" t="s">
        <v>889</v>
      </c>
      <c r="E4680" t="s">
        <v>325</v>
      </c>
      <c r="F4680" t="s">
        <v>326</v>
      </c>
      <c r="G4680" t="s">
        <v>78</v>
      </c>
      <c r="H4680">
        <v>1724</v>
      </c>
      <c r="I4680" s="68" t="str">
        <f>VLOOKUP(E4680,Refs!$P$2:$R$29,3,FALSE)</f>
        <v>Y59</v>
      </c>
      <c r="J4680" s="68" t="str">
        <f>VLOOKUP(E4680,Refs!$P$2:$S$29,4,FALSE)</f>
        <v>South East</v>
      </c>
      <c r="K4680" s="28">
        <f t="shared" si="149"/>
        <v>1724</v>
      </c>
    </row>
    <row r="4681" spans="1:11" x14ac:dyDescent="0.35">
      <c r="A4681" s="69">
        <f t="shared" si="150"/>
        <v>45778</v>
      </c>
      <c r="B4681" t="s">
        <v>918</v>
      </c>
      <c r="C4681" t="s">
        <v>272</v>
      </c>
      <c r="D4681" t="s">
        <v>889</v>
      </c>
      <c r="E4681" t="s">
        <v>325</v>
      </c>
      <c r="F4681" t="s">
        <v>326</v>
      </c>
      <c r="G4681" t="s">
        <v>79</v>
      </c>
      <c r="H4681">
        <v>2662</v>
      </c>
      <c r="I4681" s="68" t="str">
        <f>VLOOKUP(E4681,Refs!$P$2:$R$29,3,FALSE)</f>
        <v>Y59</v>
      </c>
      <c r="J4681" s="68" t="str">
        <f>VLOOKUP(E4681,Refs!$P$2:$S$29,4,FALSE)</f>
        <v>South East</v>
      </c>
      <c r="K4681" s="28">
        <f t="shared" si="149"/>
        <v>2662</v>
      </c>
    </row>
    <row r="4682" spans="1:11" x14ac:dyDescent="0.35">
      <c r="A4682" s="69">
        <f t="shared" si="150"/>
        <v>45778</v>
      </c>
      <c r="B4682" t="s">
        <v>918</v>
      </c>
      <c r="C4682" t="s">
        <v>272</v>
      </c>
      <c r="D4682" t="s">
        <v>889</v>
      </c>
      <c r="E4682" t="s">
        <v>325</v>
      </c>
      <c r="F4682" t="s">
        <v>326</v>
      </c>
      <c r="G4682" t="s">
        <v>80</v>
      </c>
      <c r="H4682">
        <v>0</v>
      </c>
      <c r="I4682" s="68" t="str">
        <f>VLOOKUP(E4682,Refs!$P$2:$R$29,3,FALSE)</f>
        <v>Y59</v>
      </c>
      <c r="J4682" s="68" t="str">
        <f>VLOOKUP(E4682,Refs!$P$2:$S$29,4,FALSE)</f>
        <v>South East</v>
      </c>
      <c r="K4682" s="28" t="str">
        <f t="shared" si="149"/>
        <v/>
      </c>
    </row>
    <row r="4683" spans="1:11" x14ac:dyDescent="0.35">
      <c r="A4683" s="69">
        <f t="shared" si="150"/>
        <v>45778</v>
      </c>
      <c r="B4683" t="s">
        <v>918</v>
      </c>
      <c r="C4683" t="s">
        <v>272</v>
      </c>
      <c r="D4683" t="s">
        <v>889</v>
      </c>
      <c r="E4683" t="s">
        <v>325</v>
      </c>
      <c r="F4683" t="s">
        <v>326</v>
      </c>
      <c r="G4683" t="s">
        <v>25</v>
      </c>
      <c r="H4683">
        <v>4386</v>
      </c>
      <c r="I4683" s="68" t="str">
        <f>VLOOKUP(E4683,Refs!$P$2:$R$29,3,FALSE)</f>
        <v>Y59</v>
      </c>
      <c r="J4683" s="68" t="str">
        <f>VLOOKUP(E4683,Refs!$P$2:$S$29,4,FALSE)</f>
        <v>South East</v>
      </c>
      <c r="K4683" s="28">
        <f t="shared" si="149"/>
        <v>4386</v>
      </c>
    </row>
    <row r="4684" spans="1:11" x14ac:dyDescent="0.35">
      <c r="A4684" s="69">
        <f t="shared" si="150"/>
        <v>45778</v>
      </c>
      <c r="B4684" t="s">
        <v>918</v>
      </c>
      <c r="C4684" t="s">
        <v>272</v>
      </c>
      <c r="D4684" t="s">
        <v>889</v>
      </c>
      <c r="E4684" t="s">
        <v>325</v>
      </c>
      <c r="F4684" t="s">
        <v>326</v>
      </c>
      <c r="G4684" t="s">
        <v>81</v>
      </c>
      <c r="H4684">
        <v>1260</v>
      </c>
      <c r="I4684" s="68" t="str">
        <f>VLOOKUP(E4684,Refs!$P$2:$R$29,3,FALSE)</f>
        <v>Y59</v>
      </c>
      <c r="J4684" s="68" t="str">
        <f>VLOOKUP(E4684,Refs!$P$2:$S$29,4,FALSE)</f>
        <v>South East</v>
      </c>
      <c r="K4684" s="28">
        <f t="shared" si="149"/>
        <v>1260</v>
      </c>
    </row>
    <row r="4685" spans="1:11" x14ac:dyDescent="0.35">
      <c r="A4685" s="69">
        <f t="shared" si="150"/>
        <v>45778</v>
      </c>
      <c r="B4685" t="s">
        <v>918</v>
      </c>
      <c r="C4685" t="s">
        <v>272</v>
      </c>
      <c r="D4685" t="s">
        <v>889</v>
      </c>
      <c r="E4685" t="s">
        <v>325</v>
      </c>
      <c r="F4685" t="s">
        <v>326</v>
      </c>
      <c r="G4685" t="s">
        <v>82</v>
      </c>
      <c r="H4685">
        <v>1835</v>
      </c>
      <c r="I4685" s="68" t="str">
        <f>VLOOKUP(E4685,Refs!$P$2:$R$29,3,FALSE)</f>
        <v>Y59</v>
      </c>
      <c r="J4685" s="68" t="str">
        <f>VLOOKUP(E4685,Refs!$P$2:$S$29,4,FALSE)</f>
        <v>South East</v>
      </c>
      <c r="K4685" s="28">
        <f t="shared" si="149"/>
        <v>1835</v>
      </c>
    </row>
    <row r="4686" spans="1:11" x14ac:dyDescent="0.35">
      <c r="A4686" s="69">
        <f t="shared" si="150"/>
        <v>45778</v>
      </c>
      <c r="B4686" t="s">
        <v>918</v>
      </c>
      <c r="C4686" t="s">
        <v>272</v>
      </c>
      <c r="D4686" t="s">
        <v>889</v>
      </c>
      <c r="E4686" t="s">
        <v>325</v>
      </c>
      <c r="F4686" t="s">
        <v>326</v>
      </c>
      <c r="G4686" t="s">
        <v>83</v>
      </c>
      <c r="H4686">
        <v>1668</v>
      </c>
      <c r="I4686" s="68" t="str">
        <f>VLOOKUP(E4686,Refs!$P$2:$R$29,3,FALSE)</f>
        <v>Y59</v>
      </c>
      <c r="J4686" s="68" t="str">
        <f>VLOOKUP(E4686,Refs!$P$2:$S$29,4,FALSE)</f>
        <v>South East</v>
      </c>
      <c r="K4686" s="28">
        <f t="shared" si="149"/>
        <v>1668</v>
      </c>
    </row>
    <row r="4687" spans="1:11" x14ac:dyDescent="0.35">
      <c r="A4687" s="69">
        <f t="shared" si="150"/>
        <v>45778</v>
      </c>
      <c r="B4687" t="s">
        <v>918</v>
      </c>
      <c r="C4687" t="s">
        <v>272</v>
      </c>
      <c r="D4687" t="s">
        <v>889</v>
      </c>
      <c r="E4687" t="s">
        <v>325</v>
      </c>
      <c r="F4687" t="s">
        <v>326</v>
      </c>
      <c r="G4687" t="s">
        <v>84</v>
      </c>
      <c r="H4687">
        <v>465</v>
      </c>
      <c r="I4687" s="68" t="str">
        <f>VLOOKUP(E4687,Refs!$P$2:$R$29,3,FALSE)</f>
        <v>Y59</v>
      </c>
      <c r="J4687" s="68" t="str">
        <f>VLOOKUP(E4687,Refs!$P$2:$S$29,4,FALSE)</f>
        <v>South East</v>
      </c>
      <c r="K4687" s="28">
        <f t="shared" si="149"/>
        <v>465</v>
      </c>
    </row>
    <row r="4688" spans="1:11" x14ac:dyDescent="0.35">
      <c r="A4688" s="69">
        <f t="shared" si="150"/>
        <v>45778</v>
      </c>
      <c r="B4688" t="s">
        <v>918</v>
      </c>
      <c r="C4688" t="s">
        <v>272</v>
      </c>
      <c r="D4688" t="s">
        <v>889</v>
      </c>
      <c r="E4688" t="s">
        <v>325</v>
      </c>
      <c r="F4688" t="s">
        <v>326</v>
      </c>
      <c r="G4688" t="s">
        <v>85</v>
      </c>
      <c r="H4688">
        <v>1900</v>
      </c>
      <c r="I4688" s="68" t="str">
        <f>VLOOKUP(E4688,Refs!$P$2:$R$29,3,FALSE)</f>
        <v>Y59</v>
      </c>
      <c r="J4688" s="68" t="str">
        <f>VLOOKUP(E4688,Refs!$P$2:$S$29,4,FALSE)</f>
        <v>South East</v>
      </c>
      <c r="K4688" s="28">
        <f t="shared" si="149"/>
        <v>1900</v>
      </c>
    </row>
    <row r="4689" spans="1:11" x14ac:dyDescent="0.35">
      <c r="A4689" s="69">
        <f t="shared" si="150"/>
        <v>45778</v>
      </c>
      <c r="B4689" t="s">
        <v>918</v>
      </c>
      <c r="C4689" t="s">
        <v>272</v>
      </c>
      <c r="D4689" t="s">
        <v>889</v>
      </c>
      <c r="E4689" t="s">
        <v>325</v>
      </c>
      <c r="F4689" t="s">
        <v>326</v>
      </c>
      <c r="G4689" t="s">
        <v>86</v>
      </c>
      <c r="H4689">
        <v>87</v>
      </c>
      <c r="I4689" s="68" t="str">
        <f>VLOOKUP(E4689,Refs!$P$2:$R$29,3,FALSE)</f>
        <v>Y59</v>
      </c>
      <c r="J4689" s="68" t="str">
        <f>VLOOKUP(E4689,Refs!$P$2:$S$29,4,FALSE)</f>
        <v>South East</v>
      </c>
      <c r="K4689" s="28">
        <f t="shared" si="149"/>
        <v>87</v>
      </c>
    </row>
    <row r="4690" spans="1:11" x14ac:dyDescent="0.35">
      <c r="A4690" s="69">
        <f t="shared" si="150"/>
        <v>45778</v>
      </c>
      <c r="B4690" t="s">
        <v>918</v>
      </c>
      <c r="C4690" t="s">
        <v>272</v>
      </c>
      <c r="D4690" t="s">
        <v>889</v>
      </c>
      <c r="E4690" t="s">
        <v>325</v>
      </c>
      <c r="F4690" t="s">
        <v>326</v>
      </c>
      <c r="G4690" t="s">
        <v>87</v>
      </c>
      <c r="H4690">
        <v>84</v>
      </c>
      <c r="I4690" s="68" t="str">
        <f>VLOOKUP(E4690,Refs!$P$2:$R$29,3,FALSE)</f>
        <v>Y59</v>
      </c>
      <c r="J4690" s="68" t="str">
        <f>VLOOKUP(E4690,Refs!$P$2:$S$29,4,FALSE)</f>
        <v>South East</v>
      </c>
      <c r="K4690" s="28">
        <f t="shared" si="149"/>
        <v>84</v>
      </c>
    </row>
    <row r="4691" spans="1:11" x14ac:dyDescent="0.35">
      <c r="A4691" s="69">
        <f t="shared" si="150"/>
        <v>45778</v>
      </c>
      <c r="B4691" t="s">
        <v>918</v>
      </c>
      <c r="C4691" t="s">
        <v>272</v>
      </c>
      <c r="D4691" t="s">
        <v>889</v>
      </c>
      <c r="E4691" t="s">
        <v>325</v>
      </c>
      <c r="F4691" t="s">
        <v>326</v>
      </c>
      <c r="G4691" t="s">
        <v>88</v>
      </c>
      <c r="H4691">
        <v>834</v>
      </c>
      <c r="I4691" s="68" t="str">
        <f>VLOOKUP(E4691,Refs!$P$2:$R$29,3,FALSE)</f>
        <v>Y59</v>
      </c>
      <c r="J4691" s="68" t="str">
        <f>VLOOKUP(E4691,Refs!$P$2:$S$29,4,FALSE)</f>
        <v>South East</v>
      </c>
      <c r="K4691" s="28">
        <f t="shared" si="149"/>
        <v>834</v>
      </c>
    </row>
    <row r="4692" spans="1:11" x14ac:dyDescent="0.35">
      <c r="A4692" s="69">
        <f t="shared" si="150"/>
        <v>45778</v>
      </c>
      <c r="B4692" t="s">
        <v>918</v>
      </c>
      <c r="C4692" t="s">
        <v>272</v>
      </c>
      <c r="D4692" t="s">
        <v>889</v>
      </c>
      <c r="E4692" t="s">
        <v>325</v>
      </c>
      <c r="F4692" t="s">
        <v>326</v>
      </c>
      <c r="G4692" t="s">
        <v>89</v>
      </c>
      <c r="H4692">
        <v>2858</v>
      </c>
      <c r="I4692" s="68" t="str">
        <f>VLOOKUP(E4692,Refs!$P$2:$R$29,3,FALSE)</f>
        <v>Y59</v>
      </c>
      <c r="J4692" s="68" t="str">
        <f>VLOOKUP(E4692,Refs!$P$2:$S$29,4,FALSE)</f>
        <v>South East</v>
      </c>
      <c r="K4692" s="28">
        <f t="shared" si="149"/>
        <v>2858</v>
      </c>
    </row>
    <row r="4693" spans="1:11" x14ac:dyDescent="0.35">
      <c r="A4693" s="69">
        <f t="shared" si="150"/>
        <v>45778</v>
      </c>
      <c r="B4693" t="s">
        <v>918</v>
      </c>
      <c r="C4693" t="s">
        <v>272</v>
      </c>
      <c r="D4693" t="s">
        <v>889</v>
      </c>
      <c r="E4693" t="s">
        <v>325</v>
      </c>
      <c r="F4693" t="s">
        <v>326</v>
      </c>
      <c r="G4693" t="s">
        <v>90</v>
      </c>
      <c r="H4693">
        <v>7399</v>
      </c>
      <c r="I4693" s="68" t="str">
        <f>VLOOKUP(E4693,Refs!$P$2:$R$29,3,FALSE)</f>
        <v>Y59</v>
      </c>
      <c r="J4693" s="68" t="str">
        <f>VLOOKUP(E4693,Refs!$P$2:$S$29,4,FALSE)</f>
        <v>South East</v>
      </c>
      <c r="K4693" s="28">
        <f t="shared" si="149"/>
        <v>7399</v>
      </c>
    </row>
    <row r="4694" spans="1:11" x14ac:dyDescent="0.35">
      <c r="A4694" s="69">
        <f t="shared" si="150"/>
        <v>45778</v>
      </c>
      <c r="B4694" t="s">
        <v>918</v>
      </c>
      <c r="C4694" t="s">
        <v>272</v>
      </c>
      <c r="D4694" t="s">
        <v>889</v>
      </c>
      <c r="E4694" t="s">
        <v>325</v>
      </c>
      <c r="F4694" t="s">
        <v>326</v>
      </c>
      <c r="G4694" t="s">
        <v>27</v>
      </c>
      <c r="H4694">
        <v>1140</v>
      </c>
      <c r="I4694" s="68" t="str">
        <f>VLOOKUP(E4694,Refs!$P$2:$R$29,3,FALSE)</f>
        <v>Y59</v>
      </c>
      <c r="J4694" s="68" t="str">
        <f>VLOOKUP(E4694,Refs!$P$2:$S$29,4,FALSE)</f>
        <v>South East</v>
      </c>
      <c r="K4694" s="28">
        <f t="shared" si="149"/>
        <v>1140</v>
      </c>
    </row>
    <row r="4695" spans="1:11" x14ac:dyDescent="0.35">
      <c r="A4695" s="69">
        <f t="shared" si="150"/>
        <v>45778</v>
      </c>
      <c r="B4695" t="s">
        <v>918</v>
      </c>
      <c r="C4695" t="s">
        <v>272</v>
      </c>
      <c r="D4695" t="s">
        <v>889</v>
      </c>
      <c r="E4695" t="s">
        <v>325</v>
      </c>
      <c r="F4695" t="s">
        <v>326</v>
      </c>
      <c r="G4695" t="s">
        <v>29</v>
      </c>
      <c r="H4695">
        <v>1330</v>
      </c>
      <c r="I4695" s="68" t="str">
        <f>VLOOKUP(E4695,Refs!$P$2:$R$29,3,FALSE)</f>
        <v>Y59</v>
      </c>
      <c r="J4695" s="68" t="str">
        <f>VLOOKUP(E4695,Refs!$P$2:$S$29,4,FALSE)</f>
        <v>South East</v>
      </c>
      <c r="K4695" s="28">
        <f t="shared" si="149"/>
        <v>1330</v>
      </c>
    </row>
    <row r="4696" spans="1:11" x14ac:dyDescent="0.35">
      <c r="A4696" s="69">
        <f t="shared" si="150"/>
        <v>45778</v>
      </c>
      <c r="B4696" t="s">
        <v>918</v>
      </c>
      <c r="C4696" t="s">
        <v>272</v>
      </c>
      <c r="D4696" t="s">
        <v>889</v>
      </c>
      <c r="E4696" t="s">
        <v>325</v>
      </c>
      <c r="F4696" t="s">
        <v>326</v>
      </c>
      <c r="G4696" t="s">
        <v>91</v>
      </c>
      <c r="H4696">
        <v>577</v>
      </c>
      <c r="I4696" s="68" t="str">
        <f>VLOOKUP(E4696,Refs!$P$2:$R$29,3,FALSE)</f>
        <v>Y59</v>
      </c>
      <c r="J4696" s="68" t="str">
        <f>VLOOKUP(E4696,Refs!$P$2:$S$29,4,FALSE)</f>
        <v>South East</v>
      </c>
      <c r="K4696" s="28">
        <f t="shared" si="149"/>
        <v>577</v>
      </c>
    </row>
    <row r="4697" spans="1:11" x14ac:dyDescent="0.35">
      <c r="A4697" s="69">
        <f t="shared" si="150"/>
        <v>45778</v>
      </c>
      <c r="B4697" t="s">
        <v>918</v>
      </c>
      <c r="C4697" t="s">
        <v>272</v>
      </c>
      <c r="D4697" t="s">
        <v>889</v>
      </c>
      <c r="E4697" t="s">
        <v>325</v>
      </c>
      <c r="F4697" t="s">
        <v>326</v>
      </c>
      <c r="G4697" t="s">
        <v>92</v>
      </c>
      <c r="H4697">
        <v>0</v>
      </c>
      <c r="I4697" s="68" t="str">
        <f>VLOOKUP(E4697,Refs!$P$2:$R$29,3,FALSE)</f>
        <v>Y59</v>
      </c>
      <c r="J4697" s="68" t="str">
        <f>VLOOKUP(E4697,Refs!$P$2:$S$29,4,FALSE)</f>
        <v>South East</v>
      </c>
      <c r="K4697" s="28" t="str">
        <f t="shared" si="149"/>
        <v/>
      </c>
    </row>
    <row r="4698" spans="1:11" x14ac:dyDescent="0.35">
      <c r="A4698" s="69">
        <f t="shared" si="150"/>
        <v>45778</v>
      </c>
      <c r="B4698" t="s">
        <v>918</v>
      </c>
      <c r="C4698" t="s">
        <v>272</v>
      </c>
      <c r="D4698" t="s">
        <v>889</v>
      </c>
      <c r="E4698" t="s">
        <v>325</v>
      </c>
      <c r="F4698" t="s">
        <v>326</v>
      </c>
      <c r="G4698" t="s">
        <v>93</v>
      </c>
      <c r="H4698">
        <v>469</v>
      </c>
      <c r="I4698" s="68" t="str">
        <f>VLOOKUP(E4698,Refs!$P$2:$R$29,3,FALSE)</f>
        <v>Y59</v>
      </c>
      <c r="J4698" s="68" t="str">
        <f>VLOOKUP(E4698,Refs!$P$2:$S$29,4,FALSE)</f>
        <v>South East</v>
      </c>
      <c r="K4698" s="28">
        <f t="shared" si="149"/>
        <v>469</v>
      </c>
    </row>
    <row r="4699" spans="1:11" x14ac:dyDescent="0.35">
      <c r="A4699" s="69">
        <f t="shared" si="150"/>
        <v>45778</v>
      </c>
      <c r="B4699" t="s">
        <v>918</v>
      </c>
      <c r="C4699" t="s">
        <v>272</v>
      </c>
      <c r="D4699" t="s">
        <v>889</v>
      </c>
      <c r="E4699" t="s">
        <v>325</v>
      </c>
      <c r="F4699" t="s">
        <v>326</v>
      </c>
      <c r="G4699" t="s">
        <v>94</v>
      </c>
      <c r="H4699">
        <v>33</v>
      </c>
      <c r="I4699" s="68" t="str">
        <f>VLOOKUP(E4699,Refs!$P$2:$R$29,3,FALSE)</f>
        <v>Y59</v>
      </c>
      <c r="J4699" s="68" t="str">
        <f>VLOOKUP(E4699,Refs!$P$2:$S$29,4,FALSE)</f>
        <v>South East</v>
      </c>
      <c r="K4699" s="28">
        <f t="shared" si="149"/>
        <v>33</v>
      </c>
    </row>
    <row r="4700" spans="1:11" x14ac:dyDescent="0.35">
      <c r="A4700" s="69">
        <f t="shared" si="150"/>
        <v>45778</v>
      </c>
      <c r="B4700" t="s">
        <v>918</v>
      </c>
      <c r="C4700" t="s">
        <v>272</v>
      </c>
      <c r="D4700" t="s">
        <v>889</v>
      </c>
      <c r="E4700" t="s">
        <v>325</v>
      </c>
      <c r="F4700" t="s">
        <v>326</v>
      </c>
      <c r="G4700" t="s">
        <v>95</v>
      </c>
      <c r="H4700">
        <v>121</v>
      </c>
      <c r="I4700" s="68" t="str">
        <f>VLOOKUP(E4700,Refs!$P$2:$R$29,3,FALSE)</f>
        <v>Y59</v>
      </c>
      <c r="J4700" s="68" t="str">
        <f>VLOOKUP(E4700,Refs!$P$2:$S$29,4,FALSE)</f>
        <v>South East</v>
      </c>
      <c r="K4700" s="28">
        <f t="shared" si="149"/>
        <v>121</v>
      </c>
    </row>
    <row r="4701" spans="1:11" x14ac:dyDescent="0.35">
      <c r="A4701" s="69">
        <f t="shared" si="150"/>
        <v>45778</v>
      </c>
      <c r="B4701" t="s">
        <v>918</v>
      </c>
      <c r="C4701" t="s">
        <v>272</v>
      </c>
      <c r="D4701" t="s">
        <v>889</v>
      </c>
      <c r="E4701" t="s">
        <v>325</v>
      </c>
      <c r="F4701" t="s">
        <v>326</v>
      </c>
      <c r="G4701" t="s">
        <v>96</v>
      </c>
      <c r="H4701">
        <v>9</v>
      </c>
      <c r="I4701" s="68" t="str">
        <f>VLOOKUP(E4701,Refs!$P$2:$R$29,3,FALSE)</f>
        <v>Y59</v>
      </c>
      <c r="J4701" s="68" t="str">
        <f>VLOOKUP(E4701,Refs!$P$2:$S$29,4,FALSE)</f>
        <v>South East</v>
      </c>
      <c r="K4701" s="28">
        <f t="shared" si="149"/>
        <v>9</v>
      </c>
    </row>
    <row r="4702" spans="1:11" x14ac:dyDescent="0.35">
      <c r="A4702" s="69">
        <f t="shared" si="150"/>
        <v>45778</v>
      </c>
      <c r="B4702" t="s">
        <v>918</v>
      </c>
      <c r="C4702" t="s">
        <v>272</v>
      </c>
      <c r="D4702" t="s">
        <v>889</v>
      </c>
      <c r="E4702" t="s">
        <v>325</v>
      </c>
      <c r="F4702" t="s">
        <v>326</v>
      </c>
      <c r="G4702" t="s">
        <v>97</v>
      </c>
      <c r="H4702">
        <v>285</v>
      </c>
      <c r="I4702" s="68" t="str">
        <f>VLOOKUP(E4702,Refs!$P$2:$R$29,3,FALSE)</f>
        <v>Y59</v>
      </c>
      <c r="J4702" s="68" t="str">
        <f>VLOOKUP(E4702,Refs!$P$2:$S$29,4,FALSE)</f>
        <v>South East</v>
      </c>
      <c r="K4702" s="28">
        <f t="shared" si="149"/>
        <v>285</v>
      </c>
    </row>
    <row r="4703" spans="1:11" x14ac:dyDescent="0.35">
      <c r="A4703" s="69">
        <f t="shared" si="150"/>
        <v>45778</v>
      </c>
      <c r="B4703" t="s">
        <v>918</v>
      </c>
      <c r="C4703" t="s">
        <v>272</v>
      </c>
      <c r="D4703" t="s">
        <v>889</v>
      </c>
      <c r="E4703" t="s">
        <v>325</v>
      </c>
      <c r="F4703" t="s">
        <v>326</v>
      </c>
      <c r="G4703" t="s">
        <v>31</v>
      </c>
      <c r="H4703">
        <v>152</v>
      </c>
      <c r="I4703" s="68" t="str">
        <f>VLOOKUP(E4703,Refs!$P$2:$R$29,3,FALSE)</f>
        <v>Y59</v>
      </c>
      <c r="J4703" s="68" t="str">
        <f>VLOOKUP(E4703,Refs!$P$2:$S$29,4,FALSE)</f>
        <v>South East</v>
      </c>
      <c r="K4703" s="28">
        <f t="shared" si="149"/>
        <v>152</v>
      </c>
    </row>
    <row r="4704" spans="1:11" x14ac:dyDescent="0.35">
      <c r="A4704" s="69">
        <f t="shared" si="150"/>
        <v>45778</v>
      </c>
      <c r="B4704" t="s">
        <v>918</v>
      </c>
      <c r="C4704" t="s">
        <v>272</v>
      </c>
      <c r="D4704" t="s">
        <v>889</v>
      </c>
      <c r="E4704" t="s">
        <v>325</v>
      </c>
      <c r="F4704" t="s">
        <v>326</v>
      </c>
      <c r="G4704" t="s">
        <v>98</v>
      </c>
      <c r="H4704">
        <v>826</v>
      </c>
      <c r="I4704" s="68" t="str">
        <f>VLOOKUP(E4704,Refs!$P$2:$R$29,3,FALSE)</f>
        <v>Y59</v>
      </c>
      <c r="J4704" s="68" t="str">
        <f>VLOOKUP(E4704,Refs!$P$2:$S$29,4,FALSE)</f>
        <v>South East</v>
      </c>
      <c r="K4704" s="28">
        <f t="shared" si="149"/>
        <v>826</v>
      </c>
    </row>
    <row r="4705" spans="1:11" x14ac:dyDescent="0.35">
      <c r="A4705" s="69">
        <f t="shared" si="150"/>
        <v>45778</v>
      </c>
      <c r="B4705" t="s">
        <v>918</v>
      </c>
      <c r="C4705" t="s">
        <v>272</v>
      </c>
      <c r="D4705" t="s">
        <v>889</v>
      </c>
      <c r="E4705" t="s">
        <v>325</v>
      </c>
      <c r="F4705" t="s">
        <v>326</v>
      </c>
      <c r="G4705" t="s">
        <v>99</v>
      </c>
      <c r="H4705">
        <v>797</v>
      </c>
      <c r="I4705" s="68" t="str">
        <f>VLOOKUP(E4705,Refs!$P$2:$R$29,3,FALSE)</f>
        <v>Y59</v>
      </c>
      <c r="J4705" s="68" t="str">
        <f>VLOOKUP(E4705,Refs!$P$2:$S$29,4,FALSE)</f>
        <v>South East</v>
      </c>
      <c r="K4705" s="28">
        <f t="shared" si="149"/>
        <v>797</v>
      </c>
    </row>
    <row r="4706" spans="1:11" x14ac:dyDescent="0.35">
      <c r="A4706" s="69">
        <f t="shared" si="150"/>
        <v>45778</v>
      </c>
      <c r="B4706" t="s">
        <v>918</v>
      </c>
      <c r="C4706" t="s">
        <v>272</v>
      </c>
      <c r="D4706" t="s">
        <v>889</v>
      </c>
      <c r="E4706" t="s">
        <v>325</v>
      </c>
      <c r="F4706" t="s">
        <v>326</v>
      </c>
      <c r="G4706" t="s">
        <v>100</v>
      </c>
      <c r="H4706">
        <v>507</v>
      </c>
      <c r="I4706" s="68" t="str">
        <f>VLOOKUP(E4706,Refs!$P$2:$R$29,3,FALSE)</f>
        <v>Y59</v>
      </c>
      <c r="J4706" s="68" t="str">
        <f>VLOOKUP(E4706,Refs!$P$2:$S$29,4,FALSE)</f>
        <v>South East</v>
      </c>
      <c r="K4706" s="28">
        <f t="shared" ref="K4706:K4769" si="151">IF(OR(H4706="NULL",H4706=0,H4706=""),"",H4706)</f>
        <v>507</v>
      </c>
    </row>
    <row r="4707" spans="1:11" x14ac:dyDescent="0.35">
      <c r="A4707" s="69">
        <f t="shared" si="150"/>
        <v>45778</v>
      </c>
      <c r="B4707" t="s">
        <v>918</v>
      </c>
      <c r="C4707" t="s">
        <v>272</v>
      </c>
      <c r="D4707" t="s">
        <v>889</v>
      </c>
      <c r="E4707" t="s">
        <v>325</v>
      </c>
      <c r="F4707" t="s">
        <v>326</v>
      </c>
      <c r="G4707" t="s">
        <v>101</v>
      </c>
      <c r="H4707">
        <v>501</v>
      </c>
      <c r="I4707" s="68" t="str">
        <f>VLOOKUP(E4707,Refs!$P$2:$R$29,3,FALSE)</f>
        <v>Y59</v>
      </c>
      <c r="J4707" s="68" t="str">
        <f>VLOOKUP(E4707,Refs!$P$2:$S$29,4,FALSE)</f>
        <v>South East</v>
      </c>
      <c r="K4707" s="28">
        <f t="shared" si="151"/>
        <v>501</v>
      </c>
    </row>
    <row r="4708" spans="1:11" x14ac:dyDescent="0.35">
      <c r="A4708" s="69">
        <f t="shared" si="150"/>
        <v>45778</v>
      </c>
      <c r="B4708" t="s">
        <v>918</v>
      </c>
      <c r="C4708" t="s">
        <v>272</v>
      </c>
      <c r="D4708" t="s">
        <v>889</v>
      </c>
      <c r="E4708" t="s">
        <v>325</v>
      </c>
      <c r="F4708" t="s">
        <v>326</v>
      </c>
      <c r="G4708" t="s">
        <v>102</v>
      </c>
      <c r="H4708">
        <v>5</v>
      </c>
      <c r="I4708" s="68" t="str">
        <f>VLOOKUP(E4708,Refs!$P$2:$R$29,3,FALSE)</f>
        <v>Y59</v>
      </c>
      <c r="J4708" s="68" t="str">
        <f>VLOOKUP(E4708,Refs!$P$2:$S$29,4,FALSE)</f>
        <v>South East</v>
      </c>
      <c r="K4708" s="28">
        <f t="shared" si="151"/>
        <v>5</v>
      </c>
    </row>
    <row r="4709" spans="1:11" x14ac:dyDescent="0.35">
      <c r="A4709" s="69">
        <f t="shared" si="150"/>
        <v>45778</v>
      </c>
      <c r="B4709" t="s">
        <v>918</v>
      </c>
      <c r="C4709" t="s">
        <v>272</v>
      </c>
      <c r="D4709" t="s">
        <v>889</v>
      </c>
      <c r="E4709" t="s">
        <v>325</v>
      </c>
      <c r="F4709" t="s">
        <v>326</v>
      </c>
      <c r="G4709" t="s">
        <v>103</v>
      </c>
      <c r="H4709">
        <v>93</v>
      </c>
      <c r="I4709" s="68" t="str">
        <f>VLOOKUP(E4709,Refs!$P$2:$R$29,3,FALSE)</f>
        <v>Y59</v>
      </c>
      <c r="J4709" s="68" t="str">
        <f>VLOOKUP(E4709,Refs!$P$2:$S$29,4,FALSE)</f>
        <v>South East</v>
      </c>
      <c r="K4709" s="28">
        <f t="shared" si="151"/>
        <v>93</v>
      </c>
    </row>
    <row r="4710" spans="1:11" x14ac:dyDescent="0.35">
      <c r="A4710" s="69">
        <f t="shared" si="150"/>
        <v>45778</v>
      </c>
      <c r="B4710" t="s">
        <v>918</v>
      </c>
      <c r="C4710" t="s">
        <v>272</v>
      </c>
      <c r="D4710" t="s">
        <v>889</v>
      </c>
      <c r="E4710" t="s">
        <v>325</v>
      </c>
      <c r="F4710" t="s">
        <v>326</v>
      </c>
      <c r="G4710" t="s">
        <v>104</v>
      </c>
      <c r="H4710">
        <v>315</v>
      </c>
      <c r="I4710" s="68" t="str">
        <f>VLOOKUP(E4710,Refs!$P$2:$R$29,3,FALSE)</f>
        <v>Y59</v>
      </c>
      <c r="J4710" s="68" t="str">
        <f>VLOOKUP(E4710,Refs!$P$2:$S$29,4,FALSE)</f>
        <v>South East</v>
      </c>
      <c r="K4710" s="28">
        <f t="shared" si="151"/>
        <v>315</v>
      </c>
    </row>
    <row r="4711" spans="1:11" x14ac:dyDescent="0.35">
      <c r="A4711" s="69">
        <f t="shared" si="150"/>
        <v>45778</v>
      </c>
      <c r="B4711" t="s">
        <v>918</v>
      </c>
      <c r="C4711" t="s">
        <v>272</v>
      </c>
      <c r="D4711" t="s">
        <v>889</v>
      </c>
      <c r="E4711" t="s">
        <v>325</v>
      </c>
      <c r="F4711" t="s">
        <v>326</v>
      </c>
      <c r="G4711" t="s">
        <v>105</v>
      </c>
      <c r="H4711">
        <v>49152</v>
      </c>
      <c r="I4711" s="68" t="str">
        <f>VLOOKUP(E4711,Refs!$P$2:$R$29,3,FALSE)</f>
        <v>Y59</v>
      </c>
      <c r="J4711" s="68" t="str">
        <f>VLOOKUP(E4711,Refs!$P$2:$S$29,4,FALSE)</f>
        <v>South East</v>
      </c>
      <c r="K4711" s="28">
        <f t="shared" si="151"/>
        <v>49152</v>
      </c>
    </row>
    <row r="4712" spans="1:11" x14ac:dyDescent="0.35">
      <c r="A4712" s="69">
        <f t="shared" si="150"/>
        <v>45778</v>
      </c>
      <c r="B4712" t="s">
        <v>918</v>
      </c>
      <c r="C4712" t="s">
        <v>272</v>
      </c>
      <c r="D4712" t="s">
        <v>889</v>
      </c>
      <c r="E4712" t="s">
        <v>325</v>
      </c>
      <c r="F4712" t="s">
        <v>326</v>
      </c>
      <c r="G4712" t="s">
        <v>106</v>
      </c>
      <c r="H4712">
        <v>873</v>
      </c>
      <c r="I4712" s="68" t="str">
        <f>VLOOKUP(E4712,Refs!$P$2:$R$29,3,FALSE)</f>
        <v>Y59</v>
      </c>
      <c r="J4712" s="68" t="str">
        <f>VLOOKUP(E4712,Refs!$P$2:$S$29,4,FALSE)</f>
        <v>South East</v>
      </c>
      <c r="K4712" s="28">
        <f t="shared" si="151"/>
        <v>873</v>
      </c>
    </row>
    <row r="4713" spans="1:11" x14ac:dyDescent="0.35">
      <c r="A4713" s="69">
        <f t="shared" si="150"/>
        <v>45778</v>
      </c>
      <c r="B4713" t="s">
        <v>918</v>
      </c>
      <c r="C4713" t="s">
        <v>272</v>
      </c>
      <c r="D4713" t="s">
        <v>889</v>
      </c>
      <c r="E4713" t="s">
        <v>325</v>
      </c>
      <c r="F4713" t="s">
        <v>326</v>
      </c>
      <c r="G4713" t="s">
        <v>107</v>
      </c>
      <c r="H4713">
        <v>173</v>
      </c>
      <c r="I4713" s="68" t="str">
        <f>VLOOKUP(E4713,Refs!$P$2:$R$29,3,FALSE)</f>
        <v>Y59</v>
      </c>
      <c r="J4713" s="68" t="str">
        <f>VLOOKUP(E4713,Refs!$P$2:$S$29,4,FALSE)</f>
        <v>South East</v>
      </c>
      <c r="K4713" s="28">
        <f t="shared" si="151"/>
        <v>173</v>
      </c>
    </row>
    <row r="4714" spans="1:11" x14ac:dyDescent="0.35">
      <c r="A4714" s="69">
        <f t="shared" si="150"/>
        <v>45778</v>
      </c>
      <c r="B4714" t="s">
        <v>918</v>
      </c>
      <c r="C4714" t="s">
        <v>272</v>
      </c>
      <c r="D4714" t="s">
        <v>889</v>
      </c>
      <c r="E4714" t="s">
        <v>325</v>
      </c>
      <c r="F4714" t="s">
        <v>326</v>
      </c>
      <c r="G4714" t="s">
        <v>108</v>
      </c>
      <c r="H4714">
        <v>29</v>
      </c>
      <c r="I4714" s="68" t="str">
        <f>VLOOKUP(E4714,Refs!$P$2:$R$29,3,FALSE)</f>
        <v>Y59</v>
      </c>
      <c r="J4714" s="68" t="str">
        <f>VLOOKUP(E4714,Refs!$P$2:$S$29,4,FALSE)</f>
        <v>South East</v>
      </c>
      <c r="K4714" s="28">
        <f t="shared" si="151"/>
        <v>29</v>
      </c>
    </row>
    <row r="4715" spans="1:11" x14ac:dyDescent="0.35">
      <c r="A4715" s="69">
        <f t="shared" si="150"/>
        <v>45778</v>
      </c>
      <c r="B4715" t="s">
        <v>918</v>
      </c>
      <c r="C4715" t="s">
        <v>272</v>
      </c>
      <c r="D4715" t="s">
        <v>889</v>
      </c>
      <c r="E4715" t="s">
        <v>325</v>
      </c>
      <c r="F4715" t="s">
        <v>326</v>
      </c>
      <c r="G4715" t="s">
        <v>109</v>
      </c>
      <c r="H4715">
        <v>36</v>
      </c>
      <c r="I4715" s="68" t="str">
        <f>VLOOKUP(E4715,Refs!$P$2:$R$29,3,FALSE)</f>
        <v>Y59</v>
      </c>
      <c r="J4715" s="68" t="str">
        <f>VLOOKUP(E4715,Refs!$P$2:$S$29,4,FALSE)</f>
        <v>South East</v>
      </c>
      <c r="K4715" s="28">
        <f t="shared" si="151"/>
        <v>36</v>
      </c>
    </row>
    <row r="4716" spans="1:11" x14ac:dyDescent="0.35">
      <c r="A4716" s="69">
        <f t="shared" si="150"/>
        <v>45778</v>
      </c>
      <c r="B4716" t="s">
        <v>918</v>
      </c>
      <c r="C4716" t="s">
        <v>272</v>
      </c>
      <c r="D4716" t="s">
        <v>889</v>
      </c>
      <c r="E4716" t="s">
        <v>325</v>
      </c>
      <c r="F4716" t="s">
        <v>326</v>
      </c>
      <c r="G4716" t="s">
        <v>110</v>
      </c>
      <c r="H4716">
        <v>162054</v>
      </c>
      <c r="I4716" s="68" t="str">
        <f>VLOOKUP(E4716,Refs!$P$2:$R$29,3,FALSE)</f>
        <v>Y59</v>
      </c>
      <c r="J4716" s="68" t="str">
        <f>VLOOKUP(E4716,Refs!$P$2:$S$29,4,FALSE)</f>
        <v>South East</v>
      </c>
      <c r="K4716" s="28">
        <f t="shared" si="151"/>
        <v>162054</v>
      </c>
    </row>
    <row r="4717" spans="1:11" x14ac:dyDescent="0.35">
      <c r="A4717" s="69">
        <f t="shared" si="150"/>
        <v>45778</v>
      </c>
      <c r="B4717" t="s">
        <v>918</v>
      </c>
      <c r="C4717" t="s">
        <v>272</v>
      </c>
      <c r="D4717" t="s">
        <v>889</v>
      </c>
      <c r="E4717" t="s">
        <v>325</v>
      </c>
      <c r="F4717" t="s">
        <v>326</v>
      </c>
      <c r="G4717" t="s">
        <v>111</v>
      </c>
      <c r="H4717">
        <v>748</v>
      </c>
      <c r="I4717" s="68" t="str">
        <f>VLOOKUP(E4717,Refs!$P$2:$R$29,3,FALSE)</f>
        <v>Y59</v>
      </c>
      <c r="J4717" s="68" t="str">
        <f>VLOOKUP(E4717,Refs!$P$2:$S$29,4,FALSE)</f>
        <v>South East</v>
      </c>
      <c r="K4717" s="28">
        <f t="shared" si="151"/>
        <v>748</v>
      </c>
    </row>
    <row r="4718" spans="1:11" x14ac:dyDescent="0.35">
      <c r="A4718" s="69">
        <f t="shared" si="150"/>
        <v>45778</v>
      </c>
      <c r="B4718" t="s">
        <v>918</v>
      </c>
      <c r="C4718" t="s">
        <v>272</v>
      </c>
      <c r="D4718" t="s">
        <v>889</v>
      </c>
      <c r="E4718" t="s">
        <v>325</v>
      </c>
      <c r="F4718" t="s">
        <v>326</v>
      </c>
      <c r="G4718" t="s">
        <v>814</v>
      </c>
      <c r="H4718">
        <v>3108</v>
      </c>
      <c r="I4718" s="68" t="str">
        <f>VLOOKUP(E4718,Refs!$P$2:$R$29,3,FALSE)</f>
        <v>Y59</v>
      </c>
      <c r="J4718" s="68" t="str">
        <f>VLOOKUP(E4718,Refs!$P$2:$S$29,4,FALSE)</f>
        <v>South East</v>
      </c>
      <c r="K4718" s="28">
        <f t="shared" si="151"/>
        <v>3108</v>
      </c>
    </row>
    <row r="4719" spans="1:11" x14ac:dyDescent="0.35">
      <c r="A4719" s="69">
        <f t="shared" si="150"/>
        <v>45778</v>
      </c>
      <c r="B4719" t="s">
        <v>918</v>
      </c>
      <c r="C4719" t="s">
        <v>272</v>
      </c>
      <c r="D4719" t="s">
        <v>889</v>
      </c>
      <c r="E4719" t="s">
        <v>325</v>
      </c>
      <c r="F4719" t="s">
        <v>326</v>
      </c>
      <c r="G4719" t="s">
        <v>815</v>
      </c>
      <c r="H4719">
        <v>78</v>
      </c>
      <c r="I4719" s="68" t="str">
        <f>VLOOKUP(E4719,Refs!$P$2:$R$29,3,FALSE)</f>
        <v>Y59</v>
      </c>
      <c r="J4719" s="68" t="str">
        <f>VLOOKUP(E4719,Refs!$P$2:$S$29,4,FALSE)</f>
        <v>South East</v>
      </c>
      <c r="K4719" s="28">
        <f t="shared" si="151"/>
        <v>78</v>
      </c>
    </row>
    <row r="4720" spans="1:11" x14ac:dyDescent="0.35">
      <c r="A4720" s="69">
        <f t="shared" si="150"/>
        <v>45778</v>
      </c>
      <c r="B4720" t="s">
        <v>918</v>
      </c>
      <c r="C4720" t="s">
        <v>272</v>
      </c>
      <c r="D4720" t="s">
        <v>889</v>
      </c>
      <c r="E4720" t="s">
        <v>325</v>
      </c>
      <c r="F4720" t="s">
        <v>326</v>
      </c>
      <c r="G4720" t="s">
        <v>112</v>
      </c>
      <c r="H4720">
        <v>5369</v>
      </c>
      <c r="I4720" s="68" t="str">
        <f>VLOOKUP(E4720,Refs!$P$2:$R$29,3,FALSE)</f>
        <v>Y59</v>
      </c>
      <c r="J4720" s="68" t="str">
        <f>VLOOKUP(E4720,Refs!$P$2:$S$29,4,FALSE)</f>
        <v>South East</v>
      </c>
      <c r="K4720" s="28">
        <f t="shared" si="151"/>
        <v>5369</v>
      </c>
    </row>
    <row r="4721" spans="1:11" x14ac:dyDescent="0.35">
      <c r="A4721" s="69">
        <f t="shared" si="150"/>
        <v>45778</v>
      </c>
      <c r="B4721" t="s">
        <v>918</v>
      </c>
      <c r="C4721" t="s">
        <v>272</v>
      </c>
      <c r="D4721" t="s">
        <v>889</v>
      </c>
      <c r="E4721" t="s">
        <v>325</v>
      </c>
      <c r="F4721" t="s">
        <v>326</v>
      </c>
      <c r="G4721" t="s">
        <v>113</v>
      </c>
      <c r="H4721">
        <v>2</v>
      </c>
      <c r="I4721" s="68" t="str">
        <f>VLOOKUP(E4721,Refs!$P$2:$R$29,3,FALSE)</f>
        <v>Y59</v>
      </c>
      <c r="J4721" s="68" t="str">
        <f>VLOOKUP(E4721,Refs!$P$2:$S$29,4,FALSE)</f>
        <v>South East</v>
      </c>
      <c r="K4721" s="28">
        <f t="shared" si="151"/>
        <v>2</v>
      </c>
    </row>
    <row r="4722" spans="1:11" x14ac:dyDescent="0.35">
      <c r="A4722" s="69">
        <f t="shared" si="150"/>
        <v>45778</v>
      </c>
      <c r="B4722" t="s">
        <v>918</v>
      </c>
      <c r="C4722" t="s">
        <v>272</v>
      </c>
      <c r="D4722" t="s">
        <v>889</v>
      </c>
      <c r="E4722" t="s">
        <v>325</v>
      </c>
      <c r="F4722" t="s">
        <v>326</v>
      </c>
      <c r="G4722" t="s">
        <v>114</v>
      </c>
      <c r="H4722">
        <v>4588</v>
      </c>
      <c r="I4722" s="68" t="str">
        <f>VLOOKUP(E4722,Refs!$P$2:$R$29,3,FALSE)</f>
        <v>Y59</v>
      </c>
      <c r="J4722" s="68" t="str">
        <f>VLOOKUP(E4722,Refs!$P$2:$S$29,4,FALSE)</f>
        <v>South East</v>
      </c>
      <c r="K4722" s="28">
        <f t="shared" si="151"/>
        <v>4588</v>
      </c>
    </row>
    <row r="4723" spans="1:11" x14ac:dyDescent="0.35">
      <c r="A4723" s="69">
        <f t="shared" si="150"/>
        <v>45778</v>
      </c>
      <c r="B4723" t="s">
        <v>918</v>
      </c>
      <c r="C4723" t="s">
        <v>272</v>
      </c>
      <c r="D4723" t="s">
        <v>889</v>
      </c>
      <c r="E4723" t="s">
        <v>325</v>
      </c>
      <c r="F4723" t="s">
        <v>326</v>
      </c>
      <c r="G4723" t="s">
        <v>115</v>
      </c>
      <c r="H4723">
        <v>1244</v>
      </c>
      <c r="I4723" s="68" t="str">
        <f>VLOOKUP(E4723,Refs!$P$2:$R$29,3,FALSE)</f>
        <v>Y59</v>
      </c>
      <c r="J4723" s="68" t="str">
        <f>VLOOKUP(E4723,Refs!$P$2:$S$29,4,FALSE)</f>
        <v>South East</v>
      </c>
      <c r="K4723" s="28">
        <f t="shared" si="151"/>
        <v>1244</v>
      </c>
    </row>
    <row r="4724" spans="1:11" x14ac:dyDescent="0.35">
      <c r="A4724" s="69">
        <f t="shared" si="150"/>
        <v>45778</v>
      </c>
      <c r="B4724" t="s">
        <v>918</v>
      </c>
      <c r="C4724" t="s">
        <v>272</v>
      </c>
      <c r="D4724" t="s">
        <v>889</v>
      </c>
      <c r="E4724" t="s">
        <v>325</v>
      </c>
      <c r="F4724" t="s">
        <v>326</v>
      </c>
      <c r="G4724" t="s">
        <v>116</v>
      </c>
      <c r="H4724">
        <v>960</v>
      </c>
      <c r="I4724" s="68" t="str">
        <f>VLOOKUP(E4724,Refs!$P$2:$R$29,3,FALSE)</f>
        <v>Y59</v>
      </c>
      <c r="J4724" s="68" t="str">
        <f>VLOOKUP(E4724,Refs!$P$2:$S$29,4,FALSE)</f>
        <v>South East</v>
      </c>
      <c r="K4724" s="28">
        <f t="shared" si="151"/>
        <v>960</v>
      </c>
    </row>
    <row r="4725" spans="1:11" x14ac:dyDescent="0.35">
      <c r="A4725" s="69">
        <f t="shared" si="150"/>
        <v>45778</v>
      </c>
      <c r="B4725" t="s">
        <v>918</v>
      </c>
      <c r="C4725" t="s">
        <v>272</v>
      </c>
      <c r="D4725" t="s">
        <v>889</v>
      </c>
      <c r="E4725" t="s">
        <v>325</v>
      </c>
      <c r="F4725" t="s">
        <v>326</v>
      </c>
      <c r="G4725" t="s">
        <v>117</v>
      </c>
      <c r="H4725">
        <v>752</v>
      </c>
      <c r="I4725" s="68" t="str">
        <f>VLOOKUP(E4725,Refs!$P$2:$R$29,3,FALSE)</f>
        <v>Y59</v>
      </c>
      <c r="J4725" s="68" t="str">
        <f>VLOOKUP(E4725,Refs!$P$2:$S$29,4,FALSE)</f>
        <v>South East</v>
      </c>
      <c r="K4725" s="28">
        <f t="shared" si="151"/>
        <v>752</v>
      </c>
    </row>
    <row r="4726" spans="1:11" x14ac:dyDescent="0.35">
      <c r="A4726" s="69">
        <f t="shared" si="150"/>
        <v>45778</v>
      </c>
      <c r="B4726" t="s">
        <v>918</v>
      </c>
      <c r="C4726" t="s">
        <v>272</v>
      </c>
      <c r="D4726" t="s">
        <v>889</v>
      </c>
      <c r="E4726" t="s">
        <v>325</v>
      </c>
      <c r="F4726" t="s">
        <v>326</v>
      </c>
      <c r="G4726" t="s">
        <v>118</v>
      </c>
      <c r="H4726">
        <v>1714</v>
      </c>
      <c r="I4726" s="68" t="str">
        <f>VLOOKUP(E4726,Refs!$P$2:$R$29,3,FALSE)</f>
        <v>Y59</v>
      </c>
      <c r="J4726" s="68" t="str">
        <f>VLOOKUP(E4726,Refs!$P$2:$S$29,4,FALSE)</f>
        <v>South East</v>
      </c>
      <c r="K4726" s="28">
        <f t="shared" si="151"/>
        <v>1714</v>
      </c>
    </row>
    <row r="4727" spans="1:11" x14ac:dyDescent="0.35">
      <c r="A4727" s="69">
        <f t="shared" si="150"/>
        <v>45778</v>
      </c>
      <c r="B4727" t="s">
        <v>918</v>
      </c>
      <c r="C4727" t="s">
        <v>272</v>
      </c>
      <c r="D4727" t="s">
        <v>889</v>
      </c>
      <c r="E4727" t="s">
        <v>325</v>
      </c>
      <c r="F4727" t="s">
        <v>326</v>
      </c>
      <c r="G4727" t="s">
        <v>119</v>
      </c>
      <c r="H4727">
        <v>6</v>
      </c>
      <c r="I4727" s="68" t="str">
        <f>VLOOKUP(E4727,Refs!$P$2:$R$29,3,FALSE)</f>
        <v>Y59</v>
      </c>
      <c r="J4727" s="68" t="str">
        <f>VLOOKUP(E4727,Refs!$P$2:$S$29,4,FALSE)</f>
        <v>South East</v>
      </c>
      <c r="K4727" s="28">
        <f t="shared" si="151"/>
        <v>6</v>
      </c>
    </row>
    <row r="4728" spans="1:11" x14ac:dyDescent="0.35">
      <c r="A4728" s="69">
        <f t="shared" si="150"/>
        <v>45778</v>
      </c>
      <c r="B4728" t="s">
        <v>918</v>
      </c>
      <c r="C4728" t="s">
        <v>272</v>
      </c>
      <c r="D4728" t="s">
        <v>889</v>
      </c>
      <c r="E4728" t="s">
        <v>325</v>
      </c>
      <c r="F4728" t="s">
        <v>326</v>
      </c>
      <c r="G4728" t="s">
        <v>120</v>
      </c>
      <c r="H4728">
        <v>647</v>
      </c>
      <c r="I4728" s="68" t="str">
        <f>VLOOKUP(E4728,Refs!$P$2:$R$29,3,FALSE)</f>
        <v>Y59</v>
      </c>
      <c r="J4728" s="68" t="str">
        <f>VLOOKUP(E4728,Refs!$P$2:$S$29,4,FALSE)</f>
        <v>South East</v>
      </c>
      <c r="K4728" s="28">
        <f t="shared" si="151"/>
        <v>647</v>
      </c>
    </row>
    <row r="4729" spans="1:11" x14ac:dyDescent="0.35">
      <c r="A4729" s="69">
        <f t="shared" si="150"/>
        <v>45778</v>
      </c>
      <c r="B4729" t="s">
        <v>918</v>
      </c>
      <c r="C4729" t="s">
        <v>272</v>
      </c>
      <c r="D4729" t="s">
        <v>889</v>
      </c>
      <c r="E4729" t="s">
        <v>325</v>
      </c>
      <c r="F4729" t="s">
        <v>326</v>
      </c>
      <c r="G4729" t="s">
        <v>121</v>
      </c>
      <c r="H4729">
        <v>166</v>
      </c>
      <c r="I4729" s="68" t="str">
        <f>VLOOKUP(E4729,Refs!$P$2:$R$29,3,FALSE)</f>
        <v>Y59</v>
      </c>
      <c r="J4729" s="68" t="str">
        <f>VLOOKUP(E4729,Refs!$P$2:$S$29,4,FALSE)</f>
        <v>South East</v>
      </c>
      <c r="K4729" s="28">
        <f t="shared" si="151"/>
        <v>166</v>
      </c>
    </row>
    <row r="4730" spans="1:11" x14ac:dyDescent="0.35">
      <c r="A4730" s="69">
        <f t="shared" si="150"/>
        <v>45778</v>
      </c>
      <c r="B4730" t="s">
        <v>918</v>
      </c>
      <c r="C4730" t="s">
        <v>272</v>
      </c>
      <c r="D4730" t="s">
        <v>889</v>
      </c>
      <c r="E4730" t="s">
        <v>325</v>
      </c>
      <c r="F4730" t="s">
        <v>326</v>
      </c>
      <c r="G4730" t="s">
        <v>122</v>
      </c>
      <c r="H4730">
        <v>598</v>
      </c>
      <c r="I4730" s="68" t="str">
        <f>VLOOKUP(E4730,Refs!$P$2:$R$29,3,FALSE)</f>
        <v>Y59</v>
      </c>
      <c r="J4730" s="68" t="str">
        <f>VLOOKUP(E4730,Refs!$P$2:$S$29,4,FALSE)</f>
        <v>South East</v>
      </c>
      <c r="K4730" s="28">
        <f t="shared" si="151"/>
        <v>598</v>
      </c>
    </row>
    <row r="4731" spans="1:11" x14ac:dyDescent="0.35">
      <c r="A4731" s="69">
        <f t="shared" si="150"/>
        <v>45778</v>
      </c>
      <c r="B4731" t="s">
        <v>918</v>
      </c>
      <c r="C4731" t="s">
        <v>272</v>
      </c>
      <c r="D4731" t="s">
        <v>889</v>
      </c>
      <c r="E4731" t="s">
        <v>325</v>
      </c>
      <c r="F4731" t="s">
        <v>326</v>
      </c>
      <c r="G4731" t="s">
        <v>123</v>
      </c>
      <c r="H4731">
        <v>317</v>
      </c>
      <c r="I4731" s="68" t="str">
        <f>VLOOKUP(E4731,Refs!$P$2:$R$29,3,FALSE)</f>
        <v>Y59</v>
      </c>
      <c r="J4731" s="68" t="str">
        <f>VLOOKUP(E4731,Refs!$P$2:$S$29,4,FALSE)</f>
        <v>South East</v>
      </c>
      <c r="K4731" s="28">
        <f t="shared" si="151"/>
        <v>317</v>
      </c>
    </row>
    <row r="4732" spans="1:11" x14ac:dyDescent="0.35">
      <c r="A4732" s="69">
        <f t="shared" si="150"/>
        <v>45778</v>
      </c>
      <c r="B4732" t="s">
        <v>918</v>
      </c>
      <c r="C4732" t="s">
        <v>272</v>
      </c>
      <c r="D4732" t="s">
        <v>889</v>
      </c>
      <c r="E4732" t="s">
        <v>325</v>
      </c>
      <c r="F4732" t="s">
        <v>326</v>
      </c>
      <c r="G4732" t="s">
        <v>124</v>
      </c>
      <c r="H4732">
        <v>6</v>
      </c>
      <c r="I4732" s="68" t="str">
        <f>VLOOKUP(E4732,Refs!$P$2:$R$29,3,FALSE)</f>
        <v>Y59</v>
      </c>
      <c r="J4732" s="68" t="str">
        <f>VLOOKUP(E4732,Refs!$P$2:$S$29,4,FALSE)</f>
        <v>South East</v>
      </c>
      <c r="K4732" s="28">
        <f t="shared" si="151"/>
        <v>6</v>
      </c>
    </row>
    <row r="4733" spans="1:11" x14ac:dyDescent="0.35">
      <c r="A4733" s="69">
        <f t="shared" si="150"/>
        <v>45778</v>
      </c>
      <c r="B4733" t="s">
        <v>918</v>
      </c>
      <c r="C4733" t="s">
        <v>272</v>
      </c>
      <c r="D4733" t="s">
        <v>889</v>
      </c>
      <c r="E4733" t="s">
        <v>325</v>
      </c>
      <c r="F4733" t="s">
        <v>326</v>
      </c>
      <c r="G4733" t="s">
        <v>125</v>
      </c>
      <c r="H4733">
        <v>0</v>
      </c>
      <c r="I4733" s="68" t="str">
        <f>VLOOKUP(E4733,Refs!$P$2:$R$29,3,FALSE)</f>
        <v>Y59</v>
      </c>
      <c r="J4733" s="68" t="str">
        <f>VLOOKUP(E4733,Refs!$P$2:$S$29,4,FALSE)</f>
        <v>South East</v>
      </c>
      <c r="K4733" s="28" t="str">
        <f t="shared" si="151"/>
        <v/>
      </c>
    </row>
    <row r="4734" spans="1:11" x14ac:dyDescent="0.35">
      <c r="A4734" s="69">
        <f t="shared" si="150"/>
        <v>45778</v>
      </c>
      <c r="B4734" t="s">
        <v>918</v>
      </c>
      <c r="C4734" t="s">
        <v>272</v>
      </c>
      <c r="D4734" t="s">
        <v>889</v>
      </c>
      <c r="E4734" t="s">
        <v>325</v>
      </c>
      <c r="F4734" t="s">
        <v>326</v>
      </c>
      <c r="G4734" t="s">
        <v>126</v>
      </c>
      <c r="H4734">
        <v>0</v>
      </c>
      <c r="I4734" s="68" t="str">
        <f>VLOOKUP(E4734,Refs!$P$2:$R$29,3,FALSE)</f>
        <v>Y59</v>
      </c>
      <c r="J4734" s="68" t="str">
        <f>VLOOKUP(E4734,Refs!$P$2:$S$29,4,FALSE)</f>
        <v>South East</v>
      </c>
      <c r="K4734" s="28" t="str">
        <f t="shared" si="151"/>
        <v/>
      </c>
    </row>
    <row r="4735" spans="1:11" x14ac:dyDescent="0.35">
      <c r="A4735" s="69">
        <f t="shared" si="150"/>
        <v>45778</v>
      </c>
      <c r="B4735" t="s">
        <v>918</v>
      </c>
      <c r="C4735" t="s">
        <v>272</v>
      </c>
      <c r="D4735" t="s">
        <v>889</v>
      </c>
      <c r="E4735" t="s">
        <v>325</v>
      </c>
      <c r="F4735" t="s">
        <v>326</v>
      </c>
      <c r="G4735" t="s">
        <v>127</v>
      </c>
      <c r="H4735">
        <v>0</v>
      </c>
      <c r="I4735" s="68" t="str">
        <f>VLOOKUP(E4735,Refs!$P$2:$R$29,3,FALSE)</f>
        <v>Y59</v>
      </c>
      <c r="J4735" s="68" t="str">
        <f>VLOOKUP(E4735,Refs!$P$2:$S$29,4,FALSE)</f>
        <v>South East</v>
      </c>
      <c r="K4735" s="28" t="str">
        <f t="shared" si="151"/>
        <v/>
      </c>
    </row>
    <row r="4736" spans="1:11" x14ac:dyDescent="0.35">
      <c r="A4736" s="69">
        <f t="shared" si="150"/>
        <v>45778</v>
      </c>
      <c r="B4736" t="s">
        <v>918</v>
      </c>
      <c r="C4736" t="s">
        <v>272</v>
      </c>
      <c r="D4736" t="s">
        <v>889</v>
      </c>
      <c r="E4736" t="s">
        <v>325</v>
      </c>
      <c r="F4736" t="s">
        <v>326</v>
      </c>
      <c r="G4736" t="s">
        <v>128</v>
      </c>
      <c r="H4736">
        <v>3</v>
      </c>
      <c r="I4736" s="68" t="str">
        <f>VLOOKUP(E4736,Refs!$P$2:$R$29,3,FALSE)</f>
        <v>Y59</v>
      </c>
      <c r="J4736" s="68" t="str">
        <f>VLOOKUP(E4736,Refs!$P$2:$S$29,4,FALSE)</f>
        <v>South East</v>
      </c>
      <c r="K4736" s="28">
        <f t="shared" si="151"/>
        <v>3</v>
      </c>
    </row>
    <row r="4737" spans="1:11" x14ac:dyDescent="0.35">
      <c r="A4737" s="69">
        <f t="shared" si="150"/>
        <v>45778</v>
      </c>
      <c r="B4737" t="s">
        <v>918</v>
      </c>
      <c r="C4737" t="s">
        <v>272</v>
      </c>
      <c r="D4737" t="s">
        <v>889</v>
      </c>
      <c r="E4737" t="s">
        <v>325</v>
      </c>
      <c r="F4737" t="s">
        <v>326</v>
      </c>
      <c r="G4737" t="s">
        <v>129</v>
      </c>
      <c r="H4737">
        <v>0</v>
      </c>
      <c r="I4737" s="68" t="str">
        <f>VLOOKUP(E4737,Refs!$P$2:$R$29,3,FALSE)</f>
        <v>Y59</v>
      </c>
      <c r="J4737" s="68" t="str">
        <f>VLOOKUP(E4737,Refs!$P$2:$S$29,4,FALSE)</f>
        <v>South East</v>
      </c>
      <c r="K4737" s="28" t="str">
        <f t="shared" si="151"/>
        <v/>
      </c>
    </row>
    <row r="4738" spans="1:11" x14ac:dyDescent="0.35">
      <c r="A4738" s="69">
        <f t="shared" si="150"/>
        <v>45778</v>
      </c>
      <c r="B4738" t="s">
        <v>918</v>
      </c>
      <c r="C4738" t="s">
        <v>272</v>
      </c>
      <c r="D4738" t="s">
        <v>889</v>
      </c>
      <c r="E4738" t="s">
        <v>325</v>
      </c>
      <c r="F4738" t="s">
        <v>326</v>
      </c>
      <c r="G4738" t="s">
        <v>130</v>
      </c>
      <c r="H4738">
        <v>0</v>
      </c>
      <c r="I4738" s="68" t="str">
        <f>VLOOKUP(E4738,Refs!$P$2:$R$29,3,FALSE)</f>
        <v>Y59</v>
      </c>
      <c r="J4738" s="68" t="str">
        <f>VLOOKUP(E4738,Refs!$P$2:$S$29,4,FALSE)</f>
        <v>South East</v>
      </c>
      <c r="K4738" s="28" t="str">
        <f t="shared" si="151"/>
        <v/>
      </c>
    </row>
    <row r="4739" spans="1:11" x14ac:dyDescent="0.35">
      <c r="A4739" s="69">
        <f t="shared" ref="A4739:A4802" si="152">DATEVALUE(RIGHT(B4739,8))</f>
        <v>45778</v>
      </c>
      <c r="B4739" t="s">
        <v>918</v>
      </c>
      <c r="C4739" t="s">
        <v>272</v>
      </c>
      <c r="D4739" t="s">
        <v>889</v>
      </c>
      <c r="E4739" t="s">
        <v>325</v>
      </c>
      <c r="F4739" t="s">
        <v>326</v>
      </c>
      <c r="G4739" t="s">
        <v>131</v>
      </c>
      <c r="H4739">
        <v>0</v>
      </c>
      <c r="I4739" s="68" t="str">
        <f>VLOOKUP(E4739,Refs!$P$2:$R$29,3,FALSE)</f>
        <v>Y59</v>
      </c>
      <c r="J4739" s="68" t="str">
        <f>VLOOKUP(E4739,Refs!$P$2:$S$29,4,FALSE)</f>
        <v>South East</v>
      </c>
      <c r="K4739" s="28" t="str">
        <f t="shared" si="151"/>
        <v/>
      </c>
    </row>
    <row r="4740" spans="1:11" x14ac:dyDescent="0.35">
      <c r="A4740" s="69">
        <f t="shared" si="152"/>
        <v>45778</v>
      </c>
      <c r="B4740" t="s">
        <v>918</v>
      </c>
      <c r="C4740" t="s">
        <v>272</v>
      </c>
      <c r="D4740" t="s">
        <v>889</v>
      </c>
      <c r="E4740" t="s">
        <v>325</v>
      </c>
      <c r="F4740" t="s">
        <v>326</v>
      </c>
      <c r="G4740" t="s">
        <v>132</v>
      </c>
      <c r="H4740">
        <v>0</v>
      </c>
      <c r="I4740" s="68" t="str">
        <f>VLOOKUP(E4740,Refs!$P$2:$R$29,3,FALSE)</f>
        <v>Y59</v>
      </c>
      <c r="J4740" s="68" t="str">
        <f>VLOOKUP(E4740,Refs!$P$2:$S$29,4,FALSE)</f>
        <v>South East</v>
      </c>
      <c r="K4740" s="28" t="str">
        <f t="shared" si="151"/>
        <v/>
      </c>
    </row>
    <row r="4741" spans="1:11" x14ac:dyDescent="0.35">
      <c r="A4741" s="69">
        <f t="shared" si="152"/>
        <v>45778</v>
      </c>
      <c r="B4741" t="s">
        <v>918</v>
      </c>
      <c r="C4741" t="s">
        <v>272</v>
      </c>
      <c r="D4741" t="s">
        <v>889</v>
      </c>
      <c r="E4741" t="s">
        <v>325</v>
      </c>
      <c r="F4741" t="s">
        <v>326</v>
      </c>
      <c r="G4741" t="s">
        <v>133</v>
      </c>
      <c r="H4741">
        <v>0</v>
      </c>
      <c r="I4741" s="68" t="str">
        <f>VLOOKUP(E4741,Refs!$P$2:$R$29,3,FALSE)</f>
        <v>Y59</v>
      </c>
      <c r="J4741" s="68" t="str">
        <f>VLOOKUP(E4741,Refs!$P$2:$S$29,4,FALSE)</f>
        <v>South East</v>
      </c>
      <c r="K4741" s="28" t="str">
        <f t="shared" si="151"/>
        <v/>
      </c>
    </row>
    <row r="4742" spans="1:11" x14ac:dyDescent="0.35">
      <c r="A4742" s="69">
        <f t="shared" si="152"/>
        <v>45778</v>
      </c>
      <c r="B4742" t="s">
        <v>918</v>
      </c>
      <c r="C4742" t="s">
        <v>272</v>
      </c>
      <c r="D4742" t="s">
        <v>889</v>
      </c>
      <c r="E4742" t="s">
        <v>325</v>
      </c>
      <c r="F4742" t="s">
        <v>326</v>
      </c>
      <c r="G4742" t="s">
        <v>134</v>
      </c>
      <c r="H4742">
        <v>162</v>
      </c>
      <c r="I4742" s="68" t="str">
        <f>VLOOKUP(E4742,Refs!$P$2:$R$29,3,FALSE)</f>
        <v>Y59</v>
      </c>
      <c r="J4742" s="68" t="str">
        <f>VLOOKUP(E4742,Refs!$P$2:$S$29,4,FALSE)</f>
        <v>South East</v>
      </c>
      <c r="K4742" s="28">
        <f t="shared" si="151"/>
        <v>162</v>
      </c>
    </row>
    <row r="4743" spans="1:11" x14ac:dyDescent="0.35">
      <c r="A4743" s="69">
        <f t="shared" si="152"/>
        <v>45778</v>
      </c>
      <c r="B4743" t="s">
        <v>918</v>
      </c>
      <c r="C4743" t="s">
        <v>272</v>
      </c>
      <c r="D4743" t="s">
        <v>889</v>
      </c>
      <c r="E4743" t="s">
        <v>325</v>
      </c>
      <c r="F4743" t="s">
        <v>326</v>
      </c>
      <c r="G4743" t="s">
        <v>135</v>
      </c>
      <c r="H4743">
        <v>162</v>
      </c>
      <c r="I4743" s="68" t="str">
        <f>VLOOKUP(E4743,Refs!$P$2:$R$29,3,FALSE)</f>
        <v>Y59</v>
      </c>
      <c r="J4743" s="68" t="str">
        <f>VLOOKUP(E4743,Refs!$P$2:$S$29,4,FALSE)</f>
        <v>South East</v>
      </c>
      <c r="K4743" s="28">
        <f t="shared" si="151"/>
        <v>162</v>
      </c>
    </row>
    <row r="4744" spans="1:11" x14ac:dyDescent="0.35">
      <c r="A4744" s="69">
        <f t="shared" si="152"/>
        <v>45778</v>
      </c>
      <c r="B4744" t="s">
        <v>918</v>
      </c>
      <c r="C4744" t="s">
        <v>272</v>
      </c>
      <c r="D4744" t="s">
        <v>889</v>
      </c>
      <c r="E4744" t="s">
        <v>325</v>
      </c>
      <c r="F4744" t="s">
        <v>326</v>
      </c>
      <c r="G4744" t="s">
        <v>136</v>
      </c>
      <c r="H4744">
        <v>26</v>
      </c>
      <c r="I4744" s="68" t="str">
        <f>VLOOKUP(E4744,Refs!$P$2:$R$29,3,FALSE)</f>
        <v>Y59</v>
      </c>
      <c r="J4744" s="68" t="str">
        <f>VLOOKUP(E4744,Refs!$P$2:$S$29,4,FALSE)</f>
        <v>South East</v>
      </c>
      <c r="K4744" s="28">
        <f t="shared" si="151"/>
        <v>26</v>
      </c>
    </row>
    <row r="4745" spans="1:11" x14ac:dyDescent="0.35">
      <c r="A4745" s="69">
        <f t="shared" si="152"/>
        <v>45778</v>
      </c>
      <c r="B4745" t="s">
        <v>918</v>
      </c>
      <c r="C4745" t="s">
        <v>272</v>
      </c>
      <c r="D4745" t="s">
        <v>889</v>
      </c>
      <c r="E4745" t="s">
        <v>325</v>
      </c>
      <c r="F4745" t="s">
        <v>326</v>
      </c>
      <c r="G4745" t="s">
        <v>137</v>
      </c>
      <c r="H4745">
        <v>11</v>
      </c>
      <c r="I4745" s="68" t="str">
        <f>VLOOKUP(E4745,Refs!$P$2:$R$29,3,FALSE)</f>
        <v>Y59</v>
      </c>
      <c r="J4745" s="68" t="str">
        <f>VLOOKUP(E4745,Refs!$P$2:$S$29,4,FALSE)</f>
        <v>South East</v>
      </c>
      <c r="K4745" s="28">
        <f t="shared" si="151"/>
        <v>11</v>
      </c>
    </row>
    <row r="4746" spans="1:11" x14ac:dyDescent="0.35">
      <c r="A4746" s="69">
        <f t="shared" si="152"/>
        <v>45778</v>
      </c>
      <c r="B4746" t="s">
        <v>918</v>
      </c>
      <c r="C4746" t="s">
        <v>272</v>
      </c>
      <c r="D4746" t="s">
        <v>889</v>
      </c>
      <c r="E4746" t="s">
        <v>325</v>
      </c>
      <c r="F4746" t="s">
        <v>326</v>
      </c>
      <c r="G4746" t="s">
        <v>138</v>
      </c>
      <c r="H4746">
        <v>1</v>
      </c>
      <c r="I4746" s="68" t="str">
        <f>VLOOKUP(E4746,Refs!$P$2:$R$29,3,FALSE)</f>
        <v>Y59</v>
      </c>
      <c r="J4746" s="68" t="str">
        <f>VLOOKUP(E4746,Refs!$P$2:$S$29,4,FALSE)</f>
        <v>South East</v>
      </c>
      <c r="K4746" s="28">
        <f t="shared" si="151"/>
        <v>1</v>
      </c>
    </row>
    <row r="4747" spans="1:11" x14ac:dyDescent="0.35">
      <c r="A4747" s="69">
        <f t="shared" si="152"/>
        <v>45778</v>
      </c>
      <c r="B4747" t="s">
        <v>918</v>
      </c>
      <c r="C4747" t="s">
        <v>272</v>
      </c>
      <c r="D4747" t="s">
        <v>889</v>
      </c>
      <c r="E4747" t="s">
        <v>325</v>
      </c>
      <c r="F4747" t="s">
        <v>326</v>
      </c>
      <c r="G4747" t="s">
        <v>139</v>
      </c>
      <c r="H4747">
        <v>0</v>
      </c>
      <c r="I4747" s="68" t="str">
        <f>VLOOKUP(E4747,Refs!$P$2:$R$29,3,FALSE)</f>
        <v>Y59</v>
      </c>
      <c r="J4747" s="68" t="str">
        <f>VLOOKUP(E4747,Refs!$P$2:$S$29,4,FALSE)</f>
        <v>South East</v>
      </c>
      <c r="K4747" s="28" t="str">
        <f t="shared" si="151"/>
        <v/>
      </c>
    </row>
    <row r="4748" spans="1:11" x14ac:dyDescent="0.35">
      <c r="A4748" s="69">
        <f t="shared" si="152"/>
        <v>45778</v>
      </c>
      <c r="B4748" t="s">
        <v>918</v>
      </c>
      <c r="C4748" t="s">
        <v>272</v>
      </c>
      <c r="D4748" t="s">
        <v>889</v>
      </c>
      <c r="E4748" t="s">
        <v>325</v>
      </c>
      <c r="F4748" t="s">
        <v>326</v>
      </c>
      <c r="G4748" t="s">
        <v>140</v>
      </c>
      <c r="H4748">
        <v>25</v>
      </c>
      <c r="I4748" s="68" t="str">
        <f>VLOOKUP(E4748,Refs!$P$2:$R$29,3,FALSE)</f>
        <v>Y59</v>
      </c>
      <c r="J4748" s="68" t="str">
        <f>VLOOKUP(E4748,Refs!$P$2:$S$29,4,FALSE)</f>
        <v>South East</v>
      </c>
      <c r="K4748" s="28">
        <f t="shared" si="151"/>
        <v>25</v>
      </c>
    </row>
    <row r="4749" spans="1:11" x14ac:dyDescent="0.35">
      <c r="A4749" s="69">
        <f t="shared" si="152"/>
        <v>45778</v>
      </c>
      <c r="B4749" t="s">
        <v>918</v>
      </c>
      <c r="C4749" t="s">
        <v>272</v>
      </c>
      <c r="D4749" t="s">
        <v>889</v>
      </c>
      <c r="E4749" t="s">
        <v>325</v>
      </c>
      <c r="F4749" t="s">
        <v>326</v>
      </c>
      <c r="G4749" t="s">
        <v>141</v>
      </c>
      <c r="H4749">
        <v>0</v>
      </c>
      <c r="I4749" s="68" t="str">
        <f>VLOOKUP(E4749,Refs!$P$2:$R$29,3,FALSE)</f>
        <v>Y59</v>
      </c>
      <c r="J4749" s="68" t="str">
        <f>VLOOKUP(E4749,Refs!$P$2:$S$29,4,FALSE)</f>
        <v>South East</v>
      </c>
      <c r="K4749" s="28" t="str">
        <f t="shared" si="151"/>
        <v/>
      </c>
    </row>
    <row r="4750" spans="1:11" x14ac:dyDescent="0.35">
      <c r="A4750" s="69">
        <f t="shared" si="152"/>
        <v>45778</v>
      </c>
      <c r="B4750" t="s">
        <v>918</v>
      </c>
      <c r="C4750" t="s">
        <v>272</v>
      </c>
      <c r="D4750" t="s">
        <v>889</v>
      </c>
      <c r="E4750" t="s">
        <v>325</v>
      </c>
      <c r="F4750" t="s">
        <v>326</v>
      </c>
      <c r="G4750" t="s">
        <v>730</v>
      </c>
      <c r="H4750">
        <v>0</v>
      </c>
      <c r="I4750" s="68" t="str">
        <f>VLOOKUP(E4750,Refs!$P$2:$R$29,3,FALSE)</f>
        <v>Y59</v>
      </c>
      <c r="J4750" s="68" t="str">
        <f>VLOOKUP(E4750,Refs!$P$2:$S$29,4,FALSE)</f>
        <v>South East</v>
      </c>
      <c r="K4750" s="28" t="str">
        <f t="shared" si="151"/>
        <v/>
      </c>
    </row>
    <row r="4751" spans="1:11" x14ac:dyDescent="0.35">
      <c r="A4751" s="69">
        <f t="shared" si="152"/>
        <v>45778</v>
      </c>
      <c r="B4751" t="s">
        <v>918</v>
      </c>
      <c r="C4751" t="s">
        <v>272</v>
      </c>
      <c r="D4751" t="s">
        <v>889</v>
      </c>
      <c r="E4751" t="s">
        <v>325</v>
      </c>
      <c r="F4751" t="s">
        <v>326</v>
      </c>
      <c r="G4751" t="s">
        <v>729</v>
      </c>
      <c r="H4751">
        <v>0</v>
      </c>
      <c r="I4751" s="68" t="str">
        <f>VLOOKUP(E4751,Refs!$P$2:$R$29,3,FALSE)</f>
        <v>Y59</v>
      </c>
      <c r="J4751" s="68" t="str">
        <f>VLOOKUP(E4751,Refs!$P$2:$S$29,4,FALSE)</f>
        <v>South East</v>
      </c>
      <c r="K4751" s="28" t="str">
        <f t="shared" si="151"/>
        <v/>
      </c>
    </row>
    <row r="4752" spans="1:11" x14ac:dyDescent="0.35">
      <c r="A4752" s="69">
        <f t="shared" si="152"/>
        <v>45778</v>
      </c>
      <c r="B4752" t="s">
        <v>918</v>
      </c>
      <c r="C4752" t="s">
        <v>272</v>
      </c>
      <c r="D4752" t="s">
        <v>889</v>
      </c>
      <c r="E4752" t="s">
        <v>325</v>
      </c>
      <c r="F4752" t="s">
        <v>326</v>
      </c>
      <c r="G4752" t="s">
        <v>732</v>
      </c>
      <c r="H4752">
        <v>0</v>
      </c>
      <c r="I4752" s="68" t="str">
        <f>VLOOKUP(E4752,Refs!$P$2:$R$29,3,FALSE)</f>
        <v>Y59</v>
      </c>
      <c r="J4752" s="68" t="str">
        <f>VLOOKUP(E4752,Refs!$P$2:$S$29,4,FALSE)</f>
        <v>South East</v>
      </c>
      <c r="K4752" s="28" t="str">
        <f t="shared" si="151"/>
        <v/>
      </c>
    </row>
    <row r="4753" spans="1:11" x14ac:dyDescent="0.35">
      <c r="A4753" s="69">
        <f t="shared" si="152"/>
        <v>45778</v>
      </c>
      <c r="B4753" t="s">
        <v>918</v>
      </c>
      <c r="C4753" t="s">
        <v>272</v>
      </c>
      <c r="D4753" t="s">
        <v>889</v>
      </c>
      <c r="E4753" t="s">
        <v>325</v>
      </c>
      <c r="F4753" t="s">
        <v>326</v>
      </c>
      <c r="G4753" t="s">
        <v>731</v>
      </c>
      <c r="H4753">
        <v>0</v>
      </c>
      <c r="I4753" s="68" t="str">
        <f>VLOOKUP(E4753,Refs!$P$2:$R$29,3,FALSE)</f>
        <v>Y59</v>
      </c>
      <c r="J4753" s="68" t="str">
        <f>VLOOKUP(E4753,Refs!$P$2:$S$29,4,FALSE)</f>
        <v>South East</v>
      </c>
      <c r="K4753" s="28" t="str">
        <f t="shared" si="151"/>
        <v/>
      </c>
    </row>
    <row r="4754" spans="1:11" x14ac:dyDescent="0.35">
      <c r="A4754" s="69">
        <f t="shared" si="152"/>
        <v>45778</v>
      </c>
      <c r="B4754" t="s">
        <v>918</v>
      </c>
      <c r="C4754" t="s">
        <v>264</v>
      </c>
      <c r="D4754" t="s">
        <v>899</v>
      </c>
      <c r="E4754" t="s">
        <v>335</v>
      </c>
      <c r="F4754" t="s">
        <v>900</v>
      </c>
      <c r="G4754" t="s">
        <v>10</v>
      </c>
      <c r="H4754">
        <v>33064</v>
      </c>
      <c r="I4754" s="68" t="str">
        <f>VLOOKUP(E4754,Refs!$P$2:$R$29,3,FALSE)</f>
        <v>Y58</v>
      </c>
      <c r="J4754" s="68" t="str">
        <f>VLOOKUP(E4754,Refs!$P$2:$S$29,4,FALSE)</f>
        <v>South West</v>
      </c>
      <c r="K4754" s="28">
        <f t="shared" si="151"/>
        <v>33064</v>
      </c>
    </row>
    <row r="4755" spans="1:11" x14ac:dyDescent="0.35">
      <c r="A4755" s="69">
        <f t="shared" si="152"/>
        <v>45778</v>
      </c>
      <c r="B4755" t="s">
        <v>918</v>
      </c>
      <c r="C4755" t="s">
        <v>264</v>
      </c>
      <c r="D4755" t="s">
        <v>899</v>
      </c>
      <c r="E4755" t="s">
        <v>335</v>
      </c>
      <c r="F4755" t="s">
        <v>900</v>
      </c>
      <c r="G4755" t="s">
        <v>70</v>
      </c>
      <c r="H4755">
        <v>26674</v>
      </c>
      <c r="I4755" s="68" t="str">
        <f>VLOOKUP(E4755,Refs!$P$2:$R$29,3,FALSE)</f>
        <v>Y58</v>
      </c>
      <c r="J4755" s="68" t="str">
        <f>VLOOKUP(E4755,Refs!$P$2:$S$29,4,FALSE)</f>
        <v>South West</v>
      </c>
      <c r="K4755" s="28">
        <f t="shared" si="151"/>
        <v>26674</v>
      </c>
    </row>
    <row r="4756" spans="1:11" x14ac:dyDescent="0.35">
      <c r="A4756" s="69">
        <f t="shared" si="152"/>
        <v>45778</v>
      </c>
      <c r="B4756" t="s">
        <v>918</v>
      </c>
      <c r="C4756" t="s">
        <v>264</v>
      </c>
      <c r="D4756" t="s">
        <v>899</v>
      </c>
      <c r="E4756" t="s">
        <v>335</v>
      </c>
      <c r="F4756" t="s">
        <v>900</v>
      </c>
      <c r="G4756" t="s">
        <v>20</v>
      </c>
      <c r="H4756">
        <v>26493</v>
      </c>
      <c r="I4756" s="68" t="str">
        <f>VLOOKUP(E4756,Refs!$P$2:$R$29,3,FALSE)</f>
        <v>Y58</v>
      </c>
      <c r="J4756" s="68" t="str">
        <f>VLOOKUP(E4756,Refs!$P$2:$S$29,4,FALSE)</f>
        <v>South West</v>
      </c>
      <c r="K4756" s="28">
        <f t="shared" si="151"/>
        <v>26493</v>
      </c>
    </row>
    <row r="4757" spans="1:11" x14ac:dyDescent="0.35">
      <c r="A4757" s="69">
        <f t="shared" si="152"/>
        <v>45778</v>
      </c>
      <c r="B4757" t="s">
        <v>918</v>
      </c>
      <c r="C4757" t="s">
        <v>264</v>
      </c>
      <c r="D4757" t="s">
        <v>899</v>
      </c>
      <c r="E4757" t="s">
        <v>335</v>
      </c>
      <c r="F4757" t="s">
        <v>900</v>
      </c>
      <c r="G4757" t="s">
        <v>23</v>
      </c>
      <c r="H4757">
        <v>23836</v>
      </c>
      <c r="I4757" s="68" t="str">
        <f>VLOOKUP(E4757,Refs!$P$2:$R$29,3,FALSE)</f>
        <v>Y58</v>
      </c>
      <c r="J4757" s="68" t="str">
        <f>VLOOKUP(E4757,Refs!$P$2:$S$29,4,FALSE)</f>
        <v>South West</v>
      </c>
      <c r="K4757" s="28">
        <f t="shared" si="151"/>
        <v>23836</v>
      </c>
    </row>
    <row r="4758" spans="1:11" x14ac:dyDescent="0.35">
      <c r="A4758" s="69">
        <f t="shared" si="152"/>
        <v>45778</v>
      </c>
      <c r="B4758" t="s">
        <v>918</v>
      </c>
      <c r="C4758" t="s">
        <v>264</v>
      </c>
      <c r="D4758" t="s">
        <v>899</v>
      </c>
      <c r="E4758" t="s">
        <v>335</v>
      </c>
      <c r="F4758" t="s">
        <v>900</v>
      </c>
      <c r="G4758" t="s">
        <v>19</v>
      </c>
      <c r="H4758">
        <v>181</v>
      </c>
      <c r="I4758" s="68" t="str">
        <f>VLOOKUP(E4758,Refs!$P$2:$R$29,3,FALSE)</f>
        <v>Y58</v>
      </c>
      <c r="J4758" s="68" t="str">
        <f>VLOOKUP(E4758,Refs!$P$2:$S$29,4,FALSE)</f>
        <v>South West</v>
      </c>
      <c r="K4758" s="28">
        <f t="shared" si="151"/>
        <v>181</v>
      </c>
    </row>
    <row r="4759" spans="1:11" x14ac:dyDescent="0.35">
      <c r="A4759" s="69">
        <f t="shared" si="152"/>
        <v>45778</v>
      </c>
      <c r="B4759" t="s">
        <v>918</v>
      </c>
      <c r="C4759" t="s">
        <v>264</v>
      </c>
      <c r="D4759" t="s">
        <v>899</v>
      </c>
      <c r="E4759" t="s">
        <v>335</v>
      </c>
      <c r="F4759" t="s">
        <v>900</v>
      </c>
      <c r="G4759" t="s">
        <v>21</v>
      </c>
      <c r="H4759">
        <v>245174</v>
      </c>
      <c r="I4759" s="68" t="str">
        <f>VLOOKUP(E4759,Refs!$P$2:$R$29,3,FALSE)</f>
        <v>Y58</v>
      </c>
      <c r="J4759" s="68" t="str">
        <f>VLOOKUP(E4759,Refs!$P$2:$S$29,4,FALSE)</f>
        <v>South West</v>
      </c>
      <c r="K4759" s="28">
        <f t="shared" si="151"/>
        <v>245174</v>
      </c>
    </row>
    <row r="4760" spans="1:11" x14ac:dyDescent="0.35">
      <c r="A4760" s="69">
        <f t="shared" si="152"/>
        <v>45778</v>
      </c>
      <c r="B4760" t="s">
        <v>918</v>
      </c>
      <c r="C4760" t="s">
        <v>264</v>
      </c>
      <c r="D4760" t="s">
        <v>899</v>
      </c>
      <c r="E4760" t="s">
        <v>335</v>
      </c>
      <c r="F4760" t="s">
        <v>900</v>
      </c>
      <c r="G4760" t="s">
        <v>71</v>
      </c>
      <c r="H4760">
        <v>52</v>
      </c>
      <c r="I4760" s="68" t="str">
        <f>VLOOKUP(E4760,Refs!$P$2:$R$29,3,FALSE)</f>
        <v>Y58</v>
      </c>
      <c r="J4760" s="68" t="str">
        <f>VLOOKUP(E4760,Refs!$P$2:$S$29,4,FALSE)</f>
        <v>South West</v>
      </c>
      <c r="K4760" s="28">
        <f t="shared" si="151"/>
        <v>52</v>
      </c>
    </row>
    <row r="4761" spans="1:11" x14ac:dyDescent="0.35">
      <c r="A4761" s="69">
        <f t="shared" si="152"/>
        <v>45778</v>
      </c>
      <c r="B4761" t="s">
        <v>918</v>
      </c>
      <c r="C4761" t="s">
        <v>264</v>
      </c>
      <c r="D4761" t="s">
        <v>899</v>
      </c>
      <c r="E4761" t="s">
        <v>335</v>
      </c>
      <c r="F4761" t="s">
        <v>900</v>
      </c>
      <c r="G4761" t="s">
        <v>72</v>
      </c>
      <c r="H4761">
        <v>188</v>
      </c>
      <c r="I4761" s="68" t="str">
        <f>VLOOKUP(E4761,Refs!$P$2:$R$29,3,FALSE)</f>
        <v>Y58</v>
      </c>
      <c r="J4761" s="68" t="str">
        <f>VLOOKUP(E4761,Refs!$P$2:$S$29,4,FALSE)</f>
        <v>South West</v>
      </c>
      <c r="K4761" s="28">
        <f t="shared" si="151"/>
        <v>188</v>
      </c>
    </row>
    <row r="4762" spans="1:11" x14ac:dyDescent="0.35">
      <c r="A4762" s="69">
        <f t="shared" si="152"/>
        <v>45778</v>
      </c>
      <c r="B4762" t="s">
        <v>918</v>
      </c>
      <c r="C4762" t="s">
        <v>264</v>
      </c>
      <c r="D4762" t="s">
        <v>899</v>
      </c>
      <c r="E4762" t="s">
        <v>335</v>
      </c>
      <c r="F4762" t="s">
        <v>900</v>
      </c>
      <c r="G4762" t="s">
        <v>73</v>
      </c>
      <c r="H4762">
        <v>13873</v>
      </c>
      <c r="I4762" s="68" t="str">
        <f>VLOOKUP(E4762,Refs!$P$2:$R$29,3,FALSE)</f>
        <v>Y58</v>
      </c>
      <c r="J4762" s="68" t="str">
        <f>VLOOKUP(E4762,Refs!$P$2:$S$29,4,FALSE)</f>
        <v>South West</v>
      </c>
      <c r="K4762" s="28">
        <f t="shared" si="151"/>
        <v>13873</v>
      </c>
    </row>
    <row r="4763" spans="1:11" x14ac:dyDescent="0.35">
      <c r="A4763" s="69">
        <f t="shared" si="152"/>
        <v>45778</v>
      </c>
      <c r="B4763" t="s">
        <v>918</v>
      </c>
      <c r="C4763" t="s">
        <v>264</v>
      </c>
      <c r="D4763" t="s">
        <v>899</v>
      </c>
      <c r="E4763" t="s">
        <v>335</v>
      </c>
      <c r="F4763" t="s">
        <v>900</v>
      </c>
      <c r="G4763" t="s">
        <v>74</v>
      </c>
      <c r="H4763">
        <v>13760</v>
      </c>
      <c r="I4763" s="68" t="str">
        <f>VLOOKUP(E4763,Refs!$P$2:$R$29,3,FALSE)</f>
        <v>Y58</v>
      </c>
      <c r="J4763" s="68" t="str">
        <f>VLOOKUP(E4763,Refs!$P$2:$S$29,4,FALSE)</f>
        <v>South West</v>
      </c>
      <c r="K4763" s="28">
        <f t="shared" si="151"/>
        <v>13760</v>
      </c>
    </row>
    <row r="4764" spans="1:11" x14ac:dyDescent="0.35">
      <c r="A4764" s="69">
        <f t="shared" si="152"/>
        <v>45778</v>
      </c>
      <c r="B4764" t="s">
        <v>918</v>
      </c>
      <c r="C4764" t="s">
        <v>264</v>
      </c>
      <c r="D4764" t="s">
        <v>899</v>
      </c>
      <c r="E4764" t="s">
        <v>335</v>
      </c>
      <c r="F4764" t="s">
        <v>900</v>
      </c>
      <c r="G4764" t="s">
        <v>75</v>
      </c>
      <c r="H4764">
        <v>127921828</v>
      </c>
      <c r="I4764" s="68" t="str">
        <f>VLOOKUP(E4764,Refs!$P$2:$R$29,3,FALSE)</f>
        <v>Y58</v>
      </c>
      <c r="J4764" s="68" t="str">
        <f>VLOOKUP(E4764,Refs!$P$2:$S$29,4,FALSE)</f>
        <v>South West</v>
      </c>
      <c r="K4764" s="28">
        <f t="shared" si="151"/>
        <v>127921828</v>
      </c>
    </row>
    <row r="4765" spans="1:11" x14ac:dyDescent="0.35">
      <c r="A4765" s="69">
        <f t="shared" si="152"/>
        <v>45778</v>
      </c>
      <c r="B4765" t="s">
        <v>918</v>
      </c>
      <c r="C4765" t="s">
        <v>264</v>
      </c>
      <c r="D4765" t="s">
        <v>899</v>
      </c>
      <c r="E4765" t="s">
        <v>335</v>
      </c>
      <c r="F4765" t="s">
        <v>900</v>
      </c>
      <c r="G4765" t="s">
        <v>26</v>
      </c>
      <c r="H4765">
        <v>26233</v>
      </c>
      <c r="I4765" s="68" t="str">
        <f>VLOOKUP(E4765,Refs!$P$2:$R$29,3,FALSE)</f>
        <v>Y58</v>
      </c>
      <c r="J4765" s="68" t="str">
        <f>VLOOKUP(E4765,Refs!$P$2:$S$29,4,FALSE)</f>
        <v>South West</v>
      </c>
      <c r="K4765" s="28">
        <f t="shared" si="151"/>
        <v>26233</v>
      </c>
    </row>
    <row r="4766" spans="1:11" x14ac:dyDescent="0.35">
      <c r="A4766" s="69">
        <f t="shared" si="152"/>
        <v>45778</v>
      </c>
      <c r="B4766" t="s">
        <v>918</v>
      </c>
      <c r="C4766" t="s">
        <v>264</v>
      </c>
      <c r="D4766" t="s">
        <v>899</v>
      </c>
      <c r="E4766" t="s">
        <v>335</v>
      </c>
      <c r="F4766" t="s">
        <v>900</v>
      </c>
      <c r="G4766" t="s">
        <v>76</v>
      </c>
      <c r="H4766">
        <v>0</v>
      </c>
      <c r="I4766" s="68" t="str">
        <f>VLOOKUP(E4766,Refs!$P$2:$R$29,3,FALSE)</f>
        <v>Y58</v>
      </c>
      <c r="J4766" s="68" t="str">
        <f>VLOOKUP(E4766,Refs!$P$2:$S$29,4,FALSE)</f>
        <v>South West</v>
      </c>
      <c r="K4766" s="28" t="str">
        <f t="shared" si="151"/>
        <v/>
      </c>
    </row>
    <row r="4767" spans="1:11" x14ac:dyDescent="0.35">
      <c r="A4767" s="69">
        <f t="shared" si="152"/>
        <v>45778</v>
      </c>
      <c r="B4767" t="s">
        <v>918</v>
      </c>
      <c r="C4767" t="s">
        <v>264</v>
      </c>
      <c r="D4767" t="s">
        <v>899</v>
      </c>
      <c r="E4767" t="s">
        <v>335</v>
      </c>
      <c r="F4767" t="s">
        <v>900</v>
      </c>
      <c r="G4767" t="s">
        <v>77</v>
      </c>
      <c r="H4767">
        <v>15969</v>
      </c>
      <c r="I4767" s="68" t="str">
        <f>VLOOKUP(E4767,Refs!$P$2:$R$29,3,FALSE)</f>
        <v>Y58</v>
      </c>
      <c r="J4767" s="68" t="str">
        <f>VLOOKUP(E4767,Refs!$P$2:$S$29,4,FALSE)</f>
        <v>South West</v>
      </c>
      <c r="K4767" s="28">
        <f t="shared" si="151"/>
        <v>15969</v>
      </c>
    </row>
    <row r="4768" spans="1:11" x14ac:dyDescent="0.35">
      <c r="A4768" s="69">
        <f t="shared" si="152"/>
        <v>45778</v>
      </c>
      <c r="B4768" t="s">
        <v>918</v>
      </c>
      <c r="C4768" t="s">
        <v>264</v>
      </c>
      <c r="D4768" t="s">
        <v>899</v>
      </c>
      <c r="E4768" t="s">
        <v>335</v>
      </c>
      <c r="F4768" t="s">
        <v>900</v>
      </c>
      <c r="G4768" t="s">
        <v>78</v>
      </c>
      <c r="H4768">
        <v>6862</v>
      </c>
      <c r="I4768" s="68" t="str">
        <f>VLOOKUP(E4768,Refs!$P$2:$R$29,3,FALSE)</f>
        <v>Y58</v>
      </c>
      <c r="J4768" s="68" t="str">
        <f>VLOOKUP(E4768,Refs!$P$2:$S$29,4,FALSE)</f>
        <v>South West</v>
      </c>
      <c r="K4768" s="28">
        <f t="shared" si="151"/>
        <v>6862</v>
      </c>
    </row>
    <row r="4769" spans="1:11" x14ac:dyDescent="0.35">
      <c r="A4769" s="69">
        <f t="shared" si="152"/>
        <v>45778</v>
      </c>
      <c r="B4769" t="s">
        <v>918</v>
      </c>
      <c r="C4769" t="s">
        <v>264</v>
      </c>
      <c r="D4769" t="s">
        <v>899</v>
      </c>
      <c r="E4769" t="s">
        <v>335</v>
      </c>
      <c r="F4769" t="s">
        <v>900</v>
      </c>
      <c r="G4769" t="s">
        <v>79</v>
      </c>
      <c r="H4769">
        <v>3362</v>
      </c>
      <c r="I4769" s="68" t="str">
        <f>VLOOKUP(E4769,Refs!$P$2:$R$29,3,FALSE)</f>
        <v>Y58</v>
      </c>
      <c r="J4769" s="68" t="str">
        <f>VLOOKUP(E4769,Refs!$P$2:$S$29,4,FALSE)</f>
        <v>South West</v>
      </c>
      <c r="K4769" s="28">
        <f t="shared" si="151"/>
        <v>3362</v>
      </c>
    </row>
    <row r="4770" spans="1:11" x14ac:dyDescent="0.35">
      <c r="A4770" s="69">
        <f t="shared" si="152"/>
        <v>45778</v>
      </c>
      <c r="B4770" t="s">
        <v>918</v>
      </c>
      <c r="C4770" t="s">
        <v>264</v>
      </c>
      <c r="D4770" t="s">
        <v>899</v>
      </c>
      <c r="E4770" t="s">
        <v>335</v>
      </c>
      <c r="F4770" t="s">
        <v>900</v>
      </c>
      <c r="G4770" t="s">
        <v>80</v>
      </c>
      <c r="H4770">
        <v>40</v>
      </c>
      <c r="I4770" s="68" t="str">
        <f>VLOOKUP(E4770,Refs!$P$2:$R$29,3,FALSE)</f>
        <v>Y58</v>
      </c>
      <c r="J4770" s="68" t="str">
        <f>VLOOKUP(E4770,Refs!$P$2:$S$29,4,FALSE)</f>
        <v>South West</v>
      </c>
      <c r="K4770" s="28">
        <f t="shared" ref="K4770:K4833" si="153">IF(OR(H4770="NULL",H4770=0,H4770=""),"",H4770)</f>
        <v>40</v>
      </c>
    </row>
    <row r="4771" spans="1:11" x14ac:dyDescent="0.35">
      <c r="A4771" s="69">
        <f t="shared" si="152"/>
        <v>45778</v>
      </c>
      <c r="B4771" t="s">
        <v>918</v>
      </c>
      <c r="C4771" t="s">
        <v>264</v>
      </c>
      <c r="D4771" t="s">
        <v>899</v>
      </c>
      <c r="E4771" t="s">
        <v>335</v>
      </c>
      <c r="F4771" t="s">
        <v>900</v>
      </c>
      <c r="G4771" t="s">
        <v>25</v>
      </c>
      <c r="H4771">
        <v>9238</v>
      </c>
      <c r="I4771" s="68" t="str">
        <f>VLOOKUP(E4771,Refs!$P$2:$R$29,3,FALSE)</f>
        <v>Y58</v>
      </c>
      <c r="J4771" s="68" t="str">
        <f>VLOOKUP(E4771,Refs!$P$2:$S$29,4,FALSE)</f>
        <v>South West</v>
      </c>
      <c r="K4771" s="28">
        <f t="shared" si="153"/>
        <v>9238</v>
      </c>
    </row>
    <row r="4772" spans="1:11" x14ac:dyDescent="0.35">
      <c r="A4772" s="69">
        <f t="shared" si="152"/>
        <v>45778</v>
      </c>
      <c r="B4772" t="s">
        <v>918</v>
      </c>
      <c r="C4772" t="s">
        <v>264</v>
      </c>
      <c r="D4772" t="s">
        <v>899</v>
      </c>
      <c r="E4772" t="s">
        <v>335</v>
      </c>
      <c r="F4772" t="s">
        <v>900</v>
      </c>
      <c r="G4772" t="s">
        <v>81</v>
      </c>
      <c r="H4772">
        <v>848</v>
      </c>
      <c r="I4772" s="68" t="str">
        <f>VLOOKUP(E4772,Refs!$P$2:$R$29,3,FALSE)</f>
        <v>Y58</v>
      </c>
      <c r="J4772" s="68" t="str">
        <f>VLOOKUP(E4772,Refs!$P$2:$S$29,4,FALSE)</f>
        <v>South West</v>
      </c>
      <c r="K4772" s="28">
        <f t="shared" si="153"/>
        <v>848</v>
      </c>
    </row>
    <row r="4773" spans="1:11" x14ac:dyDescent="0.35">
      <c r="A4773" s="69">
        <f t="shared" si="152"/>
        <v>45778</v>
      </c>
      <c r="B4773" t="s">
        <v>918</v>
      </c>
      <c r="C4773" t="s">
        <v>264</v>
      </c>
      <c r="D4773" t="s">
        <v>899</v>
      </c>
      <c r="E4773" t="s">
        <v>335</v>
      </c>
      <c r="F4773" t="s">
        <v>900</v>
      </c>
      <c r="G4773" t="s">
        <v>82</v>
      </c>
      <c r="H4773">
        <v>4222</v>
      </c>
      <c r="I4773" s="68" t="str">
        <f>VLOOKUP(E4773,Refs!$P$2:$R$29,3,FALSE)</f>
        <v>Y58</v>
      </c>
      <c r="J4773" s="68" t="str">
        <f>VLOOKUP(E4773,Refs!$P$2:$S$29,4,FALSE)</f>
        <v>South West</v>
      </c>
      <c r="K4773" s="28">
        <f t="shared" si="153"/>
        <v>4222</v>
      </c>
    </row>
    <row r="4774" spans="1:11" x14ac:dyDescent="0.35">
      <c r="A4774" s="69">
        <f t="shared" si="152"/>
        <v>45778</v>
      </c>
      <c r="B4774" t="s">
        <v>918</v>
      </c>
      <c r="C4774" t="s">
        <v>264</v>
      </c>
      <c r="D4774" t="s">
        <v>899</v>
      </c>
      <c r="E4774" t="s">
        <v>335</v>
      </c>
      <c r="F4774" t="s">
        <v>900</v>
      </c>
      <c r="G4774" t="s">
        <v>83</v>
      </c>
      <c r="H4774">
        <v>1584</v>
      </c>
      <c r="I4774" s="68" t="str">
        <f>VLOOKUP(E4774,Refs!$P$2:$R$29,3,FALSE)</f>
        <v>Y58</v>
      </c>
      <c r="J4774" s="68" t="str">
        <f>VLOOKUP(E4774,Refs!$P$2:$S$29,4,FALSE)</f>
        <v>South West</v>
      </c>
      <c r="K4774" s="28">
        <f t="shared" si="153"/>
        <v>1584</v>
      </c>
    </row>
    <row r="4775" spans="1:11" x14ac:dyDescent="0.35">
      <c r="A4775" s="69">
        <f t="shared" si="152"/>
        <v>45778</v>
      </c>
      <c r="B4775" t="s">
        <v>918</v>
      </c>
      <c r="C4775" t="s">
        <v>264</v>
      </c>
      <c r="D4775" t="s">
        <v>899</v>
      </c>
      <c r="E4775" t="s">
        <v>335</v>
      </c>
      <c r="F4775" t="s">
        <v>900</v>
      </c>
      <c r="G4775" t="s">
        <v>84</v>
      </c>
      <c r="H4775">
        <v>4261</v>
      </c>
      <c r="I4775" s="68" t="str">
        <f>VLOOKUP(E4775,Refs!$P$2:$R$29,3,FALSE)</f>
        <v>Y58</v>
      </c>
      <c r="J4775" s="68" t="str">
        <f>VLOOKUP(E4775,Refs!$P$2:$S$29,4,FALSE)</f>
        <v>South West</v>
      </c>
      <c r="K4775" s="28">
        <f t="shared" si="153"/>
        <v>4261</v>
      </c>
    </row>
    <row r="4776" spans="1:11" x14ac:dyDescent="0.35">
      <c r="A4776" s="69">
        <f t="shared" si="152"/>
        <v>45778</v>
      </c>
      <c r="B4776" t="s">
        <v>918</v>
      </c>
      <c r="C4776" t="s">
        <v>264</v>
      </c>
      <c r="D4776" t="s">
        <v>899</v>
      </c>
      <c r="E4776" t="s">
        <v>335</v>
      </c>
      <c r="F4776" t="s">
        <v>900</v>
      </c>
      <c r="G4776" t="s">
        <v>85</v>
      </c>
      <c r="H4776">
        <v>16445</v>
      </c>
      <c r="I4776" s="68" t="str">
        <f>VLOOKUP(E4776,Refs!$P$2:$R$29,3,FALSE)</f>
        <v>Y58</v>
      </c>
      <c r="J4776" s="68" t="str">
        <f>VLOOKUP(E4776,Refs!$P$2:$S$29,4,FALSE)</f>
        <v>South West</v>
      </c>
      <c r="K4776" s="28">
        <f t="shared" si="153"/>
        <v>16445</v>
      </c>
    </row>
    <row r="4777" spans="1:11" x14ac:dyDescent="0.35">
      <c r="A4777" s="69">
        <f t="shared" si="152"/>
        <v>45778</v>
      </c>
      <c r="B4777" t="s">
        <v>918</v>
      </c>
      <c r="C4777" t="s">
        <v>264</v>
      </c>
      <c r="D4777" t="s">
        <v>899</v>
      </c>
      <c r="E4777" t="s">
        <v>335</v>
      </c>
      <c r="F4777" t="s">
        <v>900</v>
      </c>
      <c r="G4777" t="s">
        <v>86</v>
      </c>
      <c r="H4777">
        <v>2484</v>
      </c>
      <c r="I4777" s="68" t="str">
        <f>VLOOKUP(E4777,Refs!$P$2:$R$29,3,FALSE)</f>
        <v>Y58</v>
      </c>
      <c r="J4777" s="68" t="str">
        <f>VLOOKUP(E4777,Refs!$P$2:$S$29,4,FALSE)</f>
        <v>South West</v>
      </c>
      <c r="K4777" s="28">
        <f t="shared" si="153"/>
        <v>2484</v>
      </c>
    </row>
    <row r="4778" spans="1:11" x14ac:dyDescent="0.35">
      <c r="A4778" s="69">
        <f t="shared" si="152"/>
        <v>45778</v>
      </c>
      <c r="B4778" t="s">
        <v>918</v>
      </c>
      <c r="C4778" t="s">
        <v>264</v>
      </c>
      <c r="D4778" t="s">
        <v>899</v>
      </c>
      <c r="E4778" t="s">
        <v>335</v>
      </c>
      <c r="F4778" t="s">
        <v>900</v>
      </c>
      <c r="G4778" t="s">
        <v>87</v>
      </c>
      <c r="H4778">
        <v>1450</v>
      </c>
      <c r="I4778" s="68" t="str">
        <f>VLOOKUP(E4778,Refs!$P$2:$R$29,3,FALSE)</f>
        <v>Y58</v>
      </c>
      <c r="J4778" s="68" t="str">
        <f>VLOOKUP(E4778,Refs!$P$2:$S$29,4,FALSE)</f>
        <v>South West</v>
      </c>
      <c r="K4778" s="28">
        <f t="shared" si="153"/>
        <v>1450</v>
      </c>
    </row>
    <row r="4779" spans="1:11" x14ac:dyDescent="0.35">
      <c r="A4779" s="69">
        <f t="shared" si="152"/>
        <v>45778</v>
      </c>
      <c r="B4779" t="s">
        <v>918</v>
      </c>
      <c r="C4779" t="s">
        <v>264</v>
      </c>
      <c r="D4779" t="s">
        <v>899</v>
      </c>
      <c r="E4779" t="s">
        <v>335</v>
      </c>
      <c r="F4779" t="s">
        <v>900</v>
      </c>
      <c r="G4779" t="s">
        <v>88</v>
      </c>
      <c r="H4779">
        <v>4448</v>
      </c>
      <c r="I4779" s="68" t="str">
        <f>VLOOKUP(E4779,Refs!$P$2:$R$29,3,FALSE)</f>
        <v>Y58</v>
      </c>
      <c r="J4779" s="68" t="str">
        <f>VLOOKUP(E4779,Refs!$P$2:$S$29,4,FALSE)</f>
        <v>South West</v>
      </c>
      <c r="K4779" s="28">
        <f t="shared" si="153"/>
        <v>4448</v>
      </c>
    </row>
    <row r="4780" spans="1:11" x14ac:dyDescent="0.35">
      <c r="A4780" s="69">
        <f t="shared" si="152"/>
        <v>45778</v>
      </c>
      <c r="B4780" t="s">
        <v>918</v>
      </c>
      <c r="C4780" t="s">
        <v>264</v>
      </c>
      <c r="D4780" t="s">
        <v>899</v>
      </c>
      <c r="E4780" t="s">
        <v>335</v>
      </c>
      <c r="F4780" t="s">
        <v>900</v>
      </c>
      <c r="G4780" t="s">
        <v>89</v>
      </c>
      <c r="H4780">
        <v>19082</v>
      </c>
      <c r="I4780" s="68" t="str">
        <f>VLOOKUP(E4780,Refs!$P$2:$R$29,3,FALSE)</f>
        <v>Y58</v>
      </c>
      <c r="J4780" s="68" t="str">
        <f>VLOOKUP(E4780,Refs!$P$2:$S$29,4,FALSE)</f>
        <v>South West</v>
      </c>
      <c r="K4780" s="28">
        <f t="shared" si="153"/>
        <v>19082</v>
      </c>
    </row>
    <row r="4781" spans="1:11" x14ac:dyDescent="0.35">
      <c r="A4781" s="69">
        <f t="shared" si="152"/>
        <v>45778</v>
      </c>
      <c r="B4781" t="s">
        <v>918</v>
      </c>
      <c r="C4781" t="s">
        <v>264</v>
      </c>
      <c r="D4781" t="s">
        <v>899</v>
      </c>
      <c r="E4781" t="s">
        <v>335</v>
      </c>
      <c r="F4781" t="s">
        <v>900</v>
      </c>
      <c r="G4781" t="s">
        <v>90</v>
      </c>
      <c r="H4781">
        <v>26233</v>
      </c>
      <c r="I4781" s="68" t="str">
        <f>VLOOKUP(E4781,Refs!$P$2:$R$29,3,FALSE)</f>
        <v>Y58</v>
      </c>
      <c r="J4781" s="68" t="str">
        <f>VLOOKUP(E4781,Refs!$P$2:$S$29,4,FALSE)</f>
        <v>South West</v>
      </c>
      <c r="K4781" s="28">
        <f t="shared" si="153"/>
        <v>26233</v>
      </c>
    </row>
    <row r="4782" spans="1:11" x14ac:dyDescent="0.35">
      <c r="A4782" s="69">
        <f t="shared" si="152"/>
        <v>45778</v>
      </c>
      <c r="B4782" t="s">
        <v>918</v>
      </c>
      <c r="C4782" t="s">
        <v>264</v>
      </c>
      <c r="D4782" t="s">
        <v>899</v>
      </c>
      <c r="E4782" t="s">
        <v>335</v>
      </c>
      <c r="F4782" t="s">
        <v>900</v>
      </c>
      <c r="G4782" t="s">
        <v>27</v>
      </c>
      <c r="H4782">
        <v>3441</v>
      </c>
      <c r="I4782" s="68" t="str">
        <f>VLOOKUP(E4782,Refs!$P$2:$R$29,3,FALSE)</f>
        <v>Y58</v>
      </c>
      <c r="J4782" s="68" t="str">
        <f>VLOOKUP(E4782,Refs!$P$2:$S$29,4,FALSE)</f>
        <v>South West</v>
      </c>
      <c r="K4782" s="28">
        <f t="shared" si="153"/>
        <v>3441</v>
      </c>
    </row>
    <row r="4783" spans="1:11" x14ac:dyDescent="0.35">
      <c r="A4783" s="69">
        <f t="shared" si="152"/>
        <v>45778</v>
      </c>
      <c r="B4783" t="s">
        <v>918</v>
      </c>
      <c r="C4783" t="s">
        <v>264</v>
      </c>
      <c r="D4783" t="s">
        <v>899</v>
      </c>
      <c r="E4783" t="s">
        <v>335</v>
      </c>
      <c r="F4783" t="s">
        <v>900</v>
      </c>
      <c r="G4783" t="s">
        <v>29</v>
      </c>
      <c r="H4783">
        <v>3240</v>
      </c>
      <c r="I4783" s="68" t="str">
        <f>VLOOKUP(E4783,Refs!$P$2:$R$29,3,FALSE)</f>
        <v>Y58</v>
      </c>
      <c r="J4783" s="68" t="str">
        <f>VLOOKUP(E4783,Refs!$P$2:$S$29,4,FALSE)</f>
        <v>South West</v>
      </c>
      <c r="K4783" s="28">
        <f t="shared" si="153"/>
        <v>3240</v>
      </c>
    </row>
    <row r="4784" spans="1:11" x14ac:dyDescent="0.35">
      <c r="A4784" s="69">
        <f t="shared" si="152"/>
        <v>45778</v>
      </c>
      <c r="B4784" t="s">
        <v>918</v>
      </c>
      <c r="C4784" t="s">
        <v>264</v>
      </c>
      <c r="D4784" t="s">
        <v>899</v>
      </c>
      <c r="E4784" t="s">
        <v>335</v>
      </c>
      <c r="F4784" t="s">
        <v>900</v>
      </c>
      <c r="G4784" t="s">
        <v>91</v>
      </c>
      <c r="H4784">
        <v>2185</v>
      </c>
      <c r="I4784" s="68" t="str">
        <f>VLOOKUP(E4784,Refs!$P$2:$R$29,3,FALSE)</f>
        <v>Y58</v>
      </c>
      <c r="J4784" s="68" t="str">
        <f>VLOOKUP(E4784,Refs!$P$2:$S$29,4,FALSE)</f>
        <v>South West</v>
      </c>
      <c r="K4784" s="28">
        <f t="shared" si="153"/>
        <v>2185</v>
      </c>
    </row>
    <row r="4785" spans="1:11" x14ac:dyDescent="0.35">
      <c r="A4785" s="69">
        <f t="shared" si="152"/>
        <v>45778</v>
      </c>
      <c r="B4785" t="s">
        <v>918</v>
      </c>
      <c r="C4785" t="s">
        <v>264</v>
      </c>
      <c r="D4785" t="s">
        <v>899</v>
      </c>
      <c r="E4785" t="s">
        <v>335</v>
      </c>
      <c r="F4785" t="s">
        <v>900</v>
      </c>
      <c r="G4785" t="s">
        <v>92</v>
      </c>
      <c r="H4785">
        <v>0</v>
      </c>
      <c r="I4785" s="68" t="str">
        <f>VLOOKUP(E4785,Refs!$P$2:$R$29,3,FALSE)</f>
        <v>Y58</v>
      </c>
      <c r="J4785" s="68" t="str">
        <f>VLOOKUP(E4785,Refs!$P$2:$S$29,4,FALSE)</f>
        <v>South West</v>
      </c>
      <c r="K4785" s="28" t="str">
        <f t="shared" si="153"/>
        <v/>
      </c>
    </row>
    <row r="4786" spans="1:11" x14ac:dyDescent="0.35">
      <c r="A4786" s="69">
        <f t="shared" si="152"/>
        <v>45778</v>
      </c>
      <c r="B4786" t="s">
        <v>918</v>
      </c>
      <c r="C4786" t="s">
        <v>264</v>
      </c>
      <c r="D4786" t="s">
        <v>899</v>
      </c>
      <c r="E4786" t="s">
        <v>335</v>
      </c>
      <c r="F4786" t="s">
        <v>900</v>
      </c>
      <c r="G4786" t="s">
        <v>93</v>
      </c>
      <c r="H4786">
        <v>2164</v>
      </c>
      <c r="I4786" s="68" t="str">
        <f>VLOOKUP(E4786,Refs!$P$2:$R$29,3,FALSE)</f>
        <v>Y58</v>
      </c>
      <c r="J4786" s="68" t="str">
        <f>VLOOKUP(E4786,Refs!$P$2:$S$29,4,FALSE)</f>
        <v>South West</v>
      </c>
      <c r="K4786" s="28">
        <f t="shared" si="153"/>
        <v>2164</v>
      </c>
    </row>
    <row r="4787" spans="1:11" x14ac:dyDescent="0.35">
      <c r="A4787" s="69">
        <f t="shared" si="152"/>
        <v>45778</v>
      </c>
      <c r="B4787" t="s">
        <v>918</v>
      </c>
      <c r="C4787" t="s">
        <v>264</v>
      </c>
      <c r="D4787" t="s">
        <v>899</v>
      </c>
      <c r="E4787" t="s">
        <v>335</v>
      </c>
      <c r="F4787" t="s">
        <v>900</v>
      </c>
      <c r="G4787" t="s">
        <v>94</v>
      </c>
      <c r="H4787">
        <v>81</v>
      </c>
      <c r="I4787" s="68" t="str">
        <f>VLOOKUP(E4787,Refs!$P$2:$R$29,3,FALSE)</f>
        <v>Y58</v>
      </c>
      <c r="J4787" s="68" t="str">
        <f>VLOOKUP(E4787,Refs!$P$2:$S$29,4,FALSE)</f>
        <v>South West</v>
      </c>
      <c r="K4787" s="28">
        <f t="shared" si="153"/>
        <v>81</v>
      </c>
    </row>
    <row r="4788" spans="1:11" x14ac:dyDescent="0.35">
      <c r="A4788" s="69">
        <f t="shared" si="152"/>
        <v>45778</v>
      </c>
      <c r="B4788" t="s">
        <v>918</v>
      </c>
      <c r="C4788" t="s">
        <v>264</v>
      </c>
      <c r="D4788" t="s">
        <v>899</v>
      </c>
      <c r="E4788" t="s">
        <v>335</v>
      </c>
      <c r="F4788" t="s">
        <v>900</v>
      </c>
      <c r="G4788" t="s">
        <v>95</v>
      </c>
      <c r="H4788">
        <v>1385</v>
      </c>
      <c r="I4788" s="68" t="str">
        <f>VLOOKUP(E4788,Refs!$P$2:$R$29,3,FALSE)</f>
        <v>Y58</v>
      </c>
      <c r="J4788" s="68" t="str">
        <f>VLOOKUP(E4788,Refs!$P$2:$S$29,4,FALSE)</f>
        <v>South West</v>
      </c>
      <c r="K4788" s="28">
        <f t="shared" si="153"/>
        <v>1385</v>
      </c>
    </row>
    <row r="4789" spans="1:11" x14ac:dyDescent="0.35">
      <c r="A4789" s="69">
        <f t="shared" si="152"/>
        <v>45778</v>
      </c>
      <c r="B4789" t="s">
        <v>918</v>
      </c>
      <c r="C4789" t="s">
        <v>264</v>
      </c>
      <c r="D4789" t="s">
        <v>899</v>
      </c>
      <c r="E4789" t="s">
        <v>335</v>
      </c>
      <c r="F4789" t="s">
        <v>900</v>
      </c>
      <c r="G4789" t="s">
        <v>96</v>
      </c>
      <c r="H4789">
        <v>20</v>
      </c>
      <c r="I4789" s="68" t="str">
        <f>VLOOKUP(E4789,Refs!$P$2:$R$29,3,FALSE)</f>
        <v>Y58</v>
      </c>
      <c r="J4789" s="68" t="str">
        <f>VLOOKUP(E4789,Refs!$P$2:$S$29,4,FALSE)</f>
        <v>South West</v>
      </c>
      <c r="K4789" s="28">
        <f t="shared" si="153"/>
        <v>20</v>
      </c>
    </row>
    <row r="4790" spans="1:11" x14ac:dyDescent="0.35">
      <c r="A4790" s="69">
        <f t="shared" si="152"/>
        <v>45778</v>
      </c>
      <c r="B4790" t="s">
        <v>918</v>
      </c>
      <c r="C4790" t="s">
        <v>264</v>
      </c>
      <c r="D4790" t="s">
        <v>899</v>
      </c>
      <c r="E4790" t="s">
        <v>335</v>
      </c>
      <c r="F4790" t="s">
        <v>900</v>
      </c>
      <c r="G4790" t="s">
        <v>97</v>
      </c>
      <c r="H4790">
        <v>1837</v>
      </c>
      <c r="I4790" s="68" t="str">
        <f>VLOOKUP(E4790,Refs!$P$2:$R$29,3,FALSE)</f>
        <v>Y58</v>
      </c>
      <c r="J4790" s="68" t="str">
        <f>VLOOKUP(E4790,Refs!$P$2:$S$29,4,FALSE)</f>
        <v>South West</v>
      </c>
      <c r="K4790" s="28">
        <f t="shared" si="153"/>
        <v>1837</v>
      </c>
    </row>
    <row r="4791" spans="1:11" x14ac:dyDescent="0.35">
      <c r="A4791" s="69">
        <f t="shared" si="152"/>
        <v>45778</v>
      </c>
      <c r="B4791" t="s">
        <v>918</v>
      </c>
      <c r="C4791" t="s">
        <v>264</v>
      </c>
      <c r="D4791" t="s">
        <v>899</v>
      </c>
      <c r="E4791" t="s">
        <v>335</v>
      </c>
      <c r="F4791" t="s">
        <v>900</v>
      </c>
      <c r="G4791" t="s">
        <v>31</v>
      </c>
      <c r="H4791">
        <v>1360</v>
      </c>
      <c r="I4791" s="68" t="str">
        <f>VLOOKUP(E4791,Refs!$P$2:$R$29,3,FALSE)</f>
        <v>Y58</v>
      </c>
      <c r="J4791" s="68" t="str">
        <f>VLOOKUP(E4791,Refs!$P$2:$S$29,4,FALSE)</f>
        <v>South West</v>
      </c>
      <c r="K4791" s="28">
        <f t="shared" si="153"/>
        <v>1360</v>
      </c>
    </row>
    <row r="4792" spans="1:11" x14ac:dyDescent="0.35">
      <c r="A4792" s="69">
        <f t="shared" si="152"/>
        <v>45778</v>
      </c>
      <c r="B4792" t="s">
        <v>918</v>
      </c>
      <c r="C4792" t="s">
        <v>264</v>
      </c>
      <c r="D4792" t="s">
        <v>899</v>
      </c>
      <c r="E4792" t="s">
        <v>335</v>
      </c>
      <c r="F4792" t="s">
        <v>900</v>
      </c>
      <c r="G4792" t="s">
        <v>98</v>
      </c>
      <c r="H4792">
        <v>3448</v>
      </c>
      <c r="I4792" s="68" t="str">
        <f>VLOOKUP(E4792,Refs!$P$2:$R$29,3,FALSE)</f>
        <v>Y58</v>
      </c>
      <c r="J4792" s="68" t="str">
        <f>VLOOKUP(E4792,Refs!$P$2:$S$29,4,FALSE)</f>
        <v>South West</v>
      </c>
      <c r="K4792" s="28">
        <f t="shared" si="153"/>
        <v>3448</v>
      </c>
    </row>
    <row r="4793" spans="1:11" x14ac:dyDescent="0.35">
      <c r="A4793" s="69">
        <f t="shared" si="152"/>
        <v>45778</v>
      </c>
      <c r="B4793" t="s">
        <v>918</v>
      </c>
      <c r="C4793" t="s">
        <v>264</v>
      </c>
      <c r="D4793" t="s">
        <v>899</v>
      </c>
      <c r="E4793" t="s">
        <v>335</v>
      </c>
      <c r="F4793" t="s">
        <v>900</v>
      </c>
      <c r="G4793" t="s">
        <v>99</v>
      </c>
      <c r="H4793">
        <v>2732</v>
      </c>
      <c r="I4793" s="68" t="str">
        <f>VLOOKUP(E4793,Refs!$P$2:$R$29,3,FALSE)</f>
        <v>Y58</v>
      </c>
      <c r="J4793" s="68" t="str">
        <f>VLOOKUP(E4793,Refs!$P$2:$S$29,4,FALSE)</f>
        <v>South West</v>
      </c>
      <c r="K4793" s="28">
        <f t="shared" si="153"/>
        <v>2732</v>
      </c>
    </row>
    <row r="4794" spans="1:11" x14ac:dyDescent="0.35">
      <c r="A4794" s="69">
        <f t="shared" si="152"/>
        <v>45778</v>
      </c>
      <c r="B4794" t="s">
        <v>918</v>
      </c>
      <c r="C4794" t="s">
        <v>264</v>
      </c>
      <c r="D4794" t="s">
        <v>899</v>
      </c>
      <c r="E4794" t="s">
        <v>335</v>
      </c>
      <c r="F4794" t="s">
        <v>900</v>
      </c>
      <c r="G4794" t="s">
        <v>100</v>
      </c>
      <c r="H4794">
        <v>2464</v>
      </c>
      <c r="I4794" s="68" t="str">
        <f>VLOOKUP(E4794,Refs!$P$2:$R$29,3,FALSE)</f>
        <v>Y58</v>
      </c>
      <c r="J4794" s="68" t="str">
        <f>VLOOKUP(E4794,Refs!$P$2:$S$29,4,FALSE)</f>
        <v>South West</v>
      </c>
      <c r="K4794" s="28">
        <f t="shared" si="153"/>
        <v>2464</v>
      </c>
    </row>
    <row r="4795" spans="1:11" x14ac:dyDescent="0.35">
      <c r="A4795" s="69">
        <f t="shared" si="152"/>
        <v>45778</v>
      </c>
      <c r="B4795" t="s">
        <v>918</v>
      </c>
      <c r="C4795" t="s">
        <v>264</v>
      </c>
      <c r="D4795" t="s">
        <v>899</v>
      </c>
      <c r="E4795" t="s">
        <v>335</v>
      </c>
      <c r="F4795" t="s">
        <v>900</v>
      </c>
      <c r="G4795" t="s">
        <v>101</v>
      </c>
      <c r="H4795">
        <v>1758</v>
      </c>
      <c r="I4795" s="68" t="str">
        <f>VLOOKUP(E4795,Refs!$P$2:$R$29,3,FALSE)</f>
        <v>Y58</v>
      </c>
      <c r="J4795" s="68" t="str">
        <f>VLOOKUP(E4795,Refs!$P$2:$S$29,4,FALSE)</f>
        <v>South West</v>
      </c>
      <c r="K4795" s="28">
        <f t="shared" si="153"/>
        <v>1758</v>
      </c>
    </row>
    <row r="4796" spans="1:11" x14ac:dyDescent="0.35">
      <c r="A4796" s="69">
        <f t="shared" si="152"/>
        <v>45778</v>
      </c>
      <c r="B4796" t="s">
        <v>918</v>
      </c>
      <c r="C4796" t="s">
        <v>264</v>
      </c>
      <c r="D4796" t="s">
        <v>899</v>
      </c>
      <c r="E4796" t="s">
        <v>335</v>
      </c>
      <c r="F4796" t="s">
        <v>900</v>
      </c>
      <c r="G4796" t="s">
        <v>102</v>
      </c>
      <c r="H4796">
        <v>362</v>
      </c>
      <c r="I4796" s="68" t="str">
        <f>VLOOKUP(E4796,Refs!$P$2:$R$29,3,FALSE)</f>
        <v>Y58</v>
      </c>
      <c r="J4796" s="68" t="str">
        <f>VLOOKUP(E4796,Refs!$P$2:$S$29,4,FALSE)</f>
        <v>South West</v>
      </c>
      <c r="K4796" s="28">
        <f t="shared" si="153"/>
        <v>362</v>
      </c>
    </row>
    <row r="4797" spans="1:11" x14ac:dyDescent="0.35">
      <c r="A4797" s="69">
        <f t="shared" si="152"/>
        <v>45778</v>
      </c>
      <c r="B4797" t="s">
        <v>918</v>
      </c>
      <c r="C4797" t="s">
        <v>264</v>
      </c>
      <c r="D4797" t="s">
        <v>899</v>
      </c>
      <c r="E4797" t="s">
        <v>335</v>
      </c>
      <c r="F4797" t="s">
        <v>900</v>
      </c>
      <c r="G4797" t="s">
        <v>103</v>
      </c>
      <c r="H4797">
        <v>131</v>
      </c>
      <c r="I4797" s="68" t="str">
        <f>VLOOKUP(E4797,Refs!$P$2:$R$29,3,FALSE)</f>
        <v>Y58</v>
      </c>
      <c r="J4797" s="68" t="str">
        <f>VLOOKUP(E4797,Refs!$P$2:$S$29,4,FALSE)</f>
        <v>South West</v>
      </c>
      <c r="K4797" s="28">
        <f t="shared" si="153"/>
        <v>131</v>
      </c>
    </row>
    <row r="4798" spans="1:11" x14ac:dyDescent="0.35">
      <c r="A4798" s="69">
        <f t="shared" si="152"/>
        <v>45778</v>
      </c>
      <c r="B4798" t="s">
        <v>918</v>
      </c>
      <c r="C4798" t="s">
        <v>264</v>
      </c>
      <c r="D4798" t="s">
        <v>899</v>
      </c>
      <c r="E4798" t="s">
        <v>335</v>
      </c>
      <c r="F4798" t="s">
        <v>900</v>
      </c>
      <c r="G4798" t="s">
        <v>104</v>
      </c>
      <c r="H4798">
        <v>1447</v>
      </c>
      <c r="I4798" s="68" t="str">
        <f>VLOOKUP(E4798,Refs!$P$2:$R$29,3,FALSE)</f>
        <v>Y58</v>
      </c>
      <c r="J4798" s="68" t="str">
        <f>VLOOKUP(E4798,Refs!$P$2:$S$29,4,FALSE)</f>
        <v>South West</v>
      </c>
      <c r="K4798" s="28">
        <f t="shared" si="153"/>
        <v>1447</v>
      </c>
    </row>
    <row r="4799" spans="1:11" x14ac:dyDescent="0.35">
      <c r="A4799" s="69">
        <f t="shared" si="152"/>
        <v>45778</v>
      </c>
      <c r="B4799" t="s">
        <v>918</v>
      </c>
      <c r="C4799" t="s">
        <v>264</v>
      </c>
      <c r="D4799" t="s">
        <v>899</v>
      </c>
      <c r="E4799" t="s">
        <v>335</v>
      </c>
      <c r="F4799" t="s">
        <v>900</v>
      </c>
      <c r="G4799" t="s">
        <v>105</v>
      </c>
      <c r="H4799">
        <v>3615869</v>
      </c>
      <c r="I4799" s="68" t="str">
        <f>VLOOKUP(E4799,Refs!$P$2:$R$29,3,FALSE)</f>
        <v>Y58</v>
      </c>
      <c r="J4799" s="68" t="str">
        <f>VLOOKUP(E4799,Refs!$P$2:$S$29,4,FALSE)</f>
        <v>South West</v>
      </c>
      <c r="K4799" s="28">
        <f t="shared" si="153"/>
        <v>3615869</v>
      </c>
    </row>
    <row r="4800" spans="1:11" x14ac:dyDescent="0.35">
      <c r="A4800" s="69">
        <f t="shared" si="152"/>
        <v>45778</v>
      </c>
      <c r="B4800" t="s">
        <v>918</v>
      </c>
      <c r="C4800" t="s">
        <v>264</v>
      </c>
      <c r="D4800" t="s">
        <v>899</v>
      </c>
      <c r="E4800" t="s">
        <v>335</v>
      </c>
      <c r="F4800" t="s">
        <v>900</v>
      </c>
      <c r="G4800" t="s">
        <v>106</v>
      </c>
      <c r="H4800">
        <v>3313</v>
      </c>
      <c r="I4800" s="68" t="str">
        <f>VLOOKUP(E4800,Refs!$P$2:$R$29,3,FALSE)</f>
        <v>Y58</v>
      </c>
      <c r="J4800" s="68" t="str">
        <f>VLOOKUP(E4800,Refs!$P$2:$S$29,4,FALSE)</f>
        <v>South West</v>
      </c>
      <c r="K4800" s="28">
        <f t="shared" si="153"/>
        <v>3313</v>
      </c>
    </row>
    <row r="4801" spans="1:11" x14ac:dyDescent="0.35">
      <c r="A4801" s="69">
        <f t="shared" si="152"/>
        <v>45778</v>
      </c>
      <c r="B4801" t="s">
        <v>918</v>
      </c>
      <c r="C4801" t="s">
        <v>264</v>
      </c>
      <c r="D4801" t="s">
        <v>899</v>
      </c>
      <c r="E4801" t="s">
        <v>335</v>
      </c>
      <c r="F4801" t="s">
        <v>900</v>
      </c>
      <c r="G4801" t="s">
        <v>107</v>
      </c>
      <c r="H4801">
        <v>1632</v>
      </c>
      <c r="I4801" s="68" t="str">
        <f>VLOOKUP(E4801,Refs!$P$2:$R$29,3,FALSE)</f>
        <v>Y58</v>
      </c>
      <c r="J4801" s="68" t="str">
        <f>VLOOKUP(E4801,Refs!$P$2:$S$29,4,FALSE)</f>
        <v>South West</v>
      </c>
      <c r="K4801" s="28">
        <f t="shared" si="153"/>
        <v>1632</v>
      </c>
    </row>
    <row r="4802" spans="1:11" x14ac:dyDescent="0.35">
      <c r="A4802" s="69">
        <f t="shared" si="152"/>
        <v>45778</v>
      </c>
      <c r="B4802" t="s">
        <v>918</v>
      </c>
      <c r="C4802" t="s">
        <v>264</v>
      </c>
      <c r="D4802" t="s">
        <v>899</v>
      </c>
      <c r="E4802" t="s">
        <v>335</v>
      </c>
      <c r="F4802" t="s">
        <v>900</v>
      </c>
      <c r="G4802" t="s">
        <v>108</v>
      </c>
      <c r="H4802">
        <v>94</v>
      </c>
      <c r="I4802" s="68" t="str">
        <f>VLOOKUP(E4802,Refs!$P$2:$R$29,3,FALSE)</f>
        <v>Y58</v>
      </c>
      <c r="J4802" s="68" t="str">
        <f>VLOOKUP(E4802,Refs!$P$2:$S$29,4,FALSE)</f>
        <v>South West</v>
      </c>
      <c r="K4802" s="28">
        <f t="shared" si="153"/>
        <v>94</v>
      </c>
    </row>
    <row r="4803" spans="1:11" x14ac:dyDescent="0.35">
      <c r="A4803" s="69">
        <f t="shared" ref="A4803:A4866" si="154">DATEVALUE(RIGHT(B4803,8))</f>
        <v>45778</v>
      </c>
      <c r="B4803" t="s">
        <v>918</v>
      </c>
      <c r="C4803" t="s">
        <v>264</v>
      </c>
      <c r="D4803" t="s">
        <v>899</v>
      </c>
      <c r="E4803" t="s">
        <v>335</v>
      </c>
      <c r="F4803" t="s">
        <v>900</v>
      </c>
      <c r="G4803" t="s">
        <v>109</v>
      </c>
      <c r="H4803">
        <v>276</v>
      </c>
      <c r="I4803" s="68" t="str">
        <f>VLOOKUP(E4803,Refs!$P$2:$R$29,3,FALSE)</f>
        <v>Y58</v>
      </c>
      <c r="J4803" s="68" t="str">
        <f>VLOOKUP(E4803,Refs!$P$2:$S$29,4,FALSE)</f>
        <v>South West</v>
      </c>
      <c r="K4803" s="28">
        <f t="shared" si="153"/>
        <v>276</v>
      </c>
    </row>
    <row r="4804" spans="1:11" x14ac:dyDescent="0.35">
      <c r="A4804" s="69">
        <f t="shared" si="154"/>
        <v>45778</v>
      </c>
      <c r="B4804" t="s">
        <v>918</v>
      </c>
      <c r="C4804" t="s">
        <v>264</v>
      </c>
      <c r="D4804" t="s">
        <v>899</v>
      </c>
      <c r="E4804" t="s">
        <v>335</v>
      </c>
      <c r="F4804" t="s">
        <v>900</v>
      </c>
      <c r="G4804" t="s">
        <v>110</v>
      </c>
      <c r="H4804">
        <v>3081652</v>
      </c>
      <c r="I4804" s="68" t="str">
        <f>VLOOKUP(E4804,Refs!$P$2:$R$29,3,FALSE)</f>
        <v>Y58</v>
      </c>
      <c r="J4804" s="68" t="str">
        <f>VLOOKUP(E4804,Refs!$P$2:$S$29,4,FALSE)</f>
        <v>South West</v>
      </c>
      <c r="K4804" s="28">
        <f t="shared" si="153"/>
        <v>3081652</v>
      </c>
    </row>
    <row r="4805" spans="1:11" x14ac:dyDescent="0.35">
      <c r="A4805" s="69">
        <f t="shared" si="154"/>
        <v>45778</v>
      </c>
      <c r="B4805" t="s">
        <v>918</v>
      </c>
      <c r="C4805" t="s">
        <v>264</v>
      </c>
      <c r="D4805" t="s">
        <v>899</v>
      </c>
      <c r="E4805" t="s">
        <v>335</v>
      </c>
      <c r="F4805" t="s">
        <v>900</v>
      </c>
      <c r="G4805" t="s">
        <v>111</v>
      </c>
      <c r="H4805">
        <v>794</v>
      </c>
      <c r="I4805" s="68" t="str">
        <f>VLOOKUP(E4805,Refs!$P$2:$R$29,3,FALSE)</f>
        <v>Y58</v>
      </c>
      <c r="J4805" s="68" t="str">
        <f>VLOOKUP(E4805,Refs!$P$2:$S$29,4,FALSE)</f>
        <v>South West</v>
      </c>
      <c r="K4805" s="28">
        <f t="shared" si="153"/>
        <v>794</v>
      </c>
    </row>
    <row r="4806" spans="1:11" x14ac:dyDescent="0.35">
      <c r="A4806" s="69">
        <f t="shared" si="154"/>
        <v>45778</v>
      </c>
      <c r="B4806" t="s">
        <v>918</v>
      </c>
      <c r="C4806" t="s">
        <v>264</v>
      </c>
      <c r="D4806" t="s">
        <v>899</v>
      </c>
      <c r="E4806" t="s">
        <v>335</v>
      </c>
      <c r="F4806" t="s">
        <v>900</v>
      </c>
      <c r="G4806" t="s">
        <v>814</v>
      </c>
      <c r="H4806">
        <v>10337</v>
      </c>
      <c r="I4806" s="68" t="str">
        <f>VLOOKUP(E4806,Refs!$P$2:$R$29,3,FALSE)</f>
        <v>Y58</v>
      </c>
      <c r="J4806" s="68" t="str">
        <f>VLOOKUP(E4806,Refs!$P$2:$S$29,4,FALSE)</f>
        <v>South West</v>
      </c>
      <c r="K4806" s="28">
        <f t="shared" si="153"/>
        <v>10337</v>
      </c>
    </row>
    <row r="4807" spans="1:11" x14ac:dyDescent="0.35">
      <c r="A4807" s="69">
        <f t="shared" si="154"/>
        <v>45778</v>
      </c>
      <c r="B4807" t="s">
        <v>918</v>
      </c>
      <c r="C4807" t="s">
        <v>264</v>
      </c>
      <c r="D4807" t="s">
        <v>899</v>
      </c>
      <c r="E4807" t="s">
        <v>335</v>
      </c>
      <c r="F4807" t="s">
        <v>900</v>
      </c>
      <c r="G4807" t="s">
        <v>815</v>
      </c>
      <c r="H4807">
        <v>387</v>
      </c>
      <c r="I4807" s="68" t="str">
        <f>VLOOKUP(E4807,Refs!$P$2:$R$29,3,FALSE)</f>
        <v>Y58</v>
      </c>
      <c r="J4807" s="68" t="str">
        <f>VLOOKUP(E4807,Refs!$P$2:$S$29,4,FALSE)</f>
        <v>South West</v>
      </c>
      <c r="K4807" s="28">
        <f t="shared" si="153"/>
        <v>387</v>
      </c>
    </row>
    <row r="4808" spans="1:11" x14ac:dyDescent="0.35">
      <c r="A4808" s="69">
        <f t="shared" si="154"/>
        <v>45778</v>
      </c>
      <c r="B4808" t="s">
        <v>918</v>
      </c>
      <c r="C4808" t="s">
        <v>264</v>
      </c>
      <c r="D4808" t="s">
        <v>899</v>
      </c>
      <c r="E4808" t="s">
        <v>335</v>
      </c>
      <c r="F4808" t="s">
        <v>900</v>
      </c>
      <c r="G4808" t="s">
        <v>112</v>
      </c>
      <c r="H4808">
        <v>18327</v>
      </c>
      <c r="I4808" s="68" t="str">
        <f>VLOOKUP(E4808,Refs!$P$2:$R$29,3,FALSE)</f>
        <v>Y58</v>
      </c>
      <c r="J4808" s="68" t="str">
        <f>VLOOKUP(E4808,Refs!$P$2:$S$29,4,FALSE)</f>
        <v>South West</v>
      </c>
      <c r="K4808" s="28">
        <f t="shared" si="153"/>
        <v>18327</v>
      </c>
    </row>
    <row r="4809" spans="1:11" x14ac:dyDescent="0.35">
      <c r="A4809" s="69">
        <f t="shared" si="154"/>
        <v>45778</v>
      </c>
      <c r="B4809" t="s">
        <v>918</v>
      </c>
      <c r="C4809" t="s">
        <v>264</v>
      </c>
      <c r="D4809" t="s">
        <v>899</v>
      </c>
      <c r="E4809" t="s">
        <v>335</v>
      </c>
      <c r="F4809" t="s">
        <v>900</v>
      </c>
      <c r="G4809" t="s">
        <v>113</v>
      </c>
      <c r="H4809">
        <v>25</v>
      </c>
      <c r="I4809" s="68" t="str">
        <f>VLOOKUP(E4809,Refs!$P$2:$R$29,3,FALSE)</f>
        <v>Y58</v>
      </c>
      <c r="J4809" s="68" t="str">
        <f>VLOOKUP(E4809,Refs!$P$2:$S$29,4,FALSE)</f>
        <v>South West</v>
      </c>
      <c r="K4809" s="28">
        <f t="shared" si="153"/>
        <v>25</v>
      </c>
    </row>
    <row r="4810" spans="1:11" x14ac:dyDescent="0.35">
      <c r="A4810" s="69">
        <f t="shared" si="154"/>
        <v>45778</v>
      </c>
      <c r="B4810" t="s">
        <v>918</v>
      </c>
      <c r="C4810" t="s">
        <v>264</v>
      </c>
      <c r="D4810" t="s">
        <v>899</v>
      </c>
      <c r="E4810" t="s">
        <v>335</v>
      </c>
      <c r="F4810" t="s">
        <v>900</v>
      </c>
      <c r="G4810" t="s">
        <v>114</v>
      </c>
      <c r="H4810">
        <v>11758</v>
      </c>
      <c r="I4810" s="68" t="str">
        <f>VLOOKUP(E4810,Refs!$P$2:$R$29,3,FALSE)</f>
        <v>Y58</v>
      </c>
      <c r="J4810" s="68" t="str">
        <f>VLOOKUP(E4810,Refs!$P$2:$S$29,4,FALSE)</f>
        <v>South West</v>
      </c>
      <c r="K4810" s="28">
        <f t="shared" si="153"/>
        <v>11758</v>
      </c>
    </row>
    <row r="4811" spans="1:11" x14ac:dyDescent="0.35">
      <c r="A4811" s="69">
        <f t="shared" si="154"/>
        <v>45778</v>
      </c>
      <c r="B4811" t="s">
        <v>918</v>
      </c>
      <c r="C4811" t="s">
        <v>264</v>
      </c>
      <c r="D4811" t="s">
        <v>899</v>
      </c>
      <c r="E4811" t="s">
        <v>335</v>
      </c>
      <c r="F4811" t="s">
        <v>900</v>
      </c>
      <c r="G4811" t="s">
        <v>115</v>
      </c>
      <c r="H4811">
        <v>11037</v>
      </c>
      <c r="I4811" s="68" t="str">
        <f>VLOOKUP(E4811,Refs!$P$2:$R$29,3,FALSE)</f>
        <v>Y58</v>
      </c>
      <c r="J4811" s="68" t="str">
        <f>VLOOKUP(E4811,Refs!$P$2:$S$29,4,FALSE)</f>
        <v>South West</v>
      </c>
      <c r="K4811" s="28">
        <f t="shared" si="153"/>
        <v>11037</v>
      </c>
    </row>
    <row r="4812" spans="1:11" x14ac:dyDescent="0.35">
      <c r="A4812" s="69">
        <f t="shared" si="154"/>
        <v>45778</v>
      </c>
      <c r="B4812" t="s">
        <v>918</v>
      </c>
      <c r="C4812" t="s">
        <v>264</v>
      </c>
      <c r="D4812" t="s">
        <v>899</v>
      </c>
      <c r="E4812" t="s">
        <v>335</v>
      </c>
      <c r="F4812" t="s">
        <v>900</v>
      </c>
      <c r="G4812" t="s">
        <v>116</v>
      </c>
      <c r="H4812">
        <v>2706</v>
      </c>
      <c r="I4812" s="68" t="str">
        <f>VLOOKUP(E4812,Refs!$P$2:$R$29,3,FALSE)</f>
        <v>Y58</v>
      </c>
      <c r="J4812" s="68" t="str">
        <f>VLOOKUP(E4812,Refs!$P$2:$S$29,4,FALSE)</f>
        <v>South West</v>
      </c>
      <c r="K4812" s="28">
        <f t="shared" si="153"/>
        <v>2706</v>
      </c>
    </row>
    <row r="4813" spans="1:11" x14ac:dyDescent="0.35">
      <c r="A4813" s="69">
        <f t="shared" si="154"/>
        <v>45778</v>
      </c>
      <c r="B4813" t="s">
        <v>918</v>
      </c>
      <c r="C4813" t="s">
        <v>264</v>
      </c>
      <c r="D4813" t="s">
        <v>899</v>
      </c>
      <c r="E4813" t="s">
        <v>335</v>
      </c>
      <c r="F4813" t="s">
        <v>900</v>
      </c>
      <c r="G4813" t="s">
        <v>117</v>
      </c>
      <c r="H4813">
        <v>1458</v>
      </c>
      <c r="I4813" s="68" t="str">
        <f>VLOOKUP(E4813,Refs!$P$2:$R$29,3,FALSE)</f>
        <v>Y58</v>
      </c>
      <c r="J4813" s="68" t="str">
        <f>VLOOKUP(E4813,Refs!$P$2:$S$29,4,FALSE)</f>
        <v>South West</v>
      </c>
      <c r="K4813" s="28">
        <f t="shared" si="153"/>
        <v>1458</v>
      </c>
    </row>
    <row r="4814" spans="1:11" x14ac:dyDescent="0.35">
      <c r="A4814" s="69">
        <f t="shared" si="154"/>
        <v>45778</v>
      </c>
      <c r="B4814" t="s">
        <v>918</v>
      </c>
      <c r="C4814" t="s">
        <v>264</v>
      </c>
      <c r="D4814" t="s">
        <v>899</v>
      </c>
      <c r="E4814" t="s">
        <v>335</v>
      </c>
      <c r="F4814" t="s">
        <v>900</v>
      </c>
      <c r="G4814" t="s">
        <v>118</v>
      </c>
      <c r="H4814">
        <v>3376</v>
      </c>
      <c r="I4814" s="68" t="str">
        <f>VLOOKUP(E4814,Refs!$P$2:$R$29,3,FALSE)</f>
        <v>Y58</v>
      </c>
      <c r="J4814" s="68" t="str">
        <f>VLOOKUP(E4814,Refs!$P$2:$S$29,4,FALSE)</f>
        <v>South West</v>
      </c>
      <c r="K4814" s="28">
        <f t="shared" si="153"/>
        <v>3376</v>
      </c>
    </row>
    <row r="4815" spans="1:11" x14ac:dyDescent="0.35">
      <c r="A4815" s="69">
        <f t="shared" si="154"/>
        <v>45778</v>
      </c>
      <c r="B4815" t="s">
        <v>918</v>
      </c>
      <c r="C4815" t="s">
        <v>264</v>
      </c>
      <c r="D4815" t="s">
        <v>899</v>
      </c>
      <c r="E4815" t="s">
        <v>335</v>
      </c>
      <c r="F4815" t="s">
        <v>900</v>
      </c>
      <c r="G4815" t="s">
        <v>119</v>
      </c>
      <c r="H4815">
        <v>3183</v>
      </c>
      <c r="I4815" s="68" t="str">
        <f>VLOOKUP(E4815,Refs!$P$2:$R$29,3,FALSE)</f>
        <v>Y58</v>
      </c>
      <c r="J4815" s="68" t="str">
        <f>VLOOKUP(E4815,Refs!$P$2:$S$29,4,FALSE)</f>
        <v>South West</v>
      </c>
      <c r="K4815" s="28">
        <f t="shared" si="153"/>
        <v>3183</v>
      </c>
    </row>
    <row r="4816" spans="1:11" x14ac:dyDescent="0.35">
      <c r="A4816" s="69">
        <f t="shared" si="154"/>
        <v>45778</v>
      </c>
      <c r="B4816" t="s">
        <v>918</v>
      </c>
      <c r="C4816" t="s">
        <v>264</v>
      </c>
      <c r="D4816" t="s">
        <v>899</v>
      </c>
      <c r="E4816" t="s">
        <v>335</v>
      </c>
      <c r="F4816" t="s">
        <v>900</v>
      </c>
      <c r="G4816" t="s">
        <v>120</v>
      </c>
      <c r="H4816">
        <v>1742</v>
      </c>
      <c r="I4816" s="68" t="str">
        <f>VLOOKUP(E4816,Refs!$P$2:$R$29,3,FALSE)</f>
        <v>Y58</v>
      </c>
      <c r="J4816" s="68" t="str">
        <f>VLOOKUP(E4816,Refs!$P$2:$S$29,4,FALSE)</f>
        <v>South West</v>
      </c>
      <c r="K4816" s="28">
        <f t="shared" si="153"/>
        <v>1742</v>
      </c>
    </row>
    <row r="4817" spans="1:11" x14ac:dyDescent="0.35">
      <c r="A4817" s="69">
        <f t="shared" si="154"/>
        <v>45778</v>
      </c>
      <c r="B4817" t="s">
        <v>918</v>
      </c>
      <c r="C4817" t="s">
        <v>264</v>
      </c>
      <c r="D4817" t="s">
        <v>899</v>
      </c>
      <c r="E4817" t="s">
        <v>335</v>
      </c>
      <c r="F4817" t="s">
        <v>900</v>
      </c>
      <c r="G4817" t="s">
        <v>121</v>
      </c>
      <c r="H4817">
        <v>1675</v>
      </c>
      <c r="I4817" s="68" t="str">
        <f>VLOOKUP(E4817,Refs!$P$2:$R$29,3,FALSE)</f>
        <v>Y58</v>
      </c>
      <c r="J4817" s="68" t="str">
        <f>VLOOKUP(E4817,Refs!$P$2:$S$29,4,FALSE)</f>
        <v>South West</v>
      </c>
      <c r="K4817" s="28">
        <f t="shared" si="153"/>
        <v>1675</v>
      </c>
    </row>
    <row r="4818" spans="1:11" x14ac:dyDescent="0.35">
      <c r="A4818" s="69">
        <f t="shared" si="154"/>
        <v>45778</v>
      </c>
      <c r="B4818" t="s">
        <v>918</v>
      </c>
      <c r="C4818" t="s">
        <v>264</v>
      </c>
      <c r="D4818" t="s">
        <v>899</v>
      </c>
      <c r="E4818" t="s">
        <v>335</v>
      </c>
      <c r="F4818" t="s">
        <v>900</v>
      </c>
      <c r="G4818" t="s">
        <v>122</v>
      </c>
      <c r="H4818">
        <v>2742</v>
      </c>
      <c r="I4818" s="68" t="str">
        <f>VLOOKUP(E4818,Refs!$P$2:$R$29,3,FALSE)</f>
        <v>Y58</v>
      </c>
      <c r="J4818" s="68" t="str">
        <f>VLOOKUP(E4818,Refs!$P$2:$S$29,4,FALSE)</f>
        <v>South West</v>
      </c>
      <c r="K4818" s="28">
        <f t="shared" si="153"/>
        <v>2742</v>
      </c>
    </row>
    <row r="4819" spans="1:11" x14ac:dyDescent="0.35">
      <c r="A4819" s="69">
        <f t="shared" si="154"/>
        <v>45778</v>
      </c>
      <c r="B4819" t="s">
        <v>918</v>
      </c>
      <c r="C4819" t="s">
        <v>264</v>
      </c>
      <c r="D4819" t="s">
        <v>899</v>
      </c>
      <c r="E4819" t="s">
        <v>335</v>
      </c>
      <c r="F4819" t="s">
        <v>900</v>
      </c>
      <c r="G4819" t="s">
        <v>123</v>
      </c>
      <c r="H4819">
        <v>2494</v>
      </c>
      <c r="I4819" s="68" t="str">
        <f>VLOOKUP(E4819,Refs!$P$2:$R$29,3,FALSE)</f>
        <v>Y58</v>
      </c>
      <c r="J4819" s="68" t="str">
        <f>VLOOKUP(E4819,Refs!$P$2:$S$29,4,FALSE)</f>
        <v>South West</v>
      </c>
      <c r="K4819" s="28">
        <f t="shared" si="153"/>
        <v>2494</v>
      </c>
    </row>
    <row r="4820" spans="1:11" x14ac:dyDescent="0.35">
      <c r="A4820" s="69">
        <f t="shared" si="154"/>
        <v>45778</v>
      </c>
      <c r="B4820" t="s">
        <v>918</v>
      </c>
      <c r="C4820" t="s">
        <v>264</v>
      </c>
      <c r="D4820" t="s">
        <v>899</v>
      </c>
      <c r="E4820" t="s">
        <v>335</v>
      </c>
      <c r="F4820" t="s">
        <v>900</v>
      </c>
      <c r="G4820" t="s">
        <v>124</v>
      </c>
      <c r="H4820">
        <v>0</v>
      </c>
      <c r="I4820" s="68" t="str">
        <f>VLOOKUP(E4820,Refs!$P$2:$R$29,3,FALSE)</f>
        <v>Y58</v>
      </c>
      <c r="J4820" s="68" t="str">
        <f>VLOOKUP(E4820,Refs!$P$2:$S$29,4,FALSE)</f>
        <v>South West</v>
      </c>
      <c r="K4820" s="28" t="str">
        <f t="shared" si="153"/>
        <v/>
      </c>
    </row>
    <row r="4821" spans="1:11" x14ac:dyDescent="0.35">
      <c r="A4821" s="69">
        <f t="shared" si="154"/>
        <v>45778</v>
      </c>
      <c r="B4821" t="s">
        <v>918</v>
      </c>
      <c r="C4821" t="s">
        <v>264</v>
      </c>
      <c r="D4821" t="s">
        <v>899</v>
      </c>
      <c r="E4821" t="s">
        <v>335</v>
      </c>
      <c r="F4821" t="s">
        <v>900</v>
      </c>
      <c r="G4821" t="s">
        <v>125</v>
      </c>
      <c r="H4821">
        <v>0</v>
      </c>
      <c r="I4821" s="68" t="str">
        <f>VLOOKUP(E4821,Refs!$P$2:$R$29,3,FALSE)</f>
        <v>Y58</v>
      </c>
      <c r="J4821" s="68" t="str">
        <f>VLOOKUP(E4821,Refs!$P$2:$S$29,4,FALSE)</f>
        <v>South West</v>
      </c>
      <c r="K4821" s="28" t="str">
        <f t="shared" si="153"/>
        <v/>
      </c>
    </row>
    <row r="4822" spans="1:11" x14ac:dyDescent="0.35">
      <c r="A4822" s="69">
        <f t="shared" si="154"/>
        <v>45778</v>
      </c>
      <c r="B4822" t="s">
        <v>918</v>
      </c>
      <c r="C4822" t="s">
        <v>264</v>
      </c>
      <c r="D4822" t="s">
        <v>899</v>
      </c>
      <c r="E4822" t="s">
        <v>335</v>
      </c>
      <c r="F4822" t="s">
        <v>900</v>
      </c>
      <c r="G4822" t="s">
        <v>126</v>
      </c>
      <c r="H4822">
        <v>0</v>
      </c>
      <c r="I4822" s="68" t="str">
        <f>VLOOKUP(E4822,Refs!$P$2:$R$29,3,FALSE)</f>
        <v>Y58</v>
      </c>
      <c r="J4822" s="68" t="str">
        <f>VLOOKUP(E4822,Refs!$P$2:$S$29,4,FALSE)</f>
        <v>South West</v>
      </c>
      <c r="K4822" s="28" t="str">
        <f t="shared" si="153"/>
        <v/>
      </c>
    </row>
    <row r="4823" spans="1:11" x14ac:dyDescent="0.35">
      <c r="A4823" s="69">
        <f t="shared" si="154"/>
        <v>45778</v>
      </c>
      <c r="B4823" t="s">
        <v>918</v>
      </c>
      <c r="C4823" t="s">
        <v>264</v>
      </c>
      <c r="D4823" t="s">
        <v>899</v>
      </c>
      <c r="E4823" t="s">
        <v>335</v>
      </c>
      <c r="F4823" t="s">
        <v>900</v>
      </c>
      <c r="G4823" t="s">
        <v>127</v>
      </c>
      <c r="H4823">
        <v>0</v>
      </c>
      <c r="I4823" s="68" t="str">
        <f>VLOOKUP(E4823,Refs!$P$2:$R$29,3,FALSE)</f>
        <v>Y58</v>
      </c>
      <c r="J4823" s="68" t="str">
        <f>VLOOKUP(E4823,Refs!$P$2:$S$29,4,FALSE)</f>
        <v>South West</v>
      </c>
      <c r="K4823" s="28" t="str">
        <f t="shared" si="153"/>
        <v/>
      </c>
    </row>
    <row r="4824" spans="1:11" x14ac:dyDescent="0.35">
      <c r="A4824" s="69">
        <f t="shared" si="154"/>
        <v>45778</v>
      </c>
      <c r="B4824" t="s">
        <v>918</v>
      </c>
      <c r="C4824" t="s">
        <v>264</v>
      </c>
      <c r="D4824" t="s">
        <v>899</v>
      </c>
      <c r="E4824" t="s">
        <v>335</v>
      </c>
      <c r="F4824" t="s">
        <v>900</v>
      </c>
      <c r="G4824" t="s">
        <v>128</v>
      </c>
      <c r="H4824">
        <v>2227</v>
      </c>
      <c r="I4824" s="68" t="str">
        <f>VLOOKUP(E4824,Refs!$P$2:$R$29,3,FALSE)</f>
        <v>Y58</v>
      </c>
      <c r="J4824" s="68" t="str">
        <f>VLOOKUP(E4824,Refs!$P$2:$S$29,4,FALSE)</f>
        <v>South West</v>
      </c>
      <c r="K4824" s="28">
        <f t="shared" si="153"/>
        <v>2227</v>
      </c>
    </row>
    <row r="4825" spans="1:11" x14ac:dyDescent="0.35">
      <c r="A4825" s="69">
        <f t="shared" si="154"/>
        <v>45778</v>
      </c>
      <c r="B4825" t="s">
        <v>918</v>
      </c>
      <c r="C4825" t="s">
        <v>264</v>
      </c>
      <c r="D4825" t="s">
        <v>899</v>
      </c>
      <c r="E4825" t="s">
        <v>335</v>
      </c>
      <c r="F4825" t="s">
        <v>900</v>
      </c>
      <c r="G4825" t="s">
        <v>129</v>
      </c>
      <c r="H4825">
        <v>553</v>
      </c>
      <c r="I4825" s="68" t="str">
        <f>VLOOKUP(E4825,Refs!$P$2:$R$29,3,FALSE)</f>
        <v>Y58</v>
      </c>
      <c r="J4825" s="68" t="str">
        <f>VLOOKUP(E4825,Refs!$P$2:$S$29,4,FALSE)</f>
        <v>South West</v>
      </c>
      <c r="K4825" s="28">
        <f t="shared" si="153"/>
        <v>553</v>
      </c>
    </row>
    <row r="4826" spans="1:11" x14ac:dyDescent="0.35">
      <c r="A4826" s="69">
        <f t="shared" si="154"/>
        <v>45778</v>
      </c>
      <c r="B4826" t="s">
        <v>918</v>
      </c>
      <c r="C4826" t="s">
        <v>264</v>
      </c>
      <c r="D4826" t="s">
        <v>899</v>
      </c>
      <c r="E4826" t="s">
        <v>335</v>
      </c>
      <c r="F4826" t="s">
        <v>900</v>
      </c>
      <c r="G4826" t="s">
        <v>130</v>
      </c>
      <c r="H4826">
        <v>1519</v>
      </c>
      <c r="I4826" s="68" t="str">
        <f>VLOOKUP(E4826,Refs!$P$2:$R$29,3,FALSE)</f>
        <v>Y58</v>
      </c>
      <c r="J4826" s="68" t="str">
        <f>VLOOKUP(E4826,Refs!$P$2:$S$29,4,FALSE)</f>
        <v>South West</v>
      </c>
      <c r="K4826" s="28">
        <f t="shared" si="153"/>
        <v>1519</v>
      </c>
    </row>
    <row r="4827" spans="1:11" x14ac:dyDescent="0.35">
      <c r="A4827" s="69">
        <f t="shared" si="154"/>
        <v>45778</v>
      </c>
      <c r="B4827" t="s">
        <v>918</v>
      </c>
      <c r="C4827" t="s">
        <v>264</v>
      </c>
      <c r="D4827" t="s">
        <v>899</v>
      </c>
      <c r="E4827" t="s">
        <v>335</v>
      </c>
      <c r="F4827" t="s">
        <v>900</v>
      </c>
      <c r="G4827" t="s">
        <v>131</v>
      </c>
      <c r="H4827">
        <v>1071</v>
      </c>
      <c r="I4827" s="68" t="str">
        <f>VLOOKUP(E4827,Refs!$P$2:$R$29,3,FALSE)</f>
        <v>Y58</v>
      </c>
      <c r="J4827" s="68" t="str">
        <f>VLOOKUP(E4827,Refs!$P$2:$S$29,4,FALSE)</f>
        <v>South West</v>
      </c>
      <c r="K4827" s="28">
        <f t="shared" si="153"/>
        <v>1071</v>
      </c>
    </row>
    <row r="4828" spans="1:11" x14ac:dyDescent="0.35">
      <c r="A4828" s="69">
        <f t="shared" si="154"/>
        <v>45778</v>
      </c>
      <c r="B4828" t="s">
        <v>918</v>
      </c>
      <c r="C4828" t="s">
        <v>264</v>
      </c>
      <c r="D4828" t="s">
        <v>899</v>
      </c>
      <c r="E4828" t="s">
        <v>335</v>
      </c>
      <c r="F4828" t="s">
        <v>900</v>
      </c>
      <c r="G4828" t="s">
        <v>132</v>
      </c>
      <c r="H4828">
        <v>2154</v>
      </c>
      <c r="I4828" s="68" t="str">
        <f>VLOOKUP(E4828,Refs!$P$2:$R$29,3,FALSE)</f>
        <v>Y58</v>
      </c>
      <c r="J4828" s="68" t="str">
        <f>VLOOKUP(E4828,Refs!$P$2:$S$29,4,FALSE)</f>
        <v>South West</v>
      </c>
      <c r="K4828" s="28">
        <f t="shared" si="153"/>
        <v>2154</v>
      </c>
    </row>
    <row r="4829" spans="1:11" x14ac:dyDescent="0.35">
      <c r="A4829" s="69">
        <f t="shared" si="154"/>
        <v>45778</v>
      </c>
      <c r="B4829" t="s">
        <v>918</v>
      </c>
      <c r="C4829" t="s">
        <v>264</v>
      </c>
      <c r="D4829" t="s">
        <v>899</v>
      </c>
      <c r="E4829" t="s">
        <v>335</v>
      </c>
      <c r="F4829" t="s">
        <v>900</v>
      </c>
      <c r="G4829" t="s">
        <v>133</v>
      </c>
      <c r="H4829">
        <v>985</v>
      </c>
      <c r="I4829" s="68" t="str">
        <f>VLOOKUP(E4829,Refs!$P$2:$R$29,3,FALSE)</f>
        <v>Y58</v>
      </c>
      <c r="J4829" s="68" t="str">
        <f>VLOOKUP(E4829,Refs!$P$2:$S$29,4,FALSE)</f>
        <v>South West</v>
      </c>
      <c r="K4829" s="28">
        <f t="shared" si="153"/>
        <v>985</v>
      </c>
    </row>
    <row r="4830" spans="1:11" x14ac:dyDescent="0.35">
      <c r="A4830" s="69">
        <f t="shared" si="154"/>
        <v>45778</v>
      </c>
      <c r="B4830" t="s">
        <v>918</v>
      </c>
      <c r="C4830" t="s">
        <v>264</v>
      </c>
      <c r="D4830" t="s">
        <v>899</v>
      </c>
      <c r="E4830" t="s">
        <v>335</v>
      </c>
      <c r="F4830" t="s">
        <v>900</v>
      </c>
      <c r="G4830" t="s">
        <v>134</v>
      </c>
      <c r="H4830">
        <v>1496</v>
      </c>
      <c r="I4830" s="68" t="str">
        <f>VLOOKUP(E4830,Refs!$P$2:$R$29,3,FALSE)</f>
        <v>Y58</v>
      </c>
      <c r="J4830" s="68" t="str">
        <f>VLOOKUP(E4830,Refs!$P$2:$S$29,4,FALSE)</f>
        <v>South West</v>
      </c>
      <c r="K4830" s="28">
        <f t="shared" si="153"/>
        <v>1496</v>
      </c>
    </row>
    <row r="4831" spans="1:11" x14ac:dyDescent="0.35">
      <c r="A4831" s="69">
        <f t="shared" si="154"/>
        <v>45778</v>
      </c>
      <c r="B4831" t="s">
        <v>918</v>
      </c>
      <c r="C4831" t="s">
        <v>264</v>
      </c>
      <c r="D4831" t="s">
        <v>899</v>
      </c>
      <c r="E4831" t="s">
        <v>335</v>
      </c>
      <c r="F4831" t="s">
        <v>900</v>
      </c>
      <c r="G4831" t="s">
        <v>135</v>
      </c>
      <c r="H4831">
        <v>1145</v>
      </c>
      <c r="I4831" s="68" t="str">
        <f>VLOOKUP(E4831,Refs!$P$2:$R$29,3,FALSE)</f>
        <v>Y58</v>
      </c>
      <c r="J4831" s="68" t="str">
        <f>VLOOKUP(E4831,Refs!$P$2:$S$29,4,FALSE)</f>
        <v>South West</v>
      </c>
      <c r="K4831" s="28">
        <f t="shared" si="153"/>
        <v>1145</v>
      </c>
    </row>
    <row r="4832" spans="1:11" x14ac:dyDescent="0.35">
      <c r="A4832" s="69">
        <f t="shared" si="154"/>
        <v>45778</v>
      </c>
      <c r="B4832" t="s">
        <v>918</v>
      </c>
      <c r="C4832" t="s">
        <v>264</v>
      </c>
      <c r="D4832" t="s">
        <v>899</v>
      </c>
      <c r="E4832" t="s">
        <v>335</v>
      </c>
      <c r="F4832" t="s">
        <v>900</v>
      </c>
      <c r="G4832" t="s">
        <v>136</v>
      </c>
      <c r="H4832">
        <v>182</v>
      </c>
      <c r="I4832" s="68" t="str">
        <f>VLOOKUP(E4832,Refs!$P$2:$R$29,3,FALSE)</f>
        <v>Y58</v>
      </c>
      <c r="J4832" s="68" t="str">
        <f>VLOOKUP(E4832,Refs!$P$2:$S$29,4,FALSE)</f>
        <v>South West</v>
      </c>
      <c r="K4832" s="28">
        <f t="shared" si="153"/>
        <v>182</v>
      </c>
    </row>
    <row r="4833" spans="1:11" x14ac:dyDescent="0.35">
      <c r="A4833" s="69">
        <f t="shared" si="154"/>
        <v>45778</v>
      </c>
      <c r="B4833" t="s">
        <v>918</v>
      </c>
      <c r="C4833" t="s">
        <v>264</v>
      </c>
      <c r="D4833" t="s">
        <v>899</v>
      </c>
      <c r="E4833" t="s">
        <v>335</v>
      </c>
      <c r="F4833" t="s">
        <v>900</v>
      </c>
      <c r="G4833" t="s">
        <v>137</v>
      </c>
      <c r="H4833">
        <v>87</v>
      </c>
      <c r="I4833" s="68" t="str">
        <f>VLOOKUP(E4833,Refs!$P$2:$R$29,3,FALSE)</f>
        <v>Y58</v>
      </c>
      <c r="J4833" s="68" t="str">
        <f>VLOOKUP(E4833,Refs!$P$2:$S$29,4,FALSE)</f>
        <v>South West</v>
      </c>
      <c r="K4833" s="28">
        <f t="shared" si="153"/>
        <v>87</v>
      </c>
    </row>
    <row r="4834" spans="1:11" x14ac:dyDescent="0.35">
      <c r="A4834" s="69">
        <f t="shared" si="154"/>
        <v>45778</v>
      </c>
      <c r="B4834" t="s">
        <v>918</v>
      </c>
      <c r="C4834" t="s">
        <v>264</v>
      </c>
      <c r="D4834" t="s">
        <v>899</v>
      </c>
      <c r="E4834" t="s">
        <v>335</v>
      </c>
      <c r="F4834" t="s">
        <v>900</v>
      </c>
      <c r="G4834" t="s">
        <v>138</v>
      </c>
      <c r="H4834">
        <v>19</v>
      </c>
      <c r="I4834" s="68" t="str">
        <f>VLOOKUP(E4834,Refs!$P$2:$R$29,3,FALSE)</f>
        <v>Y58</v>
      </c>
      <c r="J4834" s="68" t="str">
        <f>VLOOKUP(E4834,Refs!$P$2:$S$29,4,FALSE)</f>
        <v>South West</v>
      </c>
      <c r="K4834" s="28">
        <f t="shared" ref="K4834:K4897" si="155">IF(OR(H4834="NULL",H4834=0,H4834=""),"",H4834)</f>
        <v>19</v>
      </c>
    </row>
    <row r="4835" spans="1:11" x14ac:dyDescent="0.35">
      <c r="A4835" s="69">
        <f t="shared" si="154"/>
        <v>45778</v>
      </c>
      <c r="B4835" t="s">
        <v>918</v>
      </c>
      <c r="C4835" t="s">
        <v>264</v>
      </c>
      <c r="D4835" t="s">
        <v>899</v>
      </c>
      <c r="E4835" t="s">
        <v>335</v>
      </c>
      <c r="F4835" t="s">
        <v>900</v>
      </c>
      <c r="G4835" t="s">
        <v>139</v>
      </c>
      <c r="H4835">
        <v>16</v>
      </c>
      <c r="I4835" s="68" t="str">
        <f>VLOOKUP(E4835,Refs!$P$2:$R$29,3,FALSE)</f>
        <v>Y58</v>
      </c>
      <c r="J4835" s="68" t="str">
        <f>VLOOKUP(E4835,Refs!$P$2:$S$29,4,FALSE)</f>
        <v>South West</v>
      </c>
      <c r="K4835" s="28">
        <f t="shared" si="155"/>
        <v>16</v>
      </c>
    </row>
    <row r="4836" spans="1:11" x14ac:dyDescent="0.35">
      <c r="A4836" s="69">
        <f t="shared" si="154"/>
        <v>45778</v>
      </c>
      <c r="B4836" t="s">
        <v>918</v>
      </c>
      <c r="C4836" t="s">
        <v>264</v>
      </c>
      <c r="D4836" t="s">
        <v>899</v>
      </c>
      <c r="E4836" t="s">
        <v>335</v>
      </c>
      <c r="F4836" t="s">
        <v>900</v>
      </c>
      <c r="G4836" t="s">
        <v>140</v>
      </c>
      <c r="H4836">
        <v>462</v>
      </c>
      <c r="I4836" s="68" t="str">
        <f>VLOOKUP(E4836,Refs!$P$2:$R$29,3,FALSE)</f>
        <v>Y58</v>
      </c>
      <c r="J4836" s="68" t="str">
        <f>VLOOKUP(E4836,Refs!$P$2:$S$29,4,FALSE)</f>
        <v>South West</v>
      </c>
      <c r="K4836" s="28">
        <f t="shared" si="155"/>
        <v>462</v>
      </c>
    </row>
    <row r="4837" spans="1:11" x14ac:dyDescent="0.35">
      <c r="A4837" s="69">
        <f t="shared" si="154"/>
        <v>45778</v>
      </c>
      <c r="B4837" t="s">
        <v>918</v>
      </c>
      <c r="C4837" t="s">
        <v>264</v>
      </c>
      <c r="D4837" t="s">
        <v>899</v>
      </c>
      <c r="E4837" t="s">
        <v>335</v>
      </c>
      <c r="F4837" t="s">
        <v>900</v>
      </c>
      <c r="G4837" t="s">
        <v>141</v>
      </c>
      <c r="H4837">
        <v>357</v>
      </c>
      <c r="I4837" s="68" t="str">
        <f>VLOOKUP(E4837,Refs!$P$2:$R$29,3,FALSE)</f>
        <v>Y58</v>
      </c>
      <c r="J4837" s="68" t="str">
        <f>VLOOKUP(E4837,Refs!$P$2:$S$29,4,FALSE)</f>
        <v>South West</v>
      </c>
      <c r="K4837" s="28">
        <f t="shared" si="155"/>
        <v>357</v>
      </c>
    </row>
    <row r="4838" spans="1:11" x14ac:dyDescent="0.35">
      <c r="A4838" s="69">
        <f t="shared" si="154"/>
        <v>45778</v>
      </c>
      <c r="B4838" t="s">
        <v>918</v>
      </c>
      <c r="C4838" t="s">
        <v>264</v>
      </c>
      <c r="D4838" t="s">
        <v>899</v>
      </c>
      <c r="E4838" t="s">
        <v>335</v>
      </c>
      <c r="F4838" t="s">
        <v>900</v>
      </c>
      <c r="G4838" t="s">
        <v>730</v>
      </c>
      <c r="H4838">
        <v>632</v>
      </c>
      <c r="I4838" s="68" t="str">
        <f>VLOOKUP(E4838,Refs!$P$2:$R$29,3,FALSE)</f>
        <v>Y58</v>
      </c>
      <c r="J4838" s="68" t="str">
        <f>VLOOKUP(E4838,Refs!$P$2:$S$29,4,FALSE)</f>
        <v>South West</v>
      </c>
      <c r="K4838" s="28">
        <f t="shared" si="155"/>
        <v>632</v>
      </c>
    </row>
    <row r="4839" spans="1:11" x14ac:dyDescent="0.35">
      <c r="A4839" s="69">
        <f t="shared" si="154"/>
        <v>45778</v>
      </c>
      <c r="B4839" t="s">
        <v>918</v>
      </c>
      <c r="C4839" t="s">
        <v>264</v>
      </c>
      <c r="D4839" t="s">
        <v>899</v>
      </c>
      <c r="E4839" t="s">
        <v>335</v>
      </c>
      <c r="F4839" t="s">
        <v>900</v>
      </c>
      <c r="G4839" t="s">
        <v>729</v>
      </c>
      <c r="H4839">
        <v>326</v>
      </c>
      <c r="I4839" s="68" t="str">
        <f>VLOOKUP(E4839,Refs!$P$2:$R$29,3,FALSE)</f>
        <v>Y58</v>
      </c>
      <c r="J4839" s="68" t="str">
        <f>VLOOKUP(E4839,Refs!$P$2:$S$29,4,FALSE)</f>
        <v>South West</v>
      </c>
      <c r="K4839" s="28">
        <f t="shared" si="155"/>
        <v>326</v>
      </c>
    </row>
    <row r="4840" spans="1:11" x14ac:dyDescent="0.35">
      <c r="A4840" s="69">
        <f t="shared" si="154"/>
        <v>45778</v>
      </c>
      <c r="B4840" t="s">
        <v>918</v>
      </c>
      <c r="C4840" t="s">
        <v>264</v>
      </c>
      <c r="D4840" t="s">
        <v>899</v>
      </c>
      <c r="E4840" t="s">
        <v>335</v>
      </c>
      <c r="F4840" t="s">
        <v>900</v>
      </c>
      <c r="G4840" t="s">
        <v>732</v>
      </c>
      <c r="H4840">
        <v>426</v>
      </c>
      <c r="I4840" s="68" t="str">
        <f>VLOOKUP(E4840,Refs!$P$2:$R$29,3,FALSE)</f>
        <v>Y58</v>
      </c>
      <c r="J4840" s="68" t="str">
        <f>VLOOKUP(E4840,Refs!$P$2:$S$29,4,FALSE)</f>
        <v>South West</v>
      </c>
      <c r="K4840" s="28">
        <f t="shared" si="155"/>
        <v>426</v>
      </c>
    </row>
    <row r="4841" spans="1:11" x14ac:dyDescent="0.35">
      <c r="A4841" s="69">
        <f t="shared" si="154"/>
        <v>45778</v>
      </c>
      <c r="B4841" t="s">
        <v>918</v>
      </c>
      <c r="C4841" t="s">
        <v>264</v>
      </c>
      <c r="D4841" t="s">
        <v>899</v>
      </c>
      <c r="E4841" t="s">
        <v>335</v>
      </c>
      <c r="F4841" t="s">
        <v>900</v>
      </c>
      <c r="G4841" t="s">
        <v>731</v>
      </c>
      <c r="H4841">
        <v>241</v>
      </c>
      <c r="I4841" s="68" t="str">
        <f>VLOOKUP(E4841,Refs!$P$2:$R$29,3,FALSE)</f>
        <v>Y58</v>
      </c>
      <c r="J4841" s="68" t="str">
        <f>VLOOKUP(E4841,Refs!$P$2:$S$29,4,FALSE)</f>
        <v>South West</v>
      </c>
      <c r="K4841" s="28">
        <f t="shared" si="155"/>
        <v>241</v>
      </c>
    </row>
    <row r="4842" spans="1:11" x14ac:dyDescent="0.35">
      <c r="A4842" s="69">
        <f t="shared" si="154"/>
        <v>45778</v>
      </c>
      <c r="B4842" t="s">
        <v>918</v>
      </c>
      <c r="C4842" t="s">
        <v>280</v>
      </c>
      <c r="E4842" t="s">
        <v>302</v>
      </c>
      <c r="F4842" t="s">
        <v>303</v>
      </c>
      <c r="G4842" t="s">
        <v>10</v>
      </c>
      <c r="H4842">
        <v>178297</v>
      </c>
      <c r="I4842" s="68" t="str">
        <f>VLOOKUP(E4842,Refs!$P$2:$R$29,3,FALSE)</f>
        <v>Y62</v>
      </c>
      <c r="J4842" s="68" t="str">
        <f>VLOOKUP(E4842,Refs!$P$2:$S$29,4,FALSE)</f>
        <v>North West</v>
      </c>
      <c r="K4842" s="28">
        <f t="shared" si="155"/>
        <v>178297</v>
      </c>
    </row>
    <row r="4843" spans="1:11" x14ac:dyDescent="0.35">
      <c r="A4843" s="69">
        <f t="shared" si="154"/>
        <v>45778</v>
      </c>
      <c r="B4843" t="s">
        <v>918</v>
      </c>
      <c r="C4843" t="s">
        <v>280</v>
      </c>
      <c r="E4843" t="s">
        <v>302</v>
      </c>
      <c r="F4843" t="s">
        <v>303</v>
      </c>
      <c r="G4843" t="s">
        <v>70</v>
      </c>
      <c r="H4843">
        <v>178297</v>
      </c>
      <c r="I4843" s="68" t="str">
        <f>VLOOKUP(E4843,Refs!$P$2:$R$29,3,FALSE)</f>
        <v>Y62</v>
      </c>
      <c r="J4843" s="68" t="str">
        <f>VLOOKUP(E4843,Refs!$P$2:$S$29,4,FALSE)</f>
        <v>North West</v>
      </c>
      <c r="K4843" s="28">
        <f t="shared" si="155"/>
        <v>178297</v>
      </c>
    </row>
    <row r="4844" spans="1:11" x14ac:dyDescent="0.35">
      <c r="A4844" s="69">
        <f t="shared" si="154"/>
        <v>45778</v>
      </c>
      <c r="B4844" t="s">
        <v>918</v>
      </c>
      <c r="C4844" t="s">
        <v>280</v>
      </c>
      <c r="E4844" t="s">
        <v>302</v>
      </c>
      <c r="F4844" t="s">
        <v>303</v>
      </c>
      <c r="G4844" t="s">
        <v>20</v>
      </c>
      <c r="H4844">
        <v>172777</v>
      </c>
      <c r="I4844" s="68" t="str">
        <f>VLOOKUP(E4844,Refs!$P$2:$R$29,3,FALSE)</f>
        <v>Y62</v>
      </c>
      <c r="J4844" s="68" t="str">
        <f>VLOOKUP(E4844,Refs!$P$2:$S$29,4,FALSE)</f>
        <v>North West</v>
      </c>
      <c r="K4844" s="28">
        <f t="shared" si="155"/>
        <v>172777</v>
      </c>
    </row>
    <row r="4845" spans="1:11" x14ac:dyDescent="0.35">
      <c r="A4845" s="69">
        <f t="shared" si="154"/>
        <v>45778</v>
      </c>
      <c r="B4845" t="s">
        <v>918</v>
      </c>
      <c r="C4845" t="s">
        <v>280</v>
      </c>
      <c r="E4845" t="s">
        <v>302</v>
      </c>
      <c r="F4845" t="s">
        <v>303</v>
      </c>
      <c r="G4845" t="s">
        <v>23</v>
      </c>
      <c r="H4845">
        <v>138308</v>
      </c>
      <c r="I4845" s="68" t="str">
        <f>VLOOKUP(E4845,Refs!$P$2:$R$29,3,FALSE)</f>
        <v>Y62</v>
      </c>
      <c r="J4845" s="68" t="str">
        <f>VLOOKUP(E4845,Refs!$P$2:$S$29,4,FALSE)</f>
        <v>North West</v>
      </c>
      <c r="K4845" s="28">
        <f t="shared" si="155"/>
        <v>138308</v>
      </c>
    </row>
    <row r="4846" spans="1:11" x14ac:dyDescent="0.35">
      <c r="A4846" s="69">
        <f t="shared" si="154"/>
        <v>45778</v>
      </c>
      <c r="B4846" t="s">
        <v>918</v>
      </c>
      <c r="C4846" t="s">
        <v>280</v>
      </c>
      <c r="E4846" t="s">
        <v>302</v>
      </c>
      <c r="F4846" t="s">
        <v>303</v>
      </c>
      <c r="G4846" t="s">
        <v>19</v>
      </c>
      <c r="H4846">
        <v>5520</v>
      </c>
      <c r="I4846" s="68" t="str">
        <f>VLOOKUP(E4846,Refs!$P$2:$R$29,3,FALSE)</f>
        <v>Y62</v>
      </c>
      <c r="J4846" s="68" t="str">
        <f>VLOOKUP(E4846,Refs!$P$2:$S$29,4,FALSE)</f>
        <v>North West</v>
      </c>
      <c r="K4846" s="28">
        <f t="shared" si="155"/>
        <v>5520</v>
      </c>
    </row>
    <row r="4847" spans="1:11" x14ac:dyDescent="0.35">
      <c r="A4847" s="69">
        <f t="shared" si="154"/>
        <v>45778</v>
      </c>
      <c r="B4847" t="s">
        <v>918</v>
      </c>
      <c r="C4847" t="s">
        <v>280</v>
      </c>
      <c r="E4847" t="s">
        <v>302</v>
      </c>
      <c r="F4847" t="s">
        <v>303</v>
      </c>
      <c r="G4847" t="s">
        <v>21</v>
      </c>
      <c r="H4847">
        <v>8155961</v>
      </c>
      <c r="I4847" s="68" t="str">
        <f>VLOOKUP(E4847,Refs!$P$2:$R$29,3,FALSE)</f>
        <v>Y62</v>
      </c>
      <c r="J4847" s="68" t="str">
        <f>VLOOKUP(E4847,Refs!$P$2:$S$29,4,FALSE)</f>
        <v>North West</v>
      </c>
      <c r="K4847" s="28">
        <f t="shared" si="155"/>
        <v>8155961</v>
      </c>
    </row>
    <row r="4848" spans="1:11" x14ac:dyDescent="0.35">
      <c r="A4848" s="69">
        <f t="shared" si="154"/>
        <v>45778</v>
      </c>
      <c r="B4848" t="s">
        <v>918</v>
      </c>
      <c r="C4848" t="s">
        <v>280</v>
      </c>
      <c r="E4848" t="s">
        <v>302</v>
      </c>
      <c r="F4848" t="s">
        <v>303</v>
      </c>
      <c r="G4848" t="s">
        <v>71</v>
      </c>
      <c r="H4848">
        <v>297</v>
      </c>
      <c r="I4848" s="68" t="str">
        <f>VLOOKUP(E4848,Refs!$P$2:$R$29,3,FALSE)</f>
        <v>Y62</v>
      </c>
      <c r="J4848" s="68" t="str">
        <f>VLOOKUP(E4848,Refs!$P$2:$S$29,4,FALSE)</f>
        <v>North West</v>
      </c>
      <c r="K4848" s="28">
        <f t="shared" si="155"/>
        <v>297</v>
      </c>
    </row>
    <row r="4849" spans="1:11" x14ac:dyDescent="0.35">
      <c r="A4849" s="69">
        <f t="shared" si="154"/>
        <v>45778</v>
      </c>
      <c r="B4849" t="s">
        <v>918</v>
      </c>
      <c r="C4849" t="s">
        <v>280</v>
      </c>
      <c r="E4849" t="s">
        <v>302</v>
      </c>
      <c r="F4849" t="s">
        <v>303</v>
      </c>
      <c r="G4849" t="s">
        <v>72</v>
      </c>
      <c r="H4849">
        <v>545</v>
      </c>
      <c r="I4849" s="68" t="str">
        <f>VLOOKUP(E4849,Refs!$P$2:$R$29,3,FALSE)</f>
        <v>Y62</v>
      </c>
      <c r="J4849" s="68" t="str">
        <f>VLOOKUP(E4849,Refs!$P$2:$S$29,4,FALSE)</f>
        <v>North West</v>
      </c>
      <c r="K4849" s="28">
        <f t="shared" si="155"/>
        <v>545</v>
      </c>
    </row>
    <row r="4850" spans="1:11" x14ac:dyDescent="0.35">
      <c r="A4850" s="69">
        <f t="shared" si="154"/>
        <v>45778</v>
      </c>
      <c r="B4850" t="s">
        <v>918</v>
      </c>
      <c r="C4850" t="s">
        <v>280</v>
      </c>
      <c r="E4850" t="s">
        <v>302</v>
      </c>
      <c r="F4850" t="s">
        <v>303</v>
      </c>
      <c r="G4850" t="s">
        <v>73</v>
      </c>
      <c r="H4850">
        <v>762917</v>
      </c>
      <c r="I4850" s="68" t="str">
        <f>VLOOKUP(E4850,Refs!$P$2:$R$29,3,FALSE)</f>
        <v>Y62</v>
      </c>
      <c r="J4850" s="68" t="str">
        <f>VLOOKUP(E4850,Refs!$P$2:$S$29,4,FALSE)</f>
        <v>North West</v>
      </c>
      <c r="K4850" s="28">
        <f t="shared" si="155"/>
        <v>762917</v>
      </c>
    </row>
    <row r="4851" spans="1:11" x14ac:dyDescent="0.35">
      <c r="A4851" s="69">
        <f t="shared" si="154"/>
        <v>45778</v>
      </c>
      <c r="B4851" t="s">
        <v>918</v>
      </c>
      <c r="C4851" t="s">
        <v>280</v>
      </c>
      <c r="E4851" t="s">
        <v>302</v>
      </c>
      <c r="F4851" t="s">
        <v>303</v>
      </c>
      <c r="G4851" t="s">
        <v>74</v>
      </c>
      <c r="H4851">
        <v>17470</v>
      </c>
      <c r="I4851" s="68" t="str">
        <f>VLOOKUP(E4851,Refs!$P$2:$R$29,3,FALSE)</f>
        <v>Y62</v>
      </c>
      <c r="J4851" s="68" t="str">
        <f>VLOOKUP(E4851,Refs!$P$2:$S$29,4,FALSE)</f>
        <v>North West</v>
      </c>
      <c r="K4851" s="28">
        <f t="shared" si="155"/>
        <v>17470</v>
      </c>
    </row>
    <row r="4852" spans="1:11" x14ac:dyDescent="0.35">
      <c r="A4852" s="69">
        <f t="shared" si="154"/>
        <v>45778</v>
      </c>
      <c r="B4852" t="s">
        <v>918</v>
      </c>
      <c r="C4852" t="s">
        <v>280</v>
      </c>
      <c r="E4852" t="s">
        <v>302</v>
      </c>
      <c r="F4852" t="s">
        <v>303</v>
      </c>
      <c r="G4852" t="s">
        <v>75</v>
      </c>
      <c r="H4852">
        <v>46887511</v>
      </c>
      <c r="I4852" s="68" t="str">
        <f>VLOOKUP(E4852,Refs!$P$2:$R$29,3,FALSE)</f>
        <v>Y62</v>
      </c>
      <c r="J4852" s="68" t="str">
        <f>VLOOKUP(E4852,Refs!$P$2:$S$29,4,FALSE)</f>
        <v>North West</v>
      </c>
      <c r="K4852" s="28">
        <f t="shared" si="155"/>
        <v>46887511</v>
      </c>
    </row>
    <row r="4853" spans="1:11" x14ac:dyDescent="0.35">
      <c r="A4853" s="69">
        <f t="shared" si="154"/>
        <v>45778</v>
      </c>
      <c r="B4853" t="s">
        <v>918</v>
      </c>
      <c r="C4853" t="s">
        <v>280</v>
      </c>
      <c r="E4853" t="s">
        <v>302</v>
      </c>
      <c r="F4853" t="s">
        <v>303</v>
      </c>
      <c r="G4853" t="s">
        <v>26</v>
      </c>
      <c r="H4853">
        <v>167892</v>
      </c>
      <c r="I4853" s="68" t="str">
        <f>VLOOKUP(E4853,Refs!$P$2:$R$29,3,FALSE)</f>
        <v>Y62</v>
      </c>
      <c r="J4853" s="68" t="str">
        <f>VLOOKUP(E4853,Refs!$P$2:$S$29,4,FALSE)</f>
        <v>North West</v>
      </c>
      <c r="K4853" s="28">
        <f t="shared" si="155"/>
        <v>167892</v>
      </c>
    </row>
    <row r="4854" spans="1:11" x14ac:dyDescent="0.35">
      <c r="A4854" s="69">
        <f t="shared" si="154"/>
        <v>45778</v>
      </c>
      <c r="B4854" t="s">
        <v>918</v>
      </c>
      <c r="C4854" t="s">
        <v>280</v>
      </c>
      <c r="E4854" t="s">
        <v>302</v>
      </c>
      <c r="F4854" t="s">
        <v>303</v>
      </c>
      <c r="G4854" t="s">
        <v>76</v>
      </c>
      <c r="H4854">
        <v>28066</v>
      </c>
      <c r="I4854" s="68" t="str">
        <f>VLOOKUP(E4854,Refs!$P$2:$R$29,3,FALSE)</f>
        <v>Y62</v>
      </c>
      <c r="J4854" s="68" t="str">
        <f>VLOOKUP(E4854,Refs!$P$2:$S$29,4,FALSE)</f>
        <v>North West</v>
      </c>
      <c r="K4854" s="28">
        <f t="shared" si="155"/>
        <v>28066</v>
      </c>
    </row>
    <row r="4855" spans="1:11" x14ac:dyDescent="0.35">
      <c r="A4855" s="69">
        <f t="shared" si="154"/>
        <v>45778</v>
      </c>
      <c r="B4855" t="s">
        <v>918</v>
      </c>
      <c r="C4855" t="s">
        <v>280</v>
      </c>
      <c r="E4855" t="s">
        <v>302</v>
      </c>
      <c r="F4855" t="s">
        <v>303</v>
      </c>
      <c r="G4855" t="s">
        <v>77</v>
      </c>
      <c r="H4855">
        <v>122244</v>
      </c>
      <c r="I4855" s="68" t="str">
        <f>VLOOKUP(E4855,Refs!$P$2:$R$29,3,FALSE)</f>
        <v>Y62</v>
      </c>
      <c r="J4855" s="68" t="str">
        <f>VLOOKUP(E4855,Refs!$P$2:$S$29,4,FALSE)</f>
        <v>North West</v>
      </c>
      <c r="K4855" s="28">
        <f t="shared" si="155"/>
        <v>122244</v>
      </c>
    </row>
    <row r="4856" spans="1:11" x14ac:dyDescent="0.35">
      <c r="A4856" s="69">
        <f t="shared" si="154"/>
        <v>45778</v>
      </c>
      <c r="B4856" t="s">
        <v>918</v>
      </c>
      <c r="C4856" t="s">
        <v>280</v>
      </c>
      <c r="E4856" t="s">
        <v>302</v>
      </c>
      <c r="F4856" t="s">
        <v>303</v>
      </c>
      <c r="G4856" t="s">
        <v>78</v>
      </c>
      <c r="H4856">
        <v>12940</v>
      </c>
      <c r="I4856" s="68" t="str">
        <f>VLOOKUP(E4856,Refs!$P$2:$R$29,3,FALSE)</f>
        <v>Y62</v>
      </c>
      <c r="J4856" s="68" t="str">
        <f>VLOOKUP(E4856,Refs!$P$2:$S$29,4,FALSE)</f>
        <v>North West</v>
      </c>
      <c r="K4856" s="28">
        <f t="shared" si="155"/>
        <v>12940</v>
      </c>
    </row>
    <row r="4857" spans="1:11" x14ac:dyDescent="0.35">
      <c r="A4857" s="69">
        <f t="shared" si="154"/>
        <v>45778</v>
      </c>
      <c r="B4857" t="s">
        <v>918</v>
      </c>
      <c r="C4857" t="s">
        <v>280</v>
      </c>
      <c r="E4857" t="s">
        <v>302</v>
      </c>
      <c r="F4857" t="s">
        <v>303</v>
      </c>
      <c r="G4857" t="s">
        <v>79</v>
      </c>
      <c r="H4857">
        <v>4642</v>
      </c>
      <c r="I4857" s="68" t="str">
        <f>VLOOKUP(E4857,Refs!$P$2:$R$29,3,FALSE)</f>
        <v>Y62</v>
      </c>
      <c r="J4857" s="68" t="str">
        <f>VLOOKUP(E4857,Refs!$P$2:$S$29,4,FALSE)</f>
        <v>North West</v>
      </c>
      <c r="K4857" s="28">
        <f t="shared" si="155"/>
        <v>4642</v>
      </c>
    </row>
    <row r="4858" spans="1:11" x14ac:dyDescent="0.35">
      <c r="A4858" s="69">
        <f t="shared" si="154"/>
        <v>45778</v>
      </c>
      <c r="B4858" t="s">
        <v>918</v>
      </c>
      <c r="C4858" t="s">
        <v>280</v>
      </c>
      <c r="E4858" t="s">
        <v>302</v>
      </c>
      <c r="F4858" t="s">
        <v>303</v>
      </c>
      <c r="G4858" t="s">
        <v>80</v>
      </c>
      <c r="H4858">
        <v>0</v>
      </c>
      <c r="I4858" s="68" t="str">
        <f>VLOOKUP(E4858,Refs!$P$2:$R$29,3,FALSE)</f>
        <v>Y62</v>
      </c>
      <c r="J4858" s="68" t="str">
        <f>VLOOKUP(E4858,Refs!$P$2:$S$29,4,FALSE)</f>
        <v>North West</v>
      </c>
      <c r="K4858" s="28" t="str">
        <f t="shared" si="155"/>
        <v/>
      </c>
    </row>
    <row r="4859" spans="1:11" x14ac:dyDescent="0.35">
      <c r="A4859" s="69">
        <f t="shared" si="154"/>
        <v>45778</v>
      </c>
      <c r="B4859" t="s">
        <v>918</v>
      </c>
      <c r="C4859" t="s">
        <v>280</v>
      </c>
      <c r="E4859" t="s">
        <v>302</v>
      </c>
      <c r="F4859" t="s">
        <v>303</v>
      </c>
      <c r="G4859" t="s">
        <v>25</v>
      </c>
      <c r="H4859">
        <v>68626</v>
      </c>
      <c r="I4859" s="68" t="str">
        <f>VLOOKUP(E4859,Refs!$P$2:$R$29,3,FALSE)</f>
        <v>Y62</v>
      </c>
      <c r="J4859" s="68" t="str">
        <f>VLOOKUP(E4859,Refs!$P$2:$S$29,4,FALSE)</f>
        <v>North West</v>
      </c>
      <c r="K4859" s="28">
        <f t="shared" si="155"/>
        <v>68626</v>
      </c>
    </row>
    <row r="4860" spans="1:11" x14ac:dyDescent="0.35">
      <c r="A4860" s="69">
        <f t="shared" si="154"/>
        <v>45778</v>
      </c>
      <c r="B4860" t="s">
        <v>918</v>
      </c>
      <c r="C4860" t="s">
        <v>280</v>
      </c>
      <c r="E4860" t="s">
        <v>302</v>
      </c>
      <c r="F4860" t="s">
        <v>303</v>
      </c>
      <c r="G4860" t="s">
        <v>81</v>
      </c>
      <c r="H4860">
        <v>228</v>
      </c>
      <c r="I4860" s="68" t="str">
        <f>VLOOKUP(E4860,Refs!$P$2:$R$29,3,FALSE)</f>
        <v>Y62</v>
      </c>
      <c r="J4860" s="68" t="str">
        <f>VLOOKUP(E4860,Refs!$P$2:$S$29,4,FALSE)</f>
        <v>North West</v>
      </c>
      <c r="K4860" s="28">
        <f t="shared" si="155"/>
        <v>228</v>
      </c>
    </row>
    <row r="4861" spans="1:11" x14ac:dyDescent="0.35">
      <c r="A4861" s="69">
        <f t="shared" si="154"/>
        <v>45778</v>
      </c>
      <c r="B4861" t="s">
        <v>918</v>
      </c>
      <c r="C4861" t="s">
        <v>280</v>
      </c>
      <c r="E4861" t="s">
        <v>302</v>
      </c>
      <c r="F4861" t="s">
        <v>303</v>
      </c>
      <c r="G4861" t="s">
        <v>82</v>
      </c>
      <c r="H4861">
        <v>13978</v>
      </c>
      <c r="I4861" s="68" t="str">
        <f>VLOOKUP(E4861,Refs!$P$2:$R$29,3,FALSE)</f>
        <v>Y62</v>
      </c>
      <c r="J4861" s="68" t="str">
        <f>VLOOKUP(E4861,Refs!$P$2:$S$29,4,FALSE)</f>
        <v>North West</v>
      </c>
      <c r="K4861" s="28">
        <f t="shared" si="155"/>
        <v>13978</v>
      </c>
    </row>
    <row r="4862" spans="1:11" x14ac:dyDescent="0.35">
      <c r="A4862" s="69">
        <f t="shared" si="154"/>
        <v>45778</v>
      </c>
      <c r="B4862" t="s">
        <v>918</v>
      </c>
      <c r="C4862" t="s">
        <v>280</v>
      </c>
      <c r="E4862" t="s">
        <v>302</v>
      </c>
      <c r="F4862" t="s">
        <v>303</v>
      </c>
      <c r="G4862" t="s">
        <v>83</v>
      </c>
      <c r="H4862">
        <v>8036</v>
      </c>
      <c r="I4862" s="68" t="str">
        <f>VLOOKUP(E4862,Refs!$P$2:$R$29,3,FALSE)</f>
        <v>Y62</v>
      </c>
      <c r="J4862" s="68" t="str">
        <f>VLOOKUP(E4862,Refs!$P$2:$S$29,4,FALSE)</f>
        <v>North West</v>
      </c>
      <c r="K4862" s="28">
        <f t="shared" si="155"/>
        <v>8036</v>
      </c>
    </row>
    <row r="4863" spans="1:11" x14ac:dyDescent="0.35">
      <c r="A4863" s="69">
        <f t="shared" si="154"/>
        <v>45778</v>
      </c>
      <c r="B4863" t="s">
        <v>918</v>
      </c>
      <c r="C4863" t="s">
        <v>280</v>
      </c>
      <c r="E4863" t="s">
        <v>302</v>
      </c>
      <c r="F4863" t="s">
        <v>303</v>
      </c>
      <c r="G4863" t="s">
        <v>84</v>
      </c>
      <c r="H4863">
        <v>1999</v>
      </c>
      <c r="I4863" s="68" t="str">
        <f>VLOOKUP(E4863,Refs!$P$2:$R$29,3,FALSE)</f>
        <v>Y62</v>
      </c>
      <c r="J4863" s="68" t="str">
        <f>VLOOKUP(E4863,Refs!$P$2:$S$29,4,FALSE)</f>
        <v>North West</v>
      </c>
      <c r="K4863" s="28">
        <f t="shared" si="155"/>
        <v>1999</v>
      </c>
    </row>
    <row r="4864" spans="1:11" x14ac:dyDescent="0.35">
      <c r="A4864" s="69">
        <f t="shared" si="154"/>
        <v>45778</v>
      </c>
      <c r="B4864" t="s">
        <v>918</v>
      </c>
      <c r="C4864" t="s">
        <v>280</v>
      </c>
      <c r="E4864" t="s">
        <v>302</v>
      </c>
      <c r="F4864" t="s">
        <v>303</v>
      </c>
      <c r="G4864" t="s">
        <v>85</v>
      </c>
      <c r="H4864">
        <v>7719</v>
      </c>
      <c r="I4864" s="68" t="str">
        <f>VLOOKUP(E4864,Refs!$P$2:$R$29,3,FALSE)</f>
        <v>Y62</v>
      </c>
      <c r="J4864" s="68" t="str">
        <f>VLOOKUP(E4864,Refs!$P$2:$S$29,4,FALSE)</f>
        <v>North West</v>
      </c>
      <c r="K4864" s="28">
        <f t="shared" si="155"/>
        <v>7719</v>
      </c>
    </row>
    <row r="4865" spans="1:11" x14ac:dyDescent="0.35">
      <c r="A4865" s="69">
        <f t="shared" si="154"/>
        <v>45778</v>
      </c>
      <c r="B4865" t="s">
        <v>918</v>
      </c>
      <c r="C4865" t="s">
        <v>280</v>
      </c>
      <c r="E4865" t="s">
        <v>302</v>
      </c>
      <c r="F4865" t="s">
        <v>303</v>
      </c>
      <c r="G4865" t="s">
        <v>86</v>
      </c>
      <c r="H4865">
        <v>717</v>
      </c>
      <c r="I4865" s="68" t="str">
        <f>VLOOKUP(E4865,Refs!$P$2:$R$29,3,FALSE)</f>
        <v>Y62</v>
      </c>
      <c r="J4865" s="68" t="str">
        <f>VLOOKUP(E4865,Refs!$P$2:$S$29,4,FALSE)</f>
        <v>North West</v>
      </c>
      <c r="K4865" s="28">
        <f t="shared" si="155"/>
        <v>717</v>
      </c>
    </row>
    <row r="4866" spans="1:11" x14ac:dyDescent="0.35">
      <c r="A4866" s="69">
        <f t="shared" si="154"/>
        <v>45778</v>
      </c>
      <c r="B4866" t="s">
        <v>918</v>
      </c>
      <c r="C4866" t="s">
        <v>280</v>
      </c>
      <c r="E4866" t="s">
        <v>302</v>
      </c>
      <c r="F4866" t="s">
        <v>303</v>
      </c>
      <c r="G4866" t="s">
        <v>87</v>
      </c>
      <c r="H4866">
        <v>321</v>
      </c>
      <c r="I4866" s="68" t="str">
        <f>VLOOKUP(E4866,Refs!$P$2:$R$29,3,FALSE)</f>
        <v>Y62</v>
      </c>
      <c r="J4866" s="68" t="str">
        <f>VLOOKUP(E4866,Refs!$P$2:$S$29,4,FALSE)</f>
        <v>North West</v>
      </c>
      <c r="K4866" s="28">
        <f t="shared" si="155"/>
        <v>321</v>
      </c>
    </row>
    <row r="4867" spans="1:11" x14ac:dyDescent="0.35">
      <c r="A4867" s="69">
        <f t="shared" ref="A4867:A4930" si="156">DATEVALUE(RIGHT(B4867,8))</f>
        <v>45778</v>
      </c>
      <c r="B4867" t="s">
        <v>918</v>
      </c>
      <c r="C4867" t="s">
        <v>280</v>
      </c>
      <c r="E4867" t="s">
        <v>302</v>
      </c>
      <c r="F4867" t="s">
        <v>303</v>
      </c>
      <c r="G4867" t="s">
        <v>88</v>
      </c>
      <c r="H4867" t="s">
        <v>892</v>
      </c>
      <c r="I4867" s="68" t="str">
        <f>VLOOKUP(E4867,Refs!$P$2:$R$29,3,FALSE)</f>
        <v>Y62</v>
      </c>
      <c r="J4867" s="68" t="str">
        <f>VLOOKUP(E4867,Refs!$P$2:$S$29,4,FALSE)</f>
        <v>North West</v>
      </c>
      <c r="K4867" s="28" t="str">
        <f t="shared" si="155"/>
        <v>-</v>
      </c>
    </row>
    <row r="4868" spans="1:11" x14ac:dyDescent="0.35">
      <c r="A4868" s="69">
        <f t="shared" si="156"/>
        <v>45778</v>
      </c>
      <c r="B4868" t="s">
        <v>918</v>
      </c>
      <c r="C4868" t="s">
        <v>280</v>
      </c>
      <c r="E4868" t="s">
        <v>302</v>
      </c>
      <c r="F4868" t="s">
        <v>303</v>
      </c>
      <c r="G4868" t="s">
        <v>89</v>
      </c>
      <c r="H4868" t="s">
        <v>892</v>
      </c>
      <c r="I4868" s="68" t="str">
        <f>VLOOKUP(E4868,Refs!$P$2:$R$29,3,FALSE)</f>
        <v>Y62</v>
      </c>
      <c r="J4868" s="68" t="str">
        <f>VLOOKUP(E4868,Refs!$P$2:$S$29,4,FALSE)</f>
        <v>North West</v>
      </c>
      <c r="K4868" s="28" t="str">
        <f t="shared" si="155"/>
        <v>-</v>
      </c>
    </row>
    <row r="4869" spans="1:11" x14ac:dyDescent="0.35">
      <c r="A4869" s="69">
        <f t="shared" si="156"/>
        <v>45778</v>
      </c>
      <c r="B4869" t="s">
        <v>918</v>
      </c>
      <c r="C4869" t="s">
        <v>280</v>
      </c>
      <c r="E4869" t="s">
        <v>302</v>
      </c>
      <c r="F4869" t="s">
        <v>303</v>
      </c>
      <c r="G4869" t="s">
        <v>90</v>
      </c>
      <c r="H4869">
        <v>181435</v>
      </c>
      <c r="I4869" s="68" t="str">
        <f>VLOOKUP(E4869,Refs!$P$2:$R$29,3,FALSE)</f>
        <v>Y62</v>
      </c>
      <c r="J4869" s="68" t="str">
        <f>VLOOKUP(E4869,Refs!$P$2:$S$29,4,FALSE)</f>
        <v>North West</v>
      </c>
      <c r="K4869" s="28">
        <f t="shared" si="155"/>
        <v>181435</v>
      </c>
    </row>
    <row r="4870" spans="1:11" x14ac:dyDescent="0.35">
      <c r="A4870" s="69">
        <f t="shared" si="156"/>
        <v>45778</v>
      </c>
      <c r="B4870" t="s">
        <v>918</v>
      </c>
      <c r="C4870" t="s">
        <v>280</v>
      </c>
      <c r="E4870" t="s">
        <v>302</v>
      </c>
      <c r="F4870" t="s">
        <v>303</v>
      </c>
      <c r="G4870" t="s">
        <v>27</v>
      </c>
      <c r="H4870">
        <v>19425</v>
      </c>
      <c r="I4870" s="68" t="str">
        <f>VLOOKUP(E4870,Refs!$P$2:$R$29,3,FALSE)</f>
        <v>Y62</v>
      </c>
      <c r="J4870" s="68" t="str">
        <f>VLOOKUP(E4870,Refs!$P$2:$S$29,4,FALSE)</f>
        <v>North West</v>
      </c>
      <c r="K4870" s="28">
        <f t="shared" si="155"/>
        <v>19425</v>
      </c>
    </row>
    <row r="4871" spans="1:11" x14ac:dyDescent="0.35">
      <c r="A4871" s="69">
        <f t="shared" si="156"/>
        <v>45778</v>
      </c>
      <c r="B4871" t="s">
        <v>918</v>
      </c>
      <c r="C4871" t="s">
        <v>280</v>
      </c>
      <c r="E4871" t="s">
        <v>302</v>
      </c>
      <c r="F4871" t="s">
        <v>303</v>
      </c>
      <c r="G4871" t="s">
        <v>29</v>
      </c>
      <c r="H4871">
        <v>27636</v>
      </c>
      <c r="I4871" s="68" t="str">
        <f>VLOOKUP(E4871,Refs!$P$2:$R$29,3,FALSE)</f>
        <v>Y62</v>
      </c>
      <c r="J4871" s="68" t="str">
        <f>VLOOKUP(E4871,Refs!$P$2:$S$29,4,FALSE)</f>
        <v>North West</v>
      </c>
      <c r="K4871" s="28">
        <f t="shared" si="155"/>
        <v>27636</v>
      </c>
    </row>
    <row r="4872" spans="1:11" x14ac:dyDescent="0.35">
      <c r="A4872" s="69">
        <f t="shared" si="156"/>
        <v>45778</v>
      </c>
      <c r="B4872" t="s">
        <v>918</v>
      </c>
      <c r="C4872" t="s">
        <v>280</v>
      </c>
      <c r="E4872" t="s">
        <v>302</v>
      </c>
      <c r="F4872" t="s">
        <v>303</v>
      </c>
      <c r="G4872" t="s">
        <v>91</v>
      </c>
      <c r="H4872">
        <v>10079</v>
      </c>
      <c r="I4872" s="68" t="str">
        <f>VLOOKUP(E4872,Refs!$P$2:$R$29,3,FALSE)</f>
        <v>Y62</v>
      </c>
      <c r="J4872" s="68" t="str">
        <f>VLOOKUP(E4872,Refs!$P$2:$S$29,4,FALSE)</f>
        <v>North West</v>
      </c>
      <c r="K4872" s="28">
        <f t="shared" si="155"/>
        <v>10079</v>
      </c>
    </row>
    <row r="4873" spans="1:11" x14ac:dyDescent="0.35">
      <c r="A4873" s="69">
        <f t="shared" si="156"/>
        <v>45778</v>
      </c>
      <c r="B4873" t="s">
        <v>918</v>
      </c>
      <c r="C4873" t="s">
        <v>280</v>
      </c>
      <c r="E4873" t="s">
        <v>302</v>
      </c>
      <c r="F4873" t="s">
        <v>303</v>
      </c>
      <c r="G4873" t="s">
        <v>92</v>
      </c>
      <c r="H4873">
        <v>127</v>
      </c>
      <c r="I4873" s="68" t="str">
        <f>VLOOKUP(E4873,Refs!$P$2:$R$29,3,FALSE)</f>
        <v>Y62</v>
      </c>
      <c r="J4873" s="68" t="str">
        <f>VLOOKUP(E4873,Refs!$P$2:$S$29,4,FALSE)</f>
        <v>North West</v>
      </c>
      <c r="K4873" s="28">
        <f t="shared" si="155"/>
        <v>127</v>
      </c>
    </row>
    <row r="4874" spans="1:11" x14ac:dyDescent="0.35">
      <c r="A4874" s="69">
        <f t="shared" si="156"/>
        <v>45778</v>
      </c>
      <c r="B4874" t="s">
        <v>918</v>
      </c>
      <c r="C4874" t="s">
        <v>280</v>
      </c>
      <c r="E4874" t="s">
        <v>302</v>
      </c>
      <c r="F4874" t="s">
        <v>303</v>
      </c>
      <c r="G4874" t="s">
        <v>93</v>
      </c>
      <c r="H4874">
        <v>3052</v>
      </c>
      <c r="I4874" s="68" t="str">
        <f>VLOOKUP(E4874,Refs!$P$2:$R$29,3,FALSE)</f>
        <v>Y62</v>
      </c>
      <c r="J4874" s="68" t="str">
        <f>VLOOKUP(E4874,Refs!$P$2:$S$29,4,FALSE)</f>
        <v>North West</v>
      </c>
      <c r="K4874" s="28">
        <f t="shared" si="155"/>
        <v>3052</v>
      </c>
    </row>
    <row r="4875" spans="1:11" x14ac:dyDescent="0.35">
      <c r="A4875" s="69">
        <f t="shared" si="156"/>
        <v>45778</v>
      </c>
      <c r="B4875" t="s">
        <v>918</v>
      </c>
      <c r="C4875" t="s">
        <v>280</v>
      </c>
      <c r="E4875" t="s">
        <v>302</v>
      </c>
      <c r="F4875" t="s">
        <v>303</v>
      </c>
      <c r="G4875" t="s">
        <v>94</v>
      </c>
      <c r="H4875">
        <v>649</v>
      </c>
      <c r="I4875" s="68" t="str">
        <f>VLOOKUP(E4875,Refs!$P$2:$R$29,3,FALSE)</f>
        <v>Y62</v>
      </c>
      <c r="J4875" s="68" t="str">
        <f>VLOOKUP(E4875,Refs!$P$2:$S$29,4,FALSE)</f>
        <v>North West</v>
      </c>
      <c r="K4875" s="28">
        <f t="shared" si="155"/>
        <v>649</v>
      </c>
    </row>
    <row r="4876" spans="1:11" x14ac:dyDescent="0.35">
      <c r="A4876" s="69">
        <f t="shared" si="156"/>
        <v>45778</v>
      </c>
      <c r="B4876" t="s">
        <v>918</v>
      </c>
      <c r="C4876" t="s">
        <v>280</v>
      </c>
      <c r="E4876" t="s">
        <v>302</v>
      </c>
      <c r="F4876" t="s">
        <v>303</v>
      </c>
      <c r="G4876" t="s">
        <v>95</v>
      </c>
      <c r="H4876">
        <v>13066</v>
      </c>
      <c r="I4876" s="68" t="str">
        <f>VLOOKUP(E4876,Refs!$P$2:$R$29,3,FALSE)</f>
        <v>Y62</v>
      </c>
      <c r="J4876" s="68" t="str">
        <f>VLOOKUP(E4876,Refs!$P$2:$S$29,4,FALSE)</f>
        <v>North West</v>
      </c>
      <c r="K4876" s="28">
        <f t="shared" si="155"/>
        <v>13066</v>
      </c>
    </row>
    <row r="4877" spans="1:11" x14ac:dyDescent="0.35">
      <c r="A4877" s="69">
        <f t="shared" si="156"/>
        <v>45778</v>
      </c>
      <c r="B4877" t="s">
        <v>918</v>
      </c>
      <c r="C4877" t="s">
        <v>280</v>
      </c>
      <c r="E4877" t="s">
        <v>302</v>
      </c>
      <c r="F4877" t="s">
        <v>303</v>
      </c>
      <c r="G4877" t="s">
        <v>96</v>
      </c>
      <c r="H4877">
        <v>2474</v>
      </c>
      <c r="I4877" s="68" t="str">
        <f>VLOOKUP(E4877,Refs!$P$2:$R$29,3,FALSE)</f>
        <v>Y62</v>
      </c>
      <c r="J4877" s="68" t="str">
        <f>VLOOKUP(E4877,Refs!$P$2:$S$29,4,FALSE)</f>
        <v>North West</v>
      </c>
      <c r="K4877" s="28">
        <f t="shared" si="155"/>
        <v>2474</v>
      </c>
    </row>
    <row r="4878" spans="1:11" x14ac:dyDescent="0.35">
      <c r="A4878" s="69">
        <f t="shared" si="156"/>
        <v>45778</v>
      </c>
      <c r="B4878" t="s">
        <v>918</v>
      </c>
      <c r="C4878" t="s">
        <v>280</v>
      </c>
      <c r="E4878" t="s">
        <v>302</v>
      </c>
      <c r="F4878" t="s">
        <v>303</v>
      </c>
      <c r="G4878" t="s">
        <v>97</v>
      </c>
      <c r="H4878">
        <v>11897</v>
      </c>
      <c r="I4878" s="68" t="str">
        <f>VLOOKUP(E4878,Refs!$P$2:$R$29,3,FALSE)</f>
        <v>Y62</v>
      </c>
      <c r="J4878" s="68" t="str">
        <f>VLOOKUP(E4878,Refs!$P$2:$S$29,4,FALSE)</f>
        <v>North West</v>
      </c>
      <c r="K4878" s="28">
        <f t="shared" si="155"/>
        <v>11897</v>
      </c>
    </row>
    <row r="4879" spans="1:11" x14ac:dyDescent="0.35">
      <c r="A4879" s="69">
        <f t="shared" si="156"/>
        <v>45778</v>
      </c>
      <c r="B4879" t="s">
        <v>918</v>
      </c>
      <c r="C4879" t="s">
        <v>280</v>
      </c>
      <c r="E4879" t="s">
        <v>302</v>
      </c>
      <c r="F4879" t="s">
        <v>303</v>
      </c>
      <c r="G4879" t="s">
        <v>31</v>
      </c>
      <c r="H4879">
        <v>2250</v>
      </c>
      <c r="I4879" s="68" t="str">
        <f>VLOOKUP(E4879,Refs!$P$2:$R$29,3,FALSE)</f>
        <v>Y62</v>
      </c>
      <c r="J4879" s="68" t="str">
        <f>VLOOKUP(E4879,Refs!$P$2:$S$29,4,FALSE)</f>
        <v>North West</v>
      </c>
      <c r="K4879" s="28">
        <f t="shared" si="155"/>
        <v>2250</v>
      </c>
    </row>
    <row r="4880" spans="1:11" x14ac:dyDescent="0.35">
      <c r="A4880" s="69">
        <f t="shared" si="156"/>
        <v>45778</v>
      </c>
      <c r="B4880" t="s">
        <v>918</v>
      </c>
      <c r="C4880" t="s">
        <v>280</v>
      </c>
      <c r="E4880" t="s">
        <v>302</v>
      </c>
      <c r="F4880" t="s">
        <v>303</v>
      </c>
      <c r="G4880" t="s">
        <v>98</v>
      </c>
      <c r="H4880">
        <v>36409</v>
      </c>
      <c r="I4880" s="68" t="str">
        <f>VLOOKUP(E4880,Refs!$P$2:$R$29,3,FALSE)</f>
        <v>Y62</v>
      </c>
      <c r="J4880" s="68" t="str">
        <f>VLOOKUP(E4880,Refs!$P$2:$S$29,4,FALSE)</f>
        <v>North West</v>
      </c>
      <c r="K4880" s="28">
        <f t="shared" si="155"/>
        <v>36409</v>
      </c>
    </row>
    <row r="4881" spans="1:11" x14ac:dyDescent="0.35">
      <c r="A4881" s="69">
        <f t="shared" si="156"/>
        <v>45778</v>
      </c>
      <c r="B4881" t="s">
        <v>918</v>
      </c>
      <c r="C4881" t="s">
        <v>280</v>
      </c>
      <c r="E4881" t="s">
        <v>302</v>
      </c>
      <c r="F4881" t="s">
        <v>303</v>
      </c>
      <c r="G4881" t="s">
        <v>99</v>
      </c>
      <c r="H4881">
        <v>6424</v>
      </c>
      <c r="I4881" s="68" t="str">
        <f>VLOOKUP(E4881,Refs!$P$2:$R$29,3,FALSE)</f>
        <v>Y62</v>
      </c>
      <c r="J4881" s="68" t="str">
        <f>VLOOKUP(E4881,Refs!$P$2:$S$29,4,FALSE)</f>
        <v>North West</v>
      </c>
      <c r="K4881" s="28">
        <f t="shared" si="155"/>
        <v>6424</v>
      </c>
    </row>
    <row r="4882" spans="1:11" x14ac:dyDescent="0.35">
      <c r="A4882" s="69">
        <f t="shared" si="156"/>
        <v>45778</v>
      </c>
      <c r="B4882" t="s">
        <v>918</v>
      </c>
      <c r="C4882" t="s">
        <v>280</v>
      </c>
      <c r="E4882" t="s">
        <v>302</v>
      </c>
      <c r="F4882" t="s">
        <v>303</v>
      </c>
      <c r="G4882" t="s">
        <v>100</v>
      </c>
      <c r="H4882">
        <v>4593</v>
      </c>
      <c r="I4882" s="68" t="str">
        <f>VLOOKUP(E4882,Refs!$P$2:$R$29,3,FALSE)</f>
        <v>Y62</v>
      </c>
      <c r="J4882" s="68" t="str">
        <f>VLOOKUP(E4882,Refs!$P$2:$S$29,4,FALSE)</f>
        <v>North West</v>
      </c>
      <c r="K4882" s="28">
        <f t="shared" si="155"/>
        <v>4593</v>
      </c>
    </row>
    <row r="4883" spans="1:11" x14ac:dyDescent="0.35">
      <c r="A4883" s="69">
        <f t="shared" si="156"/>
        <v>45778</v>
      </c>
      <c r="B4883" t="s">
        <v>918</v>
      </c>
      <c r="C4883" t="s">
        <v>280</v>
      </c>
      <c r="E4883" t="s">
        <v>302</v>
      </c>
      <c r="F4883" t="s">
        <v>303</v>
      </c>
      <c r="G4883" t="s">
        <v>101</v>
      </c>
      <c r="H4883">
        <v>3402</v>
      </c>
      <c r="I4883" s="68" t="str">
        <f>VLOOKUP(E4883,Refs!$P$2:$R$29,3,FALSE)</f>
        <v>Y62</v>
      </c>
      <c r="J4883" s="68" t="str">
        <f>VLOOKUP(E4883,Refs!$P$2:$S$29,4,FALSE)</f>
        <v>North West</v>
      </c>
      <c r="K4883" s="28">
        <f t="shared" si="155"/>
        <v>3402</v>
      </c>
    </row>
    <row r="4884" spans="1:11" x14ac:dyDescent="0.35">
      <c r="A4884" s="69">
        <f t="shared" si="156"/>
        <v>45778</v>
      </c>
      <c r="B4884" t="s">
        <v>918</v>
      </c>
      <c r="C4884" t="s">
        <v>280</v>
      </c>
      <c r="E4884" t="s">
        <v>302</v>
      </c>
      <c r="F4884" t="s">
        <v>303</v>
      </c>
      <c r="G4884" t="s">
        <v>102</v>
      </c>
      <c r="H4884">
        <v>944</v>
      </c>
      <c r="I4884" s="68" t="str">
        <f>VLOOKUP(E4884,Refs!$P$2:$R$29,3,FALSE)</f>
        <v>Y62</v>
      </c>
      <c r="J4884" s="68" t="str">
        <f>VLOOKUP(E4884,Refs!$P$2:$S$29,4,FALSE)</f>
        <v>North West</v>
      </c>
      <c r="K4884" s="28">
        <f t="shared" si="155"/>
        <v>944</v>
      </c>
    </row>
    <row r="4885" spans="1:11" x14ac:dyDescent="0.35">
      <c r="A4885" s="69">
        <f t="shared" si="156"/>
        <v>45778</v>
      </c>
      <c r="B4885" t="s">
        <v>918</v>
      </c>
      <c r="C4885" t="s">
        <v>280</v>
      </c>
      <c r="E4885" t="s">
        <v>302</v>
      </c>
      <c r="F4885" t="s">
        <v>303</v>
      </c>
      <c r="G4885" t="s">
        <v>103</v>
      </c>
      <c r="H4885">
        <v>162</v>
      </c>
      <c r="I4885" s="68" t="str">
        <f>VLOOKUP(E4885,Refs!$P$2:$R$29,3,FALSE)</f>
        <v>Y62</v>
      </c>
      <c r="J4885" s="68" t="str">
        <f>VLOOKUP(E4885,Refs!$P$2:$S$29,4,FALSE)</f>
        <v>North West</v>
      </c>
      <c r="K4885" s="28">
        <f t="shared" si="155"/>
        <v>162</v>
      </c>
    </row>
    <row r="4886" spans="1:11" x14ac:dyDescent="0.35">
      <c r="A4886" s="69">
        <f t="shared" si="156"/>
        <v>45778</v>
      </c>
      <c r="B4886" t="s">
        <v>918</v>
      </c>
      <c r="C4886" t="s">
        <v>280</v>
      </c>
      <c r="E4886" t="s">
        <v>302</v>
      </c>
      <c r="F4886" t="s">
        <v>303</v>
      </c>
      <c r="G4886" t="s">
        <v>104</v>
      </c>
      <c r="H4886">
        <v>260</v>
      </c>
      <c r="I4886" s="68" t="str">
        <f>VLOOKUP(E4886,Refs!$P$2:$R$29,3,FALSE)</f>
        <v>Y62</v>
      </c>
      <c r="J4886" s="68" t="str">
        <f>VLOOKUP(E4886,Refs!$P$2:$S$29,4,FALSE)</f>
        <v>North West</v>
      </c>
      <c r="K4886" s="28">
        <f t="shared" si="155"/>
        <v>260</v>
      </c>
    </row>
    <row r="4887" spans="1:11" x14ac:dyDescent="0.35">
      <c r="A4887" s="69">
        <f t="shared" si="156"/>
        <v>45778</v>
      </c>
      <c r="B4887" t="s">
        <v>918</v>
      </c>
      <c r="C4887" t="s">
        <v>280</v>
      </c>
      <c r="E4887" t="s">
        <v>302</v>
      </c>
      <c r="F4887" t="s">
        <v>303</v>
      </c>
      <c r="G4887" t="s">
        <v>105</v>
      </c>
      <c r="H4887">
        <v>0</v>
      </c>
      <c r="I4887" s="68" t="str">
        <f>VLOOKUP(E4887,Refs!$P$2:$R$29,3,FALSE)</f>
        <v>Y62</v>
      </c>
      <c r="J4887" s="68" t="str">
        <f>VLOOKUP(E4887,Refs!$P$2:$S$29,4,FALSE)</f>
        <v>North West</v>
      </c>
      <c r="K4887" s="28" t="str">
        <f t="shared" si="155"/>
        <v/>
      </c>
    </row>
    <row r="4888" spans="1:11" x14ac:dyDescent="0.35">
      <c r="A4888" s="69">
        <f t="shared" si="156"/>
        <v>45778</v>
      </c>
      <c r="B4888" t="s">
        <v>918</v>
      </c>
      <c r="C4888" t="s">
        <v>280</v>
      </c>
      <c r="E4888" t="s">
        <v>302</v>
      </c>
      <c r="F4888" t="s">
        <v>303</v>
      </c>
      <c r="G4888" t="s">
        <v>106</v>
      </c>
      <c r="H4888">
        <v>21849</v>
      </c>
      <c r="I4888" s="68" t="str">
        <f>VLOOKUP(E4888,Refs!$P$2:$R$29,3,FALSE)</f>
        <v>Y62</v>
      </c>
      <c r="J4888" s="68" t="str">
        <f>VLOOKUP(E4888,Refs!$P$2:$S$29,4,FALSE)</f>
        <v>North West</v>
      </c>
      <c r="K4888" s="28">
        <f t="shared" si="155"/>
        <v>21849</v>
      </c>
    </row>
    <row r="4889" spans="1:11" x14ac:dyDescent="0.35">
      <c r="A4889" s="69">
        <f t="shared" si="156"/>
        <v>45778</v>
      </c>
      <c r="B4889" t="s">
        <v>918</v>
      </c>
      <c r="C4889" t="s">
        <v>280</v>
      </c>
      <c r="E4889" t="s">
        <v>302</v>
      </c>
      <c r="F4889" t="s">
        <v>303</v>
      </c>
      <c r="G4889" t="s">
        <v>107</v>
      </c>
      <c r="H4889">
        <v>6412</v>
      </c>
      <c r="I4889" s="68" t="str">
        <f>VLOOKUP(E4889,Refs!$P$2:$R$29,3,FALSE)</f>
        <v>Y62</v>
      </c>
      <c r="J4889" s="68" t="str">
        <f>VLOOKUP(E4889,Refs!$P$2:$S$29,4,FALSE)</f>
        <v>North West</v>
      </c>
      <c r="K4889" s="28">
        <f t="shared" si="155"/>
        <v>6412</v>
      </c>
    </row>
    <row r="4890" spans="1:11" x14ac:dyDescent="0.35">
      <c r="A4890" s="69">
        <f t="shared" si="156"/>
        <v>45778</v>
      </c>
      <c r="B4890" t="s">
        <v>918</v>
      </c>
      <c r="C4890" t="s">
        <v>280</v>
      </c>
      <c r="E4890" t="s">
        <v>302</v>
      </c>
      <c r="F4890" t="s">
        <v>303</v>
      </c>
      <c r="G4890" t="s">
        <v>108</v>
      </c>
      <c r="H4890">
        <v>65</v>
      </c>
      <c r="I4890" s="68" t="str">
        <f>VLOOKUP(E4890,Refs!$P$2:$R$29,3,FALSE)</f>
        <v>Y62</v>
      </c>
      <c r="J4890" s="68" t="str">
        <f>VLOOKUP(E4890,Refs!$P$2:$S$29,4,FALSE)</f>
        <v>North West</v>
      </c>
      <c r="K4890" s="28">
        <f t="shared" si="155"/>
        <v>65</v>
      </c>
    </row>
    <row r="4891" spans="1:11" x14ac:dyDescent="0.35">
      <c r="A4891" s="69">
        <f t="shared" si="156"/>
        <v>45778</v>
      </c>
      <c r="B4891" t="s">
        <v>918</v>
      </c>
      <c r="C4891" t="s">
        <v>280</v>
      </c>
      <c r="E4891" t="s">
        <v>302</v>
      </c>
      <c r="F4891" t="s">
        <v>303</v>
      </c>
      <c r="G4891" t="s">
        <v>109</v>
      </c>
      <c r="H4891">
        <v>1650</v>
      </c>
      <c r="I4891" s="68" t="str">
        <f>VLOOKUP(E4891,Refs!$P$2:$R$29,3,FALSE)</f>
        <v>Y62</v>
      </c>
      <c r="J4891" s="68" t="str">
        <f>VLOOKUP(E4891,Refs!$P$2:$S$29,4,FALSE)</f>
        <v>North West</v>
      </c>
      <c r="K4891" s="28">
        <f t="shared" si="155"/>
        <v>1650</v>
      </c>
    </row>
    <row r="4892" spans="1:11" x14ac:dyDescent="0.35">
      <c r="A4892" s="69">
        <f t="shared" si="156"/>
        <v>45778</v>
      </c>
      <c r="B4892" t="s">
        <v>918</v>
      </c>
      <c r="C4892" t="s">
        <v>280</v>
      </c>
      <c r="E4892" t="s">
        <v>302</v>
      </c>
      <c r="F4892" t="s">
        <v>303</v>
      </c>
      <c r="G4892" t="s">
        <v>110</v>
      </c>
      <c r="H4892">
        <v>1752780</v>
      </c>
      <c r="I4892" s="68" t="str">
        <f>VLOOKUP(E4892,Refs!$P$2:$R$29,3,FALSE)</f>
        <v>Y62</v>
      </c>
      <c r="J4892" s="68" t="str">
        <f>VLOOKUP(E4892,Refs!$P$2:$S$29,4,FALSE)</f>
        <v>North West</v>
      </c>
      <c r="K4892" s="28">
        <f t="shared" si="155"/>
        <v>1752780</v>
      </c>
    </row>
    <row r="4893" spans="1:11" x14ac:dyDescent="0.35">
      <c r="A4893" s="69">
        <f t="shared" si="156"/>
        <v>45778</v>
      </c>
      <c r="B4893" t="s">
        <v>918</v>
      </c>
      <c r="C4893" t="s">
        <v>280</v>
      </c>
      <c r="E4893" t="s">
        <v>302</v>
      </c>
      <c r="F4893" t="s">
        <v>303</v>
      </c>
      <c r="G4893" t="s">
        <v>111</v>
      </c>
      <c r="H4893">
        <v>13307</v>
      </c>
      <c r="I4893" s="68" t="str">
        <f>VLOOKUP(E4893,Refs!$P$2:$R$29,3,FALSE)</f>
        <v>Y62</v>
      </c>
      <c r="J4893" s="68" t="str">
        <f>VLOOKUP(E4893,Refs!$P$2:$S$29,4,FALSE)</f>
        <v>North West</v>
      </c>
      <c r="K4893" s="28">
        <f t="shared" si="155"/>
        <v>13307</v>
      </c>
    </row>
    <row r="4894" spans="1:11" x14ac:dyDescent="0.35">
      <c r="A4894" s="69">
        <f t="shared" si="156"/>
        <v>45778</v>
      </c>
      <c r="B4894" t="s">
        <v>918</v>
      </c>
      <c r="C4894" t="s">
        <v>280</v>
      </c>
      <c r="E4894" t="s">
        <v>302</v>
      </c>
      <c r="F4894" t="s">
        <v>303</v>
      </c>
      <c r="G4894" t="s">
        <v>814</v>
      </c>
      <c r="H4894">
        <v>76517</v>
      </c>
      <c r="I4894" s="68" t="str">
        <f>VLOOKUP(E4894,Refs!$P$2:$R$29,3,FALSE)</f>
        <v>Y62</v>
      </c>
      <c r="J4894" s="68" t="str">
        <f>VLOOKUP(E4894,Refs!$P$2:$S$29,4,FALSE)</f>
        <v>North West</v>
      </c>
      <c r="K4894" s="28">
        <f t="shared" si="155"/>
        <v>76517</v>
      </c>
    </row>
    <row r="4895" spans="1:11" x14ac:dyDescent="0.35">
      <c r="A4895" s="69">
        <f t="shared" si="156"/>
        <v>45778</v>
      </c>
      <c r="B4895" t="s">
        <v>918</v>
      </c>
      <c r="C4895" t="s">
        <v>280</v>
      </c>
      <c r="E4895" t="s">
        <v>302</v>
      </c>
      <c r="F4895" t="s">
        <v>303</v>
      </c>
      <c r="G4895" t="s">
        <v>815</v>
      </c>
      <c r="H4895">
        <v>6917</v>
      </c>
      <c r="I4895" s="68" t="str">
        <f>VLOOKUP(E4895,Refs!$P$2:$R$29,3,FALSE)</f>
        <v>Y62</v>
      </c>
      <c r="J4895" s="68" t="str">
        <f>VLOOKUP(E4895,Refs!$P$2:$S$29,4,FALSE)</f>
        <v>North West</v>
      </c>
      <c r="K4895" s="28">
        <f t="shared" si="155"/>
        <v>6917</v>
      </c>
    </row>
    <row r="4896" spans="1:11" x14ac:dyDescent="0.35">
      <c r="A4896" s="69">
        <f t="shared" si="156"/>
        <v>45778</v>
      </c>
      <c r="B4896" t="s">
        <v>918</v>
      </c>
      <c r="C4896" t="s">
        <v>280</v>
      </c>
      <c r="E4896" t="s">
        <v>302</v>
      </c>
      <c r="F4896" t="s">
        <v>303</v>
      </c>
      <c r="G4896" t="s">
        <v>112</v>
      </c>
      <c r="H4896">
        <v>115415</v>
      </c>
      <c r="I4896" s="68" t="str">
        <f>VLOOKUP(E4896,Refs!$P$2:$R$29,3,FALSE)</f>
        <v>Y62</v>
      </c>
      <c r="J4896" s="68" t="str">
        <f>VLOOKUP(E4896,Refs!$P$2:$S$29,4,FALSE)</f>
        <v>North West</v>
      </c>
      <c r="K4896" s="28">
        <f t="shared" si="155"/>
        <v>115415</v>
      </c>
    </row>
    <row r="4897" spans="1:11" x14ac:dyDescent="0.35">
      <c r="A4897" s="69">
        <f t="shared" si="156"/>
        <v>45778</v>
      </c>
      <c r="B4897" t="s">
        <v>918</v>
      </c>
      <c r="C4897" t="s">
        <v>280</v>
      </c>
      <c r="E4897" t="s">
        <v>302</v>
      </c>
      <c r="F4897" t="s">
        <v>303</v>
      </c>
      <c r="G4897" t="s">
        <v>113</v>
      </c>
      <c r="H4897">
        <v>27</v>
      </c>
      <c r="I4897" s="68" t="str">
        <f>VLOOKUP(E4897,Refs!$P$2:$R$29,3,FALSE)</f>
        <v>Y62</v>
      </c>
      <c r="J4897" s="68" t="str">
        <f>VLOOKUP(E4897,Refs!$P$2:$S$29,4,FALSE)</f>
        <v>North West</v>
      </c>
      <c r="K4897" s="28">
        <f t="shared" si="155"/>
        <v>27</v>
      </c>
    </row>
    <row r="4898" spans="1:11" x14ac:dyDescent="0.35">
      <c r="A4898" s="69">
        <f t="shared" si="156"/>
        <v>45778</v>
      </c>
      <c r="B4898" t="s">
        <v>918</v>
      </c>
      <c r="C4898" t="s">
        <v>280</v>
      </c>
      <c r="E4898" t="s">
        <v>302</v>
      </c>
      <c r="F4898" t="s">
        <v>303</v>
      </c>
      <c r="G4898" t="s">
        <v>114</v>
      </c>
      <c r="H4898">
        <v>87209</v>
      </c>
      <c r="I4898" s="68" t="str">
        <f>VLOOKUP(E4898,Refs!$P$2:$R$29,3,FALSE)</f>
        <v>Y62</v>
      </c>
      <c r="J4898" s="68" t="str">
        <f>VLOOKUP(E4898,Refs!$P$2:$S$29,4,FALSE)</f>
        <v>North West</v>
      </c>
      <c r="K4898" s="28">
        <f t="shared" ref="K4898:K4929" si="157">IF(OR(H4898="NULL",H4898=0,H4898=""),"",H4898)</f>
        <v>87209</v>
      </c>
    </row>
    <row r="4899" spans="1:11" x14ac:dyDescent="0.35">
      <c r="A4899" s="69">
        <f t="shared" si="156"/>
        <v>45778</v>
      </c>
      <c r="B4899" t="s">
        <v>918</v>
      </c>
      <c r="C4899" t="s">
        <v>280</v>
      </c>
      <c r="E4899" t="s">
        <v>302</v>
      </c>
      <c r="F4899" t="s">
        <v>303</v>
      </c>
      <c r="G4899" t="s">
        <v>115</v>
      </c>
      <c r="H4899">
        <v>27627</v>
      </c>
      <c r="I4899" s="68" t="str">
        <f>VLOOKUP(E4899,Refs!$P$2:$R$29,3,FALSE)</f>
        <v>Y62</v>
      </c>
      <c r="J4899" s="68" t="str">
        <f>VLOOKUP(E4899,Refs!$P$2:$S$29,4,FALSE)</f>
        <v>North West</v>
      </c>
      <c r="K4899" s="28">
        <f t="shared" si="157"/>
        <v>27627</v>
      </c>
    </row>
    <row r="4900" spans="1:11" x14ac:dyDescent="0.35">
      <c r="A4900" s="69">
        <f t="shared" si="156"/>
        <v>45778</v>
      </c>
      <c r="B4900" t="s">
        <v>918</v>
      </c>
      <c r="C4900" t="s">
        <v>280</v>
      </c>
      <c r="E4900" t="s">
        <v>302</v>
      </c>
      <c r="F4900" t="s">
        <v>303</v>
      </c>
      <c r="G4900" t="s">
        <v>116</v>
      </c>
      <c r="H4900">
        <v>12965</v>
      </c>
      <c r="I4900" s="68" t="str">
        <f>VLOOKUP(E4900,Refs!$P$2:$R$29,3,FALSE)</f>
        <v>Y62</v>
      </c>
      <c r="J4900" s="68" t="str">
        <f>VLOOKUP(E4900,Refs!$P$2:$S$29,4,FALSE)</f>
        <v>North West</v>
      </c>
      <c r="K4900" s="28">
        <f t="shared" si="157"/>
        <v>12965</v>
      </c>
    </row>
    <row r="4901" spans="1:11" x14ac:dyDescent="0.35">
      <c r="A4901" s="69">
        <f t="shared" si="156"/>
        <v>45778</v>
      </c>
      <c r="B4901" t="s">
        <v>918</v>
      </c>
      <c r="C4901" t="s">
        <v>280</v>
      </c>
      <c r="E4901" t="s">
        <v>302</v>
      </c>
      <c r="F4901" t="s">
        <v>303</v>
      </c>
      <c r="G4901" t="s">
        <v>117</v>
      </c>
      <c r="H4901">
        <v>9163</v>
      </c>
      <c r="I4901" s="68" t="str">
        <f>VLOOKUP(E4901,Refs!$P$2:$R$29,3,FALSE)</f>
        <v>Y62</v>
      </c>
      <c r="J4901" s="68" t="str">
        <f>VLOOKUP(E4901,Refs!$P$2:$S$29,4,FALSE)</f>
        <v>North West</v>
      </c>
      <c r="K4901" s="28">
        <f t="shared" si="157"/>
        <v>9163</v>
      </c>
    </row>
    <row r="4902" spans="1:11" x14ac:dyDescent="0.35">
      <c r="A4902" s="69">
        <f t="shared" si="156"/>
        <v>45778</v>
      </c>
      <c r="B4902" t="s">
        <v>918</v>
      </c>
      <c r="C4902" t="s">
        <v>280</v>
      </c>
      <c r="E4902" t="s">
        <v>302</v>
      </c>
      <c r="F4902" t="s">
        <v>303</v>
      </c>
      <c r="G4902" t="s">
        <v>118</v>
      </c>
      <c r="H4902">
        <v>21745</v>
      </c>
      <c r="I4902" s="68" t="str">
        <f>VLOOKUP(E4902,Refs!$P$2:$R$29,3,FALSE)</f>
        <v>Y62</v>
      </c>
      <c r="J4902" s="68" t="str">
        <f>VLOOKUP(E4902,Refs!$P$2:$S$29,4,FALSE)</f>
        <v>North West</v>
      </c>
      <c r="K4902" s="28">
        <f t="shared" si="157"/>
        <v>21745</v>
      </c>
    </row>
    <row r="4903" spans="1:11" x14ac:dyDescent="0.35">
      <c r="A4903" s="69">
        <f t="shared" si="156"/>
        <v>45778</v>
      </c>
      <c r="B4903" t="s">
        <v>918</v>
      </c>
      <c r="C4903" t="s">
        <v>280</v>
      </c>
      <c r="E4903" t="s">
        <v>302</v>
      </c>
      <c r="F4903" t="s">
        <v>303</v>
      </c>
      <c r="G4903" t="s">
        <v>119</v>
      </c>
      <c r="H4903">
        <v>6943</v>
      </c>
      <c r="I4903" s="68" t="str">
        <f>VLOOKUP(E4903,Refs!$P$2:$R$29,3,FALSE)</f>
        <v>Y62</v>
      </c>
      <c r="J4903" s="68" t="str">
        <f>VLOOKUP(E4903,Refs!$P$2:$S$29,4,FALSE)</f>
        <v>North West</v>
      </c>
      <c r="K4903" s="28">
        <f t="shared" si="157"/>
        <v>6943</v>
      </c>
    </row>
    <row r="4904" spans="1:11" x14ac:dyDescent="0.35">
      <c r="A4904" s="69">
        <f t="shared" si="156"/>
        <v>45778</v>
      </c>
      <c r="B4904" t="s">
        <v>918</v>
      </c>
      <c r="C4904" t="s">
        <v>280</v>
      </c>
      <c r="E4904" t="s">
        <v>302</v>
      </c>
      <c r="F4904" t="s">
        <v>303</v>
      </c>
      <c r="G4904" t="s">
        <v>120</v>
      </c>
      <c r="H4904">
        <v>4831</v>
      </c>
      <c r="I4904" s="68" t="str">
        <f>VLOOKUP(E4904,Refs!$P$2:$R$29,3,FALSE)</f>
        <v>Y62</v>
      </c>
      <c r="J4904" s="68" t="str">
        <f>VLOOKUP(E4904,Refs!$P$2:$S$29,4,FALSE)</f>
        <v>North West</v>
      </c>
      <c r="K4904" s="28">
        <f t="shared" si="157"/>
        <v>4831</v>
      </c>
    </row>
    <row r="4905" spans="1:11" x14ac:dyDescent="0.35">
      <c r="A4905" s="69">
        <f t="shared" si="156"/>
        <v>45778</v>
      </c>
      <c r="B4905" t="s">
        <v>918</v>
      </c>
      <c r="C4905" t="s">
        <v>280</v>
      </c>
      <c r="E4905" t="s">
        <v>302</v>
      </c>
      <c r="F4905" t="s">
        <v>303</v>
      </c>
      <c r="G4905" t="s">
        <v>121</v>
      </c>
      <c r="H4905">
        <v>2452</v>
      </c>
      <c r="I4905" s="68" t="str">
        <f>VLOOKUP(E4905,Refs!$P$2:$R$29,3,FALSE)</f>
        <v>Y62</v>
      </c>
      <c r="J4905" s="68" t="str">
        <f>VLOOKUP(E4905,Refs!$P$2:$S$29,4,FALSE)</f>
        <v>North West</v>
      </c>
      <c r="K4905" s="28">
        <f t="shared" si="157"/>
        <v>2452</v>
      </c>
    </row>
    <row r="4906" spans="1:11" x14ac:dyDescent="0.35">
      <c r="A4906" s="69">
        <f t="shared" si="156"/>
        <v>45778</v>
      </c>
      <c r="B4906" t="s">
        <v>918</v>
      </c>
      <c r="C4906" t="s">
        <v>280</v>
      </c>
      <c r="E4906" t="s">
        <v>302</v>
      </c>
      <c r="F4906" t="s">
        <v>303</v>
      </c>
      <c r="G4906" t="s">
        <v>122</v>
      </c>
      <c r="H4906">
        <v>9987</v>
      </c>
      <c r="I4906" s="68" t="str">
        <f>VLOOKUP(E4906,Refs!$P$2:$R$29,3,FALSE)</f>
        <v>Y62</v>
      </c>
      <c r="J4906" s="68" t="str">
        <f>VLOOKUP(E4906,Refs!$P$2:$S$29,4,FALSE)</f>
        <v>North West</v>
      </c>
      <c r="K4906" s="28">
        <f t="shared" si="157"/>
        <v>9987</v>
      </c>
    </row>
    <row r="4907" spans="1:11" x14ac:dyDescent="0.35">
      <c r="A4907" s="69">
        <f t="shared" si="156"/>
        <v>45778</v>
      </c>
      <c r="B4907" t="s">
        <v>918</v>
      </c>
      <c r="C4907" t="s">
        <v>280</v>
      </c>
      <c r="E4907" t="s">
        <v>302</v>
      </c>
      <c r="F4907" t="s">
        <v>303</v>
      </c>
      <c r="G4907" t="s">
        <v>123</v>
      </c>
      <c r="H4907">
        <v>6451</v>
      </c>
      <c r="I4907" s="68" t="str">
        <f>VLOOKUP(E4907,Refs!$P$2:$R$29,3,FALSE)</f>
        <v>Y62</v>
      </c>
      <c r="J4907" s="68" t="str">
        <f>VLOOKUP(E4907,Refs!$P$2:$S$29,4,FALSE)</f>
        <v>North West</v>
      </c>
      <c r="K4907" s="28">
        <f t="shared" si="157"/>
        <v>6451</v>
      </c>
    </row>
    <row r="4908" spans="1:11" x14ac:dyDescent="0.35">
      <c r="A4908" s="69">
        <f t="shared" si="156"/>
        <v>45778</v>
      </c>
      <c r="B4908" t="s">
        <v>918</v>
      </c>
      <c r="C4908" t="s">
        <v>280</v>
      </c>
      <c r="E4908" t="s">
        <v>302</v>
      </c>
      <c r="F4908" t="s">
        <v>303</v>
      </c>
      <c r="G4908" t="s">
        <v>124</v>
      </c>
      <c r="H4908">
        <v>123</v>
      </c>
      <c r="I4908" s="68" t="str">
        <f>VLOOKUP(E4908,Refs!$P$2:$R$29,3,FALSE)</f>
        <v>Y62</v>
      </c>
      <c r="J4908" s="68" t="str">
        <f>VLOOKUP(E4908,Refs!$P$2:$S$29,4,FALSE)</f>
        <v>North West</v>
      </c>
      <c r="K4908" s="28">
        <f t="shared" si="157"/>
        <v>123</v>
      </c>
    </row>
    <row r="4909" spans="1:11" x14ac:dyDescent="0.35">
      <c r="A4909" s="69">
        <f t="shared" si="156"/>
        <v>45778</v>
      </c>
      <c r="B4909" t="s">
        <v>918</v>
      </c>
      <c r="C4909" t="s">
        <v>280</v>
      </c>
      <c r="E4909" t="s">
        <v>302</v>
      </c>
      <c r="F4909" t="s">
        <v>303</v>
      </c>
      <c r="G4909" t="s">
        <v>125</v>
      </c>
      <c r="H4909">
        <v>64</v>
      </c>
      <c r="I4909" s="68" t="str">
        <f>VLOOKUP(E4909,Refs!$P$2:$R$29,3,FALSE)</f>
        <v>Y62</v>
      </c>
      <c r="J4909" s="68" t="str">
        <f>VLOOKUP(E4909,Refs!$P$2:$S$29,4,FALSE)</f>
        <v>North West</v>
      </c>
      <c r="K4909" s="28">
        <f t="shared" si="157"/>
        <v>64</v>
      </c>
    </row>
    <row r="4910" spans="1:11" x14ac:dyDescent="0.35">
      <c r="A4910" s="69">
        <f t="shared" si="156"/>
        <v>45778</v>
      </c>
      <c r="B4910" t="s">
        <v>918</v>
      </c>
      <c r="C4910" t="s">
        <v>280</v>
      </c>
      <c r="E4910" t="s">
        <v>302</v>
      </c>
      <c r="F4910" t="s">
        <v>303</v>
      </c>
      <c r="G4910" t="s">
        <v>126</v>
      </c>
      <c r="H4910">
        <v>5670</v>
      </c>
      <c r="I4910" s="68" t="str">
        <f>VLOOKUP(E4910,Refs!$P$2:$R$29,3,FALSE)</f>
        <v>Y62</v>
      </c>
      <c r="J4910" s="68" t="str">
        <f>VLOOKUP(E4910,Refs!$P$2:$S$29,4,FALSE)</f>
        <v>North West</v>
      </c>
      <c r="K4910" s="28">
        <f t="shared" si="157"/>
        <v>5670</v>
      </c>
    </row>
    <row r="4911" spans="1:11" x14ac:dyDescent="0.35">
      <c r="A4911" s="69">
        <f t="shared" si="156"/>
        <v>45778</v>
      </c>
      <c r="B4911" t="s">
        <v>918</v>
      </c>
      <c r="C4911" t="s">
        <v>280</v>
      </c>
      <c r="E4911" t="s">
        <v>302</v>
      </c>
      <c r="F4911" t="s">
        <v>303</v>
      </c>
      <c r="G4911" t="s">
        <v>127</v>
      </c>
      <c r="H4911">
        <v>0</v>
      </c>
      <c r="I4911" s="68" t="str">
        <f>VLOOKUP(E4911,Refs!$P$2:$R$29,3,FALSE)</f>
        <v>Y62</v>
      </c>
      <c r="J4911" s="68" t="str">
        <f>VLOOKUP(E4911,Refs!$P$2:$S$29,4,FALSE)</f>
        <v>North West</v>
      </c>
      <c r="K4911" s="28" t="str">
        <f t="shared" si="157"/>
        <v/>
      </c>
    </row>
    <row r="4912" spans="1:11" x14ac:dyDescent="0.35">
      <c r="A4912" s="69">
        <f t="shared" si="156"/>
        <v>45778</v>
      </c>
      <c r="B4912" t="s">
        <v>918</v>
      </c>
      <c r="C4912" t="s">
        <v>280</v>
      </c>
      <c r="E4912" t="s">
        <v>302</v>
      </c>
      <c r="F4912" t="s">
        <v>303</v>
      </c>
      <c r="G4912" t="s">
        <v>128</v>
      </c>
      <c r="H4912">
        <v>3310</v>
      </c>
      <c r="I4912" s="68" t="str">
        <f>VLOOKUP(E4912,Refs!$P$2:$R$29,3,FALSE)</f>
        <v>Y62</v>
      </c>
      <c r="J4912" s="68" t="str">
        <f>VLOOKUP(E4912,Refs!$P$2:$S$29,4,FALSE)</f>
        <v>North West</v>
      </c>
      <c r="K4912" s="28">
        <f t="shared" si="157"/>
        <v>3310</v>
      </c>
    </row>
    <row r="4913" spans="1:11" x14ac:dyDescent="0.35">
      <c r="A4913" s="69">
        <f t="shared" si="156"/>
        <v>45778</v>
      </c>
      <c r="B4913" t="s">
        <v>918</v>
      </c>
      <c r="C4913" t="s">
        <v>280</v>
      </c>
      <c r="E4913" t="s">
        <v>302</v>
      </c>
      <c r="F4913" t="s">
        <v>303</v>
      </c>
      <c r="G4913" t="s">
        <v>129</v>
      </c>
      <c r="H4913">
        <v>378</v>
      </c>
      <c r="I4913" s="68" t="str">
        <f>VLOOKUP(E4913,Refs!$P$2:$R$29,3,FALSE)</f>
        <v>Y62</v>
      </c>
      <c r="J4913" s="68" t="str">
        <f>VLOOKUP(E4913,Refs!$P$2:$S$29,4,FALSE)</f>
        <v>North West</v>
      </c>
      <c r="K4913" s="28">
        <f t="shared" si="157"/>
        <v>378</v>
      </c>
    </row>
    <row r="4914" spans="1:11" x14ac:dyDescent="0.35">
      <c r="A4914" s="69">
        <f t="shared" si="156"/>
        <v>45778</v>
      </c>
      <c r="B4914" t="s">
        <v>918</v>
      </c>
      <c r="C4914" t="s">
        <v>280</v>
      </c>
      <c r="E4914" t="s">
        <v>302</v>
      </c>
      <c r="F4914" t="s">
        <v>303</v>
      </c>
      <c r="G4914" t="s">
        <v>130</v>
      </c>
      <c r="H4914">
        <v>1678</v>
      </c>
      <c r="I4914" s="68" t="str">
        <f>VLOOKUP(E4914,Refs!$P$2:$R$29,3,FALSE)</f>
        <v>Y62</v>
      </c>
      <c r="J4914" s="68" t="str">
        <f>VLOOKUP(E4914,Refs!$P$2:$S$29,4,FALSE)</f>
        <v>North West</v>
      </c>
      <c r="K4914" s="28">
        <f t="shared" si="157"/>
        <v>1678</v>
      </c>
    </row>
    <row r="4915" spans="1:11" x14ac:dyDescent="0.35">
      <c r="A4915" s="69">
        <f t="shared" si="156"/>
        <v>45778</v>
      </c>
      <c r="B4915" t="s">
        <v>918</v>
      </c>
      <c r="C4915" t="s">
        <v>280</v>
      </c>
      <c r="E4915" t="s">
        <v>302</v>
      </c>
      <c r="F4915" t="s">
        <v>303</v>
      </c>
      <c r="G4915" t="s">
        <v>131</v>
      </c>
      <c r="H4915">
        <v>1050</v>
      </c>
      <c r="I4915" s="68" t="str">
        <f>VLOOKUP(E4915,Refs!$P$2:$R$29,3,FALSE)</f>
        <v>Y62</v>
      </c>
      <c r="J4915" s="68" t="str">
        <f>VLOOKUP(E4915,Refs!$P$2:$S$29,4,FALSE)</f>
        <v>North West</v>
      </c>
      <c r="K4915" s="28">
        <f t="shared" si="157"/>
        <v>1050</v>
      </c>
    </row>
    <row r="4916" spans="1:11" x14ac:dyDescent="0.35">
      <c r="A4916" s="69">
        <f t="shared" si="156"/>
        <v>45778</v>
      </c>
      <c r="B4916" t="s">
        <v>918</v>
      </c>
      <c r="C4916" t="s">
        <v>280</v>
      </c>
      <c r="E4916" t="s">
        <v>302</v>
      </c>
      <c r="F4916" t="s">
        <v>303</v>
      </c>
      <c r="G4916" t="s">
        <v>132</v>
      </c>
      <c r="H4916">
        <v>8746</v>
      </c>
      <c r="I4916" s="68" t="str">
        <f>VLOOKUP(E4916,Refs!$P$2:$R$29,3,FALSE)</f>
        <v>Y62</v>
      </c>
      <c r="J4916" s="68" t="str">
        <f>VLOOKUP(E4916,Refs!$P$2:$S$29,4,FALSE)</f>
        <v>North West</v>
      </c>
      <c r="K4916" s="28">
        <f t="shared" si="157"/>
        <v>8746</v>
      </c>
    </row>
    <row r="4917" spans="1:11" x14ac:dyDescent="0.35">
      <c r="A4917" s="69">
        <f t="shared" si="156"/>
        <v>45778</v>
      </c>
      <c r="B4917" t="s">
        <v>918</v>
      </c>
      <c r="C4917" t="s">
        <v>280</v>
      </c>
      <c r="E4917" t="s">
        <v>302</v>
      </c>
      <c r="F4917" t="s">
        <v>303</v>
      </c>
      <c r="G4917" t="s">
        <v>133</v>
      </c>
      <c r="H4917">
        <v>4129</v>
      </c>
      <c r="I4917" s="68" t="str">
        <f>VLOOKUP(E4917,Refs!$P$2:$R$29,3,FALSE)</f>
        <v>Y62</v>
      </c>
      <c r="J4917" s="68" t="str">
        <f>VLOOKUP(E4917,Refs!$P$2:$S$29,4,FALSE)</f>
        <v>North West</v>
      </c>
      <c r="K4917" s="28">
        <f t="shared" si="157"/>
        <v>4129</v>
      </c>
    </row>
    <row r="4918" spans="1:11" x14ac:dyDescent="0.35">
      <c r="A4918" s="69">
        <f t="shared" si="156"/>
        <v>45778</v>
      </c>
      <c r="B4918" t="s">
        <v>918</v>
      </c>
      <c r="C4918" t="s">
        <v>280</v>
      </c>
      <c r="E4918" t="s">
        <v>302</v>
      </c>
      <c r="F4918" t="s">
        <v>303</v>
      </c>
      <c r="G4918" t="s">
        <v>134</v>
      </c>
      <c r="H4918">
        <v>6958</v>
      </c>
      <c r="I4918" s="68" t="str">
        <f>VLOOKUP(E4918,Refs!$P$2:$R$29,3,FALSE)</f>
        <v>Y62</v>
      </c>
      <c r="J4918" s="68" t="str">
        <f>VLOOKUP(E4918,Refs!$P$2:$S$29,4,FALSE)</f>
        <v>North West</v>
      </c>
      <c r="K4918" s="28">
        <f t="shared" si="157"/>
        <v>6958</v>
      </c>
    </row>
    <row r="4919" spans="1:11" x14ac:dyDescent="0.35">
      <c r="A4919" s="69">
        <f t="shared" si="156"/>
        <v>45778</v>
      </c>
      <c r="B4919" t="s">
        <v>918</v>
      </c>
      <c r="C4919" t="s">
        <v>280</v>
      </c>
      <c r="E4919" t="s">
        <v>302</v>
      </c>
      <c r="F4919" t="s">
        <v>303</v>
      </c>
      <c r="G4919" t="s">
        <v>135</v>
      </c>
      <c r="H4919">
        <v>6440</v>
      </c>
      <c r="I4919" s="68" t="str">
        <f>VLOOKUP(E4919,Refs!$P$2:$R$29,3,FALSE)</f>
        <v>Y62</v>
      </c>
      <c r="J4919" s="68" t="str">
        <f>VLOOKUP(E4919,Refs!$P$2:$S$29,4,FALSE)</f>
        <v>North West</v>
      </c>
      <c r="K4919" s="28">
        <f t="shared" si="157"/>
        <v>6440</v>
      </c>
    </row>
    <row r="4920" spans="1:11" x14ac:dyDescent="0.35">
      <c r="A4920" s="69">
        <f t="shared" si="156"/>
        <v>45778</v>
      </c>
      <c r="B4920" t="s">
        <v>918</v>
      </c>
      <c r="C4920" t="s">
        <v>280</v>
      </c>
      <c r="E4920" t="s">
        <v>302</v>
      </c>
      <c r="F4920" t="s">
        <v>303</v>
      </c>
      <c r="G4920" t="s">
        <v>136</v>
      </c>
      <c r="H4920">
        <v>4786</v>
      </c>
      <c r="I4920" s="68" t="str">
        <f>VLOOKUP(E4920,Refs!$P$2:$R$29,3,FALSE)</f>
        <v>Y62</v>
      </c>
      <c r="J4920" s="68" t="str">
        <f>VLOOKUP(E4920,Refs!$P$2:$S$29,4,FALSE)</f>
        <v>North West</v>
      </c>
      <c r="K4920" s="28">
        <f t="shared" si="157"/>
        <v>4786</v>
      </c>
    </row>
    <row r="4921" spans="1:11" x14ac:dyDescent="0.35">
      <c r="A4921" s="69">
        <f t="shared" si="156"/>
        <v>45778</v>
      </c>
      <c r="B4921" t="s">
        <v>918</v>
      </c>
      <c r="C4921" t="s">
        <v>280</v>
      </c>
      <c r="E4921" t="s">
        <v>302</v>
      </c>
      <c r="F4921" t="s">
        <v>303</v>
      </c>
      <c r="G4921" t="s">
        <v>137</v>
      </c>
      <c r="H4921">
        <v>4123</v>
      </c>
      <c r="I4921" s="68" t="str">
        <f>VLOOKUP(E4921,Refs!$P$2:$R$29,3,FALSE)</f>
        <v>Y62</v>
      </c>
      <c r="J4921" s="68" t="str">
        <f>VLOOKUP(E4921,Refs!$P$2:$S$29,4,FALSE)</f>
        <v>North West</v>
      </c>
      <c r="K4921" s="28">
        <f t="shared" si="157"/>
        <v>4123</v>
      </c>
    </row>
    <row r="4922" spans="1:11" x14ac:dyDescent="0.35">
      <c r="A4922" s="69">
        <f t="shared" si="156"/>
        <v>45778</v>
      </c>
      <c r="B4922" t="s">
        <v>918</v>
      </c>
      <c r="C4922" t="s">
        <v>280</v>
      </c>
      <c r="E4922" t="s">
        <v>302</v>
      </c>
      <c r="F4922" t="s">
        <v>303</v>
      </c>
      <c r="G4922" t="s">
        <v>138</v>
      </c>
      <c r="H4922">
        <v>936</v>
      </c>
      <c r="I4922" s="68" t="str">
        <f>VLOOKUP(E4922,Refs!$P$2:$R$29,3,FALSE)</f>
        <v>Y62</v>
      </c>
      <c r="J4922" s="68" t="str">
        <f>VLOOKUP(E4922,Refs!$P$2:$S$29,4,FALSE)</f>
        <v>North West</v>
      </c>
      <c r="K4922" s="28">
        <f t="shared" si="157"/>
        <v>936</v>
      </c>
    </row>
    <row r="4923" spans="1:11" x14ac:dyDescent="0.35">
      <c r="A4923" s="69">
        <f t="shared" si="156"/>
        <v>45778</v>
      </c>
      <c r="B4923" t="s">
        <v>918</v>
      </c>
      <c r="C4923" t="s">
        <v>280</v>
      </c>
      <c r="E4923" t="s">
        <v>302</v>
      </c>
      <c r="F4923" t="s">
        <v>303</v>
      </c>
      <c r="G4923" t="s">
        <v>139</v>
      </c>
      <c r="H4923">
        <v>884</v>
      </c>
      <c r="I4923" s="68" t="str">
        <f>VLOOKUP(E4923,Refs!$P$2:$R$29,3,FALSE)</f>
        <v>Y62</v>
      </c>
      <c r="J4923" s="68" t="str">
        <f>VLOOKUP(E4923,Refs!$P$2:$S$29,4,FALSE)</f>
        <v>North West</v>
      </c>
      <c r="K4923" s="28">
        <f t="shared" si="157"/>
        <v>884</v>
      </c>
    </row>
    <row r="4924" spans="1:11" x14ac:dyDescent="0.35">
      <c r="A4924" s="69">
        <f t="shared" si="156"/>
        <v>45778</v>
      </c>
      <c r="B4924" t="s">
        <v>918</v>
      </c>
      <c r="C4924" t="s">
        <v>280</v>
      </c>
      <c r="E4924" t="s">
        <v>302</v>
      </c>
      <c r="F4924" t="s">
        <v>303</v>
      </c>
      <c r="G4924" t="s">
        <v>140</v>
      </c>
      <c r="H4924">
        <v>0</v>
      </c>
      <c r="I4924" s="68" t="str">
        <f>VLOOKUP(E4924,Refs!$P$2:$R$29,3,FALSE)</f>
        <v>Y62</v>
      </c>
      <c r="J4924" s="68" t="str">
        <f>VLOOKUP(E4924,Refs!$P$2:$S$29,4,FALSE)</f>
        <v>North West</v>
      </c>
      <c r="K4924" s="28" t="str">
        <f t="shared" si="157"/>
        <v/>
      </c>
    </row>
    <row r="4925" spans="1:11" x14ac:dyDescent="0.35">
      <c r="A4925" s="69">
        <f t="shared" si="156"/>
        <v>45778</v>
      </c>
      <c r="B4925" t="s">
        <v>918</v>
      </c>
      <c r="C4925" t="s">
        <v>280</v>
      </c>
      <c r="E4925" t="s">
        <v>302</v>
      </c>
      <c r="F4925" t="s">
        <v>303</v>
      </c>
      <c r="G4925" t="s">
        <v>141</v>
      </c>
      <c r="H4925">
        <v>0</v>
      </c>
      <c r="I4925" s="68" t="str">
        <f>VLOOKUP(E4925,Refs!$P$2:$R$29,3,FALSE)</f>
        <v>Y62</v>
      </c>
      <c r="J4925" s="68" t="str">
        <f>VLOOKUP(E4925,Refs!$P$2:$S$29,4,FALSE)</f>
        <v>North West</v>
      </c>
      <c r="K4925" s="28" t="str">
        <f t="shared" si="157"/>
        <v/>
      </c>
    </row>
    <row r="4926" spans="1:11" x14ac:dyDescent="0.35">
      <c r="A4926" s="69">
        <f t="shared" si="156"/>
        <v>45778</v>
      </c>
      <c r="B4926" t="s">
        <v>918</v>
      </c>
      <c r="C4926" t="s">
        <v>280</v>
      </c>
      <c r="E4926" t="s">
        <v>302</v>
      </c>
      <c r="F4926" t="s">
        <v>303</v>
      </c>
      <c r="G4926" t="s">
        <v>730</v>
      </c>
      <c r="H4926">
        <v>560</v>
      </c>
      <c r="I4926" s="68" t="str">
        <f>VLOOKUP(E4926,Refs!$P$2:$R$29,3,FALSE)</f>
        <v>Y62</v>
      </c>
      <c r="J4926" s="68" t="str">
        <f>VLOOKUP(E4926,Refs!$P$2:$S$29,4,FALSE)</f>
        <v>North West</v>
      </c>
      <c r="K4926" s="28">
        <f t="shared" si="157"/>
        <v>560</v>
      </c>
    </row>
    <row r="4927" spans="1:11" x14ac:dyDescent="0.35">
      <c r="A4927" s="69">
        <f t="shared" si="156"/>
        <v>45778</v>
      </c>
      <c r="B4927" t="s">
        <v>918</v>
      </c>
      <c r="C4927" t="s">
        <v>280</v>
      </c>
      <c r="E4927" t="s">
        <v>302</v>
      </c>
      <c r="F4927" t="s">
        <v>303</v>
      </c>
      <c r="G4927" t="s">
        <v>729</v>
      </c>
      <c r="H4927">
        <v>225</v>
      </c>
      <c r="I4927" s="68" t="str">
        <f>VLOOKUP(E4927,Refs!$P$2:$R$29,3,FALSE)</f>
        <v>Y62</v>
      </c>
      <c r="J4927" s="68" t="str">
        <f>VLOOKUP(E4927,Refs!$P$2:$S$29,4,FALSE)</f>
        <v>North West</v>
      </c>
      <c r="K4927" s="28">
        <f t="shared" si="157"/>
        <v>225</v>
      </c>
    </row>
    <row r="4928" spans="1:11" x14ac:dyDescent="0.35">
      <c r="A4928" s="69">
        <f t="shared" si="156"/>
        <v>45778</v>
      </c>
      <c r="B4928" t="s">
        <v>918</v>
      </c>
      <c r="C4928" t="s">
        <v>280</v>
      </c>
      <c r="E4928" t="s">
        <v>302</v>
      </c>
      <c r="F4928" t="s">
        <v>303</v>
      </c>
      <c r="G4928" t="s">
        <v>732</v>
      </c>
      <c r="H4928">
        <v>792</v>
      </c>
      <c r="I4928" s="68" t="str">
        <f>VLOOKUP(E4928,Refs!$P$2:$R$29,3,FALSE)</f>
        <v>Y62</v>
      </c>
      <c r="J4928" s="68" t="str">
        <f>VLOOKUP(E4928,Refs!$P$2:$S$29,4,FALSE)</f>
        <v>North West</v>
      </c>
      <c r="K4928" s="28">
        <f t="shared" si="157"/>
        <v>792</v>
      </c>
    </row>
    <row r="4929" spans="1:11" x14ac:dyDescent="0.35">
      <c r="A4929" s="69">
        <f t="shared" si="156"/>
        <v>45778</v>
      </c>
      <c r="B4929" t="s">
        <v>918</v>
      </c>
      <c r="C4929" t="s">
        <v>280</v>
      </c>
      <c r="E4929" t="s">
        <v>302</v>
      </c>
      <c r="F4929" t="s">
        <v>303</v>
      </c>
      <c r="G4929" t="s">
        <v>731</v>
      </c>
      <c r="H4929">
        <v>126</v>
      </c>
      <c r="I4929" s="68" t="str">
        <f>VLOOKUP(E4929,Refs!$P$2:$R$29,3,FALSE)</f>
        <v>Y62</v>
      </c>
      <c r="J4929" s="68" t="str">
        <f>VLOOKUP(E4929,Refs!$P$2:$S$29,4,FALSE)</f>
        <v>North West</v>
      </c>
      <c r="K4929" s="28">
        <f t="shared" si="157"/>
        <v>126</v>
      </c>
    </row>
    <row r="4930" spans="1:11" x14ac:dyDescent="0.35">
      <c r="A4930" s="69">
        <f t="shared" si="156"/>
        <v>45809</v>
      </c>
      <c r="B4930" t="s">
        <v>921</v>
      </c>
      <c r="C4930" t="s">
        <v>278</v>
      </c>
      <c r="E4930" t="s">
        <v>740</v>
      </c>
      <c r="F4930" t="s">
        <v>741</v>
      </c>
      <c r="G4930" t="s">
        <v>10</v>
      </c>
      <c r="H4930">
        <v>28968</v>
      </c>
      <c r="I4930" s="68" t="str">
        <f>VLOOKUP(E4930,Refs!$P$2:$R$29,3,FALSE)</f>
        <v>Y58</v>
      </c>
      <c r="J4930" s="68" t="str">
        <f>VLOOKUP(E4930,Refs!$P$2:$S$29,4,FALSE)</f>
        <v>South West</v>
      </c>
      <c r="K4930" s="28">
        <f t="shared" ref="K4930:K4993" si="158">IF(OR(H4930="NULL",H4930=0,H4930=""),"",H4930)</f>
        <v>28968</v>
      </c>
    </row>
    <row r="4931" spans="1:11" x14ac:dyDescent="0.35">
      <c r="A4931" s="69">
        <f t="shared" ref="A4931:A4994" si="159">DATEVALUE(RIGHT(B4931,8))</f>
        <v>45809</v>
      </c>
      <c r="B4931" t="s">
        <v>921</v>
      </c>
      <c r="C4931" t="s">
        <v>278</v>
      </c>
      <c r="E4931" t="s">
        <v>740</v>
      </c>
      <c r="F4931" t="s">
        <v>741</v>
      </c>
      <c r="G4931" t="s">
        <v>70</v>
      </c>
      <c r="H4931">
        <v>28968</v>
      </c>
      <c r="I4931" s="68" t="str">
        <f>VLOOKUP(E4931,Refs!$P$2:$R$29,3,FALSE)</f>
        <v>Y58</v>
      </c>
      <c r="J4931" s="68" t="str">
        <f>VLOOKUP(E4931,Refs!$P$2:$S$29,4,FALSE)</f>
        <v>South West</v>
      </c>
      <c r="K4931" s="28">
        <f t="shared" si="158"/>
        <v>28968</v>
      </c>
    </row>
    <row r="4932" spans="1:11" x14ac:dyDescent="0.35">
      <c r="A4932" s="69">
        <f t="shared" si="159"/>
        <v>45809</v>
      </c>
      <c r="B4932" t="s">
        <v>921</v>
      </c>
      <c r="C4932" t="s">
        <v>278</v>
      </c>
      <c r="E4932" t="s">
        <v>740</v>
      </c>
      <c r="F4932" t="s">
        <v>741</v>
      </c>
      <c r="G4932" t="s">
        <v>20</v>
      </c>
      <c r="H4932">
        <v>26952</v>
      </c>
      <c r="I4932" s="68" t="str">
        <f>VLOOKUP(E4932,Refs!$P$2:$R$29,3,FALSE)</f>
        <v>Y58</v>
      </c>
      <c r="J4932" s="68" t="str">
        <f>VLOOKUP(E4932,Refs!$P$2:$S$29,4,FALSE)</f>
        <v>South West</v>
      </c>
      <c r="K4932" s="28">
        <f t="shared" si="158"/>
        <v>26952</v>
      </c>
    </row>
    <row r="4933" spans="1:11" x14ac:dyDescent="0.35">
      <c r="A4933" s="69">
        <f t="shared" si="159"/>
        <v>45809</v>
      </c>
      <c r="B4933" t="s">
        <v>921</v>
      </c>
      <c r="C4933" t="s">
        <v>278</v>
      </c>
      <c r="E4933" t="s">
        <v>740</v>
      </c>
      <c r="F4933" t="s">
        <v>741</v>
      </c>
      <c r="G4933" t="s">
        <v>23</v>
      </c>
      <c r="H4933">
        <v>25958</v>
      </c>
      <c r="I4933" s="68" t="str">
        <f>VLOOKUP(E4933,Refs!$P$2:$R$29,3,FALSE)</f>
        <v>Y58</v>
      </c>
      <c r="J4933" s="68" t="str">
        <f>VLOOKUP(E4933,Refs!$P$2:$S$29,4,FALSE)</f>
        <v>South West</v>
      </c>
      <c r="K4933" s="28">
        <f t="shared" si="158"/>
        <v>25958</v>
      </c>
    </row>
    <row r="4934" spans="1:11" x14ac:dyDescent="0.35">
      <c r="A4934" s="69">
        <f t="shared" si="159"/>
        <v>45809</v>
      </c>
      <c r="B4934" t="s">
        <v>921</v>
      </c>
      <c r="C4934" t="s">
        <v>278</v>
      </c>
      <c r="E4934" t="s">
        <v>740</v>
      </c>
      <c r="F4934" t="s">
        <v>741</v>
      </c>
      <c r="G4934" t="s">
        <v>19</v>
      </c>
      <c r="H4934">
        <v>477</v>
      </c>
      <c r="I4934" s="68" t="str">
        <f>VLOOKUP(E4934,Refs!$P$2:$R$29,3,FALSE)</f>
        <v>Y58</v>
      </c>
      <c r="J4934" s="68" t="str">
        <f>VLOOKUP(E4934,Refs!$P$2:$S$29,4,FALSE)</f>
        <v>South West</v>
      </c>
      <c r="K4934" s="28">
        <f t="shared" si="158"/>
        <v>477</v>
      </c>
    </row>
    <row r="4935" spans="1:11" x14ac:dyDescent="0.35">
      <c r="A4935" s="69">
        <f t="shared" si="159"/>
        <v>45809</v>
      </c>
      <c r="B4935" t="s">
        <v>921</v>
      </c>
      <c r="C4935" t="s">
        <v>278</v>
      </c>
      <c r="E4935" t="s">
        <v>740</v>
      </c>
      <c r="F4935" t="s">
        <v>741</v>
      </c>
      <c r="G4935" t="s">
        <v>21</v>
      </c>
      <c r="H4935">
        <v>239746</v>
      </c>
      <c r="I4935" s="68" t="str">
        <f>VLOOKUP(E4935,Refs!$P$2:$R$29,3,FALSE)</f>
        <v>Y58</v>
      </c>
      <c r="J4935" s="68" t="str">
        <f>VLOOKUP(E4935,Refs!$P$2:$S$29,4,FALSE)</f>
        <v>South West</v>
      </c>
      <c r="K4935" s="28">
        <f t="shared" si="158"/>
        <v>239746</v>
      </c>
    </row>
    <row r="4936" spans="1:11" x14ac:dyDescent="0.35">
      <c r="A4936" s="69">
        <f t="shared" si="159"/>
        <v>45809</v>
      </c>
      <c r="B4936" t="s">
        <v>921</v>
      </c>
      <c r="C4936" t="s">
        <v>278</v>
      </c>
      <c r="E4936" t="s">
        <v>740</v>
      </c>
      <c r="F4936" t="s">
        <v>741</v>
      </c>
      <c r="G4936" t="s">
        <v>71</v>
      </c>
      <c r="H4936">
        <v>38</v>
      </c>
      <c r="I4936" s="68" t="str">
        <f>VLOOKUP(E4936,Refs!$P$2:$R$29,3,FALSE)</f>
        <v>Y58</v>
      </c>
      <c r="J4936" s="68" t="str">
        <f>VLOOKUP(E4936,Refs!$P$2:$S$29,4,FALSE)</f>
        <v>South West</v>
      </c>
      <c r="K4936" s="28">
        <f t="shared" si="158"/>
        <v>38</v>
      </c>
    </row>
    <row r="4937" spans="1:11" x14ac:dyDescent="0.35">
      <c r="A4937" s="69">
        <f t="shared" si="159"/>
        <v>45809</v>
      </c>
      <c r="B4937" t="s">
        <v>921</v>
      </c>
      <c r="C4937" t="s">
        <v>278</v>
      </c>
      <c r="E4937" t="s">
        <v>740</v>
      </c>
      <c r="F4937" t="s">
        <v>741</v>
      </c>
      <c r="G4937" t="s">
        <v>72</v>
      </c>
      <c r="H4937">
        <v>191</v>
      </c>
      <c r="I4937" s="68" t="str">
        <f>VLOOKUP(E4937,Refs!$P$2:$R$29,3,FALSE)</f>
        <v>Y58</v>
      </c>
      <c r="J4937" s="68" t="str">
        <f>VLOOKUP(E4937,Refs!$P$2:$S$29,4,FALSE)</f>
        <v>South West</v>
      </c>
      <c r="K4937" s="28">
        <f t="shared" si="158"/>
        <v>191</v>
      </c>
    </row>
    <row r="4938" spans="1:11" x14ac:dyDescent="0.35">
      <c r="A4938" s="69">
        <f t="shared" si="159"/>
        <v>45809</v>
      </c>
      <c r="B4938" t="s">
        <v>921</v>
      </c>
      <c r="C4938" t="s">
        <v>278</v>
      </c>
      <c r="E4938" t="s">
        <v>740</v>
      </c>
      <c r="F4938" t="s">
        <v>741</v>
      </c>
      <c r="G4938" t="s">
        <v>73</v>
      </c>
      <c r="H4938">
        <v>12430</v>
      </c>
      <c r="I4938" s="68" t="str">
        <f>VLOOKUP(E4938,Refs!$P$2:$R$29,3,FALSE)</f>
        <v>Y58</v>
      </c>
      <c r="J4938" s="68" t="str">
        <f>VLOOKUP(E4938,Refs!$P$2:$S$29,4,FALSE)</f>
        <v>South West</v>
      </c>
      <c r="K4938" s="28">
        <f t="shared" si="158"/>
        <v>12430</v>
      </c>
    </row>
    <row r="4939" spans="1:11" x14ac:dyDescent="0.35">
      <c r="A4939" s="69">
        <f t="shared" si="159"/>
        <v>45809</v>
      </c>
      <c r="B4939" t="s">
        <v>921</v>
      </c>
      <c r="C4939" t="s">
        <v>278</v>
      </c>
      <c r="E4939" t="s">
        <v>740</v>
      </c>
      <c r="F4939" t="s">
        <v>741</v>
      </c>
      <c r="G4939" t="s">
        <v>74</v>
      </c>
      <c r="H4939">
        <v>14616</v>
      </c>
      <c r="I4939" s="68" t="str">
        <f>VLOOKUP(E4939,Refs!$P$2:$R$29,3,FALSE)</f>
        <v>Y58</v>
      </c>
      <c r="J4939" s="68" t="str">
        <f>VLOOKUP(E4939,Refs!$P$2:$S$29,4,FALSE)</f>
        <v>South West</v>
      </c>
      <c r="K4939" s="28">
        <f t="shared" si="158"/>
        <v>14616</v>
      </c>
    </row>
    <row r="4940" spans="1:11" x14ac:dyDescent="0.35">
      <c r="A4940" s="69">
        <f t="shared" si="159"/>
        <v>45809</v>
      </c>
      <c r="B4940" t="s">
        <v>921</v>
      </c>
      <c r="C4940" t="s">
        <v>278</v>
      </c>
      <c r="E4940" t="s">
        <v>740</v>
      </c>
      <c r="F4940" t="s">
        <v>741</v>
      </c>
      <c r="G4940" t="s">
        <v>75</v>
      </c>
      <c r="H4940">
        <v>43786980</v>
      </c>
      <c r="I4940" s="68" t="str">
        <f>VLOOKUP(E4940,Refs!$P$2:$R$29,3,FALSE)</f>
        <v>Y58</v>
      </c>
      <c r="J4940" s="68" t="str">
        <f>VLOOKUP(E4940,Refs!$P$2:$S$29,4,FALSE)</f>
        <v>South West</v>
      </c>
      <c r="K4940" s="28">
        <f t="shared" si="158"/>
        <v>43786980</v>
      </c>
    </row>
    <row r="4941" spans="1:11" x14ac:dyDescent="0.35">
      <c r="A4941" s="69">
        <f t="shared" si="159"/>
        <v>45809</v>
      </c>
      <c r="B4941" t="s">
        <v>921</v>
      </c>
      <c r="C4941" t="s">
        <v>278</v>
      </c>
      <c r="E4941" t="s">
        <v>740</v>
      </c>
      <c r="F4941" t="s">
        <v>741</v>
      </c>
      <c r="G4941" t="s">
        <v>26</v>
      </c>
      <c r="H4941">
        <v>24701</v>
      </c>
      <c r="I4941" s="68" t="str">
        <f>VLOOKUP(E4941,Refs!$P$2:$R$29,3,FALSE)</f>
        <v>Y58</v>
      </c>
      <c r="J4941" s="68" t="str">
        <f>VLOOKUP(E4941,Refs!$P$2:$S$29,4,FALSE)</f>
        <v>South West</v>
      </c>
      <c r="K4941" s="28">
        <f t="shared" si="158"/>
        <v>24701</v>
      </c>
    </row>
    <row r="4942" spans="1:11" x14ac:dyDescent="0.35">
      <c r="A4942" s="69">
        <f t="shared" si="159"/>
        <v>45809</v>
      </c>
      <c r="B4942" t="s">
        <v>921</v>
      </c>
      <c r="C4942" t="s">
        <v>278</v>
      </c>
      <c r="E4942" t="s">
        <v>740</v>
      </c>
      <c r="F4942" t="s">
        <v>741</v>
      </c>
      <c r="G4942" t="s">
        <v>76</v>
      </c>
      <c r="H4942">
        <v>0</v>
      </c>
      <c r="I4942" s="68" t="str">
        <f>VLOOKUP(E4942,Refs!$P$2:$R$29,3,FALSE)</f>
        <v>Y58</v>
      </c>
      <c r="J4942" s="68" t="str">
        <f>VLOOKUP(E4942,Refs!$P$2:$S$29,4,FALSE)</f>
        <v>South West</v>
      </c>
      <c r="K4942" s="28" t="str">
        <f t="shared" si="158"/>
        <v/>
      </c>
    </row>
    <row r="4943" spans="1:11" x14ac:dyDescent="0.35">
      <c r="A4943" s="69">
        <f t="shared" si="159"/>
        <v>45809</v>
      </c>
      <c r="B4943" t="s">
        <v>921</v>
      </c>
      <c r="C4943" t="s">
        <v>278</v>
      </c>
      <c r="E4943" t="s">
        <v>740</v>
      </c>
      <c r="F4943" t="s">
        <v>741</v>
      </c>
      <c r="G4943" t="s">
        <v>77</v>
      </c>
      <c r="H4943">
        <v>9757</v>
      </c>
      <c r="I4943" s="68" t="str">
        <f>VLOOKUP(E4943,Refs!$P$2:$R$29,3,FALSE)</f>
        <v>Y58</v>
      </c>
      <c r="J4943" s="68" t="str">
        <f>VLOOKUP(E4943,Refs!$P$2:$S$29,4,FALSE)</f>
        <v>South West</v>
      </c>
      <c r="K4943" s="28">
        <f t="shared" si="158"/>
        <v>9757</v>
      </c>
    </row>
    <row r="4944" spans="1:11" x14ac:dyDescent="0.35">
      <c r="A4944" s="69">
        <f t="shared" si="159"/>
        <v>45809</v>
      </c>
      <c r="B4944" t="s">
        <v>921</v>
      </c>
      <c r="C4944" t="s">
        <v>278</v>
      </c>
      <c r="E4944" t="s">
        <v>740</v>
      </c>
      <c r="F4944" t="s">
        <v>741</v>
      </c>
      <c r="G4944" t="s">
        <v>78</v>
      </c>
      <c r="H4944">
        <v>5408</v>
      </c>
      <c r="I4944" s="68" t="str">
        <f>VLOOKUP(E4944,Refs!$P$2:$R$29,3,FALSE)</f>
        <v>Y58</v>
      </c>
      <c r="J4944" s="68" t="str">
        <f>VLOOKUP(E4944,Refs!$P$2:$S$29,4,FALSE)</f>
        <v>South West</v>
      </c>
      <c r="K4944" s="28">
        <f t="shared" si="158"/>
        <v>5408</v>
      </c>
    </row>
    <row r="4945" spans="1:11" x14ac:dyDescent="0.35">
      <c r="A4945" s="69">
        <f t="shared" si="159"/>
        <v>45809</v>
      </c>
      <c r="B4945" t="s">
        <v>921</v>
      </c>
      <c r="C4945" t="s">
        <v>278</v>
      </c>
      <c r="E4945" t="s">
        <v>740</v>
      </c>
      <c r="F4945" t="s">
        <v>741</v>
      </c>
      <c r="G4945" t="s">
        <v>79</v>
      </c>
      <c r="H4945">
        <v>9489</v>
      </c>
      <c r="I4945" s="68" t="str">
        <f>VLOOKUP(E4945,Refs!$P$2:$R$29,3,FALSE)</f>
        <v>Y58</v>
      </c>
      <c r="J4945" s="68" t="str">
        <f>VLOOKUP(E4945,Refs!$P$2:$S$29,4,FALSE)</f>
        <v>South West</v>
      </c>
      <c r="K4945" s="28">
        <f t="shared" si="158"/>
        <v>9489</v>
      </c>
    </row>
    <row r="4946" spans="1:11" x14ac:dyDescent="0.35">
      <c r="A4946" s="69">
        <f t="shared" si="159"/>
        <v>45809</v>
      </c>
      <c r="B4946" t="s">
        <v>921</v>
      </c>
      <c r="C4946" t="s">
        <v>278</v>
      </c>
      <c r="E4946" t="s">
        <v>740</v>
      </c>
      <c r="F4946" t="s">
        <v>741</v>
      </c>
      <c r="G4946" t="s">
        <v>80</v>
      </c>
      <c r="H4946">
        <v>47</v>
      </c>
      <c r="I4946" s="68" t="str">
        <f>VLOOKUP(E4946,Refs!$P$2:$R$29,3,FALSE)</f>
        <v>Y58</v>
      </c>
      <c r="J4946" s="68" t="str">
        <f>VLOOKUP(E4946,Refs!$P$2:$S$29,4,FALSE)</f>
        <v>South West</v>
      </c>
      <c r="K4946" s="28">
        <f t="shared" si="158"/>
        <v>47</v>
      </c>
    </row>
    <row r="4947" spans="1:11" x14ac:dyDescent="0.35">
      <c r="A4947" s="69">
        <f t="shared" si="159"/>
        <v>45809</v>
      </c>
      <c r="B4947" t="s">
        <v>921</v>
      </c>
      <c r="C4947" t="s">
        <v>278</v>
      </c>
      <c r="E4947" t="s">
        <v>740</v>
      </c>
      <c r="F4947" t="s">
        <v>741</v>
      </c>
      <c r="G4947" t="s">
        <v>25</v>
      </c>
      <c r="H4947">
        <v>15328</v>
      </c>
      <c r="I4947" s="68" t="str">
        <f>VLOOKUP(E4947,Refs!$P$2:$R$29,3,FALSE)</f>
        <v>Y58</v>
      </c>
      <c r="J4947" s="68" t="str">
        <f>VLOOKUP(E4947,Refs!$P$2:$S$29,4,FALSE)</f>
        <v>South West</v>
      </c>
      <c r="K4947" s="28">
        <f t="shared" si="158"/>
        <v>15328</v>
      </c>
    </row>
    <row r="4948" spans="1:11" x14ac:dyDescent="0.35">
      <c r="A4948" s="69">
        <f t="shared" si="159"/>
        <v>45809</v>
      </c>
      <c r="B4948" t="s">
        <v>921</v>
      </c>
      <c r="C4948" t="s">
        <v>278</v>
      </c>
      <c r="E4948" t="s">
        <v>740</v>
      </c>
      <c r="F4948" t="s">
        <v>741</v>
      </c>
      <c r="G4948" t="s">
        <v>81</v>
      </c>
      <c r="H4948">
        <v>201</v>
      </c>
      <c r="I4948" s="68" t="str">
        <f>VLOOKUP(E4948,Refs!$P$2:$R$29,3,FALSE)</f>
        <v>Y58</v>
      </c>
      <c r="J4948" s="68" t="str">
        <f>VLOOKUP(E4948,Refs!$P$2:$S$29,4,FALSE)</f>
        <v>South West</v>
      </c>
      <c r="K4948" s="28">
        <f t="shared" si="158"/>
        <v>201</v>
      </c>
    </row>
    <row r="4949" spans="1:11" x14ac:dyDescent="0.35">
      <c r="A4949" s="69">
        <f t="shared" si="159"/>
        <v>45809</v>
      </c>
      <c r="B4949" t="s">
        <v>921</v>
      </c>
      <c r="C4949" t="s">
        <v>278</v>
      </c>
      <c r="E4949" t="s">
        <v>740</v>
      </c>
      <c r="F4949" t="s">
        <v>741</v>
      </c>
      <c r="G4949" t="s">
        <v>82</v>
      </c>
      <c r="H4949">
        <v>7491</v>
      </c>
      <c r="I4949" s="68" t="str">
        <f>VLOOKUP(E4949,Refs!$P$2:$R$29,3,FALSE)</f>
        <v>Y58</v>
      </c>
      <c r="J4949" s="68" t="str">
        <f>VLOOKUP(E4949,Refs!$P$2:$S$29,4,FALSE)</f>
        <v>South West</v>
      </c>
      <c r="K4949" s="28">
        <f t="shared" si="158"/>
        <v>7491</v>
      </c>
    </row>
    <row r="4950" spans="1:11" x14ac:dyDescent="0.35">
      <c r="A4950" s="69">
        <f t="shared" si="159"/>
        <v>45809</v>
      </c>
      <c r="B4950" t="s">
        <v>921</v>
      </c>
      <c r="C4950" t="s">
        <v>278</v>
      </c>
      <c r="E4950" t="s">
        <v>740</v>
      </c>
      <c r="F4950" t="s">
        <v>741</v>
      </c>
      <c r="G4950" t="s">
        <v>83</v>
      </c>
      <c r="H4950">
        <v>5113</v>
      </c>
      <c r="I4950" s="68" t="str">
        <f>VLOOKUP(E4950,Refs!$P$2:$R$29,3,FALSE)</f>
        <v>Y58</v>
      </c>
      <c r="J4950" s="68" t="str">
        <f>VLOOKUP(E4950,Refs!$P$2:$S$29,4,FALSE)</f>
        <v>South West</v>
      </c>
      <c r="K4950" s="28">
        <f t="shared" si="158"/>
        <v>5113</v>
      </c>
    </row>
    <row r="4951" spans="1:11" x14ac:dyDescent="0.35">
      <c r="A4951" s="69">
        <f t="shared" si="159"/>
        <v>45809</v>
      </c>
      <c r="B4951" t="s">
        <v>921</v>
      </c>
      <c r="C4951" t="s">
        <v>278</v>
      </c>
      <c r="E4951" t="s">
        <v>740</v>
      </c>
      <c r="F4951" t="s">
        <v>741</v>
      </c>
      <c r="G4951" t="s">
        <v>84</v>
      </c>
      <c r="H4951">
        <v>1970</v>
      </c>
      <c r="I4951" s="68" t="str">
        <f>VLOOKUP(E4951,Refs!$P$2:$R$29,3,FALSE)</f>
        <v>Y58</v>
      </c>
      <c r="J4951" s="68" t="str">
        <f>VLOOKUP(E4951,Refs!$P$2:$S$29,4,FALSE)</f>
        <v>South West</v>
      </c>
      <c r="K4951" s="28">
        <f t="shared" si="158"/>
        <v>1970</v>
      </c>
    </row>
    <row r="4952" spans="1:11" x14ac:dyDescent="0.35">
      <c r="A4952" s="69">
        <f t="shared" si="159"/>
        <v>45809</v>
      </c>
      <c r="B4952" t="s">
        <v>921</v>
      </c>
      <c r="C4952" t="s">
        <v>278</v>
      </c>
      <c r="E4952" t="s">
        <v>740</v>
      </c>
      <c r="F4952" t="s">
        <v>741</v>
      </c>
      <c r="G4952" t="s">
        <v>85</v>
      </c>
      <c r="H4952">
        <v>9472</v>
      </c>
      <c r="I4952" s="68" t="str">
        <f>VLOOKUP(E4952,Refs!$P$2:$R$29,3,FALSE)</f>
        <v>Y58</v>
      </c>
      <c r="J4952" s="68" t="str">
        <f>VLOOKUP(E4952,Refs!$P$2:$S$29,4,FALSE)</f>
        <v>South West</v>
      </c>
      <c r="K4952" s="28">
        <f t="shared" si="158"/>
        <v>9472</v>
      </c>
    </row>
    <row r="4953" spans="1:11" x14ac:dyDescent="0.35">
      <c r="A4953" s="69">
        <f t="shared" si="159"/>
        <v>45809</v>
      </c>
      <c r="B4953" t="s">
        <v>921</v>
      </c>
      <c r="C4953" t="s">
        <v>278</v>
      </c>
      <c r="E4953" t="s">
        <v>740</v>
      </c>
      <c r="F4953" t="s">
        <v>741</v>
      </c>
      <c r="G4953" t="s">
        <v>86</v>
      </c>
      <c r="H4953">
        <v>583</v>
      </c>
      <c r="I4953" s="68" t="str">
        <f>VLOOKUP(E4953,Refs!$P$2:$R$29,3,FALSE)</f>
        <v>Y58</v>
      </c>
      <c r="J4953" s="68" t="str">
        <f>VLOOKUP(E4953,Refs!$P$2:$S$29,4,FALSE)</f>
        <v>South West</v>
      </c>
      <c r="K4953" s="28">
        <f t="shared" si="158"/>
        <v>583</v>
      </c>
    </row>
    <row r="4954" spans="1:11" x14ac:dyDescent="0.35">
      <c r="A4954" s="69">
        <f t="shared" si="159"/>
        <v>45809</v>
      </c>
      <c r="B4954" t="s">
        <v>921</v>
      </c>
      <c r="C4954" t="s">
        <v>278</v>
      </c>
      <c r="E4954" t="s">
        <v>740</v>
      </c>
      <c r="F4954" t="s">
        <v>741</v>
      </c>
      <c r="G4954" t="s">
        <v>87</v>
      </c>
      <c r="H4954">
        <v>308</v>
      </c>
      <c r="I4954" s="68" t="str">
        <f>VLOOKUP(E4954,Refs!$P$2:$R$29,3,FALSE)</f>
        <v>Y58</v>
      </c>
      <c r="J4954" s="68" t="str">
        <f>VLOOKUP(E4954,Refs!$P$2:$S$29,4,FALSE)</f>
        <v>South West</v>
      </c>
      <c r="K4954" s="28">
        <f t="shared" si="158"/>
        <v>308</v>
      </c>
    </row>
    <row r="4955" spans="1:11" x14ac:dyDescent="0.35">
      <c r="A4955" s="69">
        <f t="shared" si="159"/>
        <v>45809</v>
      </c>
      <c r="B4955" t="s">
        <v>921</v>
      </c>
      <c r="C4955" t="s">
        <v>278</v>
      </c>
      <c r="E4955" t="s">
        <v>740</v>
      </c>
      <c r="F4955" t="s">
        <v>741</v>
      </c>
      <c r="G4955" t="s">
        <v>88</v>
      </c>
      <c r="H4955">
        <v>9744</v>
      </c>
      <c r="I4955" s="68" t="str">
        <f>VLOOKUP(E4955,Refs!$P$2:$R$29,3,FALSE)</f>
        <v>Y58</v>
      </c>
      <c r="J4955" s="68" t="str">
        <f>VLOOKUP(E4955,Refs!$P$2:$S$29,4,FALSE)</f>
        <v>South West</v>
      </c>
      <c r="K4955" s="28">
        <f t="shared" si="158"/>
        <v>9744</v>
      </c>
    </row>
    <row r="4956" spans="1:11" x14ac:dyDescent="0.35">
      <c r="A4956" s="69">
        <f t="shared" si="159"/>
        <v>45809</v>
      </c>
      <c r="B4956" t="s">
        <v>921</v>
      </c>
      <c r="C4956" t="s">
        <v>278</v>
      </c>
      <c r="E4956" t="s">
        <v>740</v>
      </c>
      <c r="F4956" t="s">
        <v>741</v>
      </c>
      <c r="G4956" t="s">
        <v>89</v>
      </c>
      <c r="H4956">
        <v>39674</v>
      </c>
      <c r="I4956" s="68" t="str">
        <f>VLOOKUP(E4956,Refs!$P$2:$R$29,3,FALSE)</f>
        <v>Y58</v>
      </c>
      <c r="J4956" s="68" t="str">
        <f>VLOOKUP(E4956,Refs!$P$2:$S$29,4,FALSE)</f>
        <v>South West</v>
      </c>
      <c r="K4956" s="28">
        <f t="shared" si="158"/>
        <v>39674</v>
      </c>
    </row>
    <row r="4957" spans="1:11" x14ac:dyDescent="0.35">
      <c r="A4957" s="69">
        <f t="shared" si="159"/>
        <v>45809</v>
      </c>
      <c r="B4957" t="s">
        <v>921</v>
      </c>
      <c r="C4957" t="s">
        <v>278</v>
      </c>
      <c r="E4957" t="s">
        <v>740</v>
      </c>
      <c r="F4957" t="s">
        <v>741</v>
      </c>
      <c r="G4957" t="s">
        <v>90</v>
      </c>
      <c r="H4957">
        <v>24701</v>
      </c>
      <c r="I4957" s="68" t="str">
        <f>VLOOKUP(E4957,Refs!$P$2:$R$29,3,FALSE)</f>
        <v>Y58</v>
      </c>
      <c r="J4957" s="68" t="str">
        <f>VLOOKUP(E4957,Refs!$P$2:$S$29,4,FALSE)</f>
        <v>South West</v>
      </c>
      <c r="K4957" s="28">
        <f t="shared" si="158"/>
        <v>24701</v>
      </c>
    </row>
    <row r="4958" spans="1:11" x14ac:dyDescent="0.35">
      <c r="A4958" s="69">
        <f t="shared" si="159"/>
        <v>45809</v>
      </c>
      <c r="B4958" t="s">
        <v>921</v>
      </c>
      <c r="C4958" t="s">
        <v>278</v>
      </c>
      <c r="E4958" t="s">
        <v>740</v>
      </c>
      <c r="F4958" t="s">
        <v>741</v>
      </c>
      <c r="G4958" t="s">
        <v>27</v>
      </c>
      <c r="H4958">
        <v>2835</v>
      </c>
      <c r="I4958" s="68" t="str">
        <f>VLOOKUP(E4958,Refs!$P$2:$R$29,3,FALSE)</f>
        <v>Y58</v>
      </c>
      <c r="J4958" s="68" t="str">
        <f>VLOOKUP(E4958,Refs!$P$2:$S$29,4,FALSE)</f>
        <v>South West</v>
      </c>
      <c r="K4958" s="28">
        <f t="shared" si="158"/>
        <v>2835</v>
      </c>
    </row>
    <row r="4959" spans="1:11" x14ac:dyDescent="0.35">
      <c r="A4959" s="69">
        <f t="shared" si="159"/>
        <v>45809</v>
      </c>
      <c r="B4959" t="s">
        <v>921</v>
      </c>
      <c r="C4959" t="s">
        <v>278</v>
      </c>
      <c r="E4959" t="s">
        <v>740</v>
      </c>
      <c r="F4959" t="s">
        <v>741</v>
      </c>
      <c r="G4959" t="s">
        <v>29</v>
      </c>
      <c r="H4959">
        <v>3029</v>
      </c>
      <c r="I4959" s="68" t="str">
        <f>VLOOKUP(E4959,Refs!$P$2:$R$29,3,FALSE)</f>
        <v>Y58</v>
      </c>
      <c r="J4959" s="68" t="str">
        <f>VLOOKUP(E4959,Refs!$P$2:$S$29,4,FALSE)</f>
        <v>South West</v>
      </c>
      <c r="K4959" s="28">
        <f t="shared" si="158"/>
        <v>3029</v>
      </c>
    </row>
    <row r="4960" spans="1:11" x14ac:dyDescent="0.35">
      <c r="A4960" s="69">
        <f t="shared" si="159"/>
        <v>45809</v>
      </c>
      <c r="B4960" t="s">
        <v>921</v>
      </c>
      <c r="C4960" t="s">
        <v>278</v>
      </c>
      <c r="E4960" t="s">
        <v>740</v>
      </c>
      <c r="F4960" t="s">
        <v>741</v>
      </c>
      <c r="G4960" t="s">
        <v>91</v>
      </c>
      <c r="H4960">
        <v>801</v>
      </c>
      <c r="I4960" s="68" t="str">
        <f>VLOOKUP(E4960,Refs!$P$2:$R$29,3,FALSE)</f>
        <v>Y58</v>
      </c>
      <c r="J4960" s="68" t="str">
        <f>VLOOKUP(E4960,Refs!$P$2:$S$29,4,FALSE)</f>
        <v>South West</v>
      </c>
      <c r="K4960" s="28">
        <f t="shared" si="158"/>
        <v>801</v>
      </c>
    </row>
    <row r="4961" spans="1:11" x14ac:dyDescent="0.35">
      <c r="A4961" s="69">
        <f t="shared" si="159"/>
        <v>45809</v>
      </c>
      <c r="B4961" t="s">
        <v>921</v>
      </c>
      <c r="C4961" t="s">
        <v>278</v>
      </c>
      <c r="E4961" t="s">
        <v>740</v>
      </c>
      <c r="F4961" t="s">
        <v>741</v>
      </c>
      <c r="G4961" t="s">
        <v>92</v>
      </c>
      <c r="H4961">
        <v>4</v>
      </c>
      <c r="I4961" s="68" t="str">
        <f>VLOOKUP(E4961,Refs!$P$2:$R$29,3,FALSE)</f>
        <v>Y58</v>
      </c>
      <c r="J4961" s="68" t="str">
        <f>VLOOKUP(E4961,Refs!$P$2:$S$29,4,FALSE)</f>
        <v>South West</v>
      </c>
      <c r="K4961" s="28">
        <f t="shared" si="158"/>
        <v>4</v>
      </c>
    </row>
    <row r="4962" spans="1:11" x14ac:dyDescent="0.35">
      <c r="A4962" s="69">
        <f t="shared" si="159"/>
        <v>45809</v>
      </c>
      <c r="B4962" t="s">
        <v>921</v>
      </c>
      <c r="C4962" t="s">
        <v>278</v>
      </c>
      <c r="E4962" t="s">
        <v>740</v>
      </c>
      <c r="F4962" t="s">
        <v>741</v>
      </c>
      <c r="G4962" t="s">
        <v>93</v>
      </c>
      <c r="H4962">
        <v>2049</v>
      </c>
      <c r="I4962" s="68" t="str">
        <f>VLOOKUP(E4962,Refs!$P$2:$R$29,3,FALSE)</f>
        <v>Y58</v>
      </c>
      <c r="J4962" s="68" t="str">
        <f>VLOOKUP(E4962,Refs!$P$2:$S$29,4,FALSE)</f>
        <v>South West</v>
      </c>
      <c r="K4962" s="28">
        <f t="shared" si="158"/>
        <v>2049</v>
      </c>
    </row>
    <row r="4963" spans="1:11" x14ac:dyDescent="0.35">
      <c r="A4963" s="69">
        <f t="shared" si="159"/>
        <v>45809</v>
      </c>
      <c r="B4963" t="s">
        <v>921</v>
      </c>
      <c r="C4963" t="s">
        <v>278</v>
      </c>
      <c r="E4963" t="s">
        <v>740</v>
      </c>
      <c r="F4963" t="s">
        <v>741</v>
      </c>
      <c r="G4963" t="s">
        <v>94</v>
      </c>
      <c r="H4963">
        <v>126</v>
      </c>
      <c r="I4963" s="68" t="str">
        <f>VLOOKUP(E4963,Refs!$P$2:$R$29,3,FALSE)</f>
        <v>Y58</v>
      </c>
      <c r="J4963" s="68" t="str">
        <f>VLOOKUP(E4963,Refs!$P$2:$S$29,4,FALSE)</f>
        <v>South West</v>
      </c>
      <c r="K4963" s="28">
        <f t="shared" si="158"/>
        <v>126</v>
      </c>
    </row>
    <row r="4964" spans="1:11" x14ac:dyDescent="0.35">
      <c r="A4964" s="69">
        <f t="shared" si="159"/>
        <v>45809</v>
      </c>
      <c r="B4964" t="s">
        <v>921</v>
      </c>
      <c r="C4964" t="s">
        <v>278</v>
      </c>
      <c r="E4964" t="s">
        <v>740</v>
      </c>
      <c r="F4964" t="s">
        <v>741</v>
      </c>
      <c r="G4964" t="s">
        <v>95</v>
      </c>
      <c r="H4964">
        <v>560</v>
      </c>
      <c r="I4964" s="68" t="str">
        <f>VLOOKUP(E4964,Refs!$P$2:$R$29,3,FALSE)</f>
        <v>Y58</v>
      </c>
      <c r="J4964" s="68" t="str">
        <f>VLOOKUP(E4964,Refs!$P$2:$S$29,4,FALSE)</f>
        <v>South West</v>
      </c>
      <c r="K4964" s="28">
        <f t="shared" si="158"/>
        <v>560</v>
      </c>
    </row>
    <row r="4965" spans="1:11" x14ac:dyDescent="0.35">
      <c r="A4965" s="69">
        <f t="shared" si="159"/>
        <v>45809</v>
      </c>
      <c r="B4965" t="s">
        <v>921</v>
      </c>
      <c r="C4965" t="s">
        <v>278</v>
      </c>
      <c r="E4965" t="s">
        <v>740</v>
      </c>
      <c r="F4965" t="s">
        <v>741</v>
      </c>
      <c r="G4965" t="s">
        <v>96</v>
      </c>
      <c r="H4965">
        <v>168</v>
      </c>
      <c r="I4965" s="68" t="str">
        <f>VLOOKUP(E4965,Refs!$P$2:$R$29,3,FALSE)</f>
        <v>Y58</v>
      </c>
      <c r="J4965" s="68" t="str">
        <f>VLOOKUP(E4965,Refs!$P$2:$S$29,4,FALSE)</f>
        <v>South West</v>
      </c>
      <c r="K4965" s="28">
        <f t="shared" si="158"/>
        <v>168</v>
      </c>
    </row>
    <row r="4966" spans="1:11" x14ac:dyDescent="0.35">
      <c r="A4966" s="69">
        <f t="shared" si="159"/>
        <v>45809</v>
      </c>
      <c r="B4966" t="s">
        <v>921</v>
      </c>
      <c r="C4966" t="s">
        <v>278</v>
      </c>
      <c r="E4966" t="s">
        <v>740</v>
      </c>
      <c r="F4966" t="s">
        <v>741</v>
      </c>
      <c r="G4966" t="s">
        <v>97</v>
      </c>
      <c r="H4966">
        <v>4719</v>
      </c>
      <c r="I4966" s="68" t="str">
        <f>VLOOKUP(E4966,Refs!$P$2:$R$29,3,FALSE)</f>
        <v>Y58</v>
      </c>
      <c r="J4966" s="68" t="str">
        <f>VLOOKUP(E4966,Refs!$P$2:$S$29,4,FALSE)</f>
        <v>South West</v>
      </c>
      <c r="K4966" s="28">
        <f t="shared" si="158"/>
        <v>4719</v>
      </c>
    </row>
    <row r="4967" spans="1:11" x14ac:dyDescent="0.35">
      <c r="A4967" s="69">
        <f t="shared" si="159"/>
        <v>45809</v>
      </c>
      <c r="B4967" t="s">
        <v>921</v>
      </c>
      <c r="C4967" t="s">
        <v>278</v>
      </c>
      <c r="E4967" t="s">
        <v>740</v>
      </c>
      <c r="F4967" t="s">
        <v>741</v>
      </c>
      <c r="G4967" t="s">
        <v>31</v>
      </c>
      <c r="H4967">
        <v>4242</v>
      </c>
      <c r="I4967" s="68" t="str">
        <f>VLOOKUP(E4967,Refs!$P$2:$R$29,3,FALSE)</f>
        <v>Y58</v>
      </c>
      <c r="J4967" s="68" t="str">
        <f>VLOOKUP(E4967,Refs!$P$2:$S$29,4,FALSE)</f>
        <v>South West</v>
      </c>
      <c r="K4967" s="28">
        <f t="shared" si="158"/>
        <v>4242</v>
      </c>
    </row>
    <row r="4968" spans="1:11" x14ac:dyDescent="0.35">
      <c r="A4968" s="69">
        <f t="shared" si="159"/>
        <v>45809</v>
      </c>
      <c r="B4968" t="s">
        <v>921</v>
      </c>
      <c r="C4968" t="s">
        <v>278</v>
      </c>
      <c r="E4968" t="s">
        <v>740</v>
      </c>
      <c r="F4968" t="s">
        <v>741</v>
      </c>
      <c r="G4968" t="s">
        <v>98</v>
      </c>
      <c r="H4968">
        <v>2306</v>
      </c>
      <c r="I4968" s="68" t="str">
        <f>VLOOKUP(E4968,Refs!$P$2:$R$29,3,FALSE)</f>
        <v>Y58</v>
      </c>
      <c r="J4968" s="68" t="str">
        <f>VLOOKUP(E4968,Refs!$P$2:$S$29,4,FALSE)</f>
        <v>South West</v>
      </c>
      <c r="K4968" s="28">
        <f t="shared" si="158"/>
        <v>2306</v>
      </c>
    </row>
    <row r="4969" spans="1:11" x14ac:dyDescent="0.35">
      <c r="A4969" s="69">
        <f t="shared" si="159"/>
        <v>45809</v>
      </c>
      <c r="B4969" t="s">
        <v>921</v>
      </c>
      <c r="C4969" t="s">
        <v>278</v>
      </c>
      <c r="E4969" t="s">
        <v>740</v>
      </c>
      <c r="F4969" t="s">
        <v>741</v>
      </c>
      <c r="G4969" t="s">
        <v>99</v>
      </c>
      <c r="H4969">
        <v>2870</v>
      </c>
      <c r="I4969" s="68" t="str">
        <f>VLOOKUP(E4969,Refs!$P$2:$R$29,3,FALSE)</f>
        <v>Y58</v>
      </c>
      <c r="J4969" s="68" t="str">
        <f>VLOOKUP(E4969,Refs!$P$2:$S$29,4,FALSE)</f>
        <v>South West</v>
      </c>
      <c r="K4969" s="28">
        <f t="shared" si="158"/>
        <v>2870</v>
      </c>
    </row>
    <row r="4970" spans="1:11" x14ac:dyDescent="0.35">
      <c r="A4970" s="69">
        <f t="shared" si="159"/>
        <v>45809</v>
      </c>
      <c r="B4970" t="s">
        <v>921</v>
      </c>
      <c r="C4970" t="s">
        <v>278</v>
      </c>
      <c r="E4970" t="s">
        <v>740</v>
      </c>
      <c r="F4970" t="s">
        <v>741</v>
      </c>
      <c r="G4970" t="s">
        <v>100</v>
      </c>
      <c r="H4970">
        <v>2851</v>
      </c>
      <c r="I4970" s="68" t="str">
        <f>VLOOKUP(E4970,Refs!$P$2:$R$29,3,FALSE)</f>
        <v>Y58</v>
      </c>
      <c r="J4970" s="68" t="str">
        <f>VLOOKUP(E4970,Refs!$P$2:$S$29,4,FALSE)</f>
        <v>South West</v>
      </c>
      <c r="K4970" s="28">
        <f t="shared" si="158"/>
        <v>2851</v>
      </c>
    </row>
    <row r="4971" spans="1:11" x14ac:dyDescent="0.35">
      <c r="A4971" s="69">
        <f t="shared" si="159"/>
        <v>45809</v>
      </c>
      <c r="B4971" t="s">
        <v>921</v>
      </c>
      <c r="C4971" t="s">
        <v>278</v>
      </c>
      <c r="E4971" t="s">
        <v>740</v>
      </c>
      <c r="F4971" t="s">
        <v>741</v>
      </c>
      <c r="G4971" t="s">
        <v>101</v>
      </c>
      <c r="H4971">
        <v>2478</v>
      </c>
      <c r="I4971" s="68" t="str">
        <f>VLOOKUP(E4971,Refs!$P$2:$R$29,3,FALSE)</f>
        <v>Y58</v>
      </c>
      <c r="J4971" s="68" t="str">
        <f>VLOOKUP(E4971,Refs!$P$2:$S$29,4,FALSE)</f>
        <v>South West</v>
      </c>
      <c r="K4971" s="28">
        <f t="shared" si="158"/>
        <v>2478</v>
      </c>
    </row>
    <row r="4972" spans="1:11" x14ac:dyDescent="0.35">
      <c r="A4972" s="69">
        <f t="shared" si="159"/>
        <v>45809</v>
      </c>
      <c r="B4972" t="s">
        <v>921</v>
      </c>
      <c r="C4972" t="s">
        <v>278</v>
      </c>
      <c r="E4972" t="s">
        <v>740</v>
      </c>
      <c r="F4972" t="s">
        <v>741</v>
      </c>
      <c r="G4972" t="s">
        <v>102</v>
      </c>
      <c r="H4972">
        <v>193</v>
      </c>
      <c r="I4972" s="68" t="str">
        <f>VLOOKUP(E4972,Refs!$P$2:$R$29,3,FALSE)</f>
        <v>Y58</v>
      </c>
      <c r="J4972" s="68" t="str">
        <f>VLOOKUP(E4972,Refs!$P$2:$S$29,4,FALSE)</f>
        <v>South West</v>
      </c>
      <c r="K4972" s="28">
        <f t="shared" si="158"/>
        <v>193</v>
      </c>
    </row>
    <row r="4973" spans="1:11" x14ac:dyDescent="0.35">
      <c r="A4973" s="69">
        <f t="shared" si="159"/>
        <v>45809</v>
      </c>
      <c r="B4973" t="s">
        <v>921</v>
      </c>
      <c r="C4973" t="s">
        <v>278</v>
      </c>
      <c r="E4973" t="s">
        <v>740</v>
      </c>
      <c r="F4973" t="s">
        <v>741</v>
      </c>
      <c r="G4973" t="s">
        <v>103</v>
      </c>
      <c r="H4973">
        <v>280</v>
      </c>
      <c r="I4973" s="68" t="str">
        <f>VLOOKUP(E4973,Refs!$P$2:$R$29,3,FALSE)</f>
        <v>Y58</v>
      </c>
      <c r="J4973" s="68" t="str">
        <f>VLOOKUP(E4973,Refs!$P$2:$S$29,4,FALSE)</f>
        <v>South West</v>
      </c>
      <c r="K4973" s="28">
        <f t="shared" si="158"/>
        <v>280</v>
      </c>
    </row>
    <row r="4974" spans="1:11" x14ac:dyDescent="0.35">
      <c r="A4974" s="69">
        <f t="shared" si="159"/>
        <v>45809</v>
      </c>
      <c r="B4974" t="s">
        <v>921</v>
      </c>
      <c r="C4974" t="s">
        <v>278</v>
      </c>
      <c r="E4974" t="s">
        <v>740</v>
      </c>
      <c r="F4974" t="s">
        <v>741</v>
      </c>
      <c r="G4974" t="s">
        <v>104</v>
      </c>
      <c r="H4974">
        <v>2493</v>
      </c>
      <c r="I4974" s="68" t="str">
        <f>VLOOKUP(E4974,Refs!$P$2:$R$29,3,FALSE)</f>
        <v>Y58</v>
      </c>
      <c r="J4974" s="68" t="str">
        <f>VLOOKUP(E4974,Refs!$P$2:$S$29,4,FALSE)</f>
        <v>South West</v>
      </c>
      <c r="K4974" s="28">
        <f t="shared" si="158"/>
        <v>2493</v>
      </c>
    </row>
    <row r="4975" spans="1:11" x14ac:dyDescent="0.35">
      <c r="A4975" s="69">
        <f t="shared" si="159"/>
        <v>45809</v>
      </c>
      <c r="B4975" t="s">
        <v>921</v>
      </c>
      <c r="C4975" t="s">
        <v>278</v>
      </c>
      <c r="E4975" t="s">
        <v>740</v>
      </c>
      <c r="F4975" t="s">
        <v>741</v>
      </c>
      <c r="G4975" t="s">
        <v>105</v>
      </c>
      <c r="H4975">
        <v>37697</v>
      </c>
      <c r="I4975" s="68" t="str">
        <f>VLOOKUP(E4975,Refs!$P$2:$R$29,3,FALSE)</f>
        <v>Y58</v>
      </c>
      <c r="J4975" s="68" t="str">
        <f>VLOOKUP(E4975,Refs!$P$2:$S$29,4,FALSE)</f>
        <v>South West</v>
      </c>
      <c r="K4975" s="28">
        <f t="shared" si="158"/>
        <v>37697</v>
      </c>
    </row>
    <row r="4976" spans="1:11" x14ac:dyDescent="0.35">
      <c r="A4976" s="69">
        <f t="shared" si="159"/>
        <v>45809</v>
      </c>
      <c r="B4976" t="s">
        <v>921</v>
      </c>
      <c r="C4976" t="s">
        <v>278</v>
      </c>
      <c r="E4976" t="s">
        <v>740</v>
      </c>
      <c r="F4976" t="s">
        <v>741</v>
      </c>
      <c r="G4976" t="s">
        <v>106</v>
      </c>
      <c r="H4976">
        <v>3967</v>
      </c>
      <c r="I4976" s="68" t="str">
        <f>VLOOKUP(E4976,Refs!$P$2:$R$29,3,FALSE)</f>
        <v>Y58</v>
      </c>
      <c r="J4976" s="68" t="str">
        <f>VLOOKUP(E4976,Refs!$P$2:$S$29,4,FALSE)</f>
        <v>South West</v>
      </c>
      <c r="K4976" s="28">
        <f t="shared" si="158"/>
        <v>3967</v>
      </c>
    </row>
    <row r="4977" spans="1:11" x14ac:dyDescent="0.35">
      <c r="A4977" s="69">
        <f t="shared" si="159"/>
        <v>45809</v>
      </c>
      <c r="B4977" t="s">
        <v>921</v>
      </c>
      <c r="C4977" t="s">
        <v>278</v>
      </c>
      <c r="E4977" t="s">
        <v>740</v>
      </c>
      <c r="F4977" t="s">
        <v>741</v>
      </c>
      <c r="G4977" t="s">
        <v>107</v>
      </c>
      <c r="H4977">
        <v>2535</v>
      </c>
      <c r="I4977" s="68" t="str">
        <f>VLOOKUP(E4977,Refs!$P$2:$R$29,3,FALSE)</f>
        <v>Y58</v>
      </c>
      <c r="J4977" s="68" t="str">
        <f>VLOOKUP(E4977,Refs!$P$2:$S$29,4,FALSE)</f>
        <v>South West</v>
      </c>
      <c r="K4977" s="28">
        <f t="shared" si="158"/>
        <v>2535</v>
      </c>
    </row>
    <row r="4978" spans="1:11" x14ac:dyDescent="0.35">
      <c r="A4978" s="69">
        <f t="shared" si="159"/>
        <v>45809</v>
      </c>
      <c r="B4978" t="s">
        <v>921</v>
      </c>
      <c r="C4978" t="s">
        <v>278</v>
      </c>
      <c r="E4978" t="s">
        <v>740</v>
      </c>
      <c r="F4978" t="s">
        <v>741</v>
      </c>
      <c r="G4978" t="s">
        <v>108</v>
      </c>
      <c r="H4978">
        <v>211</v>
      </c>
      <c r="I4978" s="68" t="str">
        <f>VLOOKUP(E4978,Refs!$P$2:$R$29,3,FALSE)</f>
        <v>Y58</v>
      </c>
      <c r="J4978" s="68" t="str">
        <f>VLOOKUP(E4978,Refs!$P$2:$S$29,4,FALSE)</f>
        <v>South West</v>
      </c>
      <c r="K4978" s="28">
        <f t="shared" si="158"/>
        <v>211</v>
      </c>
    </row>
    <row r="4979" spans="1:11" x14ac:dyDescent="0.35">
      <c r="A4979" s="69">
        <f t="shared" si="159"/>
        <v>45809</v>
      </c>
      <c r="B4979" t="s">
        <v>921</v>
      </c>
      <c r="C4979" t="s">
        <v>278</v>
      </c>
      <c r="E4979" t="s">
        <v>740</v>
      </c>
      <c r="F4979" t="s">
        <v>741</v>
      </c>
      <c r="G4979" t="s">
        <v>109</v>
      </c>
      <c r="H4979">
        <v>664</v>
      </c>
      <c r="I4979" s="68" t="str">
        <f>VLOOKUP(E4979,Refs!$P$2:$R$29,3,FALSE)</f>
        <v>Y58</v>
      </c>
      <c r="J4979" s="68" t="str">
        <f>VLOOKUP(E4979,Refs!$P$2:$S$29,4,FALSE)</f>
        <v>South West</v>
      </c>
      <c r="K4979" s="28">
        <f t="shared" si="158"/>
        <v>664</v>
      </c>
    </row>
    <row r="4980" spans="1:11" x14ac:dyDescent="0.35">
      <c r="A4980" s="69">
        <f t="shared" si="159"/>
        <v>45809</v>
      </c>
      <c r="B4980" t="s">
        <v>921</v>
      </c>
      <c r="C4980" t="s">
        <v>278</v>
      </c>
      <c r="E4980" t="s">
        <v>740</v>
      </c>
      <c r="F4980" t="s">
        <v>741</v>
      </c>
      <c r="G4980" t="s">
        <v>110</v>
      </c>
      <c r="H4980">
        <v>93216</v>
      </c>
      <c r="I4980" s="68" t="str">
        <f>VLOOKUP(E4980,Refs!$P$2:$R$29,3,FALSE)</f>
        <v>Y58</v>
      </c>
      <c r="J4980" s="68" t="str">
        <f>VLOOKUP(E4980,Refs!$P$2:$S$29,4,FALSE)</f>
        <v>South West</v>
      </c>
      <c r="K4980" s="28">
        <f t="shared" si="158"/>
        <v>93216</v>
      </c>
    </row>
    <row r="4981" spans="1:11" x14ac:dyDescent="0.35">
      <c r="A4981" s="69">
        <f t="shared" si="159"/>
        <v>45809</v>
      </c>
      <c r="B4981" t="s">
        <v>921</v>
      </c>
      <c r="C4981" t="s">
        <v>278</v>
      </c>
      <c r="E4981" t="s">
        <v>740</v>
      </c>
      <c r="F4981" t="s">
        <v>741</v>
      </c>
      <c r="G4981" t="s">
        <v>111</v>
      </c>
      <c r="H4981">
        <v>0</v>
      </c>
      <c r="I4981" s="68" t="str">
        <f>VLOOKUP(E4981,Refs!$P$2:$R$29,3,FALSE)</f>
        <v>Y58</v>
      </c>
      <c r="J4981" s="68" t="str">
        <f>VLOOKUP(E4981,Refs!$P$2:$S$29,4,FALSE)</f>
        <v>South West</v>
      </c>
      <c r="K4981" s="28" t="str">
        <f t="shared" si="158"/>
        <v/>
      </c>
    </row>
    <row r="4982" spans="1:11" x14ac:dyDescent="0.35">
      <c r="A4982" s="69">
        <f t="shared" si="159"/>
        <v>45809</v>
      </c>
      <c r="B4982" t="s">
        <v>921</v>
      </c>
      <c r="C4982" t="s">
        <v>278</v>
      </c>
      <c r="E4982" t="s">
        <v>740</v>
      </c>
      <c r="F4982" t="s">
        <v>741</v>
      </c>
      <c r="G4982" t="s">
        <v>814</v>
      </c>
      <c r="H4982">
        <v>6584</v>
      </c>
      <c r="I4982" s="68" t="str">
        <f>VLOOKUP(E4982,Refs!$P$2:$R$29,3,FALSE)</f>
        <v>Y58</v>
      </c>
      <c r="J4982" s="68" t="str">
        <f>VLOOKUP(E4982,Refs!$P$2:$S$29,4,FALSE)</f>
        <v>South West</v>
      </c>
      <c r="K4982" s="28">
        <f t="shared" si="158"/>
        <v>6584</v>
      </c>
    </row>
    <row r="4983" spans="1:11" x14ac:dyDescent="0.35">
      <c r="A4983" s="69">
        <f t="shared" si="159"/>
        <v>45809</v>
      </c>
      <c r="B4983" t="s">
        <v>921</v>
      </c>
      <c r="C4983" t="s">
        <v>278</v>
      </c>
      <c r="E4983" t="s">
        <v>740</v>
      </c>
      <c r="F4983" t="s">
        <v>741</v>
      </c>
      <c r="G4983" t="s">
        <v>815</v>
      </c>
      <c r="H4983">
        <v>2321</v>
      </c>
      <c r="I4983" s="68" t="str">
        <f>VLOOKUP(E4983,Refs!$P$2:$R$29,3,FALSE)</f>
        <v>Y58</v>
      </c>
      <c r="J4983" s="68" t="str">
        <f>VLOOKUP(E4983,Refs!$P$2:$S$29,4,FALSE)</f>
        <v>South West</v>
      </c>
      <c r="K4983" s="28">
        <f t="shared" si="158"/>
        <v>2321</v>
      </c>
    </row>
    <row r="4984" spans="1:11" x14ac:dyDescent="0.35">
      <c r="A4984" s="69">
        <f t="shared" si="159"/>
        <v>45809</v>
      </c>
      <c r="B4984" t="s">
        <v>921</v>
      </c>
      <c r="C4984" t="s">
        <v>278</v>
      </c>
      <c r="E4984" t="s">
        <v>740</v>
      </c>
      <c r="F4984" t="s">
        <v>741</v>
      </c>
      <c r="G4984" t="s">
        <v>112</v>
      </c>
      <c r="H4984">
        <v>15779</v>
      </c>
      <c r="I4984" s="68" t="str">
        <f>VLOOKUP(E4984,Refs!$P$2:$R$29,3,FALSE)</f>
        <v>Y58</v>
      </c>
      <c r="J4984" s="68" t="str">
        <f>VLOOKUP(E4984,Refs!$P$2:$S$29,4,FALSE)</f>
        <v>South West</v>
      </c>
      <c r="K4984" s="28">
        <f t="shared" si="158"/>
        <v>15779</v>
      </c>
    </row>
    <row r="4985" spans="1:11" x14ac:dyDescent="0.35">
      <c r="A4985" s="69">
        <f t="shared" si="159"/>
        <v>45809</v>
      </c>
      <c r="B4985" t="s">
        <v>921</v>
      </c>
      <c r="C4985" t="s">
        <v>278</v>
      </c>
      <c r="E4985" t="s">
        <v>740</v>
      </c>
      <c r="F4985" t="s">
        <v>741</v>
      </c>
      <c r="G4985" t="s">
        <v>113</v>
      </c>
      <c r="H4985">
        <v>5</v>
      </c>
      <c r="I4985" s="68" t="str">
        <f>VLOOKUP(E4985,Refs!$P$2:$R$29,3,FALSE)</f>
        <v>Y58</v>
      </c>
      <c r="J4985" s="68" t="str">
        <f>VLOOKUP(E4985,Refs!$P$2:$S$29,4,FALSE)</f>
        <v>South West</v>
      </c>
      <c r="K4985" s="28">
        <f t="shared" si="158"/>
        <v>5</v>
      </c>
    </row>
    <row r="4986" spans="1:11" x14ac:dyDescent="0.35">
      <c r="A4986" s="69">
        <f t="shared" si="159"/>
        <v>45809</v>
      </c>
      <c r="B4986" t="s">
        <v>921</v>
      </c>
      <c r="C4986" t="s">
        <v>278</v>
      </c>
      <c r="E4986" t="s">
        <v>740</v>
      </c>
      <c r="F4986" t="s">
        <v>741</v>
      </c>
      <c r="G4986" t="s">
        <v>114</v>
      </c>
      <c r="H4986">
        <v>13042</v>
      </c>
      <c r="I4986" s="68" t="str">
        <f>VLOOKUP(E4986,Refs!$P$2:$R$29,3,FALSE)</f>
        <v>Y58</v>
      </c>
      <c r="J4986" s="68" t="str">
        <f>VLOOKUP(E4986,Refs!$P$2:$S$29,4,FALSE)</f>
        <v>South West</v>
      </c>
      <c r="K4986" s="28">
        <f t="shared" si="158"/>
        <v>13042</v>
      </c>
    </row>
    <row r="4987" spans="1:11" x14ac:dyDescent="0.35">
      <c r="A4987" s="69">
        <f t="shared" si="159"/>
        <v>45809</v>
      </c>
      <c r="B4987" t="s">
        <v>921</v>
      </c>
      <c r="C4987" t="s">
        <v>278</v>
      </c>
      <c r="E4987" t="s">
        <v>740</v>
      </c>
      <c r="F4987" t="s">
        <v>741</v>
      </c>
      <c r="G4987" t="s">
        <v>115</v>
      </c>
      <c r="H4987">
        <v>2605</v>
      </c>
      <c r="I4987" s="68" t="str">
        <f>VLOOKUP(E4987,Refs!$P$2:$R$29,3,FALSE)</f>
        <v>Y58</v>
      </c>
      <c r="J4987" s="68" t="str">
        <f>VLOOKUP(E4987,Refs!$P$2:$S$29,4,FALSE)</f>
        <v>South West</v>
      </c>
      <c r="K4987" s="28">
        <f t="shared" si="158"/>
        <v>2605</v>
      </c>
    </row>
    <row r="4988" spans="1:11" x14ac:dyDescent="0.35">
      <c r="A4988" s="69">
        <f t="shared" si="159"/>
        <v>45809</v>
      </c>
      <c r="B4988" t="s">
        <v>921</v>
      </c>
      <c r="C4988" t="s">
        <v>278</v>
      </c>
      <c r="E4988" t="s">
        <v>740</v>
      </c>
      <c r="F4988" t="s">
        <v>741</v>
      </c>
      <c r="G4988" t="s">
        <v>116</v>
      </c>
      <c r="H4988">
        <v>2844</v>
      </c>
      <c r="I4988" s="68" t="str">
        <f>VLOOKUP(E4988,Refs!$P$2:$R$29,3,FALSE)</f>
        <v>Y58</v>
      </c>
      <c r="J4988" s="68" t="str">
        <f>VLOOKUP(E4988,Refs!$P$2:$S$29,4,FALSE)</f>
        <v>South West</v>
      </c>
      <c r="K4988" s="28">
        <f t="shared" si="158"/>
        <v>2844</v>
      </c>
    </row>
    <row r="4989" spans="1:11" x14ac:dyDescent="0.35">
      <c r="A4989" s="69">
        <f t="shared" si="159"/>
        <v>45809</v>
      </c>
      <c r="B4989" t="s">
        <v>921</v>
      </c>
      <c r="C4989" t="s">
        <v>278</v>
      </c>
      <c r="E4989" t="s">
        <v>740</v>
      </c>
      <c r="F4989" t="s">
        <v>741</v>
      </c>
      <c r="G4989" t="s">
        <v>117</v>
      </c>
      <c r="H4989">
        <v>1303</v>
      </c>
      <c r="I4989" s="68" t="str">
        <f>VLOOKUP(E4989,Refs!$P$2:$R$29,3,FALSE)</f>
        <v>Y58</v>
      </c>
      <c r="J4989" s="68" t="str">
        <f>VLOOKUP(E4989,Refs!$P$2:$S$29,4,FALSE)</f>
        <v>South West</v>
      </c>
      <c r="K4989" s="28">
        <f t="shared" si="158"/>
        <v>1303</v>
      </c>
    </row>
    <row r="4990" spans="1:11" x14ac:dyDescent="0.35">
      <c r="A4990" s="69">
        <f t="shared" si="159"/>
        <v>45809</v>
      </c>
      <c r="B4990" t="s">
        <v>921</v>
      </c>
      <c r="C4990" t="s">
        <v>278</v>
      </c>
      <c r="E4990" t="s">
        <v>740</v>
      </c>
      <c r="F4990" t="s">
        <v>741</v>
      </c>
      <c r="G4990" t="s">
        <v>118</v>
      </c>
      <c r="H4990">
        <v>5126</v>
      </c>
      <c r="I4990" s="68" t="str">
        <f>VLOOKUP(E4990,Refs!$P$2:$R$29,3,FALSE)</f>
        <v>Y58</v>
      </c>
      <c r="J4990" s="68" t="str">
        <f>VLOOKUP(E4990,Refs!$P$2:$S$29,4,FALSE)</f>
        <v>South West</v>
      </c>
      <c r="K4990" s="28">
        <f t="shared" si="158"/>
        <v>5126</v>
      </c>
    </row>
    <row r="4991" spans="1:11" x14ac:dyDescent="0.35">
      <c r="A4991" s="69">
        <f t="shared" si="159"/>
        <v>45809</v>
      </c>
      <c r="B4991" t="s">
        <v>921</v>
      </c>
      <c r="C4991" t="s">
        <v>278</v>
      </c>
      <c r="E4991" t="s">
        <v>740</v>
      </c>
      <c r="F4991" t="s">
        <v>741</v>
      </c>
      <c r="G4991" t="s">
        <v>119</v>
      </c>
      <c r="H4991">
        <v>867</v>
      </c>
      <c r="I4991" s="68" t="str">
        <f>VLOOKUP(E4991,Refs!$P$2:$R$29,3,FALSE)</f>
        <v>Y58</v>
      </c>
      <c r="J4991" s="68" t="str">
        <f>VLOOKUP(E4991,Refs!$P$2:$S$29,4,FALSE)</f>
        <v>South West</v>
      </c>
      <c r="K4991" s="28">
        <f t="shared" si="158"/>
        <v>867</v>
      </c>
    </row>
    <row r="4992" spans="1:11" x14ac:dyDescent="0.35">
      <c r="A4992" s="69">
        <f t="shared" si="159"/>
        <v>45809</v>
      </c>
      <c r="B4992" t="s">
        <v>921</v>
      </c>
      <c r="C4992" t="s">
        <v>278</v>
      </c>
      <c r="E4992" t="s">
        <v>740</v>
      </c>
      <c r="F4992" t="s">
        <v>741</v>
      </c>
      <c r="G4992" t="s">
        <v>120</v>
      </c>
      <c r="H4992">
        <v>1661</v>
      </c>
      <c r="I4992" s="68" t="str">
        <f>VLOOKUP(E4992,Refs!$P$2:$R$29,3,FALSE)</f>
        <v>Y58</v>
      </c>
      <c r="J4992" s="68" t="str">
        <f>VLOOKUP(E4992,Refs!$P$2:$S$29,4,FALSE)</f>
        <v>South West</v>
      </c>
      <c r="K4992" s="28">
        <f t="shared" si="158"/>
        <v>1661</v>
      </c>
    </row>
    <row r="4993" spans="1:11" x14ac:dyDescent="0.35">
      <c r="A4993" s="69">
        <f t="shared" si="159"/>
        <v>45809</v>
      </c>
      <c r="B4993" t="s">
        <v>921</v>
      </c>
      <c r="C4993" t="s">
        <v>278</v>
      </c>
      <c r="E4993" t="s">
        <v>740</v>
      </c>
      <c r="F4993" t="s">
        <v>741</v>
      </c>
      <c r="G4993" t="s">
        <v>121</v>
      </c>
      <c r="H4993">
        <v>4</v>
      </c>
      <c r="I4993" s="68" t="str">
        <f>VLOOKUP(E4993,Refs!$P$2:$R$29,3,FALSE)</f>
        <v>Y58</v>
      </c>
      <c r="J4993" s="68" t="str">
        <f>VLOOKUP(E4993,Refs!$P$2:$S$29,4,FALSE)</f>
        <v>South West</v>
      </c>
      <c r="K4993" s="28">
        <f t="shared" si="158"/>
        <v>4</v>
      </c>
    </row>
    <row r="4994" spans="1:11" x14ac:dyDescent="0.35">
      <c r="A4994" s="69">
        <f t="shared" si="159"/>
        <v>45809</v>
      </c>
      <c r="B4994" t="s">
        <v>921</v>
      </c>
      <c r="C4994" t="s">
        <v>278</v>
      </c>
      <c r="E4994" t="s">
        <v>740</v>
      </c>
      <c r="F4994" t="s">
        <v>741</v>
      </c>
      <c r="G4994" t="s">
        <v>122</v>
      </c>
      <c r="H4994">
        <v>801</v>
      </c>
      <c r="I4994" s="68" t="str">
        <f>VLOOKUP(E4994,Refs!$P$2:$R$29,3,FALSE)</f>
        <v>Y58</v>
      </c>
      <c r="J4994" s="68" t="str">
        <f>VLOOKUP(E4994,Refs!$P$2:$S$29,4,FALSE)</f>
        <v>South West</v>
      </c>
      <c r="K4994" s="28">
        <f t="shared" ref="K4994:K5057" si="160">IF(OR(H4994="NULL",H4994=0,H4994=""),"",H4994)</f>
        <v>801</v>
      </c>
    </row>
    <row r="4995" spans="1:11" x14ac:dyDescent="0.35">
      <c r="A4995" s="69">
        <f t="shared" ref="A4995:A5058" si="161">DATEVALUE(RIGHT(B4995,8))</f>
        <v>45809</v>
      </c>
      <c r="B4995" t="s">
        <v>921</v>
      </c>
      <c r="C4995" t="s">
        <v>278</v>
      </c>
      <c r="E4995" t="s">
        <v>740</v>
      </c>
      <c r="F4995" t="s">
        <v>741</v>
      </c>
      <c r="G4995" t="s">
        <v>123</v>
      </c>
      <c r="H4995">
        <v>1</v>
      </c>
      <c r="I4995" s="68" t="str">
        <f>VLOOKUP(E4995,Refs!$P$2:$R$29,3,FALSE)</f>
        <v>Y58</v>
      </c>
      <c r="J4995" s="68" t="str">
        <f>VLOOKUP(E4995,Refs!$P$2:$S$29,4,FALSE)</f>
        <v>South West</v>
      </c>
      <c r="K4995" s="28">
        <f t="shared" si="160"/>
        <v>1</v>
      </c>
    </row>
    <row r="4996" spans="1:11" x14ac:dyDescent="0.35">
      <c r="A4996" s="69">
        <f t="shared" si="161"/>
        <v>45809</v>
      </c>
      <c r="B4996" t="s">
        <v>921</v>
      </c>
      <c r="C4996" t="s">
        <v>278</v>
      </c>
      <c r="E4996" t="s">
        <v>740</v>
      </c>
      <c r="F4996" t="s">
        <v>741</v>
      </c>
      <c r="G4996" t="s">
        <v>124</v>
      </c>
      <c r="H4996">
        <v>3</v>
      </c>
      <c r="I4996" s="68" t="str">
        <f>VLOOKUP(E4996,Refs!$P$2:$R$29,3,FALSE)</f>
        <v>Y58</v>
      </c>
      <c r="J4996" s="68" t="str">
        <f>VLOOKUP(E4996,Refs!$P$2:$S$29,4,FALSE)</f>
        <v>South West</v>
      </c>
      <c r="K4996" s="28">
        <f t="shared" si="160"/>
        <v>3</v>
      </c>
    </row>
    <row r="4997" spans="1:11" x14ac:dyDescent="0.35">
      <c r="A4997" s="69">
        <f t="shared" si="161"/>
        <v>45809</v>
      </c>
      <c r="B4997" t="s">
        <v>921</v>
      </c>
      <c r="C4997" t="s">
        <v>278</v>
      </c>
      <c r="E4997" t="s">
        <v>740</v>
      </c>
      <c r="F4997" t="s">
        <v>741</v>
      </c>
      <c r="G4997" t="s">
        <v>125</v>
      </c>
      <c r="H4997">
        <v>0</v>
      </c>
      <c r="I4997" s="68" t="str">
        <f>VLOOKUP(E4997,Refs!$P$2:$R$29,3,FALSE)</f>
        <v>Y58</v>
      </c>
      <c r="J4997" s="68" t="str">
        <f>VLOOKUP(E4997,Refs!$P$2:$S$29,4,FALSE)</f>
        <v>South West</v>
      </c>
      <c r="K4997" s="28" t="str">
        <f t="shared" si="160"/>
        <v/>
      </c>
    </row>
    <row r="4998" spans="1:11" x14ac:dyDescent="0.35">
      <c r="A4998" s="69">
        <f t="shared" si="161"/>
        <v>45809</v>
      </c>
      <c r="B4998" t="s">
        <v>921</v>
      </c>
      <c r="C4998" t="s">
        <v>278</v>
      </c>
      <c r="E4998" t="s">
        <v>740</v>
      </c>
      <c r="F4998" t="s">
        <v>741</v>
      </c>
      <c r="G4998" t="s">
        <v>126</v>
      </c>
      <c r="H4998">
        <v>0</v>
      </c>
      <c r="I4998" s="68" t="str">
        <f>VLOOKUP(E4998,Refs!$P$2:$R$29,3,FALSE)</f>
        <v>Y58</v>
      </c>
      <c r="J4998" s="68" t="str">
        <f>VLOOKUP(E4998,Refs!$P$2:$S$29,4,FALSE)</f>
        <v>South West</v>
      </c>
      <c r="K4998" s="28" t="str">
        <f t="shared" si="160"/>
        <v/>
      </c>
    </row>
    <row r="4999" spans="1:11" x14ac:dyDescent="0.35">
      <c r="A4999" s="69">
        <f t="shared" si="161"/>
        <v>45809</v>
      </c>
      <c r="B4999" t="s">
        <v>921</v>
      </c>
      <c r="C4999" t="s">
        <v>278</v>
      </c>
      <c r="E4999" t="s">
        <v>740</v>
      </c>
      <c r="F4999" t="s">
        <v>741</v>
      </c>
      <c r="G4999" t="s">
        <v>127</v>
      </c>
      <c r="H4999">
        <v>0</v>
      </c>
      <c r="I4999" s="68" t="str">
        <f>VLOOKUP(E4999,Refs!$P$2:$R$29,3,FALSE)</f>
        <v>Y58</v>
      </c>
      <c r="J4999" s="68" t="str">
        <f>VLOOKUP(E4999,Refs!$P$2:$S$29,4,FALSE)</f>
        <v>South West</v>
      </c>
      <c r="K4999" s="28" t="str">
        <f t="shared" si="160"/>
        <v/>
      </c>
    </row>
    <row r="5000" spans="1:11" x14ac:dyDescent="0.35">
      <c r="A5000" s="69">
        <f t="shared" si="161"/>
        <v>45809</v>
      </c>
      <c r="B5000" t="s">
        <v>921</v>
      </c>
      <c r="C5000" t="s">
        <v>278</v>
      </c>
      <c r="E5000" t="s">
        <v>740</v>
      </c>
      <c r="F5000" t="s">
        <v>741</v>
      </c>
      <c r="G5000" t="s">
        <v>128</v>
      </c>
      <c r="H5000">
        <v>430</v>
      </c>
      <c r="I5000" s="68" t="str">
        <f>VLOOKUP(E5000,Refs!$P$2:$R$29,3,FALSE)</f>
        <v>Y58</v>
      </c>
      <c r="J5000" s="68" t="str">
        <f>VLOOKUP(E5000,Refs!$P$2:$S$29,4,FALSE)</f>
        <v>South West</v>
      </c>
      <c r="K5000" s="28">
        <f t="shared" si="160"/>
        <v>430</v>
      </c>
    </row>
    <row r="5001" spans="1:11" x14ac:dyDescent="0.35">
      <c r="A5001" s="69">
        <f t="shared" si="161"/>
        <v>45809</v>
      </c>
      <c r="B5001" t="s">
        <v>921</v>
      </c>
      <c r="C5001" t="s">
        <v>278</v>
      </c>
      <c r="E5001" t="s">
        <v>740</v>
      </c>
      <c r="F5001" t="s">
        <v>741</v>
      </c>
      <c r="G5001" t="s">
        <v>129</v>
      </c>
      <c r="H5001">
        <v>25</v>
      </c>
      <c r="I5001" s="68" t="str">
        <f>VLOOKUP(E5001,Refs!$P$2:$R$29,3,FALSE)</f>
        <v>Y58</v>
      </c>
      <c r="J5001" s="68" t="str">
        <f>VLOOKUP(E5001,Refs!$P$2:$S$29,4,FALSE)</f>
        <v>South West</v>
      </c>
      <c r="K5001" s="28">
        <f t="shared" si="160"/>
        <v>25</v>
      </c>
    </row>
    <row r="5002" spans="1:11" x14ac:dyDescent="0.35">
      <c r="A5002" s="69">
        <f t="shared" si="161"/>
        <v>45809</v>
      </c>
      <c r="B5002" t="s">
        <v>921</v>
      </c>
      <c r="C5002" t="s">
        <v>278</v>
      </c>
      <c r="E5002" t="s">
        <v>740</v>
      </c>
      <c r="F5002" t="s">
        <v>741</v>
      </c>
      <c r="G5002" t="s">
        <v>130</v>
      </c>
      <c r="H5002">
        <v>731</v>
      </c>
      <c r="I5002" s="68" t="str">
        <f>VLOOKUP(E5002,Refs!$P$2:$R$29,3,FALSE)</f>
        <v>Y58</v>
      </c>
      <c r="J5002" s="68" t="str">
        <f>VLOOKUP(E5002,Refs!$P$2:$S$29,4,FALSE)</f>
        <v>South West</v>
      </c>
      <c r="K5002" s="28">
        <f t="shared" si="160"/>
        <v>731</v>
      </c>
    </row>
    <row r="5003" spans="1:11" x14ac:dyDescent="0.35">
      <c r="A5003" s="69">
        <f t="shared" si="161"/>
        <v>45809</v>
      </c>
      <c r="B5003" t="s">
        <v>921</v>
      </c>
      <c r="C5003" t="s">
        <v>278</v>
      </c>
      <c r="E5003" t="s">
        <v>740</v>
      </c>
      <c r="F5003" t="s">
        <v>741</v>
      </c>
      <c r="G5003" t="s">
        <v>131</v>
      </c>
      <c r="H5003">
        <v>653</v>
      </c>
      <c r="I5003" s="68" t="str">
        <f>VLOOKUP(E5003,Refs!$P$2:$R$29,3,FALSE)</f>
        <v>Y58</v>
      </c>
      <c r="J5003" s="68" t="str">
        <f>VLOOKUP(E5003,Refs!$P$2:$S$29,4,FALSE)</f>
        <v>South West</v>
      </c>
      <c r="K5003" s="28">
        <f t="shared" si="160"/>
        <v>653</v>
      </c>
    </row>
    <row r="5004" spans="1:11" x14ac:dyDescent="0.35">
      <c r="A5004" s="69">
        <f t="shared" si="161"/>
        <v>45809</v>
      </c>
      <c r="B5004" t="s">
        <v>921</v>
      </c>
      <c r="C5004" t="s">
        <v>278</v>
      </c>
      <c r="E5004" t="s">
        <v>740</v>
      </c>
      <c r="F5004" t="s">
        <v>741</v>
      </c>
      <c r="G5004" t="s">
        <v>132</v>
      </c>
      <c r="H5004">
        <v>1249</v>
      </c>
      <c r="I5004" s="68" t="str">
        <f>VLOOKUP(E5004,Refs!$P$2:$R$29,3,FALSE)</f>
        <v>Y58</v>
      </c>
      <c r="J5004" s="68" t="str">
        <f>VLOOKUP(E5004,Refs!$P$2:$S$29,4,FALSE)</f>
        <v>South West</v>
      </c>
      <c r="K5004" s="28">
        <f t="shared" si="160"/>
        <v>1249</v>
      </c>
    </row>
    <row r="5005" spans="1:11" x14ac:dyDescent="0.35">
      <c r="A5005" s="69">
        <f t="shared" si="161"/>
        <v>45809</v>
      </c>
      <c r="B5005" t="s">
        <v>921</v>
      </c>
      <c r="C5005" t="s">
        <v>278</v>
      </c>
      <c r="E5005" t="s">
        <v>740</v>
      </c>
      <c r="F5005" t="s">
        <v>741</v>
      </c>
      <c r="G5005" t="s">
        <v>133</v>
      </c>
      <c r="H5005">
        <v>1190</v>
      </c>
      <c r="I5005" s="68" t="str">
        <f>VLOOKUP(E5005,Refs!$P$2:$R$29,3,FALSE)</f>
        <v>Y58</v>
      </c>
      <c r="J5005" s="68" t="str">
        <f>VLOOKUP(E5005,Refs!$P$2:$S$29,4,FALSE)</f>
        <v>South West</v>
      </c>
      <c r="K5005" s="28">
        <f t="shared" si="160"/>
        <v>1190</v>
      </c>
    </row>
    <row r="5006" spans="1:11" x14ac:dyDescent="0.35">
      <c r="A5006" s="69">
        <f t="shared" si="161"/>
        <v>45809</v>
      </c>
      <c r="B5006" t="s">
        <v>921</v>
      </c>
      <c r="C5006" t="s">
        <v>278</v>
      </c>
      <c r="E5006" t="s">
        <v>740</v>
      </c>
      <c r="F5006" t="s">
        <v>741</v>
      </c>
      <c r="G5006" t="s">
        <v>134</v>
      </c>
      <c r="H5006" t="s">
        <v>892</v>
      </c>
      <c r="I5006" s="68" t="str">
        <f>VLOOKUP(E5006,Refs!$P$2:$R$29,3,FALSE)</f>
        <v>Y58</v>
      </c>
      <c r="J5006" s="68" t="str">
        <f>VLOOKUP(E5006,Refs!$P$2:$S$29,4,FALSE)</f>
        <v>South West</v>
      </c>
      <c r="K5006" s="28" t="str">
        <f t="shared" si="160"/>
        <v>-</v>
      </c>
    </row>
    <row r="5007" spans="1:11" x14ac:dyDescent="0.35">
      <c r="A5007" s="69">
        <f t="shared" si="161"/>
        <v>45809</v>
      </c>
      <c r="B5007" t="s">
        <v>921</v>
      </c>
      <c r="C5007" t="s">
        <v>278</v>
      </c>
      <c r="E5007" t="s">
        <v>740</v>
      </c>
      <c r="F5007" t="s">
        <v>741</v>
      </c>
      <c r="G5007" t="s">
        <v>135</v>
      </c>
      <c r="H5007" t="s">
        <v>892</v>
      </c>
      <c r="I5007" s="68" t="str">
        <f>VLOOKUP(E5007,Refs!$P$2:$R$29,3,FALSE)</f>
        <v>Y58</v>
      </c>
      <c r="J5007" s="68" t="str">
        <f>VLOOKUP(E5007,Refs!$P$2:$S$29,4,FALSE)</f>
        <v>South West</v>
      </c>
      <c r="K5007" s="28" t="str">
        <f t="shared" si="160"/>
        <v>-</v>
      </c>
    </row>
    <row r="5008" spans="1:11" x14ac:dyDescent="0.35">
      <c r="A5008" s="69">
        <f t="shared" si="161"/>
        <v>45809</v>
      </c>
      <c r="B5008" t="s">
        <v>921</v>
      </c>
      <c r="C5008" t="s">
        <v>278</v>
      </c>
      <c r="E5008" t="s">
        <v>740</v>
      </c>
      <c r="F5008" t="s">
        <v>741</v>
      </c>
      <c r="G5008" t="s">
        <v>136</v>
      </c>
      <c r="H5008" t="s">
        <v>892</v>
      </c>
      <c r="I5008" s="68" t="str">
        <f>VLOOKUP(E5008,Refs!$P$2:$R$29,3,FALSE)</f>
        <v>Y58</v>
      </c>
      <c r="J5008" s="68" t="str">
        <f>VLOOKUP(E5008,Refs!$P$2:$S$29,4,FALSE)</f>
        <v>South West</v>
      </c>
      <c r="K5008" s="28" t="str">
        <f t="shared" si="160"/>
        <v>-</v>
      </c>
    </row>
    <row r="5009" spans="1:11" x14ac:dyDescent="0.35">
      <c r="A5009" s="69">
        <f t="shared" si="161"/>
        <v>45809</v>
      </c>
      <c r="B5009" t="s">
        <v>921</v>
      </c>
      <c r="C5009" t="s">
        <v>278</v>
      </c>
      <c r="E5009" t="s">
        <v>740</v>
      </c>
      <c r="F5009" t="s">
        <v>741</v>
      </c>
      <c r="G5009" t="s">
        <v>137</v>
      </c>
      <c r="H5009" t="s">
        <v>892</v>
      </c>
      <c r="I5009" s="68" t="str">
        <f>VLOOKUP(E5009,Refs!$P$2:$R$29,3,FALSE)</f>
        <v>Y58</v>
      </c>
      <c r="J5009" s="68" t="str">
        <f>VLOOKUP(E5009,Refs!$P$2:$S$29,4,FALSE)</f>
        <v>South West</v>
      </c>
      <c r="K5009" s="28" t="str">
        <f t="shared" si="160"/>
        <v>-</v>
      </c>
    </row>
    <row r="5010" spans="1:11" x14ac:dyDescent="0.35">
      <c r="A5010" s="69">
        <f t="shared" si="161"/>
        <v>45809</v>
      </c>
      <c r="B5010" t="s">
        <v>921</v>
      </c>
      <c r="C5010" t="s">
        <v>278</v>
      </c>
      <c r="E5010" t="s">
        <v>740</v>
      </c>
      <c r="F5010" t="s">
        <v>741</v>
      </c>
      <c r="G5010" t="s">
        <v>138</v>
      </c>
      <c r="H5010" t="s">
        <v>892</v>
      </c>
      <c r="I5010" s="68" t="str">
        <f>VLOOKUP(E5010,Refs!$P$2:$R$29,3,FALSE)</f>
        <v>Y58</v>
      </c>
      <c r="J5010" s="68" t="str">
        <f>VLOOKUP(E5010,Refs!$P$2:$S$29,4,FALSE)</f>
        <v>South West</v>
      </c>
      <c r="K5010" s="28" t="str">
        <f t="shared" si="160"/>
        <v>-</v>
      </c>
    </row>
    <row r="5011" spans="1:11" x14ac:dyDescent="0.35">
      <c r="A5011" s="69">
        <f t="shared" si="161"/>
        <v>45809</v>
      </c>
      <c r="B5011" t="s">
        <v>921</v>
      </c>
      <c r="C5011" t="s">
        <v>278</v>
      </c>
      <c r="E5011" t="s">
        <v>740</v>
      </c>
      <c r="F5011" t="s">
        <v>741</v>
      </c>
      <c r="G5011" t="s">
        <v>139</v>
      </c>
      <c r="H5011" t="s">
        <v>892</v>
      </c>
      <c r="I5011" s="68" t="str">
        <f>VLOOKUP(E5011,Refs!$P$2:$R$29,3,FALSE)</f>
        <v>Y58</v>
      </c>
      <c r="J5011" s="68" t="str">
        <f>VLOOKUP(E5011,Refs!$P$2:$S$29,4,FALSE)</f>
        <v>South West</v>
      </c>
      <c r="K5011" s="28" t="str">
        <f t="shared" si="160"/>
        <v>-</v>
      </c>
    </row>
    <row r="5012" spans="1:11" x14ac:dyDescent="0.35">
      <c r="A5012" s="69">
        <f t="shared" si="161"/>
        <v>45809</v>
      </c>
      <c r="B5012" t="s">
        <v>921</v>
      </c>
      <c r="C5012" t="s">
        <v>278</v>
      </c>
      <c r="E5012" t="s">
        <v>740</v>
      </c>
      <c r="F5012" t="s">
        <v>741</v>
      </c>
      <c r="G5012" t="s">
        <v>140</v>
      </c>
      <c r="H5012" t="s">
        <v>892</v>
      </c>
      <c r="I5012" s="68" t="str">
        <f>VLOOKUP(E5012,Refs!$P$2:$R$29,3,FALSE)</f>
        <v>Y58</v>
      </c>
      <c r="J5012" s="68" t="str">
        <f>VLOOKUP(E5012,Refs!$P$2:$S$29,4,FALSE)</f>
        <v>South West</v>
      </c>
      <c r="K5012" s="28" t="str">
        <f t="shared" si="160"/>
        <v>-</v>
      </c>
    </row>
    <row r="5013" spans="1:11" x14ac:dyDescent="0.35">
      <c r="A5013" s="69">
        <f t="shared" si="161"/>
        <v>45809</v>
      </c>
      <c r="B5013" t="s">
        <v>921</v>
      </c>
      <c r="C5013" t="s">
        <v>278</v>
      </c>
      <c r="E5013" t="s">
        <v>740</v>
      </c>
      <c r="F5013" t="s">
        <v>741</v>
      </c>
      <c r="G5013" t="s">
        <v>141</v>
      </c>
      <c r="H5013" t="s">
        <v>892</v>
      </c>
      <c r="I5013" s="68" t="str">
        <f>VLOOKUP(E5013,Refs!$P$2:$R$29,3,FALSE)</f>
        <v>Y58</v>
      </c>
      <c r="J5013" s="68" t="str">
        <f>VLOOKUP(E5013,Refs!$P$2:$S$29,4,FALSE)</f>
        <v>South West</v>
      </c>
      <c r="K5013" s="28" t="str">
        <f t="shared" si="160"/>
        <v>-</v>
      </c>
    </row>
    <row r="5014" spans="1:11" x14ac:dyDescent="0.35">
      <c r="A5014" s="69">
        <f t="shared" si="161"/>
        <v>45809</v>
      </c>
      <c r="B5014" t="s">
        <v>921</v>
      </c>
      <c r="C5014" t="s">
        <v>278</v>
      </c>
      <c r="E5014" t="s">
        <v>740</v>
      </c>
      <c r="F5014" t="s">
        <v>741</v>
      </c>
      <c r="G5014" t="s">
        <v>730</v>
      </c>
      <c r="H5014" t="s">
        <v>892</v>
      </c>
      <c r="I5014" s="68" t="str">
        <f>VLOOKUP(E5014,Refs!$P$2:$R$29,3,FALSE)</f>
        <v>Y58</v>
      </c>
      <c r="J5014" s="68" t="str">
        <f>VLOOKUP(E5014,Refs!$P$2:$S$29,4,FALSE)</f>
        <v>South West</v>
      </c>
      <c r="K5014" s="28" t="str">
        <f t="shared" si="160"/>
        <v>-</v>
      </c>
    </row>
    <row r="5015" spans="1:11" x14ac:dyDescent="0.35">
      <c r="A5015" s="69">
        <f t="shared" si="161"/>
        <v>45809</v>
      </c>
      <c r="B5015" t="s">
        <v>921</v>
      </c>
      <c r="C5015" t="s">
        <v>278</v>
      </c>
      <c r="E5015" t="s">
        <v>740</v>
      </c>
      <c r="F5015" t="s">
        <v>741</v>
      </c>
      <c r="G5015" t="s">
        <v>729</v>
      </c>
      <c r="H5015" t="s">
        <v>892</v>
      </c>
      <c r="I5015" s="68" t="str">
        <f>VLOOKUP(E5015,Refs!$P$2:$R$29,3,FALSE)</f>
        <v>Y58</v>
      </c>
      <c r="J5015" s="68" t="str">
        <f>VLOOKUP(E5015,Refs!$P$2:$S$29,4,FALSE)</f>
        <v>South West</v>
      </c>
      <c r="K5015" s="28" t="str">
        <f t="shared" si="160"/>
        <v>-</v>
      </c>
    </row>
    <row r="5016" spans="1:11" x14ac:dyDescent="0.35">
      <c r="A5016" s="69">
        <f t="shared" si="161"/>
        <v>45809</v>
      </c>
      <c r="B5016" t="s">
        <v>921</v>
      </c>
      <c r="C5016" t="s">
        <v>278</v>
      </c>
      <c r="E5016" t="s">
        <v>740</v>
      </c>
      <c r="F5016" t="s">
        <v>741</v>
      </c>
      <c r="G5016" t="s">
        <v>732</v>
      </c>
      <c r="H5016" t="s">
        <v>892</v>
      </c>
      <c r="I5016" s="68" t="str">
        <f>VLOOKUP(E5016,Refs!$P$2:$R$29,3,FALSE)</f>
        <v>Y58</v>
      </c>
      <c r="J5016" s="68" t="str">
        <f>VLOOKUP(E5016,Refs!$P$2:$S$29,4,FALSE)</f>
        <v>South West</v>
      </c>
      <c r="K5016" s="28" t="str">
        <f t="shared" si="160"/>
        <v>-</v>
      </c>
    </row>
    <row r="5017" spans="1:11" x14ac:dyDescent="0.35">
      <c r="A5017" s="69">
        <f t="shared" si="161"/>
        <v>45809</v>
      </c>
      <c r="B5017" t="s">
        <v>921</v>
      </c>
      <c r="C5017" t="s">
        <v>278</v>
      </c>
      <c r="E5017" t="s">
        <v>740</v>
      </c>
      <c r="F5017" t="s">
        <v>741</v>
      </c>
      <c r="G5017" t="s">
        <v>731</v>
      </c>
      <c r="H5017" t="s">
        <v>892</v>
      </c>
      <c r="I5017" s="68" t="str">
        <f>VLOOKUP(E5017,Refs!$P$2:$R$29,3,FALSE)</f>
        <v>Y58</v>
      </c>
      <c r="J5017" s="68" t="str">
        <f>VLOOKUP(E5017,Refs!$P$2:$S$29,4,FALSE)</f>
        <v>South West</v>
      </c>
      <c r="K5017" s="28" t="str">
        <f t="shared" si="160"/>
        <v>-</v>
      </c>
    </row>
    <row r="5018" spans="1:11" x14ac:dyDescent="0.35">
      <c r="A5018" s="69">
        <f t="shared" si="161"/>
        <v>45809</v>
      </c>
      <c r="B5018" t="s">
        <v>921</v>
      </c>
      <c r="C5018" t="s">
        <v>808</v>
      </c>
      <c r="E5018" t="s">
        <v>809</v>
      </c>
      <c r="F5018" t="s">
        <v>890</v>
      </c>
      <c r="G5018" t="s">
        <v>10</v>
      </c>
      <c r="H5018">
        <v>17796</v>
      </c>
      <c r="I5018" s="68" t="str">
        <f>VLOOKUP(E5018,Refs!$P$2:$R$29,3,FALSE)</f>
        <v>Y58</v>
      </c>
      <c r="J5018" s="68" t="str">
        <f>VLOOKUP(E5018,Refs!$P$2:$S$29,4,FALSE)</f>
        <v>South West</v>
      </c>
      <c r="K5018" s="28">
        <f t="shared" si="160"/>
        <v>17796</v>
      </c>
    </row>
    <row r="5019" spans="1:11" x14ac:dyDescent="0.35">
      <c r="A5019" s="69">
        <f t="shared" si="161"/>
        <v>45809</v>
      </c>
      <c r="B5019" t="s">
        <v>921</v>
      </c>
      <c r="C5019" t="s">
        <v>808</v>
      </c>
      <c r="E5019" t="s">
        <v>809</v>
      </c>
      <c r="F5019" t="s">
        <v>890</v>
      </c>
      <c r="G5019" t="s">
        <v>70</v>
      </c>
      <c r="H5019">
        <v>16934</v>
      </c>
      <c r="I5019" s="68" t="str">
        <f>VLOOKUP(E5019,Refs!$P$2:$R$29,3,FALSE)</f>
        <v>Y58</v>
      </c>
      <c r="J5019" s="68" t="str">
        <f>VLOOKUP(E5019,Refs!$P$2:$S$29,4,FALSE)</f>
        <v>South West</v>
      </c>
      <c r="K5019" s="28">
        <f t="shared" si="160"/>
        <v>16934</v>
      </c>
    </row>
    <row r="5020" spans="1:11" x14ac:dyDescent="0.35">
      <c r="A5020" s="69">
        <f t="shared" si="161"/>
        <v>45809</v>
      </c>
      <c r="B5020" t="s">
        <v>921</v>
      </c>
      <c r="C5020" t="s">
        <v>808</v>
      </c>
      <c r="E5020" t="s">
        <v>809</v>
      </c>
      <c r="F5020" t="s">
        <v>890</v>
      </c>
      <c r="G5020" t="s">
        <v>20</v>
      </c>
      <c r="H5020">
        <v>17163</v>
      </c>
      <c r="I5020" s="68" t="str">
        <f>VLOOKUP(E5020,Refs!$P$2:$R$29,3,FALSE)</f>
        <v>Y58</v>
      </c>
      <c r="J5020" s="68" t="str">
        <f>VLOOKUP(E5020,Refs!$P$2:$S$29,4,FALSE)</f>
        <v>South West</v>
      </c>
      <c r="K5020" s="28">
        <f t="shared" si="160"/>
        <v>17163</v>
      </c>
    </row>
    <row r="5021" spans="1:11" x14ac:dyDescent="0.35">
      <c r="A5021" s="69">
        <f t="shared" si="161"/>
        <v>45809</v>
      </c>
      <c r="B5021" t="s">
        <v>921</v>
      </c>
      <c r="C5021" t="s">
        <v>808</v>
      </c>
      <c r="E5021" t="s">
        <v>809</v>
      </c>
      <c r="F5021" t="s">
        <v>890</v>
      </c>
      <c r="G5021" t="s">
        <v>23</v>
      </c>
      <c r="H5021">
        <v>15304</v>
      </c>
      <c r="I5021" s="68" t="str">
        <f>VLOOKUP(E5021,Refs!$P$2:$R$29,3,FALSE)</f>
        <v>Y58</v>
      </c>
      <c r="J5021" s="68" t="str">
        <f>VLOOKUP(E5021,Refs!$P$2:$S$29,4,FALSE)</f>
        <v>South West</v>
      </c>
      <c r="K5021" s="28">
        <f t="shared" si="160"/>
        <v>15304</v>
      </c>
    </row>
    <row r="5022" spans="1:11" x14ac:dyDescent="0.35">
      <c r="A5022" s="69">
        <f t="shared" si="161"/>
        <v>45809</v>
      </c>
      <c r="B5022" t="s">
        <v>921</v>
      </c>
      <c r="C5022" t="s">
        <v>808</v>
      </c>
      <c r="E5022" t="s">
        <v>809</v>
      </c>
      <c r="F5022" t="s">
        <v>890</v>
      </c>
      <c r="G5022" t="s">
        <v>19</v>
      </c>
      <c r="H5022">
        <v>363</v>
      </c>
      <c r="I5022" s="68" t="str">
        <f>VLOOKUP(E5022,Refs!$P$2:$R$29,3,FALSE)</f>
        <v>Y58</v>
      </c>
      <c r="J5022" s="68" t="str">
        <f>VLOOKUP(E5022,Refs!$P$2:$S$29,4,FALSE)</f>
        <v>South West</v>
      </c>
      <c r="K5022" s="28">
        <f t="shared" si="160"/>
        <v>363</v>
      </c>
    </row>
    <row r="5023" spans="1:11" x14ac:dyDescent="0.35">
      <c r="A5023" s="69">
        <f t="shared" si="161"/>
        <v>45809</v>
      </c>
      <c r="B5023" t="s">
        <v>921</v>
      </c>
      <c r="C5023" t="s">
        <v>808</v>
      </c>
      <c r="E5023" t="s">
        <v>809</v>
      </c>
      <c r="F5023" t="s">
        <v>890</v>
      </c>
      <c r="G5023" t="s">
        <v>21</v>
      </c>
      <c r="H5023">
        <v>437386</v>
      </c>
      <c r="I5023" s="68" t="str">
        <f>VLOOKUP(E5023,Refs!$P$2:$R$29,3,FALSE)</f>
        <v>Y58</v>
      </c>
      <c r="J5023" s="68" t="str">
        <f>VLOOKUP(E5023,Refs!$P$2:$S$29,4,FALSE)</f>
        <v>South West</v>
      </c>
      <c r="K5023" s="28">
        <f t="shared" si="160"/>
        <v>437386</v>
      </c>
    </row>
    <row r="5024" spans="1:11" x14ac:dyDescent="0.35">
      <c r="A5024" s="69">
        <f t="shared" si="161"/>
        <v>45809</v>
      </c>
      <c r="B5024" t="s">
        <v>921</v>
      </c>
      <c r="C5024" t="s">
        <v>808</v>
      </c>
      <c r="E5024" t="s">
        <v>809</v>
      </c>
      <c r="F5024" t="s">
        <v>890</v>
      </c>
      <c r="G5024" t="s">
        <v>71</v>
      </c>
      <c r="H5024">
        <v>180</v>
      </c>
      <c r="I5024" s="68" t="str">
        <f>VLOOKUP(E5024,Refs!$P$2:$R$29,3,FALSE)</f>
        <v>Y58</v>
      </c>
      <c r="J5024" s="68" t="str">
        <f>VLOOKUP(E5024,Refs!$P$2:$S$29,4,FALSE)</f>
        <v>South West</v>
      </c>
      <c r="K5024" s="28">
        <f t="shared" si="160"/>
        <v>180</v>
      </c>
    </row>
    <row r="5025" spans="1:11" x14ac:dyDescent="0.35">
      <c r="A5025" s="69">
        <f t="shared" si="161"/>
        <v>45809</v>
      </c>
      <c r="B5025" t="s">
        <v>921</v>
      </c>
      <c r="C5025" t="s">
        <v>808</v>
      </c>
      <c r="E5025" t="s">
        <v>809</v>
      </c>
      <c r="F5025" t="s">
        <v>890</v>
      </c>
      <c r="G5025" t="s">
        <v>72</v>
      </c>
      <c r="H5025">
        <v>240</v>
      </c>
      <c r="I5025" s="68" t="str">
        <f>VLOOKUP(E5025,Refs!$P$2:$R$29,3,FALSE)</f>
        <v>Y58</v>
      </c>
      <c r="J5025" s="68" t="str">
        <f>VLOOKUP(E5025,Refs!$P$2:$S$29,4,FALSE)</f>
        <v>South West</v>
      </c>
      <c r="K5025" s="28">
        <f t="shared" si="160"/>
        <v>240</v>
      </c>
    </row>
    <row r="5026" spans="1:11" x14ac:dyDescent="0.35">
      <c r="A5026" s="69">
        <f t="shared" si="161"/>
        <v>45809</v>
      </c>
      <c r="B5026" t="s">
        <v>921</v>
      </c>
      <c r="C5026" t="s">
        <v>808</v>
      </c>
      <c r="E5026" t="s">
        <v>809</v>
      </c>
      <c r="F5026" t="s">
        <v>890</v>
      </c>
      <c r="G5026" t="s">
        <v>73</v>
      </c>
      <c r="H5026">
        <v>18990</v>
      </c>
      <c r="I5026" s="68" t="str">
        <f>VLOOKUP(E5026,Refs!$P$2:$R$29,3,FALSE)</f>
        <v>Y58</v>
      </c>
      <c r="J5026" s="68" t="str">
        <f>VLOOKUP(E5026,Refs!$P$2:$S$29,4,FALSE)</f>
        <v>South West</v>
      </c>
      <c r="K5026" s="28">
        <f t="shared" si="160"/>
        <v>18990</v>
      </c>
    </row>
    <row r="5027" spans="1:11" x14ac:dyDescent="0.35">
      <c r="A5027" s="69">
        <f t="shared" si="161"/>
        <v>45809</v>
      </c>
      <c r="B5027" t="s">
        <v>921</v>
      </c>
      <c r="C5027" t="s">
        <v>808</v>
      </c>
      <c r="E5027" t="s">
        <v>809</v>
      </c>
      <c r="F5027" t="s">
        <v>890</v>
      </c>
      <c r="G5027" t="s">
        <v>74</v>
      </c>
      <c r="H5027">
        <v>8687</v>
      </c>
      <c r="I5027" s="68" t="str">
        <f>VLOOKUP(E5027,Refs!$P$2:$R$29,3,FALSE)</f>
        <v>Y58</v>
      </c>
      <c r="J5027" s="68" t="str">
        <f>VLOOKUP(E5027,Refs!$P$2:$S$29,4,FALSE)</f>
        <v>South West</v>
      </c>
      <c r="K5027" s="28">
        <f t="shared" si="160"/>
        <v>8687</v>
      </c>
    </row>
    <row r="5028" spans="1:11" x14ac:dyDescent="0.35">
      <c r="A5028" s="69">
        <f t="shared" si="161"/>
        <v>45809</v>
      </c>
      <c r="B5028" t="s">
        <v>921</v>
      </c>
      <c r="C5028" t="s">
        <v>808</v>
      </c>
      <c r="E5028" t="s">
        <v>809</v>
      </c>
      <c r="F5028" t="s">
        <v>890</v>
      </c>
      <c r="G5028" t="s">
        <v>75</v>
      </c>
      <c r="H5028">
        <v>27089644</v>
      </c>
      <c r="I5028" s="68" t="str">
        <f>VLOOKUP(E5028,Refs!$P$2:$R$29,3,FALSE)</f>
        <v>Y58</v>
      </c>
      <c r="J5028" s="68" t="str">
        <f>VLOOKUP(E5028,Refs!$P$2:$S$29,4,FALSE)</f>
        <v>South West</v>
      </c>
      <c r="K5028" s="28">
        <f t="shared" si="160"/>
        <v>27089644</v>
      </c>
    </row>
    <row r="5029" spans="1:11" x14ac:dyDescent="0.35">
      <c r="A5029" s="69">
        <f t="shared" si="161"/>
        <v>45809</v>
      </c>
      <c r="B5029" t="s">
        <v>921</v>
      </c>
      <c r="C5029" t="s">
        <v>808</v>
      </c>
      <c r="E5029" t="s">
        <v>809</v>
      </c>
      <c r="F5029" t="s">
        <v>890</v>
      </c>
      <c r="G5029" t="s">
        <v>26</v>
      </c>
      <c r="H5029">
        <v>16348</v>
      </c>
      <c r="I5029" s="68" t="str">
        <f>VLOOKUP(E5029,Refs!$P$2:$R$29,3,FALSE)</f>
        <v>Y58</v>
      </c>
      <c r="J5029" s="68" t="str">
        <f>VLOOKUP(E5029,Refs!$P$2:$S$29,4,FALSE)</f>
        <v>South West</v>
      </c>
      <c r="K5029" s="28">
        <f t="shared" si="160"/>
        <v>16348</v>
      </c>
    </row>
    <row r="5030" spans="1:11" x14ac:dyDescent="0.35">
      <c r="A5030" s="69">
        <f t="shared" si="161"/>
        <v>45809</v>
      </c>
      <c r="B5030" t="s">
        <v>921</v>
      </c>
      <c r="C5030" t="s">
        <v>808</v>
      </c>
      <c r="E5030" t="s">
        <v>809</v>
      </c>
      <c r="F5030" t="s">
        <v>890</v>
      </c>
      <c r="G5030" t="s">
        <v>76</v>
      </c>
      <c r="H5030">
        <v>35</v>
      </c>
      <c r="I5030" s="68" t="str">
        <f>VLOOKUP(E5030,Refs!$P$2:$R$29,3,FALSE)</f>
        <v>Y58</v>
      </c>
      <c r="J5030" s="68" t="str">
        <f>VLOOKUP(E5030,Refs!$P$2:$S$29,4,FALSE)</f>
        <v>South West</v>
      </c>
      <c r="K5030" s="28">
        <f t="shared" si="160"/>
        <v>35</v>
      </c>
    </row>
    <row r="5031" spans="1:11" x14ac:dyDescent="0.35">
      <c r="A5031" s="69">
        <f t="shared" si="161"/>
        <v>45809</v>
      </c>
      <c r="B5031" t="s">
        <v>921</v>
      </c>
      <c r="C5031" t="s">
        <v>808</v>
      </c>
      <c r="E5031" t="s">
        <v>809</v>
      </c>
      <c r="F5031" t="s">
        <v>890</v>
      </c>
      <c r="G5031" t="s">
        <v>77</v>
      </c>
      <c r="H5031">
        <v>7122</v>
      </c>
      <c r="I5031" s="68" t="str">
        <f>VLOOKUP(E5031,Refs!$P$2:$R$29,3,FALSE)</f>
        <v>Y58</v>
      </c>
      <c r="J5031" s="68" t="str">
        <f>VLOOKUP(E5031,Refs!$P$2:$S$29,4,FALSE)</f>
        <v>South West</v>
      </c>
      <c r="K5031" s="28">
        <f t="shared" si="160"/>
        <v>7122</v>
      </c>
    </row>
    <row r="5032" spans="1:11" x14ac:dyDescent="0.35">
      <c r="A5032" s="69">
        <f t="shared" si="161"/>
        <v>45809</v>
      </c>
      <c r="B5032" t="s">
        <v>921</v>
      </c>
      <c r="C5032" t="s">
        <v>808</v>
      </c>
      <c r="E5032" t="s">
        <v>809</v>
      </c>
      <c r="F5032" t="s">
        <v>890</v>
      </c>
      <c r="G5032" t="s">
        <v>78</v>
      </c>
      <c r="H5032">
        <v>5445</v>
      </c>
      <c r="I5032" s="68" t="str">
        <f>VLOOKUP(E5032,Refs!$P$2:$R$29,3,FALSE)</f>
        <v>Y58</v>
      </c>
      <c r="J5032" s="68" t="str">
        <f>VLOOKUP(E5032,Refs!$P$2:$S$29,4,FALSE)</f>
        <v>South West</v>
      </c>
      <c r="K5032" s="28">
        <f t="shared" si="160"/>
        <v>5445</v>
      </c>
    </row>
    <row r="5033" spans="1:11" x14ac:dyDescent="0.35">
      <c r="A5033" s="69">
        <f t="shared" si="161"/>
        <v>45809</v>
      </c>
      <c r="B5033" t="s">
        <v>921</v>
      </c>
      <c r="C5033" t="s">
        <v>808</v>
      </c>
      <c r="E5033" t="s">
        <v>809</v>
      </c>
      <c r="F5033" t="s">
        <v>890</v>
      </c>
      <c r="G5033" t="s">
        <v>79</v>
      </c>
      <c r="H5033">
        <v>3243</v>
      </c>
      <c r="I5033" s="68" t="str">
        <f>VLOOKUP(E5033,Refs!$P$2:$R$29,3,FALSE)</f>
        <v>Y58</v>
      </c>
      <c r="J5033" s="68" t="str">
        <f>VLOOKUP(E5033,Refs!$P$2:$S$29,4,FALSE)</f>
        <v>South West</v>
      </c>
      <c r="K5033" s="28">
        <f t="shared" si="160"/>
        <v>3243</v>
      </c>
    </row>
    <row r="5034" spans="1:11" x14ac:dyDescent="0.35">
      <c r="A5034" s="69">
        <f t="shared" si="161"/>
        <v>45809</v>
      </c>
      <c r="B5034" t="s">
        <v>921</v>
      </c>
      <c r="C5034" t="s">
        <v>808</v>
      </c>
      <c r="E5034" t="s">
        <v>809</v>
      </c>
      <c r="F5034" t="s">
        <v>890</v>
      </c>
      <c r="G5034" t="s">
        <v>80</v>
      </c>
      <c r="H5034">
        <v>503</v>
      </c>
      <c r="I5034" s="68" t="str">
        <f>VLOOKUP(E5034,Refs!$P$2:$R$29,3,FALSE)</f>
        <v>Y58</v>
      </c>
      <c r="J5034" s="68" t="str">
        <f>VLOOKUP(E5034,Refs!$P$2:$S$29,4,FALSE)</f>
        <v>South West</v>
      </c>
      <c r="K5034" s="28">
        <f t="shared" si="160"/>
        <v>503</v>
      </c>
    </row>
    <row r="5035" spans="1:11" x14ac:dyDescent="0.35">
      <c r="A5035" s="69">
        <f t="shared" si="161"/>
        <v>45809</v>
      </c>
      <c r="B5035" t="s">
        <v>921</v>
      </c>
      <c r="C5035" t="s">
        <v>808</v>
      </c>
      <c r="E5035" t="s">
        <v>809</v>
      </c>
      <c r="F5035" t="s">
        <v>890</v>
      </c>
      <c r="G5035" t="s">
        <v>25</v>
      </c>
      <c r="H5035">
        <v>9603</v>
      </c>
      <c r="I5035" s="68" t="str">
        <f>VLOOKUP(E5035,Refs!$P$2:$R$29,3,FALSE)</f>
        <v>Y58</v>
      </c>
      <c r="J5035" s="68" t="str">
        <f>VLOOKUP(E5035,Refs!$P$2:$S$29,4,FALSE)</f>
        <v>South West</v>
      </c>
      <c r="K5035" s="28">
        <f t="shared" si="160"/>
        <v>9603</v>
      </c>
    </row>
    <row r="5036" spans="1:11" x14ac:dyDescent="0.35">
      <c r="A5036" s="69">
        <f t="shared" si="161"/>
        <v>45809</v>
      </c>
      <c r="B5036" t="s">
        <v>921</v>
      </c>
      <c r="C5036" t="s">
        <v>808</v>
      </c>
      <c r="E5036" t="s">
        <v>809</v>
      </c>
      <c r="F5036" t="s">
        <v>890</v>
      </c>
      <c r="G5036" t="s">
        <v>81</v>
      </c>
      <c r="H5036">
        <v>65</v>
      </c>
      <c r="I5036" s="68" t="str">
        <f>VLOOKUP(E5036,Refs!$P$2:$R$29,3,FALSE)</f>
        <v>Y58</v>
      </c>
      <c r="J5036" s="68" t="str">
        <f>VLOOKUP(E5036,Refs!$P$2:$S$29,4,FALSE)</f>
        <v>South West</v>
      </c>
      <c r="K5036" s="28">
        <f t="shared" si="160"/>
        <v>65</v>
      </c>
    </row>
    <row r="5037" spans="1:11" x14ac:dyDescent="0.35">
      <c r="A5037" s="69">
        <f t="shared" si="161"/>
        <v>45809</v>
      </c>
      <c r="B5037" t="s">
        <v>921</v>
      </c>
      <c r="C5037" t="s">
        <v>808</v>
      </c>
      <c r="E5037" t="s">
        <v>809</v>
      </c>
      <c r="F5037" t="s">
        <v>890</v>
      </c>
      <c r="G5037" t="s">
        <v>82</v>
      </c>
      <c r="H5037">
        <v>5148</v>
      </c>
      <c r="I5037" s="68" t="str">
        <f>VLOOKUP(E5037,Refs!$P$2:$R$29,3,FALSE)</f>
        <v>Y58</v>
      </c>
      <c r="J5037" s="68" t="str">
        <f>VLOOKUP(E5037,Refs!$P$2:$S$29,4,FALSE)</f>
        <v>South West</v>
      </c>
      <c r="K5037" s="28">
        <f t="shared" si="160"/>
        <v>5148</v>
      </c>
    </row>
    <row r="5038" spans="1:11" x14ac:dyDescent="0.35">
      <c r="A5038" s="69">
        <f t="shared" si="161"/>
        <v>45809</v>
      </c>
      <c r="B5038" t="s">
        <v>921</v>
      </c>
      <c r="C5038" t="s">
        <v>808</v>
      </c>
      <c r="E5038" t="s">
        <v>809</v>
      </c>
      <c r="F5038" t="s">
        <v>890</v>
      </c>
      <c r="G5038" t="s">
        <v>83</v>
      </c>
      <c r="H5038">
        <v>929</v>
      </c>
      <c r="I5038" s="68" t="str">
        <f>VLOOKUP(E5038,Refs!$P$2:$R$29,3,FALSE)</f>
        <v>Y58</v>
      </c>
      <c r="J5038" s="68" t="str">
        <f>VLOOKUP(E5038,Refs!$P$2:$S$29,4,FALSE)</f>
        <v>South West</v>
      </c>
      <c r="K5038" s="28">
        <f t="shared" si="160"/>
        <v>929</v>
      </c>
    </row>
    <row r="5039" spans="1:11" x14ac:dyDescent="0.35">
      <c r="A5039" s="69">
        <f t="shared" si="161"/>
        <v>45809</v>
      </c>
      <c r="B5039" t="s">
        <v>921</v>
      </c>
      <c r="C5039" t="s">
        <v>808</v>
      </c>
      <c r="E5039" t="s">
        <v>809</v>
      </c>
      <c r="F5039" t="s">
        <v>890</v>
      </c>
      <c r="G5039" t="s">
        <v>84</v>
      </c>
      <c r="H5039">
        <v>5804</v>
      </c>
      <c r="I5039" s="68" t="str">
        <f>VLOOKUP(E5039,Refs!$P$2:$R$29,3,FALSE)</f>
        <v>Y58</v>
      </c>
      <c r="J5039" s="68" t="str">
        <f>VLOOKUP(E5039,Refs!$P$2:$S$29,4,FALSE)</f>
        <v>South West</v>
      </c>
      <c r="K5039" s="28">
        <f t="shared" si="160"/>
        <v>5804</v>
      </c>
    </row>
    <row r="5040" spans="1:11" x14ac:dyDescent="0.35">
      <c r="A5040" s="69">
        <f t="shared" si="161"/>
        <v>45809</v>
      </c>
      <c r="B5040" t="s">
        <v>921</v>
      </c>
      <c r="C5040" t="s">
        <v>808</v>
      </c>
      <c r="E5040" t="s">
        <v>809</v>
      </c>
      <c r="F5040" t="s">
        <v>890</v>
      </c>
      <c r="G5040" t="s">
        <v>85</v>
      </c>
      <c r="H5040">
        <v>23290</v>
      </c>
      <c r="I5040" s="68" t="str">
        <f>VLOOKUP(E5040,Refs!$P$2:$R$29,3,FALSE)</f>
        <v>Y58</v>
      </c>
      <c r="J5040" s="68" t="str">
        <f>VLOOKUP(E5040,Refs!$P$2:$S$29,4,FALSE)</f>
        <v>South West</v>
      </c>
      <c r="K5040" s="28">
        <f t="shared" si="160"/>
        <v>23290</v>
      </c>
    </row>
    <row r="5041" spans="1:11" x14ac:dyDescent="0.35">
      <c r="A5041" s="69">
        <f t="shared" si="161"/>
        <v>45809</v>
      </c>
      <c r="B5041" t="s">
        <v>921</v>
      </c>
      <c r="C5041" t="s">
        <v>808</v>
      </c>
      <c r="E5041" t="s">
        <v>809</v>
      </c>
      <c r="F5041" t="s">
        <v>890</v>
      </c>
      <c r="G5041" t="s">
        <v>86</v>
      </c>
      <c r="H5041">
        <v>1038</v>
      </c>
      <c r="I5041" s="68" t="str">
        <f>VLOOKUP(E5041,Refs!$P$2:$R$29,3,FALSE)</f>
        <v>Y58</v>
      </c>
      <c r="J5041" s="68" t="str">
        <f>VLOOKUP(E5041,Refs!$P$2:$S$29,4,FALSE)</f>
        <v>South West</v>
      </c>
      <c r="K5041" s="28">
        <f t="shared" si="160"/>
        <v>1038</v>
      </c>
    </row>
    <row r="5042" spans="1:11" x14ac:dyDescent="0.35">
      <c r="A5042" s="69">
        <f t="shared" si="161"/>
        <v>45809</v>
      </c>
      <c r="B5042" t="s">
        <v>921</v>
      </c>
      <c r="C5042" t="s">
        <v>808</v>
      </c>
      <c r="E5042" t="s">
        <v>809</v>
      </c>
      <c r="F5042" t="s">
        <v>890</v>
      </c>
      <c r="G5042" t="s">
        <v>87</v>
      </c>
      <c r="H5042">
        <v>481</v>
      </c>
      <c r="I5042" s="68" t="str">
        <f>VLOOKUP(E5042,Refs!$P$2:$R$29,3,FALSE)</f>
        <v>Y58</v>
      </c>
      <c r="J5042" s="68" t="str">
        <f>VLOOKUP(E5042,Refs!$P$2:$S$29,4,FALSE)</f>
        <v>South West</v>
      </c>
      <c r="K5042" s="28">
        <f t="shared" si="160"/>
        <v>481</v>
      </c>
    </row>
    <row r="5043" spans="1:11" x14ac:dyDescent="0.35">
      <c r="A5043" s="69">
        <f t="shared" si="161"/>
        <v>45809</v>
      </c>
      <c r="B5043" t="s">
        <v>921</v>
      </c>
      <c r="C5043" t="s">
        <v>808</v>
      </c>
      <c r="E5043" t="s">
        <v>809</v>
      </c>
      <c r="F5043" t="s">
        <v>890</v>
      </c>
      <c r="G5043" t="s">
        <v>88</v>
      </c>
      <c r="H5043">
        <v>6779</v>
      </c>
      <c r="I5043" s="68" t="str">
        <f>VLOOKUP(E5043,Refs!$P$2:$R$29,3,FALSE)</f>
        <v>Y58</v>
      </c>
      <c r="J5043" s="68" t="str">
        <f>VLOOKUP(E5043,Refs!$P$2:$S$29,4,FALSE)</f>
        <v>South West</v>
      </c>
      <c r="K5043" s="28">
        <f t="shared" si="160"/>
        <v>6779</v>
      </c>
    </row>
    <row r="5044" spans="1:11" x14ac:dyDescent="0.35">
      <c r="A5044" s="69">
        <f t="shared" si="161"/>
        <v>45809</v>
      </c>
      <c r="B5044" t="s">
        <v>921</v>
      </c>
      <c r="C5044" t="s">
        <v>808</v>
      </c>
      <c r="E5044" t="s">
        <v>809</v>
      </c>
      <c r="F5044" t="s">
        <v>890</v>
      </c>
      <c r="G5044" t="s">
        <v>89</v>
      </c>
      <c r="H5044">
        <v>26405</v>
      </c>
      <c r="I5044" s="68" t="str">
        <f>VLOOKUP(E5044,Refs!$P$2:$R$29,3,FALSE)</f>
        <v>Y58</v>
      </c>
      <c r="J5044" s="68" t="str">
        <f>VLOOKUP(E5044,Refs!$P$2:$S$29,4,FALSE)</f>
        <v>South West</v>
      </c>
      <c r="K5044" s="28">
        <f t="shared" si="160"/>
        <v>26405</v>
      </c>
    </row>
    <row r="5045" spans="1:11" x14ac:dyDescent="0.35">
      <c r="A5045" s="69">
        <f t="shared" si="161"/>
        <v>45809</v>
      </c>
      <c r="B5045" t="s">
        <v>921</v>
      </c>
      <c r="C5045" t="s">
        <v>808</v>
      </c>
      <c r="E5045" t="s">
        <v>809</v>
      </c>
      <c r="F5045" t="s">
        <v>890</v>
      </c>
      <c r="G5045" t="s">
        <v>90</v>
      </c>
      <c r="H5045">
        <v>16348</v>
      </c>
      <c r="I5045" s="68" t="str">
        <f>VLOOKUP(E5045,Refs!$P$2:$R$29,3,FALSE)</f>
        <v>Y58</v>
      </c>
      <c r="J5045" s="68" t="str">
        <f>VLOOKUP(E5045,Refs!$P$2:$S$29,4,FALSE)</f>
        <v>South West</v>
      </c>
      <c r="K5045" s="28">
        <f t="shared" si="160"/>
        <v>16348</v>
      </c>
    </row>
    <row r="5046" spans="1:11" x14ac:dyDescent="0.35">
      <c r="A5046" s="69">
        <f t="shared" si="161"/>
        <v>45809</v>
      </c>
      <c r="B5046" t="s">
        <v>921</v>
      </c>
      <c r="C5046" t="s">
        <v>808</v>
      </c>
      <c r="E5046" t="s">
        <v>809</v>
      </c>
      <c r="F5046" t="s">
        <v>890</v>
      </c>
      <c r="G5046" t="s">
        <v>27</v>
      </c>
      <c r="H5046">
        <v>2293</v>
      </c>
      <c r="I5046" s="68" t="str">
        <f>VLOOKUP(E5046,Refs!$P$2:$R$29,3,FALSE)</f>
        <v>Y58</v>
      </c>
      <c r="J5046" s="68" t="str">
        <f>VLOOKUP(E5046,Refs!$P$2:$S$29,4,FALSE)</f>
        <v>South West</v>
      </c>
      <c r="K5046" s="28">
        <f t="shared" si="160"/>
        <v>2293</v>
      </c>
    </row>
    <row r="5047" spans="1:11" x14ac:dyDescent="0.35">
      <c r="A5047" s="69">
        <f t="shared" si="161"/>
        <v>45809</v>
      </c>
      <c r="B5047" t="s">
        <v>921</v>
      </c>
      <c r="C5047" t="s">
        <v>808</v>
      </c>
      <c r="E5047" t="s">
        <v>809</v>
      </c>
      <c r="F5047" t="s">
        <v>890</v>
      </c>
      <c r="G5047" t="s">
        <v>29</v>
      </c>
      <c r="H5047">
        <v>1633</v>
      </c>
      <c r="I5047" s="68" t="str">
        <f>VLOOKUP(E5047,Refs!$P$2:$R$29,3,FALSE)</f>
        <v>Y58</v>
      </c>
      <c r="J5047" s="68" t="str">
        <f>VLOOKUP(E5047,Refs!$P$2:$S$29,4,FALSE)</f>
        <v>South West</v>
      </c>
      <c r="K5047" s="28">
        <f t="shared" si="160"/>
        <v>1633</v>
      </c>
    </row>
    <row r="5048" spans="1:11" x14ac:dyDescent="0.35">
      <c r="A5048" s="69">
        <f t="shared" si="161"/>
        <v>45809</v>
      </c>
      <c r="B5048" t="s">
        <v>921</v>
      </c>
      <c r="C5048" t="s">
        <v>808</v>
      </c>
      <c r="E5048" t="s">
        <v>809</v>
      </c>
      <c r="F5048" t="s">
        <v>890</v>
      </c>
      <c r="G5048" t="s">
        <v>91</v>
      </c>
      <c r="H5048">
        <v>1055</v>
      </c>
      <c r="I5048" s="68" t="str">
        <f>VLOOKUP(E5048,Refs!$P$2:$R$29,3,FALSE)</f>
        <v>Y58</v>
      </c>
      <c r="J5048" s="68" t="str">
        <f>VLOOKUP(E5048,Refs!$P$2:$S$29,4,FALSE)</f>
        <v>South West</v>
      </c>
      <c r="K5048" s="28">
        <f t="shared" si="160"/>
        <v>1055</v>
      </c>
    </row>
    <row r="5049" spans="1:11" x14ac:dyDescent="0.35">
      <c r="A5049" s="69">
        <f t="shared" si="161"/>
        <v>45809</v>
      </c>
      <c r="B5049" t="s">
        <v>921</v>
      </c>
      <c r="C5049" t="s">
        <v>808</v>
      </c>
      <c r="E5049" t="s">
        <v>809</v>
      </c>
      <c r="F5049" t="s">
        <v>890</v>
      </c>
      <c r="G5049" t="s">
        <v>92</v>
      </c>
      <c r="H5049">
        <v>16</v>
      </c>
      <c r="I5049" s="68" t="str">
        <f>VLOOKUP(E5049,Refs!$P$2:$R$29,3,FALSE)</f>
        <v>Y58</v>
      </c>
      <c r="J5049" s="68" t="str">
        <f>VLOOKUP(E5049,Refs!$P$2:$S$29,4,FALSE)</f>
        <v>South West</v>
      </c>
      <c r="K5049" s="28">
        <f t="shared" si="160"/>
        <v>16</v>
      </c>
    </row>
    <row r="5050" spans="1:11" x14ac:dyDescent="0.35">
      <c r="A5050" s="69">
        <f t="shared" si="161"/>
        <v>45809</v>
      </c>
      <c r="B5050" t="s">
        <v>921</v>
      </c>
      <c r="C5050" t="s">
        <v>808</v>
      </c>
      <c r="E5050" t="s">
        <v>809</v>
      </c>
      <c r="F5050" t="s">
        <v>890</v>
      </c>
      <c r="G5050" t="s">
        <v>93</v>
      </c>
      <c r="H5050">
        <v>700</v>
      </c>
      <c r="I5050" s="68" t="str">
        <f>VLOOKUP(E5050,Refs!$P$2:$R$29,3,FALSE)</f>
        <v>Y58</v>
      </c>
      <c r="J5050" s="68" t="str">
        <f>VLOOKUP(E5050,Refs!$P$2:$S$29,4,FALSE)</f>
        <v>South West</v>
      </c>
      <c r="K5050" s="28">
        <f t="shared" si="160"/>
        <v>700</v>
      </c>
    </row>
    <row r="5051" spans="1:11" x14ac:dyDescent="0.35">
      <c r="A5051" s="69">
        <f t="shared" si="161"/>
        <v>45809</v>
      </c>
      <c r="B5051" t="s">
        <v>921</v>
      </c>
      <c r="C5051" t="s">
        <v>808</v>
      </c>
      <c r="E5051" t="s">
        <v>809</v>
      </c>
      <c r="F5051" t="s">
        <v>890</v>
      </c>
      <c r="G5051" t="s">
        <v>94</v>
      </c>
      <c r="H5051">
        <v>85</v>
      </c>
      <c r="I5051" s="68" t="str">
        <f>VLOOKUP(E5051,Refs!$P$2:$R$29,3,FALSE)</f>
        <v>Y58</v>
      </c>
      <c r="J5051" s="68" t="str">
        <f>VLOOKUP(E5051,Refs!$P$2:$S$29,4,FALSE)</f>
        <v>South West</v>
      </c>
      <c r="K5051" s="28">
        <f t="shared" si="160"/>
        <v>85</v>
      </c>
    </row>
    <row r="5052" spans="1:11" x14ac:dyDescent="0.35">
      <c r="A5052" s="69">
        <f t="shared" si="161"/>
        <v>45809</v>
      </c>
      <c r="B5052" t="s">
        <v>921</v>
      </c>
      <c r="C5052" t="s">
        <v>808</v>
      </c>
      <c r="E5052" t="s">
        <v>809</v>
      </c>
      <c r="F5052" t="s">
        <v>890</v>
      </c>
      <c r="G5052" t="s">
        <v>95</v>
      </c>
      <c r="H5052">
        <v>465</v>
      </c>
      <c r="I5052" s="68" t="str">
        <f>VLOOKUP(E5052,Refs!$P$2:$R$29,3,FALSE)</f>
        <v>Y58</v>
      </c>
      <c r="J5052" s="68" t="str">
        <f>VLOOKUP(E5052,Refs!$P$2:$S$29,4,FALSE)</f>
        <v>South West</v>
      </c>
      <c r="K5052" s="28">
        <f t="shared" si="160"/>
        <v>465</v>
      </c>
    </row>
    <row r="5053" spans="1:11" x14ac:dyDescent="0.35">
      <c r="A5053" s="69">
        <f t="shared" si="161"/>
        <v>45809</v>
      </c>
      <c r="B5053" t="s">
        <v>921</v>
      </c>
      <c r="C5053" t="s">
        <v>808</v>
      </c>
      <c r="E5053" t="s">
        <v>809</v>
      </c>
      <c r="F5053" t="s">
        <v>890</v>
      </c>
      <c r="G5053" t="s">
        <v>96</v>
      </c>
      <c r="H5053">
        <v>20</v>
      </c>
      <c r="I5053" s="68" t="str">
        <f>VLOOKUP(E5053,Refs!$P$2:$R$29,3,FALSE)</f>
        <v>Y58</v>
      </c>
      <c r="J5053" s="68" t="str">
        <f>VLOOKUP(E5053,Refs!$P$2:$S$29,4,FALSE)</f>
        <v>South West</v>
      </c>
      <c r="K5053" s="28">
        <f t="shared" si="160"/>
        <v>20</v>
      </c>
    </row>
    <row r="5054" spans="1:11" x14ac:dyDescent="0.35">
      <c r="A5054" s="69">
        <f t="shared" si="161"/>
        <v>45809</v>
      </c>
      <c r="B5054" t="s">
        <v>921</v>
      </c>
      <c r="C5054" t="s">
        <v>808</v>
      </c>
      <c r="E5054" t="s">
        <v>809</v>
      </c>
      <c r="F5054" t="s">
        <v>890</v>
      </c>
      <c r="G5054" t="s">
        <v>97</v>
      </c>
      <c r="H5054">
        <v>1345</v>
      </c>
      <c r="I5054" s="68" t="str">
        <f>VLOOKUP(E5054,Refs!$P$2:$R$29,3,FALSE)</f>
        <v>Y58</v>
      </c>
      <c r="J5054" s="68" t="str">
        <f>VLOOKUP(E5054,Refs!$P$2:$S$29,4,FALSE)</f>
        <v>South West</v>
      </c>
      <c r="K5054" s="28">
        <f t="shared" si="160"/>
        <v>1345</v>
      </c>
    </row>
    <row r="5055" spans="1:11" x14ac:dyDescent="0.35">
      <c r="A5055" s="69">
        <f t="shared" si="161"/>
        <v>45809</v>
      </c>
      <c r="B5055" t="s">
        <v>921</v>
      </c>
      <c r="C5055" t="s">
        <v>808</v>
      </c>
      <c r="E5055" t="s">
        <v>809</v>
      </c>
      <c r="F5055" t="s">
        <v>890</v>
      </c>
      <c r="G5055" t="s">
        <v>31</v>
      </c>
      <c r="H5055">
        <v>989</v>
      </c>
      <c r="I5055" s="68" t="str">
        <f>VLOOKUP(E5055,Refs!$P$2:$R$29,3,FALSE)</f>
        <v>Y58</v>
      </c>
      <c r="J5055" s="68" t="str">
        <f>VLOOKUP(E5055,Refs!$P$2:$S$29,4,FALSE)</f>
        <v>South West</v>
      </c>
      <c r="K5055" s="28">
        <f t="shared" si="160"/>
        <v>989</v>
      </c>
    </row>
    <row r="5056" spans="1:11" x14ac:dyDescent="0.35">
      <c r="A5056" s="69">
        <f t="shared" si="161"/>
        <v>45809</v>
      </c>
      <c r="B5056" t="s">
        <v>921</v>
      </c>
      <c r="C5056" t="s">
        <v>808</v>
      </c>
      <c r="E5056" t="s">
        <v>809</v>
      </c>
      <c r="F5056" t="s">
        <v>890</v>
      </c>
      <c r="G5056" t="s">
        <v>98</v>
      </c>
      <c r="H5056">
        <v>3095</v>
      </c>
      <c r="I5056" s="68" t="str">
        <f>VLOOKUP(E5056,Refs!$P$2:$R$29,3,FALSE)</f>
        <v>Y58</v>
      </c>
      <c r="J5056" s="68" t="str">
        <f>VLOOKUP(E5056,Refs!$P$2:$S$29,4,FALSE)</f>
        <v>South West</v>
      </c>
      <c r="K5056" s="28">
        <f t="shared" si="160"/>
        <v>3095</v>
      </c>
    </row>
    <row r="5057" spans="1:11" x14ac:dyDescent="0.35">
      <c r="A5057" s="69">
        <f t="shared" si="161"/>
        <v>45809</v>
      </c>
      <c r="B5057" t="s">
        <v>921</v>
      </c>
      <c r="C5057" t="s">
        <v>808</v>
      </c>
      <c r="E5057" t="s">
        <v>809</v>
      </c>
      <c r="F5057" t="s">
        <v>890</v>
      </c>
      <c r="G5057" t="s">
        <v>99</v>
      </c>
      <c r="H5057">
        <v>1754</v>
      </c>
      <c r="I5057" s="68" t="str">
        <f>VLOOKUP(E5057,Refs!$P$2:$R$29,3,FALSE)</f>
        <v>Y58</v>
      </c>
      <c r="J5057" s="68" t="str">
        <f>VLOOKUP(E5057,Refs!$P$2:$S$29,4,FALSE)</f>
        <v>South West</v>
      </c>
      <c r="K5057" s="28">
        <f t="shared" si="160"/>
        <v>1754</v>
      </c>
    </row>
    <row r="5058" spans="1:11" x14ac:dyDescent="0.35">
      <c r="A5058" s="69">
        <f t="shared" si="161"/>
        <v>45809</v>
      </c>
      <c r="B5058" t="s">
        <v>921</v>
      </c>
      <c r="C5058" t="s">
        <v>808</v>
      </c>
      <c r="E5058" t="s">
        <v>809</v>
      </c>
      <c r="F5058" t="s">
        <v>890</v>
      </c>
      <c r="G5058" t="s">
        <v>100</v>
      </c>
      <c r="H5058">
        <v>1673</v>
      </c>
      <c r="I5058" s="68" t="str">
        <f>VLOOKUP(E5058,Refs!$P$2:$R$29,3,FALSE)</f>
        <v>Y58</v>
      </c>
      <c r="J5058" s="68" t="str">
        <f>VLOOKUP(E5058,Refs!$P$2:$S$29,4,FALSE)</f>
        <v>South West</v>
      </c>
      <c r="K5058" s="28">
        <f t="shared" ref="K5058:K5121" si="162">IF(OR(H5058="NULL",H5058=0,H5058=""),"",H5058)</f>
        <v>1673</v>
      </c>
    </row>
    <row r="5059" spans="1:11" x14ac:dyDescent="0.35">
      <c r="A5059" s="69">
        <f t="shared" ref="A5059:A5122" si="163">DATEVALUE(RIGHT(B5059,8))</f>
        <v>45809</v>
      </c>
      <c r="B5059" t="s">
        <v>921</v>
      </c>
      <c r="C5059" t="s">
        <v>808</v>
      </c>
      <c r="E5059" t="s">
        <v>809</v>
      </c>
      <c r="F5059" t="s">
        <v>890</v>
      </c>
      <c r="G5059" t="s">
        <v>101</v>
      </c>
      <c r="H5059">
        <v>375</v>
      </c>
      <c r="I5059" s="68" t="str">
        <f>VLOOKUP(E5059,Refs!$P$2:$R$29,3,FALSE)</f>
        <v>Y58</v>
      </c>
      <c r="J5059" s="68" t="str">
        <f>VLOOKUP(E5059,Refs!$P$2:$S$29,4,FALSE)</f>
        <v>South West</v>
      </c>
      <c r="K5059" s="28">
        <f t="shared" si="162"/>
        <v>375</v>
      </c>
    </row>
    <row r="5060" spans="1:11" x14ac:dyDescent="0.35">
      <c r="A5060" s="69">
        <f t="shared" si="163"/>
        <v>45809</v>
      </c>
      <c r="B5060" t="s">
        <v>921</v>
      </c>
      <c r="C5060" t="s">
        <v>808</v>
      </c>
      <c r="E5060" t="s">
        <v>809</v>
      </c>
      <c r="F5060" t="s">
        <v>890</v>
      </c>
      <c r="G5060" t="s">
        <v>102</v>
      </c>
      <c r="H5060">
        <v>1031</v>
      </c>
      <c r="I5060" s="68" t="str">
        <f>VLOOKUP(E5060,Refs!$P$2:$R$29,3,FALSE)</f>
        <v>Y58</v>
      </c>
      <c r="J5060" s="68" t="str">
        <f>VLOOKUP(E5060,Refs!$P$2:$S$29,4,FALSE)</f>
        <v>South West</v>
      </c>
      <c r="K5060" s="28">
        <f t="shared" si="162"/>
        <v>1031</v>
      </c>
    </row>
    <row r="5061" spans="1:11" x14ac:dyDescent="0.35">
      <c r="A5061" s="69">
        <f t="shared" si="163"/>
        <v>45809</v>
      </c>
      <c r="B5061" t="s">
        <v>921</v>
      </c>
      <c r="C5061" t="s">
        <v>808</v>
      </c>
      <c r="E5061" t="s">
        <v>809</v>
      </c>
      <c r="F5061" t="s">
        <v>890</v>
      </c>
      <c r="G5061" t="s">
        <v>103</v>
      </c>
      <c r="H5061">
        <v>135</v>
      </c>
      <c r="I5061" s="68" t="str">
        <f>VLOOKUP(E5061,Refs!$P$2:$R$29,3,FALSE)</f>
        <v>Y58</v>
      </c>
      <c r="J5061" s="68" t="str">
        <f>VLOOKUP(E5061,Refs!$P$2:$S$29,4,FALSE)</f>
        <v>South West</v>
      </c>
      <c r="K5061" s="28">
        <f t="shared" si="162"/>
        <v>135</v>
      </c>
    </row>
    <row r="5062" spans="1:11" x14ac:dyDescent="0.35">
      <c r="A5062" s="69">
        <f t="shared" si="163"/>
        <v>45809</v>
      </c>
      <c r="B5062" t="s">
        <v>921</v>
      </c>
      <c r="C5062" t="s">
        <v>808</v>
      </c>
      <c r="E5062" t="s">
        <v>809</v>
      </c>
      <c r="F5062" t="s">
        <v>890</v>
      </c>
      <c r="G5062" t="s">
        <v>104</v>
      </c>
      <c r="H5062">
        <v>897</v>
      </c>
      <c r="I5062" s="68" t="str">
        <f>VLOOKUP(E5062,Refs!$P$2:$R$29,3,FALSE)</f>
        <v>Y58</v>
      </c>
      <c r="J5062" s="68" t="str">
        <f>VLOOKUP(E5062,Refs!$P$2:$S$29,4,FALSE)</f>
        <v>South West</v>
      </c>
      <c r="K5062" s="28">
        <f t="shared" si="162"/>
        <v>897</v>
      </c>
    </row>
    <row r="5063" spans="1:11" x14ac:dyDescent="0.35">
      <c r="A5063" s="69">
        <f t="shared" si="163"/>
        <v>45809</v>
      </c>
      <c r="B5063" t="s">
        <v>921</v>
      </c>
      <c r="C5063" t="s">
        <v>808</v>
      </c>
      <c r="E5063" t="s">
        <v>809</v>
      </c>
      <c r="F5063" t="s">
        <v>890</v>
      </c>
      <c r="G5063" t="s">
        <v>105</v>
      </c>
      <c r="H5063">
        <v>5182932</v>
      </c>
      <c r="I5063" s="68" t="str">
        <f>VLOOKUP(E5063,Refs!$P$2:$R$29,3,FALSE)</f>
        <v>Y58</v>
      </c>
      <c r="J5063" s="68" t="str">
        <f>VLOOKUP(E5063,Refs!$P$2:$S$29,4,FALSE)</f>
        <v>South West</v>
      </c>
      <c r="K5063" s="28">
        <f t="shared" si="162"/>
        <v>5182932</v>
      </c>
    </row>
    <row r="5064" spans="1:11" x14ac:dyDescent="0.35">
      <c r="A5064" s="69">
        <f t="shared" si="163"/>
        <v>45809</v>
      </c>
      <c r="B5064" t="s">
        <v>921</v>
      </c>
      <c r="C5064" t="s">
        <v>808</v>
      </c>
      <c r="E5064" t="s">
        <v>809</v>
      </c>
      <c r="F5064" t="s">
        <v>890</v>
      </c>
      <c r="G5064" t="s">
        <v>106</v>
      </c>
      <c r="H5064">
        <v>1808</v>
      </c>
      <c r="I5064" s="68" t="str">
        <f>VLOOKUP(E5064,Refs!$P$2:$R$29,3,FALSE)</f>
        <v>Y58</v>
      </c>
      <c r="J5064" s="68" t="str">
        <f>VLOOKUP(E5064,Refs!$P$2:$S$29,4,FALSE)</f>
        <v>South West</v>
      </c>
      <c r="K5064" s="28">
        <f t="shared" si="162"/>
        <v>1808</v>
      </c>
    </row>
    <row r="5065" spans="1:11" x14ac:dyDescent="0.35">
      <c r="A5065" s="69">
        <f t="shared" si="163"/>
        <v>45809</v>
      </c>
      <c r="B5065" t="s">
        <v>921</v>
      </c>
      <c r="C5065" t="s">
        <v>808</v>
      </c>
      <c r="E5065" t="s">
        <v>809</v>
      </c>
      <c r="F5065" t="s">
        <v>890</v>
      </c>
      <c r="G5065" t="s">
        <v>107</v>
      </c>
      <c r="H5065">
        <v>1527</v>
      </c>
      <c r="I5065" s="68" t="str">
        <f>VLOOKUP(E5065,Refs!$P$2:$R$29,3,FALSE)</f>
        <v>Y58</v>
      </c>
      <c r="J5065" s="68" t="str">
        <f>VLOOKUP(E5065,Refs!$P$2:$S$29,4,FALSE)</f>
        <v>South West</v>
      </c>
      <c r="K5065" s="28">
        <f t="shared" si="162"/>
        <v>1527</v>
      </c>
    </row>
    <row r="5066" spans="1:11" x14ac:dyDescent="0.35">
      <c r="A5066" s="69">
        <f t="shared" si="163"/>
        <v>45809</v>
      </c>
      <c r="B5066" t="s">
        <v>921</v>
      </c>
      <c r="C5066" t="s">
        <v>808</v>
      </c>
      <c r="E5066" t="s">
        <v>809</v>
      </c>
      <c r="F5066" t="s">
        <v>890</v>
      </c>
      <c r="G5066" t="s">
        <v>108</v>
      </c>
      <c r="H5066">
        <v>51</v>
      </c>
      <c r="I5066" s="68" t="str">
        <f>VLOOKUP(E5066,Refs!$P$2:$R$29,3,FALSE)</f>
        <v>Y58</v>
      </c>
      <c r="J5066" s="68" t="str">
        <f>VLOOKUP(E5066,Refs!$P$2:$S$29,4,FALSE)</f>
        <v>South West</v>
      </c>
      <c r="K5066" s="28">
        <f t="shared" si="162"/>
        <v>51</v>
      </c>
    </row>
    <row r="5067" spans="1:11" x14ac:dyDescent="0.35">
      <c r="A5067" s="69">
        <f t="shared" si="163"/>
        <v>45809</v>
      </c>
      <c r="B5067" t="s">
        <v>921</v>
      </c>
      <c r="C5067" t="s">
        <v>808</v>
      </c>
      <c r="E5067" t="s">
        <v>809</v>
      </c>
      <c r="F5067" t="s">
        <v>890</v>
      </c>
      <c r="G5067" t="s">
        <v>109</v>
      </c>
      <c r="H5067">
        <v>867</v>
      </c>
      <c r="I5067" s="68" t="str">
        <f>VLOOKUP(E5067,Refs!$P$2:$R$29,3,FALSE)</f>
        <v>Y58</v>
      </c>
      <c r="J5067" s="68" t="str">
        <f>VLOOKUP(E5067,Refs!$P$2:$S$29,4,FALSE)</f>
        <v>South West</v>
      </c>
      <c r="K5067" s="28">
        <f t="shared" si="162"/>
        <v>867</v>
      </c>
    </row>
    <row r="5068" spans="1:11" x14ac:dyDescent="0.35">
      <c r="A5068" s="69">
        <f t="shared" si="163"/>
        <v>45809</v>
      </c>
      <c r="B5068" t="s">
        <v>921</v>
      </c>
      <c r="C5068" t="s">
        <v>808</v>
      </c>
      <c r="E5068" t="s">
        <v>809</v>
      </c>
      <c r="F5068" t="s">
        <v>890</v>
      </c>
      <c r="G5068" t="s">
        <v>110</v>
      </c>
      <c r="H5068">
        <v>4230022</v>
      </c>
      <c r="I5068" s="68" t="str">
        <f>VLOOKUP(E5068,Refs!$P$2:$R$29,3,FALSE)</f>
        <v>Y58</v>
      </c>
      <c r="J5068" s="68" t="str">
        <f>VLOOKUP(E5068,Refs!$P$2:$S$29,4,FALSE)</f>
        <v>South West</v>
      </c>
      <c r="K5068" s="28">
        <f t="shared" si="162"/>
        <v>4230022</v>
      </c>
    </row>
    <row r="5069" spans="1:11" x14ac:dyDescent="0.35">
      <c r="A5069" s="69">
        <f t="shared" si="163"/>
        <v>45809</v>
      </c>
      <c r="B5069" t="s">
        <v>921</v>
      </c>
      <c r="C5069" t="s">
        <v>808</v>
      </c>
      <c r="E5069" t="s">
        <v>809</v>
      </c>
      <c r="F5069" t="s">
        <v>890</v>
      </c>
      <c r="G5069" t="s">
        <v>111</v>
      </c>
      <c r="H5069">
        <v>428</v>
      </c>
      <c r="I5069" s="68" t="str">
        <f>VLOOKUP(E5069,Refs!$P$2:$R$29,3,FALSE)</f>
        <v>Y58</v>
      </c>
      <c r="J5069" s="68" t="str">
        <f>VLOOKUP(E5069,Refs!$P$2:$S$29,4,FALSE)</f>
        <v>South West</v>
      </c>
      <c r="K5069" s="28">
        <f t="shared" si="162"/>
        <v>428</v>
      </c>
    </row>
    <row r="5070" spans="1:11" x14ac:dyDescent="0.35">
      <c r="A5070" s="69">
        <f t="shared" si="163"/>
        <v>45809</v>
      </c>
      <c r="B5070" t="s">
        <v>921</v>
      </c>
      <c r="C5070" t="s">
        <v>808</v>
      </c>
      <c r="E5070" t="s">
        <v>809</v>
      </c>
      <c r="F5070" t="s">
        <v>890</v>
      </c>
      <c r="G5070" t="s">
        <v>814</v>
      </c>
      <c r="H5070">
        <v>6557</v>
      </c>
      <c r="I5070" s="68" t="str">
        <f>VLOOKUP(E5070,Refs!$P$2:$R$29,3,FALSE)</f>
        <v>Y58</v>
      </c>
      <c r="J5070" s="68" t="str">
        <f>VLOOKUP(E5070,Refs!$P$2:$S$29,4,FALSE)</f>
        <v>South West</v>
      </c>
      <c r="K5070" s="28">
        <f t="shared" si="162"/>
        <v>6557</v>
      </c>
    </row>
    <row r="5071" spans="1:11" x14ac:dyDescent="0.35">
      <c r="A5071" s="69">
        <f t="shared" si="163"/>
        <v>45809</v>
      </c>
      <c r="B5071" t="s">
        <v>921</v>
      </c>
      <c r="C5071" t="s">
        <v>808</v>
      </c>
      <c r="E5071" t="s">
        <v>809</v>
      </c>
      <c r="F5071" t="s">
        <v>890</v>
      </c>
      <c r="G5071" t="s">
        <v>815</v>
      </c>
      <c r="H5071">
        <v>139</v>
      </c>
      <c r="I5071" s="68" t="str">
        <f>VLOOKUP(E5071,Refs!$P$2:$R$29,3,FALSE)</f>
        <v>Y58</v>
      </c>
      <c r="J5071" s="68" t="str">
        <f>VLOOKUP(E5071,Refs!$P$2:$S$29,4,FALSE)</f>
        <v>South West</v>
      </c>
      <c r="K5071" s="28">
        <f t="shared" si="162"/>
        <v>139</v>
      </c>
    </row>
    <row r="5072" spans="1:11" x14ac:dyDescent="0.35">
      <c r="A5072" s="69">
        <f t="shared" si="163"/>
        <v>45809</v>
      </c>
      <c r="B5072" t="s">
        <v>921</v>
      </c>
      <c r="C5072" t="s">
        <v>808</v>
      </c>
      <c r="E5072" t="s">
        <v>809</v>
      </c>
      <c r="F5072" t="s">
        <v>890</v>
      </c>
      <c r="G5072" t="s">
        <v>112</v>
      </c>
      <c r="H5072">
        <v>7842</v>
      </c>
      <c r="I5072" s="68" t="str">
        <f>VLOOKUP(E5072,Refs!$P$2:$R$29,3,FALSE)</f>
        <v>Y58</v>
      </c>
      <c r="J5072" s="68" t="str">
        <f>VLOOKUP(E5072,Refs!$P$2:$S$29,4,FALSE)</f>
        <v>South West</v>
      </c>
      <c r="K5072" s="28">
        <f t="shared" si="162"/>
        <v>7842</v>
      </c>
    </row>
    <row r="5073" spans="1:11" x14ac:dyDescent="0.35">
      <c r="A5073" s="69">
        <f t="shared" si="163"/>
        <v>45809</v>
      </c>
      <c r="B5073" t="s">
        <v>921</v>
      </c>
      <c r="C5073" t="s">
        <v>808</v>
      </c>
      <c r="E5073" t="s">
        <v>809</v>
      </c>
      <c r="F5073" t="s">
        <v>890</v>
      </c>
      <c r="G5073" t="s">
        <v>113</v>
      </c>
      <c r="H5073">
        <v>18</v>
      </c>
      <c r="I5073" s="68" t="str">
        <f>VLOOKUP(E5073,Refs!$P$2:$R$29,3,FALSE)</f>
        <v>Y58</v>
      </c>
      <c r="J5073" s="68" t="str">
        <f>VLOOKUP(E5073,Refs!$P$2:$S$29,4,FALSE)</f>
        <v>South West</v>
      </c>
      <c r="K5073" s="28">
        <f t="shared" si="162"/>
        <v>18</v>
      </c>
    </row>
    <row r="5074" spans="1:11" x14ac:dyDescent="0.35">
      <c r="A5074" s="69">
        <f t="shared" si="163"/>
        <v>45809</v>
      </c>
      <c r="B5074" t="s">
        <v>921</v>
      </c>
      <c r="C5074" t="s">
        <v>808</v>
      </c>
      <c r="E5074" t="s">
        <v>809</v>
      </c>
      <c r="F5074" t="s">
        <v>890</v>
      </c>
      <c r="G5074" t="s">
        <v>114</v>
      </c>
      <c r="H5074">
        <v>5941</v>
      </c>
      <c r="I5074" s="68" t="str">
        <f>VLOOKUP(E5074,Refs!$P$2:$R$29,3,FALSE)</f>
        <v>Y58</v>
      </c>
      <c r="J5074" s="68" t="str">
        <f>VLOOKUP(E5074,Refs!$P$2:$S$29,4,FALSE)</f>
        <v>South West</v>
      </c>
      <c r="K5074" s="28">
        <f t="shared" si="162"/>
        <v>5941</v>
      </c>
    </row>
    <row r="5075" spans="1:11" x14ac:dyDescent="0.35">
      <c r="A5075" s="69">
        <f t="shared" si="163"/>
        <v>45809</v>
      </c>
      <c r="B5075" t="s">
        <v>921</v>
      </c>
      <c r="C5075" t="s">
        <v>808</v>
      </c>
      <c r="E5075" t="s">
        <v>809</v>
      </c>
      <c r="F5075" t="s">
        <v>890</v>
      </c>
      <c r="G5075" t="s">
        <v>115</v>
      </c>
      <c r="H5075">
        <v>1814</v>
      </c>
      <c r="I5075" s="68" t="str">
        <f>VLOOKUP(E5075,Refs!$P$2:$R$29,3,FALSE)</f>
        <v>Y58</v>
      </c>
      <c r="J5075" s="68" t="str">
        <f>VLOOKUP(E5075,Refs!$P$2:$S$29,4,FALSE)</f>
        <v>South West</v>
      </c>
      <c r="K5075" s="28">
        <f t="shared" si="162"/>
        <v>1814</v>
      </c>
    </row>
    <row r="5076" spans="1:11" x14ac:dyDescent="0.35">
      <c r="A5076" s="69">
        <f t="shared" si="163"/>
        <v>45809</v>
      </c>
      <c r="B5076" t="s">
        <v>921</v>
      </c>
      <c r="C5076" t="s">
        <v>808</v>
      </c>
      <c r="E5076" t="s">
        <v>809</v>
      </c>
      <c r="F5076" t="s">
        <v>890</v>
      </c>
      <c r="G5076" t="s">
        <v>116</v>
      </c>
      <c r="H5076">
        <v>2277</v>
      </c>
      <c r="I5076" s="68" t="str">
        <f>VLOOKUP(E5076,Refs!$P$2:$R$29,3,FALSE)</f>
        <v>Y58</v>
      </c>
      <c r="J5076" s="68" t="str">
        <f>VLOOKUP(E5076,Refs!$P$2:$S$29,4,FALSE)</f>
        <v>South West</v>
      </c>
      <c r="K5076" s="28">
        <f t="shared" si="162"/>
        <v>2277</v>
      </c>
    </row>
    <row r="5077" spans="1:11" x14ac:dyDescent="0.35">
      <c r="A5077" s="69">
        <f t="shared" si="163"/>
        <v>45809</v>
      </c>
      <c r="B5077" t="s">
        <v>921</v>
      </c>
      <c r="C5077" t="s">
        <v>808</v>
      </c>
      <c r="E5077" t="s">
        <v>809</v>
      </c>
      <c r="F5077" t="s">
        <v>890</v>
      </c>
      <c r="G5077" t="s">
        <v>117</v>
      </c>
      <c r="H5077">
        <v>725</v>
      </c>
      <c r="I5077" s="68" t="str">
        <f>VLOOKUP(E5077,Refs!$P$2:$R$29,3,FALSE)</f>
        <v>Y58</v>
      </c>
      <c r="J5077" s="68" t="str">
        <f>VLOOKUP(E5077,Refs!$P$2:$S$29,4,FALSE)</f>
        <v>South West</v>
      </c>
      <c r="K5077" s="28">
        <f t="shared" si="162"/>
        <v>725</v>
      </c>
    </row>
    <row r="5078" spans="1:11" x14ac:dyDescent="0.35">
      <c r="A5078" s="69">
        <f t="shared" si="163"/>
        <v>45809</v>
      </c>
      <c r="B5078" t="s">
        <v>921</v>
      </c>
      <c r="C5078" t="s">
        <v>808</v>
      </c>
      <c r="E5078" t="s">
        <v>809</v>
      </c>
      <c r="F5078" t="s">
        <v>890</v>
      </c>
      <c r="G5078" t="s">
        <v>118</v>
      </c>
      <c r="H5078">
        <v>953</v>
      </c>
      <c r="I5078" s="68" t="str">
        <f>VLOOKUP(E5078,Refs!$P$2:$R$29,3,FALSE)</f>
        <v>Y58</v>
      </c>
      <c r="J5078" s="68" t="str">
        <f>VLOOKUP(E5078,Refs!$P$2:$S$29,4,FALSE)</f>
        <v>South West</v>
      </c>
      <c r="K5078" s="28">
        <f t="shared" si="162"/>
        <v>953</v>
      </c>
    </row>
    <row r="5079" spans="1:11" x14ac:dyDescent="0.35">
      <c r="A5079" s="69">
        <f t="shared" si="163"/>
        <v>45809</v>
      </c>
      <c r="B5079" t="s">
        <v>921</v>
      </c>
      <c r="C5079" t="s">
        <v>808</v>
      </c>
      <c r="E5079" t="s">
        <v>809</v>
      </c>
      <c r="F5079" t="s">
        <v>890</v>
      </c>
      <c r="G5079" t="s">
        <v>119</v>
      </c>
      <c r="H5079">
        <v>444</v>
      </c>
      <c r="I5079" s="68" t="str">
        <f>VLOOKUP(E5079,Refs!$P$2:$R$29,3,FALSE)</f>
        <v>Y58</v>
      </c>
      <c r="J5079" s="68" t="str">
        <f>VLOOKUP(E5079,Refs!$P$2:$S$29,4,FALSE)</f>
        <v>South West</v>
      </c>
      <c r="K5079" s="28">
        <f t="shared" si="162"/>
        <v>444</v>
      </c>
    </row>
    <row r="5080" spans="1:11" x14ac:dyDescent="0.35">
      <c r="A5080" s="69">
        <f t="shared" si="163"/>
        <v>45809</v>
      </c>
      <c r="B5080" t="s">
        <v>921</v>
      </c>
      <c r="C5080" t="s">
        <v>808</v>
      </c>
      <c r="E5080" t="s">
        <v>809</v>
      </c>
      <c r="F5080" t="s">
        <v>890</v>
      </c>
      <c r="G5080" t="s">
        <v>120</v>
      </c>
      <c r="H5080">
        <v>17</v>
      </c>
      <c r="I5080" s="68" t="str">
        <f>VLOOKUP(E5080,Refs!$P$2:$R$29,3,FALSE)</f>
        <v>Y58</v>
      </c>
      <c r="J5080" s="68" t="str">
        <f>VLOOKUP(E5080,Refs!$P$2:$S$29,4,FALSE)</f>
        <v>South West</v>
      </c>
      <c r="K5080" s="28">
        <f t="shared" si="162"/>
        <v>17</v>
      </c>
    </row>
    <row r="5081" spans="1:11" x14ac:dyDescent="0.35">
      <c r="A5081" s="69">
        <f t="shared" si="163"/>
        <v>45809</v>
      </c>
      <c r="B5081" t="s">
        <v>921</v>
      </c>
      <c r="C5081" t="s">
        <v>808</v>
      </c>
      <c r="E5081" t="s">
        <v>809</v>
      </c>
      <c r="F5081" t="s">
        <v>890</v>
      </c>
      <c r="G5081" t="s">
        <v>121</v>
      </c>
      <c r="H5081">
        <v>1</v>
      </c>
      <c r="I5081" s="68" t="str">
        <f>VLOOKUP(E5081,Refs!$P$2:$R$29,3,FALSE)</f>
        <v>Y58</v>
      </c>
      <c r="J5081" s="68" t="str">
        <f>VLOOKUP(E5081,Refs!$P$2:$S$29,4,FALSE)</f>
        <v>South West</v>
      </c>
      <c r="K5081" s="28">
        <f t="shared" si="162"/>
        <v>1</v>
      </c>
    </row>
    <row r="5082" spans="1:11" x14ac:dyDescent="0.35">
      <c r="A5082" s="69">
        <f t="shared" si="163"/>
        <v>45809</v>
      </c>
      <c r="B5082" t="s">
        <v>921</v>
      </c>
      <c r="C5082" t="s">
        <v>808</v>
      </c>
      <c r="E5082" t="s">
        <v>809</v>
      </c>
      <c r="F5082" t="s">
        <v>890</v>
      </c>
      <c r="G5082" t="s">
        <v>122</v>
      </c>
      <c r="H5082">
        <v>1164</v>
      </c>
      <c r="I5082" s="68" t="str">
        <f>VLOOKUP(E5082,Refs!$P$2:$R$29,3,FALSE)</f>
        <v>Y58</v>
      </c>
      <c r="J5082" s="68" t="str">
        <f>VLOOKUP(E5082,Refs!$P$2:$S$29,4,FALSE)</f>
        <v>South West</v>
      </c>
      <c r="K5082" s="28">
        <f t="shared" si="162"/>
        <v>1164</v>
      </c>
    </row>
    <row r="5083" spans="1:11" x14ac:dyDescent="0.35">
      <c r="A5083" s="69">
        <f t="shared" si="163"/>
        <v>45809</v>
      </c>
      <c r="B5083" t="s">
        <v>921</v>
      </c>
      <c r="C5083" t="s">
        <v>808</v>
      </c>
      <c r="E5083" t="s">
        <v>809</v>
      </c>
      <c r="F5083" t="s">
        <v>890</v>
      </c>
      <c r="G5083" t="s">
        <v>123</v>
      </c>
      <c r="H5083">
        <v>5</v>
      </c>
      <c r="I5083" s="68" t="str">
        <f>VLOOKUP(E5083,Refs!$P$2:$R$29,3,FALSE)</f>
        <v>Y58</v>
      </c>
      <c r="J5083" s="68" t="str">
        <f>VLOOKUP(E5083,Refs!$P$2:$S$29,4,FALSE)</f>
        <v>South West</v>
      </c>
      <c r="K5083" s="28">
        <f t="shared" si="162"/>
        <v>5</v>
      </c>
    </row>
    <row r="5084" spans="1:11" x14ac:dyDescent="0.35">
      <c r="A5084" s="69">
        <f t="shared" si="163"/>
        <v>45809</v>
      </c>
      <c r="B5084" t="s">
        <v>921</v>
      </c>
      <c r="C5084" t="s">
        <v>808</v>
      </c>
      <c r="E5084" t="s">
        <v>809</v>
      </c>
      <c r="F5084" t="s">
        <v>890</v>
      </c>
      <c r="G5084" t="s">
        <v>124</v>
      </c>
      <c r="H5084">
        <v>1</v>
      </c>
      <c r="I5084" s="68" t="str">
        <f>VLOOKUP(E5084,Refs!$P$2:$R$29,3,FALSE)</f>
        <v>Y58</v>
      </c>
      <c r="J5084" s="68" t="str">
        <f>VLOOKUP(E5084,Refs!$P$2:$S$29,4,FALSE)</f>
        <v>South West</v>
      </c>
      <c r="K5084" s="28">
        <f t="shared" si="162"/>
        <v>1</v>
      </c>
    </row>
    <row r="5085" spans="1:11" x14ac:dyDescent="0.35">
      <c r="A5085" s="69">
        <f t="shared" si="163"/>
        <v>45809</v>
      </c>
      <c r="B5085" t="s">
        <v>921</v>
      </c>
      <c r="C5085" t="s">
        <v>808</v>
      </c>
      <c r="E5085" t="s">
        <v>809</v>
      </c>
      <c r="F5085" t="s">
        <v>890</v>
      </c>
      <c r="G5085" t="s">
        <v>125</v>
      </c>
      <c r="H5085">
        <v>0</v>
      </c>
      <c r="I5085" s="68" t="str">
        <f>VLOOKUP(E5085,Refs!$P$2:$R$29,3,FALSE)</f>
        <v>Y58</v>
      </c>
      <c r="J5085" s="68" t="str">
        <f>VLOOKUP(E5085,Refs!$P$2:$S$29,4,FALSE)</f>
        <v>South West</v>
      </c>
      <c r="K5085" s="28" t="str">
        <f t="shared" si="162"/>
        <v/>
      </c>
    </row>
    <row r="5086" spans="1:11" x14ac:dyDescent="0.35">
      <c r="A5086" s="69">
        <f t="shared" si="163"/>
        <v>45809</v>
      </c>
      <c r="B5086" t="s">
        <v>921</v>
      </c>
      <c r="C5086" t="s">
        <v>808</v>
      </c>
      <c r="E5086" t="s">
        <v>809</v>
      </c>
      <c r="F5086" t="s">
        <v>890</v>
      </c>
      <c r="G5086" t="s">
        <v>126</v>
      </c>
      <c r="H5086">
        <v>0</v>
      </c>
      <c r="I5086" s="68" t="str">
        <f>VLOOKUP(E5086,Refs!$P$2:$R$29,3,FALSE)</f>
        <v>Y58</v>
      </c>
      <c r="J5086" s="68" t="str">
        <f>VLOOKUP(E5086,Refs!$P$2:$S$29,4,FALSE)</f>
        <v>South West</v>
      </c>
      <c r="K5086" s="28" t="str">
        <f t="shared" si="162"/>
        <v/>
      </c>
    </row>
    <row r="5087" spans="1:11" x14ac:dyDescent="0.35">
      <c r="A5087" s="69">
        <f t="shared" si="163"/>
        <v>45809</v>
      </c>
      <c r="B5087" t="s">
        <v>921</v>
      </c>
      <c r="C5087" t="s">
        <v>808</v>
      </c>
      <c r="E5087" t="s">
        <v>809</v>
      </c>
      <c r="F5087" t="s">
        <v>890</v>
      </c>
      <c r="G5087" t="s">
        <v>127</v>
      </c>
      <c r="H5087">
        <v>0</v>
      </c>
      <c r="I5087" s="68" t="str">
        <f>VLOOKUP(E5087,Refs!$P$2:$R$29,3,FALSE)</f>
        <v>Y58</v>
      </c>
      <c r="J5087" s="68" t="str">
        <f>VLOOKUP(E5087,Refs!$P$2:$S$29,4,FALSE)</f>
        <v>South West</v>
      </c>
      <c r="K5087" s="28" t="str">
        <f t="shared" si="162"/>
        <v/>
      </c>
    </row>
    <row r="5088" spans="1:11" x14ac:dyDescent="0.35">
      <c r="A5088" s="69">
        <f t="shared" si="163"/>
        <v>45809</v>
      </c>
      <c r="B5088" t="s">
        <v>921</v>
      </c>
      <c r="C5088" t="s">
        <v>808</v>
      </c>
      <c r="E5088" t="s">
        <v>809</v>
      </c>
      <c r="F5088" t="s">
        <v>890</v>
      </c>
      <c r="G5088" t="s">
        <v>128</v>
      </c>
      <c r="H5088">
        <v>639</v>
      </c>
      <c r="I5088" s="68" t="str">
        <f>VLOOKUP(E5088,Refs!$P$2:$R$29,3,FALSE)</f>
        <v>Y58</v>
      </c>
      <c r="J5088" s="68" t="str">
        <f>VLOOKUP(E5088,Refs!$P$2:$S$29,4,FALSE)</f>
        <v>South West</v>
      </c>
      <c r="K5088" s="28">
        <f t="shared" si="162"/>
        <v>639</v>
      </c>
    </row>
    <row r="5089" spans="1:11" x14ac:dyDescent="0.35">
      <c r="A5089" s="69">
        <f t="shared" si="163"/>
        <v>45809</v>
      </c>
      <c r="B5089" t="s">
        <v>921</v>
      </c>
      <c r="C5089" t="s">
        <v>808</v>
      </c>
      <c r="E5089" t="s">
        <v>809</v>
      </c>
      <c r="F5089" t="s">
        <v>890</v>
      </c>
      <c r="G5089" t="s">
        <v>129</v>
      </c>
      <c r="H5089">
        <v>381</v>
      </c>
      <c r="I5089" s="68" t="str">
        <f>VLOOKUP(E5089,Refs!$P$2:$R$29,3,FALSE)</f>
        <v>Y58</v>
      </c>
      <c r="J5089" s="68" t="str">
        <f>VLOOKUP(E5089,Refs!$P$2:$S$29,4,FALSE)</f>
        <v>South West</v>
      </c>
      <c r="K5089" s="28">
        <f t="shared" si="162"/>
        <v>381</v>
      </c>
    </row>
    <row r="5090" spans="1:11" x14ac:dyDescent="0.35">
      <c r="A5090" s="69">
        <f t="shared" si="163"/>
        <v>45809</v>
      </c>
      <c r="B5090" t="s">
        <v>921</v>
      </c>
      <c r="C5090" t="s">
        <v>808</v>
      </c>
      <c r="E5090" t="s">
        <v>809</v>
      </c>
      <c r="F5090" t="s">
        <v>890</v>
      </c>
      <c r="G5090" t="s">
        <v>130</v>
      </c>
      <c r="H5090">
        <v>30</v>
      </c>
      <c r="I5090" s="68" t="str">
        <f>VLOOKUP(E5090,Refs!$P$2:$R$29,3,FALSE)</f>
        <v>Y58</v>
      </c>
      <c r="J5090" s="68" t="str">
        <f>VLOOKUP(E5090,Refs!$P$2:$S$29,4,FALSE)</f>
        <v>South West</v>
      </c>
      <c r="K5090" s="28">
        <f t="shared" si="162"/>
        <v>30</v>
      </c>
    </row>
    <row r="5091" spans="1:11" x14ac:dyDescent="0.35">
      <c r="A5091" s="69">
        <f t="shared" si="163"/>
        <v>45809</v>
      </c>
      <c r="B5091" t="s">
        <v>921</v>
      </c>
      <c r="C5091" t="s">
        <v>808</v>
      </c>
      <c r="E5091" t="s">
        <v>809</v>
      </c>
      <c r="F5091" t="s">
        <v>890</v>
      </c>
      <c r="G5091" t="s">
        <v>131</v>
      </c>
      <c r="H5091">
        <v>18</v>
      </c>
      <c r="I5091" s="68" t="str">
        <f>VLOOKUP(E5091,Refs!$P$2:$R$29,3,FALSE)</f>
        <v>Y58</v>
      </c>
      <c r="J5091" s="68" t="str">
        <f>VLOOKUP(E5091,Refs!$P$2:$S$29,4,FALSE)</f>
        <v>South West</v>
      </c>
      <c r="K5091" s="28">
        <f t="shared" si="162"/>
        <v>18</v>
      </c>
    </row>
    <row r="5092" spans="1:11" x14ac:dyDescent="0.35">
      <c r="A5092" s="69">
        <f t="shared" si="163"/>
        <v>45809</v>
      </c>
      <c r="B5092" t="s">
        <v>921</v>
      </c>
      <c r="C5092" t="s">
        <v>808</v>
      </c>
      <c r="E5092" t="s">
        <v>809</v>
      </c>
      <c r="F5092" t="s">
        <v>890</v>
      </c>
      <c r="G5092" t="s">
        <v>132</v>
      </c>
      <c r="H5092">
        <v>63</v>
      </c>
      <c r="I5092" s="68" t="str">
        <f>VLOOKUP(E5092,Refs!$P$2:$R$29,3,FALSE)</f>
        <v>Y58</v>
      </c>
      <c r="J5092" s="68" t="str">
        <f>VLOOKUP(E5092,Refs!$P$2:$S$29,4,FALSE)</f>
        <v>South West</v>
      </c>
      <c r="K5092" s="28">
        <f t="shared" si="162"/>
        <v>63</v>
      </c>
    </row>
    <row r="5093" spans="1:11" x14ac:dyDescent="0.35">
      <c r="A5093" s="69">
        <f t="shared" si="163"/>
        <v>45809</v>
      </c>
      <c r="B5093" t="s">
        <v>921</v>
      </c>
      <c r="C5093" t="s">
        <v>808</v>
      </c>
      <c r="E5093" t="s">
        <v>809</v>
      </c>
      <c r="F5093" t="s">
        <v>890</v>
      </c>
      <c r="G5093" t="s">
        <v>133</v>
      </c>
      <c r="H5093">
        <v>51</v>
      </c>
      <c r="I5093" s="68" t="str">
        <f>VLOOKUP(E5093,Refs!$P$2:$R$29,3,FALSE)</f>
        <v>Y58</v>
      </c>
      <c r="J5093" s="68" t="str">
        <f>VLOOKUP(E5093,Refs!$P$2:$S$29,4,FALSE)</f>
        <v>South West</v>
      </c>
      <c r="K5093" s="28">
        <f t="shared" si="162"/>
        <v>51</v>
      </c>
    </row>
    <row r="5094" spans="1:11" x14ac:dyDescent="0.35">
      <c r="A5094" s="69">
        <f t="shared" si="163"/>
        <v>45809</v>
      </c>
      <c r="B5094" t="s">
        <v>921</v>
      </c>
      <c r="C5094" t="s">
        <v>808</v>
      </c>
      <c r="E5094" t="s">
        <v>809</v>
      </c>
      <c r="F5094" t="s">
        <v>890</v>
      </c>
      <c r="G5094" t="s">
        <v>134</v>
      </c>
      <c r="H5094">
        <v>593</v>
      </c>
      <c r="I5094" s="68" t="str">
        <f>VLOOKUP(E5094,Refs!$P$2:$R$29,3,FALSE)</f>
        <v>Y58</v>
      </c>
      <c r="J5094" s="68" t="str">
        <f>VLOOKUP(E5094,Refs!$P$2:$S$29,4,FALSE)</f>
        <v>South West</v>
      </c>
      <c r="K5094" s="28">
        <f t="shared" si="162"/>
        <v>593</v>
      </c>
    </row>
    <row r="5095" spans="1:11" x14ac:dyDescent="0.35">
      <c r="A5095" s="69">
        <f t="shared" si="163"/>
        <v>45809</v>
      </c>
      <c r="B5095" t="s">
        <v>921</v>
      </c>
      <c r="C5095" t="s">
        <v>808</v>
      </c>
      <c r="E5095" t="s">
        <v>809</v>
      </c>
      <c r="F5095" t="s">
        <v>890</v>
      </c>
      <c r="G5095" t="s">
        <v>135</v>
      </c>
      <c r="H5095">
        <v>593</v>
      </c>
      <c r="I5095" s="68" t="str">
        <f>VLOOKUP(E5095,Refs!$P$2:$R$29,3,FALSE)</f>
        <v>Y58</v>
      </c>
      <c r="J5095" s="68" t="str">
        <f>VLOOKUP(E5095,Refs!$P$2:$S$29,4,FALSE)</f>
        <v>South West</v>
      </c>
      <c r="K5095" s="28">
        <f t="shared" si="162"/>
        <v>593</v>
      </c>
    </row>
    <row r="5096" spans="1:11" x14ac:dyDescent="0.35">
      <c r="A5096" s="69">
        <f t="shared" si="163"/>
        <v>45809</v>
      </c>
      <c r="B5096" t="s">
        <v>921</v>
      </c>
      <c r="C5096" t="s">
        <v>808</v>
      </c>
      <c r="E5096" t="s">
        <v>809</v>
      </c>
      <c r="F5096" t="s">
        <v>890</v>
      </c>
      <c r="G5096" t="s">
        <v>136</v>
      </c>
      <c r="H5096">
        <v>58</v>
      </c>
      <c r="I5096" s="68" t="str">
        <f>VLOOKUP(E5096,Refs!$P$2:$R$29,3,FALSE)</f>
        <v>Y58</v>
      </c>
      <c r="J5096" s="68" t="str">
        <f>VLOOKUP(E5096,Refs!$P$2:$S$29,4,FALSE)</f>
        <v>South West</v>
      </c>
      <c r="K5096" s="28">
        <f t="shared" si="162"/>
        <v>58</v>
      </c>
    </row>
    <row r="5097" spans="1:11" x14ac:dyDescent="0.35">
      <c r="A5097" s="69">
        <f t="shared" si="163"/>
        <v>45809</v>
      </c>
      <c r="B5097" t="s">
        <v>921</v>
      </c>
      <c r="C5097" t="s">
        <v>808</v>
      </c>
      <c r="E5097" t="s">
        <v>809</v>
      </c>
      <c r="F5097" t="s">
        <v>890</v>
      </c>
      <c r="G5097" t="s">
        <v>137</v>
      </c>
      <c r="H5097">
        <v>55</v>
      </c>
      <c r="I5097" s="68" t="str">
        <f>VLOOKUP(E5097,Refs!$P$2:$R$29,3,FALSE)</f>
        <v>Y58</v>
      </c>
      <c r="J5097" s="68" t="str">
        <f>VLOOKUP(E5097,Refs!$P$2:$S$29,4,FALSE)</f>
        <v>South West</v>
      </c>
      <c r="K5097" s="28">
        <f t="shared" si="162"/>
        <v>55</v>
      </c>
    </row>
    <row r="5098" spans="1:11" x14ac:dyDescent="0.35">
      <c r="A5098" s="69">
        <f t="shared" si="163"/>
        <v>45809</v>
      </c>
      <c r="B5098" t="s">
        <v>921</v>
      </c>
      <c r="C5098" t="s">
        <v>808</v>
      </c>
      <c r="E5098" t="s">
        <v>809</v>
      </c>
      <c r="F5098" t="s">
        <v>890</v>
      </c>
      <c r="G5098" t="s">
        <v>138</v>
      </c>
      <c r="H5098">
        <v>2</v>
      </c>
      <c r="I5098" s="68" t="str">
        <f>VLOOKUP(E5098,Refs!$P$2:$R$29,3,FALSE)</f>
        <v>Y58</v>
      </c>
      <c r="J5098" s="68" t="str">
        <f>VLOOKUP(E5098,Refs!$P$2:$S$29,4,FALSE)</f>
        <v>South West</v>
      </c>
      <c r="K5098" s="28">
        <f t="shared" si="162"/>
        <v>2</v>
      </c>
    </row>
    <row r="5099" spans="1:11" x14ac:dyDescent="0.35">
      <c r="A5099" s="69">
        <f t="shared" si="163"/>
        <v>45809</v>
      </c>
      <c r="B5099" t="s">
        <v>921</v>
      </c>
      <c r="C5099" t="s">
        <v>808</v>
      </c>
      <c r="E5099" t="s">
        <v>809</v>
      </c>
      <c r="F5099" t="s">
        <v>890</v>
      </c>
      <c r="G5099" t="s">
        <v>139</v>
      </c>
      <c r="H5099">
        <v>0</v>
      </c>
      <c r="I5099" s="68" t="str">
        <f>VLOOKUP(E5099,Refs!$P$2:$R$29,3,FALSE)</f>
        <v>Y58</v>
      </c>
      <c r="J5099" s="68" t="str">
        <f>VLOOKUP(E5099,Refs!$P$2:$S$29,4,FALSE)</f>
        <v>South West</v>
      </c>
      <c r="K5099" s="28" t="str">
        <f t="shared" si="162"/>
        <v/>
      </c>
    </row>
    <row r="5100" spans="1:11" x14ac:dyDescent="0.35">
      <c r="A5100" s="69">
        <f t="shared" si="163"/>
        <v>45809</v>
      </c>
      <c r="B5100" t="s">
        <v>921</v>
      </c>
      <c r="C5100" t="s">
        <v>808</v>
      </c>
      <c r="E5100" t="s">
        <v>809</v>
      </c>
      <c r="F5100" t="s">
        <v>890</v>
      </c>
      <c r="G5100" t="s">
        <v>140</v>
      </c>
      <c r="H5100">
        <v>0</v>
      </c>
      <c r="I5100" s="68" t="str">
        <f>VLOOKUP(E5100,Refs!$P$2:$R$29,3,FALSE)</f>
        <v>Y58</v>
      </c>
      <c r="J5100" s="68" t="str">
        <f>VLOOKUP(E5100,Refs!$P$2:$S$29,4,FALSE)</f>
        <v>South West</v>
      </c>
      <c r="K5100" s="28" t="str">
        <f t="shared" si="162"/>
        <v/>
      </c>
    </row>
    <row r="5101" spans="1:11" x14ac:dyDescent="0.35">
      <c r="A5101" s="69">
        <f t="shared" si="163"/>
        <v>45809</v>
      </c>
      <c r="B5101" t="s">
        <v>921</v>
      </c>
      <c r="C5101" t="s">
        <v>808</v>
      </c>
      <c r="E5101" t="s">
        <v>809</v>
      </c>
      <c r="F5101" t="s">
        <v>890</v>
      </c>
      <c r="G5101" t="s">
        <v>141</v>
      </c>
      <c r="H5101">
        <v>0</v>
      </c>
      <c r="I5101" s="68" t="str">
        <f>VLOOKUP(E5101,Refs!$P$2:$R$29,3,FALSE)</f>
        <v>Y58</v>
      </c>
      <c r="J5101" s="68" t="str">
        <f>VLOOKUP(E5101,Refs!$P$2:$S$29,4,FALSE)</f>
        <v>South West</v>
      </c>
      <c r="K5101" s="28" t="str">
        <f t="shared" si="162"/>
        <v/>
      </c>
    </row>
    <row r="5102" spans="1:11" x14ac:dyDescent="0.35">
      <c r="A5102" s="69">
        <f t="shared" si="163"/>
        <v>45809</v>
      </c>
      <c r="B5102" t="s">
        <v>921</v>
      </c>
      <c r="C5102" t="s">
        <v>808</v>
      </c>
      <c r="E5102" t="s">
        <v>809</v>
      </c>
      <c r="F5102" t="s">
        <v>890</v>
      </c>
      <c r="G5102" t="s">
        <v>730</v>
      </c>
      <c r="H5102">
        <v>298</v>
      </c>
      <c r="I5102" s="68" t="str">
        <f>VLOOKUP(E5102,Refs!$P$2:$R$29,3,FALSE)</f>
        <v>Y58</v>
      </c>
      <c r="J5102" s="68" t="str">
        <f>VLOOKUP(E5102,Refs!$P$2:$S$29,4,FALSE)</f>
        <v>South West</v>
      </c>
      <c r="K5102" s="28">
        <f t="shared" si="162"/>
        <v>298</v>
      </c>
    </row>
    <row r="5103" spans="1:11" x14ac:dyDescent="0.35">
      <c r="A5103" s="69">
        <f t="shared" si="163"/>
        <v>45809</v>
      </c>
      <c r="B5103" t="s">
        <v>921</v>
      </c>
      <c r="C5103" t="s">
        <v>808</v>
      </c>
      <c r="E5103" t="s">
        <v>809</v>
      </c>
      <c r="F5103" t="s">
        <v>890</v>
      </c>
      <c r="G5103" t="s">
        <v>729</v>
      </c>
      <c r="H5103">
        <v>120</v>
      </c>
      <c r="I5103" s="68" t="str">
        <f>VLOOKUP(E5103,Refs!$P$2:$R$29,3,FALSE)</f>
        <v>Y58</v>
      </c>
      <c r="J5103" s="68" t="str">
        <f>VLOOKUP(E5103,Refs!$P$2:$S$29,4,FALSE)</f>
        <v>South West</v>
      </c>
      <c r="K5103" s="28">
        <f t="shared" si="162"/>
        <v>120</v>
      </c>
    </row>
    <row r="5104" spans="1:11" x14ac:dyDescent="0.35">
      <c r="A5104" s="69">
        <f t="shared" si="163"/>
        <v>45809</v>
      </c>
      <c r="B5104" t="s">
        <v>921</v>
      </c>
      <c r="C5104" t="s">
        <v>808</v>
      </c>
      <c r="E5104" t="s">
        <v>809</v>
      </c>
      <c r="F5104" t="s">
        <v>890</v>
      </c>
      <c r="G5104" t="s">
        <v>732</v>
      </c>
      <c r="H5104">
        <v>72</v>
      </c>
      <c r="I5104" s="68" t="str">
        <f>VLOOKUP(E5104,Refs!$P$2:$R$29,3,FALSE)</f>
        <v>Y58</v>
      </c>
      <c r="J5104" s="68" t="str">
        <f>VLOOKUP(E5104,Refs!$P$2:$S$29,4,FALSE)</f>
        <v>South West</v>
      </c>
      <c r="K5104" s="28">
        <f t="shared" si="162"/>
        <v>72</v>
      </c>
    </row>
    <row r="5105" spans="1:11" x14ac:dyDescent="0.35">
      <c r="A5105" s="69">
        <f t="shared" si="163"/>
        <v>45809</v>
      </c>
      <c r="B5105" t="s">
        <v>921</v>
      </c>
      <c r="C5105" t="s">
        <v>808</v>
      </c>
      <c r="E5105" t="s">
        <v>809</v>
      </c>
      <c r="F5105" t="s">
        <v>890</v>
      </c>
      <c r="G5105" t="s">
        <v>731</v>
      </c>
      <c r="H5105">
        <v>18</v>
      </c>
      <c r="I5105" s="68" t="str">
        <f>VLOOKUP(E5105,Refs!$P$2:$R$29,3,FALSE)</f>
        <v>Y58</v>
      </c>
      <c r="J5105" s="68" t="str">
        <f>VLOOKUP(E5105,Refs!$P$2:$S$29,4,FALSE)</f>
        <v>South West</v>
      </c>
      <c r="K5105" s="28">
        <f t="shared" si="162"/>
        <v>18</v>
      </c>
    </row>
    <row r="5106" spans="1:11" x14ac:dyDescent="0.35">
      <c r="A5106" s="69">
        <f t="shared" si="163"/>
        <v>45809</v>
      </c>
      <c r="B5106" t="s">
        <v>921</v>
      </c>
      <c r="C5106" t="s">
        <v>261</v>
      </c>
      <c r="D5106" t="s">
        <v>888</v>
      </c>
      <c r="E5106" t="s">
        <v>333</v>
      </c>
      <c r="F5106" t="s">
        <v>334</v>
      </c>
      <c r="G5106" t="s">
        <v>10</v>
      </c>
      <c r="H5106">
        <v>29342</v>
      </c>
      <c r="I5106" s="68" t="str">
        <f>VLOOKUP(E5106,Refs!$P$2:$R$29,3,FALSE)</f>
        <v>Y58</v>
      </c>
      <c r="J5106" s="68" t="str">
        <f>VLOOKUP(E5106,Refs!$P$2:$S$29,4,FALSE)</f>
        <v>South West</v>
      </c>
      <c r="K5106" s="28">
        <f t="shared" si="162"/>
        <v>29342</v>
      </c>
    </row>
    <row r="5107" spans="1:11" x14ac:dyDescent="0.35">
      <c r="A5107" s="69">
        <f t="shared" si="163"/>
        <v>45809</v>
      </c>
      <c r="B5107" t="s">
        <v>921</v>
      </c>
      <c r="C5107" t="s">
        <v>261</v>
      </c>
      <c r="D5107" t="s">
        <v>888</v>
      </c>
      <c r="E5107" t="s">
        <v>333</v>
      </c>
      <c r="F5107" t="s">
        <v>334</v>
      </c>
      <c r="G5107" t="s">
        <v>70</v>
      </c>
      <c r="H5107">
        <v>26354</v>
      </c>
      <c r="I5107" s="68" t="str">
        <f>VLOOKUP(E5107,Refs!$P$2:$R$29,3,FALSE)</f>
        <v>Y58</v>
      </c>
      <c r="J5107" s="68" t="str">
        <f>VLOOKUP(E5107,Refs!$P$2:$S$29,4,FALSE)</f>
        <v>South West</v>
      </c>
      <c r="K5107" s="28">
        <f t="shared" si="162"/>
        <v>26354</v>
      </c>
    </row>
    <row r="5108" spans="1:11" x14ac:dyDescent="0.35">
      <c r="A5108" s="69">
        <f t="shared" si="163"/>
        <v>45809</v>
      </c>
      <c r="B5108" t="s">
        <v>921</v>
      </c>
      <c r="C5108" t="s">
        <v>261</v>
      </c>
      <c r="D5108" t="s">
        <v>888</v>
      </c>
      <c r="E5108" t="s">
        <v>333</v>
      </c>
      <c r="F5108" t="s">
        <v>334</v>
      </c>
      <c r="G5108" t="s">
        <v>20</v>
      </c>
      <c r="H5108">
        <v>27326</v>
      </c>
      <c r="I5108" s="68" t="str">
        <f>VLOOKUP(E5108,Refs!$P$2:$R$29,3,FALSE)</f>
        <v>Y58</v>
      </c>
      <c r="J5108" s="68" t="str">
        <f>VLOOKUP(E5108,Refs!$P$2:$S$29,4,FALSE)</f>
        <v>South West</v>
      </c>
      <c r="K5108" s="28">
        <f t="shared" si="162"/>
        <v>27326</v>
      </c>
    </row>
    <row r="5109" spans="1:11" x14ac:dyDescent="0.35">
      <c r="A5109" s="69">
        <f t="shared" si="163"/>
        <v>45809</v>
      </c>
      <c r="B5109" t="s">
        <v>921</v>
      </c>
      <c r="C5109" t="s">
        <v>261</v>
      </c>
      <c r="D5109" t="s">
        <v>888</v>
      </c>
      <c r="E5109" t="s">
        <v>333</v>
      </c>
      <c r="F5109" t="s">
        <v>334</v>
      </c>
      <c r="G5109" t="s">
        <v>23</v>
      </c>
      <c r="H5109">
        <v>23350</v>
      </c>
      <c r="I5109" s="68" t="str">
        <f>VLOOKUP(E5109,Refs!$P$2:$R$29,3,FALSE)</f>
        <v>Y58</v>
      </c>
      <c r="J5109" s="68" t="str">
        <f>VLOOKUP(E5109,Refs!$P$2:$S$29,4,FALSE)</f>
        <v>South West</v>
      </c>
      <c r="K5109" s="28">
        <f t="shared" si="162"/>
        <v>23350</v>
      </c>
    </row>
    <row r="5110" spans="1:11" x14ac:dyDescent="0.35">
      <c r="A5110" s="69">
        <f t="shared" si="163"/>
        <v>45809</v>
      </c>
      <c r="B5110" t="s">
        <v>921</v>
      </c>
      <c r="C5110" t="s">
        <v>261</v>
      </c>
      <c r="D5110" t="s">
        <v>888</v>
      </c>
      <c r="E5110" t="s">
        <v>333</v>
      </c>
      <c r="F5110" t="s">
        <v>334</v>
      </c>
      <c r="G5110" t="s">
        <v>19</v>
      </c>
      <c r="H5110">
        <v>89</v>
      </c>
      <c r="I5110" s="68" t="str">
        <f>VLOOKUP(E5110,Refs!$P$2:$R$29,3,FALSE)</f>
        <v>Y58</v>
      </c>
      <c r="J5110" s="68" t="str">
        <f>VLOOKUP(E5110,Refs!$P$2:$S$29,4,FALSE)</f>
        <v>South West</v>
      </c>
      <c r="K5110" s="28">
        <f t="shared" si="162"/>
        <v>89</v>
      </c>
    </row>
    <row r="5111" spans="1:11" x14ac:dyDescent="0.35">
      <c r="A5111" s="69">
        <f t="shared" si="163"/>
        <v>45809</v>
      </c>
      <c r="B5111" t="s">
        <v>921</v>
      </c>
      <c r="C5111" t="s">
        <v>261</v>
      </c>
      <c r="D5111" t="s">
        <v>888</v>
      </c>
      <c r="E5111" t="s">
        <v>333</v>
      </c>
      <c r="F5111" t="s">
        <v>334</v>
      </c>
      <c r="G5111" t="s">
        <v>21</v>
      </c>
      <c r="H5111">
        <v>175763</v>
      </c>
      <c r="I5111" s="68" t="str">
        <f>VLOOKUP(E5111,Refs!$P$2:$R$29,3,FALSE)</f>
        <v>Y58</v>
      </c>
      <c r="J5111" s="68" t="str">
        <f>VLOOKUP(E5111,Refs!$P$2:$S$29,4,FALSE)</f>
        <v>South West</v>
      </c>
      <c r="K5111" s="28">
        <f t="shared" si="162"/>
        <v>175763</v>
      </c>
    </row>
    <row r="5112" spans="1:11" x14ac:dyDescent="0.35">
      <c r="A5112" s="69">
        <f t="shared" si="163"/>
        <v>45809</v>
      </c>
      <c r="B5112" t="s">
        <v>921</v>
      </c>
      <c r="C5112" t="s">
        <v>261</v>
      </c>
      <c r="D5112" t="s">
        <v>888</v>
      </c>
      <c r="E5112" t="s">
        <v>333</v>
      </c>
      <c r="F5112" t="s">
        <v>334</v>
      </c>
      <c r="G5112" t="s">
        <v>71</v>
      </c>
      <c r="H5112">
        <v>37</v>
      </c>
      <c r="I5112" s="68" t="str">
        <f>VLOOKUP(E5112,Refs!$P$2:$R$29,3,FALSE)</f>
        <v>Y58</v>
      </c>
      <c r="J5112" s="68" t="str">
        <f>VLOOKUP(E5112,Refs!$P$2:$S$29,4,FALSE)</f>
        <v>South West</v>
      </c>
      <c r="K5112" s="28">
        <f t="shared" si="162"/>
        <v>37</v>
      </c>
    </row>
    <row r="5113" spans="1:11" x14ac:dyDescent="0.35">
      <c r="A5113" s="69">
        <f t="shared" si="163"/>
        <v>45809</v>
      </c>
      <c r="B5113" t="s">
        <v>921</v>
      </c>
      <c r="C5113" t="s">
        <v>261</v>
      </c>
      <c r="D5113" t="s">
        <v>888</v>
      </c>
      <c r="E5113" t="s">
        <v>333</v>
      </c>
      <c r="F5113" t="s">
        <v>334</v>
      </c>
      <c r="G5113" t="s">
        <v>72</v>
      </c>
      <c r="H5113">
        <v>190</v>
      </c>
      <c r="I5113" s="68" t="str">
        <f>VLOOKUP(E5113,Refs!$P$2:$R$29,3,FALSE)</f>
        <v>Y58</v>
      </c>
      <c r="J5113" s="68" t="str">
        <f>VLOOKUP(E5113,Refs!$P$2:$S$29,4,FALSE)</f>
        <v>South West</v>
      </c>
      <c r="K5113" s="28">
        <f t="shared" si="162"/>
        <v>190</v>
      </c>
    </row>
    <row r="5114" spans="1:11" x14ac:dyDescent="0.35">
      <c r="A5114" s="69">
        <f t="shared" si="163"/>
        <v>45809</v>
      </c>
      <c r="B5114" t="s">
        <v>921</v>
      </c>
      <c r="C5114" t="s">
        <v>261</v>
      </c>
      <c r="D5114" t="s">
        <v>888</v>
      </c>
      <c r="E5114" t="s">
        <v>333</v>
      </c>
      <c r="F5114" t="s">
        <v>334</v>
      </c>
      <c r="G5114" t="s">
        <v>73</v>
      </c>
      <c r="H5114">
        <v>6817</v>
      </c>
      <c r="I5114" s="68" t="str">
        <f>VLOOKUP(E5114,Refs!$P$2:$R$29,3,FALSE)</f>
        <v>Y58</v>
      </c>
      <c r="J5114" s="68" t="str">
        <f>VLOOKUP(E5114,Refs!$P$2:$S$29,4,FALSE)</f>
        <v>South West</v>
      </c>
      <c r="K5114" s="28">
        <f t="shared" si="162"/>
        <v>6817</v>
      </c>
    </row>
    <row r="5115" spans="1:11" x14ac:dyDescent="0.35">
      <c r="A5115" s="69">
        <f t="shared" si="163"/>
        <v>45809</v>
      </c>
      <c r="B5115" t="s">
        <v>921</v>
      </c>
      <c r="C5115" t="s">
        <v>261</v>
      </c>
      <c r="D5115" t="s">
        <v>888</v>
      </c>
      <c r="E5115" t="s">
        <v>333</v>
      </c>
      <c r="F5115" t="s">
        <v>334</v>
      </c>
      <c r="G5115" t="s">
        <v>74</v>
      </c>
      <c r="H5115">
        <v>7348</v>
      </c>
      <c r="I5115" s="68" t="str">
        <f>VLOOKUP(E5115,Refs!$P$2:$R$29,3,FALSE)</f>
        <v>Y58</v>
      </c>
      <c r="J5115" s="68" t="str">
        <f>VLOOKUP(E5115,Refs!$P$2:$S$29,4,FALSE)</f>
        <v>South West</v>
      </c>
      <c r="K5115" s="28">
        <f t="shared" si="162"/>
        <v>7348</v>
      </c>
    </row>
    <row r="5116" spans="1:11" x14ac:dyDescent="0.35">
      <c r="A5116" s="69">
        <f t="shared" si="163"/>
        <v>45809</v>
      </c>
      <c r="B5116" t="s">
        <v>921</v>
      </c>
      <c r="C5116" t="s">
        <v>261</v>
      </c>
      <c r="D5116" t="s">
        <v>888</v>
      </c>
      <c r="E5116" t="s">
        <v>333</v>
      </c>
      <c r="F5116" t="s">
        <v>334</v>
      </c>
      <c r="G5116" t="s">
        <v>75</v>
      </c>
      <c r="H5116">
        <v>29897188</v>
      </c>
      <c r="I5116" s="68" t="str">
        <f>VLOOKUP(E5116,Refs!$P$2:$R$29,3,FALSE)</f>
        <v>Y58</v>
      </c>
      <c r="J5116" s="68" t="str">
        <f>VLOOKUP(E5116,Refs!$P$2:$S$29,4,FALSE)</f>
        <v>South West</v>
      </c>
      <c r="K5116" s="28">
        <f t="shared" si="162"/>
        <v>29897188</v>
      </c>
    </row>
    <row r="5117" spans="1:11" x14ac:dyDescent="0.35">
      <c r="A5117" s="69">
        <f t="shared" si="163"/>
        <v>45809</v>
      </c>
      <c r="B5117" t="s">
        <v>921</v>
      </c>
      <c r="C5117" t="s">
        <v>261</v>
      </c>
      <c r="D5117" t="s">
        <v>888</v>
      </c>
      <c r="E5117" t="s">
        <v>333</v>
      </c>
      <c r="F5117" t="s">
        <v>334</v>
      </c>
      <c r="G5117" t="s">
        <v>26</v>
      </c>
      <c r="H5117">
        <v>26313</v>
      </c>
      <c r="I5117" s="68" t="str">
        <f>VLOOKUP(E5117,Refs!$P$2:$R$29,3,FALSE)</f>
        <v>Y58</v>
      </c>
      <c r="J5117" s="68" t="str">
        <f>VLOOKUP(E5117,Refs!$P$2:$S$29,4,FALSE)</f>
        <v>South West</v>
      </c>
      <c r="K5117" s="28">
        <f t="shared" si="162"/>
        <v>26313</v>
      </c>
    </row>
    <row r="5118" spans="1:11" x14ac:dyDescent="0.35">
      <c r="A5118" s="69">
        <f t="shared" si="163"/>
        <v>45809</v>
      </c>
      <c r="B5118" t="s">
        <v>921</v>
      </c>
      <c r="C5118" t="s">
        <v>261</v>
      </c>
      <c r="D5118" t="s">
        <v>888</v>
      </c>
      <c r="E5118" t="s">
        <v>333</v>
      </c>
      <c r="F5118" t="s">
        <v>334</v>
      </c>
      <c r="G5118" t="s">
        <v>76</v>
      </c>
      <c r="H5118">
        <v>1153</v>
      </c>
      <c r="I5118" s="68" t="str">
        <f>VLOOKUP(E5118,Refs!$P$2:$R$29,3,FALSE)</f>
        <v>Y58</v>
      </c>
      <c r="J5118" s="68" t="str">
        <f>VLOOKUP(E5118,Refs!$P$2:$S$29,4,FALSE)</f>
        <v>South West</v>
      </c>
      <c r="K5118" s="28">
        <f t="shared" si="162"/>
        <v>1153</v>
      </c>
    </row>
    <row r="5119" spans="1:11" x14ac:dyDescent="0.35">
      <c r="A5119" s="69">
        <f t="shared" si="163"/>
        <v>45809</v>
      </c>
      <c r="B5119" t="s">
        <v>921</v>
      </c>
      <c r="C5119" t="s">
        <v>261</v>
      </c>
      <c r="D5119" t="s">
        <v>888</v>
      </c>
      <c r="E5119" t="s">
        <v>333</v>
      </c>
      <c r="F5119" t="s">
        <v>334</v>
      </c>
      <c r="G5119" t="s">
        <v>77</v>
      </c>
      <c r="H5119">
        <v>8685</v>
      </c>
      <c r="I5119" s="68" t="str">
        <f>VLOOKUP(E5119,Refs!$P$2:$R$29,3,FALSE)</f>
        <v>Y58</v>
      </c>
      <c r="J5119" s="68" t="str">
        <f>VLOOKUP(E5119,Refs!$P$2:$S$29,4,FALSE)</f>
        <v>South West</v>
      </c>
      <c r="K5119" s="28">
        <f t="shared" si="162"/>
        <v>8685</v>
      </c>
    </row>
    <row r="5120" spans="1:11" x14ac:dyDescent="0.35">
      <c r="A5120" s="69">
        <f t="shared" si="163"/>
        <v>45809</v>
      </c>
      <c r="B5120" t="s">
        <v>921</v>
      </c>
      <c r="C5120" t="s">
        <v>261</v>
      </c>
      <c r="D5120" t="s">
        <v>888</v>
      </c>
      <c r="E5120" t="s">
        <v>333</v>
      </c>
      <c r="F5120" t="s">
        <v>334</v>
      </c>
      <c r="G5120" t="s">
        <v>78</v>
      </c>
      <c r="H5120">
        <v>5927</v>
      </c>
      <c r="I5120" s="68" t="str">
        <f>VLOOKUP(E5120,Refs!$P$2:$R$29,3,FALSE)</f>
        <v>Y58</v>
      </c>
      <c r="J5120" s="68" t="str">
        <f>VLOOKUP(E5120,Refs!$P$2:$S$29,4,FALSE)</f>
        <v>South West</v>
      </c>
      <c r="K5120" s="28">
        <f t="shared" si="162"/>
        <v>5927</v>
      </c>
    </row>
    <row r="5121" spans="1:11" x14ac:dyDescent="0.35">
      <c r="A5121" s="69">
        <f t="shared" si="163"/>
        <v>45809</v>
      </c>
      <c r="B5121" t="s">
        <v>921</v>
      </c>
      <c r="C5121" t="s">
        <v>261</v>
      </c>
      <c r="D5121" t="s">
        <v>888</v>
      </c>
      <c r="E5121" t="s">
        <v>333</v>
      </c>
      <c r="F5121" t="s">
        <v>334</v>
      </c>
      <c r="G5121" t="s">
        <v>79</v>
      </c>
      <c r="H5121">
        <v>10548</v>
      </c>
      <c r="I5121" s="68" t="str">
        <f>VLOOKUP(E5121,Refs!$P$2:$R$29,3,FALSE)</f>
        <v>Y58</v>
      </c>
      <c r="J5121" s="68" t="str">
        <f>VLOOKUP(E5121,Refs!$P$2:$S$29,4,FALSE)</f>
        <v>South West</v>
      </c>
      <c r="K5121" s="28">
        <f t="shared" si="162"/>
        <v>10548</v>
      </c>
    </row>
    <row r="5122" spans="1:11" x14ac:dyDescent="0.35">
      <c r="A5122" s="69">
        <f t="shared" si="163"/>
        <v>45809</v>
      </c>
      <c r="B5122" t="s">
        <v>921</v>
      </c>
      <c r="C5122" t="s">
        <v>261</v>
      </c>
      <c r="D5122" t="s">
        <v>888</v>
      </c>
      <c r="E5122" t="s">
        <v>333</v>
      </c>
      <c r="F5122" t="s">
        <v>334</v>
      </c>
      <c r="G5122" t="s">
        <v>80</v>
      </c>
      <c r="H5122">
        <v>0</v>
      </c>
      <c r="I5122" s="68" t="str">
        <f>VLOOKUP(E5122,Refs!$P$2:$R$29,3,FALSE)</f>
        <v>Y58</v>
      </c>
      <c r="J5122" s="68" t="str">
        <f>VLOOKUP(E5122,Refs!$P$2:$S$29,4,FALSE)</f>
        <v>South West</v>
      </c>
      <c r="K5122" s="28" t="str">
        <f t="shared" ref="K5122:K5185" si="164">IF(OR(H5122="NULL",H5122=0,H5122=""),"",H5122)</f>
        <v/>
      </c>
    </row>
    <row r="5123" spans="1:11" x14ac:dyDescent="0.35">
      <c r="A5123" s="69">
        <f t="shared" ref="A5123:A5186" si="165">DATEVALUE(RIGHT(B5123,8))</f>
        <v>45809</v>
      </c>
      <c r="B5123" t="s">
        <v>921</v>
      </c>
      <c r="C5123" t="s">
        <v>261</v>
      </c>
      <c r="D5123" t="s">
        <v>888</v>
      </c>
      <c r="E5123" t="s">
        <v>333</v>
      </c>
      <c r="F5123" t="s">
        <v>334</v>
      </c>
      <c r="G5123" t="s">
        <v>25</v>
      </c>
      <c r="H5123">
        <v>15008</v>
      </c>
      <c r="I5123" s="68" t="str">
        <f>VLOOKUP(E5123,Refs!$P$2:$R$29,3,FALSE)</f>
        <v>Y58</v>
      </c>
      <c r="J5123" s="68" t="str">
        <f>VLOOKUP(E5123,Refs!$P$2:$S$29,4,FALSE)</f>
        <v>South West</v>
      </c>
      <c r="K5123" s="28">
        <f t="shared" si="164"/>
        <v>15008</v>
      </c>
    </row>
    <row r="5124" spans="1:11" x14ac:dyDescent="0.35">
      <c r="A5124" s="69">
        <f t="shared" si="165"/>
        <v>45809</v>
      </c>
      <c r="B5124" t="s">
        <v>921</v>
      </c>
      <c r="C5124" t="s">
        <v>261</v>
      </c>
      <c r="D5124" t="s">
        <v>888</v>
      </c>
      <c r="E5124" t="s">
        <v>333</v>
      </c>
      <c r="F5124" t="s">
        <v>334</v>
      </c>
      <c r="G5124" t="s">
        <v>81</v>
      </c>
      <c r="H5124">
        <v>33</v>
      </c>
      <c r="I5124" s="68" t="str">
        <f>VLOOKUP(E5124,Refs!$P$2:$R$29,3,FALSE)</f>
        <v>Y58</v>
      </c>
      <c r="J5124" s="68" t="str">
        <f>VLOOKUP(E5124,Refs!$P$2:$S$29,4,FALSE)</f>
        <v>South West</v>
      </c>
      <c r="K5124" s="28">
        <f t="shared" si="164"/>
        <v>33</v>
      </c>
    </row>
    <row r="5125" spans="1:11" x14ac:dyDescent="0.35">
      <c r="A5125" s="69">
        <f t="shared" si="165"/>
        <v>45809</v>
      </c>
      <c r="B5125" t="s">
        <v>921</v>
      </c>
      <c r="C5125" t="s">
        <v>261</v>
      </c>
      <c r="D5125" t="s">
        <v>888</v>
      </c>
      <c r="E5125" t="s">
        <v>333</v>
      </c>
      <c r="F5125" t="s">
        <v>334</v>
      </c>
      <c r="G5125" t="s">
        <v>82</v>
      </c>
      <c r="H5125">
        <v>7446</v>
      </c>
      <c r="I5125" s="68" t="str">
        <f>VLOOKUP(E5125,Refs!$P$2:$R$29,3,FALSE)</f>
        <v>Y58</v>
      </c>
      <c r="J5125" s="68" t="str">
        <f>VLOOKUP(E5125,Refs!$P$2:$S$29,4,FALSE)</f>
        <v>South West</v>
      </c>
      <c r="K5125" s="28">
        <f t="shared" si="164"/>
        <v>7446</v>
      </c>
    </row>
    <row r="5126" spans="1:11" x14ac:dyDescent="0.35">
      <c r="A5126" s="69">
        <f t="shared" si="165"/>
        <v>45809</v>
      </c>
      <c r="B5126" t="s">
        <v>921</v>
      </c>
      <c r="C5126" t="s">
        <v>261</v>
      </c>
      <c r="D5126" t="s">
        <v>888</v>
      </c>
      <c r="E5126" t="s">
        <v>333</v>
      </c>
      <c r="F5126" t="s">
        <v>334</v>
      </c>
      <c r="G5126" t="s">
        <v>83</v>
      </c>
      <c r="H5126">
        <v>3734</v>
      </c>
      <c r="I5126" s="68" t="str">
        <f>VLOOKUP(E5126,Refs!$P$2:$R$29,3,FALSE)</f>
        <v>Y58</v>
      </c>
      <c r="J5126" s="68" t="str">
        <f>VLOOKUP(E5126,Refs!$P$2:$S$29,4,FALSE)</f>
        <v>South West</v>
      </c>
      <c r="K5126" s="28">
        <f t="shared" si="164"/>
        <v>3734</v>
      </c>
    </row>
    <row r="5127" spans="1:11" x14ac:dyDescent="0.35">
      <c r="A5127" s="69">
        <f t="shared" si="165"/>
        <v>45809</v>
      </c>
      <c r="B5127" t="s">
        <v>921</v>
      </c>
      <c r="C5127" t="s">
        <v>261</v>
      </c>
      <c r="D5127" t="s">
        <v>888</v>
      </c>
      <c r="E5127" t="s">
        <v>333</v>
      </c>
      <c r="F5127" t="s">
        <v>334</v>
      </c>
      <c r="G5127" t="s">
        <v>84</v>
      </c>
      <c r="H5127">
        <v>2719</v>
      </c>
      <c r="I5127" s="68" t="str">
        <f>VLOOKUP(E5127,Refs!$P$2:$R$29,3,FALSE)</f>
        <v>Y58</v>
      </c>
      <c r="J5127" s="68" t="str">
        <f>VLOOKUP(E5127,Refs!$P$2:$S$29,4,FALSE)</f>
        <v>South West</v>
      </c>
      <c r="K5127" s="28">
        <f t="shared" si="164"/>
        <v>2719</v>
      </c>
    </row>
    <row r="5128" spans="1:11" x14ac:dyDescent="0.35">
      <c r="A5128" s="69">
        <f t="shared" si="165"/>
        <v>45809</v>
      </c>
      <c r="B5128" t="s">
        <v>921</v>
      </c>
      <c r="C5128" t="s">
        <v>261</v>
      </c>
      <c r="D5128" t="s">
        <v>888</v>
      </c>
      <c r="E5128" t="s">
        <v>333</v>
      </c>
      <c r="F5128" t="s">
        <v>334</v>
      </c>
      <c r="G5128" t="s">
        <v>85</v>
      </c>
      <c r="H5128">
        <v>13856</v>
      </c>
      <c r="I5128" s="68" t="str">
        <f>VLOOKUP(E5128,Refs!$P$2:$R$29,3,FALSE)</f>
        <v>Y58</v>
      </c>
      <c r="J5128" s="68" t="str">
        <f>VLOOKUP(E5128,Refs!$P$2:$S$29,4,FALSE)</f>
        <v>South West</v>
      </c>
      <c r="K5128" s="28">
        <f t="shared" si="164"/>
        <v>13856</v>
      </c>
    </row>
    <row r="5129" spans="1:11" x14ac:dyDescent="0.35">
      <c r="A5129" s="69">
        <f t="shared" si="165"/>
        <v>45809</v>
      </c>
      <c r="B5129" t="s">
        <v>921</v>
      </c>
      <c r="C5129" t="s">
        <v>261</v>
      </c>
      <c r="D5129" t="s">
        <v>888</v>
      </c>
      <c r="E5129" t="s">
        <v>333</v>
      </c>
      <c r="F5129" t="s">
        <v>334</v>
      </c>
      <c r="G5129" t="s">
        <v>86</v>
      </c>
      <c r="H5129">
        <v>665</v>
      </c>
      <c r="I5129" s="68" t="str">
        <f>VLOOKUP(E5129,Refs!$P$2:$R$29,3,FALSE)</f>
        <v>Y58</v>
      </c>
      <c r="J5129" s="68" t="str">
        <f>VLOOKUP(E5129,Refs!$P$2:$S$29,4,FALSE)</f>
        <v>South West</v>
      </c>
      <c r="K5129" s="28">
        <f t="shared" si="164"/>
        <v>665</v>
      </c>
    </row>
    <row r="5130" spans="1:11" x14ac:dyDescent="0.35">
      <c r="A5130" s="69">
        <f t="shared" si="165"/>
        <v>45809</v>
      </c>
      <c r="B5130" t="s">
        <v>921</v>
      </c>
      <c r="C5130" t="s">
        <v>261</v>
      </c>
      <c r="D5130" t="s">
        <v>888</v>
      </c>
      <c r="E5130" t="s">
        <v>333</v>
      </c>
      <c r="F5130" t="s">
        <v>334</v>
      </c>
      <c r="G5130" t="s">
        <v>87</v>
      </c>
      <c r="H5130">
        <v>340</v>
      </c>
      <c r="I5130" s="68" t="str">
        <f>VLOOKUP(E5130,Refs!$P$2:$R$29,3,FALSE)</f>
        <v>Y58</v>
      </c>
      <c r="J5130" s="68" t="str">
        <f>VLOOKUP(E5130,Refs!$P$2:$S$29,4,FALSE)</f>
        <v>South West</v>
      </c>
      <c r="K5130" s="28">
        <f t="shared" si="164"/>
        <v>340</v>
      </c>
    </row>
    <row r="5131" spans="1:11" x14ac:dyDescent="0.35">
      <c r="A5131" s="69">
        <f t="shared" si="165"/>
        <v>45809</v>
      </c>
      <c r="B5131" t="s">
        <v>921</v>
      </c>
      <c r="C5131" t="s">
        <v>261</v>
      </c>
      <c r="D5131" t="s">
        <v>888</v>
      </c>
      <c r="E5131" t="s">
        <v>333</v>
      </c>
      <c r="F5131" t="s">
        <v>334</v>
      </c>
      <c r="G5131" t="s">
        <v>88</v>
      </c>
      <c r="H5131">
        <v>7481</v>
      </c>
      <c r="I5131" s="68" t="str">
        <f>VLOOKUP(E5131,Refs!$P$2:$R$29,3,FALSE)</f>
        <v>Y58</v>
      </c>
      <c r="J5131" s="68" t="str">
        <f>VLOOKUP(E5131,Refs!$P$2:$S$29,4,FALSE)</f>
        <v>South West</v>
      </c>
      <c r="K5131" s="28">
        <f t="shared" si="164"/>
        <v>7481</v>
      </c>
    </row>
    <row r="5132" spans="1:11" x14ac:dyDescent="0.35">
      <c r="A5132" s="69">
        <f t="shared" si="165"/>
        <v>45809</v>
      </c>
      <c r="B5132" t="s">
        <v>921</v>
      </c>
      <c r="C5132" t="s">
        <v>261</v>
      </c>
      <c r="D5132" t="s">
        <v>888</v>
      </c>
      <c r="E5132" t="s">
        <v>333</v>
      </c>
      <c r="F5132" t="s">
        <v>334</v>
      </c>
      <c r="G5132" t="s">
        <v>89</v>
      </c>
      <c r="H5132">
        <v>42731</v>
      </c>
      <c r="I5132" s="68" t="str">
        <f>VLOOKUP(E5132,Refs!$P$2:$R$29,3,FALSE)</f>
        <v>Y58</v>
      </c>
      <c r="J5132" s="68" t="str">
        <f>VLOOKUP(E5132,Refs!$P$2:$S$29,4,FALSE)</f>
        <v>South West</v>
      </c>
      <c r="K5132" s="28">
        <f t="shared" si="164"/>
        <v>42731</v>
      </c>
    </row>
    <row r="5133" spans="1:11" x14ac:dyDescent="0.35">
      <c r="A5133" s="69">
        <f t="shared" si="165"/>
        <v>45809</v>
      </c>
      <c r="B5133" t="s">
        <v>921</v>
      </c>
      <c r="C5133" t="s">
        <v>261</v>
      </c>
      <c r="D5133" t="s">
        <v>888</v>
      </c>
      <c r="E5133" t="s">
        <v>333</v>
      </c>
      <c r="F5133" t="s">
        <v>334</v>
      </c>
      <c r="G5133" t="s">
        <v>90</v>
      </c>
      <c r="H5133">
        <v>19527</v>
      </c>
      <c r="I5133" s="68" t="str">
        <f>VLOOKUP(E5133,Refs!$P$2:$R$29,3,FALSE)</f>
        <v>Y58</v>
      </c>
      <c r="J5133" s="68" t="str">
        <f>VLOOKUP(E5133,Refs!$P$2:$S$29,4,FALSE)</f>
        <v>South West</v>
      </c>
      <c r="K5133" s="28">
        <f t="shared" si="164"/>
        <v>19527</v>
      </c>
    </row>
    <row r="5134" spans="1:11" x14ac:dyDescent="0.35">
      <c r="A5134" s="69">
        <f t="shared" si="165"/>
        <v>45809</v>
      </c>
      <c r="B5134" t="s">
        <v>921</v>
      </c>
      <c r="C5134" t="s">
        <v>261</v>
      </c>
      <c r="D5134" t="s">
        <v>888</v>
      </c>
      <c r="E5134" t="s">
        <v>333</v>
      </c>
      <c r="F5134" t="s">
        <v>334</v>
      </c>
      <c r="G5134" t="s">
        <v>27</v>
      </c>
      <c r="H5134">
        <v>3112</v>
      </c>
      <c r="I5134" s="68" t="str">
        <f>VLOOKUP(E5134,Refs!$P$2:$R$29,3,FALSE)</f>
        <v>Y58</v>
      </c>
      <c r="J5134" s="68" t="str">
        <f>VLOOKUP(E5134,Refs!$P$2:$S$29,4,FALSE)</f>
        <v>South West</v>
      </c>
      <c r="K5134" s="28">
        <f t="shared" si="164"/>
        <v>3112</v>
      </c>
    </row>
    <row r="5135" spans="1:11" x14ac:dyDescent="0.35">
      <c r="A5135" s="69">
        <f t="shared" si="165"/>
        <v>45809</v>
      </c>
      <c r="B5135" t="s">
        <v>921</v>
      </c>
      <c r="C5135" t="s">
        <v>261</v>
      </c>
      <c r="D5135" t="s">
        <v>888</v>
      </c>
      <c r="E5135" t="s">
        <v>333</v>
      </c>
      <c r="F5135" t="s">
        <v>334</v>
      </c>
      <c r="G5135" t="s">
        <v>29</v>
      </c>
      <c r="H5135">
        <v>4357</v>
      </c>
      <c r="I5135" s="68" t="str">
        <f>VLOOKUP(E5135,Refs!$P$2:$R$29,3,FALSE)</f>
        <v>Y58</v>
      </c>
      <c r="J5135" s="68" t="str">
        <f>VLOOKUP(E5135,Refs!$P$2:$S$29,4,FALSE)</f>
        <v>South West</v>
      </c>
      <c r="K5135" s="28">
        <f t="shared" si="164"/>
        <v>4357</v>
      </c>
    </row>
    <row r="5136" spans="1:11" x14ac:dyDescent="0.35">
      <c r="A5136" s="69">
        <f t="shared" si="165"/>
        <v>45809</v>
      </c>
      <c r="B5136" t="s">
        <v>921</v>
      </c>
      <c r="C5136" t="s">
        <v>261</v>
      </c>
      <c r="D5136" t="s">
        <v>888</v>
      </c>
      <c r="E5136" t="s">
        <v>333</v>
      </c>
      <c r="F5136" t="s">
        <v>334</v>
      </c>
      <c r="G5136" t="s">
        <v>91</v>
      </c>
      <c r="H5136">
        <v>2424</v>
      </c>
      <c r="I5136" s="68" t="str">
        <f>VLOOKUP(E5136,Refs!$P$2:$R$29,3,FALSE)</f>
        <v>Y58</v>
      </c>
      <c r="J5136" s="68" t="str">
        <f>VLOOKUP(E5136,Refs!$P$2:$S$29,4,FALSE)</f>
        <v>South West</v>
      </c>
      <c r="K5136" s="28">
        <f t="shared" si="164"/>
        <v>2424</v>
      </c>
    </row>
    <row r="5137" spans="1:11" x14ac:dyDescent="0.35">
      <c r="A5137" s="69">
        <f t="shared" si="165"/>
        <v>45809</v>
      </c>
      <c r="B5137" t="s">
        <v>921</v>
      </c>
      <c r="C5137" t="s">
        <v>261</v>
      </c>
      <c r="D5137" t="s">
        <v>888</v>
      </c>
      <c r="E5137" t="s">
        <v>333</v>
      </c>
      <c r="F5137" t="s">
        <v>334</v>
      </c>
      <c r="G5137" t="s">
        <v>92</v>
      </c>
      <c r="H5137">
        <v>83</v>
      </c>
      <c r="I5137" s="68" t="str">
        <f>VLOOKUP(E5137,Refs!$P$2:$R$29,3,FALSE)</f>
        <v>Y58</v>
      </c>
      <c r="J5137" s="68" t="str">
        <f>VLOOKUP(E5137,Refs!$P$2:$S$29,4,FALSE)</f>
        <v>South West</v>
      </c>
      <c r="K5137" s="28">
        <f t="shared" si="164"/>
        <v>83</v>
      </c>
    </row>
    <row r="5138" spans="1:11" x14ac:dyDescent="0.35">
      <c r="A5138" s="69">
        <f t="shared" si="165"/>
        <v>45809</v>
      </c>
      <c r="B5138" t="s">
        <v>921</v>
      </c>
      <c r="C5138" t="s">
        <v>261</v>
      </c>
      <c r="D5138" t="s">
        <v>888</v>
      </c>
      <c r="E5138" t="s">
        <v>333</v>
      </c>
      <c r="F5138" t="s">
        <v>334</v>
      </c>
      <c r="G5138" t="s">
        <v>93</v>
      </c>
      <c r="H5138">
        <v>601</v>
      </c>
      <c r="I5138" s="68" t="str">
        <f>VLOOKUP(E5138,Refs!$P$2:$R$29,3,FALSE)</f>
        <v>Y58</v>
      </c>
      <c r="J5138" s="68" t="str">
        <f>VLOOKUP(E5138,Refs!$P$2:$S$29,4,FALSE)</f>
        <v>South West</v>
      </c>
      <c r="K5138" s="28">
        <f t="shared" si="164"/>
        <v>601</v>
      </c>
    </row>
    <row r="5139" spans="1:11" x14ac:dyDescent="0.35">
      <c r="A5139" s="69">
        <f t="shared" si="165"/>
        <v>45809</v>
      </c>
      <c r="B5139" t="s">
        <v>921</v>
      </c>
      <c r="C5139" t="s">
        <v>261</v>
      </c>
      <c r="D5139" t="s">
        <v>888</v>
      </c>
      <c r="E5139" t="s">
        <v>333</v>
      </c>
      <c r="F5139" t="s">
        <v>334</v>
      </c>
      <c r="G5139" t="s">
        <v>94</v>
      </c>
      <c r="H5139">
        <v>104</v>
      </c>
      <c r="I5139" s="68" t="str">
        <f>VLOOKUP(E5139,Refs!$P$2:$R$29,3,FALSE)</f>
        <v>Y58</v>
      </c>
      <c r="J5139" s="68" t="str">
        <f>VLOOKUP(E5139,Refs!$P$2:$S$29,4,FALSE)</f>
        <v>South West</v>
      </c>
      <c r="K5139" s="28">
        <f t="shared" si="164"/>
        <v>104</v>
      </c>
    </row>
    <row r="5140" spans="1:11" x14ac:dyDescent="0.35">
      <c r="A5140" s="69">
        <f t="shared" si="165"/>
        <v>45809</v>
      </c>
      <c r="B5140" t="s">
        <v>921</v>
      </c>
      <c r="C5140" t="s">
        <v>261</v>
      </c>
      <c r="D5140" t="s">
        <v>888</v>
      </c>
      <c r="E5140" t="s">
        <v>333</v>
      </c>
      <c r="F5140" t="s">
        <v>334</v>
      </c>
      <c r="G5140" t="s">
        <v>95</v>
      </c>
      <c r="H5140">
        <v>553</v>
      </c>
      <c r="I5140" s="68" t="str">
        <f>VLOOKUP(E5140,Refs!$P$2:$R$29,3,FALSE)</f>
        <v>Y58</v>
      </c>
      <c r="J5140" s="68" t="str">
        <f>VLOOKUP(E5140,Refs!$P$2:$S$29,4,FALSE)</f>
        <v>South West</v>
      </c>
      <c r="K5140" s="28">
        <f t="shared" si="164"/>
        <v>553</v>
      </c>
    </row>
    <row r="5141" spans="1:11" x14ac:dyDescent="0.35">
      <c r="A5141" s="69">
        <f t="shared" si="165"/>
        <v>45809</v>
      </c>
      <c r="B5141" t="s">
        <v>921</v>
      </c>
      <c r="C5141" t="s">
        <v>261</v>
      </c>
      <c r="D5141" t="s">
        <v>888</v>
      </c>
      <c r="E5141" t="s">
        <v>333</v>
      </c>
      <c r="F5141" t="s">
        <v>334</v>
      </c>
      <c r="G5141" t="s">
        <v>96</v>
      </c>
      <c r="H5141">
        <v>655</v>
      </c>
      <c r="I5141" s="68" t="str">
        <f>VLOOKUP(E5141,Refs!$P$2:$R$29,3,FALSE)</f>
        <v>Y58</v>
      </c>
      <c r="J5141" s="68" t="str">
        <f>VLOOKUP(E5141,Refs!$P$2:$S$29,4,FALSE)</f>
        <v>South West</v>
      </c>
      <c r="K5141" s="28">
        <f t="shared" si="164"/>
        <v>655</v>
      </c>
    </row>
    <row r="5142" spans="1:11" x14ac:dyDescent="0.35">
      <c r="A5142" s="69">
        <f t="shared" si="165"/>
        <v>45809</v>
      </c>
      <c r="B5142" t="s">
        <v>921</v>
      </c>
      <c r="C5142" t="s">
        <v>261</v>
      </c>
      <c r="D5142" t="s">
        <v>888</v>
      </c>
      <c r="E5142" t="s">
        <v>333</v>
      </c>
      <c r="F5142" t="s">
        <v>334</v>
      </c>
      <c r="G5142" t="s">
        <v>97</v>
      </c>
      <c r="H5142">
        <v>5448</v>
      </c>
      <c r="I5142" s="68" t="str">
        <f>VLOOKUP(E5142,Refs!$P$2:$R$29,3,FALSE)</f>
        <v>Y58</v>
      </c>
      <c r="J5142" s="68" t="str">
        <f>VLOOKUP(E5142,Refs!$P$2:$S$29,4,FALSE)</f>
        <v>South West</v>
      </c>
      <c r="K5142" s="28">
        <f t="shared" si="164"/>
        <v>5448</v>
      </c>
    </row>
    <row r="5143" spans="1:11" x14ac:dyDescent="0.35">
      <c r="A5143" s="69">
        <f t="shared" si="165"/>
        <v>45809</v>
      </c>
      <c r="B5143" t="s">
        <v>921</v>
      </c>
      <c r="C5143" t="s">
        <v>261</v>
      </c>
      <c r="D5143" t="s">
        <v>888</v>
      </c>
      <c r="E5143" t="s">
        <v>333</v>
      </c>
      <c r="F5143" t="s">
        <v>334</v>
      </c>
      <c r="G5143" t="s">
        <v>31</v>
      </c>
      <c r="H5143">
        <v>5037</v>
      </c>
      <c r="I5143" s="68" t="str">
        <f>VLOOKUP(E5143,Refs!$P$2:$R$29,3,FALSE)</f>
        <v>Y58</v>
      </c>
      <c r="J5143" s="68" t="str">
        <f>VLOOKUP(E5143,Refs!$P$2:$S$29,4,FALSE)</f>
        <v>South West</v>
      </c>
      <c r="K5143" s="28">
        <f t="shared" si="164"/>
        <v>5037</v>
      </c>
    </row>
    <row r="5144" spans="1:11" x14ac:dyDescent="0.35">
      <c r="A5144" s="69">
        <f t="shared" si="165"/>
        <v>45809</v>
      </c>
      <c r="B5144" t="s">
        <v>921</v>
      </c>
      <c r="C5144" t="s">
        <v>261</v>
      </c>
      <c r="D5144" t="s">
        <v>888</v>
      </c>
      <c r="E5144" t="s">
        <v>333</v>
      </c>
      <c r="F5144" t="s">
        <v>334</v>
      </c>
      <c r="G5144" t="s">
        <v>98</v>
      </c>
      <c r="H5144">
        <v>3063</v>
      </c>
      <c r="I5144" s="68" t="str">
        <f>VLOOKUP(E5144,Refs!$P$2:$R$29,3,FALSE)</f>
        <v>Y58</v>
      </c>
      <c r="J5144" s="68" t="str">
        <f>VLOOKUP(E5144,Refs!$P$2:$S$29,4,FALSE)</f>
        <v>South West</v>
      </c>
      <c r="K5144" s="28">
        <f t="shared" si="164"/>
        <v>3063</v>
      </c>
    </row>
    <row r="5145" spans="1:11" x14ac:dyDescent="0.35">
      <c r="A5145" s="69">
        <f t="shared" si="165"/>
        <v>45809</v>
      </c>
      <c r="B5145" t="s">
        <v>921</v>
      </c>
      <c r="C5145" t="s">
        <v>261</v>
      </c>
      <c r="D5145" t="s">
        <v>888</v>
      </c>
      <c r="E5145" t="s">
        <v>333</v>
      </c>
      <c r="F5145" t="s">
        <v>334</v>
      </c>
      <c r="G5145" t="s">
        <v>99</v>
      </c>
      <c r="H5145">
        <v>3107</v>
      </c>
      <c r="I5145" s="68" t="str">
        <f>VLOOKUP(E5145,Refs!$P$2:$R$29,3,FALSE)</f>
        <v>Y58</v>
      </c>
      <c r="J5145" s="68" t="str">
        <f>VLOOKUP(E5145,Refs!$P$2:$S$29,4,FALSE)</f>
        <v>South West</v>
      </c>
      <c r="K5145" s="28">
        <f t="shared" si="164"/>
        <v>3107</v>
      </c>
    </row>
    <row r="5146" spans="1:11" x14ac:dyDescent="0.35">
      <c r="A5146" s="69">
        <f t="shared" si="165"/>
        <v>45809</v>
      </c>
      <c r="B5146" t="s">
        <v>921</v>
      </c>
      <c r="C5146" t="s">
        <v>261</v>
      </c>
      <c r="D5146" t="s">
        <v>888</v>
      </c>
      <c r="E5146" t="s">
        <v>333</v>
      </c>
      <c r="F5146" t="s">
        <v>334</v>
      </c>
      <c r="G5146" t="s">
        <v>100</v>
      </c>
      <c r="H5146">
        <v>2871</v>
      </c>
      <c r="I5146" s="68" t="str">
        <f>VLOOKUP(E5146,Refs!$P$2:$R$29,3,FALSE)</f>
        <v>Y58</v>
      </c>
      <c r="J5146" s="68" t="str">
        <f>VLOOKUP(E5146,Refs!$P$2:$S$29,4,FALSE)</f>
        <v>South West</v>
      </c>
      <c r="K5146" s="28">
        <f t="shared" si="164"/>
        <v>2871</v>
      </c>
    </row>
    <row r="5147" spans="1:11" x14ac:dyDescent="0.35">
      <c r="A5147" s="69">
        <f t="shared" si="165"/>
        <v>45809</v>
      </c>
      <c r="B5147" t="s">
        <v>921</v>
      </c>
      <c r="C5147" t="s">
        <v>261</v>
      </c>
      <c r="D5147" t="s">
        <v>888</v>
      </c>
      <c r="E5147" t="s">
        <v>333</v>
      </c>
      <c r="F5147" t="s">
        <v>334</v>
      </c>
      <c r="G5147" t="s">
        <v>101</v>
      </c>
      <c r="H5147">
        <v>1789</v>
      </c>
      <c r="I5147" s="68" t="str">
        <f>VLOOKUP(E5147,Refs!$P$2:$R$29,3,FALSE)</f>
        <v>Y58</v>
      </c>
      <c r="J5147" s="68" t="str">
        <f>VLOOKUP(E5147,Refs!$P$2:$S$29,4,FALSE)</f>
        <v>South West</v>
      </c>
      <c r="K5147" s="28">
        <f t="shared" si="164"/>
        <v>1789</v>
      </c>
    </row>
    <row r="5148" spans="1:11" x14ac:dyDescent="0.35">
      <c r="A5148" s="69">
        <f t="shared" si="165"/>
        <v>45809</v>
      </c>
      <c r="B5148" t="s">
        <v>921</v>
      </c>
      <c r="C5148" t="s">
        <v>261</v>
      </c>
      <c r="D5148" t="s">
        <v>888</v>
      </c>
      <c r="E5148" t="s">
        <v>333</v>
      </c>
      <c r="F5148" t="s">
        <v>334</v>
      </c>
      <c r="G5148" t="s">
        <v>102</v>
      </c>
      <c r="H5148">
        <v>765</v>
      </c>
      <c r="I5148" s="68" t="str">
        <f>VLOOKUP(E5148,Refs!$P$2:$R$29,3,FALSE)</f>
        <v>Y58</v>
      </c>
      <c r="J5148" s="68" t="str">
        <f>VLOOKUP(E5148,Refs!$P$2:$S$29,4,FALSE)</f>
        <v>South West</v>
      </c>
      <c r="K5148" s="28">
        <f t="shared" si="164"/>
        <v>765</v>
      </c>
    </row>
    <row r="5149" spans="1:11" x14ac:dyDescent="0.35">
      <c r="A5149" s="69">
        <f t="shared" si="165"/>
        <v>45809</v>
      </c>
      <c r="B5149" t="s">
        <v>921</v>
      </c>
      <c r="C5149" t="s">
        <v>261</v>
      </c>
      <c r="D5149" t="s">
        <v>888</v>
      </c>
      <c r="E5149" t="s">
        <v>333</v>
      </c>
      <c r="F5149" t="s">
        <v>334</v>
      </c>
      <c r="G5149" t="s">
        <v>103</v>
      </c>
      <c r="H5149">
        <v>238</v>
      </c>
      <c r="I5149" s="68" t="str">
        <f>VLOOKUP(E5149,Refs!$P$2:$R$29,3,FALSE)</f>
        <v>Y58</v>
      </c>
      <c r="J5149" s="68" t="str">
        <f>VLOOKUP(E5149,Refs!$P$2:$S$29,4,FALSE)</f>
        <v>South West</v>
      </c>
      <c r="K5149" s="28">
        <f t="shared" si="164"/>
        <v>238</v>
      </c>
    </row>
    <row r="5150" spans="1:11" x14ac:dyDescent="0.35">
      <c r="A5150" s="69">
        <f t="shared" si="165"/>
        <v>45809</v>
      </c>
      <c r="B5150" t="s">
        <v>921</v>
      </c>
      <c r="C5150" t="s">
        <v>261</v>
      </c>
      <c r="D5150" t="s">
        <v>888</v>
      </c>
      <c r="E5150" t="s">
        <v>333</v>
      </c>
      <c r="F5150" t="s">
        <v>334</v>
      </c>
      <c r="G5150" t="s">
        <v>104</v>
      </c>
      <c r="H5150">
        <v>2158</v>
      </c>
      <c r="I5150" s="68" t="str">
        <f>VLOOKUP(E5150,Refs!$P$2:$R$29,3,FALSE)</f>
        <v>Y58</v>
      </c>
      <c r="J5150" s="68" t="str">
        <f>VLOOKUP(E5150,Refs!$P$2:$S$29,4,FALSE)</f>
        <v>South West</v>
      </c>
      <c r="K5150" s="28">
        <f t="shared" si="164"/>
        <v>2158</v>
      </c>
    </row>
    <row r="5151" spans="1:11" x14ac:dyDescent="0.35">
      <c r="A5151" s="69">
        <f t="shared" si="165"/>
        <v>45809</v>
      </c>
      <c r="B5151" t="s">
        <v>921</v>
      </c>
      <c r="C5151" t="s">
        <v>261</v>
      </c>
      <c r="D5151" t="s">
        <v>888</v>
      </c>
      <c r="E5151" t="s">
        <v>333</v>
      </c>
      <c r="F5151" t="s">
        <v>334</v>
      </c>
      <c r="G5151" t="s">
        <v>105</v>
      </c>
      <c r="H5151">
        <v>3986423</v>
      </c>
      <c r="I5151" s="68" t="str">
        <f>VLOOKUP(E5151,Refs!$P$2:$R$29,3,FALSE)</f>
        <v>Y58</v>
      </c>
      <c r="J5151" s="68" t="str">
        <f>VLOOKUP(E5151,Refs!$P$2:$S$29,4,FALSE)</f>
        <v>South West</v>
      </c>
      <c r="K5151" s="28">
        <f t="shared" si="164"/>
        <v>3986423</v>
      </c>
    </row>
    <row r="5152" spans="1:11" x14ac:dyDescent="0.35">
      <c r="A5152" s="69">
        <f t="shared" si="165"/>
        <v>45809</v>
      </c>
      <c r="B5152" t="s">
        <v>921</v>
      </c>
      <c r="C5152" t="s">
        <v>261</v>
      </c>
      <c r="D5152" t="s">
        <v>888</v>
      </c>
      <c r="E5152" t="s">
        <v>333</v>
      </c>
      <c r="F5152" t="s">
        <v>334</v>
      </c>
      <c r="G5152" t="s">
        <v>106</v>
      </c>
      <c r="H5152">
        <v>3850</v>
      </c>
      <c r="I5152" s="68" t="str">
        <f>VLOOKUP(E5152,Refs!$P$2:$R$29,3,FALSE)</f>
        <v>Y58</v>
      </c>
      <c r="J5152" s="68" t="str">
        <f>VLOOKUP(E5152,Refs!$P$2:$S$29,4,FALSE)</f>
        <v>South West</v>
      </c>
      <c r="K5152" s="28">
        <f t="shared" si="164"/>
        <v>3850</v>
      </c>
    </row>
    <row r="5153" spans="1:11" x14ac:dyDescent="0.35">
      <c r="A5153" s="69">
        <f t="shared" si="165"/>
        <v>45809</v>
      </c>
      <c r="B5153" t="s">
        <v>921</v>
      </c>
      <c r="C5153" t="s">
        <v>261</v>
      </c>
      <c r="D5153" t="s">
        <v>888</v>
      </c>
      <c r="E5153" t="s">
        <v>333</v>
      </c>
      <c r="F5153" t="s">
        <v>334</v>
      </c>
      <c r="G5153" t="s">
        <v>107</v>
      </c>
      <c r="H5153">
        <v>3308</v>
      </c>
      <c r="I5153" s="68" t="str">
        <f>VLOOKUP(E5153,Refs!$P$2:$R$29,3,FALSE)</f>
        <v>Y58</v>
      </c>
      <c r="J5153" s="68" t="str">
        <f>VLOOKUP(E5153,Refs!$P$2:$S$29,4,FALSE)</f>
        <v>South West</v>
      </c>
      <c r="K5153" s="28">
        <f t="shared" si="164"/>
        <v>3308</v>
      </c>
    </row>
    <row r="5154" spans="1:11" x14ac:dyDescent="0.35">
      <c r="A5154" s="69">
        <f t="shared" si="165"/>
        <v>45809</v>
      </c>
      <c r="B5154" t="s">
        <v>921</v>
      </c>
      <c r="C5154" t="s">
        <v>261</v>
      </c>
      <c r="D5154" t="s">
        <v>888</v>
      </c>
      <c r="E5154" t="s">
        <v>333</v>
      </c>
      <c r="F5154" t="s">
        <v>334</v>
      </c>
      <c r="G5154" t="s">
        <v>108</v>
      </c>
      <c r="H5154">
        <v>172</v>
      </c>
      <c r="I5154" s="68" t="str">
        <f>VLOOKUP(E5154,Refs!$P$2:$R$29,3,FALSE)</f>
        <v>Y58</v>
      </c>
      <c r="J5154" s="68" t="str">
        <f>VLOOKUP(E5154,Refs!$P$2:$S$29,4,FALSE)</f>
        <v>South West</v>
      </c>
      <c r="K5154" s="28">
        <f t="shared" si="164"/>
        <v>172</v>
      </c>
    </row>
    <row r="5155" spans="1:11" x14ac:dyDescent="0.35">
      <c r="A5155" s="69">
        <f t="shared" si="165"/>
        <v>45809</v>
      </c>
      <c r="B5155" t="s">
        <v>921</v>
      </c>
      <c r="C5155" t="s">
        <v>261</v>
      </c>
      <c r="D5155" t="s">
        <v>888</v>
      </c>
      <c r="E5155" t="s">
        <v>333</v>
      </c>
      <c r="F5155" t="s">
        <v>334</v>
      </c>
      <c r="G5155" t="s">
        <v>109</v>
      </c>
      <c r="H5155">
        <v>994</v>
      </c>
      <c r="I5155" s="68" t="str">
        <f>VLOOKUP(E5155,Refs!$P$2:$R$29,3,FALSE)</f>
        <v>Y58</v>
      </c>
      <c r="J5155" s="68" t="str">
        <f>VLOOKUP(E5155,Refs!$P$2:$S$29,4,FALSE)</f>
        <v>South West</v>
      </c>
      <c r="K5155" s="28">
        <f t="shared" si="164"/>
        <v>994</v>
      </c>
    </row>
    <row r="5156" spans="1:11" x14ac:dyDescent="0.35">
      <c r="A5156" s="69">
        <f t="shared" si="165"/>
        <v>45809</v>
      </c>
      <c r="B5156" t="s">
        <v>921</v>
      </c>
      <c r="C5156" t="s">
        <v>261</v>
      </c>
      <c r="D5156" t="s">
        <v>888</v>
      </c>
      <c r="E5156" t="s">
        <v>333</v>
      </c>
      <c r="F5156" t="s">
        <v>334</v>
      </c>
      <c r="G5156" t="s">
        <v>110</v>
      </c>
      <c r="H5156">
        <v>880195</v>
      </c>
      <c r="I5156" s="68" t="str">
        <f>VLOOKUP(E5156,Refs!$P$2:$R$29,3,FALSE)</f>
        <v>Y58</v>
      </c>
      <c r="J5156" s="68" t="str">
        <f>VLOOKUP(E5156,Refs!$P$2:$S$29,4,FALSE)</f>
        <v>South West</v>
      </c>
      <c r="K5156" s="28">
        <f t="shared" si="164"/>
        <v>880195</v>
      </c>
    </row>
    <row r="5157" spans="1:11" x14ac:dyDescent="0.35">
      <c r="A5157" s="69">
        <f t="shared" si="165"/>
        <v>45809</v>
      </c>
      <c r="B5157" t="s">
        <v>921</v>
      </c>
      <c r="C5157" t="s">
        <v>261</v>
      </c>
      <c r="D5157" t="s">
        <v>888</v>
      </c>
      <c r="E5157" t="s">
        <v>333</v>
      </c>
      <c r="F5157" t="s">
        <v>334</v>
      </c>
      <c r="G5157" t="s">
        <v>111</v>
      </c>
      <c r="H5157">
        <v>2129</v>
      </c>
      <c r="I5157" s="68" t="str">
        <f>VLOOKUP(E5157,Refs!$P$2:$R$29,3,FALSE)</f>
        <v>Y58</v>
      </c>
      <c r="J5157" s="68" t="str">
        <f>VLOOKUP(E5157,Refs!$P$2:$S$29,4,FALSE)</f>
        <v>South West</v>
      </c>
      <c r="K5157" s="28">
        <f t="shared" si="164"/>
        <v>2129</v>
      </c>
    </row>
    <row r="5158" spans="1:11" x14ac:dyDescent="0.35">
      <c r="A5158" s="69">
        <f t="shared" si="165"/>
        <v>45809</v>
      </c>
      <c r="B5158" t="s">
        <v>921</v>
      </c>
      <c r="C5158" t="s">
        <v>261</v>
      </c>
      <c r="D5158" t="s">
        <v>888</v>
      </c>
      <c r="E5158" t="s">
        <v>333</v>
      </c>
      <c r="F5158" t="s">
        <v>334</v>
      </c>
      <c r="G5158" t="s">
        <v>814</v>
      </c>
      <c r="H5158">
        <v>170</v>
      </c>
      <c r="I5158" s="68" t="str">
        <f>VLOOKUP(E5158,Refs!$P$2:$R$29,3,FALSE)</f>
        <v>Y58</v>
      </c>
      <c r="J5158" s="68" t="str">
        <f>VLOOKUP(E5158,Refs!$P$2:$S$29,4,FALSE)</f>
        <v>South West</v>
      </c>
      <c r="K5158" s="28">
        <f t="shared" si="164"/>
        <v>170</v>
      </c>
    </row>
    <row r="5159" spans="1:11" x14ac:dyDescent="0.35">
      <c r="A5159" s="69">
        <f t="shared" si="165"/>
        <v>45809</v>
      </c>
      <c r="B5159" t="s">
        <v>921</v>
      </c>
      <c r="C5159" t="s">
        <v>261</v>
      </c>
      <c r="D5159" t="s">
        <v>888</v>
      </c>
      <c r="E5159" t="s">
        <v>333</v>
      </c>
      <c r="F5159" t="s">
        <v>334</v>
      </c>
      <c r="G5159" t="s">
        <v>815</v>
      </c>
      <c r="H5159">
        <v>1381</v>
      </c>
      <c r="I5159" s="68" t="str">
        <f>VLOOKUP(E5159,Refs!$P$2:$R$29,3,FALSE)</f>
        <v>Y58</v>
      </c>
      <c r="J5159" s="68" t="str">
        <f>VLOOKUP(E5159,Refs!$P$2:$S$29,4,FALSE)</f>
        <v>South West</v>
      </c>
      <c r="K5159" s="28">
        <f t="shared" si="164"/>
        <v>1381</v>
      </c>
    </row>
    <row r="5160" spans="1:11" x14ac:dyDescent="0.35">
      <c r="A5160" s="69">
        <f t="shared" si="165"/>
        <v>45809</v>
      </c>
      <c r="B5160" t="s">
        <v>921</v>
      </c>
      <c r="C5160" t="s">
        <v>261</v>
      </c>
      <c r="D5160" t="s">
        <v>888</v>
      </c>
      <c r="E5160" t="s">
        <v>333</v>
      </c>
      <c r="F5160" t="s">
        <v>334</v>
      </c>
      <c r="G5160" t="s">
        <v>112</v>
      </c>
      <c r="H5160">
        <v>15237</v>
      </c>
      <c r="I5160" s="68" t="str">
        <f>VLOOKUP(E5160,Refs!$P$2:$R$29,3,FALSE)</f>
        <v>Y58</v>
      </c>
      <c r="J5160" s="68" t="str">
        <f>VLOOKUP(E5160,Refs!$P$2:$S$29,4,FALSE)</f>
        <v>South West</v>
      </c>
      <c r="K5160" s="28">
        <f t="shared" si="164"/>
        <v>15237</v>
      </c>
    </row>
    <row r="5161" spans="1:11" x14ac:dyDescent="0.35">
      <c r="A5161" s="69">
        <f t="shared" si="165"/>
        <v>45809</v>
      </c>
      <c r="B5161" t="s">
        <v>921</v>
      </c>
      <c r="C5161" t="s">
        <v>261</v>
      </c>
      <c r="D5161" t="s">
        <v>888</v>
      </c>
      <c r="E5161" t="s">
        <v>333</v>
      </c>
      <c r="F5161" t="s">
        <v>334</v>
      </c>
      <c r="G5161" t="s">
        <v>113</v>
      </c>
      <c r="H5161">
        <v>0</v>
      </c>
      <c r="I5161" s="68" t="str">
        <f>VLOOKUP(E5161,Refs!$P$2:$R$29,3,FALSE)</f>
        <v>Y58</v>
      </c>
      <c r="J5161" s="68" t="str">
        <f>VLOOKUP(E5161,Refs!$P$2:$S$29,4,FALSE)</f>
        <v>South West</v>
      </c>
      <c r="K5161" s="28" t="str">
        <f t="shared" si="164"/>
        <v/>
      </c>
    </row>
    <row r="5162" spans="1:11" x14ac:dyDescent="0.35">
      <c r="A5162" s="69">
        <f t="shared" si="165"/>
        <v>45809</v>
      </c>
      <c r="B5162" t="s">
        <v>921</v>
      </c>
      <c r="C5162" t="s">
        <v>261</v>
      </c>
      <c r="D5162" t="s">
        <v>888</v>
      </c>
      <c r="E5162" t="s">
        <v>333</v>
      </c>
      <c r="F5162" t="s">
        <v>334</v>
      </c>
      <c r="G5162" t="s">
        <v>114</v>
      </c>
      <c r="H5162">
        <v>12988</v>
      </c>
      <c r="I5162" s="68" t="str">
        <f>VLOOKUP(E5162,Refs!$P$2:$R$29,3,FALSE)</f>
        <v>Y58</v>
      </c>
      <c r="J5162" s="68" t="str">
        <f>VLOOKUP(E5162,Refs!$P$2:$S$29,4,FALSE)</f>
        <v>South West</v>
      </c>
      <c r="K5162" s="28">
        <f t="shared" si="164"/>
        <v>12988</v>
      </c>
    </row>
    <row r="5163" spans="1:11" x14ac:dyDescent="0.35">
      <c r="A5163" s="69">
        <f t="shared" si="165"/>
        <v>45809</v>
      </c>
      <c r="B5163" t="s">
        <v>921</v>
      </c>
      <c r="C5163" t="s">
        <v>261</v>
      </c>
      <c r="D5163" t="s">
        <v>888</v>
      </c>
      <c r="E5163" t="s">
        <v>333</v>
      </c>
      <c r="F5163" t="s">
        <v>334</v>
      </c>
      <c r="G5163" t="s">
        <v>115</v>
      </c>
      <c r="H5163">
        <v>1620</v>
      </c>
      <c r="I5163" s="68" t="str">
        <f>VLOOKUP(E5163,Refs!$P$2:$R$29,3,FALSE)</f>
        <v>Y58</v>
      </c>
      <c r="J5163" s="68" t="str">
        <f>VLOOKUP(E5163,Refs!$P$2:$S$29,4,FALSE)</f>
        <v>South West</v>
      </c>
      <c r="K5163" s="28">
        <f t="shared" si="164"/>
        <v>1620</v>
      </c>
    </row>
    <row r="5164" spans="1:11" x14ac:dyDescent="0.35">
      <c r="A5164" s="69">
        <f t="shared" si="165"/>
        <v>45809</v>
      </c>
      <c r="B5164" t="s">
        <v>921</v>
      </c>
      <c r="C5164" t="s">
        <v>261</v>
      </c>
      <c r="D5164" t="s">
        <v>888</v>
      </c>
      <c r="E5164" t="s">
        <v>333</v>
      </c>
      <c r="F5164" t="s">
        <v>334</v>
      </c>
      <c r="G5164" t="s">
        <v>116</v>
      </c>
      <c r="H5164">
        <v>3151</v>
      </c>
      <c r="I5164" s="68" t="str">
        <f>VLOOKUP(E5164,Refs!$P$2:$R$29,3,FALSE)</f>
        <v>Y58</v>
      </c>
      <c r="J5164" s="68" t="str">
        <f>VLOOKUP(E5164,Refs!$P$2:$S$29,4,FALSE)</f>
        <v>South West</v>
      </c>
      <c r="K5164" s="28">
        <f t="shared" si="164"/>
        <v>3151</v>
      </c>
    </row>
    <row r="5165" spans="1:11" x14ac:dyDescent="0.35">
      <c r="A5165" s="69">
        <f t="shared" si="165"/>
        <v>45809</v>
      </c>
      <c r="B5165" t="s">
        <v>921</v>
      </c>
      <c r="C5165" t="s">
        <v>261</v>
      </c>
      <c r="D5165" t="s">
        <v>888</v>
      </c>
      <c r="E5165" t="s">
        <v>333</v>
      </c>
      <c r="F5165" t="s">
        <v>334</v>
      </c>
      <c r="G5165" t="s">
        <v>117</v>
      </c>
      <c r="H5165">
        <v>1585</v>
      </c>
      <c r="I5165" s="68" t="str">
        <f>VLOOKUP(E5165,Refs!$P$2:$R$29,3,FALSE)</f>
        <v>Y58</v>
      </c>
      <c r="J5165" s="68" t="str">
        <f>VLOOKUP(E5165,Refs!$P$2:$S$29,4,FALSE)</f>
        <v>South West</v>
      </c>
      <c r="K5165" s="28">
        <f t="shared" si="164"/>
        <v>1585</v>
      </c>
    </row>
    <row r="5166" spans="1:11" x14ac:dyDescent="0.35">
      <c r="A5166" s="69">
        <f t="shared" si="165"/>
        <v>45809</v>
      </c>
      <c r="B5166" t="s">
        <v>921</v>
      </c>
      <c r="C5166" t="s">
        <v>261</v>
      </c>
      <c r="D5166" t="s">
        <v>888</v>
      </c>
      <c r="E5166" t="s">
        <v>333</v>
      </c>
      <c r="F5166" t="s">
        <v>334</v>
      </c>
      <c r="G5166" t="s">
        <v>118</v>
      </c>
      <c r="H5166">
        <v>5657</v>
      </c>
      <c r="I5166" s="68" t="str">
        <f>VLOOKUP(E5166,Refs!$P$2:$R$29,3,FALSE)</f>
        <v>Y58</v>
      </c>
      <c r="J5166" s="68" t="str">
        <f>VLOOKUP(E5166,Refs!$P$2:$S$29,4,FALSE)</f>
        <v>South West</v>
      </c>
      <c r="K5166" s="28">
        <f t="shared" si="164"/>
        <v>5657</v>
      </c>
    </row>
    <row r="5167" spans="1:11" x14ac:dyDescent="0.35">
      <c r="A5167" s="69">
        <f t="shared" si="165"/>
        <v>45809</v>
      </c>
      <c r="B5167" t="s">
        <v>921</v>
      </c>
      <c r="C5167" t="s">
        <v>261</v>
      </c>
      <c r="D5167" t="s">
        <v>888</v>
      </c>
      <c r="E5167" t="s">
        <v>333</v>
      </c>
      <c r="F5167" t="s">
        <v>334</v>
      </c>
      <c r="G5167" t="s">
        <v>119</v>
      </c>
      <c r="H5167">
        <v>13</v>
      </c>
      <c r="I5167" s="68" t="str">
        <f>VLOOKUP(E5167,Refs!$P$2:$R$29,3,FALSE)</f>
        <v>Y58</v>
      </c>
      <c r="J5167" s="68" t="str">
        <f>VLOOKUP(E5167,Refs!$P$2:$S$29,4,FALSE)</f>
        <v>South West</v>
      </c>
      <c r="K5167" s="28">
        <f t="shared" si="164"/>
        <v>13</v>
      </c>
    </row>
    <row r="5168" spans="1:11" x14ac:dyDescent="0.35">
      <c r="A5168" s="69">
        <f t="shared" si="165"/>
        <v>45809</v>
      </c>
      <c r="B5168" t="s">
        <v>921</v>
      </c>
      <c r="C5168" t="s">
        <v>261</v>
      </c>
      <c r="D5168" t="s">
        <v>888</v>
      </c>
      <c r="E5168" t="s">
        <v>333</v>
      </c>
      <c r="F5168" t="s">
        <v>334</v>
      </c>
      <c r="G5168" t="s">
        <v>120</v>
      </c>
      <c r="H5168">
        <v>575</v>
      </c>
      <c r="I5168" s="68" t="str">
        <f>VLOOKUP(E5168,Refs!$P$2:$R$29,3,FALSE)</f>
        <v>Y58</v>
      </c>
      <c r="J5168" s="68" t="str">
        <f>VLOOKUP(E5168,Refs!$P$2:$S$29,4,FALSE)</f>
        <v>South West</v>
      </c>
      <c r="K5168" s="28">
        <f t="shared" si="164"/>
        <v>575</v>
      </c>
    </row>
    <row r="5169" spans="1:11" x14ac:dyDescent="0.35">
      <c r="A5169" s="69">
        <f t="shared" si="165"/>
        <v>45809</v>
      </c>
      <c r="B5169" t="s">
        <v>921</v>
      </c>
      <c r="C5169" t="s">
        <v>261</v>
      </c>
      <c r="D5169" t="s">
        <v>888</v>
      </c>
      <c r="E5169" t="s">
        <v>333</v>
      </c>
      <c r="F5169" t="s">
        <v>334</v>
      </c>
      <c r="G5169" t="s">
        <v>121</v>
      </c>
      <c r="H5169">
        <v>2</v>
      </c>
      <c r="I5169" s="68" t="str">
        <f>VLOOKUP(E5169,Refs!$P$2:$R$29,3,FALSE)</f>
        <v>Y58</v>
      </c>
      <c r="J5169" s="68" t="str">
        <f>VLOOKUP(E5169,Refs!$P$2:$S$29,4,FALSE)</f>
        <v>South West</v>
      </c>
      <c r="K5169" s="28">
        <f t="shared" si="164"/>
        <v>2</v>
      </c>
    </row>
    <row r="5170" spans="1:11" x14ac:dyDescent="0.35">
      <c r="A5170" s="69">
        <f t="shared" si="165"/>
        <v>45809</v>
      </c>
      <c r="B5170" t="s">
        <v>921</v>
      </c>
      <c r="C5170" t="s">
        <v>261</v>
      </c>
      <c r="D5170" t="s">
        <v>888</v>
      </c>
      <c r="E5170" t="s">
        <v>333</v>
      </c>
      <c r="F5170" t="s">
        <v>334</v>
      </c>
      <c r="G5170" t="s">
        <v>122</v>
      </c>
      <c r="H5170">
        <v>1951</v>
      </c>
      <c r="I5170" s="68" t="str">
        <f>VLOOKUP(E5170,Refs!$P$2:$R$29,3,FALSE)</f>
        <v>Y58</v>
      </c>
      <c r="J5170" s="68" t="str">
        <f>VLOOKUP(E5170,Refs!$P$2:$S$29,4,FALSE)</f>
        <v>South West</v>
      </c>
      <c r="K5170" s="28">
        <f t="shared" si="164"/>
        <v>1951</v>
      </c>
    </row>
    <row r="5171" spans="1:11" x14ac:dyDescent="0.35">
      <c r="A5171" s="69">
        <f t="shared" si="165"/>
        <v>45809</v>
      </c>
      <c r="B5171" t="s">
        <v>921</v>
      </c>
      <c r="C5171" t="s">
        <v>261</v>
      </c>
      <c r="D5171" t="s">
        <v>888</v>
      </c>
      <c r="E5171" t="s">
        <v>333</v>
      </c>
      <c r="F5171" t="s">
        <v>334</v>
      </c>
      <c r="G5171" t="s">
        <v>123</v>
      </c>
      <c r="H5171">
        <v>2</v>
      </c>
      <c r="I5171" s="68" t="str">
        <f>VLOOKUP(E5171,Refs!$P$2:$R$29,3,FALSE)</f>
        <v>Y58</v>
      </c>
      <c r="J5171" s="68" t="str">
        <f>VLOOKUP(E5171,Refs!$P$2:$S$29,4,FALSE)</f>
        <v>South West</v>
      </c>
      <c r="K5171" s="28">
        <f t="shared" si="164"/>
        <v>2</v>
      </c>
    </row>
    <row r="5172" spans="1:11" x14ac:dyDescent="0.35">
      <c r="A5172" s="69">
        <f t="shared" si="165"/>
        <v>45809</v>
      </c>
      <c r="B5172" t="s">
        <v>921</v>
      </c>
      <c r="C5172" t="s">
        <v>261</v>
      </c>
      <c r="D5172" t="s">
        <v>888</v>
      </c>
      <c r="E5172" t="s">
        <v>333</v>
      </c>
      <c r="F5172" t="s">
        <v>334</v>
      </c>
      <c r="G5172" t="s">
        <v>124</v>
      </c>
      <c r="H5172">
        <v>0</v>
      </c>
      <c r="I5172" s="68" t="str">
        <f>VLOOKUP(E5172,Refs!$P$2:$R$29,3,FALSE)</f>
        <v>Y58</v>
      </c>
      <c r="J5172" s="68" t="str">
        <f>VLOOKUP(E5172,Refs!$P$2:$S$29,4,FALSE)</f>
        <v>South West</v>
      </c>
      <c r="K5172" s="28" t="str">
        <f t="shared" si="164"/>
        <v/>
      </c>
    </row>
    <row r="5173" spans="1:11" x14ac:dyDescent="0.35">
      <c r="A5173" s="69">
        <f t="shared" si="165"/>
        <v>45809</v>
      </c>
      <c r="B5173" t="s">
        <v>921</v>
      </c>
      <c r="C5173" t="s">
        <v>261</v>
      </c>
      <c r="D5173" t="s">
        <v>888</v>
      </c>
      <c r="E5173" t="s">
        <v>333</v>
      </c>
      <c r="F5173" t="s">
        <v>334</v>
      </c>
      <c r="G5173" t="s">
        <v>125</v>
      </c>
      <c r="H5173">
        <v>0</v>
      </c>
      <c r="I5173" s="68" t="str">
        <f>VLOOKUP(E5173,Refs!$P$2:$R$29,3,FALSE)</f>
        <v>Y58</v>
      </c>
      <c r="J5173" s="68" t="str">
        <f>VLOOKUP(E5173,Refs!$P$2:$S$29,4,FALSE)</f>
        <v>South West</v>
      </c>
      <c r="K5173" s="28" t="str">
        <f t="shared" si="164"/>
        <v/>
      </c>
    </row>
    <row r="5174" spans="1:11" x14ac:dyDescent="0.35">
      <c r="A5174" s="69">
        <f t="shared" si="165"/>
        <v>45809</v>
      </c>
      <c r="B5174" t="s">
        <v>921</v>
      </c>
      <c r="C5174" t="s">
        <v>261</v>
      </c>
      <c r="D5174" t="s">
        <v>888</v>
      </c>
      <c r="E5174" t="s">
        <v>333</v>
      </c>
      <c r="F5174" t="s">
        <v>334</v>
      </c>
      <c r="G5174" t="s">
        <v>126</v>
      </c>
      <c r="H5174">
        <v>0</v>
      </c>
      <c r="I5174" s="68" t="str">
        <f>VLOOKUP(E5174,Refs!$P$2:$R$29,3,FALSE)</f>
        <v>Y58</v>
      </c>
      <c r="J5174" s="68" t="str">
        <f>VLOOKUP(E5174,Refs!$P$2:$S$29,4,FALSE)</f>
        <v>South West</v>
      </c>
      <c r="K5174" s="28" t="str">
        <f t="shared" si="164"/>
        <v/>
      </c>
    </row>
    <row r="5175" spans="1:11" x14ac:dyDescent="0.35">
      <c r="A5175" s="69">
        <f t="shared" si="165"/>
        <v>45809</v>
      </c>
      <c r="B5175" t="s">
        <v>921</v>
      </c>
      <c r="C5175" t="s">
        <v>261</v>
      </c>
      <c r="D5175" t="s">
        <v>888</v>
      </c>
      <c r="E5175" t="s">
        <v>333</v>
      </c>
      <c r="F5175" t="s">
        <v>334</v>
      </c>
      <c r="G5175" t="s">
        <v>127</v>
      </c>
      <c r="H5175">
        <v>0</v>
      </c>
      <c r="I5175" s="68" t="str">
        <f>VLOOKUP(E5175,Refs!$P$2:$R$29,3,FALSE)</f>
        <v>Y58</v>
      </c>
      <c r="J5175" s="68" t="str">
        <f>VLOOKUP(E5175,Refs!$P$2:$S$29,4,FALSE)</f>
        <v>South West</v>
      </c>
      <c r="K5175" s="28" t="str">
        <f t="shared" si="164"/>
        <v/>
      </c>
    </row>
    <row r="5176" spans="1:11" x14ac:dyDescent="0.35">
      <c r="A5176" s="69">
        <f t="shared" si="165"/>
        <v>45809</v>
      </c>
      <c r="B5176" t="s">
        <v>921</v>
      </c>
      <c r="C5176" t="s">
        <v>261</v>
      </c>
      <c r="D5176" t="s">
        <v>888</v>
      </c>
      <c r="E5176" t="s">
        <v>333</v>
      </c>
      <c r="F5176" t="s">
        <v>334</v>
      </c>
      <c r="G5176" t="s">
        <v>128</v>
      </c>
      <c r="H5176">
        <v>18</v>
      </c>
      <c r="I5176" s="68" t="str">
        <f>VLOOKUP(E5176,Refs!$P$2:$R$29,3,FALSE)</f>
        <v>Y58</v>
      </c>
      <c r="J5176" s="68" t="str">
        <f>VLOOKUP(E5176,Refs!$P$2:$S$29,4,FALSE)</f>
        <v>South West</v>
      </c>
      <c r="K5176" s="28">
        <f t="shared" si="164"/>
        <v>18</v>
      </c>
    </row>
    <row r="5177" spans="1:11" x14ac:dyDescent="0.35">
      <c r="A5177" s="69">
        <f t="shared" si="165"/>
        <v>45809</v>
      </c>
      <c r="B5177" t="s">
        <v>921</v>
      </c>
      <c r="C5177" t="s">
        <v>261</v>
      </c>
      <c r="D5177" t="s">
        <v>888</v>
      </c>
      <c r="E5177" t="s">
        <v>333</v>
      </c>
      <c r="F5177" t="s">
        <v>334</v>
      </c>
      <c r="G5177" t="s">
        <v>129</v>
      </c>
      <c r="H5177">
        <v>58</v>
      </c>
      <c r="I5177" s="68" t="str">
        <f>VLOOKUP(E5177,Refs!$P$2:$R$29,3,FALSE)</f>
        <v>Y58</v>
      </c>
      <c r="J5177" s="68" t="str">
        <f>VLOOKUP(E5177,Refs!$P$2:$S$29,4,FALSE)</f>
        <v>South West</v>
      </c>
      <c r="K5177" s="28">
        <f t="shared" si="164"/>
        <v>58</v>
      </c>
    </row>
    <row r="5178" spans="1:11" x14ac:dyDescent="0.35">
      <c r="A5178" s="69">
        <f t="shared" si="165"/>
        <v>45809</v>
      </c>
      <c r="B5178" t="s">
        <v>921</v>
      </c>
      <c r="C5178" t="s">
        <v>261</v>
      </c>
      <c r="D5178" t="s">
        <v>888</v>
      </c>
      <c r="E5178" t="s">
        <v>333</v>
      </c>
      <c r="F5178" t="s">
        <v>334</v>
      </c>
      <c r="G5178" t="s">
        <v>130</v>
      </c>
      <c r="H5178">
        <v>181</v>
      </c>
      <c r="I5178" s="68" t="str">
        <f>VLOOKUP(E5178,Refs!$P$2:$R$29,3,FALSE)</f>
        <v>Y58</v>
      </c>
      <c r="J5178" s="68" t="str">
        <f>VLOOKUP(E5178,Refs!$P$2:$S$29,4,FALSE)</f>
        <v>South West</v>
      </c>
      <c r="K5178" s="28">
        <f t="shared" si="164"/>
        <v>181</v>
      </c>
    </row>
    <row r="5179" spans="1:11" x14ac:dyDescent="0.35">
      <c r="A5179" s="69">
        <f t="shared" si="165"/>
        <v>45809</v>
      </c>
      <c r="B5179" t="s">
        <v>921</v>
      </c>
      <c r="C5179" t="s">
        <v>261</v>
      </c>
      <c r="D5179" t="s">
        <v>888</v>
      </c>
      <c r="E5179" t="s">
        <v>333</v>
      </c>
      <c r="F5179" t="s">
        <v>334</v>
      </c>
      <c r="G5179" t="s">
        <v>131</v>
      </c>
      <c r="H5179">
        <v>171</v>
      </c>
      <c r="I5179" s="68" t="str">
        <f>VLOOKUP(E5179,Refs!$P$2:$R$29,3,FALSE)</f>
        <v>Y58</v>
      </c>
      <c r="J5179" s="68" t="str">
        <f>VLOOKUP(E5179,Refs!$P$2:$S$29,4,FALSE)</f>
        <v>South West</v>
      </c>
      <c r="K5179" s="28">
        <f t="shared" si="164"/>
        <v>171</v>
      </c>
    </row>
    <row r="5180" spans="1:11" x14ac:dyDescent="0.35">
      <c r="A5180" s="69">
        <f t="shared" si="165"/>
        <v>45809</v>
      </c>
      <c r="B5180" t="s">
        <v>921</v>
      </c>
      <c r="C5180" t="s">
        <v>261</v>
      </c>
      <c r="D5180" t="s">
        <v>888</v>
      </c>
      <c r="E5180" t="s">
        <v>333</v>
      </c>
      <c r="F5180" t="s">
        <v>334</v>
      </c>
      <c r="G5180" t="s">
        <v>132</v>
      </c>
      <c r="H5180">
        <v>1184</v>
      </c>
      <c r="I5180" s="68" t="str">
        <f>VLOOKUP(E5180,Refs!$P$2:$R$29,3,FALSE)</f>
        <v>Y58</v>
      </c>
      <c r="J5180" s="68" t="str">
        <f>VLOOKUP(E5180,Refs!$P$2:$S$29,4,FALSE)</f>
        <v>South West</v>
      </c>
      <c r="K5180" s="28">
        <f t="shared" si="164"/>
        <v>1184</v>
      </c>
    </row>
    <row r="5181" spans="1:11" x14ac:dyDescent="0.35">
      <c r="A5181" s="69">
        <f t="shared" si="165"/>
        <v>45809</v>
      </c>
      <c r="B5181" t="s">
        <v>921</v>
      </c>
      <c r="C5181" t="s">
        <v>261</v>
      </c>
      <c r="D5181" t="s">
        <v>888</v>
      </c>
      <c r="E5181" t="s">
        <v>333</v>
      </c>
      <c r="F5181" t="s">
        <v>334</v>
      </c>
      <c r="G5181" t="s">
        <v>133</v>
      </c>
      <c r="H5181">
        <v>1178</v>
      </c>
      <c r="I5181" s="68" t="str">
        <f>VLOOKUP(E5181,Refs!$P$2:$R$29,3,FALSE)</f>
        <v>Y58</v>
      </c>
      <c r="J5181" s="68" t="str">
        <f>VLOOKUP(E5181,Refs!$P$2:$S$29,4,FALSE)</f>
        <v>South West</v>
      </c>
      <c r="K5181" s="28">
        <f t="shared" si="164"/>
        <v>1178</v>
      </c>
    </row>
    <row r="5182" spans="1:11" x14ac:dyDescent="0.35">
      <c r="A5182" s="69">
        <f t="shared" si="165"/>
        <v>45809</v>
      </c>
      <c r="B5182" t="s">
        <v>921</v>
      </c>
      <c r="C5182" t="s">
        <v>261</v>
      </c>
      <c r="D5182" t="s">
        <v>888</v>
      </c>
      <c r="E5182" t="s">
        <v>333</v>
      </c>
      <c r="F5182" t="s">
        <v>334</v>
      </c>
      <c r="G5182" t="s">
        <v>134</v>
      </c>
      <c r="H5182">
        <v>181</v>
      </c>
      <c r="I5182" s="68" t="str">
        <f>VLOOKUP(E5182,Refs!$P$2:$R$29,3,FALSE)</f>
        <v>Y58</v>
      </c>
      <c r="J5182" s="68" t="str">
        <f>VLOOKUP(E5182,Refs!$P$2:$S$29,4,FALSE)</f>
        <v>South West</v>
      </c>
      <c r="K5182" s="28">
        <f t="shared" si="164"/>
        <v>181</v>
      </c>
    </row>
    <row r="5183" spans="1:11" x14ac:dyDescent="0.35">
      <c r="A5183" s="69">
        <f t="shared" si="165"/>
        <v>45809</v>
      </c>
      <c r="B5183" t="s">
        <v>921</v>
      </c>
      <c r="C5183" t="s">
        <v>261</v>
      </c>
      <c r="D5183" t="s">
        <v>888</v>
      </c>
      <c r="E5183" t="s">
        <v>333</v>
      </c>
      <c r="F5183" t="s">
        <v>334</v>
      </c>
      <c r="G5183" t="s">
        <v>135</v>
      </c>
      <c r="H5183">
        <v>181</v>
      </c>
      <c r="I5183" s="68" t="str">
        <f>VLOOKUP(E5183,Refs!$P$2:$R$29,3,FALSE)</f>
        <v>Y58</v>
      </c>
      <c r="J5183" s="68" t="str">
        <f>VLOOKUP(E5183,Refs!$P$2:$S$29,4,FALSE)</f>
        <v>South West</v>
      </c>
      <c r="K5183" s="28">
        <f t="shared" si="164"/>
        <v>181</v>
      </c>
    </row>
    <row r="5184" spans="1:11" x14ac:dyDescent="0.35">
      <c r="A5184" s="69">
        <f t="shared" si="165"/>
        <v>45809</v>
      </c>
      <c r="B5184" t="s">
        <v>921</v>
      </c>
      <c r="C5184" t="s">
        <v>261</v>
      </c>
      <c r="D5184" t="s">
        <v>888</v>
      </c>
      <c r="E5184" t="s">
        <v>333</v>
      </c>
      <c r="F5184" t="s">
        <v>334</v>
      </c>
      <c r="G5184" t="s">
        <v>136</v>
      </c>
      <c r="H5184">
        <v>138</v>
      </c>
      <c r="I5184" s="68" t="str">
        <f>VLOOKUP(E5184,Refs!$P$2:$R$29,3,FALSE)</f>
        <v>Y58</v>
      </c>
      <c r="J5184" s="68" t="str">
        <f>VLOOKUP(E5184,Refs!$P$2:$S$29,4,FALSE)</f>
        <v>South West</v>
      </c>
      <c r="K5184" s="28">
        <f t="shared" si="164"/>
        <v>138</v>
      </c>
    </row>
    <row r="5185" spans="1:11" x14ac:dyDescent="0.35">
      <c r="A5185" s="69">
        <f t="shared" si="165"/>
        <v>45809</v>
      </c>
      <c r="B5185" t="s">
        <v>921</v>
      </c>
      <c r="C5185" t="s">
        <v>261</v>
      </c>
      <c r="D5185" t="s">
        <v>888</v>
      </c>
      <c r="E5185" t="s">
        <v>333</v>
      </c>
      <c r="F5185" t="s">
        <v>334</v>
      </c>
      <c r="G5185" t="s">
        <v>137</v>
      </c>
      <c r="H5185">
        <v>132</v>
      </c>
      <c r="I5185" s="68" t="str">
        <f>VLOOKUP(E5185,Refs!$P$2:$R$29,3,FALSE)</f>
        <v>Y58</v>
      </c>
      <c r="J5185" s="68" t="str">
        <f>VLOOKUP(E5185,Refs!$P$2:$S$29,4,FALSE)</f>
        <v>South West</v>
      </c>
      <c r="K5185" s="28">
        <f t="shared" si="164"/>
        <v>132</v>
      </c>
    </row>
    <row r="5186" spans="1:11" x14ac:dyDescent="0.35">
      <c r="A5186" s="69">
        <f t="shared" si="165"/>
        <v>45809</v>
      </c>
      <c r="B5186" t="s">
        <v>921</v>
      </c>
      <c r="C5186" t="s">
        <v>261</v>
      </c>
      <c r="D5186" t="s">
        <v>888</v>
      </c>
      <c r="E5186" t="s">
        <v>333</v>
      </c>
      <c r="F5186" t="s">
        <v>334</v>
      </c>
      <c r="G5186" t="s">
        <v>138</v>
      </c>
      <c r="H5186">
        <v>1</v>
      </c>
      <c r="I5186" s="68" t="str">
        <f>VLOOKUP(E5186,Refs!$P$2:$R$29,3,FALSE)</f>
        <v>Y58</v>
      </c>
      <c r="J5186" s="68" t="str">
        <f>VLOOKUP(E5186,Refs!$P$2:$S$29,4,FALSE)</f>
        <v>South West</v>
      </c>
      <c r="K5186" s="28">
        <f t="shared" ref="K5186:K5249" si="166">IF(OR(H5186="NULL",H5186=0,H5186=""),"",H5186)</f>
        <v>1</v>
      </c>
    </row>
    <row r="5187" spans="1:11" x14ac:dyDescent="0.35">
      <c r="A5187" s="69">
        <f t="shared" ref="A5187:A5250" si="167">DATEVALUE(RIGHT(B5187,8))</f>
        <v>45809</v>
      </c>
      <c r="B5187" t="s">
        <v>921</v>
      </c>
      <c r="C5187" t="s">
        <v>261</v>
      </c>
      <c r="D5187" t="s">
        <v>888</v>
      </c>
      <c r="E5187" t="s">
        <v>333</v>
      </c>
      <c r="F5187" t="s">
        <v>334</v>
      </c>
      <c r="G5187" t="s">
        <v>139</v>
      </c>
      <c r="H5187">
        <v>1</v>
      </c>
      <c r="I5187" s="68" t="str">
        <f>VLOOKUP(E5187,Refs!$P$2:$R$29,3,FALSE)</f>
        <v>Y58</v>
      </c>
      <c r="J5187" s="68" t="str">
        <f>VLOOKUP(E5187,Refs!$P$2:$S$29,4,FALSE)</f>
        <v>South West</v>
      </c>
      <c r="K5187" s="28">
        <f t="shared" si="166"/>
        <v>1</v>
      </c>
    </row>
    <row r="5188" spans="1:11" x14ac:dyDescent="0.35">
      <c r="A5188" s="69">
        <f t="shared" si="167"/>
        <v>45809</v>
      </c>
      <c r="B5188" t="s">
        <v>921</v>
      </c>
      <c r="C5188" t="s">
        <v>261</v>
      </c>
      <c r="D5188" t="s">
        <v>888</v>
      </c>
      <c r="E5188" t="s">
        <v>333</v>
      </c>
      <c r="F5188" t="s">
        <v>334</v>
      </c>
      <c r="G5188" t="s">
        <v>140</v>
      </c>
      <c r="H5188">
        <v>16</v>
      </c>
      <c r="I5188" s="68" t="str">
        <f>VLOOKUP(E5188,Refs!$P$2:$R$29,3,FALSE)</f>
        <v>Y58</v>
      </c>
      <c r="J5188" s="68" t="str">
        <f>VLOOKUP(E5188,Refs!$P$2:$S$29,4,FALSE)</f>
        <v>South West</v>
      </c>
      <c r="K5188" s="28">
        <f t="shared" si="166"/>
        <v>16</v>
      </c>
    </row>
    <row r="5189" spans="1:11" x14ac:dyDescent="0.35">
      <c r="A5189" s="69">
        <f t="shared" si="167"/>
        <v>45809</v>
      </c>
      <c r="B5189" t="s">
        <v>921</v>
      </c>
      <c r="C5189" t="s">
        <v>261</v>
      </c>
      <c r="D5189" t="s">
        <v>888</v>
      </c>
      <c r="E5189" t="s">
        <v>333</v>
      </c>
      <c r="F5189" t="s">
        <v>334</v>
      </c>
      <c r="G5189" t="s">
        <v>141</v>
      </c>
      <c r="H5189">
        <v>16</v>
      </c>
      <c r="I5189" s="68" t="str">
        <f>VLOOKUP(E5189,Refs!$P$2:$R$29,3,FALSE)</f>
        <v>Y58</v>
      </c>
      <c r="J5189" s="68" t="str">
        <f>VLOOKUP(E5189,Refs!$P$2:$S$29,4,FALSE)</f>
        <v>South West</v>
      </c>
      <c r="K5189" s="28">
        <f t="shared" si="166"/>
        <v>16</v>
      </c>
    </row>
    <row r="5190" spans="1:11" x14ac:dyDescent="0.35">
      <c r="A5190" s="69">
        <f t="shared" si="167"/>
        <v>45809</v>
      </c>
      <c r="B5190" t="s">
        <v>921</v>
      </c>
      <c r="C5190" t="s">
        <v>261</v>
      </c>
      <c r="D5190" t="s">
        <v>888</v>
      </c>
      <c r="E5190" t="s">
        <v>333</v>
      </c>
      <c r="F5190" t="s">
        <v>334</v>
      </c>
      <c r="G5190" t="s">
        <v>730</v>
      </c>
      <c r="H5190">
        <v>0</v>
      </c>
      <c r="I5190" s="68" t="str">
        <f>VLOOKUP(E5190,Refs!$P$2:$R$29,3,FALSE)</f>
        <v>Y58</v>
      </c>
      <c r="J5190" s="68" t="str">
        <f>VLOOKUP(E5190,Refs!$P$2:$S$29,4,FALSE)</f>
        <v>South West</v>
      </c>
      <c r="K5190" s="28" t="str">
        <f t="shared" si="166"/>
        <v/>
      </c>
    </row>
    <row r="5191" spans="1:11" x14ac:dyDescent="0.35">
      <c r="A5191" s="69">
        <f t="shared" si="167"/>
        <v>45809</v>
      </c>
      <c r="B5191" t="s">
        <v>921</v>
      </c>
      <c r="C5191" t="s">
        <v>261</v>
      </c>
      <c r="D5191" t="s">
        <v>888</v>
      </c>
      <c r="E5191" t="s">
        <v>333</v>
      </c>
      <c r="F5191" t="s">
        <v>334</v>
      </c>
      <c r="G5191" t="s">
        <v>729</v>
      </c>
      <c r="H5191">
        <v>0</v>
      </c>
      <c r="I5191" s="68" t="str">
        <f>VLOOKUP(E5191,Refs!$P$2:$R$29,3,FALSE)</f>
        <v>Y58</v>
      </c>
      <c r="J5191" s="68" t="str">
        <f>VLOOKUP(E5191,Refs!$P$2:$S$29,4,FALSE)</f>
        <v>South West</v>
      </c>
      <c r="K5191" s="28" t="str">
        <f t="shared" si="166"/>
        <v/>
      </c>
    </row>
    <row r="5192" spans="1:11" x14ac:dyDescent="0.35">
      <c r="A5192" s="69">
        <f t="shared" si="167"/>
        <v>45809</v>
      </c>
      <c r="B5192" t="s">
        <v>921</v>
      </c>
      <c r="C5192" t="s">
        <v>261</v>
      </c>
      <c r="D5192" t="s">
        <v>888</v>
      </c>
      <c r="E5192" t="s">
        <v>333</v>
      </c>
      <c r="F5192" t="s">
        <v>334</v>
      </c>
      <c r="G5192" t="s">
        <v>732</v>
      </c>
      <c r="H5192">
        <v>0</v>
      </c>
      <c r="I5192" s="68" t="str">
        <f>VLOOKUP(E5192,Refs!$P$2:$R$29,3,FALSE)</f>
        <v>Y58</v>
      </c>
      <c r="J5192" s="68" t="str">
        <f>VLOOKUP(E5192,Refs!$P$2:$S$29,4,FALSE)</f>
        <v>South West</v>
      </c>
      <c r="K5192" s="28" t="str">
        <f t="shared" si="166"/>
        <v/>
      </c>
    </row>
    <row r="5193" spans="1:11" x14ac:dyDescent="0.35">
      <c r="A5193" s="69">
        <f t="shared" si="167"/>
        <v>45809</v>
      </c>
      <c r="B5193" t="s">
        <v>921</v>
      </c>
      <c r="C5193" t="s">
        <v>261</v>
      </c>
      <c r="D5193" t="s">
        <v>888</v>
      </c>
      <c r="E5193" t="s">
        <v>333</v>
      </c>
      <c r="F5193" t="s">
        <v>334</v>
      </c>
      <c r="G5193" t="s">
        <v>731</v>
      </c>
      <c r="H5193">
        <v>0</v>
      </c>
      <c r="I5193" s="68" t="str">
        <f>VLOOKUP(E5193,Refs!$P$2:$R$29,3,FALSE)</f>
        <v>Y58</v>
      </c>
      <c r="J5193" s="68" t="str">
        <f>VLOOKUP(E5193,Refs!$P$2:$S$29,4,FALSE)</f>
        <v>South West</v>
      </c>
      <c r="K5193" s="28" t="str">
        <f t="shared" si="166"/>
        <v/>
      </c>
    </row>
    <row r="5194" spans="1:11" x14ac:dyDescent="0.35">
      <c r="A5194" s="69">
        <f t="shared" si="167"/>
        <v>45809</v>
      </c>
      <c r="B5194" t="s">
        <v>921</v>
      </c>
      <c r="C5194" t="s">
        <v>280</v>
      </c>
      <c r="E5194" t="s">
        <v>302</v>
      </c>
      <c r="F5194" t="s">
        <v>303</v>
      </c>
      <c r="G5194" t="s">
        <v>10</v>
      </c>
      <c r="H5194">
        <v>164526</v>
      </c>
      <c r="I5194" s="68" t="str">
        <f>VLOOKUP(E5194,Refs!$P$2:$R$29,3,FALSE)</f>
        <v>Y62</v>
      </c>
      <c r="J5194" s="68" t="str">
        <f>VLOOKUP(E5194,Refs!$P$2:$S$29,4,FALSE)</f>
        <v>North West</v>
      </c>
      <c r="K5194" s="28">
        <f t="shared" si="166"/>
        <v>164526</v>
      </c>
    </row>
    <row r="5195" spans="1:11" x14ac:dyDescent="0.35">
      <c r="A5195" s="69">
        <f t="shared" si="167"/>
        <v>45809</v>
      </c>
      <c r="B5195" t="s">
        <v>921</v>
      </c>
      <c r="C5195" t="s">
        <v>280</v>
      </c>
      <c r="E5195" t="s">
        <v>302</v>
      </c>
      <c r="F5195" t="s">
        <v>303</v>
      </c>
      <c r="G5195" t="s">
        <v>70</v>
      </c>
      <c r="H5195">
        <v>164526</v>
      </c>
      <c r="I5195" s="68" t="str">
        <f>VLOOKUP(E5195,Refs!$P$2:$R$29,3,FALSE)</f>
        <v>Y62</v>
      </c>
      <c r="J5195" s="68" t="str">
        <f>VLOOKUP(E5195,Refs!$P$2:$S$29,4,FALSE)</f>
        <v>North West</v>
      </c>
      <c r="K5195" s="28">
        <f t="shared" si="166"/>
        <v>164526</v>
      </c>
    </row>
    <row r="5196" spans="1:11" x14ac:dyDescent="0.35">
      <c r="A5196" s="69">
        <f t="shared" si="167"/>
        <v>45809</v>
      </c>
      <c r="B5196" t="s">
        <v>921</v>
      </c>
      <c r="C5196" t="s">
        <v>280</v>
      </c>
      <c r="E5196" t="s">
        <v>302</v>
      </c>
      <c r="F5196" t="s">
        <v>303</v>
      </c>
      <c r="G5196" t="s">
        <v>20</v>
      </c>
      <c r="H5196">
        <v>160625</v>
      </c>
      <c r="I5196" s="68" t="str">
        <f>VLOOKUP(E5196,Refs!$P$2:$R$29,3,FALSE)</f>
        <v>Y62</v>
      </c>
      <c r="J5196" s="68" t="str">
        <f>VLOOKUP(E5196,Refs!$P$2:$S$29,4,FALSE)</f>
        <v>North West</v>
      </c>
      <c r="K5196" s="28">
        <f t="shared" si="166"/>
        <v>160625</v>
      </c>
    </row>
    <row r="5197" spans="1:11" x14ac:dyDescent="0.35">
      <c r="A5197" s="69">
        <f t="shared" si="167"/>
        <v>45809</v>
      </c>
      <c r="B5197" t="s">
        <v>921</v>
      </c>
      <c r="C5197" t="s">
        <v>280</v>
      </c>
      <c r="E5197" t="s">
        <v>302</v>
      </c>
      <c r="F5197" t="s">
        <v>303</v>
      </c>
      <c r="G5197" t="s">
        <v>23</v>
      </c>
      <c r="H5197">
        <v>134214</v>
      </c>
      <c r="I5197" s="68" t="str">
        <f>VLOOKUP(E5197,Refs!$P$2:$R$29,3,FALSE)</f>
        <v>Y62</v>
      </c>
      <c r="J5197" s="68" t="str">
        <f>VLOOKUP(E5197,Refs!$P$2:$S$29,4,FALSE)</f>
        <v>North West</v>
      </c>
      <c r="K5197" s="28">
        <f t="shared" si="166"/>
        <v>134214</v>
      </c>
    </row>
    <row r="5198" spans="1:11" x14ac:dyDescent="0.35">
      <c r="A5198" s="69">
        <f t="shared" si="167"/>
        <v>45809</v>
      </c>
      <c r="B5198" t="s">
        <v>921</v>
      </c>
      <c r="C5198" t="s">
        <v>280</v>
      </c>
      <c r="E5198" t="s">
        <v>302</v>
      </c>
      <c r="F5198" t="s">
        <v>303</v>
      </c>
      <c r="G5198" t="s">
        <v>19</v>
      </c>
      <c r="H5198">
        <v>3901</v>
      </c>
      <c r="I5198" s="68" t="str">
        <f>VLOOKUP(E5198,Refs!$P$2:$R$29,3,FALSE)</f>
        <v>Y62</v>
      </c>
      <c r="J5198" s="68" t="str">
        <f>VLOOKUP(E5198,Refs!$P$2:$S$29,4,FALSE)</f>
        <v>North West</v>
      </c>
      <c r="K5198" s="28">
        <f t="shared" si="166"/>
        <v>3901</v>
      </c>
    </row>
    <row r="5199" spans="1:11" x14ac:dyDescent="0.35">
      <c r="A5199" s="69">
        <f t="shared" si="167"/>
        <v>45809</v>
      </c>
      <c r="B5199" t="s">
        <v>921</v>
      </c>
      <c r="C5199" t="s">
        <v>280</v>
      </c>
      <c r="E5199" t="s">
        <v>302</v>
      </c>
      <c r="F5199" t="s">
        <v>303</v>
      </c>
      <c r="G5199" t="s">
        <v>21</v>
      </c>
      <c r="H5199">
        <v>5598934</v>
      </c>
      <c r="I5199" s="68" t="str">
        <f>VLOOKUP(E5199,Refs!$P$2:$R$29,3,FALSE)</f>
        <v>Y62</v>
      </c>
      <c r="J5199" s="68" t="str">
        <f>VLOOKUP(E5199,Refs!$P$2:$S$29,4,FALSE)</f>
        <v>North West</v>
      </c>
      <c r="K5199" s="28">
        <f t="shared" si="166"/>
        <v>5598934</v>
      </c>
    </row>
    <row r="5200" spans="1:11" x14ac:dyDescent="0.35">
      <c r="A5200" s="69">
        <f t="shared" si="167"/>
        <v>45809</v>
      </c>
      <c r="B5200" t="s">
        <v>921</v>
      </c>
      <c r="C5200" t="s">
        <v>280</v>
      </c>
      <c r="E5200" t="s">
        <v>302</v>
      </c>
      <c r="F5200" t="s">
        <v>303</v>
      </c>
      <c r="G5200" t="s">
        <v>71</v>
      </c>
      <c r="H5200">
        <v>217</v>
      </c>
      <c r="I5200" s="68" t="str">
        <f>VLOOKUP(E5200,Refs!$P$2:$R$29,3,FALSE)</f>
        <v>Y62</v>
      </c>
      <c r="J5200" s="68" t="str">
        <f>VLOOKUP(E5200,Refs!$P$2:$S$29,4,FALSE)</f>
        <v>North West</v>
      </c>
      <c r="K5200" s="28">
        <f t="shared" si="166"/>
        <v>217</v>
      </c>
    </row>
    <row r="5201" spans="1:11" x14ac:dyDescent="0.35">
      <c r="A5201" s="69">
        <f t="shared" si="167"/>
        <v>45809</v>
      </c>
      <c r="B5201" t="s">
        <v>921</v>
      </c>
      <c r="C5201" t="s">
        <v>280</v>
      </c>
      <c r="E5201" t="s">
        <v>302</v>
      </c>
      <c r="F5201" t="s">
        <v>303</v>
      </c>
      <c r="G5201" t="s">
        <v>72</v>
      </c>
      <c r="H5201">
        <v>464</v>
      </c>
      <c r="I5201" s="68" t="str">
        <f>VLOOKUP(E5201,Refs!$P$2:$R$29,3,FALSE)</f>
        <v>Y62</v>
      </c>
      <c r="J5201" s="68" t="str">
        <f>VLOOKUP(E5201,Refs!$P$2:$S$29,4,FALSE)</f>
        <v>North West</v>
      </c>
      <c r="K5201" s="28">
        <f t="shared" si="166"/>
        <v>464</v>
      </c>
    </row>
    <row r="5202" spans="1:11" x14ac:dyDescent="0.35">
      <c r="A5202" s="69">
        <f t="shared" si="167"/>
        <v>45809</v>
      </c>
      <c r="B5202" t="s">
        <v>921</v>
      </c>
      <c r="C5202" t="s">
        <v>280</v>
      </c>
      <c r="E5202" t="s">
        <v>302</v>
      </c>
      <c r="F5202" t="s">
        <v>303</v>
      </c>
      <c r="G5202" t="s">
        <v>73</v>
      </c>
      <c r="H5202">
        <v>446362</v>
      </c>
      <c r="I5202" s="68" t="str">
        <f>VLOOKUP(E5202,Refs!$P$2:$R$29,3,FALSE)</f>
        <v>Y62</v>
      </c>
      <c r="J5202" s="68" t="str">
        <f>VLOOKUP(E5202,Refs!$P$2:$S$29,4,FALSE)</f>
        <v>North West</v>
      </c>
      <c r="K5202" s="28">
        <f t="shared" si="166"/>
        <v>446362</v>
      </c>
    </row>
    <row r="5203" spans="1:11" x14ac:dyDescent="0.35">
      <c r="A5203" s="69">
        <f t="shared" si="167"/>
        <v>45809</v>
      </c>
      <c r="B5203" t="s">
        <v>921</v>
      </c>
      <c r="C5203" t="s">
        <v>280</v>
      </c>
      <c r="E5203" t="s">
        <v>302</v>
      </c>
      <c r="F5203" t="s">
        <v>303</v>
      </c>
      <c r="G5203" t="s">
        <v>74</v>
      </c>
      <c r="H5203">
        <v>16461</v>
      </c>
      <c r="I5203" s="68" t="str">
        <f>VLOOKUP(E5203,Refs!$P$2:$R$29,3,FALSE)</f>
        <v>Y62</v>
      </c>
      <c r="J5203" s="68" t="str">
        <f>VLOOKUP(E5203,Refs!$P$2:$S$29,4,FALSE)</f>
        <v>North West</v>
      </c>
      <c r="K5203" s="28">
        <f t="shared" si="166"/>
        <v>16461</v>
      </c>
    </row>
    <row r="5204" spans="1:11" x14ac:dyDescent="0.35">
      <c r="A5204" s="69">
        <f t="shared" si="167"/>
        <v>45809</v>
      </c>
      <c r="B5204" t="s">
        <v>921</v>
      </c>
      <c r="C5204" t="s">
        <v>280</v>
      </c>
      <c r="E5204" t="s">
        <v>302</v>
      </c>
      <c r="F5204" t="s">
        <v>303</v>
      </c>
      <c r="G5204" t="s">
        <v>75</v>
      </c>
      <c r="H5204">
        <v>51836611</v>
      </c>
      <c r="I5204" s="68" t="str">
        <f>VLOOKUP(E5204,Refs!$P$2:$R$29,3,FALSE)</f>
        <v>Y62</v>
      </c>
      <c r="J5204" s="68" t="str">
        <f>VLOOKUP(E5204,Refs!$P$2:$S$29,4,FALSE)</f>
        <v>North West</v>
      </c>
      <c r="K5204" s="28">
        <f t="shared" si="166"/>
        <v>51836611</v>
      </c>
    </row>
    <row r="5205" spans="1:11" x14ac:dyDescent="0.35">
      <c r="A5205" s="69">
        <f t="shared" si="167"/>
        <v>45809</v>
      </c>
      <c r="B5205" t="s">
        <v>921</v>
      </c>
      <c r="C5205" t="s">
        <v>280</v>
      </c>
      <c r="E5205" t="s">
        <v>302</v>
      </c>
      <c r="F5205" t="s">
        <v>303</v>
      </c>
      <c r="G5205" t="s">
        <v>26</v>
      </c>
      <c r="H5205">
        <v>153256</v>
      </c>
      <c r="I5205" s="68" t="str">
        <f>VLOOKUP(E5205,Refs!$P$2:$R$29,3,FALSE)</f>
        <v>Y62</v>
      </c>
      <c r="J5205" s="68" t="str">
        <f>VLOOKUP(E5205,Refs!$P$2:$S$29,4,FALSE)</f>
        <v>North West</v>
      </c>
      <c r="K5205" s="28">
        <f t="shared" si="166"/>
        <v>153256</v>
      </c>
    </row>
    <row r="5206" spans="1:11" x14ac:dyDescent="0.35">
      <c r="A5206" s="69">
        <f t="shared" si="167"/>
        <v>45809</v>
      </c>
      <c r="B5206" t="s">
        <v>921</v>
      </c>
      <c r="C5206" t="s">
        <v>280</v>
      </c>
      <c r="E5206" t="s">
        <v>302</v>
      </c>
      <c r="F5206" t="s">
        <v>303</v>
      </c>
      <c r="G5206" t="s">
        <v>76</v>
      </c>
      <c r="H5206">
        <v>23593</v>
      </c>
      <c r="I5206" s="68" t="str">
        <f>VLOOKUP(E5206,Refs!$P$2:$R$29,3,FALSE)</f>
        <v>Y62</v>
      </c>
      <c r="J5206" s="68" t="str">
        <f>VLOOKUP(E5206,Refs!$P$2:$S$29,4,FALSE)</f>
        <v>North West</v>
      </c>
      <c r="K5206" s="28">
        <f t="shared" si="166"/>
        <v>23593</v>
      </c>
    </row>
    <row r="5207" spans="1:11" x14ac:dyDescent="0.35">
      <c r="A5207" s="69">
        <f t="shared" si="167"/>
        <v>45809</v>
      </c>
      <c r="B5207" t="s">
        <v>921</v>
      </c>
      <c r="C5207" t="s">
        <v>280</v>
      </c>
      <c r="E5207" t="s">
        <v>302</v>
      </c>
      <c r="F5207" t="s">
        <v>303</v>
      </c>
      <c r="G5207" t="s">
        <v>77</v>
      </c>
      <c r="H5207">
        <v>114332</v>
      </c>
      <c r="I5207" s="68" t="str">
        <f>VLOOKUP(E5207,Refs!$P$2:$R$29,3,FALSE)</f>
        <v>Y62</v>
      </c>
      <c r="J5207" s="68" t="str">
        <f>VLOOKUP(E5207,Refs!$P$2:$S$29,4,FALSE)</f>
        <v>North West</v>
      </c>
      <c r="K5207" s="28">
        <f t="shared" si="166"/>
        <v>114332</v>
      </c>
    </row>
    <row r="5208" spans="1:11" x14ac:dyDescent="0.35">
      <c r="A5208" s="69">
        <f t="shared" si="167"/>
        <v>45809</v>
      </c>
      <c r="B5208" t="s">
        <v>921</v>
      </c>
      <c r="C5208" t="s">
        <v>280</v>
      </c>
      <c r="E5208" t="s">
        <v>302</v>
      </c>
      <c r="F5208" t="s">
        <v>303</v>
      </c>
      <c r="G5208" t="s">
        <v>78</v>
      </c>
      <c r="H5208">
        <v>10511</v>
      </c>
      <c r="I5208" s="68" t="str">
        <f>VLOOKUP(E5208,Refs!$P$2:$R$29,3,FALSE)</f>
        <v>Y62</v>
      </c>
      <c r="J5208" s="68" t="str">
        <f>VLOOKUP(E5208,Refs!$P$2:$S$29,4,FALSE)</f>
        <v>North West</v>
      </c>
      <c r="K5208" s="28">
        <f t="shared" si="166"/>
        <v>10511</v>
      </c>
    </row>
    <row r="5209" spans="1:11" x14ac:dyDescent="0.35">
      <c r="A5209" s="69">
        <f t="shared" si="167"/>
        <v>45809</v>
      </c>
      <c r="B5209" t="s">
        <v>921</v>
      </c>
      <c r="C5209" t="s">
        <v>280</v>
      </c>
      <c r="E5209" t="s">
        <v>302</v>
      </c>
      <c r="F5209" t="s">
        <v>303</v>
      </c>
      <c r="G5209" t="s">
        <v>79</v>
      </c>
      <c r="H5209">
        <v>4820</v>
      </c>
      <c r="I5209" s="68" t="str">
        <f>VLOOKUP(E5209,Refs!$P$2:$R$29,3,FALSE)</f>
        <v>Y62</v>
      </c>
      <c r="J5209" s="68" t="str">
        <f>VLOOKUP(E5209,Refs!$P$2:$S$29,4,FALSE)</f>
        <v>North West</v>
      </c>
      <c r="K5209" s="28">
        <f t="shared" si="166"/>
        <v>4820</v>
      </c>
    </row>
    <row r="5210" spans="1:11" x14ac:dyDescent="0.35">
      <c r="A5210" s="69">
        <f t="shared" si="167"/>
        <v>45809</v>
      </c>
      <c r="B5210" t="s">
        <v>921</v>
      </c>
      <c r="C5210" t="s">
        <v>280</v>
      </c>
      <c r="E5210" t="s">
        <v>302</v>
      </c>
      <c r="F5210" t="s">
        <v>303</v>
      </c>
      <c r="G5210" t="s">
        <v>80</v>
      </c>
      <c r="H5210">
        <v>0</v>
      </c>
      <c r="I5210" s="68" t="str">
        <f>VLOOKUP(E5210,Refs!$P$2:$R$29,3,FALSE)</f>
        <v>Y62</v>
      </c>
      <c r="J5210" s="68" t="str">
        <f>VLOOKUP(E5210,Refs!$P$2:$S$29,4,FALSE)</f>
        <v>North West</v>
      </c>
      <c r="K5210" s="28" t="str">
        <f t="shared" si="166"/>
        <v/>
      </c>
    </row>
    <row r="5211" spans="1:11" x14ac:dyDescent="0.35">
      <c r="A5211" s="69">
        <f t="shared" si="167"/>
        <v>45809</v>
      </c>
      <c r="B5211" t="s">
        <v>921</v>
      </c>
      <c r="C5211" t="s">
        <v>280</v>
      </c>
      <c r="E5211" t="s">
        <v>302</v>
      </c>
      <c r="F5211" t="s">
        <v>303</v>
      </c>
      <c r="G5211" t="s">
        <v>25</v>
      </c>
      <c r="H5211">
        <v>63406</v>
      </c>
      <c r="I5211" s="68" t="str">
        <f>VLOOKUP(E5211,Refs!$P$2:$R$29,3,FALSE)</f>
        <v>Y62</v>
      </c>
      <c r="J5211" s="68" t="str">
        <f>VLOOKUP(E5211,Refs!$P$2:$S$29,4,FALSE)</f>
        <v>North West</v>
      </c>
      <c r="K5211" s="28">
        <f t="shared" si="166"/>
        <v>63406</v>
      </c>
    </row>
    <row r="5212" spans="1:11" x14ac:dyDescent="0.35">
      <c r="A5212" s="69">
        <f t="shared" si="167"/>
        <v>45809</v>
      </c>
      <c r="B5212" t="s">
        <v>921</v>
      </c>
      <c r="C5212" t="s">
        <v>280</v>
      </c>
      <c r="E5212" t="s">
        <v>302</v>
      </c>
      <c r="F5212" t="s">
        <v>303</v>
      </c>
      <c r="G5212" t="s">
        <v>81</v>
      </c>
      <c r="H5212">
        <v>279</v>
      </c>
      <c r="I5212" s="68" t="str">
        <f>VLOOKUP(E5212,Refs!$P$2:$R$29,3,FALSE)</f>
        <v>Y62</v>
      </c>
      <c r="J5212" s="68" t="str">
        <f>VLOOKUP(E5212,Refs!$P$2:$S$29,4,FALSE)</f>
        <v>North West</v>
      </c>
      <c r="K5212" s="28">
        <f t="shared" si="166"/>
        <v>279</v>
      </c>
    </row>
    <row r="5213" spans="1:11" x14ac:dyDescent="0.35">
      <c r="A5213" s="69">
        <f t="shared" si="167"/>
        <v>45809</v>
      </c>
      <c r="B5213" t="s">
        <v>921</v>
      </c>
      <c r="C5213" t="s">
        <v>280</v>
      </c>
      <c r="E5213" t="s">
        <v>302</v>
      </c>
      <c r="F5213" t="s">
        <v>303</v>
      </c>
      <c r="G5213" t="s">
        <v>82</v>
      </c>
      <c r="H5213">
        <v>13289</v>
      </c>
      <c r="I5213" s="68" t="str">
        <f>VLOOKUP(E5213,Refs!$P$2:$R$29,3,FALSE)</f>
        <v>Y62</v>
      </c>
      <c r="J5213" s="68" t="str">
        <f>VLOOKUP(E5213,Refs!$P$2:$S$29,4,FALSE)</f>
        <v>North West</v>
      </c>
      <c r="K5213" s="28">
        <f t="shared" si="166"/>
        <v>13289</v>
      </c>
    </row>
    <row r="5214" spans="1:11" x14ac:dyDescent="0.35">
      <c r="A5214" s="69">
        <f t="shared" si="167"/>
        <v>45809</v>
      </c>
      <c r="B5214" t="s">
        <v>921</v>
      </c>
      <c r="C5214" t="s">
        <v>280</v>
      </c>
      <c r="E5214" t="s">
        <v>302</v>
      </c>
      <c r="F5214" t="s">
        <v>303</v>
      </c>
      <c r="G5214" t="s">
        <v>83</v>
      </c>
      <c r="H5214">
        <v>6671</v>
      </c>
      <c r="I5214" s="68" t="str">
        <f>VLOOKUP(E5214,Refs!$P$2:$R$29,3,FALSE)</f>
        <v>Y62</v>
      </c>
      <c r="J5214" s="68" t="str">
        <f>VLOOKUP(E5214,Refs!$P$2:$S$29,4,FALSE)</f>
        <v>North West</v>
      </c>
      <c r="K5214" s="28">
        <f t="shared" si="166"/>
        <v>6671</v>
      </c>
    </row>
    <row r="5215" spans="1:11" x14ac:dyDescent="0.35">
      <c r="A5215" s="69">
        <f t="shared" si="167"/>
        <v>45809</v>
      </c>
      <c r="B5215" t="s">
        <v>921</v>
      </c>
      <c r="C5215" t="s">
        <v>280</v>
      </c>
      <c r="E5215" t="s">
        <v>302</v>
      </c>
      <c r="F5215" t="s">
        <v>303</v>
      </c>
      <c r="G5215" t="s">
        <v>84</v>
      </c>
      <c r="H5215">
        <v>2323</v>
      </c>
      <c r="I5215" s="68" t="str">
        <f>VLOOKUP(E5215,Refs!$P$2:$R$29,3,FALSE)</f>
        <v>Y62</v>
      </c>
      <c r="J5215" s="68" t="str">
        <f>VLOOKUP(E5215,Refs!$P$2:$S$29,4,FALSE)</f>
        <v>North West</v>
      </c>
      <c r="K5215" s="28">
        <f t="shared" si="166"/>
        <v>2323</v>
      </c>
    </row>
    <row r="5216" spans="1:11" x14ac:dyDescent="0.35">
      <c r="A5216" s="69">
        <f t="shared" si="167"/>
        <v>45809</v>
      </c>
      <c r="B5216" t="s">
        <v>921</v>
      </c>
      <c r="C5216" t="s">
        <v>280</v>
      </c>
      <c r="E5216" t="s">
        <v>302</v>
      </c>
      <c r="F5216" t="s">
        <v>303</v>
      </c>
      <c r="G5216" t="s">
        <v>85</v>
      </c>
      <c r="H5216">
        <v>8941</v>
      </c>
      <c r="I5216" s="68" t="str">
        <f>VLOOKUP(E5216,Refs!$P$2:$R$29,3,FALSE)</f>
        <v>Y62</v>
      </c>
      <c r="J5216" s="68" t="str">
        <f>VLOOKUP(E5216,Refs!$P$2:$S$29,4,FALSE)</f>
        <v>North West</v>
      </c>
      <c r="K5216" s="28">
        <f t="shared" si="166"/>
        <v>8941</v>
      </c>
    </row>
    <row r="5217" spans="1:11" x14ac:dyDescent="0.35">
      <c r="A5217" s="69">
        <f t="shared" si="167"/>
        <v>45809</v>
      </c>
      <c r="B5217" t="s">
        <v>921</v>
      </c>
      <c r="C5217" t="s">
        <v>280</v>
      </c>
      <c r="E5217" t="s">
        <v>302</v>
      </c>
      <c r="F5217" t="s">
        <v>303</v>
      </c>
      <c r="G5217" t="s">
        <v>86</v>
      </c>
      <c r="H5217">
        <v>710</v>
      </c>
      <c r="I5217" s="68" t="str">
        <f>VLOOKUP(E5217,Refs!$P$2:$R$29,3,FALSE)</f>
        <v>Y62</v>
      </c>
      <c r="J5217" s="68" t="str">
        <f>VLOOKUP(E5217,Refs!$P$2:$S$29,4,FALSE)</f>
        <v>North West</v>
      </c>
      <c r="K5217" s="28">
        <f t="shared" si="166"/>
        <v>710</v>
      </c>
    </row>
    <row r="5218" spans="1:11" x14ac:dyDescent="0.35">
      <c r="A5218" s="69">
        <f t="shared" si="167"/>
        <v>45809</v>
      </c>
      <c r="B5218" t="s">
        <v>921</v>
      </c>
      <c r="C5218" t="s">
        <v>280</v>
      </c>
      <c r="E5218" t="s">
        <v>302</v>
      </c>
      <c r="F5218" t="s">
        <v>303</v>
      </c>
      <c r="G5218" t="s">
        <v>87</v>
      </c>
      <c r="H5218">
        <v>296</v>
      </c>
      <c r="I5218" s="68" t="str">
        <f>VLOOKUP(E5218,Refs!$P$2:$R$29,3,FALSE)</f>
        <v>Y62</v>
      </c>
      <c r="J5218" s="68" t="str">
        <f>VLOOKUP(E5218,Refs!$P$2:$S$29,4,FALSE)</f>
        <v>North West</v>
      </c>
      <c r="K5218" s="28">
        <f t="shared" si="166"/>
        <v>296</v>
      </c>
    </row>
    <row r="5219" spans="1:11" x14ac:dyDescent="0.35">
      <c r="A5219" s="69">
        <f t="shared" si="167"/>
        <v>45809</v>
      </c>
      <c r="B5219" t="s">
        <v>921</v>
      </c>
      <c r="C5219" t="s">
        <v>280</v>
      </c>
      <c r="E5219" t="s">
        <v>302</v>
      </c>
      <c r="F5219" t="s">
        <v>303</v>
      </c>
      <c r="G5219" t="s">
        <v>88</v>
      </c>
      <c r="H5219" t="s">
        <v>892</v>
      </c>
      <c r="I5219" s="68" t="str">
        <f>VLOOKUP(E5219,Refs!$P$2:$R$29,3,FALSE)</f>
        <v>Y62</v>
      </c>
      <c r="J5219" s="68" t="str">
        <f>VLOOKUP(E5219,Refs!$P$2:$S$29,4,FALSE)</f>
        <v>North West</v>
      </c>
      <c r="K5219" s="28" t="str">
        <f t="shared" si="166"/>
        <v>-</v>
      </c>
    </row>
    <row r="5220" spans="1:11" x14ac:dyDescent="0.35">
      <c r="A5220" s="69">
        <f t="shared" si="167"/>
        <v>45809</v>
      </c>
      <c r="B5220" t="s">
        <v>921</v>
      </c>
      <c r="C5220" t="s">
        <v>280</v>
      </c>
      <c r="E5220" t="s">
        <v>302</v>
      </c>
      <c r="F5220" t="s">
        <v>303</v>
      </c>
      <c r="G5220" t="s">
        <v>89</v>
      </c>
      <c r="H5220" t="s">
        <v>892</v>
      </c>
      <c r="I5220" s="68" t="str">
        <f>VLOOKUP(E5220,Refs!$P$2:$R$29,3,FALSE)</f>
        <v>Y62</v>
      </c>
      <c r="J5220" s="68" t="str">
        <f>VLOOKUP(E5220,Refs!$P$2:$S$29,4,FALSE)</f>
        <v>North West</v>
      </c>
      <c r="K5220" s="28" t="str">
        <f t="shared" si="166"/>
        <v>-</v>
      </c>
    </row>
    <row r="5221" spans="1:11" x14ac:dyDescent="0.35">
      <c r="A5221" s="69">
        <f t="shared" si="167"/>
        <v>45809</v>
      </c>
      <c r="B5221" t="s">
        <v>921</v>
      </c>
      <c r="C5221" t="s">
        <v>280</v>
      </c>
      <c r="E5221" t="s">
        <v>302</v>
      </c>
      <c r="F5221" t="s">
        <v>303</v>
      </c>
      <c r="G5221" t="s">
        <v>90</v>
      </c>
      <c r="H5221">
        <v>163146</v>
      </c>
      <c r="I5221" s="68" t="str">
        <f>VLOOKUP(E5221,Refs!$P$2:$R$29,3,FALSE)</f>
        <v>Y62</v>
      </c>
      <c r="J5221" s="68" t="str">
        <f>VLOOKUP(E5221,Refs!$P$2:$S$29,4,FALSE)</f>
        <v>North West</v>
      </c>
      <c r="K5221" s="28">
        <f t="shared" si="166"/>
        <v>163146</v>
      </c>
    </row>
    <row r="5222" spans="1:11" x14ac:dyDescent="0.35">
      <c r="A5222" s="69">
        <f t="shared" si="167"/>
        <v>45809</v>
      </c>
      <c r="B5222" t="s">
        <v>921</v>
      </c>
      <c r="C5222" t="s">
        <v>280</v>
      </c>
      <c r="E5222" t="s">
        <v>302</v>
      </c>
      <c r="F5222" t="s">
        <v>303</v>
      </c>
      <c r="G5222" t="s">
        <v>27</v>
      </c>
      <c r="H5222">
        <v>18068</v>
      </c>
      <c r="I5222" s="68" t="str">
        <f>VLOOKUP(E5222,Refs!$P$2:$R$29,3,FALSE)</f>
        <v>Y62</v>
      </c>
      <c r="J5222" s="68" t="str">
        <f>VLOOKUP(E5222,Refs!$P$2:$S$29,4,FALSE)</f>
        <v>North West</v>
      </c>
      <c r="K5222" s="28">
        <f t="shared" si="166"/>
        <v>18068</v>
      </c>
    </row>
    <row r="5223" spans="1:11" x14ac:dyDescent="0.35">
      <c r="A5223" s="69">
        <f t="shared" si="167"/>
        <v>45809</v>
      </c>
      <c r="B5223" t="s">
        <v>921</v>
      </c>
      <c r="C5223" t="s">
        <v>280</v>
      </c>
      <c r="E5223" t="s">
        <v>302</v>
      </c>
      <c r="F5223" t="s">
        <v>303</v>
      </c>
      <c r="G5223" t="s">
        <v>29</v>
      </c>
      <c r="H5223">
        <v>26504</v>
      </c>
      <c r="I5223" s="68" t="str">
        <f>VLOOKUP(E5223,Refs!$P$2:$R$29,3,FALSE)</f>
        <v>Y62</v>
      </c>
      <c r="J5223" s="68" t="str">
        <f>VLOOKUP(E5223,Refs!$P$2:$S$29,4,FALSE)</f>
        <v>North West</v>
      </c>
      <c r="K5223" s="28">
        <f t="shared" si="166"/>
        <v>26504</v>
      </c>
    </row>
    <row r="5224" spans="1:11" x14ac:dyDescent="0.35">
      <c r="A5224" s="69">
        <f t="shared" si="167"/>
        <v>45809</v>
      </c>
      <c r="B5224" t="s">
        <v>921</v>
      </c>
      <c r="C5224" t="s">
        <v>280</v>
      </c>
      <c r="E5224" t="s">
        <v>302</v>
      </c>
      <c r="F5224" t="s">
        <v>303</v>
      </c>
      <c r="G5224" t="s">
        <v>91</v>
      </c>
      <c r="H5224">
        <v>9560</v>
      </c>
      <c r="I5224" s="68" t="str">
        <f>VLOOKUP(E5224,Refs!$P$2:$R$29,3,FALSE)</f>
        <v>Y62</v>
      </c>
      <c r="J5224" s="68" t="str">
        <f>VLOOKUP(E5224,Refs!$P$2:$S$29,4,FALSE)</f>
        <v>North West</v>
      </c>
      <c r="K5224" s="28">
        <f t="shared" si="166"/>
        <v>9560</v>
      </c>
    </row>
    <row r="5225" spans="1:11" x14ac:dyDescent="0.35">
      <c r="A5225" s="69">
        <f t="shared" si="167"/>
        <v>45809</v>
      </c>
      <c r="B5225" t="s">
        <v>921</v>
      </c>
      <c r="C5225" t="s">
        <v>280</v>
      </c>
      <c r="E5225" t="s">
        <v>302</v>
      </c>
      <c r="F5225" t="s">
        <v>303</v>
      </c>
      <c r="G5225" t="s">
        <v>92</v>
      </c>
      <c r="H5225">
        <v>120</v>
      </c>
      <c r="I5225" s="68" t="str">
        <f>VLOOKUP(E5225,Refs!$P$2:$R$29,3,FALSE)</f>
        <v>Y62</v>
      </c>
      <c r="J5225" s="68" t="str">
        <f>VLOOKUP(E5225,Refs!$P$2:$S$29,4,FALSE)</f>
        <v>North West</v>
      </c>
      <c r="K5225" s="28">
        <f t="shared" si="166"/>
        <v>120</v>
      </c>
    </row>
    <row r="5226" spans="1:11" x14ac:dyDescent="0.35">
      <c r="A5226" s="69">
        <f t="shared" si="167"/>
        <v>45809</v>
      </c>
      <c r="B5226" t="s">
        <v>921</v>
      </c>
      <c r="C5226" t="s">
        <v>280</v>
      </c>
      <c r="E5226" t="s">
        <v>302</v>
      </c>
      <c r="F5226" t="s">
        <v>303</v>
      </c>
      <c r="G5226" t="s">
        <v>93</v>
      </c>
      <c r="H5226">
        <v>2924</v>
      </c>
      <c r="I5226" s="68" t="str">
        <f>VLOOKUP(E5226,Refs!$P$2:$R$29,3,FALSE)</f>
        <v>Y62</v>
      </c>
      <c r="J5226" s="68" t="str">
        <f>VLOOKUP(E5226,Refs!$P$2:$S$29,4,FALSE)</f>
        <v>North West</v>
      </c>
      <c r="K5226" s="28">
        <f t="shared" si="166"/>
        <v>2924</v>
      </c>
    </row>
    <row r="5227" spans="1:11" x14ac:dyDescent="0.35">
      <c r="A5227" s="69">
        <f t="shared" si="167"/>
        <v>45809</v>
      </c>
      <c r="B5227" t="s">
        <v>921</v>
      </c>
      <c r="C5227" t="s">
        <v>280</v>
      </c>
      <c r="E5227" t="s">
        <v>302</v>
      </c>
      <c r="F5227" t="s">
        <v>303</v>
      </c>
      <c r="G5227" t="s">
        <v>94</v>
      </c>
      <c r="H5227">
        <v>702</v>
      </c>
      <c r="I5227" s="68" t="str">
        <f>VLOOKUP(E5227,Refs!$P$2:$R$29,3,FALSE)</f>
        <v>Y62</v>
      </c>
      <c r="J5227" s="68" t="str">
        <f>VLOOKUP(E5227,Refs!$P$2:$S$29,4,FALSE)</f>
        <v>North West</v>
      </c>
      <c r="K5227" s="28">
        <f t="shared" si="166"/>
        <v>702</v>
      </c>
    </row>
    <row r="5228" spans="1:11" x14ac:dyDescent="0.35">
      <c r="A5228" s="69">
        <f t="shared" si="167"/>
        <v>45809</v>
      </c>
      <c r="B5228" t="s">
        <v>921</v>
      </c>
      <c r="C5228" t="s">
        <v>280</v>
      </c>
      <c r="E5228" t="s">
        <v>302</v>
      </c>
      <c r="F5228" t="s">
        <v>303</v>
      </c>
      <c r="G5228" t="s">
        <v>95</v>
      </c>
      <c r="H5228">
        <v>10132</v>
      </c>
      <c r="I5228" s="68" t="str">
        <f>VLOOKUP(E5228,Refs!$P$2:$R$29,3,FALSE)</f>
        <v>Y62</v>
      </c>
      <c r="J5228" s="68" t="str">
        <f>VLOOKUP(E5228,Refs!$P$2:$S$29,4,FALSE)</f>
        <v>North West</v>
      </c>
      <c r="K5228" s="28">
        <f t="shared" si="166"/>
        <v>10132</v>
      </c>
    </row>
    <row r="5229" spans="1:11" x14ac:dyDescent="0.35">
      <c r="A5229" s="69">
        <f t="shared" si="167"/>
        <v>45809</v>
      </c>
      <c r="B5229" t="s">
        <v>921</v>
      </c>
      <c r="C5229" t="s">
        <v>280</v>
      </c>
      <c r="E5229" t="s">
        <v>302</v>
      </c>
      <c r="F5229" t="s">
        <v>303</v>
      </c>
      <c r="G5229" t="s">
        <v>96</v>
      </c>
      <c r="H5229">
        <v>2489</v>
      </c>
      <c r="I5229" s="68" t="str">
        <f>VLOOKUP(E5229,Refs!$P$2:$R$29,3,FALSE)</f>
        <v>Y62</v>
      </c>
      <c r="J5229" s="68" t="str">
        <f>VLOOKUP(E5229,Refs!$P$2:$S$29,4,FALSE)</f>
        <v>North West</v>
      </c>
      <c r="K5229" s="28">
        <f t="shared" si="166"/>
        <v>2489</v>
      </c>
    </row>
    <row r="5230" spans="1:11" x14ac:dyDescent="0.35">
      <c r="A5230" s="69">
        <f t="shared" si="167"/>
        <v>45809</v>
      </c>
      <c r="B5230" t="s">
        <v>921</v>
      </c>
      <c r="C5230" t="s">
        <v>280</v>
      </c>
      <c r="E5230" t="s">
        <v>302</v>
      </c>
      <c r="F5230" t="s">
        <v>303</v>
      </c>
      <c r="G5230" t="s">
        <v>97</v>
      </c>
      <c r="H5230">
        <v>10791</v>
      </c>
      <c r="I5230" s="68" t="str">
        <f>VLOOKUP(E5230,Refs!$P$2:$R$29,3,FALSE)</f>
        <v>Y62</v>
      </c>
      <c r="J5230" s="68" t="str">
        <f>VLOOKUP(E5230,Refs!$P$2:$S$29,4,FALSE)</f>
        <v>North West</v>
      </c>
      <c r="K5230" s="28">
        <f t="shared" si="166"/>
        <v>10791</v>
      </c>
    </row>
    <row r="5231" spans="1:11" x14ac:dyDescent="0.35">
      <c r="A5231" s="69">
        <f t="shared" si="167"/>
        <v>45809</v>
      </c>
      <c r="B5231" t="s">
        <v>921</v>
      </c>
      <c r="C5231" t="s">
        <v>280</v>
      </c>
      <c r="E5231" t="s">
        <v>302</v>
      </c>
      <c r="F5231" t="s">
        <v>303</v>
      </c>
      <c r="G5231" t="s">
        <v>31</v>
      </c>
      <c r="H5231">
        <v>2172</v>
      </c>
      <c r="I5231" s="68" t="str">
        <f>VLOOKUP(E5231,Refs!$P$2:$R$29,3,FALSE)</f>
        <v>Y62</v>
      </c>
      <c r="J5231" s="68" t="str">
        <f>VLOOKUP(E5231,Refs!$P$2:$S$29,4,FALSE)</f>
        <v>North West</v>
      </c>
      <c r="K5231" s="28">
        <f t="shared" si="166"/>
        <v>2172</v>
      </c>
    </row>
    <row r="5232" spans="1:11" x14ac:dyDescent="0.35">
      <c r="A5232" s="69">
        <f t="shared" si="167"/>
        <v>45809</v>
      </c>
      <c r="B5232" t="s">
        <v>921</v>
      </c>
      <c r="C5232" t="s">
        <v>280</v>
      </c>
      <c r="E5232" t="s">
        <v>302</v>
      </c>
      <c r="F5232" t="s">
        <v>303</v>
      </c>
      <c r="G5232" t="s">
        <v>98</v>
      </c>
      <c r="H5232">
        <v>34683</v>
      </c>
      <c r="I5232" s="68" t="str">
        <f>VLOOKUP(E5232,Refs!$P$2:$R$29,3,FALSE)</f>
        <v>Y62</v>
      </c>
      <c r="J5232" s="68" t="str">
        <f>VLOOKUP(E5232,Refs!$P$2:$S$29,4,FALSE)</f>
        <v>North West</v>
      </c>
      <c r="K5232" s="28">
        <f t="shared" si="166"/>
        <v>34683</v>
      </c>
    </row>
    <row r="5233" spans="1:11" x14ac:dyDescent="0.35">
      <c r="A5233" s="69">
        <f t="shared" si="167"/>
        <v>45809</v>
      </c>
      <c r="B5233" t="s">
        <v>921</v>
      </c>
      <c r="C5233" t="s">
        <v>280</v>
      </c>
      <c r="E5233" t="s">
        <v>302</v>
      </c>
      <c r="F5233" t="s">
        <v>303</v>
      </c>
      <c r="G5233" t="s">
        <v>99</v>
      </c>
      <c r="H5233">
        <v>5555</v>
      </c>
      <c r="I5233" s="68" t="str">
        <f>VLOOKUP(E5233,Refs!$P$2:$R$29,3,FALSE)</f>
        <v>Y62</v>
      </c>
      <c r="J5233" s="68" t="str">
        <f>VLOOKUP(E5233,Refs!$P$2:$S$29,4,FALSE)</f>
        <v>North West</v>
      </c>
      <c r="K5233" s="28">
        <f t="shared" si="166"/>
        <v>5555</v>
      </c>
    </row>
    <row r="5234" spans="1:11" x14ac:dyDescent="0.35">
      <c r="A5234" s="69">
        <f t="shared" si="167"/>
        <v>45809</v>
      </c>
      <c r="B5234" t="s">
        <v>921</v>
      </c>
      <c r="C5234" t="s">
        <v>280</v>
      </c>
      <c r="E5234" t="s">
        <v>302</v>
      </c>
      <c r="F5234" t="s">
        <v>303</v>
      </c>
      <c r="G5234" t="s">
        <v>100</v>
      </c>
      <c r="H5234">
        <v>4231</v>
      </c>
      <c r="I5234" s="68" t="str">
        <f>VLOOKUP(E5234,Refs!$P$2:$R$29,3,FALSE)</f>
        <v>Y62</v>
      </c>
      <c r="J5234" s="68" t="str">
        <f>VLOOKUP(E5234,Refs!$P$2:$S$29,4,FALSE)</f>
        <v>North West</v>
      </c>
      <c r="K5234" s="28">
        <f t="shared" si="166"/>
        <v>4231</v>
      </c>
    </row>
    <row r="5235" spans="1:11" x14ac:dyDescent="0.35">
      <c r="A5235" s="69">
        <f t="shared" si="167"/>
        <v>45809</v>
      </c>
      <c r="B5235" t="s">
        <v>921</v>
      </c>
      <c r="C5235" t="s">
        <v>280</v>
      </c>
      <c r="E5235" t="s">
        <v>302</v>
      </c>
      <c r="F5235" t="s">
        <v>303</v>
      </c>
      <c r="G5235" t="s">
        <v>101</v>
      </c>
      <c r="H5235">
        <v>2620</v>
      </c>
      <c r="I5235" s="68" t="str">
        <f>VLOOKUP(E5235,Refs!$P$2:$R$29,3,FALSE)</f>
        <v>Y62</v>
      </c>
      <c r="J5235" s="68" t="str">
        <f>VLOOKUP(E5235,Refs!$P$2:$S$29,4,FALSE)</f>
        <v>North West</v>
      </c>
      <c r="K5235" s="28">
        <f t="shared" si="166"/>
        <v>2620</v>
      </c>
    </row>
    <row r="5236" spans="1:11" x14ac:dyDescent="0.35">
      <c r="A5236" s="69">
        <f t="shared" si="167"/>
        <v>45809</v>
      </c>
      <c r="B5236" t="s">
        <v>921</v>
      </c>
      <c r="C5236" t="s">
        <v>280</v>
      </c>
      <c r="E5236" t="s">
        <v>302</v>
      </c>
      <c r="F5236" t="s">
        <v>303</v>
      </c>
      <c r="G5236" t="s">
        <v>102</v>
      </c>
      <c r="H5236">
        <v>1408</v>
      </c>
      <c r="I5236" s="68" t="str">
        <f>VLOOKUP(E5236,Refs!$P$2:$R$29,3,FALSE)</f>
        <v>Y62</v>
      </c>
      <c r="J5236" s="68" t="str">
        <f>VLOOKUP(E5236,Refs!$P$2:$S$29,4,FALSE)</f>
        <v>North West</v>
      </c>
      <c r="K5236" s="28">
        <f t="shared" si="166"/>
        <v>1408</v>
      </c>
    </row>
    <row r="5237" spans="1:11" x14ac:dyDescent="0.35">
      <c r="A5237" s="69">
        <f t="shared" si="167"/>
        <v>45809</v>
      </c>
      <c r="B5237" t="s">
        <v>921</v>
      </c>
      <c r="C5237" t="s">
        <v>280</v>
      </c>
      <c r="E5237" t="s">
        <v>302</v>
      </c>
      <c r="F5237" t="s">
        <v>303</v>
      </c>
      <c r="G5237" t="s">
        <v>103</v>
      </c>
      <c r="H5237">
        <v>132</v>
      </c>
      <c r="I5237" s="68" t="str">
        <f>VLOOKUP(E5237,Refs!$P$2:$R$29,3,FALSE)</f>
        <v>Y62</v>
      </c>
      <c r="J5237" s="68" t="str">
        <f>VLOOKUP(E5237,Refs!$P$2:$S$29,4,FALSE)</f>
        <v>North West</v>
      </c>
      <c r="K5237" s="28">
        <f t="shared" si="166"/>
        <v>132</v>
      </c>
    </row>
    <row r="5238" spans="1:11" x14ac:dyDescent="0.35">
      <c r="A5238" s="69">
        <f t="shared" si="167"/>
        <v>45809</v>
      </c>
      <c r="B5238" t="s">
        <v>921</v>
      </c>
      <c r="C5238" t="s">
        <v>280</v>
      </c>
      <c r="E5238" t="s">
        <v>302</v>
      </c>
      <c r="F5238" t="s">
        <v>303</v>
      </c>
      <c r="G5238" t="s">
        <v>104</v>
      </c>
      <c r="H5238">
        <v>267</v>
      </c>
      <c r="I5238" s="68" t="str">
        <f>VLOOKUP(E5238,Refs!$P$2:$R$29,3,FALSE)</f>
        <v>Y62</v>
      </c>
      <c r="J5238" s="68" t="str">
        <f>VLOOKUP(E5238,Refs!$P$2:$S$29,4,FALSE)</f>
        <v>North West</v>
      </c>
      <c r="K5238" s="28">
        <f t="shared" si="166"/>
        <v>267</v>
      </c>
    </row>
    <row r="5239" spans="1:11" x14ac:dyDescent="0.35">
      <c r="A5239" s="69">
        <f t="shared" si="167"/>
        <v>45809</v>
      </c>
      <c r="B5239" t="s">
        <v>921</v>
      </c>
      <c r="C5239" t="s">
        <v>280</v>
      </c>
      <c r="E5239" t="s">
        <v>302</v>
      </c>
      <c r="F5239" t="s">
        <v>303</v>
      </c>
      <c r="G5239" t="s">
        <v>105</v>
      </c>
      <c r="H5239">
        <v>0</v>
      </c>
      <c r="I5239" s="68" t="str">
        <f>VLOOKUP(E5239,Refs!$P$2:$R$29,3,FALSE)</f>
        <v>Y62</v>
      </c>
      <c r="J5239" s="68" t="str">
        <f>VLOOKUP(E5239,Refs!$P$2:$S$29,4,FALSE)</f>
        <v>North West</v>
      </c>
      <c r="K5239" s="28" t="str">
        <f t="shared" si="166"/>
        <v/>
      </c>
    </row>
    <row r="5240" spans="1:11" x14ac:dyDescent="0.35">
      <c r="A5240" s="69">
        <f t="shared" si="167"/>
        <v>45809</v>
      </c>
      <c r="B5240" t="s">
        <v>921</v>
      </c>
      <c r="C5240" t="s">
        <v>280</v>
      </c>
      <c r="E5240" t="s">
        <v>302</v>
      </c>
      <c r="F5240" t="s">
        <v>303</v>
      </c>
      <c r="G5240" t="s">
        <v>106</v>
      </c>
      <c r="H5240">
        <v>20877</v>
      </c>
      <c r="I5240" s="68" t="str">
        <f>VLOOKUP(E5240,Refs!$P$2:$R$29,3,FALSE)</f>
        <v>Y62</v>
      </c>
      <c r="J5240" s="68" t="str">
        <f>VLOOKUP(E5240,Refs!$P$2:$S$29,4,FALSE)</f>
        <v>North West</v>
      </c>
      <c r="K5240" s="28">
        <f t="shared" si="166"/>
        <v>20877</v>
      </c>
    </row>
    <row r="5241" spans="1:11" x14ac:dyDescent="0.35">
      <c r="A5241" s="69">
        <f t="shared" si="167"/>
        <v>45809</v>
      </c>
      <c r="B5241" t="s">
        <v>921</v>
      </c>
      <c r="C5241" t="s">
        <v>280</v>
      </c>
      <c r="E5241" t="s">
        <v>302</v>
      </c>
      <c r="F5241" t="s">
        <v>303</v>
      </c>
      <c r="G5241" t="s">
        <v>107</v>
      </c>
      <c r="H5241">
        <v>6391</v>
      </c>
      <c r="I5241" s="68" t="str">
        <f>VLOOKUP(E5241,Refs!$P$2:$R$29,3,FALSE)</f>
        <v>Y62</v>
      </c>
      <c r="J5241" s="68" t="str">
        <f>VLOOKUP(E5241,Refs!$P$2:$S$29,4,FALSE)</f>
        <v>North West</v>
      </c>
      <c r="K5241" s="28">
        <f t="shared" si="166"/>
        <v>6391</v>
      </c>
    </row>
    <row r="5242" spans="1:11" x14ac:dyDescent="0.35">
      <c r="A5242" s="69">
        <f t="shared" si="167"/>
        <v>45809</v>
      </c>
      <c r="B5242" t="s">
        <v>921</v>
      </c>
      <c r="C5242" t="s">
        <v>280</v>
      </c>
      <c r="E5242" t="s">
        <v>302</v>
      </c>
      <c r="F5242" t="s">
        <v>303</v>
      </c>
      <c r="G5242" t="s">
        <v>108</v>
      </c>
      <c r="H5242">
        <v>43</v>
      </c>
      <c r="I5242" s="68" t="str">
        <f>VLOOKUP(E5242,Refs!$P$2:$R$29,3,FALSE)</f>
        <v>Y62</v>
      </c>
      <c r="J5242" s="68" t="str">
        <f>VLOOKUP(E5242,Refs!$P$2:$S$29,4,FALSE)</f>
        <v>North West</v>
      </c>
      <c r="K5242" s="28">
        <f t="shared" si="166"/>
        <v>43</v>
      </c>
    </row>
    <row r="5243" spans="1:11" x14ac:dyDescent="0.35">
      <c r="A5243" s="69">
        <f t="shared" si="167"/>
        <v>45809</v>
      </c>
      <c r="B5243" t="s">
        <v>921</v>
      </c>
      <c r="C5243" t="s">
        <v>280</v>
      </c>
      <c r="E5243" t="s">
        <v>302</v>
      </c>
      <c r="F5243" t="s">
        <v>303</v>
      </c>
      <c r="G5243" t="s">
        <v>109</v>
      </c>
      <c r="H5243">
        <v>1771</v>
      </c>
      <c r="I5243" s="68" t="str">
        <f>VLOOKUP(E5243,Refs!$P$2:$R$29,3,FALSE)</f>
        <v>Y62</v>
      </c>
      <c r="J5243" s="68" t="str">
        <f>VLOOKUP(E5243,Refs!$P$2:$S$29,4,FALSE)</f>
        <v>North West</v>
      </c>
      <c r="K5243" s="28">
        <f t="shared" si="166"/>
        <v>1771</v>
      </c>
    </row>
    <row r="5244" spans="1:11" x14ac:dyDescent="0.35">
      <c r="A5244" s="69">
        <f t="shared" si="167"/>
        <v>45809</v>
      </c>
      <c r="B5244" t="s">
        <v>921</v>
      </c>
      <c r="C5244" t="s">
        <v>280</v>
      </c>
      <c r="E5244" t="s">
        <v>302</v>
      </c>
      <c r="F5244" t="s">
        <v>303</v>
      </c>
      <c r="G5244" t="s">
        <v>110</v>
      </c>
      <c r="H5244">
        <v>1410300</v>
      </c>
      <c r="I5244" s="68" t="str">
        <f>VLOOKUP(E5244,Refs!$P$2:$R$29,3,FALSE)</f>
        <v>Y62</v>
      </c>
      <c r="J5244" s="68" t="str">
        <f>VLOOKUP(E5244,Refs!$P$2:$S$29,4,FALSE)</f>
        <v>North West</v>
      </c>
      <c r="K5244" s="28">
        <f t="shared" si="166"/>
        <v>1410300</v>
      </c>
    </row>
    <row r="5245" spans="1:11" x14ac:dyDescent="0.35">
      <c r="A5245" s="69">
        <f t="shared" si="167"/>
        <v>45809</v>
      </c>
      <c r="B5245" t="s">
        <v>921</v>
      </c>
      <c r="C5245" t="s">
        <v>280</v>
      </c>
      <c r="E5245" t="s">
        <v>302</v>
      </c>
      <c r="F5245" t="s">
        <v>303</v>
      </c>
      <c r="G5245" t="s">
        <v>111</v>
      </c>
      <c r="H5245">
        <v>12804</v>
      </c>
      <c r="I5245" s="68" t="str">
        <f>VLOOKUP(E5245,Refs!$P$2:$R$29,3,FALSE)</f>
        <v>Y62</v>
      </c>
      <c r="J5245" s="68" t="str">
        <f>VLOOKUP(E5245,Refs!$P$2:$S$29,4,FALSE)</f>
        <v>North West</v>
      </c>
      <c r="K5245" s="28">
        <f t="shared" si="166"/>
        <v>12804</v>
      </c>
    </row>
    <row r="5246" spans="1:11" x14ac:dyDescent="0.35">
      <c r="A5246" s="69">
        <f t="shared" si="167"/>
        <v>45809</v>
      </c>
      <c r="B5246" t="s">
        <v>921</v>
      </c>
      <c r="C5246" t="s">
        <v>280</v>
      </c>
      <c r="E5246" t="s">
        <v>302</v>
      </c>
      <c r="F5246" t="s">
        <v>303</v>
      </c>
      <c r="G5246" t="s">
        <v>814</v>
      </c>
      <c r="H5246">
        <v>67538</v>
      </c>
      <c r="I5246" s="68" t="str">
        <f>VLOOKUP(E5246,Refs!$P$2:$R$29,3,FALSE)</f>
        <v>Y62</v>
      </c>
      <c r="J5246" s="68" t="str">
        <f>VLOOKUP(E5246,Refs!$P$2:$S$29,4,FALSE)</f>
        <v>North West</v>
      </c>
      <c r="K5246" s="28">
        <f t="shared" si="166"/>
        <v>67538</v>
      </c>
    </row>
    <row r="5247" spans="1:11" x14ac:dyDescent="0.35">
      <c r="A5247" s="69">
        <f t="shared" si="167"/>
        <v>45809</v>
      </c>
      <c r="B5247" t="s">
        <v>921</v>
      </c>
      <c r="C5247" t="s">
        <v>280</v>
      </c>
      <c r="E5247" t="s">
        <v>302</v>
      </c>
      <c r="F5247" t="s">
        <v>303</v>
      </c>
      <c r="G5247" t="s">
        <v>815</v>
      </c>
      <c r="H5247">
        <v>6842</v>
      </c>
      <c r="I5247" s="68" t="str">
        <f>VLOOKUP(E5247,Refs!$P$2:$R$29,3,FALSE)</f>
        <v>Y62</v>
      </c>
      <c r="J5247" s="68" t="str">
        <f>VLOOKUP(E5247,Refs!$P$2:$S$29,4,FALSE)</f>
        <v>North West</v>
      </c>
      <c r="K5247" s="28">
        <f t="shared" si="166"/>
        <v>6842</v>
      </c>
    </row>
    <row r="5248" spans="1:11" x14ac:dyDescent="0.35">
      <c r="A5248" s="69">
        <f t="shared" si="167"/>
        <v>45809</v>
      </c>
      <c r="B5248" t="s">
        <v>921</v>
      </c>
      <c r="C5248" t="s">
        <v>280</v>
      </c>
      <c r="E5248" t="s">
        <v>302</v>
      </c>
      <c r="F5248" t="s">
        <v>303</v>
      </c>
      <c r="G5248" t="s">
        <v>112</v>
      </c>
      <c r="H5248">
        <v>103013</v>
      </c>
      <c r="I5248" s="68" t="str">
        <f>VLOOKUP(E5248,Refs!$P$2:$R$29,3,FALSE)</f>
        <v>Y62</v>
      </c>
      <c r="J5248" s="68" t="str">
        <f>VLOOKUP(E5248,Refs!$P$2:$S$29,4,FALSE)</f>
        <v>North West</v>
      </c>
      <c r="K5248" s="28">
        <f t="shared" si="166"/>
        <v>103013</v>
      </c>
    </row>
    <row r="5249" spans="1:11" x14ac:dyDescent="0.35">
      <c r="A5249" s="69">
        <f t="shared" si="167"/>
        <v>45809</v>
      </c>
      <c r="B5249" t="s">
        <v>921</v>
      </c>
      <c r="C5249" t="s">
        <v>280</v>
      </c>
      <c r="E5249" t="s">
        <v>302</v>
      </c>
      <c r="F5249" t="s">
        <v>303</v>
      </c>
      <c r="G5249" t="s">
        <v>113</v>
      </c>
      <c r="H5249">
        <v>20</v>
      </c>
      <c r="I5249" s="68" t="str">
        <f>VLOOKUP(E5249,Refs!$P$2:$R$29,3,FALSE)</f>
        <v>Y62</v>
      </c>
      <c r="J5249" s="68" t="str">
        <f>VLOOKUP(E5249,Refs!$P$2:$S$29,4,FALSE)</f>
        <v>North West</v>
      </c>
      <c r="K5249" s="28">
        <f t="shared" si="166"/>
        <v>20</v>
      </c>
    </row>
    <row r="5250" spans="1:11" x14ac:dyDescent="0.35">
      <c r="A5250" s="69">
        <f t="shared" si="167"/>
        <v>45809</v>
      </c>
      <c r="B5250" t="s">
        <v>921</v>
      </c>
      <c r="C5250" t="s">
        <v>280</v>
      </c>
      <c r="E5250" t="s">
        <v>302</v>
      </c>
      <c r="F5250" t="s">
        <v>303</v>
      </c>
      <c r="G5250" t="s">
        <v>114</v>
      </c>
      <c r="H5250">
        <v>76994</v>
      </c>
      <c r="I5250" s="68" t="str">
        <f>VLOOKUP(E5250,Refs!$P$2:$R$29,3,FALSE)</f>
        <v>Y62</v>
      </c>
      <c r="J5250" s="68" t="str">
        <f>VLOOKUP(E5250,Refs!$P$2:$S$29,4,FALSE)</f>
        <v>North West</v>
      </c>
      <c r="K5250" s="28">
        <f t="shared" ref="K5250:K5313" si="168">IF(OR(H5250="NULL",H5250=0,H5250=""),"",H5250)</f>
        <v>76994</v>
      </c>
    </row>
    <row r="5251" spans="1:11" x14ac:dyDescent="0.35">
      <c r="A5251" s="69">
        <f t="shared" ref="A5251:A5314" si="169">DATEVALUE(RIGHT(B5251,8))</f>
        <v>45809</v>
      </c>
      <c r="B5251" t="s">
        <v>921</v>
      </c>
      <c r="C5251" t="s">
        <v>280</v>
      </c>
      <c r="E5251" t="s">
        <v>302</v>
      </c>
      <c r="F5251" t="s">
        <v>303</v>
      </c>
      <c r="G5251" t="s">
        <v>115</v>
      </c>
      <c r="H5251">
        <v>18654</v>
      </c>
      <c r="I5251" s="68" t="str">
        <f>VLOOKUP(E5251,Refs!$P$2:$R$29,3,FALSE)</f>
        <v>Y62</v>
      </c>
      <c r="J5251" s="68" t="str">
        <f>VLOOKUP(E5251,Refs!$P$2:$S$29,4,FALSE)</f>
        <v>North West</v>
      </c>
      <c r="K5251" s="28">
        <f t="shared" si="168"/>
        <v>18654</v>
      </c>
    </row>
    <row r="5252" spans="1:11" x14ac:dyDescent="0.35">
      <c r="A5252" s="69">
        <f t="shared" si="169"/>
        <v>45809</v>
      </c>
      <c r="B5252" t="s">
        <v>921</v>
      </c>
      <c r="C5252" t="s">
        <v>280</v>
      </c>
      <c r="E5252" t="s">
        <v>302</v>
      </c>
      <c r="F5252" t="s">
        <v>303</v>
      </c>
      <c r="G5252" t="s">
        <v>116</v>
      </c>
      <c r="H5252">
        <v>12413</v>
      </c>
      <c r="I5252" s="68" t="str">
        <f>VLOOKUP(E5252,Refs!$P$2:$R$29,3,FALSE)</f>
        <v>Y62</v>
      </c>
      <c r="J5252" s="68" t="str">
        <f>VLOOKUP(E5252,Refs!$P$2:$S$29,4,FALSE)</f>
        <v>North West</v>
      </c>
      <c r="K5252" s="28">
        <f t="shared" si="168"/>
        <v>12413</v>
      </c>
    </row>
    <row r="5253" spans="1:11" x14ac:dyDescent="0.35">
      <c r="A5253" s="69">
        <f t="shared" si="169"/>
        <v>45809</v>
      </c>
      <c r="B5253" t="s">
        <v>921</v>
      </c>
      <c r="C5253" t="s">
        <v>280</v>
      </c>
      <c r="E5253" t="s">
        <v>302</v>
      </c>
      <c r="F5253" t="s">
        <v>303</v>
      </c>
      <c r="G5253" t="s">
        <v>117</v>
      </c>
      <c r="H5253">
        <v>9394</v>
      </c>
      <c r="I5253" s="68" t="str">
        <f>VLOOKUP(E5253,Refs!$P$2:$R$29,3,FALSE)</f>
        <v>Y62</v>
      </c>
      <c r="J5253" s="68" t="str">
        <f>VLOOKUP(E5253,Refs!$P$2:$S$29,4,FALSE)</f>
        <v>North West</v>
      </c>
      <c r="K5253" s="28">
        <f t="shared" si="168"/>
        <v>9394</v>
      </c>
    </row>
    <row r="5254" spans="1:11" x14ac:dyDescent="0.35">
      <c r="A5254" s="69">
        <f t="shared" si="169"/>
        <v>45809</v>
      </c>
      <c r="B5254" t="s">
        <v>921</v>
      </c>
      <c r="C5254" t="s">
        <v>280</v>
      </c>
      <c r="E5254" t="s">
        <v>302</v>
      </c>
      <c r="F5254" t="s">
        <v>303</v>
      </c>
      <c r="G5254" t="s">
        <v>118</v>
      </c>
      <c r="H5254">
        <v>14819</v>
      </c>
      <c r="I5254" s="68" t="str">
        <f>VLOOKUP(E5254,Refs!$P$2:$R$29,3,FALSE)</f>
        <v>Y62</v>
      </c>
      <c r="J5254" s="68" t="str">
        <f>VLOOKUP(E5254,Refs!$P$2:$S$29,4,FALSE)</f>
        <v>North West</v>
      </c>
      <c r="K5254" s="28">
        <f t="shared" si="168"/>
        <v>14819</v>
      </c>
    </row>
    <row r="5255" spans="1:11" x14ac:dyDescent="0.35">
      <c r="A5255" s="69">
        <f t="shared" si="169"/>
        <v>45809</v>
      </c>
      <c r="B5255" t="s">
        <v>921</v>
      </c>
      <c r="C5255" t="s">
        <v>280</v>
      </c>
      <c r="E5255" t="s">
        <v>302</v>
      </c>
      <c r="F5255" t="s">
        <v>303</v>
      </c>
      <c r="G5255" t="s">
        <v>119</v>
      </c>
      <c r="H5255">
        <v>6135</v>
      </c>
      <c r="I5255" s="68" t="str">
        <f>VLOOKUP(E5255,Refs!$P$2:$R$29,3,FALSE)</f>
        <v>Y62</v>
      </c>
      <c r="J5255" s="68" t="str">
        <f>VLOOKUP(E5255,Refs!$P$2:$S$29,4,FALSE)</f>
        <v>North West</v>
      </c>
      <c r="K5255" s="28">
        <f t="shared" si="168"/>
        <v>6135</v>
      </c>
    </row>
    <row r="5256" spans="1:11" x14ac:dyDescent="0.35">
      <c r="A5256" s="69">
        <f t="shared" si="169"/>
        <v>45809</v>
      </c>
      <c r="B5256" t="s">
        <v>921</v>
      </c>
      <c r="C5256" t="s">
        <v>280</v>
      </c>
      <c r="E5256" t="s">
        <v>302</v>
      </c>
      <c r="F5256" t="s">
        <v>303</v>
      </c>
      <c r="G5256" t="s">
        <v>120</v>
      </c>
      <c r="H5256">
        <v>4105</v>
      </c>
      <c r="I5256" s="68" t="str">
        <f>VLOOKUP(E5256,Refs!$P$2:$R$29,3,FALSE)</f>
        <v>Y62</v>
      </c>
      <c r="J5256" s="68" t="str">
        <f>VLOOKUP(E5256,Refs!$P$2:$S$29,4,FALSE)</f>
        <v>North West</v>
      </c>
      <c r="K5256" s="28">
        <f t="shared" si="168"/>
        <v>4105</v>
      </c>
    </row>
    <row r="5257" spans="1:11" x14ac:dyDescent="0.35">
      <c r="A5257" s="69">
        <f t="shared" si="169"/>
        <v>45809</v>
      </c>
      <c r="B5257" t="s">
        <v>921</v>
      </c>
      <c r="C5257" t="s">
        <v>280</v>
      </c>
      <c r="E5257" t="s">
        <v>302</v>
      </c>
      <c r="F5257" t="s">
        <v>303</v>
      </c>
      <c r="G5257" t="s">
        <v>121</v>
      </c>
      <c r="H5257">
        <v>2387</v>
      </c>
      <c r="I5257" s="68" t="str">
        <f>VLOOKUP(E5257,Refs!$P$2:$R$29,3,FALSE)</f>
        <v>Y62</v>
      </c>
      <c r="J5257" s="68" t="str">
        <f>VLOOKUP(E5257,Refs!$P$2:$S$29,4,FALSE)</f>
        <v>North West</v>
      </c>
      <c r="K5257" s="28">
        <f t="shared" si="168"/>
        <v>2387</v>
      </c>
    </row>
    <row r="5258" spans="1:11" x14ac:dyDescent="0.35">
      <c r="A5258" s="69">
        <f t="shared" si="169"/>
        <v>45809</v>
      </c>
      <c r="B5258" t="s">
        <v>921</v>
      </c>
      <c r="C5258" t="s">
        <v>280</v>
      </c>
      <c r="E5258" t="s">
        <v>302</v>
      </c>
      <c r="F5258" t="s">
        <v>303</v>
      </c>
      <c r="G5258" t="s">
        <v>122</v>
      </c>
      <c r="H5258">
        <v>7379</v>
      </c>
      <c r="I5258" s="68" t="str">
        <f>VLOOKUP(E5258,Refs!$P$2:$R$29,3,FALSE)</f>
        <v>Y62</v>
      </c>
      <c r="J5258" s="68" t="str">
        <f>VLOOKUP(E5258,Refs!$P$2:$S$29,4,FALSE)</f>
        <v>North West</v>
      </c>
      <c r="K5258" s="28">
        <f t="shared" si="168"/>
        <v>7379</v>
      </c>
    </row>
    <row r="5259" spans="1:11" x14ac:dyDescent="0.35">
      <c r="A5259" s="69">
        <f t="shared" si="169"/>
        <v>45809</v>
      </c>
      <c r="B5259" t="s">
        <v>921</v>
      </c>
      <c r="C5259" t="s">
        <v>280</v>
      </c>
      <c r="E5259" t="s">
        <v>302</v>
      </c>
      <c r="F5259" t="s">
        <v>303</v>
      </c>
      <c r="G5259" t="s">
        <v>123</v>
      </c>
      <c r="H5259">
        <v>6116</v>
      </c>
      <c r="I5259" s="68" t="str">
        <f>VLOOKUP(E5259,Refs!$P$2:$R$29,3,FALSE)</f>
        <v>Y62</v>
      </c>
      <c r="J5259" s="68" t="str">
        <f>VLOOKUP(E5259,Refs!$P$2:$S$29,4,FALSE)</f>
        <v>North West</v>
      </c>
      <c r="K5259" s="28">
        <f t="shared" si="168"/>
        <v>6116</v>
      </c>
    </row>
    <row r="5260" spans="1:11" x14ac:dyDescent="0.35">
      <c r="A5260" s="69">
        <f t="shared" si="169"/>
        <v>45809</v>
      </c>
      <c r="B5260" t="s">
        <v>921</v>
      </c>
      <c r="C5260" t="s">
        <v>280</v>
      </c>
      <c r="E5260" t="s">
        <v>302</v>
      </c>
      <c r="F5260" t="s">
        <v>303</v>
      </c>
      <c r="G5260" t="s">
        <v>124</v>
      </c>
      <c r="H5260">
        <v>72</v>
      </c>
      <c r="I5260" s="68" t="str">
        <f>VLOOKUP(E5260,Refs!$P$2:$R$29,3,FALSE)</f>
        <v>Y62</v>
      </c>
      <c r="J5260" s="68" t="str">
        <f>VLOOKUP(E5260,Refs!$P$2:$S$29,4,FALSE)</f>
        <v>North West</v>
      </c>
      <c r="K5260" s="28">
        <f t="shared" si="168"/>
        <v>72</v>
      </c>
    </row>
    <row r="5261" spans="1:11" x14ac:dyDescent="0.35">
      <c r="A5261" s="69">
        <f t="shared" si="169"/>
        <v>45809</v>
      </c>
      <c r="B5261" t="s">
        <v>921</v>
      </c>
      <c r="C5261" t="s">
        <v>280</v>
      </c>
      <c r="E5261" t="s">
        <v>302</v>
      </c>
      <c r="F5261" t="s">
        <v>303</v>
      </c>
      <c r="G5261" t="s">
        <v>125</v>
      </c>
      <c r="H5261">
        <v>53</v>
      </c>
      <c r="I5261" s="68" t="str">
        <f>VLOOKUP(E5261,Refs!$P$2:$R$29,3,FALSE)</f>
        <v>Y62</v>
      </c>
      <c r="J5261" s="68" t="str">
        <f>VLOOKUP(E5261,Refs!$P$2:$S$29,4,FALSE)</f>
        <v>North West</v>
      </c>
      <c r="K5261" s="28">
        <f t="shared" si="168"/>
        <v>53</v>
      </c>
    </row>
    <row r="5262" spans="1:11" x14ac:dyDescent="0.35">
      <c r="A5262" s="69">
        <f t="shared" si="169"/>
        <v>45809</v>
      </c>
      <c r="B5262" t="s">
        <v>921</v>
      </c>
      <c r="C5262" t="s">
        <v>280</v>
      </c>
      <c r="E5262" t="s">
        <v>302</v>
      </c>
      <c r="F5262" t="s">
        <v>303</v>
      </c>
      <c r="G5262" t="s">
        <v>126</v>
      </c>
      <c r="H5262">
        <v>5234</v>
      </c>
      <c r="I5262" s="68" t="str">
        <f>VLOOKUP(E5262,Refs!$P$2:$R$29,3,FALSE)</f>
        <v>Y62</v>
      </c>
      <c r="J5262" s="68" t="str">
        <f>VLOOKUP(E5262,Refs!$P$2:$S$29,4,FALSE)</f>
        <v>North West</v>
      </c>
      <c r="K5262" s="28">
        <f t="shared" si="168"/>
        <v>5234</v>
      </c>
    </row>
    <row r="5263" spans="1:11" x14ac:dyDescent="0.35">
      <c r="A5263" s="69">
        <f t="shared" si="169"/>
        <v>45809</v>
      </c>
      <c r="B5263" t="s">
        <v>921</v>
      </c>
      <c r="C5263" t="s">
        <v>280</v>
      </c>
      <c r="E5263" t="s">
        <v>302</v>
      </c>
      <c r="F5263" t="s">
        <v>303</v>
      </c>
      <c r="G5263" t="s">
        <v>127</v>
      </c>
      <c r="H5263">
        <v>0</v>
      </c>
      <c r="I5263" s="68" t="str">
        <f>VLOOKUP(E5263,Refs!$P$2:$R$29,3,FALSE)</f>
        <v>Y62</v>
      </c>
      <c r="J5263" s="68" t="str">
        <f>VLOOKUP(E5263,Refs!$P$2:$S$29,4,FALSE)</f>
        <v>North West</v>
      </c>
      <c r="K5263" s="28" t="str">
        <f t="shared" si="168"/>
        <v/>
      </c>
    </row>
    <row r="5264" spans="1:11" x14ac:dyDescent="0.35">
      <c r="A5264" s="69">
        <f t="shared" si="169"/>
        <v>45809</v>
      </c>
      <c r="B5264" t="s">
        <v>921</v>
      </c>
      <c r="C5264" t="s">
        <v>280</v>
      </c>
      <c r="E5264" t="s">
        <v>302</v>
      </c>
      <c r="F5264" t="s">
        <v>303</v>
      </c>
      <c r="G5264" t="s">
        <v>128</v>
      </c>
      <c r="H5264">
        <v>3003</v>
      </c>
      <c r="I5264" s="68" t="str">
        <f>VLOOKUP(E5264,Refs!$P$2:$R$29,3,FALSE)</f>
        <v>Y62</v>
      </c>
      <c r="J5264" s="68" t="str">
        <f>VLOOKUP(E5264,Refs!$P$2:$S$29,4,FALSE)</f>
        <v>North West</v>
      </c>
      <c r="K5264" s="28">
        <f t="shared" si="168"/>
        <v>3003</v>
      </c>
    </row>
    <row r="5265" spans="1:11" x14ac:dyDescent="0.35">
      <c r="A5265" s="69">
        <f t="shared" si="169"/>
        <v>45809</v>
      </c>
      <c r="B5265" t="s">
        <v>921</v>
      </c>
      <c r="C5265" t="s">
        <v>280</v>
      </c>
      <c r="E5265" t="s">
        <v>302</v>
      </c>
      <c r="F5265" t="s">
        <v>303</v>
      </c>
      <c r="G5265" t="s">
        <v>129</v>
      </c>
      <c r="H5265">
        <v>335</v>
      </c>
      <c r="I5265" s="68" t="str">
        <f>VLOOKUP(E5265,Refs!$P$2:$R$29,3,FALSE)</f>
        <v>Y62</v>
      </c>
      <c r="J5265" s="68" t="str">
        <f>VLOOKUP(E5265,Refs!$P$2:$S$29,4,FALSE)</f>
        <v>North West</v>
      </c>
      <c r="K5265" s="28">
        <f t="shared" si="168"/>
        <v>335</v>
      </c>
    </row>
    <row r="5266" spans="1:11" x14ac:dyDescent="0.35">
      <c r="A5266" s="69">
        <f t="shared" si="169"/>
        <v>45809</v>
      </c>
      <c r="B5266" t="s">
        <v>921</v>
      </c>
      <c r="C5266" t="s">
        <v>280</v>
      </c>
      <c r="E5266" t="s">
        <v>302</v>
      </c>
      <c r="F5266" t="s">
        <v>303</v>
      </c>
      <c r="G5266" t="s">
        <v>130</v>
      </c>
      <c r="H5266">
        <v>1432</v>
      </c>
      <c r="I5266" s="68" t="str">
        <f>VLOOKUP(E5266,Refs!$P$2:$R$29,3,FALSE)</f>
        <v>Y62</v>
      </c>
      <c r="J5266" s="68" t="str">
        <f>VLOOKUP(E5266,Refs!$P$2:$S$29,4,FALSE)</f>
        <v>North West</v>
      </c>
      <c r="K5266" s="28">
        <f t="shared" si="168"/>
        <v>1432</v>
      </c>
    </row>
    <row r="5267" spans="1:11" x14ac:dyDescent="0.35">
      <c r="A5267" s="69">
        <f t="shared" si="169"/>
        <v>45809</v>
      </c>
      <c r="B5267" t="s">
        <v>921</v>
      </c>
      <c r="C5267" t="s">
        <v>280</v>
      </c>
      <c r="E5267" t="s">
        <v>302</v>
      </c>
      <c r="F5267" t="s">
        <v>303</v>
      </c>
      <c r="G5267" t="s">
        <v>131</v>
      </c>
      <c r="H5267">
        <v>955</v>
      </c>
      <c r="I5267" s="68" t="str">
        <f>VLOOKUP(E5267,Refs!$P$2:$R$29,3,FALSE)</f>
        <v>Y62</v>
      </c>
      <c r="J5267" s="68" t="str">
        <f>VLOOKUP(E5267,Refs!$P$2:$S$29,4,FALSE)</f>
        <v>North West</v>
      </c>
      <c r="K5267" s="28">
        <f t="shared" si="168"/>
        <v>955</v>
      </c>
    </row>
    <row r="5268" spans="1:11" x14ac:dyDescent="0.35">
      <c r="A5268" s="69">
        <f t="shared" si="169"/>
        <v>45809</v>
      </c>
      <c r="B5268" t="s">
        <v>921</v>
      </c>
      <c r="C5268" t="s">
        <v>280</v>
      </c>
      <c r="E5268" t="s">
        <v>302</v>
      </c>
      <c r="F5268" t="s">
        <v>303</v>
      </c>
      <c r="G5268" t="s">
        <v>132</v>
      </c>
      <c r="H5268">
        <v>6996</v>
      </c>
      <c r="I5268" s="68" t="str">
        <f>VLOOKUP(E5268,Refs!$P$2:$R$29,3,FALSE)</f>
        <v>Y62</v>
      </c>
      <c r="J5268" s="68" t="str">
        <f>VLOOKUP(E5268,Refs!$P$2:$S$29,4,FALSE)</f>
        <v>North West</v>
      </c>
      <c r="K5268" s="28">
        <f t="shared" si="168"/>
        <v>6996</v>
      </c>
    </row>
    <row r="5269" spans="1:11" x14ac:dyDescent="0.35">
      <c r="A5269" s="69">
        <f t="shared" si="169"/>
        <v>45809</v>
      </c>
      <c r="B5269" t="s">
        <v>921</v>
      </c>
      <c r="C5269" t="s">
        <v>280</v>
      </c>
      <c r="E5269" t="s">
        <v>302</v>
      </c>
      <c r="F5269" t="s">
        <v>303</v>
      </c>
      <c r="G5269" t="s">
        <v>133</v>
      </c>
      <c r="H5269">
        <v>3325</v>
      </c>
      <c r="I5269" s="68" t="str">
        <f>VLOOKUP(E5269,Refs!$P$2:$R$29,3,FALSE)</f>
        <v>Y62</v>
      </c>
      <c r="J5269" s="68" t="str">
        <f>VLOOKUP(E5269,Refs!$P$2:$S$29,4,FALSE)</f>
        <v>North West</v>
      </c>
      <c r="K5269" s="28">
        <f t="shared" si="168"/>
        <v>3325</v>
      </c>
    </row>
    <row r="5270" spans="1:11" x14ac:dyDescent="0.35">
      <c r="A5270" s="69">
        <f t="shared" si="169"/>
        <v>45809</v>
      </c>
      <c r="B5270" t="s">
        <v>921</v>
      </c>
      <c r="C5270" t="s">
        <v>280</v>
      </c>
      <c r="E5270" t="s">
        <v>302</v>
      </c>
      <c r="F5270" t="s">
        <v>303</v>
      </c>
      <c r="G5270" t="s">
        <v>134</v>
      </c>
      <c r="H5270">
        <v>6402</v>
      </c>
      <c r="I5270" s="68" t="str">
        <f>VLOOKUP(E5270,Refs!$P$2:$R$29,3,FALSE)</f>
        <v>Y62</v>
      </c>
      <c r="J5270" s="68" t="str">
        <f>VLOOKUP(E5270,Refs!$P$2:$S$29,4,FALSE)</f>
        <v>North West</v>
      </c>
      <c r="K5270" s="28">
        <f t="shared" si="168"/>
        <v>6402</v>
      </c>
    </row>
    <row r="5271" spans="1:11" x14ac:dyDescent="0.35">
      <c r="A5271" s="69">
        <f t="shared" si="169"/>
        <v>45809</v>
      </c>
      <c r="B5271" t="s">
        <v>921</v>
      </c>
      <c r="C5271" t="s">
        <v>280</v>
      </c>
      <c r="E5271" t="s">
        <v>302</v>
      </c>
      <c r="F5271" t="s">
        <v>303</v>
      </c>
      <c r="G5271" t="s">
        <v>135</v>
      </c>
      <c r="H5271">
        <v>5956</v>
      </c>
      <c r="I5271" s="68" t="str">
        <f>VLOOKUP(E5271,Refs!$P$2:$R$29,3,FALSE)</f>
        <v>Y62</v>
      </c>
      <c r="J5271" s="68" t="str">
        <f>VLOOKUP(E5271,Refs!$P$2:$S$29,4,FALSE)</f>
        <v>North West</v>
      </c>
      <c r="K5271" s="28">
        <f t="shared" si="168"/>
        <v>5956</v>
      </c>
    </row>
    <row r="5272" spans="1:11" x14ac:dyDescent="0.35">
      <c r="A5272" s="69">
        <f t="shared" si="169"/>
        <v>45809</v>
      </c>
      <c r="B5272" t="s">
        <v>921</v>
      </c>
      <c r="C5272" t="s">
        <v>280</v>
      </c>
      <c r="E5272" t="s">
        <v>302</v>
      </c>
      <c r="F5272" t="s">
        <v>303</v>
      </c>
      <c r="G5272" t="s">
        <v>136</v>
      </c>
      <c r="H5272">
        <v>3959</v>
      </c>
      <c r="I5272" s="68" t="str">
        <f>VLOOKUP(E5272,Refs!$P$2:$R$29,3,FALSE)</f>
        <v>Y62</v>
      </c>
      <c r="J5272" s="68" t="str">
        <f>VLOOKUP(E5272,Refs!$P$2:$S$29,4,FALSE)</f>
        <v>North West</v>
      </c>
      <c r="K5272" s="28">
        <f t="shared" si="168"/>
        <v>3959</v>
      </c>
    </row>
    <row r="5273" spans="1:11" x14ac:dyDescent="0.35">
      <c r="A5273" s="69">
        <f t="shared" si="169"/>
        <v>45809</v>
      </c>
      <c r="B5273" t="s">
        <v>921</v>
      </c>
      <c r="C5273" t="s">
        <v>280</v>
      </c>
      <c r="E5273" t="s">
        <v>302</v>
      </c>
      <c r="F5273" t="s">
        <v>303</v>
      </c>
      <c r="G5273" t="s">
        <v>137</v>
      </c>
      <c r="H5273">
        <v>3351</v>
      </c>
      <c r="I5273" s="68" t="str">
        <f>VLOOKUP(E5273,Refs!$P$2:$R$29,3,FALSE)</f>
        <v>Y62</v>
      </c>
      <c r="J5273" s="68" t="str">
        <f>VLOOKUP(E5273,Refs!$P$2:$S$29,4,FALSE)</f>
        <v>North West</v>
      </c>
      <c r="K5273" s="28">
        <f t="shared" si="168"/>
        <v>3351</v>
      </c>
    </row>
    <row r="5274" spans="1:11" x14ac:dyDescent="0.35">
      <c r="A5274" s="69">
        <f t="shared" si="169"/>
        <v>45809</v>
      </c>
      <c r="B5274" t="s">
        <v>921</v>
      </c>
      <c r="C5274" t="s">
        <v>280</v>
      </c>
      <c r="E5274" t="s">
        <v>302</v>
      </c>
      <c r="F5274" t="s">
        <v>303</v>
      </c>
      <c r="G5274" t="s">
        <v>138</v>
      </c>
      <c r="H5274">
        <v>837</v>
      </c>
      <c r="I5274" s="68" t="str">
        <f>VLOOKUP(E5274,Refs!$P$2:$R$29,3,FALSE)</f>
        <v>Y62</v>
      </c>
      <c r="J5274" s="68" t="str">
        <f>VLOOKUP(E5274,Refs!$P$2:$S$29,4,FALSE)</f>
        <v>North West</v>
      </c>
      <c r="K5274" s="28">
        <f t="shared" si="168"/>
        <v>837</v>
      </c>
    </row>
    <row r="5275" spans="1:11" x14ac:dyDescent="0.35">
      <c r="A5275" s="69">
        <f t="shared" si="169"/>
        <v>45809</v>
      </c>
      <c r="B5275" t="s">
        <v>921</v>
      </c>
      <c r="C5275" t="s">
        <v>280</v>
      </c>
      <c r="E5275" t="s">
        <v>302</v>
      </c>
      <c r="F5275" t="s">
        <v>303</v>
      </c>
      <c r="G5275" t="s">
        <v>139</v>
      </c>
      <c r="H5275">
        <v>810</v>
      </c>
      <c r="I5275" s="68" t="str">
        <f>VLOOKUP(E5275,Refs!$P$2:$R$29,3,FALSE)</f>
        <v>Y62</v>
      </c>
      <c r="J5275" s="68" t="str">
        <f>VLOOKUP(E5275,Refs!$P$2:$S$29,4,FALSE)</f>
        <v>North West</v>
      </c>
      <c r="K5275" s="28">
        <f t="shared" si="168"/>
        <v>810</v>
      </c>
    </row>
    <row r="5276" spans="1:11" x14ac:dyDescent="0.35">
      <c r="A5276" s="69">
        <f t="shared" si="169"/>
        <v>45809</v>
      </c>
      <c r="B5276" t="s">
        <v>921</v>
      </c>
      <c r="C5276" t="s">
        <v>280</v>
      </c>
      <c r="E5276" t="s">
        <v>302</v>
      </c>
      <c r="F5276" t="s">
        <v>303</v>
      </c>
      <c r="G5276" t="s">
        <v>140</v>
      </c>
      <c r="H5276">
        <v>0</v>
      </c>
      <c r="I5276" s="68" t="str">
        <f>VLOOKUP(E5276,Refs!$P$2:$R$29,3,FALSE)</f>
        <v>Y62</v>
      </c>
      <c r="J5276" s="68" t="str">
        <f>VLOOKUP(E5276,Refs!$P$2:$S$29,4,FALSE)</f>
        <v>North West</v>
      </c>
      <c r="K5276" s="28" t="str">
        <f t="shared" si="168"/>
        <v/>
      </c>
    </row>
    <row r="5277" spans="1:11" x14ac:dyDescent="0.35">
      <c r="A5277" s="69">
        <f t="shared" si="169"/>
        <v>45809</v>
      </c>
      <c r="B5277" t="s">
        <v>921</v>
      </c>
      <c r="C5277" t="s">
        <v>280</v>
      </c>
      <c r="E5277" t="s">
        <v>302</v>
      </c>
      <c r="F5277" t="s">
        <v>303</v>
      </c>
      <c r="G5277" t="s">
        <v>141</v>
      </c>
      <c r="H5277">
        <v>0</v>
      </c>
      <c r="I5277" s="68" t="str">
        <f>VLOOKUP(E5277,Refs!$P$2:$R$29,3,FALSE)</f>
        <v>Y62</v>
      </c>
      <c r="J5277" s="68" t="str">
        <f>VLOOKUP(E5277,Refs!$P$2:$S$29,4,FALSE)</f>
        <v>North West</v>
      </c>
      <c r="K5277" s="28" t="str">
        <f t="shared" si="168"/>
        <v/>
      </c>
    </row>
    <row r="5278" spans="1:11" x14ac:dyDescent="0.35">
      <c r="A5278" s="69">
        <f t="shared" si="169"/>
        <v>45809</v>
      </c>
      <c r="B5278" t="s">
        <v>921</v>
      </c>
      <c r="C5278" t="s">
        <v>280</v>
      </c>
      <c r="E5278" t="s">
        <v>302</v>
      </c>
      <c r="F5278" t="s">
        <v>303</v>
      </c>
      <c r="G5278" t="s">
        <v>730</v>
      </c>
      <c r="H5278">
        <v>431</v>
      </c>
      <c r="I5278" s="68" t="str">
        <f>VLOOKUP(E5278,Refs!$P$2:$R$29,3,FALSE)</f>
        <v>Y62</v>
      </c>
      <c r="J5278" s="68" t="str">
        <f>VLOOKUP(E5278,Refs!$P$2:$S$29,4,FALSE)</f>
        <v>North West</v>
      </c>
      <c r="K5278" s="28">
        <f t="shared" si="168"/>
        <v>431</v>
      </c>
    </row>
    <row r="5279" spans="1:11" x14ac:dyDescent="0.35">
      <c r="A5279" s="69">
        <f t="shared" si="169"/>
        <v>45809</v>
      </c>
      <c r="B5279" t="s">
        <v>921</v>
      </c>
      <c r="C5279" t="s">
        <v>280</v>
      </c>
      <c r="E5279" t="s">
        <v>302</v>
      </c>
      <c r="F5279" t="s">
        <v>303</v>
      </c>
      <c r="G5279" t="s">
        <v>729</v>
      </c>
      <c r="H5279">
        <v>129</v>
      </c>
      <c r="I5279" s="68" t="str">
        <f>VLOOKUP(E5279,Refs!$P$2:$R$29,3,FALSE)</f>
        <v>Y62</v>
      </c>
      <c r="J5279" s="68" t="str">
        <f>VLOOKUP(E5279,Refs!$P$2:$S$29,4,FALSE)</f>
        <v>North West</v>
      </c>
      <c r="K5279" s="28">
        <f t="shared" si="168"/>
        <v>129</v>
      </c>
    </row>
    <row r="5280" spans="1:11" x14ac:dyDescent="0.35">
      <c r="A5280" s="69">
        <f t="shared" si="169"/>
        <v>45809</v>
      </c>
      <c r="B5280" t="s">
        <v>921</v>
      </c>
      <c r="C5280" t="s">
        <v>280</v>
      </c>
      <c r="E5280" t="s">
        <v>302</v>
      </c>
      <c r="F5280" t="s">
        <v>303</v>
      </c>
      <c r="G5280" t="s">
        <v>732</v>
      </c>
      <c r="H5280">
        <v>548</v>
      </c>
      <c r="I5280" s="68" t="str">
        <f>VLOOKUP(E5280,Refs!$P$2:$R$29,3,FALSE)</f>
        <v>Y62</v>
      </c>
      <c r="J5280" s="68" t="str">
        <f>VLOOKUP(E5280,Refs!$P$2:$S$29,4,FALSE)</f>
        <v>North West</v>
      </c>
      <c r="K5280" s="28">
        <f t="shared" si="168"/>
        <v>548</v>
      </c>
    </row>
    <row r="5281" spans="1:11" x14ac:dyDescent="0.35">
      <c r="A5281" s="69">
        <f t="shared" si="169"/>
        <v>45809</v>
      </c>
      <c r="B5281" t="s">
        <v>921</v>
      </c>
      <c r="C5281" t="s">
        <v>280</v>
      </c>
      <c r="E5281" t="s">
        <v>302</v>
      </c>
      <c r="F5281" t="s">
        <v>303</v>
      </c>
      <c r="G5281" t="s">
        <v>731</v>
      </c>
      <c r="H5281">
        <v>53</v>
      </c>
      <c r="I5281" s="68" t="str">
        <f>VLOOKUP(E5281,Refs!$P$2:$R$29,3,FALSE)</f>
        <v>Y62</v>
      </c>
      <c r="J5281" s="68" t="str">
        <f>VLOOKUP(E5281,Refs!$P$2:$S$29,4,FALSE)</f>
        <v>North West</v>
      </c>
      <c r="K5281" s="28">
        <f t="shared" si="168"/>
        <v>53</v>
      </c>
    </row>
    <row r="5282" spans="1:11" x14ac:dyDescent="0.35">
      <c r="A5282" s="69">
        <f t="shared" si="169"/>
        <v>45809</v>
      </c>
      <c r="B5282" t="s">
        <v>921</v>
      </c>
      <c r="C5282" t="s">
        <v>266</v>
      </c>
      <c r="D5282" t="s">
        <v>891</v>
      </c>
      <c r="E5282" t="s">
        <v>310</v>
      </c>
      <c r="F5282" t="s">
        <v>311</v>
      </c>
      <c r="G5282" t="s">
        <v>10</v>
      </c>
      <c r="H5282">
        <v>7413</v>
      </c>
      <c r="I5282" s="68" t="str">
        <f>VLOOKUP(E5282,Refs!$P$2:$R$29,3,FALSE)</f>
        <v>Y61</v>
      </c>
      <c r="J5282" s="68" t="str">
        <f>VLOOKUP(E5282,Refs!$P$2:$S$29,4,FALSE)</f>
        <v>East of England</v>
      </c>
      <c r="K5282" s="28">
        <f t="shared" si="168"/>
        <v>7413</v>
      </c>
    </row>
    <row r="5283" spans="1:11" x14ac:dyDescent="0.35">
      <c r="A5283" s="69">
        <f t="shared" si="169"/>
        <v>45809</v>
      </c>
      <c r="B5283" t="s">
        <v>921</v>
      </c>
      <c r="C5283" t="s">
        <v>266</v>
      </c>
      <c r="D5283" t="s">
        <v>891</v>
      </c>
      <c r="E5283" t="s">
        <v>310</v>
      </c>
      <c r="F5283" t="s">
        <v>311</v>
      </c>
      <c r="G5283" t="s">
        <v>70</v>
      </c>
      <c r="H5283">
        <v>7413</v>
      </c>
      <c r="I5283" s="68" t="str">
        <f>VLOOKUP(E5283,Refs!$P$2:$R$29,3,FALSE)</f>
        <v>Y61</v>
      </c>
      <c r="J5283" s="68" t="str">
        <f>VLOOKUP(E5283,Refs!$P$2:$S$29,4,FALSE)</f>
        <v>East of England</v>
      </c>
      <c r="K5283" s="28">
        <f t="shared" si="168"/>
        <v>7413</v>
      </c>
    </row>
    <row r="5284" spans="1:11" x14ac:dyDescent="0.35">
      <c r="A5284" s="69">
        <f t="shared" si="169"/>
        <v>45809</v>
      </c>
      <c r="B5284" t="s">
        <v>921</v>
      </c>
      <c r="C5284" t="s">
        <v>266</v>
      </c>
      <c r="D5284" t="s">
        <v>891</v>
      </c>
      <c r="E5284" t="s">
        <v>310</v>
      </c>
      <c r="F5284" t="s">
        <v>311</v>
      </c>
      <c r="G5284" t="s">
        <v>20</v>
      </c>
      <c r="H5284">
        <v>7355</v>
      </c>
      <c r="I5284" s="68" t="str">
        <f>VLOOKUP(E5284,Refs!$P$2:$R$29,3,FALSE)</f>
        <v>Y61</v>
      </c>
      <c r="J5284" s="68" t="str">
        <f>VLOOKUP(E5284,Refs!$P$2:$S$29,4,FALSE)</f>
        <v>East of England</v>
      </c>
      <c r="K5284" s="28">
        <f t="shared" si="168"/>
        <v>7355</v>
      </c>
    </row>
    <row r="5285" spans="1:11" x14ac:dyDescent="0.35">
      <c r="A5285" s="69">
        <f t="shared" si="169"/>
        <v>45809</v>
      </c>
      <c r="B5285" t="s">
        <v>921</v>
      </c>
      <c r="C5285" t="s">
        <v>266</v>
      </c>
      <c r="D5285" t="s">
        <v>891</v>
      </c>
      <c r="E5285" t="s">
        <v>310</v>
      </c>
      <c r="F5285" t="s">
        <v>311</v>
      </c>
      <c r="G5285" t="s">
        <v>23</v>
      </c>
      <c r="H5285">
        <v>7031</v>
      </c>
      <c r="I5285" s="68" t="str">
        <f>VLOOKUP(E5285,Refs!$P$2:$R$29,3,FALSE)</f>
        <v>Y61</v>
      </c>
      <c r="J5285" s="68" t="str">
        <f>VLOOKUP(E5285,Refs!$P$2:$S$29,4,FALSE)</f>
        <v>East of England</v>
      </c>
      <c r="K5285" s="28">
        <f t="shared" si="168"/>
        <v>7031</v>
      </c>
    </row>
    <row r="5286" spans="1:11" x14ac:dyDescent="0.35">
      <c r="A5286" s="69">
        <f t="shared" si="169"/>
        <v>45809</v>
      </c>
      <c r="B5286" t="s">
        <v>921</v>
      </c>
      <c r="C5286" t="s">
        <v>266</v>
      </c>
      <c r="D5286" t="s">
        <v>891</v>
      </c>
      <c r="E5286" t="s">
        <v>310</v>
      </c>
      <c r="F5286" t="s">
        <v>311</v>
      </c>
      <c r="G5286" t="s">
        <v>19</v>
      </c>
      <c r="H5286">
        <v>58</v>
      </c>
      <c r="I5286" s="68" t="str">
        <f>VLOOKUP(E5286,Refs!$P$2:$R$29,3,FALSE)</f>
        <v>Y61</v>
      </c>
      <c r="J5286" s="68" t="str">
        <f>VLOOKUP(E5286,Refs!$P$2:$S$29,4,FALSE)</f>
        <v>East of England</v>
      </c>
      <c r="K5286" s="28">
        <f t="shared" si="168"/>
        <v>58</v>
      </c>
    </row>
    <row r="5287" spans="1:11" x14ac:dyDescent="0.35">
      <c r="A5287" s="69">
        <f t="shared" si="169"/>
        <v>45809</v>
      </c>
      <c r="B5287" t="s">
        <v>921</v>
      </c>
      <c r="C5287" t="s">
        <v>266</v>
      </c>
      <c r="D5287" t="s">
        <v>891</v>
      </c>
      <c r="E5287" t="s">
        <v>310</v>
      </c>
      <c r="F5287" t="s">
        <v>311</v>
      </c>
      <c r="G5287" t="s">
        <v>21</v>
      </c>
      <c r="H5287">
        <v>70946</v>
      </c>
      <c r="I5287" s="68" t="str">
        <f>VLOOKUP(E5287,Refs!$P$2:$R$29,3,FALSE)</f>
        <v>Y61</v>
      </c>
      <c r="J5287" s="68" t="str">
        <f>VLOOKUP(E5287,Refs!$P$2:$S$29,4,FALSE)</f>
        <v>East of England</v>
      </c>
      <c r="K5287" s="28">
        <f t="shared" si="168"/>
        <v>70946</v>
      </c>
    </row>
    <row r="5288" spans="1:11" x14ac:dyDescent="0.35">
      <c r="A5288" s="69">
        <f t="shared" si="169"/>
        <v>45809</v>
      </c>
      <c r="B5288" t="s">
        <v>921</v>
      </c>
      <c r="C5288" t="s">
        <v>266</v>
      </c>
      <c r="D5288" t="s">
        <v>891</v>
      </c>
      <c r="E5288" t="s">
        <v>310</v>
      </c>
      <c r="F5288" t="s">
        <v>311</v>
      </c>
      <c r="G5288" t="s">
        <v>71</v>
      </c>
      <c r="H5288">
        <v>50</v>
      </c>
      <c r="I5288" s="68" t="str">
        <f>VLOOKUP(E5288,Refs!$P$2:$R$29,3,FALSE)</f>
        <v>Y61</v>
      </c>
      <c r="J5288" s="68" t="str">
        <f>VLOOKUP(E5288,Refs!$P$2:$S$29,4,FALSE)</f>
        <v>East of England</v>
      </c>
      <c r="K5288" s="28">
        <f t="shared" si="168"/>
        <v>50</v>
      </c>
    </row>
    <row r="5289" spans="1:11" x14ac:dyDescent="0.35">
      <c r="A5289" s="69">
        <f t="shared" si="169"/>
        <v>45809</v>
      </c>
      <c r="B5289" t="s">
        <v>921</v>
      </c>
      <c r="C5289" t="s">
        <v>266</v>
      </c>
      <c r="D5289" t="s">
        <v>891</v>
      </c>
      <c r="E5289" t="s">
        <v>310</v>
      </c>
      <c r="F5289" t="s">
        <v>311</v>
      </c>
      <c r="G5289" t="s">
        <v>72</v>
      </c>
      <c r="H5289">
        <v>153</v>
      </c>
      <c r="I5289" s="68" t="str">
        <f>VLOOKUP(E5289,Refs!$P$2:$R$29,3,FALSE)</f>
        <v>Y61</v>
      </c>
      <c r="J5289" s="68" t="str">
        <f>VLOOKUP(E5289,Refs!$P$2:$S$29,4,FALSE)</f>
        <v>East of England</v>
      </c>
      <c r="K5289" s="28">
        <f t="shared" si="168"/>
        <v>153</v>
      </c>
    </row>
    <row r="5290" spans="1:11" x14ac:dyDescent="0.35">
      <c r="A5290" s="69">
        <f t="shared" si="169"/>
        <v>45809</v>
      </c>
      <c r="B5290" t="s">
        <v>921</v>
      </c>
      <c r="C5290" t="s">
        <v>266</v>
      </c>
      <c r="D5290" t="s">
        <v>891</v>
      </c>
      <c r="E5290" t="s">
        <v>310</v>
      </c>
      <c r="F5290" t="s">
        <v>311</v>
      </c>
      <c r="G5290" t="s">
        <v>73</v>
      </c>
      <c r="H5290">
        <v>5089</v>
      </c>
      <c r="I5290" s="68" t="str">
        <f>VLOOKUP(E5290,Refs!$P$2:$R$29,3,FALSE)</f>
        <v>Y61</v>
      </c>
      <c r="J5290" s="68" t="str">
        <f>VLOOKUP(E5290,Refs!$P$2:$S$29,4,FALSE)</f>
        <v>East of England</v>
      </c>
      <c r="K5290" s="28">
        <f t="shared" si="168"/>
        <v>5089</v>
      </c>
    </row>
    <row r="5291" spans="1:11" x14ac:dyDescent="0.35">
      <c r="A5291" s="69">
        <f t="shared" si="169"/>
        <v>45809</v>
      </c>
      <c r="B5291" t="s">
        <v>921</v>
      </c>
      <c r="C5291" t="s">
        <v>266</v>
      </c>
      <c r="D5291" t="s">
        <v>891</v>
      </c>
      <c r="E5291" t="s">
        <v>310</v>
      </c>
      <c r="F5291" t="s">
        <v>311</v>
      </c>
      <c r="G5291" t="s">
        <v>74</v>
      </c>
      <c r="H5291">
        <v>1778</v>
      </c>
      <c r="I5291" s="68" t="str">
        <f>VLOOKUP(E5291,Refs!$P$2:$R$29,3,FALSE)</f>
        <v>Y61</v>
      </c>
      <c r="J5291" s="68" t="str">
        <f>VLOOKUP(E5291,Refs!$P$2:$S$29,4,FALSE)</f>
        <v>East of England</v>
      </c>
      <c r="K5291" s="28">
        <f t="shared" si="168"/>
        <v>1778</v>
      </c>
    </row>
    <row r="5292" spans="1:11" x14ac:dyDescent="0.35">
      <c r="A5292" s="69">
        <f t="shared" si="169"/>
        <v>45809</v>
      </c>
      <c r="B5292" t="s">
        <v>921</v>
      </c>
      <c r="C5292" t="s">
        <v>266</v>
      </c>
      <c r="D5292" t="s">
        <v>891</v>
      </c>
      <c r="E5292" t="s">
        <v>310</v>
      </c>
      <c r="F5292" t="s">
        <v>311</v>
      </c>
      <c r="G5292" t="s">
        <v>75</v>
      </c>
      <c r="H5292">
        <v>3374089</v>
      </c>
      <c r="I5292" s="68" t="str">
        <f>VLOOKUP(E5292,Refs!$P$2:$R$29,3,FALSE)</f>
        <v>Y61</v>
      </c>
      <c r="J5292" s="68" t="str">
        <f>VLOOKUP(E5292,Refs!$P$2:$S$29,4,FALSE)</f>
        <v>East of England</v>
      </c>
      <c r="K5292" s="28">
        <f t="shared" si="168"/>
        <v>3374089</v>
      </c>
    </row>
    <row r="5293" spans="1:11" x14ac:dyDescent="0.35">
      <c r="A5293" s="69">
        <f t="shared" si="169"/>
        <v>45809</v>
      </c>
      <c r="B5293" t="s">
        <v>921</v>
      </c>
      <c r="C5293" t="s">
        <v>266</v>
      </c>
      <c r="D5293" t="s">
        <v>891</v>
      </c>
      <c r="E5293" t="s">
        <v>310</v>
      </c>
      <c r="F5293" t="s">
        <v>311</v>
      </c>
      <c r="G5293" t="s">
        <v>26</v>
      </c>
      <c r="H5293">
        <v>6887</v>
      </c>
      <c r="I5293" s="68" t="str">
        <f>VLOOKUP(E5293,Refs!$P$2:$R$29,3,FALSE)</f>
        <v>Y61</v>
      </c>
      <c r="J5293" s="68" t="str">
        <f>VLOOKUP(E5293,Refs!$P$2:$S$29,4,FALSE)</f>
        <v>East of England</v>
      </c>
      <c r="K5293" s="28">
        <f t="shared" si="168"/>
        <v>6887</v>
      </c>
    </row>
    <row r="5294" spans="1:11" x14ac:dyDescent="0.35">
      <c r="A5294" s="69">
        <f t="shared" si="169"/>
        <v>45809</v>
      </c>
      <c r="B5294" t="s">
        <v>921</v>
      </c>
      <c r="C5294" t="s">
        <v>266</v>
      </c>
      <c r="D5294" t="s">
        <v>891</v>
      </c>
      <c r="E5294" t="s">
        <v>310</v>
      </c>
      <c r="F5294" t="s">
        <v>311</v>
      </c>
      <c r="G5294" t="s">
        <v>76</v>
      </c>
      <c r="H5294">
        <v>19</v>
      </c>
      <c r="I5294" s="68" t="str">
        <f>VLOOKUP(E5294,Refs!$P$2:$R$29,3,FALSE)</f>
        <v>Y61</v>
      </c>
      <c r="J5294" s="68" t="str">
        <f>VLOOKUP(E5294,Refs!$P$2:$S$29,4,FALSE)</f>
        <v>East of England</v>
      </c>
      <c r="K5294" s="28">
        <f t="shared" si="168"/>
        <v>19</v>
      </c>
    </row>
    <row r="5295" spans="1:11" x14ac:dyDescent="0.35">
      <c r="A5295" s="69">
        <f t="shared" si="169"/>
        <v>45809</v>
      </c>
      <c r="B5295" t="s">
        <v>921</v>
      </c>
      <c r="C5295" t="s">
        <v>266</v>
      </c>
      <c r="D5295" t="s">
        <v>891</v>
      </c>
      <c r="E5295" t="s">
        <v>310</v>
      </c>
      <c r="F5295" t="s">
        <v>311</v>
      </c>
      <c r="G5295" t="s">
        <v>77</v>
      </c>
      <c r="H5295">
        <v>3906</v>
      </c>
      <c r="I5295" s="68" t="str">
        <f>VLOOKUP(E5295,Refs!$P$2:$R$29,3,FALSE)</f>
        <v>Y61</v>
      </c>
      <c r="J5295" s="68" t="str">
        <f>VLOOKUP(E5295,Refs!$P$2:$S$29,4,FALSE)</f>
        <v>East of England</v>
      </c>
      <c r="K5295" s="28">
        <f t="shared" si="168"/>
        <v>3906</v>
      </c>
    </row>
    <row r="5296" spans="1:11" x14ac:dyDescent="0.35">
      <c r="A5296" s="69">
        <f t="shared" si="169"/>
        <v>45809</v>
      </c>
      <c r="B5296" t="s">
        <v>921</v>
      </c>
      <c r="C5296" t="s">
        <v>266</v>
      </c>
      <c r="D5296" t="s">
        <v>891</v>
      </c>
      <c r="E5296" t="s">
        <v>310</v>
      </c>
      <c r="F5296" t="s">
        <v>311</v>
      </c>
      <c r="G5296" t="s">
        <v>78</v>
      </c>
      <c r="H5296">
        <v>1481</v>
      </c>
      <c r="I5296" s="68" t="str">
        <f>VLOOKUP(E5296,Refs!$P$2:$R$29,3,FALSE)</f>
        <v>Y61</v>
      </c>
      <c r="J5296" s="68" t="str">
        <f>VLOOKUP(E5296,Refs!$P$2:$S$29,4,FALSE)</f>
        <v>East of England</v>
      </c>
      <c r="K5296" s="28">
        <f t="shared" si="168"/>
        <v>1481</v>
      </c>
    </row>
    <row r="5297" spans="1:11" x14ac:dyDescent="0.35">
      <c r="A5297" s="69">
        <f t="shared" si="169"/>
        <v>45809</v>
      </c>
      <c r="B5297" t="s">
        <v>921</v>
      </c>
      <c r="C5297" t="s">
        <v>266</v>
      </c>
      <c r="D5297" t="s">
        <v>891</v>
      </c>
      <c r="E5297" t="s">
        <v>310</v>
      </c>
      <c r="F5297" t="s">
        <v>311</v>
      </c>
      <c r="G5297" t="s">
        <v>79</v>
      </c>
      <c r="H5297">
        <v>1280</v>
      </c>
      <c r="I5297" s="68" t="str">
        <f>VLOOKUP(E5297,Refs!$P$2:$R$29,3,FALSE)</f>
        <v>Y61</v>
      </c>
      <c r="J5297" s="68" t="str">
        <f>VLOOKUP(E5297,Refs!$P$2:$S$29,4,FALSE)</f>
        <v>East of England</v>
      </c>
      <c r="K5297" s="28">
        <f t="shared" si="168"/>
        <v>1280</v>
      </c>
    </row>
    <row r="5298" spans="1:11" x14ac:dyDescent="0.35">
      <c r="A5298" s="69">
        <f t="shared" si="169"/>
        <v>45809</v>
      </c>
      <c r="B5298" t="s">
        <v>921</v>
      </c>
      <c r="C5298" t="s">
        <v>266</v>
      </c>
      <c r="D5298" t="s">
        <v>891</v>
      </c>
      <c r="E5298" t="s">
        <v>310</v>
      </c>
      <c r="F5298" t="s">
        <v>311</v>
      </c>
      <c r="G5298" t="s">
        <v>80</v>
      </c>
      <c r="H5298">
        <v>201</v>
      </c>
      <c r="I5298" s="68" t="str">
        <f>VLOOKUP(E5298,Refs!$P$2:$R$29,3,FALSE)</f>
        <v>Y61</v>
      </c>
      <c r="J5298" s="68" t="str">
        <f>VLOOKUP(E5298,Refs!$P$2:$S$29,4,FALSE)</f>
        <v>East of England</v>
      </c>
      <c r="K5298" s="28">
        <f t="shared" si="168"/>
        <v>201</v>
      </c>
    </row>
    <row r="5299" spans="1:11" x14ac:dyDescent="0.35">
      <c r="A5299" s="69">
        <f t="shared" si="169"/>
        <v>45809</v>
      </c>
      <c r="B5299" t="s">
        <v>921</v>
      </c>
      <c r="C5299" t="s">
        <v>266</v>
      </c>
      <c r="D5299" t="s">
        <v>891</v>
      </c>
      <c r="E5299" t="s">
        <v>310</v>
      </c>
      <c r="F5299" t="s">
        <v>311</v>
      </c>
      <c r="G5299" t="s">
        <v>25</v>
      </c>
      <c r="H5299">
        <v>2962</v>
      </c>
      <c r="I5299" s="68" t="str">
        <f>VLOOKUP(E5299,Refs!$P$2:$R$29,3,FALSE)</f>
        <v>Y61</v>
      </c>
      <c r="J5299" s="68" t="str">
        <f>VLOOKUP(E5299,Refs!$P$2:$S$29,4,FALSE)</f>
        <v>East of England</v>
      </c>
      <c r="K5299" s="28">
        <f t="shared" si="168"/>
        <v>2962</v>
      </c>
    </row>
    <row r="5300" spans="1:11" x14ac:dyDescent="0.35">
      <c r="A5300" s="69">
        <f t="shared" si="169"/>
        <v>45809</v>
      </c>
      <c r="B5300" t="s">
        <v>921</v>
      </c>
      <c r="C5300" t="s">
        <v>266</v>
      </c>
      <c r="D5300" t="s">
        <v>891</v>
      </c>
      <c r="E5300" t="s">
        <v>310</v>
      </c>
      <c r="F5300" t="s">
        <v>311</v>
      </c>
      <c r="G5300" t="s">
        <v>81</v>
      </c>
      <c r="H5300">
        <v>164</v>
      </c>
      <c r="I5300" s="68" t="str">
        <f>VLOOKUP(E5300,Refs!$P$2:$R$29,3,FALSE)</f>
        <v>Y61</v>
      </c>
      <c r="J5300" s="68" t="str">
        <f>VLOOKUP(E5300,Refs!$P$2:$S$29,4,FALSE)</f>
        <v>East of England</v>
      </c>
      <c r="K5300" s="28">
        <f t="shared" si="168"/>
        <v>164</v>
      </c>
    </row>
    <row r="5301" spans="1:11" x14ac:dyDescent="0.35">
      <c r="A5301" s="69">
        <f t="shared" si="169"/>
        <v>45809</v>
      </c>
      <c r="B5301" t="s">
        <v>921</v>
      </c>
      <c r="C5301" t="s">
        <v>266</v>
      </c>
      <c r="D5301" t="s">
        <v>891</v>
      </c>
      <c r="E5301" t="s">
        <v>310</v>
      </c>
      <c r="F5301" t="s">
        <v>311</v>
      </c>
      <c r="G5301" t="s">
        <v>82</v>
      </c>
      <c r="H5301">
        <v>1602</v>
      </c>
      <c r="I5301" s="68" t="str">
        <f>VLOOKUP(E5301,Refs!$P$2:$R$29,3,FALSE)</f>
        <v>Y61</v>
      </c>
      <c r="J5301" s="68" t="str">
        <f>VLOOKUP(E5301,Refs!$P$2:$S$29,4,FALSE)</f>
        <v>East of England</v>
      </c>
      <c r="K5301" s="28">
        <f t="shared" si="168"/>
        <v>1602</v>
      </c>
    </row>
    <row r="5302" spans="1:11" x14ac:dyDescent="0.35">
      <c r="A5302" s="69">
        <f t="shared" si="169"/>
        <v>45809</v>
      </c>
      <c r="B5302" t="s">
        <v>921</v>
      </c>
      <c r="C5302" t="s">
        <v>266</v>
      </c>
      <c r="D5302" t="s">
        <v>891</v>
      </c>
      <c r="E5302" t="s">
        <v>310</v>
      </c>
      <c r="F5302" t="s">
        <v>311</v>
      </c>
      <c r="G5302" t="s">
        <v>83</v>
      </c>
      <c r="H5302">
        <v>853</v>
      </c>
      <c r="I5302" s="68" t="str">
        <f>VLOOKUP(E5302,Refs!$P$2:$R$29,3,FALSE)</f>
        <v>Y61</v>
      </c>
      <c r="J5302" s="68" t="str">
        <f>VLOOKUP(E5302,Refs!$P$2:$S$29,4,FALSE)</f>
        <v>East of England</v>
      </c>
      <c r="K5302" s="28">
        <f t="shared" si="168"/>
        <v>853</v>
      </c>
    </row>
    <row r="5303" spans="1:11" x14ac:dyDescent="0.35">
      <c r="A5303" s="69">
        <f t="shared" si="169"/>
        <v>45809</v>
      </c>
      <c r="B5303" t="s">
        <v>921</v>
      </c>
      <c r="C5303" t="s">
        <v>266</v>
      </c>
      <c r="D5303" t="s">
        <v>891</v>
      </c>
      <c r="E5303" t="s">
        <v>310</v>
      </c>
      <c r="F5303" t="s">
        <v>311</v>
      </c>
      <c r="G5303" t="s">
        <v>84</v>
      </c>
      <c r="H5303">
        <v>1700</v>
      </c>
      <c r="I5303" s="68" t="str">
        <f>VLOOKUP(E5303,Refs!$P$2:$R$29,3,FALSE)</f>
        <v>Y61</v>
      </c>
      <c r="J5303" s="68" t="str">
        <f>VLOOKUP(E5303,Refs!$P$2:$S$29,4,FALSE)</f>
        <v>East of England</v>
      </c>
      <c r="K5303" s="28">
        <f t="shared" si="168"/>
        <v>1700</v>
      </c>
    </row>
    <row r="5304" spans="1:11" x14ac:dyDescent="0.35">
      <c r="A5304" s="69">
        <f t="shared" si="169"/>
        <v>45809</v>
      </c>
      <c r="B5304" t="s">
        <v>921</v>
      </c>
      <c r="C5304" t="s">
        <v>266</v>
      </c>
      <c r="D5304" t="s">
        <v>891</v>
      </c>
      <c r="E5304" t="s">
        <v>310</v>
      </c>
      <c r="F5304" t="s">
        <v>311</v>
      </c>
      <c r="G5304" t="s">
        <v>85</v>
      </c>
      <c r="H5304">
        <v>4871</v>
      </c>
      <c r="I5304" s="68" t="str">
        <f>VLOOKUP(E5304,Refs!$P$2:$R$29,3,FALSE)</f>
        <v>Y61</v>
      </c>
      <c r="J5304" s="68" t="str">
        <f>VLOOKUP(E5304,Refs!$P$2:$S$29,4,FALSE)</f>
        <v>East of England</v>
      </c>
      <c r="K5304" s="28">
        <f t="shared" si="168"/>
        <v>4871</v>
      </c>
    </row>
    <row r="5305" spans="1:11" x14ac:dyDescent="0.35">
      <c r="A5305" s="69">
        <f t="shared" si="169"/>
        <v>45809</v>
      </c>
      <c r="B5305" t="s">
        <v>921</v>
      </c>
      <c r="C5305" t="s">
        <v>266</v>
      </c>
      <c r="D5305" t="s">
        <v>891</v>
      </c>
      <c r="E5305" t="s">
        <v>310</v>
      </c>
      <c r="F5305" t="s">
        <v>311</v>
      </c>
      <c r="G5305" t="s">
        <v>86</v>
      </c>
      <c r="H5305">
        <v>176</v>
      </c>
      <c r="I5305" s="68" t="str">
        <f>VLOOKUP(E5305,Refs!$P$2:$R$29,3,FALSE)</f>
        <v>Y61</v>
      </c>
      <c r="J5305" s="68" t="str">
        <f>VLOOKUP(E5305,Refs!$P$2:$S$29,4,FALSE)</f>
        <v>East of England</v>
      </c>
      <c r="K5305" s="28">
        <f t="shared" si="168"/>
        <v>176</v>
      </c>
    </row>
    <row r="5306" spans="1:11" x14ac:dyDescent="0.35">
      <c r="A5306" s="69">
        <f t="shared" si="169"/>
        <v>45809</v>
      </c>
      <c r="B5306" t="s">
        <v>921</v>
      </c>
      <c r="C5306" t="s">
        <v>266</v>
      </c>
      <c r="D5306" t="s">
        <v>891</v>
      </c>
      <c r="E5306" t="s">
        <v>310</v>
      </c>
      <c r="F5306" t="s">
        <v>311</v>
      </c>
      <c r="G5306" t="s">
        <v>87</v>
      </c>
      <c r="H5306">
        <v>96</v>
      </c>
      <c r="I5306" s="68" t="str">
        <f>VLOOKUP(E5306,Refs!$P$2:$R$29,3,FALSE)</f>
        <v>Y61</v>
      </c>
      <c r="J5306" s="68" t="str">
        <f>VLOOKUP(E5306,Refs!$P$2:$S$29,4,FALSE)</f>
        <v>East of England</v>
      </c>
      <c r="K5306" s="28">
        <f t="shared" si="168"/>
        <v>96</v>
      </c>
    </row>
    <row r="5307" spans="1:11" x14ac:dyDescent="0.35">
      <c r="A5307" s="69">
        <f t="shared" si="169"/>
        <v>45809</v>
      </c>
      <c r="B5307" t="s">
        <v>921</v>
      </c>
      <c r="C5307" t="s">
        <v>266</v>
      </c>
      <c r="D5307" t="s">
        <v>891</v>
      </c>
      <c r="E5307" t="s">
        <v>310</v>
      </c>
      <c r="F5307" t="s">
        <v>311</v>
      </c>
      <c r="G5307" t="s">
        <v>88</v>
      </c>
      <c r="H5307">
        <v>3415</v>
      </c>
      <c r="I5307" s="68" t="str">
        <f>VLOOKUP(E5307,Refs!$P$2:$R$29,3,FALSE)</f>
        <v>Y61</v>
      </c>
      <c r="J5307" s="68" t="str">
        <f>VLOOKUP(E5307,Refs!$P$2:$S$29,4,FALSE)</f>
        <v>East of England</v>
      </c>
      <c r="K5307" s="28">
        <f t="shared" si="168"/>
        <v>3415</v>
      </c>
    </row>
    <row r="5308" spans="1:11" x14ac:dyDescent="0.35">
      <c r="A5308" s="69">
        <f t="shared" si="169"/>
        <v>45809</v>
      </c>
      <c r="B5308" t="s">
        <v>921</v>
      </c>
      <c r="C5308" t="s">
        <v>266</v>
      </c>
      <c r="D5308" t="s">
        <v>891</v>
      </c>
      <c r="E5308" t="s">
        <v>310</v>
      </c>
      <c r="F5308" t="s">
        <v>311</v>
      </c>
      <c r="G5308" t="s">
        <v>89</v>
      </c>
      <c r="H5308">
        <v>12325</v>
      </c>
      <c r="I5308" s="68" t="str">
        <f>VLOOKUP(E5308,Refs!$P$2:$R$29,3,FALSE)</f>
        <v>Y61</v>
      </c>
      <c r="J5308" s="68" t="str">
        <f>VLOOKUP(E5308,Refs!$P$2:$S$29,4,FALSE)</f>
        <v>East of England</v>
      </c>
      <c r="K5308" s="28">
        <f t="shared" si="168"/>
        <v>12325</v>
      </c>
    </row>
    <row r="5309" spans="1:11" x14ac:dyDescent="0.35">
      <c r="A5309" s="69">
        <f t="shared" si="169"/>
        <v>45809</v>
      </c>
      <c r="B5309" t="s">
        <v>921</v>
      </c>
      <c r="C5309" t="s">
        <v>266</v>
      </c>
      <c r="D5309" t="s">
        <v>891</v>
      </c>
      <c r="E5309" t="s">
        <v>310</v>
      </c>
      <c r="F5309" t="s">
        <v>311</v>
      </c>
      <c r="G5309" t="s">
        <v>90</v>
      </c>
      <c r="H5309">
        <v>6887</v>
      </c>
      <c r="I5309" s="68" t="str">
        <f>VLOOKUP(E5309,Refs!$P$2:$R$29,3,FALSE)</f>
        <v>Y61</v>
      </c>
      <c r="J5309" s="68" t="str">
        <f>VLOOKUP(E5309,Refs!$P$2:$S$29,4,FALSE)</f>
        <v>East of England</v>
      </c>
      <c r="K5309" s="28">
        <f t="shared" si="168"/>
        <v>6887</v>
      </c>
    </row>
    <row r="5310" spans="1:11" x14ac:dyDescent="0.35">
      <c r="A5310" s="69">
        <f t="shared" si="169"/>
        <v>45809</v>
      </c>
      <c r="B5310" t="s">
        <v>921</v>
      </c>
      <c r="C5310" t="s">
        <v>266</v>
      </c>
      <c r="D5310" t="s">
        <v>891</v>
      </c>
      <c r="E5310" t="s">
        <v>310</v>
      </c>
      <c r="F5310" t="s">
        <v>311</v>
      </c>
      <c r="G5310" t="s">
        <v>27</v>
      </c>
      <c r="H5310">
        <v>851</v>
      </c>
      <c r="I5310" s="68" t="str">
        <f>VLOOKUP(E5310,Refs!$P$2:$R$29,3,FALSE)</f>
        <v>Y61</v>
      </c>
      <c r="J5310" s="68" t="str">
        <f>VLOOKUP(E5310,Refs!$P$2:$S$29,4,FALSE)</f>
        <v>East of England</v>
      </c>
      <c r="K5310" s="28">
        <f t="shared" si="168"/>
        <v>851</v>
      </c>
    </row>
    <row r="5311" spans="1:11" x14ac:dyDescent="0.35">
      <c r="A5311" s="69">
        <f t="shared" si="169"/>
        <v>45809</v>
      </c>
      <c r="B5311" t="s">
        <v>921</v>
      </c>
      <c r="C5311" t="s">
        <v>266</v>
      </c>
      <c r="D5311" t="s">
        <v>891</v>
      </c>
      <c r="E5311" t="s">
        <v>310</v>
      </c>
      <c r="F5311" t="s">
        <v>311</v>
      </c>
      <c r="G5311" t="s">
        <v>29</v>
      </c>
      <c r="H5311">
        <v>1043</v>
      </c>
      <c r="I5311" s="68" t="str">
        <f>VLOOKUP(E5311,Refs!$P$2:$R$29,3,FALSE)</f>
        <v>Y61</v>
      </c>
      <c r="J5311" s="68" t="str">
        <f>VLOOKUP(E5311,Refs!$P$2:$S$29,4,FALSE)</f>
        <v>East of England</v>
      </c>
      <c r="K5311" s="28">
        <f t="shared" si="168"/>
        <v>1043</v>
      </c>
    </row>
    <row r="5312" spans="1:11" x14ac:dyDescent="0.35">
      <c r="A5312" s="69">
        <f t="shared" si="169"/>
        <v>45809</v>
      </c>
      <c r="B5312" t="s">
        <v>921</v>
      </c>
      <c r="C5312" t="s">
        <v>266</v>
      </c>
      <c r="D5312" t="s">
        <v>891</v>
      </c>
      <c r="E5312" t="s">
        <v>310</v>
      </c>
      <c r="F5312" t="s">
        <v>311</v>
      </c>
      <c r="G5312" t="s">
        <v>91</v>
      </c>
      <c r="H5312">
        <v>361</v>
      </c>
      <c r="I5312" s="68" t="str">
        <f>VLOOKUP(E5312,Refs!$P$2:$R$29,3,FALSE)</f>
        <v>Y61</v>
      </c>
      <c r="J5312" s="68" t="str">
        <f>VLOOKUP(E5312,Refs!$P$2:$S$29,4,FALSE)</f>
        <v>East of England</v>
      </c>
      <c r="K5312" s="28">
        <f t="shared" si="168"/>
        <v>361</v>
      </c>
    </row>
    <row r="5313" spans="1:11" x14ac:dyDescent="0.35">
      <c r="A5313" s="69">
        <f t="shared" si="169"/>
        <v>45809</v>
      </c>
      <c r="B5313" t="s">
        <v>921</v>
      </c>
      <c r="C5313" t="s">
        <v>266</v>
      </c>
      <c r="D5313" t="s">
        <v>891</v>
      </c>
      <c r="E5313" t="s">
        <v>310</v>
      </c>
      <c r="F5313" t="s">
        <v>311</v>
      </c>
      <c r="G5313" t="s">
        <v>92</v>
      </c>
      <c r="H5313">
        <v>2</v>
      </c>
      <c r="I5313" s="68" t="str">
        <f>VLOOKUP(E5313,Refs!$P$2:$R$29,3,FALSE)</f>
        <v>Y61</v>
      </c>
      <c r="J5313" s="68" t="str">
        <f>VLOOKUP(E5313,Refs!$P$2:$S$29,4,FALSE)</f>
        <v>East of England</v>
      </c>
      <c r="K5313" s="28">
        <f t="shared" si="168"/>
        <v>2</v>
      </c>
    </row>
    <row r="5314" spans="1:11" x14ac:dyDescent="0.35">
      <c r="A5314" s="69">
        <f t="shared" si="169"/>
        <v>45809</v>
      </c>
      <c r="B5314" t="s">
        <v>921</v>
      </c>
      <c r="C5314" t="s">
        <v>266</v>
      </c>
      <c r="D5314" t="s">
        <v>891</v>
      </c>
      <c r="E5314" t="s">
        <v>310</v>
      </c>
      <c r="F5314" t="s">
        <v>311</v>
      </c>
      <c r="G5314" t="s">
        <v>93</v>
      </c>
      <c r="H5314">
        <v>392</v>
      </c>
      <c r="I5314" s="68" t="str">
        <f>VLOOKUP(E5314,Refs!$P$2:$R$29,3,FALSE)</f>
        <v>Y61</v>
      </c>
      <c r="J5314" s="68" t="str">
        <f>VLOOKUP(E5314,Refs!$P$2:$S$29,4,FALSE)</f>
        <v>East of England</v>
      </c>
      <c r="K5314" s="28">
        <f t="shared" ref="K5314:K5377" si="170">IF(OR(H5314="NULL",H5314=0,H5314=""),"",H5314)</f>
        <v>392</v>
      </c>
    </row>
    <row r="5315" spans="1:11" x14ac:dyDescent="0.35">
      <c r="A5315" s="69">
        <f t="shared" ref="A5315:A5378" si="171">DATEVALUE(RIGHT(B5315,8))</f>
        <v>45809</v>
      </c>
      <c r="B5315" t="s">
        <v>921</v>
      </c>
      <c r="C5315" t="s">
        <v>266</v>
      </c>
      <c r="D5315" t="s">
        <v>891</v>
      </c>
      <c r="E5315" t="s">
        <v>310</v>
      </c>
      <c r="F5315" t="s">
        <v>311</v>
      </c>
      <c r="G5315" t="s">
        <v>94</v>
      </c>
      <c r="H5315">
        <v>39</v>
      </c>
      <c r="I5315" s="68" t="str">
        <f>VLOOKUP(E5315,Refs!$P$2:$R$29,3,FALSE)</f>
        <v>Y61</v>
      </c>
      <c r="J5315" s="68" t="str">
        <f>VLOOKUP(E5315,Refs!$P$2:$S$29,4,FALSE)</f>
        <v>East of England</v>
      </c>
      <c r="K5315" s="28">
        <f t="shared" si="170"/>
        <v>39</v>
      </c>
    </row>
    <row r="5316" spans="1:11" x14ac:dyDescent="0.35">
      <c r="A5316" s="69">
        <f t="shared" si="171"/>
        <v>45809</v>
      </c>
      <c r="B5316" t="s">
        <v>921</v>
      </c>
      <c r="C5316" t="s">
        <v>266</v>
      </c>
      <c r="D5316" t="s">
        <v>891</v>
      </c>
      <c r="E5316" t="s">
        <v>310</v>
      </c>
      <c r="F5316" t="s">
        <v>311</v>
      </c>
      <c r="G5316" t="s">
        <v>95</v>
      </c>
      <c r="H5316">
        <v>359</v>
      </c>
      <c r="I5316" s="68" t="str">
        <f>VLOOKUP(E5316,Refs!$P$2:$R$29,3,FALSE)</f>
        <v>Y61</v>
      </c>
      <c r="J5316" s="68" t="str">
        <f>VLOOKUP(E5316,Refs!$P$2:$S$29,4,FALSE)</f>
        <v>East of England</v>
      </c>
      <c r="K5316" s="28">
        <f t="shared" si="170"/>
        <v>359</v>
      </c>
    </row>
    <row r="5317" spans="1:11" x14ac:dyDescent="0.35">
      <c r="A5317" s="69">
        <f t="shared" si="171"/>
        <v>45809</v>
      </c>
      <c r="B5317" t="s">
        <v>921</v>
      </c>
      <c r="C5317" t="s">
        <v>266</v>
      </c>
      <c r="D5317" t="s">
        <v>891</v>
      </c>
      <c r="E5317" t="s">
        <v>310</v>
      </c>
      <c r="F5317" t="s">
        <v>311</v>
      </c>
      <c r="G5317" t="s">
        <v>96</v>
      </c>
      <c r="H5317">
        <v>54</v>
      </c>
      <c r="I5317" s="68" t="str">
        <f>VLOOKUP(E5317,Refs!$P$2:$R$29,3,FALSE)</f>
        <v>Y61</v>
      </c>
      <c r="J5317" s="68" t="str">
        <f>VLOOKUP(E5317,Refs!$P$2:$S$29,4,FALSE)</f>
        <v>East of England</v>
      </c>
      <c r="K5317" s="28">
        <f t="shared" si="170"/>
        <v>54</v>
      </c>
    </row>
    <row r="5318" spans="1:11" x14ac:dyDescent="0.35">
      <c r="A5318" s="69">
        <f t="shared" si="171"/>
        <v>45809</v>
      </c>
      <c r="B5318" t="s">
        <v>921</v>
      </c>
      <c r="C5318" t="s">
        <v>266</v>
      </c>
      <c r="D5318" t="s">
        <v>891</v>
      </c>
      <c r="E5318" t="s">
        <v>310</v>
      </c>
      <c r="F5318" t="s">
        <v>311</v>
      </c>
      <c r="G5318" t="s">
        <v>97</v>
      </c>
      <c r="H5318">
        <v>479</v>
      </c>
      <c r="I5318" s="68" t="str">
        <f>VLOOKUP(E5318,Refs!$P$2:$R$29,3,FALSE)</f>
        <v>Y61</v>
      </c>
      <c r="J5318" s="68" t="str">
        <f>VLOOKUP(E5318,Refs!$P$2:$S$29,4,FALSE)</f>
        <v>East of England</v>
      </c>
      <c r="K5318" s="28">
        <f t="shared" si="170"/>
        <v>479</v>
      </c>
    </row>
    <row r="5319" spans="1:11" x14ac:dyDescent="0.35">
      <c r="A5319" s="69">
        <f t="shared" si="171"/>
        <v>45809</v>
      </c>
      <c r="B5319" t="s">
        <v>921</v>
      </c>
      <c r="C5319" t="s">
        <v>266</v>
      </c>
      <c r="D5319" t="s">
        <v>891</v>
      </c>
      <c r="E5319" t="s">
        <v>310</v>
      </c>
      <c r="F5319" t="s">
        <v>311</v>
      </c>
      <c r="G5319" t="s">
        <v>31</v>
      </c>
      <c r="H5319">
        <v>297</v>
      </c>
      <c r="I5319" s="68" t="str">
        <f>VLOOKUP(E5319,Refs!$P$2:$R$29,3,FALSE)</f>
        <v>Y61</v>
      </c>
      <c r="J5319" s="68" t="str">
        <f>VLOOKUP(E5319,Refs!$P$2:$S$29,4,FALSE)</f>
        <v>East of England</v>
      </c>
      <c r="K5319" s="28">
        <f t="shared" si="170"/>
        <v>297</v>
      </c>
    </row>
    <row r="5320" spans="1:11" x14ac:dyDescent="0.35">
      <c r="A5320" s="69">
        <f t="shared" si="171"/>
        <v>45809</v>
      </c>
      <c r="B5320" t="s">
        <v>921</v>
      </c>
      <c r="C5320" t="s">
        <v>266</v>
      </c>
      <c r="D5320" t="s">
        <v>891</v>
      </c>
      <c r="E5320" t="s">
        <v>310</v>
      </c>
      <c r="F5320" t="s">
        <v>311</v>
      </c>
      <c r="G5320" t="s">
        <v>98</v>
      </c>
      <c r="H5320">
        <v>977</v>
      </c>
      <c r="I5320" s="68" t="str">
        <f>VLOOKUP(E5320,Refs!$P$2:$R$29,3,FALSE)</f>
        <v>Y61</v>
      </c>
      <c r="J5320" s="68" t="str">
        <f>VLOOKUP(E5320,Refs!$P$2:$S$29,4,FALSE)</f>
        <v>East of England</v>
      </c>
      <c r="K5320" s="28">
        <f t="shared" si="170"/>
        <v>977</v>
      </c>
    </row>
    <row r="5321" spans="1:11" x14ac:dyDescent="0.35">
      <c r="A5321" s="69">
        <f t="shared" si="171"/>
        <v>45809</v>
      </c>
      <c r="B5321" t="s">
        <v>921</v>
      </c>
      <c r="C5321" t="s">
        <v>266</v>
      </c>
      <c r="D5321" t="s">
        <v>891</v>
      </c>
      <c r="E5321" t="s">
        <v>310</v>
      </c>
      <c r="F5321" t="s">
        <v>311</v>
      </c>
      <c r="G5321" t="s">
        <v>99</v>
      </c>
      <c r="H5321">
        <v>701</v>
      </c>
      <c r="I5321" s="68" t="str">
        <f>VLOOKUP(E5321,Refs!$P$2:$R$29,3,FALSE)</f>
        <v>Y61</v>
      </c>
      <c r="J5321" s="68" t="str">
        <f>VLOOKUP(E5321,Refs!$P$2:$S$29,4,FALSE)</f>
        <v>East of England</v>
      </c>
      <c r="K5321" s="28">
        <f t="shared" si="170"/>
        <v>701</v>
      </c>
    </row>
    <row r="5322" spans="1:11" x14ac:dyDescent="0.35">
      <c r="A5322" s="69">
        <f t="shared" si="171"/>
        <v>45809</v>
      </c>
      <c r="B5322" t="s">
        <v>921</v>
      </c>
      <c r="C5322" t="s">
        <v>266</v>
      </c>
      <c r="D5322" t="s">
        <v>891</v>
      </c>
      <c r="E5322" t="s">
        <v>310</v>
      </c>
      <c r="F5322" t="s">
        <v>311</v>
      </c>
      <c r="G5322" t="s">
        <v>100</v>
      </c>
      <c r="H5322">
        <v>610</v>
      </c>
      <c r="I5322" s="68" t="str">
        <f>VLOOKUP(E5322,Refs!$P$2:$R$29,3,FALSE)</f>
        <v>Y61</v>
      </c>
      <c r="J5322" s="68" t="str">
        <f>VLOOKUP(E5322,Refs!$P$2:$S$29,4,FALSE)</f>
        <v>East of England</v>
      </c>
      <c r="K5322" s="28">
        <f t="shared" si="170"/>
        <v>610</v>
      </c>
    </row>
    <row r="5323" spans="1:11" x14ac:dyDescent="0.35">
      <c r="A5323" s="69">
        <f t="shared" si="171"/>
        <v>45809</v>
      </c>
      <c r="B5323" t="s">
        <v>921</v>
      </c>
      <c r="C5323" t="s">
        <v>266</v>
      </c>
      <c r="D5323" t="s">
        <v>891</v>
      </c>
      <c r="E5323" t="s">
        <v>310</v>
      </c>
      <c r="F5323" t="s">
        <v>311</v>
      </c>
      <c r="G5323" t="s">
        <v>101</v>
      </c>
      <c r="H5323">
        <v>318</v>
      </c>
      <c r="I5323" s="68" t="str">
        <f>VLOOKUP(E5323,Refs!$P$2:$R$29,3,FALSE)</f>
        <v>Y61</v>
      </c>
      <c r="J5323" s="68" t="str">
        <f>VLOOKUP(E5323,Refs!$P$2:$S$29,4,FALSE)</f>
        <v>East of England</v>
      </c>
      <c r="K5323" s="28">
        <f t="shared" si="170"/>
        <v>318</v>
      </c>
    </row>
    <row r="5324" spans="1:11" x14ac:dyDescent="0.35">
      <c r="A5324" s="69">
        <f t="shared" si="171"/>
        <v>45809</v>
      </c>
      <c r="B5324" t="s">
        <v>921</v>
      </c>
      <c r="C5324" t="s">
        <v>266</v>
      </c>
      <c r="D5324" t="s">
        <v>891</v>
      </c>
      <c r="E5324" t="s">
        <v>310</v>
      </c>
      <c r="F5324" t="s">
        <v>311</v>
      </c>
      <c r="G5324" t="s">
        <v>102</v>
      </c>
      <c r="H5324">
        <v>262</v>
      </c>
      <c r="I5324" s="68" t="str">
        <f>VLOOKUP(E5324,Refs!$P$2:$R$29,3,FALSE)</f>
        <v>Y61</v>
      </c>
      <c r="J5324" s="68" t="str">
        <f>VLOOKUP(E5324,Refs!$P$2:$S$29,4,FALSE)</f>
        <v>East of England</v>
      </c>
      <c r="K5324" s="28">
        <f t="shared" si="170"/>
        <v>262</v>
      </c>
    </row>
    <row r="5325" spans="1:11" x14ac:dyDescent="0.35">
      <c r="A5325" s="69">
        <f t="shared" si="171"/>
        <v>45809</v>
      </c>
      <c r="B5325" t="s">
        <v>921</v>
      </c>
      <c r="C5325" t="s">
        <v>266</v>
      </c>
      <c r="D5325" t="s">
        <v>891</v>
      </c>
      <c r="E5325" t="s">
        <v>310</v>
      </c>
      <c r="F5325" t="s">
        <v>311</v>
      </c>
      <c r="G5325" t="s">
        <v>103</v>
      </c>
      <c r="H5325">
        <v>41</v>
      </c>
      <c r="I5325" s="68" t="str">
        <f>VLOOKUP(E5325,Refs!$P$2:$R$29,3,FALSE)</f>
        <v>Y61</v>
      </c>
      <c r="J5325" s="68" t="str">
        <f>VLOOKUP(E5325,Refs!$P$2:$S$29,4,FALSE)</f>
        <v>East of England</v>
      </c>
      <c r="K5325" s="28">
        <f t="shared" si="170"/>
        <v>41</v>
      </c>
    </row>
    <row r="5326" spans="1:11" x14ac:dyDescent="0.35">
      <c r="A5326" s="69">
        <f t="shared" si="171"/>
        <v>45809</v>
      </c>
      <c r="B5326" t="s">
        <v>921</v>
      </c>
      <c r="C5326" t="s">
        <v>266</v>
      </c>
      <c r="D5326" t="s">
        <v>891</v>
      </c>
      <c r="E5326" t="s">
        <v>310</v>
      </c>
      <c r="F5326" t="s">
        <v>311</v>
      </c>
      <c r="G5326" t="s">
        <v>104</v>
      </c>
      <c r="H5326">
        <v>409</v>
      </c>
      <c r="I5326" s="68" t="str">
        <f>VLOOKUP(E5326,Refs!$P$2:$R$29,3,FALSE)</f>
        <v>Y61</v>
      </c>
      <c r="J5326" s="68" t="str">
        <f>VLOOKUP(E5326,Refs!$P$2:$S$29,4,FALSE)</f>
        <v>East of England</v>
      </c>
      <c r="K5326" s="28">
        <f t="shared" si="170"/>
        <v>409</v>
      </c>
    </row>
    <row r="5327" spans="1:11" x14ac:dyDescent="0.35">
      <c r="A5327" s="69">
        <f t="shared" si="171"/>
        <v>45809</v>
      </c>
      <c r="B5327" t="s">
        <v>921</v>
      </c>
      <c r="C5327" t="s">
        <v>266</v>
      </c>
      <c r="D5327" t="s">
        <v>891</v>
      </c>
      <c r="E5327" t="s">
        <v>310</v>
      </c>
      <c r="F5327" t="s">
        <v>311</v>
      </c>
      <c r="G5327" t="s">
        <v>105</v>
      </c>
      <c r="H5327">
        <v>830796</v>
      </c>
      <c r="I5327" s="68" t="str">
        <f>VLOOKUP(E5327,Refs!$P$2:$R$29,3,FALSE)</f>
        <v>Y61</v>
      </c>
      <c r="J5327" s="68" t="str">
        <f>VLOOKUP(E5327,Refs!$P$2:$S$29,4,FALSE)</f>
        <v>East of England</v>
      </c>
      <c r="K5327" s="28">
        <f t="shared" si="170"/>
        <v>830796</v>
      </c>
    </row>
    <row r="5328" spans="1:11" x14ac:dyDescent="0.35">
      <c r="A5328" s="69">
        <f t="shared" si="171"/>
        <v>45809</v>
      </c>
      <c r="B5328" t="s">
        <v>921</v>
      </c>
      <c r="C5328" t="s">
        <v>266</v>
      </c>
      <c r="D5328" t="s">
        <v>891</v>
      </c>
      <c r="E5328" t="s">
        <v>310</v>
      </c>
      <c r="F5328" t="s">
        <v>311</v>
      </c>
      <c r="G5328" t="s">
        <v>106</v>
      </c>
      <c r="H5328">
        <v>889</v>
      </c>
      <c r="I5328" s="68" t="str">
        <f>VLOOKUP(E5328,Refs!$P$2:$R$29,3,FALSE)</f>
        <v>Y61</v>
      </c>
      <c r="J5328" s="68" t="str">
        <f>VLOOKUP(E5328,Refs!$P$2:$S$29,4,FALSE)</f>
        <v>East of England</v>
      </c>
      <c r="K5328" s="28">
        <f t="shared" si="170"/>
        <v>889</v>
      </c>
    </row>
    <row r="5329" spans="1:11" x14ac:dyDescent="0.35">
      <c r="A5329" s="69">
        <f t="shared" si="171"/>
        <v>45809</v>
      </c>
      <c r="B5329" t="s">
        <v>921</v>
      </c>
      <c r="C5329" t="s">
        <v>266</v>
      </c>
      <c r="D5329" t="s">
        <v>891</v>
      </c>
      <c r="E5329" t="s">
        <v>310</v>
      </c>
      <c r="F5329" t="s">
        <v>311</v>
      </c>
      <c r="G5329" t="s">
        <v>107</v>
      </c>
      <c r="H5329">
        <v>434</v>
      </c>
      <c r="I5329" s="68" t="str">
        <f>VLOOKUP(E5329,Refs!$P$2:$R$29,3,FALSE)</f>
        <v>Y61</v>
      </c>
      <c r="J5329" s="68" t="str">
        <f>VLOOKUP(E5329,Refs!$P$2:$S$29,4,FALSE)</f>
        <v>East of England</v>
      </c>
      <c r="K5329" s="28">
        <f t="shared" si="170"/>
        <v>434</v>
      </c>
    </row>
    <row r="5330" spans="1:11" x14ac:dyDescent="0.35">
      <c r="A5330" s="69">
        <f t="shared" si="171"/>
        <v>45809</v>
      </c>
      <c r="B5330" t="s">
        <v>921</v>
      </c>
      <c r="C5330" t="s">
        <v>266</v>
      </c>
      <c r="D5330" t="s">
        <v>891</v>
      </c>
      <c r="E5330" t="s">
        <v>310</v>
      </c>
      <c r="F5330" t="s">
        <v>311</v>
      </c>
      <c r="G5330" t="s">
        <v>108</v>
      </c>
      <c r="H5330">
        <v>51</v>
      </c>
      <c r="I5330" s="68" t="str">
        <f>VLOOKUP(E5330,Refs!$P$2:$R$29,3,FALSE)</f>
        <v>Y61</v>
      </c>
      <c r="J5330" s="68" t="str">
        <f>VLOOKUP(E5330,Refs!$P$2:$S$29,4,FALSE)</f>
        <v>East of England</v>
      </c>
      <c r="K5330" s="28">
        <f t="shared" si="170"/>
        <v>51</v>
      </c>
    </row>
    <row r="5331" spans="1:11" x14ac:dyDescent="0.35">
      <c r="A5331" s="69">
        <f t="shared" si="171"/>
        <v>45809</v>
      </c>
      <c r="B5331" t="s">
        <v>921</v>
      </c>
      <c r="C5331" t="s">
        <v>266</v>
      </c>
      <c r="D5331" t="s">
        <v>891</v>
      </c>
      <c r="E5331" t="s">
        <v>310</v>
      </c>
      <c r="F5331" t="s">
        <v>311</v>
      </c>
      <c r="G5331" t="s">
        <v>109</v>
      </c>
      <c r="H5331">
        <v>272</v>
      </c>
      <c r="I5331" s="68" t="str">
        <f>VLOOKUP(E5331,Refs!$P$2:$R$29,3,FALSE)</f>
        <v>Y61</v>
      </c>
      <c r="J5331" s="68" t="str">
        <f>VLOOKUP(E5331,Refs!$P$2:$S$29,4,FALSE)</f>
        <v>East of England</v>
      </c>
      <c r="K5331" s="28">
        <f t="shared" si="170"/>
        <v>272</v>
      </c>
    </row>
    <row r="5332" spans="1:11" x14ac:dyDescent="0.35">
      <c r="A5332" s="69">
        <f t="shared" si="171"/>
        <v>45809</v>
      </c>
      <c r="B5332" t="s">
        <v>921</v>
      </c>
      <c r="C5332" t="s">
        <v>266</v>
      </c>
      <c r="D5332" t="s">
        <v>891</v>
      </c>
      <c r="E5332" t="s">
        <v>310</v>
      </c>
      <c r="F5332" t="s">
        <v>311</v>
      </c>
      <c r="G5332" t="s">
        <v>110</v>
      </c>
      <c r="H5332">
        <v>455105</v>
      </c>
      <c r="I5332" s="68" t="str">
        <f>VLOOKUP(E5332,Refs!$P$2:$R$29,3,FALSE)</f>
        <v>Y61</v>
      </c>
      <c r="J5332" s="68" t="str">
        <f>VLOOKUP(E5332,Refs!$P$2:$S$29,4,FALSE)</f>
        <v>East of England</v>
      </c>
      <c r="K5332" s="28">
        <f t="shared" si="170"/>
        <v>455105</v>
      </c>
    </row>
    <row r="5333" spans="1:11" x14ac:dyDescent="0.35">
      <c r="A5333" s="69">
        <f t="shared" si="171"/>
        <v>45809</v>
      </c>
      <c r="B5333" t="s">
        <v>921</v>
      </c>
      <c r="C5333" t="s">
        <v>266</v>
      </c>
      <c r="D5333" t="s">
        <v>891</v>
      </c>
      <c r="E5333" t="s">
        <v>310</v>
      </c>
      <c r="F5333" t="s">
        <v>311</v>
      </c>
      <c r="G5333" t="s">
        <v>111</v>
      </c>
      <c r="H5333">
        <v>840</v>
      </c>
      <c r="I5333" s="68" t="str">
        <f>VLOOKUP(E5333,Refs!$P$2:$R$29,3,FALSE)</f>
        <v>Y61</v>
      </c>
      <c r="J5333" s="68" t="str">
        <f>VLOOKUP(E5333,Refs!$P$2:$S$29,4,FALSE)</f>
        <v>East of England</v>
      </c>
      <c r="K5333" s="28">
        <f t="shared" si="170"/>
        <v>840</v>
      </c>
    </row>
    <row r="5334" spans="1:11" x14ac:dyDescent="0.35">
      <c r="A5334" s="69">
        <f t="shared" si="171"/>
        <v>45809</v>
      </c>
      <c r="B5334" t="s">
        <v>921</v>
      </c>
      <c r="C5334" t="s">
        <v>266</v>
      </c>
      <c r="D5334" t="s">
        <v>891</v>
      </c>
      <c r="E5334" t="s">
        <v>310</v>
      </c>
      <c r="F5334" t="s">
        <v>311</v>
      </c>
      <c r="G5334" t="s">
        <v>814</v>
      </c>
      <c r="H5334">
        <v>2508</v>
      </c>
      <c r="I5334" s="68" t="str">
        <f>VLOOKUP(E5334,Refs!$P$2:$R$29,3,FALSE)</f>
        <v>Y61</v>
      </c>
      <c r="J5334" s="68" t="str">
        <f>VLOOKUP(E5334,Refs!$P$2:$S$29,4,FALSE)</f>
        <v>East of England</v>
      </c>
      <c r="K5334" s="28">
        <f t="shared" si="170"/>
        <v>2508</v>
      </c>
    </row>
    <row r="5335" spans="1:11" x14ac:dyDescent="0.35">
      <c r="A5335" s="69">
        <f t="shared" si="171"/>
        <v>45809</v>
      </c>
      <c r="B5335" t="s">
        <v>921</v>
      </c>
      <c r="C5335" t="s">
        <v>266</v>
      </c>
      <c r="D5335" t="s">
        <v>891</v>
      </c>
      <c r="E5335" t="s">
        <v>310</v>
      </c>
      <c r="F5335" t="s">
        <v>311</v>
      </c>
      <c r="G5335" t="s">
        <v>815</v>
      </c>
      <c r="H5335">
        <v>183</v>
      </c>
      <c r="I5335" s="68" t="str">
        <f>VLOOKUP(E5335,Refs!$P$2:$R$29,3,FALSE)</f>
        <v>Y61</v>
      </c>
      <c r="J5335" s="68" t="str">
        <f>VLOOKUP(E5335,Refs!$P$2:$S$29,4,FALSE)</f>
        <v>East of England</v>
      </c>
      <c r="K5335" s="28">
        <f t="shared" si="170"/>
        <v>183</v>
      </c>
    </row>
    <row r="5336" spans="1:11" x14ac:dyDescent="0.35">
      <c r="A5336" s="69">
        <f t="shared" si="171"/>
        <v>45809</v>
      </c>
      <c r="B5336" t="s">
        <v>921</v>
      </c>
      <c r="C5336" t="s">
        <v>266</v>
      </c>
      <c r="D5336" t="s">
        <v>891</v>
      </c>
      <c r="E5336" t="s">
        <v>310</v>
      </c>
      <c r="F5336" t="s">
        <v>311</v>
      </c>
      <c r="G5336" t="s">
        <v>112</v>
      </c>
      <c r="H5336">
        <v>5221</v>
      </c>
      <c r="I5336" s="68" t="str">
        <f>VLOOKUP(E5336,Refs!$P$2:$R$29,3,FALSE)</f>
        <v>Y61</v>
      </c>
      <c r="J5336" s="68" t="str">
        <f>VLOOKUP(E5336,Refs!$P$2:$S$29,4,FALSE)</f>
        <v>East of England</v>
      </c>
      <c r="K5336" s="28">
        <f t="shared" si="170"/>
        <v>5221</v>
      </c>
    </row>
    <row r="5337" spans="1:11" x14ac:dyDescent="0.35">
      <c r="A5337" s="69">
        <f t="shared" si="171"/>
        <v>45809</v>
      </c>
      <c r="B5337" t="s">
        <v>921</v>
      </c>
      <c r="C5337" t="s">
        <v>266</v>
      </c>
      <c r="D5337" t="s">
        <v>891</v>
      </c>
      <c r="E5337" t="s">
        <v>310</v>
      </c>
      <c r="F5337" t="s">
        <v>311</v>
      </c>
      <c r="G5337" t="s">
        <v>113</v>
      </c>
      <c r="H5337">
        <v>3</v>
      </c>
      <c r="I5337" s="68" t="str">
        <f>VLOOKUP(E5337,Refs!$P$2:$R$29,3,FALSE)</f>
        <v>Y61</v>
      </c>
      <c r="J5337" s="68" t="str">
        <f>VLOOKUP(E5337,Refs!$P$2:$S$29,4,FALSE)</f>
        <v>East of England</v>
      </c>
      <c r="K5337" s="28">
        <f t="shared" si="170"/>
        <v>3</v>
      </c>
    </row>
    <row r="5338" spans="1:11" x14ac:dyDescent="0.35">
      <c r="A5338" s="69">
        <f t="shared" si="171"/>
        <v>45809</v>
      </c>
      <c r="B5338" t="s">
        <v>921</v>
      </c>
      <c r="C5338" t="s">
        <v>266</v>
      </c>
      <c r="D5338" t="s">
        <v>891</v>
      </c>
      <c r="E5338" t="s">
        <v>310</v>
      </c>
      <c r="F5338" t="s">
        <v>311</v>
      </c>
      <c r="G5338" t="s">
        <v>114</v>
      </c>
      <c r="H5338">
        <v>3315</v>
      </c>
      <c r="I5338" s="68" t="str">
        <f>VLOOKUP(E5338,Refs!$P$2:$R$29,3,FALSE)</f>
        <v>Y61</v>
      </c>
      <c r="J5338" s="68" t="str">
        <f>VLOOKUP(E5338,Refs!$P$2:$S$29,4,FALSE)</f>
        <v>East of England</v>
      </c>
      <c r="K5338" s="28">
        <f t="shared" si="170"/>
        <v>3315</v>
      </c>
    </row>
    <row r="5339" spans="1:11" x14ac:dyDescent="0.35">
      <c r="A5339" s="69">
        <f t="shared" si="171"/>
        <v>45809</v>
      </c>
      <c r="B5339" t="s">
        <v>921</v>
      </c>
      <c r="C5339" t="s">
        <v>266</v>
      </c>
      <c r="D5339" t="s">
        <v>891</v>
      </c>
      <c r="E5339" t="s">
        <v>310</v>
      </c>
      <c r="F5339" t="s">
        <v>311</v>
      </c>
      <c r="G5339" t="s">
        <v>115</v>
      </c>
      <c r="H5339">
        <v>983</v>
      </c>
      <c r="I5339" s="68" t="str">
        <f>VLOOKUP(E5339,Refs!$P$2:$R$29,3,FALSE)</f>
        <v>Y61</v>
      </c>
      <c r="J5339" s="68" t="str">
        <f>VLOOKUP(E5339,Refs!$P$2:$S$29,4,FALSE)</f>
        <v>East of England</v>
      </c>
      <c r="K5339" s="28">
        <f t="shared" si="170"/>
        <v>983</v>
      </c>
    </row>
    <row r="5340" spans="1:11" x14ac:dyDescent="0.35">
      <c r="A5340" s="69">
        <f t="shared" si="171"/>
        <v>45809</v>
      </c>
      <c r="B5340" t="s">
        <v>921</v>
      </c>
      <c r="C5340" t="s">
        <v>266</v>
      </c>
      <c r="D5340" t="s">
        <v>891</v>
      </c>
      <c r="E5340" t="s">
        <v>310</v>
      </c>
      <c r="F5340" t="s">
        <v>311</v>
      </c>
      <c r="G5340" t="s">
        <v>116</v>
      </c>
      <c r="H5340">
        <v>1270</v>
      </c>
      <c r="I5340" s="68" t="str">
        <f>VLOOKUP(E5340,Refs!$P$2:$R$29,3,FALSE)</f>
        <v>Y61</v>
      </c>
      <c r="J5340" s="68" t="str">
        <f>VLOOKUP(E5340,Refs!$P$2:$S$29,4,FALSE)</f>
        <v>East of England</v>
      </c>
      <c r="K5340" s="28">
        <f t="shared" si="170"/>
        <v>1270</v>
      </c>
    </row>
    <row r="5341" spans="1:11" x14ac:dyDescent="0.35">
      <c r="A5341" s="69">
        <f t="shared" si="171"/>
        <v>45809</v>
      </c>
      <c r="B5341" t="s">
        <v>921</v>
      </c>
      <c r="C5341" t="s">
        <v>266</v>
      </c>
      <c r="D5341" t="s">
        <v>891</v>
      </c>
      <c r="E5341" t="s">
        <v>310</v>
      </c>
      <c r="F5341" t="s">
        <v>311</v>
      </c>
      <c r="G5341" t="s">
        <v>117</v>
      </c>
      <c r="H5341">
        <v>635</v>
      </c>
      <c r="I5341" s="68" t="str">
        <f>VLOOKUP(E5341,Refs!$P$2:$R$29,3,FALSE)</f>
        <v>Y61</v>
      </c>
      <c r="J5341" s="68" t="str">
        <f>VLOOKUP(E5341,Refs!$P$2:$S$29,4,FALSE)</f>
        <v>East of England</v>
      </c>
      <c r="K5341" s="28">
        <f t="shared" si="170"/>
        <v>635</v>
      </c>
    </row>
    <row r="5342" spans="1:11" x14ac:dyDescent="0.35">
      <c r="A5342" s="69">
        <f t="shared" si="171"/>
        <v>45809</v>
      </c>
      <c r="B5342" t="s">
        <v>921</v>
      </c>
      <c r="C5342" t="s">
        <v>266</v>
      </c>
      <c r="D5342" t="s">
        <v>891</v>
      </c>
      <c r="E5342" t="s">
        <v>310</v>
      </c>
      <c r="F5342" t="s">
        <v>311</v>
      </c>
      <c r="G5342" t="s">
        <v>118</v>
      </c>
      <c r="H5342">
        <v>82</v>
      </c>
      <c r="I5342" s="68" t="str">
        <f>VLOOKUP(E5342,Refs!$P$2:$R$29,3,FALSE)</f>
        <v>Y61</v>
      </c>
      <c r="J5342" s="68" t="str">
        <f>VLOOKUP(E5342,Refs!$P$2:$S$29,4,FALSE)</f>
        <v>East of England</v>
      </c>
      <c r="K5342" s="28">
        <f t="shared" si="170"/>
        <v>82</v>
      </c>
    </row>
    <row r="5343" spans="1:11" x14ac:dyDescent="0.35">
      <c r="A5343" s="69">
        <f t="shared" si="171"/>
        <v>45809</v>
      </c>
      <c r="B5343" t="s">
        <v>921</v>
      </c>
      <c r="C5343" t="s">
        <v>266</v>
      </c>
      <c r="D5343" t="s">
        <v>891</v>
      </c>
      <c r="E5343" t="s">
        <v>310</v>
      </c>
      <c r="F5343" t="s">
        <v>311</v>
      </c>
      <c r="G5343" t="s">
        <v>119</v>
      </c>
      <c r="H5343">
        <v>4</v>
      </c>
      <c r="I5343" s="68" t="str">
        <f>VLOOKUP(E5343,Refs!$P$2:$R$29,3,FALSE)</f>
        <v>Y61</v>
      </c>
      <c r="J5343" s="68" t="str">
        <f>VLOOKUP(E5343,Refs!$P$2:$S$29,4,FALSE)</f>
        <v>East of England</v>
      </c>
      <c r="K5343" s="28">
        <f t="shared" si="170"/>
        <v>4</v>
      </c>
    </row>
    <row r="5344" spans="1:11" x14ac:dyDescent="0.35">
      <c r="A5344" s="69">
        <f t="shared" si="171"/>
        <v>45809</v>
      </c>
      <c r="B5344" t="s">
        <v>921</v>
      </c>
      <c r="C5344" t="s">
        <v>266</v>
      </c>
      <c r="D5344" t="s">
        <v>891</v>
      </c>
      <c r="E5344" t="s">
        <v>310</v>
      </c>
      <c r="F5344" t="s">
        <v>311</v>
      </c>
      <c r="G5344" t="s">
        <v>120</v>
      </c>
      <c r="H5344">
        <v>851</v>
      </c>
      <c r="I5344" s="68" t="str">
        <f>VLOOKUP(E5344,Refs!$P$2:$R$29,3,FALSE)</f>
        <v>Y61</v>
      </c>
      <c r="J5344" s="68" t="str">
        <f>VLOOKUP(E5344,Refs!$P$2:$S$29,4,FALSE)</f>
        <v>East of England</v>
      </c>
      <c r="K5344" s="28">
        <f t="shared" si="170"/>
        <v>851</v>
      </c>
    </row>
    <row r="5345" spans="1:11" x14ac:dyDescent="0.35">
      <c r="A5345" s="69">
        <f t="shared" si="171"/>
        <v>45809</v>
      </c>
      <c r="B5345" t="s">
        <v>921</v>
      </c>
      <c r="C5345" t="s">
        <v>266</v>
      </c>
      <c r="D5345" t="s">
        <v>891</v>
      </c>
      <c r="E5345" t="s">
        <v>310</v>
      </c>
      <c r="F5345" t="s">
        <v>311</v>
      </c>
      <c r="G5345" t="s">
        <v>121</v>
      </c>
      <c r="H5345">
        <v>282</v>
      </c>
      <c r="I5345" s="68" t="str">
        <f>VLOOKUP(E5345,Refs!$P$2:$R$29,3,FALSE)</f>
        <v>Y61</v>
      </c>
      <c r="J5345" s="68" t="str">
        <f>VLOOKUP(E5345,Refs!$P$2:$S$29,4,FALSE)</f>
        <v>East of England</v>
      </c>
      <c r="K5345" s="28">
        <f t="shared" si="170"/>
        <v>282</v>
      </c>
    </row>
    <row r="5346" spans="1:11" x14ac:dyDescent="0.35">
      <c r="A5346" s="69">
        <f t="shared" si="171"/>
        <v>45809</v>
      </c>
      <c r="B5346" t="s">
        <v>921</v>
      </c>
      <c r="C5346" t="s">
        <v>266</v>
      </c>
      <c r="D5346" t="s">
        <v>891</v>
      </c>
      <c r="E5346" t="s">
        <v>310</v>
      </c>
      <c r="F5346" t="s">
        <v>311</v>
      </c>
      <c r="G5346" t="s">
        <v>122</v>
      </c>
      <c r="H5346">
        <v>768</v>
      </c>
      <c r="I5346" s="68" t="str">
        <f>VLOOKUP(E5346,Refs!$P$2:$R$29,3,FALSE)</f>
        <v>Y61</v>
      </c>
      <c r="J5346" s="68" t="str">
        <f>VLOOKUP(E5346,Refs!$P$2:$S$29,4,FALSE)</f>
        <v>East of England</v>
      </c>
      <c r="K5346" s="28">
        <f t="shared" si="170"/>
        <v>768</v>
      </c>
    </row>
    <row r="5347" spans="1:11" x14ac:dyDescent="0.35">
      <c r="A5347" s="69">
        <f t="shared" si="171"/>
        <v>45809</v>
      </c>
      <c r="B5347" t="s">
        <v>921</v>
      </c>
      <c r="C5347" t="s">
        <v>266</v>
      </c>
      <c r="D5347" t="s">
        <v>891</v>
      </c>
      <c r="E5347" t="s">
        <v>310</v>
      </c>
      <c r="F5347" t="s">
        <v>311</v>
      </c>
      <c r="G5347" t="s">
        <v>123</v>
      </c>
      <c r="H5347">
        <v>62</v>
      </c>
      <c r="I5347" s="68" t="str">
        <f>VLOOKUP(E5347,Refs!$P$2:$R$29,3,FALSE)</f>
        <v>Y61</v>
      </c>
      <c r="J5347" s="68" t="str">
        <f>VLOOKUP(E5347,Refs!$P$2:$S$29,4,FALSE)</f>
        <v>East of England</v>
      </c>
      <c r="K5347" s="28">
        <f t="shared" si="170"/>
        <v>62</v>
      </c>
    </row>
    <row r="5348" spans="1:11" x14ac:dyDescent="0.35">
      <c r="A5348" s="69">
        <f t="shared" si="171"/>
        <v>45809</v>
      </c>
      <c r="B5348" t="s">
        <v>921</v>
      </c>
      <c r="C5348" t="s">
        <v>266</v>
      </c>
      <c r="D5348" t="s">
        <v>891</v>
      </c>
      <c r="E5348" t="s">
        <v>310</v>
      </c>
      <c r="F5348" t="s">
        <v>311</v>
      </c>
      <c r="G5348" t="s">
        <v>124</v>
      </c>
      <c r="H5348">
        <v>8</v>
      </c>
      <c r="I5348" s="68" t="str">
        <f>VLOOKUP(E5348,Refs!$P$2:$R$29,3,FALSE)</f>
        <v>Y61</v>
      </c>
      <c r="J5348" s="68" t="str">
        <f>VLOOKUP(E5348,Refs!$P$2:$S$29,4,FALSE)</f>
        <v>East of England</v>
      </c>
      <c r="K5348" s="28">
        <f t="shared" si="170"/>
        <v>8</v>
      </c>
    </row>
    <row r="5349" spans="1:11" x14ac:dyDescent="0.35">
      <c r="A5349" s="69">
        <f t="shared" si="171"/>
        <v>45809</v>
      </c>
      <c r="B5349" t="s">
        <v>921</v>
      </c>
      <c r="C5349" t="s">
        <v>266</v>
      </c>
      <c r="D5349" t="s">
        <v>891</v>
      </c>
      <c r="E5349" t="s">
        <v>310</v>
      </c>
      <c r="F5349" t="s">
        <v>311</v>
      </c>
      <c r="G5349" t="s">
        <v>125</v>
      </c>
      <c r="H5349">
        <v>0</v>
      </c>
      <c r="I5349" s="68" t="str">
        <f>VLOOKUP(E5349,Refs!$P$2:$R$29,3,FALSE)</f>
        <v>Y61</v>
      </c>
      <c r="J5349" s="68" t="str">
        <f>VLOOKUP(E5349,Refs!$P$2:$S$29,4,FALSE)</f>
        <v>East of England</v>
      </c>
      <c r="K5349" s="28" t="str">
        <f t="shared" si="170"/>
        <v/>
      </c>
    </row>
    <row r="5350" spans="1:11" x14ac:dyDescent="0.35">
      <c r="A5350" s="69">
        <f t="shared" si="171"/>
        <v>45809</v>
      </c>
      <c r="B5350" t="s">
        <v>921</v>
      </c>
      <c r="C5350" t="s">
        <v>266</v>
      </c>
      <c r="D5350" t="s">
        <v>891</v>
      </c>
      <c r="E5350" t="s">
        <v>310</v>
      </c>
      <c r="F5350" t="s">
        <v>311</v>
      </c>
      <c r="G5350" t="s">
        <v>126</v>
      </c>
      <c r="H5350" t="s">
        <v>892</v>
      </c>
      <c r="I5350" s="68" t="str">
        <f>VLOOKUP(E5350,Refs!$P$2:$R$29,3,FALSE)</f>
        <v>Y61</v>
      </c>
      <c r="J5350" s="68" t="str">
        <f>VLOOKUP(E5350,Refs!$P$2:$S$29,4,FALSE)</f>
        <v>East of England</v>
      </c>
      <c r="K5350" s="28" t="str">
        <f t="shared" si="170"/>
        <v>-</v>
      </c>
    </row>
    <row r="5351" spans="1:11" x14ac:dyDescent="0.35">
      <c r="A5351" s="69">
        <f t="shared" si="171"/>
        <v>45809</v>
      </c>
      <c r="B5351" t="s">
        <v>921</v>
      </c>
      <c r="C5351" t="s">
        <v>266</v>
      </c>
      <c r="D5351" t="s">
        <v>891</v>
      </c>
      <c r="E5351" t="s">
        <v>310</v>
      </c>
      <c r="F5351" t="s">
        <v>311</v>
      </c>
      <c r="G5351" t="s">
        <v>127</v>
      </c>
      <c r="H5351" t="s">
        <v>892</v>
      </c>
      <c r="I5351" s="68" t="str">
        <f>VLOOKUP(E5351,Refs!$P$2:$R$29,3,FALSE)</f>
        <v>Y61</v>
      </c>
      <c r="J5351" s="68" t="str">
        <f>VLOOKUP(E5351,Refs!$P$2:$S$29,4,FALSE)</f>
        <v>East of England</v>
      </c>
      <c r="K5351" s="28" t="str">
        <f t="shared" si="170"/>
        <v>-</v>
      </c>
    </row>
    <row r="5352" spans="1:11" x14ac:dyDescent="0.35">
      <c r="A5352" s="69">
        <f t="shared" si="171"/>
        <v>45809</v>
      </c>
      <c r="B5352" t="s">
        <v>921</v>
      </c>
      <c r="C5352" t="s">
        <v>266</v>
      </c>
      <c r="D5352" t="s">
        <v>891</v>
      </c>
      <c r="E5352" t="s">
        <v>310</v>
      </c>
      <c r="F5352" t="s">
        <v>311</v>
      </c>
      <c r="G5352" t="s">
        <v>128</v>
      </c>
      <c r="H5352">
        <v>0</v>
      </c>
      <c r="I5352" s="68" t="str">
        <f>VLOOKUP(E5352,Refs!$P$2:$R$29,3,FALSE)</f>
        <v>Y61</v>
      </c>
      <c r="J5352" s="68" t="str">
        <f>VLOOKUP(E5352,Refs!$P$2:$S$29,4,FALSE)</f>
        <v>East of England</v>
      </c>
      <c r="K5352" s="28" t="str">
        <f t="shared" si="170"/>
        <v/>
      </c>
    </row>
    <row r="5353" spans="1:11" x14ac:dyDescent="0.35">
      <c r="A5353" s="69">
        <f t="shared" si="171"/>
        <v>45809</v>
      </c>
      <c r="B5353" t="s">
        <v>921</v>
      </c>
      <c r="C5353" t="s">
        <v>266</v>
      </c>
      <c r="D5353" t="s">
        <v>891</v>
      </c>
      <c r="E5353" t="s">
        <v>310</v>
      </c>
      <c r="F5353" t="s">
        <v>311</v>
      </c>
      <c r="G5353" t="s">
        <v>129</v>
      </c>
      <c r="H5353">
        <v>59</v>
      </c>
      <c r="I5353" s="68" t="str">
        <f>VLOOKUP(E5353,Refs!$P$2:$R$29,3,FALSE)</f>
        <v>Y61</v>
      </c>
      <c r="J5353" s="68" t="str">
        <f>VLOOKUP(E5353,Refs!$P$2:$S$29,4,FALSE)</f>
        <v>East of England</v>
      </c>
      <c r="K5353" s="28">
        <f t="shared" si="170"/>
        <v>59</v>
      </c>
    </row>
    <row r="5354" spans="1:11" x14ac:dyDescent="0.35">
      <c r="A5354" s="69">
        <f t="shared" si="171"/>
        <v>45809</v>
      </c>
      <c r="B5354" t="s">
        <v>921</v>
      </c>
      <c r="C5354" t="s">
        <v>266</v>
      </c>
      <c r="D5354" t="s">
        <v>891</v>
      </c>
      <c r="E5354" t="s">
        <v>310</v>
      </c>
      <c r="F5354" t="s">
        <v>311</v>
      </c>
      <c r="G5354" t="s">
        <v>130</v>
      </c>
      <c r="H5354">
        <v>0</v>
      </c>
      <c r="I5354" s="68" t="str">
        <f>VLOOKUP(E5354,Refs!$P$2:$R$29,3,FALSE)</f>
        <v>Y61</v>
      </c>
      <c r="J5354" s="68" t="str">
        <f>VLOOKUP(E5354,Refs!$P$2:$S$29,4,FALSE)</f>
        <v>East of England</v>
      </c>
      <c r="K5354" s="28" t="str">
        <f t="shared" si="170"/>
        <v/>
      </c>
    </row>
    <row r="5355" spans="1:11" x14ac:dyDescent="0.35">
      <c r="A5355" s="69">
        <f t="shared" si="171"/>
        <v>45809</v>
      </c>
      <c r="B5355" t="s">
        <v>921</v>
      </c>
      <c r="C5355" t="s">
        <v>266</v>
      </c>
      <c r="D5355" t="s">
        <v>891</v>
      </c>
      <c r="E5355" t="s">
        <v>310</v>
      </c>
      <c r="F5355" t="s">
        <v>311</v>
      </c>
      <c r="G5355" t="s">
        <v>131</v>
      </c>
      <c r="H5355">
        <v>0</v>
      </c>
      <c r="I5355" s="68" t="str">
        <f>VLOOKUP(E5355,Refs!$P$2:$R$29,3,FALSE)</f>
        <v>Y61</v>
      </c>
      <c r="J5355" s="68" t="str">
        <f>VLOOKUP(E5355,Refs!$P$2:$S$29,4,FALSE)</f>
        <v>East of England</v>
      </c>
      <c r="K5355" s="28" t="str">
        <f t="shared" si="170"/>
        <v/>
      </c>
    </row>
    <row r="5356" spans="1:11" x14ac:dyDescent="0.35">
      <c r="A5356" s="69">
        <f t="shared" si="171"/>
        <v>45809</v>
      </c>
      <c r="B5356" t="s">
        <v>921</v>
      </c>
      <c r="C5356" t="s">
        <v>266</v>
      </c>
      <c r="D5356" t="s">
        <v>891</v>
      </c>
      <c r="E5356" t="s">
        <v>310</v>
      </c>
      <c r="F5356" t="s">
        <v>311</v>
      </c>
      <c r="G5356" t="s">
        <v>132</v>
      </c>
      <c r="H5356">
        <v>0</v>
      </c>
      <c r="I5356" s="68" t="str">
        <f>VLOOKUP(E5356,Refs!$P$2:$R$29,3,FALSE)</f>
        <v>Y61</v>
      </c>
      <c r="J5356" s="68" t="str">
        <f>VLOOKUP(E5356,Refs!$P$2:$S$29,4,FALSE)</f>
        <v>East of England</v>
      </c>
      <c r="K5356" s="28" t="str">
        <f t="shared" si="170"/>
        <v/>
      </c>
    </row>
    <row r="5357" spans="1:11" x14ac:dyDescent="0.35">
      <c r="A5357" s="69">
        <f t="shared" si="171"/>
        <v>45809</v>
      </c>
      <c r="B5357" t="s">
        <v>921</v>
      </c>
      <c r="C5357" t="s">
        <v>266</v>
      </c>
      <c r="D5357" t="s">
        <v>891</v>
      </c>
      <c r="E5357" t="s">
        <v>310</v>
      </c>
      <c r="F5357" t="s">
        <v>311</v>
      </c>
      <c r="G5357" t="s">
        <v>133</v>
      </c>
      <c r="H5357">
        <v>0</v>
      </c>
      <c r="I5357" s="68" t="str">
        <f>VLOOKUP(E5357,Refs!$P$2:$R$29,3,FALSE)</f>
        <v>Y61</v>
      </c>
      <c r="J5357" s="68" t="str">
        <f>VLOOKUP(E5357,Refs!$P$2:$S$29,4,FALSE)</f>
        <v>East of England</v>
      </c>
      <c r="K5357" s="28" t="str">
        <f t="shared" si="170"/>
        <v/>
      </c>
    </row>
    <row r="5358" spans="1:11" x14ac:dyDescent="0.35">
      <c r="A5358" s="69">
        <f t="shared" si="171"/>
        <v>45809</v>
      </c>
      <c r="B5358" t="s">
        <v>921</v>
      </c>
      <c r="C5358" t="s">
        <v>266</v>
      </c>
      <c r="D5358" t="s">
        <v>891</v>
      </c>
      <c r="E5358" t="s">
        <v>310</v>
      </c>
      <c r="F5358" t="s">
        <v>311</v>
      </c>
      <c r="G5358" t="s">
        <v>134</v>
      </c>
      <c r="H5358">
        <v>192</v>
      </c>
      <c r="I5358" s="68" t="str">
        <f>VLOOKUP(E5358,Refs!$P$2:$R$29,3,FALSE)</f>
        <v>Y61</v>
      </c>
      <c r="J5358" s="68" t="str">
        <f>VLOOKUP(E5358,Refs!$P$2:$S$29,4,FALSE)</f>
        <v>East of England</v>
      </c>
      <c r="K5358" s="28">
        <f t="shared" si="170"/>
        <v>192</v>
      </c>
    </row>
    <row r="5359" spans="1:11" x14ac:dyDescent="0.35">
      <c r="A5359" s="69">
        <f t="shared" si="171"/>
        <v>45809</v>
      </c>
      <c r="B5359" t="s">
        <v>921</v>
      </c>
      <c r="C5359" t="s">
        <v>266</v>
      </c>
      <c r="D5359" t="s">
        <v>891</v>
      </c>
      <c r="E5359" t="s">
        <v>310</v>
      </c>
      <c r="F5359" t="s">
        <v>311</v>
      </c>
      <c r="G5359" t="s">
        <v>135</v>
      </c>
      <c r="H5359">
        <v>186</v>
      </c>
      <c r="I5359" s="68" t="str">
        <f>VLOOKUP(E5359,Refs!$P$2:$R$29,3,FALSE)</f>
        <v>Y61</v>
      </c>
      <c r="J5359" s="68" t="str">
        <f>VLOOKUP(E5359,Refs!$P$2:$S$29,4,FALSE)</f>
        <v>East of England</v>
      </c>
      <c r="K5359" s="28">
        <f t="shared" si="170"/>
        <v>186</v>
      </c>
    </row>
    <row r="5360" spans="1:11" x14ac:dyDescent="0.35">
      <c r="A5360" s="69">
        <f t="shared" si="171"/>
        <v>45809</v>
      </c>
      <c r="B5360" t="s">
        <v>921</v>
      </c>
      <c r="C5360" t="s">
        <v>266</v>
      </c>
      <c r="D5360" t="s">
        <v>891</v>
      </c>
      <c r="E5360" t="s">
        <v>310</v>
      </c>
      <c r="F5360" t="s">
        <v>311</v>
      </c>
      <c r="G5360" t="s">
        <v>136</v>
      </c>
      <c r="H5360">
        <v>21</v>
      </c>
      <c r="I5360" s="68" t="str">
        <f>VLOOKUP(E5360,Refs!$P$2:$R$29,3,FALSE)</f>
        <v>Y61</v>
      </c>
      <c r="J5360" s="68" t="str">
        <f>VLOOKUP(E5360,Refs!$P$2:$S$29,4,FALSE)</f>
        <v>East of England</v>
      </c>
      <c r="K5360" s="28">
        <f t="shared" si="170"/>
        <v>21</v>
      </c>
    </row>
    <row r="5361" spans="1:11" x14ac:dyDescent="0.35">
      <c r="A5361" s="69">
        <f t="shared" si="171"/>
        <v>45809</v>
      </c>
      <c r="B5361" t="s">
        <v>921</v>
      </c>
      <c r="C5361" t="s">
        <v>266</v>
      </c>
      <c r="D5361" t="s">
        <v>891</v>
      </c>
      <c r="E5361" t="s">
        <v>310</v>
      </c>
      <c r="F5361" t="s">
        <v>311</v>
      </c>
      <c r="G5361" t="s">
        <v>137</v>
      </c>
      <c r="H5361">
        <v>0</v>
      </c>
      <c r="I5361" s="68" t="str">
        <f>VLOOKUP(E5361,Refs!$P$2:$R$29,3,FALSE)</f>
        <v>Y61</v>
      </c>
      <c r="J5361" s="68" t="str">
        <f>VLOOKUP(E5361,Refs!$P$2:$S$29,4,FALSE)</f>
        <v>East of England</v>
      </c>
      <c r="K5361" s="28" t="str">
        <f t="shared" si="170"/>
        <v/>
      </c>
    </row>
    <row r="5362" spans="1:11" x14ac:dyDescent="0.35">
      <c r="A5362" s="69">
        <f t="shared" si="171"/>
        <v>45809</v>
      </c>
      <c r="B5362" t="s">
        <v>921</v>
      </c>
      <c r="C5362" t="s">
        <v>266</v>
      </c>
      <c r="D5362" t="s">
        <v>891</v>
      </c>
      <c r="E5362" t="s">
        <v>310</v>
      </c>
      <c r="F5362" t="s">
        <v>311</v>
      </c>
      <c r="G5362" t="s">
        <v>138</v>
      </c>
      <c r="H5362">
        <v>0</v>
      </c>
      <c r="I5362" s="68" t="str">
        <f>VLOOKUP(E5362,Refs!$P$2:$R$29,3,FALSE)</f>
        <v>Y61</v>
      </c>
      <c r="J5362" s="68" t="str">
        <f>VLOOKUP(E5362,Refs!$P$2:$S$29,4,FALSE)</f>
        <v>East of England</v>
      </c>
      <c r="K5362" s="28" t="str">
        <f t="shared" si="170"/>
        <v/>
      </c>
    </row>
    <row r="5363" spans="1:11" x14ac:dyDescent="0.35">
      <c r="A5363" s="69">
        <f t="shared" si="171"/>
        <v>45809</v>
      </c>
      <c r="B5363" t="s">
        <v>921</v>
      </c>
      <c r="C5363" t="s">
        <v>266</v>
      </c>
      <c r="D5363" t="s">
        <v>891</v>
      </c>
      <c r="E5363" t="s">
        <v>310</v>
      </c>
      <c r="F5363" t="s">
        <v>311</v>
      </c>
      <c r="G5363" t="s">
        <v>139</v>
      </c>
      <c r="H5363">
        <v>0</v>
      </c>
      <c r="I5363" s="68" t="str">
        <f>VLOOKUP(E5363,Refs!$P$2:$R$29,3,FALSE)</f>
        <v>Y61</v>
      </c>
      <c r="J5363" s="68" t="str">
        <f>VLOOKUP(E5363,Refs!$P$2:$S$29,4,FALSE)</f>
        <v>East of England</v>
      </c>
      <c r="K5363" s="28" t="str">
        <f t="shared" si="170"/>
        <v/>
      </c>
    </row>
    <row r="5364" spans="1:11" x14ac:dyDescent="0.35">
      <c r="A5364" s="69">
        <f t="shared" si="171"/>
        <v>45809</v>
      </c>
      <c r="B5364" t="s">
        <v>921</v>
      </c>
      <c r="C5364" t="s">
        <v>266</v>
      </c>
      <c r="D5364" t="s">
        <v>891</v>
      </c>
      <c r="E5364" t="s">
        <v>310</v>
      </c>
      <c r="F5364" t="s">
        <v>311</v>
      </c>
      <c r="G5364" t="s">
        <v>140</v>
      </c>
      <c r="H5364">
        <v>72</v>
      </c>
      <c r="I5364" s="68" t="str">
        <f>VLOOKUP(E5364,Refs!$P$2:$R$29,3,FALSE)</f>
        <v>Y61</v>
      </c>
      <c r="J5364" s="68" t="str">
        <f>VLOOKUP(E5364,Refs!$P$2:$S$29,4,FALSE)</f>
        <v>East of England</v>
      </c>
      <c r="K5364" s="28">
        <f t="shared" si="170"/>
        <v>72</v>
      </c>
    </row>
    <row r="5365" spans="1:11" x14ac:dyDescent="0.35">
      <c r="A5365" s="69">
        <f t="shared" si="171"/>
        <v>45809</v>
      </c>
      <c r="B5365" t="s">
        <v>921</v>
      </c>
      <c r="C5365" t="s">
        <v>266</v>
      </c>
      <c r="D5365" t="s">
        <v>891</v>
      </c>
      <c r="E5365" t="s">
        <v>310</v>
      </c>
      <c r="F5365" t="s">
        <v>311</v>
      </c>
      <c r="G5365" t="s">
        <v>141</v>
      </c>
      <c r="H5365">
        <v>72</v>
      </c>
      <c r="I5365" s="68" t="str">
        <f>VLOOKUP(E5365,Refs!$P$2:$R$29,3,FALSE)</f>
        <v>Y61</v>
      </c>
      <c r="J5365" s="68" t="str">
        <f>VLOOKUP(E5365,Refs!$P$2:$S$29,4,FALSE)</f>
        <v>East of England</v>
      </c>
      <c r="K5365" s="28">
        <f t="shared" si="170"/>
        <v>72</v>
      </c>
    </row>
    <row r="5366" spans="1:11" x14ac:dyDescent="0.35">
      <c r="A5366" s="69">
        <f t="shared" si="171"/>
        <v>45809</v>
      </c>
      <c r="B5366" t="s">
        <v>921</v>
      </c>
      <c r="C5366" t="s">
        <v>266</v>
      </c>
      <c r="D5366" t="s">
        <v>891</v>
      </c>
      <c r="E5366" t="s">
        <v>310</v>
      </c>
      <c r="F5366" t="s">
        <v>311</v>
      </c>
      <c r="G5366" t="s">
        <v>730</v>
      </c>
      <c r="H5366">
        <v>7</v>
      </c>
      <c r="I5366" s="68" t="str">
        <f>VLOOKUP(E5366,Refs!$P$2:$R$29,3,FALSE)</f>
        <v>Y61</v>
      </c>
      <c r="J5366" s="68" t="str">
        <f>VLOOKUP(E5366,Refs!$P$2:$S$29,4,FALSE)</f>
        <v>East of England</v>
      </c>
      <c r="K5366" s="28">
        <f t="shared" si="170"/>
        <v>7</v>
      </c>
    </row>
    <row r="5367" spans="1:11" x14ac:dyDescent="0.35">
      <c r="A5367" s="69">
        <f t="shared" si="171"/>
        <v>45809</v>
      </c>
      <c r="B5367" t="s">
        <v>921</v>
      </c>
      <c r="C5367" t="s">
        <v>266</v>
      </c>
      <c r="D5367" t="s">
        <v>891</v>
      </c>
      <c r="E5367" t="s">
        <v>310</v>
      </c>
      <c r="F5367" t="s">
        <v>311</v>
      </c>
      <c r="G5367" t="s">
        <v>729</v>
      </c>
      <c r="H5367">
        <v>7</v>
      </c>
      <c r="I5367" s="68" t="str">
        <f>VLOOKUP(E5367,Refs!$P$2:$R$29,3,FALSE)</f>
        <v>Y61</v>
      </c>
      <c r="J5367" s="68" t="str">
        <f>VLOOKUP(E5367,Refs!$P$2:$S$29,4,FALSE)</f>
        <v>East of England</v>
      </c>
      <c r="K5367" s="28">
        <f t="shared" si="170"/>
        <v>7</v>
      </c>
    </row>
    <row r="5368" spans="1:11" x14ac:dyDescent="0.35">
      <c r="A5368" s="69">
        <f t="shared" si="171"/>
        <v>45809</v>
      </c>
      <c r="B5368" t="s">
        <v>921</v>
      </c>
      <c r="C5368" t="s">
        <v>266</v>
      </c>
      <c r="D5368" t="s">
        <v>891</v>
      </c>
      <c r="E5368" t="s">
        <v>310</v>
      </c>
      <c r="F5368" t="s">
        <v>311</v>
      </c>
      <c r="G5368" t="s">
        <v>732</v>
      </c>
      <c r="H5368">
        <v>14</v>
      </c>
      <c r="I5368" s="68" t="str">
        <f>VLOOKUP(E5368,Refs!$P$2:$R$29,3,FALSE)</f>
        <v>Y61</v>
      </c>
      <c r="J5368" s="68" t="str">
        <f>VLOOKUP(E5368,Refs!$P$2:$S$29,4,FALSE)</f>
        <v>East of England</v>
      </c>
      <c r="K5368" s="28">
        <f t="shared" si="170"/>
        <v>14</v>
      </c>
    </row>
    <row r="5369" spans="1:11" x14ac:dyDescent="0.35">
      <c r="A5369" s="69">
        <f t="shared" si="171"/>
        <v>45809</v>
      </c>
      <c r="B5369" t="s">
        <v>921</v>
      </c>
      <c r="C5369" t="s">
        <v>266</v>
      </c>
      <c r="D5369" t="s">
        <v>891</v>
      </c>
      <c r="E5369" t="s">
        <v>310</v>
      </c>
      <c r="F5369" t="s">
        <v>311</v>
      </c>
      <c r="G5369" t="s">
        <v>731</v>
      </c>
      <c r="H5369">
        <v>14</v>
      </c>
      <c r="I5369" s="68" t="str">
        <f>VLOOKUP(E5369,Refs!$P$2:$R$29,3,FALSE)</f>
        <v>Y61</v>
      </c>
      <c r="J5369" s="68" t="str">
        <f>VLOOKUP(E5369,Refs!$P$2:$S$29,4,FALSE)</f>
        <v>East of England</v>
      </c>
      <c r="K5369" s="28">
        <f t="shared" si="170"/>
        <v>14</v>
      </c>
    </row>
    <row r="5370" spans="1:11" x14ac:dyDescent="0.35">
      <c r="A5370" s="69">
        <f t="shared" si="171"/>
        <v>45809</v>
      </c>
      <c r="B5370" t="s">
        <v>921</v>
      </c>
      <c r="C5370" t="s">
        <v>281</v>
      </c>
      <c r="E5370" t="s">
        <v>782</v>
      </c>
      <c r="F5370" t="s">
        <v>251</v>
      </c>
      <c r="G5370" t="s">
        <v>10</v>
      </c>
      <c r="H5370">
        <v>293569</v>
      </c>
      <c r="I5370" s="68" t="str">
        <f>VLOOKUP(E5370,Refs!$P$2:$R$29,3,FALSE)</f>
        <v>Y60</v>
      </c>
      <c r="J5370" s="68" t="str">
        <f>VLOOKUP(E5370,Refs!$P$2:$S$29,4,FALSE)</f>
        <v>Midlands</v>
      </c>
      <c r="K5370" s="28">
        <f t="shared" si="170"/>
        <v>293569</v>
      </c>
    </row>
    <row r="5371" spans="1:11" x14ac:dyDescent="0.35">
      <c r="A5371" s="69">
        <f t="shared" si="171"/>
        <v>45809</v>
      </c>
      <c r="B5371" t="s">
        <v>921</v>
      </c>
      <c r="C5371" t="s">
        <v>281</v>
      </c>
      <c r="E5371" t="s">
        <v>782</v>
      </c>
      <c r="F5371" t="s">
        <v>251</v>
      </c>
      <c r="G5371" t="s">
        <v>70</v>
      </c>
      <c r="H5371">
        <v>293569</v>
      </c>
      <c r="I5371" s="68" t="str">
        <f>VLOOKUP(E5371,Refs!$P$2:$R$29,3,FALSE)</f>
        <v>Y60</v>
      </c>
      <c r="J5371" s="68" t="str">
        <f>VLOOKUP(E5371,Refs!$P$2:$S$29,4,FALSE)</f>
        <v>Midlands</v>
      </c>
      <c r="K5371" s="28">
        <f t="shared" si="170"/>
        <v>293569</v>
      </c>
    </row>
    <row r="5372" spans="1:11" x14ac:dyDescent="0.35">
      <c r="A5372" s="69">
        <f t="shared" si="171"/>
        <v>45809</v>
      </c>
      <c r="B5372" t="s">
        <v>921</v>
      </c>
      <c r="C5372" t="s">
        <v>281</v>
      </c>
      <c r="E5372" t="s">
        <v>782</v>
      </c>
      <c r="F5372" t="s">
        <v>251</v>
      </c>
      <c r="G5372" t="s">
        <v>20</v>
      </c>
      <c r="H5372">
        <v>291152</v>
      </c>
      <c r="I5372" s="68" t="str">
        <f>VLOOKUP(E5372,Refs!$P$2:$R$29,3,FALSE)</f>
        <v>Y60</v>
      </c>
      <c r="J5372" s="68" t="str">
        <f>VLOOKUP(E5372,Refs!$P$2:$S$29,4,FALSE)</f>
        <v>Midlands</v>
      </c>
      <c r="K5372" s="28">
        <f t="shared" si="170"/>
        <v>291152</v>
      </c>
    </row>
    <row r="5373" spans="1:11" x14ac:dyDescent="0.35">
      <c r="A5373" s="69">
        <f t="shared" si="171"/>
        <v>45809</v>
      </c>
      <c r="B5373" t="s">
        <v>921</v>
      </c>
      <c r="C5373" t="s">
        <v>281</v>
      </c>
      <c r="E5373" t="s">
        <v>782</v>
      </c>
      <c r="F5373" t="s">
        <v>251</v>
      </c>
      <c r="G5373" t="s">
        <v>23</v>
      </c>
      <c r="H5373">
        <v>276416</v>
      </c>
      <c r="I5373" s="68" t="str">
        <f>VLOOKUP(E5373,Refs!$P$2:$R$29,3,FALSE)</f>
        <v>Y60</v>
      </c>
      <c r="J5373" s="68" t="str">
        <f>VLOOKUP(E5373,Refs!$P$2:$S$29,4,FALSE)</f>
        <v>Midlands</v>
      </c>
      <c r="K5373" s="28">
        <f t="shared" si="170"/>
        <v>276416</v>
      </c>
    </row>
    <row r="5374" spans="1:11" x14ac:dyDescent="0.35">
      <c r="A5374" s="69">
        <f t="shared" si="171"/>
        <v>45809</v>
      </c>
      <c r="B5374" t="s">
        <v>921</v>
      </c>
      <c r="C5374" t="s">
        <v>281</v>
      </c>
      <c r="E5374" t="s">
        <v>782</v>
      </c>
      <c r="F5374" t="s">
        <v>251</v>
      </c>
      <c r="G5374" t="s">
        <v>19</v>
      </c>
      <c r="H5374">
        <v>2417</v>
      </c>
      <c r="I5374" s="68" t="str">
        <f>VLOOKUP(E5374,Refs!$P$2:$R$29,3,FALSE)</f>
        <v>Y60</v>
      </c>
      <c r="J5374" s="68" t="str">
        <f>VLOOKUP(E5374,Refs!$P$2:$S$29,4,FALSE)</f>
        <v>Midlands</v>
      </c>
      <c r="K5374" s="28">
        <f t="shared" si="170"/>
        <v>2417</v>
      </c>
    </row>
    <row r="5375" spans="1:11" x14ac:dyDescent="0.35">
      <c r="A5375" s="69">
        <f t="shared" si="171"/>
        <v>45809</v>
      </c>
      <c r="B5375" t="s">
        <v>921</v>
      </c>
      <c r="C5375" t="s">
        <v>281</v>
      </c>
      <c r="E5375" t="s">
        <v>782</v>
      </c>
      <c r="F5375" t="s">
        <v>251</v>
      </c>
      <c r="G5375" t="s">
        <v>21</v>
      </c>
      <c r="H5375">
        <v>3589232</v>
      </c>
      <c r="I5375" s="68" t="str">
        <f>VLOOKUP(E5375,Refs!$P$2:$R$29,3,FALSE)</f>
        <v>Y60</v>
      </c>
      <c r="J5375" s="68" t="str">
        <f>VLOOKUP(E5375,Refs!$P$2:$S$29,4,FALSE)</f>
        <v>Midlands</v>
      </c>
      <c r="K5375" s="28">
        <f t="shared" si="170"/>
        <v>3589232</v>
      </c>
    </row>
    <row r="5376" spans="1:11" x14ac:dyDescent="0.35">
      <c r="A5376" s="69">
        <f t="shared" si="171"/>
        <v>45809</v>
      </c>
      <c r="B5376" t="s">
        <v>921</v>
      </c>
      <c r="C5376" t="s">
        <v>281</v>
      </c>
      <c r="E5376" t="s">
        <v>782</v>
      </c>
      <c r="F5376" t="s">
        <v>251</v>
      </c>
      <c r="G5376" t="s">
        <v>71</v>
      </c>
      <c r="H5376">
        <v>113</v>
      </c>
      <c r="I5376" s="68" t="str">
        <f>VLOOKUP(E5376,Refs!$P$2:$R$29,3,FALSE)</f>
        <v>Y60</v>
      </c>
      <c r="J5376" s="68" t="str">
        <f>VLOOKUP(E5376,Refs!$P$2:$S$29,4,FALSE)</f>
        <v>Midlands</v>
      </c>
      <c r="K5376" s="28">
        <f t="shared" si="170"/>
        <v>113</v>
      </c>
    </row>
    <row r="5377" spans="1:11" x14ac:dyDescent="0.35">
      <c r="A5377" s="69">
        <f t="shared" si="171"/>
        <v>45809</v>
      </c>
      <c r="B5377" t="s">
        <v>921</v>
      </c>
      <c r="C5377" t="s">
        <v>281</v>
      </c>
      <c r="E5377" t="s">
        <v>782</v>
      </c>
      <c r="F5377" t="s">
        <v>251</v>
      </c>
      <c r="G5377" t="s">
        <v>72</v>
      </c>
      <c r="H5377">
        <v>212</v>
      </c>
      <c r="I5377" s="68" t="str">
        <f>VLOOKUP(E5377,Refs!$P$2:$R$29,3,FALSE)</f>
        <v>Y60</v>
      </c>
      <c r="J5377" s="68" t="str">
        <f>VLOOKUP(E5377,Refs!$P$2:$S$29,4,FALSE)</f>
        <v>Midlands</v>
      </c>
      <c r="K5377" s="28">
        <f t="shared" si="170"/>
        <v>212</v>
      </c>
    </row>
    <row r="5378" spans="1:11" x14ac:dyDescent="0.35">
      <c r="A5378" s="69">
        <f t="shared" si="171"/>
        <v>45809</v>
      </c>
      <c r="B5378" t="s">
        <v>921</v>
      </c>
      <c r="C5378" t="s">
        <v>281</v>
      </c>
      <c r="E5378" t="s">
        <v>782</v>
      </c>
      <c r="F5378" t="s">
        <v>251</v>
      </c>
      <c r="G5378" t="s">
        <v>73</v>
      </c>
      <c r="H5378">
        <v>230187</v>
      </c>
      <c r="I5378" s="68" t="str">
        <f>VLOOKUP(E5378,Refs!$P$2:$R$29,3,FALSE)</f>
        <v>Y60</v>
      </c>
      <c r="J5378" s="68" t="str">
        <f>VLOOKUP(E5378,Refs!$P$2:$S$29,4,FALSE)</f>
        <v>Midlands</v>
      </c>
      <c r="K5378" s="28">
        <f t="shared" ref="K5378:K5441" si="172">IF(OR(H5378="NULL",H5378=0,H5378=""),"",H5378)</f>
        <v>230187</v>
      </c>
    </row>
    <row r="5379" spans="1:11" x14ac:dyDescent="0.35">
      <c r="A5379" s="69">
        <f t="shared" ref="A5379:A5442" si="173">DATEVALUE(RIGHT(B5379,8))</f>
        <v>45809</v>
      </c>
      <c r="B5379" t="s">
        <v>921</v>
      </c>
      <c r="C5379" t="s">
        <v>281</v>
      </c>
      <c r="E5379" t="s">
        <v>782</v>
      </c>
      <c r="F5379" t="s">
        <v>251</v>
      </c>
      <c r="G5379" t="s">
        <v>74</v>
      </c>
      <c r="H5379">
        <v>74888</v>
      </c>
      <c r="I5379" s="68" t="str">
        <f>VLOOKUP(E5379,Refs!$P$2:$R$29,3,FALSE)</f>
        <v>Y60</v>
      </c>
      <c r="J5379" s="68" t="str">
        <f>VLOOKUP(E5379,Refs!$P$2:$S$29,4,FALSE)</f>
        <v>Midlands</v>
      </c>
      <c r="K5379" s="28">
        <f t="shared" si="172"/>
        <v>74888</v>
      </c>
    </row>
    <row r="5380" spans="1:11" x14ac:dyDescent="0.35">
      <c r="A5380" s="69">
        <f t="shared" si="173"/>
        <v>45809</v>
      </c>
      <c r="B5380" t="s">
        <v>921</v>
      </c>
      <c r="C5380" t="s">
        <v>281</v>
      </c>
      <c r="E5380" t="s">
        <v>782</v>
      </c>
      <c r="F5380" t="s">
        <v>251</v>
      </c>
      <c r="G5380" t="s">
        <v>75</v>
      </c>
      <c r="H5380">
        <v>137729638</v>
      </c>
      <c r="I5380" s="68" t="str">
        <f>VLOOKUP(E5380,Refs!$P$2:$R$29,3,FALSE)</f>
        <v>Y60</v>
      </c>
      <c r="J5380" s="68" t="str">
        <f>VLOOKUP(E5380,Refs!$P$2:$S$29,4,FALSE)</f>
        <v>Midlands</v>
      </c>
      <c r="K5380" s="28">
        <f t="shared" si="172"/>
        <v>137729638</v>
      </c>
    </row>
    <row r="5381" spans="1:11" x14ac:dyDescent="0.35">
      <c r="A5381" s="69">
        <f t="shared" si="173"/>
        <v>45809</v>
      </c>
      <c r="B5381" t="s">
        <v>921</v>
      </c>
      <c r="C5381" t="s">
        <v>281</v>
      </c>
      <c r="E5381" t="s">
        <v>782</v>
      </c>
      <c r="F5381" t="s">
        <v>251</v>
      </c>
      <c r="G5381" t="s">
        <v>26</v>
      </c>
      <c r="H5381">
        <v>269488</v>
      </c>
      <c r="I5381" s="68" t="str">
        <f>VLOOKUP(E5381,Refs!$P$2:$R$29,3,FALSE)</f>
        <v>Y60</v>
      </c>
      <c r="J5381" s="68" t="str">
        <f>VLOOKUP(E5381,Refs!$P$2:$S$29,4,FALSE)</f>
        <v>Midlands</v>
      </c>
      <c r="K5381" s="28">
        <f t="shared" si="172"/>
        <v>269488</v>
      </c>
    </row>
    <row r="5382" spans="1:11" x14ac:dyDescent="0.35">
      <c r="A5382" s="69">
        <f t="shared" si="173"/>
        <v>45809</v>
      </c>
      <c r="B5382" t="s">
        <v>921</v>
      </c>
      <c r="C5382" t="s">
        <v>281</v>
      </c>
      <c r="E5382" t="s">
        <v>782</v>
      </c>
      <c r="F5382" t="s">
        <v>251</v>
      </c>
      <c r="G5382" t="s">
        <v>76</v>
      </c>
      <c r="H5382">
        <v>1527</v>
      </c>
      <c r="I5382" s="68" t="str">
        <f>VLOOKUP(E5382,Refs!$P$2:$R$29,3,FALSE)</f>
        <v>Y60</v>
      </c>
      <c r="J5382" s="68" t="str">
        <f>VLOOKUP(E5382,Refs!$P$2:$S$29,4,FALSE)</f>
        <v>Midlands</v>
      </c>
      <c r="K5382" s="28">
        <f t="shared" si="172"/>
        <v>1527</v>
      </c>
    </row>
    <row r="5383" spans="1:11" x14ac:dyDescent="0.35">
      <c r="A5383" s="69">
        <f t="shared" si="173"/>
        <v>45809</v>
      </c>
      <c r="B5383" t="s">
        <v>921</v>
      </c>
      <c r="C5383" t="s">
        <v>281</v>
      </c>
      <c r="E5383" t="s">
        <v>782</v>
      </c>
      <c r="F5383" t="s">
        <v>251</v>
      </c>
      <c r="G5383" t="s">
        <v>77</v>
      </c>
      <c r="H5383">
        <v>180032</v>
      </c>
      <c r="I5383" s="68" t="str">
        <f>VLOOKUP(E5383,Refs!$P$2:$R$29,3,FALSE)</f>
        <v>Y60</v>
      </c>
      <c r="J5383" s="68" t="str">
        <f>VLOOKUP(E5383,Refs!$P$2:$S$29,4,FALSE)</f>
        <v>Midlands</v>
      </c>
      <c r="K5383" s="28">
        <f t="shared" si="172"/>
        <v>180032</v>
      </c>
    </row>
    <row r="5384" spans="1:11" x14ac:dyDescent="0.35">
      <c r="A5384" s="69">
        <f t="shared" si="173"/>
        <v>45809</v>
      </c>
      <c r="B5384" t="s">
        <v>921</v>
      </c>
      <c r="C5384" t="s">
        <v>281</v>
      </c>
      <c r="E5384" t="s">
        <v>782</v>
      </c>
      <c r="F5384" t="s">
        <v>251</v>
      </c>
      <c r="G5384" t="s">
        <v>78</v>
      </c>
      <c r="H5384">
        <v>74568</v>
      </c>
      <c r="I5384" s="68" t="str">
        <f>VLOOKUP(E5384,Refs!$P$2:$R$29,3,FALSE)</f>
        <v>Y60</v>
      </c>
      <c r="J5384" s="68" t="str">
        <f>VLOOKUP(E5384,Refs!$P$2:$S$29,4,FALSE)</f>
        <v>Midlands</v>
      </c>
      <c r="K5384" s="28">
        <f t="shared" si="172"/>
        <v>74568</v>
      </c>
    </row>
    <row r="5385" spans="1:11" x14ac:dyDescent="0.35">
      <c r="A5385" s="69">
        <f t="shared" si="173"/>
        <v>45809</v>
      </c>
      <c r="B5385" t="s">
        <v>921</v>
      </c>
      <c r="C5385" t="s">
        <v>281</v>
      </c>
      <c r="E5385" t="s">
        <v>782</v>
      </c>
      <c r="F5385" t="s">
        <v>251</v>
      </c>
      <c r="G5385" t="s">
        <v>79</v>
      </c>
      <c r="H5385">
        <v>12695</v>
      </c>
      <c r="I5385" s="68" t="str">
        <f>VLOOKUP(E5385,Refs!$P$2:$R$29,3,FALSE)</f>
        <v>Y60</v>
      </c>
      <c r="J5385" s="68" t="str">
        <f>VLOOKUP(E5385,Refs!$P$2:$S$29,4,FALSE)</f>
        <v>Midlands</v>
      </c>
      <c r="K5385" s="28">
        <f t="shared" si="172"/>
        <v>12695</v>
      </c>
    </row>
    <row r="5386" spans="1:11" x14ac:dyDescent="0.35">
      <c r="A5386" s="69">
        <f t="shared" si="173"/>
        <v>45809</v>
      </c>
      <c r="B5386" t="s">
        <v>921</v>
      </c>
      <c r="C5386" t="s">
        <v>281</v>
      </c>
      <c r="E5386" t="s">
        <v>782</v>
      </c>
      <c r="F5386" t="s">
        <v>251</v>
      </c>
      <c r="G5386" t="s">
        <v>80</v>
      </c>
      <c r="H5386">
        <v>666</v>
      </c>
      <c r="I5386" s="68" t="str">
        <f>VLOOKUP(E5386,Refs!$P$2:$R$29,3,FALSE)</f>
        <v>Y60</v>
      </c>
      <c r="J5386" s="68" t="str">
        <f>VLOOKUP(E5386,Refs!$P$2:$S$29,4,FALSE)</f>
        <v>Midlands</v>
      </c>
      <c r="K5386" s="28">
        <f t="shared" si="172"/>
        <v>666</v>
      </c>
    </row>
    <row r="5387" spans="1:11" x14ac:dyDescent="0.35">
      <c r="A5387" s="69">
        <f t="shared" si="173"/>
        <v>45809</v>
      </c>
      <c r="B5387" t="s">
        <v>921</v>
      </c>
      <c r="C5387" t="s">
        <v>281</v>
      </c>
      <c r="E5387" t="s">
        <v>782</v>
      </c>
      <c r="F5387" t="s">
        <v>251</v>
      </c>
      <c r="G5387" t="s">
        <v>25</v>
      </c>
      <c r="H5387">
        <v>87929</v>
      </c>
      <c r="I5387" s="68" t="str">
        <f>VLOOKUP(E5387,Refs!$P$2:$R$29,3,FALSE)</f>
        <v>Y60</v>
      </c>
      <c r="J5387" s="68" t="str">
        <f>VLOOKUP(E5387,Refs!$P$2:$S$29,4,FALSE)</f>
        <v>Midlands</v>
      </c>
      <c r="K5387" s="28">
        <f t="shared" si="172"/>
        <v>87929</v>
      </c>
    </row>
    <row r="5388" spans="1:11" x14ac:dyDescent="0.35">
      <c r="A5388" s="69">
        <f t="shared" si="173"/>
        <v>45809</v>
      </c>
      <c r="B5388" t="s">
        <v>921</v>
      </c>
      <c r="C5388" t="s">
        <v>281</v>
      </c>
      <c r="E5388" t="s">
        <v>782</v>
      </c>
      <c r="F5388" t="s">
        <v>251</v>
      </c>
      <c r="G5388" t="s">
        <v>81</v>
      </c>
      <c r="H5388">
        <v>5938</v>
      </c>
      <c r="I5388" s="68" t="str">
        <f>VLOOKUP(E5388,Refs!$P$2:$R$29,3,FALSE)</f>
        <v>Y60</v>
      </c>
      <c r="J5388" s="68" t="str">
        <f>VLOOKUP(E5388,Refs!$P$2:$S$29,4,FALSE)</f>
        <v>Midlands</v>
      </c>
      <c r="K5388" s="28">
        <f t="shared" si="172"/>
        <v>5938</v>
      </c>
    </row>
    <row r="5389" spans="1:11" x14ac:dyDescent="0.35">
      <c r="A5389" s="69">
        <f t="shared" si="173"/>
        <v>45809</v>
      </c>
      <c r="B5389" t="s">
        <v>921</v>
      </c>
      <c r="C5389" t="s">
        <v>281</v>
      </c>
      <c r="E5389" t="s">
        <v>782</v>
      </c>
      <c r="F5389" t="s">
        <v>251</v>
      </c>
      <c r="G5389" t="s">
        <v>82</v>
      </c>
      <c r="H5389">
        <v>65507</v>
      </c>
      <c r="I5389" s="68" t="str">
        <f>VLOOKUP(E5389,Refs!$P$2:$R$29,3,FALSE)</f>
        <v>Y60</v>
      </c>
      <c r="J5389" s="68" t="str">
        <f>VLOOKUP(E5389,Refs!$P$2:$S$29,4,FALSE)</f>
        <v>Midlands</v>
      </c>
      <c r="K5389" s="28">
        <f t="shared" si="172"/>
        <v>65507</v>
      </c>
    </row>
    <row r="5390" spans="1:11" x14ac:dyDescent="0.35">
      <c r="A5390" s="69">
        <f t="shared" si="173"/>
        <v>45809</v>
      </c>
      <c r="B5390" t="s">
        <v>921</v>
      </c>
      <c r="C5390" t="s">
        <v>281</v>
      </c>
      <c r="E5390" t="s">
        <v>782</v>
      </c>
      <c r="F5390" t="s">
        <v>251</v>
      </c>
      <c r="G5390" t="s">
        <v>83</v>
      </c>
      <c r="H5390">
        <v>29227</v>
      </c>
      <c r="I5390" s="68" t="str">
        <f>VLOOKUP(E5390,Refs!$P$2:$R$29,3,FALSE)</f>
        <v>Y60</v>
      </c>
      <c r="J5390" s="68" t="str">
        <f>VLOOKUP(E5390,Refs!$P$2:$S$29,4,FALSE)</f>
        <v>Midlands</v>
      </c>
      <c r="K5390" s="28">
        <f t="shared" si="172"/>
        <v>29227</v>
      </c>
    </row>
    <row r="5391" spans="1:11" x14ac:dyDescent="0.35">
      <c r="A5391" s="69">
        <f t="shared" si="173"/>
        <v>45809</v>
      </c>
      <c r="B5391" t="s">
        <v>921</v>
      </c>
      <c r="C5391" t="s">
        <v>281</v>
      </c>
      <c r="E5391" t="s">
        <v>782</v>
      </c>
      <c r="F5391" t="s">
        <v>251</v>
      </c>
      <c r="G5391" t="s">
        <v>84</v>
      </c>
      <c r="H5391">
        <v>2107</v>
      </c>
      <c r="I5391" s="68" t="str">
        <f>VLOOKUP(E5391,Refs!$P$2:$R$29,3,FALSE)</f>
        <v>Y60</v>
      </c>
      <c r="J5391" s="68" t="str">
        <f>VLOOKUP(E5391,Refs!$P$2:$S$29,4,FALSE)</f>
        <v>Midlands</v>
      </c>
      <c r="K5391" s="28">
        <f t="shared" si="172"/>
        <v>2107</v>
      </c>
    </row>
    <row r="5392" spans="1:11" x14ac:dyDescent="0.35">
      <c r="A5392" s="69">
        <f t="shared" si="173"/>
        <v>45809</v>
      </c>
      <c r="B5392" t="s">
        <v>921</v>
      </c>
      <c r="C5392" t="s">
        <v>281</v>
      </c>
      <c r="E5392" t="s">
        <v>782</v>
      </c>
      <c r="F5392" t="s">
        <v>251</v>
      </c>
      <c r="G5392" t="s">
        <v>85</v>
      </c>
      <c r="H5392">
        <v>5880</v>
      </c>
      <c r="I5392" s="68" t="str">
        <f>VLOOKUP(E5392,Refs!$P$2:$R$29,3,FALSE)</f>
        <v>Y60</v>
      </c>
      <c r="J5392" s="68" t="str">
        <f>VLOOKUP(E5392,Refs!$P$2:$S$29,4,FALSE)</f>
        <v>Midlands</v>
      </c>
      <c r="K5392" s="28">
        <f t="shared" si="172"/>
        <v>5880</v>
      </c>
    </row>
    <row r="5393" spans="1:11" x14ac:dyDescent="0.35">
      <c r="A5393" s="69">
        <f t="shared" si="173"/>
        <v>45809</v>
      </c>
      <c r="B5393" t="s">
        <v>921</v>
      </c>
      <c r="C5393" t="s">
        <v>281</v>
      </c>
      <c r="E5393" t="s">
        <v>782</v>
      </c>
      <c r="F5393" t="s">
        <v>251</v>
      </c>
      <c r="G5393" t="s">
        <v>86</v>
      </c>
      <c r="H5393">
        <v>9381</v>
      </c>
      <c r="I5393" s="68" t="str">
        <f>VLOOKUP(E5393,Refs!$P$2:$R$29,3,FALSE)</f>
        <v>Y60</v>
      </c>
      <c r="J5393" s="68" t="str">
        <f>VLOOKUP(E5393,Refs!$P$2:$S$29,4,FALSE)</f>
        <v>Midlands</v>
      </c>
      <c r="K5393" s="28">
        <f t="shared" si="172"/>
        <v>9381</v>
      </c>
    </row>
    <row r="5394" spans="1:11" x14ac:dyDescent="0.35">
      <c r="A5394" s="69">
        <f t="shared" si="173"/>
        <v>45809</v>
      </c>
      <c r="B5394" t="s">
        <v>921</v>
      </c>
      <c r="C5394" t="s">
        <v>281</v>
      </c>
      <c r="E5394" t="s">
        <v>782</v>
      </c>
      <c r="F5394" t="s">
        <v>251</v>
      </c>
      <c r="G5394" t="s">
        <v>87</v>
      </c>
      <c r="H5394">
        <v>2880</v>
      </c>
      <c r="I5394" s="68" t="str">
        <f>VLOOKUP(E5394,Refs!$P$2:$R$29,3,FALSE)</f>
        <v>Y60</v>
      </c>
      <c r="J5394" s="68" t="str">
        <f>VLOOKUP(E5394,Refs!$P$2:$S$29,4,FALSE)</f>
        <v>Midlands</v>
      </c>
      <c r="K5394" s="28">
        <f t="shared" si="172"/>
        <v>2880</v>
      </c>
    </row>
    <row r="5395" spans="1:11" x14ac:dyDescent="0.35">
      <c r="A5395" s="69">
        <f t="shared" si="173"/>
        <v>45809</v>
      </c>
      <c r="B5395" t="s">
        <v>921</v>
      </c>
      <c r="C5395" t="s">
        <v>281</v>
      </c>
      <c r="E5395" t="s">
        <v>782</v>
      </c>
      <c r="F5395" t="s">
        <v>251</v>
      </c>
      <c r="G5395" t="s">
        <v>88</v>
      </c>
      <c r="H5395">
        <v>4256</v>
      </c>
      <c r="I5395" s="68" t="str">
        <f>VLOOKUP(E5395,Refs!$P$2:$R$29,3,FALSE)</f>
        <v>Y60</v>
      </c>
      <c r="J5395" s="68" t="str">
        <f>VLOOKUP(E5395,Refs!$P$2:$S$29,4,FALSE)</f>
        <v>Midlands</v>
      </c>
      <c r="K5395" s="28">
        <f t="shared" si="172"/>
        <v>4256</v>
      </c>
    </row>
    <row r="5396" spans="1:11" x14ac:dyDescent="0.35">
      <c r="A5396" s="69">
        <f t="shared" si="173"/>
        <v>45809</v>
      </c>
      <c r="B5396" t="s">
        <v>921</v>
      </c>
      <c r="C5396" t="s">
        <v>281</v>
      </c>
      <c r="E5396" t="s">
        <v>782</v>
      </c>
      <c r="F5396" t="s">
        <v>251</v>
      </c>
      <c r="G5396" t="s">
        <v>89</v>
      </c>
      <c r="H5396">
        <v>12406</v>
      </c>
      <c r="I5396" s="68" t="str">
        <f>VLOOKUP(E5396,Refs!$P$2:$R$29,3,FALSE)</f>
        <v>Y60</v>
      </c>
      <c r="J5396" s="68" t="str">
        <f>VLOOKUP(E5396,Refs!$P$2:$S$29,4,FALSE)</f>
        <v>Midlands</v>
      </c>
      <c r="K5396" s="28">
        <f t="shared" si="172"/>
        <v>12406</v>
      </c>
    </row>
    <row r="5397" spans="1:11" x14ac:dyDescent="0.35">
      <c r="A5397" s="69">
        <f t="shared" si="173"/>
        <v>45809</v>
      </c>
      <c r="B5397" t="s">
        <v>921</v>
      </c>
      <c r="C5397" t="s">
        <v>281</v>
      </c>
      <c r="E5397" t="s">
        <v>782</v>
      </c>
      <c r="F5397" t="s">
        <v>251</v>
      </c>
      <c r="G5397" t="s">
        <v>90</v>
      </c>
      <c r="H5397">
        <v>269488</v>
      </c>
      <c r="I5397" s="68" t="str">
        <f>VLOOKUP(E5397,Refs!$P$2:$R$29,3,FALSE)</f>
        <v>Y60</v>
      </c>
      <c r="J5397" s="68" t="str">
        <f>VLOOKUP(E5397,Refs!$P$2:$S$29,4,FALSE)</f>
        <v>Midlands</v>
      </c>
      <c r="K5397" s="28">
        <f t="shared" si="172"/>
        <v>269488</v>
      </c>
    </row>
    <row r="5398" spans="1:11" x14ac:dyDescent="0.35">
      <c r="A5398" s="69">
        <f t="shared" si="173"/>
        <v>45809</v>
      </c>
      <c r="B5398" t="s">
        <v>921</v>
      </c>
      <c r="C5398" t="s">
        <v>281</v>
      </c>
      <c r="E5398" t="s">
        <v>782</v>
      </c>
      <c r="F5398" t="s">
        <v>251</v>
      </c>
      <c r="G5398" t="s">
        <v>27</v>
      </c>
      <c r="H5398">
        <v>35279</v>
      </c>
      <c r="I5398" s="68" t="str">
        <f>VLOOKUP(E5398,Refs!$P$2:$R$29,3,FALSE)</f>
        <v>Y60</v>
      </c>
      <c r="J5398" s="68" t="str">
        <f>VLOOKUP(E5398,Refs!$P$2:$S$29,4,FALSE)</f>
        <v>Midlands</v>
      </c>
      <c r="K5398" s="28">
        <f t="shared" si="172"/>
        <v>35279</v>
      </c>
    </row>
    <row r="5399" spans="1:11" x14ac:dyDescent="0.35">
      <c r="A5399" s="69">
        <f t="shared" si="173"/>
        <v>45809</v>
      </c>
      <c r="B5399" t="s">
        <v>921</v>
      </c>
      <c r="C5399" t="s">
        <v>281</v>
      </c>
      <c r="E5399" t="s">
        <v>782</v>
      </c>
      <c r="F5399" t="s">
        <v>251</v>
      </c>
      <c r="G5399" t="s">
        <v>29</v>
      </c>
      <c r="H5399">
        <v>36926</v>
      </c>
      <c r="I5399" s="68" t="str">
        <f>VLOOKUP(E5399,Refs!$P$2:$R$29,3,FALSE)</f>
        <v>Y60</v>
      </c>
      <c r="J5399" s="68" t="str">
        <f>VLOOKUP(E5399,Refs!$P$2:$S$29,4,FALSE)</f>
        <v>Midlands</v>
      </c>
      <c r="K5399" s="28">
        <f t="shared" si="172"/>
        <v>36926</v>
      </c>
    </row>
    <row r="5400" spans="1:11" x14ac:dyDescent="0.35">
      <c r="A5400" s="69">
        <f t="shared" si="173"/>
        <v>45809</v>
      </c>
      <c r="B5400" t="s">
        <v>921</v>
      </c>
      <c r="C5400" t="s">
        <v>281</v>
      </c>
      <c r="E5400" t="s">
        <v>782</v>
      </c>
      <c r="F5400" t="s">
        <v>251</v>
      </c>
      <c r="G5400" t="s">
        <v>91</v>
      </c>
      <c r="H5400">
        <v>23700</v>
      </c>
      <c r="I5400" s="68" t="str">
        <f>VLOOKUP(E5400,Refs!$P$2:$R$29,3,FALSE)</f>
        <v>Y60</v>
      </c>
      <c r="J5400" s="68" t="str">
        <f>VLOOKUP(E5400,Refs!$P$2:$S$29,4,FALSE)</f>
        <v>Midlands</v>
      </c>
      <c r="K5400" s="28">
        <f t="shared" si="172"/>
        <v>23700</v>
      </c>
    </row>
    <row r="5401" spans="1:11" x14ac:dyDescent="0.35">
      <c r="A5401" s="69">
        <f t="shared" si="173"/>
        <v>45809</v>
      </c>
      <c r="B5401" t="s">
        <v>921</v>
      </c>
      <c r="C5401" t="s">
        <v>281</v>
      </c>
      <c r="E5401" t="s">
        <v>782</v>
      </c>
      <c r="F5401" t="s">
        <v>251</v>
      </c>
      <c r="G5401" t="s">
        <v>92</v>
      </c>
      <c r="H5401">
        <v>98</v>
      </c>
      <c r="I5401" s="68" t="str">
        <f>VLOOKUP(E5401,Refs!$P$2:$R$29,3,FALSE)</f>
        <v>Y60</v>
      </c>
      <c r="J5401" s="68" t="str">
        <f>VLOOKUP(E5401,Refs!$P$2:$S$29,4,FALSE)</f>
        <v>Midlands</v>
      </c>
      <c r="K5401" s="28">
        <f t="shared" si="172"/>
        <v>98</v>
      </c>
    </row>
    <row r="5402" spans="1:11" x14ac:dyDescent="0.35">
      <c r="A5402" s="69">
        <f t="shared" si="173"/>
        <v>45809</v>
      </c>
      <c r="B5402" t="s">
        <v>921</v>
      </c>
      <c r="C5402" t="s">
        <v>281</v>
      </c>
      <c r="E5402" t="s">
        <v>782</v>
      </c>
      <c r="F5402" t="s">
        <v>251</v>
      </c>
      <c r="G5402" t="s">
        <v>93</v>
      </c>
      <c r="H5402">
        <v>16331</v>
      </c>
      <c r="I5402" s="68" t="str">
        <f>VLOOKUP(E5402,Refs!$P$2:$R$29,3,FALSE)</f>
        <v>Y60</v>
      </c>
      <c r="J5402" s="68" t="str">
        <f>VLOOKUP(E5402,Refs!$P$2:$S$29,4,FALSE)</f>
        <v>Midlands</v>
      </c>
      <c r="K5402" s="28">
        <f t="shared" si="172"/>
        <v>16331</v>
      </c>
    </row>
    <row r="5403" spans="1:11" x14ac:dyDescent="0.35">
      <c r="A5403" s="69">
        <f t="shared" si="173"/>
        <v>45809</v>
      </c>
      <c r="B5403" t="s">
        <v>921</v>
      </c>
      <c r="C5403" t="s">
        <v>281</v>
      </c>
      <c r="E5403" t="s">
        <v>782</v>
      </c>
      <c r="F5403" t="s">
        <v>251</v>
      </c>
      <c r="G5403" t="s">
        <v>94</v>
      </c>
      <c r="H5403">
        <v>1124</v>
      </c>
      <c r="I5403" s="68" t="str">
        <f>VLOOKUP(E5403,Refs!$P$2:$R$29,3,FALSE)</f>
        <v>Y60</v>
      </c>
      <c r="J5403" s="68" t="str">
        <f>VLOOKUP(E5403,Refs!$P$2:$S$29,4,FALSE)</f>
        <v>Midlands</v>
      </c>
      <c r="K5403" s="28">
        <f t="shared" si="172"/>
        <v>1124</v>
      </c>
    </row>
    <row r="5404" spans="1:11" x14ac:dyDescent="0.35">
      <c r="A5404" s="69">
        <f t="shared" si="173"/>
        <v>45809</v>
      </c>
      <c r="B5404" t="s">
        <v>921</v>
      </c>
      <c r="C5404" t="s">
        <v>281</v>
      </c>
      <c r="E5404" t="s">
        <v>782</v>
      </c>
      <c r="F5404" t="s">
        <v>251</v>
      </c>
      <c r="G5404" t="s">
        <v>95</v>
      </c>
      <c r="H5404">
        <v>9175</v>
      </c>
      <c r="I5404" s="68" t="str">
        <f>VLOOKUP(E5404,Refs!$P$2:$R$29,3,FALSE)</f>
        <v>Y60</v>
      </c>
      <c r="J5404" s="68" t="str">
        <f>VLOOKUP(E5404,Refs!$P$2:$S$29,4,FALSE)</f>
        <v>Midlands</v>
      </c>
      <c r="K5404" s="28">
        <f t="shared" si="172"/>
        <v>9175</v>
      </c>
    </row>
    <row r="5405" spans="1:11" x14ac:dyDescent="0.35">
      <c r="A5405" s="69">
        <f t="shared" si="173"/>
        <v>45809</v>
      </c>
      <c r="B5405" t="s">
        <v>921</v>
      </c>
      <c r="C5405" t="s">
        <v>281</v>
      </c>
      <c r="E5405" t="s">
        <v>782</v>
      </c>
      <c r="F5405" t="s">
        <v>251</v>
      </c>
      <c r="G5405" t="s">
        <v>96</v>
      </c>
      <c r="H5405">
        <v>1446</v>
      </c>
      <c r="I5405" s="68" t="str">
        <f>VLOOKUP(E5405,Refs!$P$2:$R$29,3,FALSE)</f>
        <v>Y60</v>
      </c>
      <c r="J5405" s="68" t="str">
        <f>VLOOKUP(E5405,Refs!$P$2:$S$29,4,FALSE)</f>
        <v>Midlands</v>
      </c>
      <c r="K5405" s="28">
        <f t="shared" si="172"/>
        <v>1446</v>
      </c>
    </row>
    <row r="5406" spans="1:11" x14ac:dyDescent="0.35">
      <c r="A5406" s="69">
        <f t="shared" si="173"/>
        <v>45809</v>
      </c>
      <c r="B5406" t="s">
        <v>921</v>
      </c>
      <c r="C5406" t="s">
        <v>281</v>
      </c>
      <c r="E5406" t="s">
        <v>782</v>
      </c>
      <c r="F5406" t="s">
        <v>251</v>
      </c>
      <c r="G5406" t="s">
        <v>97</v>
      </c>
      <c r="H5406">
        <v>12481</v>
      </c>
      <c r="I5406" s="68" t="str">
        <f>VLOOKUP(E5406,Refs!$P$2:$R$29,3,FALSE)</f>
        <v>Y60</v>
      </c>
      <c r="J5406" s="68" t="str">
        <f>VLOOKUP(E5406,Refs!$P$2:$S$29,4,FALSE)</f>
        <v>Midlands</v>
      </c>
      <c r="K5406" s="28">
        <f t="shared" si="172"/>
        <v>12481</v>
      </c>
    </row>
    <row r="5407" spans="1:11" x14ac:dyDescent="0.35">
      <c r="A5407" s="69">
        <f t="shared" si="173"/>
        <v>45809</v>
      </c>
      <c r="B5407" t="s">
        <v>921</v>
      </c>
      <c r="C5407" t="s">
        <v>281</v>
      </c>
      <c r="E5407" t="s">
        <v>782</v>
      </c>
      <c r="F5407" t="s">
        <v>251</v>
      </c>
      <c r="G5407" t="s">
        <v>31</v>
      </c>
      <c r="H5407">
        <v>6242</v>
      </c>
      <c r="I5407" s="68" t="str">
        <f>VLOOKUP(E5407,Refs!$P$2:$R$29,3,FALSE)</f>
        <v>Y60</v>
      </c>
      <c r="J5407" s="68" t="str">
        <f>VLOOKUP(E5407,Refs!$P$2:$S$29,4,FALSE)</f>
        <v>Midlands</v>
      </c>
      <c r="K5407" s="28">
        <f t="shared" si="172"/>
        <v>6242</v>
      </c>
    </row>
    <row r="5408" spans="1:11" x14ac:dyDescent="0.35">
      <c r="A5408" s="69">
        <f t="shared" si="173"/>
        <v>45809</v>
      </c>
      <c r="B5408" t="s">
        <v>921</v>
      </c>
      <c r="C5408" t="s">
        <v>281</v>
      </c>
      <c r="E5408" t="s">
        <v>782</v>
      </c>
      <c r="F5408" t="s">
        <v>251</v>
      </c>
      <c r="G5408" t="s">
        <v>98</v>
      </c>
      <c r="H5408">
        <v>31182</v>
      </c>
      <c r="I5408" s="68" t="str">
        <f>VLOOKUP(E5408,Refs!$P$2:$R$29,3,FALSE)</f>
        <v>Y60</v>
      </c>
      <c r="J5408" s="68" t="str">
        <f>VLOOKUP(E5408,Refs!$P$2:$S$29,4,FALSE)</f>
        <v>Midlands</v>
      </c>
      <c r="K5408" s="28">
        <f t="shared" si="172"/>
        <v>31182</v>
      </c>
    </row>
    <row r="5409" spans="1:11" x14ac:dyDescent="0.35">
      <c r="A5409" s="69">
        <f t="shared" si="173"/>
        <v>45809</v>
      </c>
      <c r="B5409" t="s">
        <v>921</v>
      </c>
      <c r="C5409" t="s">
        <v>281</v>
      </c>
      <c r="E5409" t="s">
        <v>782</v>
      </c>
      <c r="F5409" t="s">
        <v>251</v>
      </c>
      <c r="G5409" t="s">
        <v>99</v>
      </c>
      <c r="H5409">
        <v>25507</v>
      </c>
      <c r="I5409" s="68" t="str">
        <f>VLOOKUP(E5409,Refs!$P$2:$R$29,3,FALSE)</f>
        <v>Y60</v>
      </c>
      <c r="J5409" s="68" t="str">
        <f>VLOOKUP(E5409,Refs!$P$2:$S$29,4,FALSE)</f>
        <v>Midlands</v>
      </c>
      <c r="K5409" s="28">
        <f t="shared" si="172"/>
        <v>25507</v>
      </c>
    </row>
    <row r="5410" spans="1:11" x14ac:dyDescent="0.35">
      <c r="A5410" s="69">
        <f t="shared" si="173"/>
        <v>45809</v>
      </c>
      <c r="B5410" t="s">
        <v>921</v>
      </c>
      <c r="C5410" t="s">
        <v>281</v>
      </c>
      <c r="E5410" t="s">
        <v>782</v>
      </c>
      <c r="F5410" t="s">
        <v>251</v>
      </c>
      <c r="G5410" t="s">
        <v>100</v>
      </c>
      <c r="H5410">
        <v>21750</v>
      </c>
      <c r="I5410" s="68" t="str">
        <f>VLOOKUP(E5410,Refs!$P$2:$R$29,3,FALSE)</f>
        <v>Y60</v>
      </c>
      <c r="J5410" s="68" t="str">
        <f>VLOOKUP(E5410,Refs!$P$2:$S$29,4,FALSE)</f>
        <v>Midlands</v>
      </c>
      <c r="K5410" s="28">
        <f t="shared" si="172"/>
        <v>21750</v>
      </c>
    </row>
    <row r="5411" spans="1:11" x14ac:dyDescent="0.35">
      <c r="A5411" s="69">
        <f t="shared" si="173"/>
        <v>45809</v>
      </c>
      <c r="B5411" t="s">
        <v>921</v>
      </c>
      <c r="C5411" t="s">
        <v>281</v>
      </c>
      <c r="E5411" t="s">
        <v>782</v>
      </c>
      <c r="F5411" t="s">
        <v>251</v>
      </c>
      <c r="G5411" t="s">
        <v>101</v>
      </c>
      <c r="H5411">
        <v>11298</v>
      </c>
      <c r="I5411" s="68" t="str">
        <f>VLOOKUP(E5411,Refs!$P$2:$R$29,3,FALSE)</f>
        <v>Y60</v>
      </c>
      <c r="J5411" s="68" t="str">
        <f>VLOOKUP(E5411,Refs!$P$2:$S$29,4,FALSE)</f>
        <v>Midlands</v>
      </c>
      <c r="K5411" s="28">
        <f t="shared" si="172"/>
        <v>11298</v>
      </c>
    </row>
    <row r="5412" spans="1:11" x14ac:dyDescent="0.35">
      <c r="A5412" s="69">
        <f t="shared" si="173"/>
        <v>45809</v>
      </c>
      <c r="B5412" t="s">
        <v>921</v>
      </c>
      <c r="C5412" t="s">
        <v>281</v>
      </c>
      <c r="E5412" t="s">
        <v>782</v>
      </c>
      <c r="F5412" t="s">
        <v>251</v>
      </c>
      <c r="G5412" t="s">
        <v>102</v>
      </c>
      <c r="H5412">
        <v>10268</v>
      </c>
      <c r="I5412" s="68" t="str">
        <f>VLOOKUP(E5412,Refs!$P$2:$R$29,3,FALSE)</f>
        <v>Y60</v>
      </c>
      <c r="J5412" s="68" t="str">
        <f>VLOOKUP(E5412,Refs!$P$2:$S$29,4,FALSE)</f>
        <v>Midlands</v>
      </c>
      <c r="K5412" s="28">
        <f t="shared" si="172"/>
        <v>10268</v>
      </c>
    </row>
    <row r="5413" spans="1:11" x14ac:dyDescent="0.35">
      <c r="A5413" s="69">
        <f t="shared" si="173"/>
        <v>45809</v>
      </c>
      <c r="B5413" t="s">
        <v>921</v>
      </c>
      <c r="C5413" t="s">
        <v>281</v>
      </c>
      <c r="E5413" t="s">
        <v>782</v>
      </c>
      <c r="F5413" t="s">
        <v>251</v>
      </c>
      <c r="G5413" t="s">
        <v>103</v>
      </c>
      <c r="H5413">
        <v>1784</v>
      </c>
      <c r="I5413" s="68" t="str">
        <f>VLOOKUP(E5413,Refs!$P$2:$R$29,3,FALSE)</f>
        <v>Y60</v>
      </c>
      <c r="J5413" s="68" t="str">
        <f>VLOOKUP(E5413,Refs!$P$2:$S$29,4,FALSE)</f>
        <v>Midlands</v>
      </c>
      <c r="K5413" s="28">
        <f t="shared" si="172"/>
        <v>1784</v>
      </c>
    </row>
    <row r="5414" spans="1:11" x14ac:dyDescent="0.35">
      <c r="A5414" s="69">
        <f t="shared" si="173"/>
        <v>45809</v>
      </c>
      <c r="B5414" t="s">
        <v>921</v>
      </c>
      <c r="C5414" t="s">
        <v>281</v>
      </c>
      <c r="E5414" t="s">
        <v>782</v>
      </c>
      <c r="F5414" t="s">
        <v>251</v>
      </c>
      <c r="G5414" t="s">
        <v>104</v>
      </c>
      <c r="H5414">
        <v>14050</v>
      </c>
      <c r="I5414" s="68" t="str">
        <f>VLOOKUP(E5414,Refs!$P$2:$R$29,3,FALSE)</f>
        <v>Y60</v>
      </c>
      <c r="J5414" s="68" t="str">
        <f>VLOOKUP(E5414,Refs!$P$2:$S$29,4,FALSE)</f>
        <v>Midlands</v>
      </c>
      <c r="K5414" s="28">
        <f t="shared" si="172"/>
        <v>14050</v>
      </c>
    </row>
    <row r="5415" spans="1:11" x14ac:dyDescent="0.35">
      <c r="A5415" s="69">
        <f t="shared" si="173"/>
        <v>45809</v>
      </c>
      <c r="B5415" t="s">
        <v>921</v>
      </c>
      <c r="C5415" t="s">
        <v>281</v>
      </c>
      <c r="E5415" t="s">
        <v>782</v>
      </c>
      <c r="F5415" t="s">
        <v>251</v>
      </c>
      <c r="G5415" t="s">
        <v>105</v>
      </c>
      <c r="H5415">
        <v>32390325</v>
      </c>
      <c r="I5415" s="68" t="str">
        <f>VLOOKUP(E5415,Refs!$P$2:$R$29,3,FALSE)</f>
        <v>Y60</v>
      </c>
      <c r="J5415" s="68" t="str">
        <f>VLOOKUP(E5415,Refs!$P$2:$S$29,4,FALSE)</f>
        <v>Midlands</v>
      </c>
      <c r="K5415" s="28">
        <f t="shared" si="172"/>
        <v>32390325</v>
      </c>
    </row>
    <row r="5416" spans="1:11" x14ac:dyDescent="0.35">
      <c r="A5416" s="69">
        <f t="shared" si="173"/>
        <v>45809</v>
      </c>
      <c r="B5416" t="s">
        <v>921</v>
      </c>
      <c r="C5416" t="s">
        <v>281</v>
      </c>
      <c r="E5416" t="s">
        <v>782</v>
      </c>
      <c r="F5416" t="s">
        <v>251</v>
      </c>
      <c r="G5416" t="s">
        <v>106</v>
      </c>
      <c r="H5416">
        <v>29511</v>
      </c>
      <c r="I5416" s="68" t="str">
        <f>VLOOKUP(E5416,Refs!$P$2:$R$29,3,FALSE)</f>
        <v>Y60</v>
      </c>
      <c r="J5416" s="68" t="str">
        <f>VLOOKUP(E5416,Refs!$P$2:$S$29,4,FALSE)</f>
        <v>Midlands</v>
      </c>
      <c r="K5416" s="28">
        <f t="shared" si="172"/>
        <v>29511</v>
      </c>
    </row>
    <row r="5417" spans="1:11" x14ac:dyDescent="0.35">
      <c r="A5417" s="69">
        <f t="shared" si="173"/>
        <v>45809</v>
      </c>
      <c r="B5417" t="s">
        <v>921</v>
      </c>
      <c r="C5417" t="s">
        <v>281</v>
      </c>
      <c r="E5417" t="s">
        <v>782</v>
      </c>
      <c r="F5417" t="s">
        <v>251</v>
      </c>
      <c r="G5417" t="s">
        <v>107</v>
      </c>
      <c r="H5417">
        <v>12031</v>
      </c>
      <c r="I5417" s="68" t="str">
        <f>VLOOKUP(E5417,Refs!$P$2:$R$29,3,FALSE)</f>
        <v>Y60</v>
      </c>
      <c r="J5417" s="68" t="str">
        <f>VLOOKUP(E5417,Refs!$P$2:$S$29,4,FALSE)</f>
        <v>Midlands</v>
      </c>
      <c r="K5417" s="28">
        <f t="shared" si="172"/>
        <v>12031</v>
      </c>
    </row>
    <row r="5418" spans="1:11" x14ac:dyDescent="0.35">
      <c r="A5418" s="69">
        <f t="shared" si="173"/>
        <v>45809</v>
      </c>
      <c r="B5418" t="s">
        <v>921</v>
      </c>
      <c r="C5418" t="s">
        <v>281</v>
      </c>
      <c r="E5418" t="s">
        <v>782</v>
      </c>
      <c r="F5418" t="s">
        <v>251</v>
      </c>
      <c r="G5418" t="s">
        <v>108</v>
      </c>
      <c r="H5418">
        <v>1518</v>
      </c>
      <c r="I5418" s="68" t="str">
        <f>VLOOKUP(E5418,Refs!$P$2:$R$29,3,FALSE)</f>
        <v>Y60</v>
      </c>
      <c r="J5418" s="68" t="str">
        <f>VLOOKUP(E5418,Refs!$P$2:$S$29,4,FALSE)</f>
        <v>Midlands</v>
      </c>
      <c r="K5418" s="28">
        <f t="shared" si="172"/>
        <v>1518</v>
      </c>
    </row>
    <row r="5419" spans="1:11" x14ac:dyDescent="0.35">
      <c r="A5419" s="69">
        <f t="shared" si="173"/>
        <v>45809</v>
      </c>
      <c r="B5419" t="s">
        <v>921</v>
      </c>
      <c r="C5419" t="s">
        <v>281</v>
      </c>
      <c r="E5419" t="s">
        <v>782</v>
      </c>
      <c r="F5419" t="s">
        <v>251</v>
      </c>
      <c r="G5419" t="s">
        <v>109</v>
      </c>
      <c r="H5419">
        <v>5917</v>
      </c>
      <c r="I5419" s="68" t="str">
        <f>VLOOKUP(E5419,Refs!$P$2:$R$29,3,FALSE)</f>
        <v>Y60</v>
      </c>
      <c r="J5419" s="68" t="str">
        <f>VLOOKUP(E5419,Refs!$P$2:$S$29,4,FALSE)</f>
        <v>Midlands</v>
      </c>
      <c r="K5419" s="28">
        <f t="shared" si="172"/>
        <v>5917</v>
      </c>
    </row>
    <row r="5420" spans="1:11" x14ac:dyDescent="0.35">
      <c r="A5420" s="69">
        <f t="shared" si="173"/>
        <v>45809</v>
      </c>
      <c r="B5420" t="s">
        <v>921</v>
      </c>
      <c r="C5420" t="s">
        <v>281</v>
      </c>
      <c r="E5420" t="s">
        <v>782</v>
      </c>
      <c r="F5420" t="s">
        <v>251</v>
      </c>
      <c r="G5420" t="s">
        <v>110</v>
      </c>
      <c r="H5420">
        <v>18910030</v>
      </c>
      <c r="I5420" s="68" t="str">
        <f>VLOOKUP(E5420,Refs!$P$2:$R$29,3,FALSE)</f>
        <v>Y60</v>
      </c>
      <c r="J5420" s="68" t="str">
        <f>VLOOKUP(E5420,Refs!$P$2:$S$29,4,FALSE)</f>
        <v>Midlands</v>
      </c>
      <c r="K5420" s="28">
        <f t="shared" si="172"/>
        <v>18910030</v>
      </c>
    </row>
    <row r="5421" spans="1:11" x14ac:dyDescent="0.35">
      <c r="A5421" s="69">
        <f t="shared" si="173"/>
        <v>45809</v>
      </c>
      <c r="B5421" t="s">
        <v>921</v>
      </c>
      <c r="C5421" t="s">
        <v>281</v>
      </c>
      <c r="E5421" t="s">
        <v>782</v>
      </c>
      <c r="F5421" t="s">
        <v>251</v>
      </c>
      <c r="G5421" t="s">
        <v>111</v>
      </c>
      <c r="H5421">
        <v>12722</v>
      </c>
      <c r="I5421" s="68" t="str">
        <f>VLOOKUP(E5421,Refs!$P$2:$R$29,3,FALSE)</f>
        <v>Y60</v>
      </c>
      <c r="J5421" s="68" t="str">
        <f>VLOOKUP(E5421,Refs!$P$2:$S$29,4,FALSE)</f>
        <v>Midlands</v>
      </c>
      <c r="K5421" s="28">
        <f t="shared" si="172"/>
        <v>12722</v>
      </c>
    </row>
    <row r="5422" spans="1:11" x14ac:dyDescent="0.35">
      <c r="A5422" s="69">
        <f t="shared" si="173"/>
        <v>45809</v>
      </c>
      <c r="B5422" t="s">
        <v>921</v>
      </c>
      <c r="C5422" t="s">
        <v>281</v>
      </c>
      <c r="E5422" t="s">
        <v>782</v>
      </c>
      <c r="F5422" t="s">
        <v>251</v>
      </c>
      <c r="G5422" t="s">
        <v>814</v>
      </c>
      <c r="H5422">
        <v>122601</v>
      </c>
      <c r="I5422" s="68" t="str">
        <f>VLOOKUP(E5422,Refs!$P$2:$R$29,3,FALSE)</f>
        <v>Y60</v>
      </c>
      <c r="J5422" s="68" t="str">
        <f>VLOOKUP(E5422,Refs!$P$2:$S$29,4,FALSE)</f>
        <v>Midlands</v>
      </c>
      <c r="K5422" s="28">
        <f t="shared" si="172"/>
        <v>122601</v>
      </c>
    </row>
    <row r="5423" spans="1:11" x14ac:dyDescent="0.35">
      <c r="A5423" s="69">
        <f t="shared" si="173"/>
        <v>45809</v>
      </c>
      <c r="B5423" t="s">
        <v>921</v>
      </c>
      <c r="C5423" t="s">
        <v>281</v>
      </c>
      <c r="E5423" t="s">
        <v>782</v>
      </c>
      <c r="F5423" t="s">
        <v>251</v>
      </c>
      <c r="G5423" t="s">
        <v>815</v>
      </c>
      <c r="H5423">
        <v>2845</v>
      </c>
      <c r="I5423" s="68" t="str">
        <f>VLOOKUP(E5423,Refs!$P$2:$R$29,3,FALSE)</f>
        <v>Y60</v>
      </c>
      <c r="J5423" s="68" t="str">
        <f>VLOOKUP(E5423,Refs!$P$2:$S$29,4,FALSE)</f>
        <v>Midlands</v>
      </c>
      <c r="K5423" s="28">
        <f t="shared" si="172"/>
        <v>2845</v>
      </c>
    </row>
    <row r="5424" spans="1:11" x14ac:dyDescent="0.35">
      <c r="A5424" s="69">
        <f t="shared" si="173"/>
        <v>45809</v>
      </c>
      <c r="B5424" t="s">
        <v>921</v>
      </c>
      <c r="C5424" t="s">
        <v>281</v>
      </c>
      <c r="E5424" t="s">
        <v>782</v>
      </c>
      <c r="F5424" t="s">
        <v>251</v>
      </c>
      <c r="G5424" t="s">
        <v>112</v>
      </c>
      <c r="H5424">
        <v>198022</v>
      </c>
      <c r="I5424" s="68" t="str">
        <f>VLOOKUP(E5424,Refs!$P$2:$R$29,3,FALSE)</f>
        <v>Y60</v>
      </c>
      <c r="J5424" s="68" t="str">
        <f>VLOOKUP(E5424,Refs!$P$2:$S$29,4,FALSE)</f>
        <v>Midlands</v>
      </c>
      <c r="K5424" s="28">
        <f t="shared" si="172"/>
        <v>198022</v>
      </c>
    </row>
    <row r="5425" spans="1:11" x14ac:dyDescent="0.35">
      <c r="A5425" s="69">
        <f t="shared" si="173"/>
        <v>45809</v>
      </c>
      <c r="B5425" t="s">
        <v>921</v>
      </c>
      <c r="C5425" t="s">
        <v>281</v>
      </c>
      <c r="E5425" t="s">
        <v>782</v>
      </c>
      <c r="F5425" t="s">
        <v>251</v>
      </c>
      <c r="G5425" t="s">
        <v>113</v>
      </c>
      <c r="H5425">
        <v>235</v>
      </c>
      <c r="I5425" s="68" t="str">
        <f>VLOOKUP(E5425,Refs!$P$2:$R$29,3,FALSE)</f>
        <v>Y60</v>
      </c>
      <c r="J5425" s="68" t="str">
        <f>VLOOKUP(E5425,Refs!$P$2:$S$29,4,FALSE)</f>
        <v>Midlands</v>
      </c>
      <c r="K5425" s="28">
        <f t="shared" si="172"/>
        <v>235</v>
      </c>
    </row>
    <row r="5426" spans="1:11" x14ac:dyDescent="0.35">
      <c r="A5426" s="69">
        <f t="shared" si="173"/>
        <v>45809</v>
      </c>
      <c r="B5426" t="s">
        <v>921</v>
      </c>
      <c r="C5426" t="s">
        <v>281</v>
      </c>
      <c r="E5426" t="s">
        <v>782</v>
      </c>
      <c r="F5426" t="s">
        <v>251</v>
      </c>
      <c r="G5426" t="s">
        <v>114</v>
      </c>
      <c r="H5426">
        <v>142104</v>
      </c>
      <c r="I5426" s="68" t="str">
        <f>VLOOKUP(E5426,Refs!$P$2:$R$29,3,FALSE)</f>
        <v>Y60</v>
      </c>
      <c r="J5426" s="68" t="str">
        <f>VLOOKUP(E5426,Refs!$P$2:$S$29,4,FALSE)</f>
        <v>Midlands</v>
      </c>
      <c r="K5426" s="28">
        <f t="shared" si="172"/>
        <v>142104</v>
      </c>
    </row>
    <row r="5427" spans="1:11" x14ac:dyDescent="0.35">
      <c r="A5427" s="69">
        <f t="shared" si="173"/>
        <v>45809</v>
      </c>
      <c r="B5427" t="s">
        <v>921</v>
      </c>
      <c r="C5427" t="s">
        <v>281</v>
      </c>
      <c r="E5427" t="s">
        <v>782</v>
      </c>
      <c r="F5427" t="s">
        <v>251</v>
      </c>
      <c r="G5427" t="s">
        <v>115</v>
      </c>
      <c r="H5427">
        <v>40405</v>
      </c>
      <c r="I5427" s="68" t="str">
        <f>VLOOKUP(E5427,Refs!$P$2:$R$29,3,FALSE)</f>
        <v>Y60</v>
      </c>
      <c r="J5427" s="68" t="str">
        <f>VLOOKUP(E5427,Refs!$P$2:$S$29,4,FALSE)</f>
        <v>Midlands</v>
      </c>
      <c r="K5427" s="28">
        <f t="shared" si="172"/>
        <v>40405</v>
      </c>
    </row>
    <row r="5428" spans="1:11" x14ac:dyDescent="0.35">
      <c r="A5428" s="69">
        <f t="shared" si="173"/>
        <v>45809</v>
      </c>
      <c r="B5428" t="s">
        <v>921</v>
      </c>
      <c r="C5428" t="s">
        <v>281</v>
      </c>
      <c r="E5428" t="s">
        <v>782</v>
      </c>
      <c r="F5428" t="s">
        <v>251</v>
      </c>
      <c r="G5428" t="s">
        <v>116</v>
      </c>
      <c r="H5428">
        <v>42954</v>
      </c>
      <c r="I5428" s="68" t="str">
        <f>VLOOKUP(E5428,Refs!$P$2:$R$29,3,FALSE)</f>
        <v>Y60</v>
      </c>
      <c r="J5428" s="68" t="str">
        <f>VLOOKUP(E5428,Refs!$P$2:$S$29,4,FALSE)</f>
        <v>Midlands</v>
      </c>
      <c r="K5428" s="28">
        <f t="shared" si="172"/>
        <v>42954</v>
      </c>
    </row>
    <row r="5429" spans="1:11" x14ac:dyDescent="0.35">
      <c r="A5429" s="69">
        <f t="shared" si="173"/>
        <v>45809</v>
      </c>
      <c r="B5429" t="s">
        <v>921</v>
      </c>
      <c r="C5429" t="s">
        <v>281</v>
      </c>
      <c r="E5429" t="s">
        <v>782</v>
      </c>
      <c r="F5429" t="s">
        <v>251</v>
      </c>
      <c r="G5429" t="s">
        <v>117</v>
      </c>
      <c r="H5429">
        <v>20923</v>
      </c>
      <c r="I5429" s="68" t="str">
        <f>VLOOKUP(E5429,Refs!$P$2:$R$29,3,FALSE)</f>
        <v>Y60</v>
      </c>
      <c r="J5429" s="68" t="str">
        <f>VLOOKUP(E5429,Refs!$P$2:$S$29,4,FALSE)</f>
        <v>Midlands</v>
      </c>
      <c r="K5429" s="28">
        <f t="shared" si="172"/>
        <v>20923</v>
      </c>
    </row>
    <row r="5430" spans="1:11" x14ac:dyDescent="0.35">
      <c r="A5430" s="69">
        <f t="shared" si="173"/>
        <v>45809</v>
      </c>
      <c r="B5430" t="s">
        <v>921</v>
      </c>
      <c r="C5430" t="s">
        <v>281</v>
      </c>
      <c r="E5430" t="s">
        <v>782</v>
      </c>
      <c r="F5430" t="s">
        <v>251</v>
      </c>
      <c r="G5430" t="s">
        <v>118</v>
      </c>
      <c r="H5430">
        <v>61174</v>
      </c>
      <c r="I5430" s="68" t="str">
        <f>VLOOKUP(E5430,Refs!$P$2:$R$29,3,FALSE)</f>
        <v>Y60</v>
      </c>
      <c r="J5430" s="68" t="str">
        <f>VLOOKUP(E5430,Refs!$P$2:$S$29,4,FALSE)</f>
        <v>Midlands</v>
      </c>
      <c r="K5430" s="28">
        <f t="shared" si="172"/>
        <v>61174</v>
      </c>
    </row>
    <row r="5431" spans="1:11" x14ac:dyDescent="0.35">
      <c r="A5431" s="69">
        <f t="shared" si="173"/>
        <v>45809</v>
      </c>
      <c r="B5431" t="s">
        <v>921</v>
      </c>
      <c r="C5431" t="s">
        <v>281</v>
      </c>
      <c r="E5431" t="s">
        <v>782</v>
      </c>
      <c r="F5431" t="s">
        <v>251</v>
      </c>
      <c r="G5431" t="s">
        <v>119</v>
      </c>
      <c r="H5431">
        <v>6729</v>
      </c>
      <c r="I5431" s="68" t="str">
        <f>VLOOKUP(E5431,Refs!$P$2:$R$29,3,FALSE)</f>
        <v>Y60</v>
      </c>
      <c r="J5431" s="68" t="str">
        <f>VLOOKUP(E5431,Refs!$P$2:$S$29,4,FALSE)</f>
        <v>Midlands</v>
      </c>
      <c r="K5431" s="28">
        <f t="shared" si="172"/>
        <v>6729</v>
      </c>
    </row>
    <row r="5432" spans="1:11" x14ac:dyDescent="0.35">
      <c r="A5432" s="69">
        <f t="shared" si="173"/>
        <v>45809</v>
      </c>
      <c r="B5432" t="s">
        <v>921</v>
      </c>
      <c r="C5432" t="s">
        <v>281</v>
      </c>
      <c r="E5432" t="s">
        <v>782</v>
      </c>
      <c r="F5432" t="s">
        <v>251</v>
      </c>
      <c r="G5432" t="s">
        <v>120</v>
      </c>
      <c r="H5432">
        <v>21666</v>
      </c>
      <c r="I5432" s="68" t="str">
        <f>VLOOKUP(E5432,Refs!$P$2:$R$29,3,FALSE)</f>
        <v>Y60</v>
      </c>
      <c r="J5432" s="68" t="str">
        <f>VLOOKUP(E5432,Refs!$P$2:$S$29,4,FALSE)</f>
        <v>Midlands</v>
      </c>
      <c r="K5432" s="28">
        <f t="shared" si="172"/>
        <v>21666</v>
      </c>
    </row>
    <row r="5433" spans="1:11" x14ac:dyDescent="0.35">
      <c r="A5433" s="69">
        <f t="shared" si="173"/>
        <v>45809</v>
      </c>
      <c r="B5433" t="s">
        <v>921</v>
      </c>
      <c r="C5433" t="s">
        <v>281</v>
      </c>
      <c r="E5433" t="s">
        <v>782</v>
      </c>
      <c r="F5433" t="s">
        <v>251</v>
      </c>
      <c r="G5433" t="s">
        <v>121</v>
      </c>
      <c r="H5433">
        <v>8482</v>
      </c>
      <c r="I5433" s="68" t="str">
        <f>VLOOKUP(E5433,Refs!$P$2:$R$29,3,FALSE)</f>
        <v>Y60</v>
      </c>
      <c r="J5433" s="68" t="str">
        <f>VLOOKUP(E5433,Refs!$P$2:$S$29,4,FALSE)</f>
        <v>Midlands</v>
      </c>
      <c r="K5433" s="28">
        <f t="shared" si="172"/>
        <v>8482</v>
      </c>
    </row>
    <row r="5434" spans="1:11" x14ac:dyDescent="0.35">
      <c r="A5434" s="69">
        <f t="shared" si="173"/>
        <v>45809</v>
      </c>
      <c r="B5434" t="s">
        <v>921</v>
      </c>
      <c r="C5434" t="s">
        <v>281</v>
      </c>
      <c r="E5434" t="s">
        <v>782</v>
      </c>
      <c r="F5434" t="s">
        <v>251</v>
      </c>
      <c r="G5434" t="s">
        <v>122</v>
      </c>
      <c r="H5434">
        <v>24821</v>
      </c>
      <c r="I5434" s="68" t="str">
        <f>VLOOKUP(E5434,Refs!$P$2:$R$29,3,FALSE)</f>
        <v>Y60</v>
      </c>
      <c r="J5434" s="68" t="str">
        <f>VLOOKUP(E5434,Refs!$P$2:$S$29,4,FALSE)</f>
        <v>Midlands</v>
      </c>
      <c r="K5434" s="28">
        <f t="shared" si="172"/>
        <v>24821</v>
      </c>
    </row>
    <row r="5435" spans="1:11" x14ac:dyDescent="0.35">
      <c r="A5435" s="69">
        <f t="shared" si="173"/>
        <v>45809</v>
      </c>
      <c r="B5435" t="s">
        <v>921</v>
      </c>
      <c r="C5435" t="s">
        <v>281</v>
      </c>
      <c r="E5435" t="s">
        <v>782</v>
      </c>
      <c r="F5435" t="s">
        <v>251</v>
      </c>
      <c r="G5435" t="s">
        <v>123</v>
      </c>
      <c r="H5435">
        <v>1720</v>
      </c>
      <c r="I5435" s="68" t="str">
        <f>VLOOKUP(E5435,Refs!$P$2:$R$29,3,FALSE)</f>
        <v>Y60</v>
      </c>
      <c r="J5435" s="68" t="str">
        <f>VLOOKUP(E5435,Refs!$P$2:$S$29,4,FALSE)</f>
        <v>Midlands</v>
      </c>
      <c r="K5435" s="28">
        <f t="shared" si="172"/>
        <v>1720</v>
      </c>
    </row>
    <row r="5436" spans="1:11" x14ac:dyDescent="0.35">
      <c r="A5436" s="69">
        <f t="shared" si="173"/>
        <v>45809</v>
      </c>
      <c r="B5436" t="s">
        <v>921</v>
      </c>
      <c r="C5436" t="s">
        <v>281</v>
      </c>
      <c r="E5436" t="s">
        <v>782</v>
      </c>
      <c r="F5436" t="s">
        <v>251</v>
      </c>
      <c r="G5436" t="s">
        <v>124</v>
      </c>
      <c r="H5436">
        <v>169</v>
      </c>
      <c r="I5436" s="68" t="str">
        <f>VLOOKUP(E5436,Refs!$P$2:$R$29,3,FALSE)</f>
        <v>Y60</v>
      </c>
      <c r="J5436" s="68" t="str">
        <f>VLOOKUP(E5436,Refs!$P$2:$S$29,4,FALSE)</f>
        <v>Midlands</v>
      </c>
      <c r="K5436" s="28">
        <f t="shared" si="172"/>
        <v>169</v>
      </c>
    </row>
    <row r="5437" spans="1:11" x14ac:dyDescent="0.35">
      <c r="A5437" s="69">
        <f t="shared" si="173"/>
        <v>45809</v>
      </c>
      <c r="B5437" t="s">
        <v>921</v>
      </c>
      <c r="C5437" t="s">
        <v>281</v>
      </c>
      <c r="E5437" t="s">
        <v>782</v>
      </c>
      <c r="F5437" t="s">
        <v>251</v>
      </c>
      <c r="G5437" t="s">
        <v>125</v>
      </c>
      <c r="H5437">
        <v>1</v>
      </c>
      <c r="I5437" s="68" t="str">
        <f>VLOOKUP(E5437,Refs!$P$2:$R$29,3,FALSE)</f>
        <v>Y60</v>
      </c>
      <c r="J5437" s="68" t="str">
        <f>VLOOKUP(E5437,Refs!$P$2:$S$29,4,FALSE)</f>
        <v>Midlands</v>
      </c>
      <c r="K5437" s="28">
        <f t="shared" si="172"/>
        <v>1</v>
      </c>
    </row>
    <row r="5438" spans="1:11" x14ac:dyDescent="0.35">
      <c r="A5438" s="69">
        <f t="shared" si="173"/>
        <v>45809</v>
      </c>
      <c r="B5438" t="s">
        <v>921</v>
      </c>
      <c r="C5438" t="s">
        <v>281</v>
      </c>
      <c r="E5438" t="s">
        <v>782</v>
      </c>
      <c r="F5438" t="s">
        <v>251</v>
      </c>
      <c r="G5438" t="s">
        <v>126</v>
      </c>
      <c r="H5438">
        <v>0</v>
      </c>
      <c r="I5438" s="68" t="str">
        <f>VLOOKUP(E5438,Refs!$P$2:$R$29,3,FALSE)</f>
        <v>Y60</v>
      </c>
      <c r="J5438" s="68" t="str">
        <f>VLOOKUP(E5438,Refs!$P$2:$S$29,4,FALSE)</f>
        <v>Midlands</v>
      </c>
      <c r="K5438" s="28" t="str">
        <f t="shared" si="172"/>
        <v/>
      </c>
    </row>
    <row r="5439" spans="1:11" x14ac:dyDescent="0.35">
      <c r="A5439" s="69">
        <f t="shared" si="173"/>
        <v>45809</v>
      </c>
      <c r="B5439" t="s">
        <v>921</v>
      </c>
      <c r="C5439" t="s">
        <v>281</v>
      </c>
      <c r="E5439" t="s">
        <v>782</v>
      </c>
      <c r="F5439" t="s">
        <v>251</v>
      </c>
      <c r="G5439" t="s">
        <v>127</v>
      </c>
      <c r="H5439">
        <v>0</v>
      </c>
      <c r="I5439" s="68" t="str">
        <f>VLOOKUP(E5439,Refs!$P$2:$R$29,3,FALSE)</f>
        <v>Y60</v>
      </c>
      <c r="J5439" s="68" t="str">
        <f>VLOOKUP(E5439,Refs!$P$2:$S$29,4,FALSE)</f>
        <v>Midlands</v>
      </c>
      <c r="K5439" s="28" t="str">
        <f t="shared" si="172"/>
        <v/>
      </c>
    </row>
    <row r="5440" spans="1:11" x14ac:dyDescent="0.35">
      <c r="A5440" s="69">
        <f t="shared" si="173"/>
        <v>45809</v>
      </c>
      <c r="B5440" t="s">
        <v>921</v>
      </c>
      <c r="C5440" t="s">
        <v>281</v>
      </c>
      <c r="E5440" t="s">
        <v>782</v>
      </c>
      <c r="F5440" t="s">
        <v>251</v>
      </c>
      <c r="G5440" t="s">
        <v>128</v>
      </c>
      <c r="H5440">
        <v>2550</v>
      </c>
      <c r="I5440" s="68" t="str">
        <f>VLOOKUP(E5440,Refs!$P$2:$R$29,3,FALSE)</f>
        <v>Y60</v>
      </c>
      <c r="J5440" s="68" t="str">
        <f>VLOOKUP(E5440,Refs!$P$2:$S$29,4,FALSE)</f>
        <v>Midlands</v>
      </c>
      <c r="K5440" s="28">
        <f t="shared" si="172"/>
        <v>2550</v>
      </c>
    </row>
    <row r="5441" spans="1:11" x14ac:dyDescent="0.35">
      <c r="A5441" s="69">
        <f t="shared" si="173"/>
        <v>45809</v>
      </c>
      <c r="B5441" t="s">
        <v>921</v>
      </c>
      <c r="C5441" t="s">
        <v>281</v>
      </c>
      <c r="E5441" t="s">
        <v>782</v>
      </c>
      <c r="F5441" t="s">
        <v>251</v>
      </c>
      <c r="G5441" t="s">
        <v>129</v>
      </c>
      <c r="H5441">
        <v>277</v>
      </c>
      <c r="I5441" s="68" t="str">
        <f>VLOOKUP(E5441,Refs!$P$2:$R$29,3,FALSE)</f>
        <v>Y60</v>
      </c>
      <c r="J5441" s="68" t="str">
        <f>VLOOKUP(E5441,Refs!$P$2:$S$29,4,FALSE)</f>
        <v>Midlands</v>
      </c>
      <c r="K5441" s="28">
        <f t="shared" si="172"/>
        <v>277</v>
      </c>
    </row>
    <row r="5442" spans="1:11" x14ac:dyDescent="0.35">
      <c r="A5442" s="69">
        <f t="shared" si="173"/>
        <v>45809</v>
      </c>
      <c r="B5442" t="s">
        <v>921</v>
      </c>
      <c r="C5442" t="s">
        <v>281</v>
      </c>
      <c r="E5442" t="s">
        <v>782</v>
      </c>
      <c r="F5442" t="s">
        <v>251</v>
      </c>
      <c r="G5442" t="s">
        <v>130</v>
      </c>
      <c r="H5442">
        <v>0</v>
      </c>
      <c r="I5442" s="68" t="str">
        <f>VLOOKUP(E5442,Refs!$P$2:$R$29,3,FALSE)</f>
        <v>Y60</v>
      </c>
      <c r="J5442" s="68" t="str">
        <f>VLOOKUP(E5442,Refs!$P$2:$S$29,4,FALSE)</f>
        <v>Midlands</v>
      </c>
      <c r="K5442" s="28" t="str">
        <f t="shared" ref="K5442:K5505" si="174">IF(OR(H5442="NULL",H5442=0,H5442=""),"",H5442)</f>
        <v/>
      </c>
    </row>
    <row r="5443" spans="1:11" x14ac:dyDescent="0.35">
      <c r="A5443" s="69">
        <f t="shared" ref="A5443:A5506" si="175">DATEVALUE(RIGHT(B5443,8))</f>
        <v>45809</v>
      </c>
      <c r="B5443" t="s">
        <v>921</v>
      </c>
      <c r="C5443" t="s">
        <v>281</v>
      </c>
      <c r="E5443" t="s">
        <v>782</v>
      </c>
      <c r="F5443" t="s">
        <v>251</v>
      </c>
      <c r="G5443" t="s">
        <v>131</v>
      </c>
      <c r="H5443">
        <v>0</v>
      </c>
      <c r="I5443" s="68" t="str">
        <f>VLOOKUP(E5443,Refs!$P$2:$R$29,3,FALSE)</f>
        <v>Y60</v>
      </c>
      <c r="J5443" s="68" t="str">
        <f>VLOOKUP(E5443,Refs!$P$2:$S$29,4,FALSE)</f>
        <v>Midlands</v>
      </c>
      <c r="K5443" s="28" t="str">
        <f t="shared" si="174"/>
        <v/>
      </c>
    </row>
    <row r="5444" spans="1:11" x14ac:dyDescent="0.35">
      <c r="A5444" s="69">
        <f t="shared" si="175"/>
        <v>45809</v>
      </c>
      <c r="B5444" t="s">
        <v>921</v>
      </c>
      <c r="C5444" t="s">
        <v>281</v>
      </c>
      <c r="E5444" t="s">
        <v>782</v>
      </c>
      <c r="F5444" t="s">
        <v>251</v>
      </c>
      <c r="G5444" t="s">
        <v>132</v>
      </c>
      <c r="H5444">
        <v>0</v>
      </c>
      <c r="I5444" s="68" t="str">
        <f>VLOOKUP(E5444,Refs!$P$2:$R$29,3,FALSE)</f>
        <v>Y60</v>
      </c>
      <c r="J5444" s="68" t="str">
        <f>VLOOKUP(E5444,Refs!$P$2:$S$29,4,FALSE)</f>
        <v>Midlands</v>
      </c>
      <c r="K5444" s="28" t="str">
        <f t="shared" si="174"/>
        <v/>
      </c>
    </row>
    <row r="5445" spans="1:11" x14ac:dyDescent="0.35">
      <c r="A5445" s="69">
        <f t="shared" si="175"/>
        <v>45809</v>
      </c>
      <c r="B5445" t="s">
        <v>921</v>
      </c>
      <c r="C5445" t="s">
        <v>281</v>
      </c>
      <c r="E5445" t="s">
        <v>782</v>
      </c>
      <c r="F5445" t="s">
        <v>251</v>
      </c>
      <c r="G5445" t="s">
        <v>133</v>
      </c>
      <c r="H5445">
        <v>0</v>
      </c>
      <c r="I5445" s="68" t="str">
        <f>VLOOKUP(E5445,Refs!$P$2:$R$29,3,FALSE)</f>
        <v>Y60</v>
      </c>
      <c r="J5445" s="68" t="str">
        <f>VLOOKUP(E5445,Refs!$P$2:$S$29,4,FALSE)</f>
        <v>Midlands</v>
      </c>
      <c r="K5445" s="28" t="str">
        <f t="shared" si="174"/>
        <v/>
      </c>
    </row>
    <row r="5446" spans="1:11" x14ac:dyDescent="0.35">
      <c r="A5446" s="69">
        <f t="shared" si="175"/>
        <v>45809</v>
      </c>
      <c r="B5446" t="s">
        <v>921</v>
      </c>
      <c r="C5446" t="s">
        <v>281</v>
      </c>
      <c r="E5446" t="s">
        <v>782</v>
      </c>
      <c r="F5446" t="s">
        <v>251</v>
      </c>
      <c r="G5446" t="s">
        <v>134</v>
      </c>
      <c r="H5446">
        <v>3344</v>
      </c>
      <c r="I5446" s="68" t="str">
        <f>VLOOKUP(E5446,Refs!$P$2:$R$29,3,FALSE)</f>
        <v>Y60</v>
      </c>
      <c r="J5446" s="68" t="str">
        <f>VLOOKUP(E5446,Refs!$P$2:$S$29,4,FALSE)</f>
        <v>Midlands</v>
      </c>
      <c r="K5446" s="28">
        <f t="shared" si="174"/>
        <v>3344</v>
      </c>
    </row>
    <row r="5447" spans="1:11" x14ac:dyDescent="0.35">
      <c r="A5447" s="69">
        <f t="shared" si="175"/>
        <v>45809</v>
      </c>
      <c r="B5447" t="s">
        <v>921</v>
      </c>
      <c r="C5447" t="s">
        <v>281</v>
      </c>
      <c r="E5447" t="s">
        <v>782</v>
      </c>
      <c r="F5447" t="s">
        <v>251</v>
      </c>
      <c r="G5447" t="s">
        <v>135</v>
      </c>
      <c r="H5447">
        <v>3142</v>
      </c>
      <c r="I5447" s="68" t="str">
        <f>VLOOKUP(E5447,Refs!$P$2:$R$29,3,FALSE)</f>
        <v>Y60</v>
      </c>
      <c r="J5447" s="68" t="str">
        <f>VLOOKUP(E5447,Refs!$P$2:$S$29,4,FALSE)</f>
        <v>Midlands</v>
      </c>
      <c r="K5447" s="28">
        <f t="shared" si="174"/>
        <v>3142</v>
      </c>
    </row>
    <row r="5448" spans="1:11" x14ac:dyDescent="0.35">
      <c r="A5448" s="69">
        <f t="shared" si="175"/>
        <v>45809</v>
      </c>
      <c r="B5448" t="s">
        <v>921</v>
      </c>
      <c r="C5448" t="s">
        <v>281</v>
      </c>
      <c r="E5448" t="s">
        <v>782</v>
      </c>
      <c r="F5448" t="s">
        <v>251</v>
      </c>
      <c r="G5448" t="s">
        <v>136</v>
      </c>
      <c r="H5448">
        <v>34</v>
      </c>
      <c r="I5448" s="68" t="str">
        <f>VLOOKUP(E5448,Refs!$P$2:$R$29,3,FALSE)</f>
        <v>Y60</v>
      </c>
      <c r="J5448" s="68" t="str">
        <f>VLOOKUP(E5448,Refs!$P$2:$S$29,4,FALSE)</f>
        <v>Midlands</v>
      </c>
      <c r="K5448" s="28">
        <f t="shared" si="174"/>
        <v>34</v>
      </c>
    </row>
    <row r="5449" spans="1:11" x14ac:dyDescent="0.35">
      <c r="A5449" s="69">
        <f t="shared" si="175"/>
        <v>45809</v>
      </c>
      <c r="B5449" t="s">
        <v>921</v>
      </c>
      <c r="C5449" t="s">
        <v>281</v>
      </c>
      <c r="E5449" t="s">
        <v>782</v>
      </c>
      <c r="F5449" t="s">
        <v>251</v>
      </c>
      <c r="G5449" t="s">
        <v>137</v>
      </c>
      <c r="H5449">
        <v>24</v>
      </c>
      <c r="I5449" s="68" t="str">
        <f>VLOOKUP(E5449,Refs!$P$2:$R$29,3,FALSE)</f>
        <v>Y60</v>
      </c>
      <c r="J5449" s="68" t="str">
        <f>VLOOKUP(E5449,Refs!$P$2:$S$29,4,FALSE)</f>
        <v>Midlands</v>
      </c>
      <c r="K5449" s="28">
        <f t="shared" si="174"/>
        <v>24</v>
      </c>
    </row>
    <row r="5450" spans="1:11" x14ac:dyDescent="0.35">
      <c r="A5450" s="69">
        <f t="shared" si="175"/>
        <v>45809</v>
      </c>
      <c r="B5450" t="s">
        <v>921</v>
      </c>
      <c r="C5450" t="s">
        <v>281</v>
      </c>
      <c r="E5450" t="s">
        <v>782</v>
      </c>
      <c r="F5450" t="s">
        <v>251</v>
      </c>
      <c r="G5450" t="s">
        <v>138</v>
      </c>
      <c r="H5450">
        <v>0</v>
      </c>
      <c r="I5450" s="68" t="str">
        <f>VLOOKUP(E5450,Refs!$P$2:$R$29,3,FALSE)</f>
        <v>Y60</v>
      </c>
      <c r="J5450" s="68" t="str">
        <f>VLOOKUP(E5450,Refs!$P$2:$S$29,4,FALSE)</f>
        <v>Midlands</v>
      </c>
      <c r="K5450" s="28" t="str">
        <f t="shared" si="174"/>
        <v/>
      </c>
    </row>
    <row r="5451" spans="1:11" x14ac:dyDescent="0.35">
      <c r="A5451" s="69">
        <f t="shared" si="175"/>
        <v>45809</v>
      </c>
      <c r="B5451" t="s">
        <v>921</v>
      </c>
      <c r="C5451" t="s">
        <v>281</v>
      </c>
      <c r="E5451" t="s">
        <v>782</v>
      </c>
      <c r="F5451" t="s">
        <v>251</v>
      </c>
      <c r="G5451" t="s">
        <v>139</v>
      </c>
      <c r="H5451">
        <v>0</v>
      </c>
      <c r="I5451" s="68" t="str">
        <f>VLOOKUP(E5451,Refs!$P$2:$R$29,3,FALSE)</f>
        <v>Y60</v>
      </c>
      <c r="J5451" s="68" t="str">
        <f>VLOOKUP(E5451,Refs!$P$2:$S$29,4,FALSE)</f>
        <v>Midlands</v>
      </c>
      <c r="K5451" s="28" t="str">
        <f t="shared" si="174"/>
        <v/>
      </c>
    </row>
    <row r="5452" spans="1:11" x14ac:dyDescent="0.35">
      <c r="A5452" s="69">
        <f t="shared" si="175"/>
        <v>45809</v>
      </c>
      <c r="B5452" t="s">
        <v>921</v>
      </c>
      <c r="C5452" t="s">
        <v>281</v>
      </c>
      <c r="E5452" t="s">
        <v>782</v>
      </c>
      <c r="F5452" t="s">
        <v>251</v>
      </c>
      <c r="G5452" t="s">
        <v>140</v>
      </c>
      <c r="H5452">
        <v>1883</v>
      </c>
      <c r="I5452" s="68" t="str">
        <f>VLOOKUP(E5452,Refs!$P$2:$R$29,3,FALSE)</f>
        <v>Y60</v>
      </c>
      <c r="J5452" s="68" t="str">
        <f>VLOOKUP(E5452,Refs!$P$2:$S$29,4,FALSE)</f>
        <v>Midlands</v>
      </c>
      <c r="K5452" s="28">
        <f t="shared" si="174"/>
        <v>1883</v>
      </c>
    </row>
    <row r="5453" spans="1:11" x14ac:dyDescent="0.35">
      <c r="A5453" s="69">
        <f t="shared" si="175"/>
        <v>45809</v>
      </c>
      <c r="B5453" t="s">
        <v>921</v>
      </c>
      <c r="C5453" t="s">
        <v>281</v>
      </c>
      <c r="E5453" t="s">
        <v>782</v>
      </c>
      <c r="F5453" t="s">
        <v>251</v>
      </c>
      <c r="G5453" t="s">
        <v>141</v>
      </c>
      <c r="H5453">
        <v>1883</v>
      </c>
      <c r="I5453" s="68" t="str">
        <f>VLOOKUP(E5453,Refs!$P$2:$R$29,3,FALSE)</f>
        <v>Y60</v>
      </c>
      <c r="J5453" s="68" t="str">
        <f>VLOOKUP(E5453,Refs!$P$2:$S$29,4,FALSE)</f>
        <v>Midlands</v>
      </c>
      <c r="K5453" s="28">
        <f t="shared" si="174"/>
        <v>1883</v>
      </c>
    </row>
    <row r="5454" spans="1:11" x14ac:dyDescent="0.35">
      <c r="A5454" s="69">
        <f t="shared" si="175"/>
        <v>45809</v>
      </c>
      <c r="B5454" t="s">
        <v>921</v>
      </c>
      <c r="C5454" t="s">
        <v>281</v>
      </c>
      <c r="E5454" t="s">
        <v>782</v>
      </c>
      <c r="F5454" t="s">
        <v>251</v>
      </c>
      <c r="G5454" t="s">
        <v>730</v>
      </c>
      <c r="H5454">
        <v>2</v>
      </c>
      <c r="I5454" s="68" t="str">
        <f>VLOOKUP(E5454,Refs!$P$2:$R$29,3,FALSE)</f>
        <v>Y60</v>
      </c>
      <c r="J5454" s="68" t="str">
        <f>VLOOKUP(E5454,Refs!$P$2:$S$29,4,FALSE)</f>
        <v>Midlands</v>
      </c>
      <c r="K5454" s="28">
        <f t="shared" si="174"/>
        <v>2</v>
      </c>
    </row>
    <row r="5455" spans="1:11" x14ac:dyDescent="0.35">
      <c r="A5455" s="69">
        <f t="shared" si="175"/>
        <v>45809</v>
      </c>
      <c r="B5455" t="s">
        <v>921</v>
      </c>
      <c r="C5455" t="s">
        <v>281</v>
      </c>
      <c r="E5455" t="s">
        <v>782</v>
      </c>
      <c r="F5455" t="s">
        <v>251</v>
      </c>
      <c r="G5455" t="s">
        <v>729</v>
      </c>
      <c r="H5455">
        <v>2</v>
      </c>
      <c r="I5455" s="68" t="str">
        <f>VLOOKUP(E5455,Refs!$P$2:$R$29,3,FALSE)</f>
        <v>Y60</v>
      </c>
      <c r="J5455" s="68" t="str">
        <f>VLOOKUP(E5455,Refs!$P$2:$S$29,4,FALSE)</f>
        <v>Midlands</v>
      </c>
      <c r="K5455" s="28">
        <f t="shared" si="174"/>
        <v>2</v>
      </c>
    </row>
    <row r="5456" spans="1:11" x14ac:dyDescent="0.35">
      <c r="A5456" s="69">
        <f t="shared" si="175"/>
        <v>45809</v>
      </c>
      <c r="B5456" t="s">
        <v>921</v>
      </c>
      <c r="C5456" t="s">
        <v>281</v>
      </c>
      <c r="E5456" t="s">
        <v>782</v>
      </c>
      <c r="F5456" t="s">
        <v>251</v>
      </c>
      <c r="G5456" t="s">
        <v>732</v>
      </c>
      <c r="H5456">
        <v>2</v>
      </c>
      <c r="I5456" s="68" t="str">
        <f>VLOOKUP(E5456,Refs!$P$2:$R$29,3,FALSE)</f>
        <v>Y60</v>
      </c>
      <c r="J5456" s="68" t="str">
        <f>VLOOKUP(E5456,Refs!$P$2:$S$29,4,FALSE)</f>
        <v>Midlands</v>
      </c>
      <c r="K5456" s="28">
        <f t="shared" si="174"/>
        <v>2</v>
      </c>
    </row>
    <row r="5457" spans="1:11" x14ac:dyDescent="0.35">
      <c r="A5457" s="69">
        <f t="shared" si="175"/>
        <v>45809</v>
      </c>
      <c r="B5457" t="s">
        <v>921</v>
      </c>
      <c r="C5457" t="s">
        <v>281</v>
      </c>
      <c r="E5457" t="s">
        <v>782</v>
      </c>
      <c r="F5457" t="s">
        <v>251</v>
      </c>
      <c r="G5457" t="s">
        <v>731</v>
      </c>
      <c r="H5457">
        <v>0</v>
      </c>
      <c r="I5457" s="68" t="str">
        <f>VLOOKUP(E5457,Refs!$P$2:$R$29,3,FALSE)</f>
        <v>Y60</v>
      </c>
      <c r="J5457" s="68" t="str">
        <f>VLOOKUP(E5457,Refs!$P$2:$S$29,4,FALSE)</f>
        <v>Midlands</v>
      </c>
      <c r="K5457" s="28" t="str">
        <f t="shared" si="174"/>
        <v/>
      </c>
    </row>
    <row r="5458" spans="1:11" x14ac:dyDescent="0.35">
      <c r="A5458" s="69">
        <f t="shared" si="175"/>
        <v>45809</v>
      </c>
      <c r="B5458" t="s">
        <v>921</v>
      </c>
      <c r="C5458" t="s">
        <v>288</v>
      </c>
      <c r="D5458" t="s">
        <v>896</v>
      </c>
      <c r="E5458" t="s">
        <v>314</v>
      </c>
      <c r="F5458" t="s">
        <v>315</v>
      </c>
      <c r="G5458" t="s">
        <v>10</v>
      </c>
      <c r="H5458">
        <v>29227</v>
      </c>
      <c r="I5458" s="68" t="str">
        <f>VLOOKUP(E5458,Refs!$P$2:$R$29,3,FALSE)</f>
        <v>Y61</v>
      </c>
      <c r="J5458" s="68" t="str">
        <f>VLOOKUP(E5458,Refs!$P$2:$S$29,4,FALSE)</f>
        <v>East of England</v>
      </c>
      <c r="K5458" s="28">
        <f t="shared" si="174"/>
        <v>29227</v>
      </c>
    </row>
    <row r="5459" spans="1:11" x14ac:dyDescent="0.35">
      <c r="A5459" s="69">
        <f t="shared" si="175"/>
        <v>45809</v>
      </c>
      <c r="B5459" t="s">
        <v>921</v>
      </c>
      <c r="C5459" t="s">
        <v>288</v>
      </c>
      <c r="D5459" t="s">
        <v>896</v>
      </c>
      <c r="E5459" t="s">
        <v>314</v>
      </c>
      <c r="F5459" t="s">
        <v>315</v>
      </c>
      <c r="G5459" t="s">
        <v>70</v>
      </c>
      <c r="H5459">
        <v>28844</v>
      </c>
      <c r="I5459" s="68" t="str">
        <f>VLOOKUP(E5459,Refs!$P$2:$R$29,3,FALSE)</f>
        <v>Y61</v>
      </c>
      <c r="J5459" s="68" t="str">
        <f>VLOOKUP(E5459,Refs!$P$2:$S$29,4,FALSE)</f>
        <v>East of England</v>
      </c>
      <c r="K5459" s="28">
        <f t="shared" si="174"/>
        <v>28844</v>
      </c>
    </row>
    <row r="5460" spans="1:11" x14ac:dyDescent="0.35">
      <c r="A5460" s="69">
        <f t="shared" si="175"/>
        <v>45809</v>
      </c>
      <c r="B5460" t="s">
        <v>921</v>
      </c>
      <c r="C5460" t="s">
        <v>288</v>
      </c>
      <c r="D5460" t="s">
        <v>896</v>
      </c>
      <c r="E5460" t="s">
        <v>314</v>
      </c>
      <c r="F5460" t="s">
        <v>315</v>
      </c>
      <c r="G5460" t="s">
        <v>20</v>
      </c>
      <c r="H5460">
        <v>27593</v>
      </c>
      <c r="I5460" s="68" t="str">
        <f>VLOOKUP(E5460,Refs!$P$2:$R$29,3,FALSE)</f>
        <v>Y61</v>
      </c>
      <c r="J5460" s="68" t="str">
        <f>VLOOKUP(E5460,Refs!$P$2:$S$29,4,FALSE)</f>
        <v>East of England</v>
      </c>
      <c r="K5460" s="28">
        <f t="shared" si="174"/>
        <v>27593</v>
      </c>
    </row>
    <row r="5461" spans="1:11" x14ac:dyDescent="0.35">
      <c r="A5461" s="69">
        <f t="shared" si="175"/>
        <v>45809</v>
      </c>
      <c r="B5461" t="s">
        <v>921</v>
      </c>
      <c r="C5461" t="s">
        <v>288</v>
      </c>
      <c r="D5461" t="s">
        <v>896</v>
      </c>
      <c r="E5461" t="s">
        <v>314</v>
      </c>
      <c r="F5461" t="s">
        <v>315</v>
      </c>
      <c r="G5461" t="s">
        <v>23</v>
      </c>
      <c r="H5461">
        <v>26515</v>
      </c>
      <c r="I5461" s="68" t="str">
        <f>VLOOKUP(E5461,Refs!$P$2:$R$29,3,FALSE)</f>
        <v>Y61</v>
      </c>
      <c r="J5461" s="68" t="str">
        <f>VLOOKUP(E5461,Refs!$P$2:$S$29,4,FALSE)</f>
        <v>East of England</v>
      </c>
      <c r="K5461" s="28">
        <f t="shared" si="174"/>
        <v>26515</v>
      </c>
    </row>
    <row r="5462" spans="1:11" x14ac:dyDescent="0.35">
      <c r="A5462" s="69">
        <f t="shared" si="175"/>
        <v>45809</v>
      </c>
      <c r="B5462" t="s">
        <v>921</v>
      </c>
      <c r="C5462" t="s">
        <v>288</v>
      </c>
      <c r="D5462" t="s">
        <v>896</v>
      </c>
      <c r="E5462" t="s">
        <v>314</v>
      </c>
      <c r="F5462" t="s">
        <v>315</v>
      </c>
      <c r="G5462" t="s">
        <v>19</v>
      </c>
      <c r="H5462">
        <v>115</v>
      </c>
      <c r="I5462" s="68" t="str">
        <f>VLOOKUP(E5462,Refs!$P$2:$R$29,3,FALSE)</f>
        <v>Y61</v>
      </c>
      <c r="J5462" s="68" t="str">
        <f>VLOOKUP(E5462,Refs!$P$2:$S$29,4,FALSE)</f>
        <v>East of England</v>
      </c>
      <c r="K5462" s="28">
        <f t="shared" si="174"/>
        <v>115</v>
      </c>
    </row>
    <row r="5463" spans="1:11" x14ac:dyDescent="0.35">
      <c r="A5463" s="69">
        <f t="shared" si="175"/>
        <v>45809</v>
      </c>
      <c r="B5463" t="s">
        <v>921</v>
      </c>
      <c r="C5463" t="s">
        <v>288</v>
      </c>
      <c r="D5463" t="s">
        <v>896</v>
      </c>
      <c r="E5463" t="s">
        <v>314</v>
      </c>
      <c r="F5463" t="s">
        <v>315</v>
      </c>
      <c r="G5463" t="s">
        <v>21</v>
      </c>
      <c r="H5463">
        <v>189324</v>
      </c>
      <c r="I5463" s="68" t="str">
        <f>VLOOKUP(E5463,Refs!$P$2:$R$29,3,FALSE)</f>
        <v>Y61</v>
      </c>
      <c r="J5463" s="68" t="str">
        <f>VLOOKUP(E5463,Refs!$P$2:$S$29,4,FALSE)</f>
        <v>East of England</v>
      </c>
      <c r="K5463" s="28">
        <f t="shared" si="174"/>
        <v>189324</v>
      </c>
    </row>
    <row r="5464" spans="1:11" x14ac:dyDescent="0.35">
      <c r="A5464" s="69">
        <f t="shared" si="175"/>
        <v>45809</v>
      </c>
      <c r="B5464" t="s">
        <v>921</v>
      </c>
      <c r="C5464" t="s">
        <v>288</v>
      </c>
      <c r="D5464" t="s">
        <v>896</v>
      </c>
      <c r="E5464" t="s">
        <v>314</v>
      </c>
      <c r="F5464" t="s">
        <v>315</v>
      </c>
      <c r="G5464" t="s">
        <v>71</v>
      </c>
      <c r="H5464">
        <v>37</v>
      </c>
      <c r="I5464" s="68" t="str">
        <f>VLOOKUP(E5464,Refs!$P$2:$R$29,3,FALSE)</f>
        <v>Y61</v>
      </c>
      <c r="J5464" s="68" t="str">
        <f>VLOOKUP(E5464,Refs!$P$2:$S$29,4,FALSE)</f>
        <v>East of England</v>
      </c>
      <c r="K5464" s="28">
        <f t="shared" si="174"/>
        <v>37</v>
      </c>
    </row>
    <row r="5465" spans="1:11" x14ac:dyDescent="0.35">
      <c r="A5465" s="69">
        <f t="shared" si="175"/>
        <v>45809</v>
      </c>
      <c r="B5465" t="s">
        <v>921</v>
      </c>
      <c r="C5465" t="s">
        <v>288</v>
      </c>
      <c r="D5465" t="s">
        <v>896</v>
      </c>
      <c r="E5465" t="s">
        <v>314</v>
      </c>
      <c r="F5465" t="s">
        <v>315</v>
      </c>
      <c r="G5465" t="s">
        <v>72</v>
      </c>
      <c r="H5465">
        <v>191</v>
      </c>
      <c r="I5465" s="68" t="str">
        <f>VLOOKUP(E5465,Refs!$P$2:$R$29,3,FALSE)</f>
        <v>Y61</v>
      </c>
      <c r="J5465" s="68" t="str">
        <f>VLOOKUP(E5465,Refs!$P$2:$S$29,4,FALSE)</f>
        <v>East of England</v>
      </c>
      <c r="K5465" s="28">
        <f t="shared" si="174"/>
        <v>191</v>
      </c>
    </row>
    <row r="5466" spans="1:11" x14ac:dyDescent="0.35">
      <c r="A5466" s="69">
        <f t="shared" si="175"/>
        <v>45809</v>
      </c>
      <c r="B5466" t="s">
        <v>921</v>
      </c>
      <c r="C5466" t="s">
        <v>288</v>
      </c>
      <c r="D5466" t="s">
        <v>896</v>
      </c>
      <c r="E5466" t="s">
        <v>314</v>
      </c>
      <c r="F5466" t="s">
        <v>315</v>
      </c>
      <c r="G5466" t="s">
        <v>73</v>
      </c>
      <c r="H5466">
        <v>6181</v>
      </c>
      <c r="I5466" s="68" t="str">
        <f>VLOOKUP(E5466,Refs!$P$2:$R$29,3,FALSE)</f>
        <v>Y61</v>
      </c>
      <c r="J5466" s="68" t="str">
        <f>VLOOKUP(E5466,Refs!$P$2:$S$29,4,FALSE)</f>
        <v>East of England</v>
      </c>
      <c r="K5466" s="28">
        <f t="shared" si="174"/>
        <v>6181</v>
      </c>
    </row>
    <row r="5467" spans="1:11" x14ac:dyDescent="0.35">
      <c r="A5467" s="69">
        <f t="shared" si="175"/>
        <v>45809</v>
      </c>
      <c r="B5467" t="s">
        <v>921</v>
      </c>
      <c r="C5467" t="s">
        <v>288</v>
      </c>
      <c r="D5467" t="s">
        <v>896</v>
      </c>
      <c r="E5467" t="s">
        <v>314</v>
      </c>
      <c r="F5467" t="s">
        <v>315</v>
      </c>
      <c r="G5467" t="s">
        <v>74</v>
      </c>
      <c r="H5467">
        <v>9319</v>
      </c>
      <c r="I5467" s="68" t="str">
        <f>VLOOKUP(E5467,Refs!$P$2:$R$29,3,FALSE)</f>
        <v>Y61</v>
      </c>
      <c r="J5467" s="68" t="str">
        <f>VLOOKUP(E5467,Refs!$P$2:$S$29,4,FALSE)</f>
        <v>East of England</v>
      </c>
      <c r="K5467" s="28">
        <f t="shared" si="174"/>
        <v>9319</v>
      </c>
    </row>
    <row r="5468" spans="1:11" x14ac:dyDescent="0.35">
      <c r="A5468" s="69">
        <f t="shared" si="175"/>
        <v>45809</v>
      </c>
      <c r="B5468" t="s">
        <v>921</v>
      </c>
      <c r="C5468" t="s">
        <v>288</v>
      </c>
      <c r="D5468" t="s">
        <v>896</v>
      </c>
      <c r="E5468" t="s">
        <v>314</v>
      </c>
      <c r="F5468" t="s">
        <v>315</v>
      </c>
      <c r="G5468" t="s">
        <v>75</v>
      </c>
      <c r="H5468">
        <v>39281540</v>
      </c>
      <c r="I5468" s="68" t="str">
        <f>VLOOKUP(E5468,Refs!$P$2:$R$29,3,FALSE)</f>
        <v>Y61</v>
      </c>
      <c r="J5468" s="68" t="str">
        <f>VLOOKUP(E5468,Refs!$P$2:$S$29,4,FALSE)</f>
        <v>East of England</v>
      </c>
      <c r="K5468" s="28">
        <f t="shared" si="174"/>
        <v>39281540</v>
      </c>
    </row>
    <row r="5469" spans="1:11" x14ac:dyDescent="0.35">
      <c r="A5469" s="69">
        <f t="shared" si="175"/>
        <v>45809</v>
      </c>
      <c r="B5469" t="s">
        <v>921</v>
      </c>
      <c r="C5469" t="s">
        <v>288</v>
      </c>
      <c r="D5469" t="s">
        <v>896</v>
      </c>
      <c r="E5469" t="s">
        <v>314</v>
      </c>
      <c r="F5469" t="s">
        <v>315</v>
      </c>
      <c r="G5469" t="s">
        <v>26</v>
      </c>
      <c r="H5469">
        <v>24307</v>
      </c>
      <c r="I5469" s="68" t="str">
        <f>VLOOKUP(E5469,Refs!$P$2:$R$29,3,FALSE)</f>
        <v>Y61</v>
      </c>
      <c r="J5469" s="68" t="str">
        <f>VLOOKUP(E5469,Refs!$P$2:$S$29,4,FALSE)</f>
        <v>East of England</v>
      </c>
      <c r="K5469" s="28">
        <f t="shared" si="174"/>
        <v>24307</v>
      </c>
    </row>
    <row r="5470" spans="1:11" x14ac:dyDescent="0.35">
      <c r="A5470" s="69">
        <f t="shared" si="175"/>
        <v>45809</v>
      </c>
      <c r="B5470" t="s">
        <v>921</v>
      </c>
      <c r="C5470" t="s">
        <v>288</v>
      </c>
      <c r="D5470" t="s">
        <v>896</v>
      </c>
      <c r="E5470" t="s">
        <v>314</v>
      </c>
      <c r="F5470" t="s">
        <v>315</v>
      </c>
      <c r="G5470" t="s">
        <v>76</v>
      </c>
      <c r="H5470">
        <v>578</v>
      </c>
      <c r="I5470" s="68" t="str">
        <f>VLOOKUP(E5470,Refs!$P$2:$R$29,3,FALSE)</f>
        <v>Y61</v>
      </c>
      <c r="J5470" s="68" t="str">
        <f>VLOOKUP(E5470,Refs!$P$2:$S$29,4,FALSE)</f>
        <v>East of England</v>
      </c>
      <c r="K5470" s="28">
        <f t="shared" si="174"/>
        <v>578</v>
      </c>
    </row>
    <row r="5471" spans="1:11" x14ac:dyDescent="0.35">
      <c r="A5471" s="69">
        <f t="shared" si="175"/>
        <v>45809</v>
      </c>
      <c r="B5471" t="s">
        <v>921</v>
      </c>
      <c r="C5471" t="s">
        <v>288</v>
      </c>
      <c r="D5471" t="s">
        <v>896</v>
      </c>
      <c r="E5471" t="s">
        <v>314</v>
      </c>
      <c r="F5471" t="s">
        <v>315</v>
      </c>
      <c r="G5471" t="s">
        <v>77</v>
      </c>
      <c r="H5471">
        <v>10351</v>
      </c>
      <c r="I5471" s="68" t="str">
        <f>VLOOKUP(E5471,Refs!$P$2:$R$29,3,FALSE)</f>
        <v>Y61</v>
      </c>
      <c r="J5471" s="68" t="str">
        <f>VLOOKUP(E5471,Refs!$P$2:$S$29,4,FALSE)</f>
        <v>East of England</v>
      </c>
      <c r="K5471" s="28">
        <f t="shared" si="174"/>
        <v>10351</v>
      </c>
    </row>
    <row r="5472" spans="1:11" x14ac:dyDescent="0.35">
      <c r="A5472" s="69">
        <f t="shared" si="175"/>
        <v>45809</v>
      </c>
      <c r="B5472" t="s">
        <v>921</v>
      </c>
      <c r="C5472" t="s">
        <v>288</v>
      </c>
      <c r="D5472" t="s">
        <v>896</v>
      </c>
      <c r="E5472" t="s">
        <v>314</v>
      </c>
      <c r="F5472" t="s">
        <v>315</v>
      </c>
      <c r="G5472" t="s">
        <v>78</v>
      </c>
      <c r="H5472">
        <v>8532</v>
      </c>
      <c r="I5472" s="68" t="str">
        <f>VLOOKUP(E5472,Refs!$P$2:$R$29,3,FALSE)</f>
        <v>Y61</v>
      </c>
      <c r="J5472" s="68" t="str">
        <f>VLOOKUP(E5472,Refs!$P$2:$S$29,4,FALSE)</f>
        <v>East of England</v>
      </c>
      <c r="K5472" s="28">
        <f t="shared" si="174"/>
        <v>8532</v>
      </c>
    </row>
    <row r="5473" spans="1:11" x14ac:dyDescent="0.35">
      <c r="A5473" s="69">
        <f t="shared" si="175"/>
        <v>45809</v>
      </c>
      <c r="B5473" t="s">
        <v>921</v>
      </c>
      <c r="C5473" t="s">
        <v>288</v>
      </c>
      <c r="D5473" t="s">
        <v>896</v>
      </c>
      <c r="E5473" t="s">
        <v>314</v>
      </c>
      <c r="F5473" t="s">
        <v>315</v>
      </c>
      <c r="G5473" t="s">
        <v>79</v>
      </c>
      <c r="H5473">
        <v>4846</v>
      </c>
      <c r="I5473" s="68" t="str">
        <f>VLOOKUP(E5473,Refs!$P$2:$R$29,3,FALSE)</f>
        <v>Y61</v>
      </c>
      <c r="J5473" s="68" t="str">
        <f>VLOOKUP(E5473,Refs!$P$2:$S$29,4,FALSE)</f>
        <v>East of England</v>
      </c>
      <c r="K5473" s="28">
        <f t="shared" si="174"/>
        <v>4846</v>
      </c>
    </row>
    <row r="5474" spans="1:11" x14ac:dyDescent="0.35">
      <c r="A5474" s="69">
        <f t="shared" si="175"/>
        <v>45809</v>
      </c>
      <c r="B5474" t="s">
        <v>921</v>
      </c>
      <c r="C5474" t="s">
        <v>288</v>
      </c>
      <c r="D5474" t="s">
        <v>896</v>
      </c>
      <c r="E5474" t="s">
        <v>314</v>
      </c>
      <c r="F5474" t="s">
        <v>315</v>
      </c>
      <c r="G5474" t="s">
        <v>80</v>
      </c>
      <c r="H5474">
        <v>0</v>
      </c>
      <c r="I5474" s="68" t="str">
        <f>VLOOKUP(E5474,Refs!$P$2:$R$29,3,FALSE)</f>
        <v>Y61</v>
      </c>
      <c r="J5474" s="68" t="str">
        <f>VLOOKUP(E5474,Refs!$P$2:$S$29,4,FALSE)</f>
        <v>East of England</v>
      </c>
      <c r="K5474" s="28" t="str">
        <f t="shared" si="174"/>
        <v/>
      </c>
    </row>
    <row r="5475" spans="1:11" x14ac:dyDescent="0.35">
      <c r="A5475" s="69">
        <f t="shared" si="175"/>
        <v>45809</v>
      </c>
      <c r="B5475" t="s">
        <v>921</v>
      </c>
      <c r="C5475" t="s">
        <v>288</v>
      </c>
      <c r="D5475" t="s">
        <v>896</v>
      </c>
      <c r="E5475" t="s">
        <v>314</v>
      </c>
      <c r="F5475" t="s">
        <v>315</v>
      </c>
      <c r="G5475" t="s">
        <v>25</v>
      </c>
      <c r="H5475">
        <v>13378</v>
      </c>
      <c r="I5475" s="68" t="str">
        <f>VLOOKUP(E5475,Refs!$P$2:$R$29,3,FALSE)</f>
        <v>Y61</v>
      </c>
      <c r="J5475" s="68" t="str">
        <f>VLOOKUP(E5475,Refs!$P$2:$S$29,4,FALSE)</f>
        <v>East of England</v>
      </c>
      <c r="K5475" s="28">
        <f t="shared" si="174"/>
        <v>13378</v>
      </c>
    </row>
    <row r="5476" spans="1:11" x14ac:dyDescent="0.35">
      <c r="A5476" s="69">
        <f t="shared" si="175"/>
        <v>45809</v>
      </c>
      <c r="B5476" t="s">
        <v>921</v>
      </c>
      <c r="C5476" t="s">
        <v>288</v>
      </c>
      <c r="D5476" t="s">
        <v>896</v>
      </c>
      <c r="E5476" t="s">
        <v>314</v>
      </c>
      <c r="F5476" t="s">
        <v>315</v>
      </c>
      <c r="G5476" t="s">
        <v>81</v>
      </c>
      <c r="H5476">
        <v>170</v>
      </c>
      <c r="I5476" s="68" t="str">
        <f>VLOOKUP(E5476,Refs!$P$2:$R$29,3,FALSE)</f>
        <v>Y61</v>
      </c>
      <c r="J5476" s="68" t="str">
        <f>VLOOKUP(E5476,Refs!$P$2:$S$29,4,FALSE)</f>
        <v>East of England</v>
      </c>
      <c r="K5476" s="28">
        <f t="shared" si="174"/>
        <v>170</v>
      </c>
    </row>
    <row r="5477" spans="1:11" x14ac:dyDescent="0.35">
      <c r="A5477" s="69">
        <f t="shared" si="175"/>
        <v>45809</v>
      </c>
      <c r="B5477" t="s">
        <v>921</v>
      </c>
      <c r="C5477" t="s">
        <v>288</v>
      </c>
      <c r="D5477" t="s">
        <v>896</v>
      </c>
      <c r="E5477" t="s">
        <v>314</v>
      </c>
      <c r="F5477" t="s">
        <v>315</v>
      </c>
      <c r="G5477" t="s">
        <v>82</v>
      </c>
      <c r="H5477">
        <v>8138</v>
      </c>
      <c r="I5477" s="68" t="str">
        <f>VLOOKUP(E5477,Refs!$P$2:$R$29,3,FALSE)</f>
        <v>Y61</v>
      </c>
      <c r="J5477" s="68" t="str">
        <f>VLOOKUP(E5477,Refs!$P$2:$S$29,4,FALSE)</f>
        <v>East of England</v>
      </c>
      <c r="K5477" s="28">
        <f t="shared" si="174"/>
        <v>8138</v>
      </c>
    </row>
    <row r="5478" spans="1:11" x14ac:dyDescent="0.35">
      <c r="A5478" s="69">
        <f t="shared" si="175"/>
        <v>45809</v>
      </c>
      <c r="B5478" t="s">
        <v>921</v>
      </c>
      <c r="C5478" t="s">
        <v>288</v>
      </c>
      <c r="D5478" t="s">
        <v>896</v>
      </c>
      <c r="E5478" t="s">
        <v>314</v>
      </c>
      <c r="F5478" t="s">
        <v>315</v>
      </c>
      <c r="G5478" t="s">
        <v>83</v>
      </c>
      <c r="H5478">
        <v>4135</v>
      </c>
      <c r="I5478" s="68" t="str">
        <f>VLOOKUP(E5478,Refs!$P$2:$R$29,3,FALSE)</f>
        <v>Y61</v>
      </c>
      <c r="J5478" s="68" t="str">
        <f>VLOOKUP(E5478,Refs!$P$2:$S$29,4,FALSE)</f>
        <v>East of England</v>
      </c>
      <c r="K5478" s="28">
        <f t="shared" si="174"/>
        <v>4135</v>
      </c>
    </row>
    <row r="5479" spans="1:11" x14ac:dyDescent="0.35">
      <c r="A5479" s="69">
        <f t="shared" si="175"/>
        <v>45809</v>
      </c>
      <c r="B5479" t="s">
        <v>921</v>
      </c>
      <c r="C5479" t="s">
        <v>288</v>
      </c>
      <c r="D5479" t="s">
        <v>896</v>
      </c>
      <c r="E5479" t="s">
        <v>314</v>
      </c>
      <c r="F5479" t="s">
        <v>315</v>
      </c>
      <c r="G5479" t="s">
        <v>84</v>
      </c>
      <c r="H5479">
        <v>2732</v>
      </c>
      <c r="I5479" s="68" t="str">
        <f>VLOOKUP(E5479,Refs!$P$2:$R$29,3,FALSE)</f>
        <v>Y61</v>
      </c>
      <c r="J5479" s="68" t="str">
        <f>VLOOKUP(E5479,Refs!$P$2:$S$29,4,FALSE)</f>
        <v>East of England</v>
      </c>
      <c r="K5479" s="28">
        <f t="shared" si="174"/>
        <v>2732</v>
      </c>
    </row>
    <row r="5480" spans="1:11" x14ac:dyDescent="0.35">
      <c r="A5480" s="69">
        <f t="shared" si="175"/>
        <v>45809</v>
      </c>
      <c r="B5480" t="s">
        <v>921</v>
      </c>
      <c r="C5480" t="s">
        <v>288</v>
      </c>
      <c r="D5480" t="s">
        <v>896</v>
      </c>
      <c r="E5480" t="s">
        <v>314</v>
      </c>
      <c r="F5480" t="s">
        <v>315</v>
      </c>
      <c r="G5480" t="s">
        <v>85</v>
      </c>
      <c r="H5480">
        <v>11272</v>
      </c>
      <c r="I5480" s="68" t="str">
        <f>VLOOKUP(E5480,Refs!$P$2:$R$29,3,FALSE)</f>
        <v>Y61</v>
      </c>
      <c r="J5480" s="68" t="str">
        <f>VLOOKUP(E5480,Refs!$P$2:$S$29,4,FALSE)</f>
        <v>East of England</v>
      </c>
      <c r="K5480" s="28">
        <f t="shared" si="174"/>
        <v>11272</v>
      </c>
    </row>
    <row r="5481" spans="1:11" x14ac:dyDescent="0.35">
      <c r="A5481" s="69">
        <f t="shared" si="175"/>
        <v>45809</v>
      </c>
      <c r="B5481" t="s">
        <v>921</v>
      </c>
      <c r="C5481" t="s">
        <v>288</v>
      </c>
      <c r="D5481" t="s">
        <v>896</v>
      </c>
      <c r="E5481" t="s">
        <v>314</v>
      </c>
      <c r="F5481" t="s">
        <v>315</v>
      </c>
      <c r="G5481" t="s">
        <v>86</v>
      </c>
      <c r="H5481">
        <v>935</v>
      </c>
      <c r="I5481" s="68" t="str">
        <f>VLOOKUP(E5481,Refs!$P$2:$R$29,3,FALSE)</f>
        <v>Y61</v>
      </c>
      <c r="J5481" s="68" t="str">
        <f>VLOOKUP(E5481,Refs!$P$2:$S$29,4,FALSE)</f>
        <v>East of England</v>
      </c>
      <c r="K5481" s="28">
        <f t="shared" si="174"/>
        <v>935</v>
      </c>
    </row>
    <row r="5482" spans="1:11" x14ac:dyDescent="0.35">
      <c r="A5482" s="69">
        <f t="shared" si="175"/>
        <v>45809</v>
      </c>
      <c r="B5482" t="s">
        <v>921</v>
      </c>
      <c r="C5482" t="s">
        <v>288</v>
      </c>
      <c r="D5482" t="s">
        <v>896</v>
      </c>
      <c r="E5482" t="s">
        <v>314</v>
      </c>
      <c r="F5482" t="s">
        <v>315</v>
      </c>
      <c r="G5482" t="s">
        <v>87</v>
      </c>
      <c r="H5482">
        <v>481</v>
      </c>
      <c r="I5482" s="68" t="str">
        <f>VLOOKUP(E5482,Refs!$P$2:$R$29,3,FALSE)</f>
        <v>Y61</v>
      </c>
      <c r="J5482" s="68" t="str">
        <f>VLOOKUP(E5482,Refs!$P$2:$S$29,4,FALSE)</f>
        <v>East of England</v>
      </c>
      <c r="K5482" s="28">
        <f t="shared" si="174"/>
        <v>481</v>
      </c>
    </row>
    <row r="5483" spans="1:11" x14ac:dyDescent="0.35">
      <c r="A5483" s="69">
        <f t="shared" si="175"/>
        <v>45809</v>
      </c>
      <c r="B5483" t="s">
        <v>921</v>
      </c>
      <c r="C5483" t="s">
        <v>288</v>
      </c>
      <c r="D5483" t="s">
        <v>896</v>
      </c>
      <c r="E5483" t="s">
        <v>314</v>
      </c>
      <c r="F5483" t="s">
        <v>315</v>
      </c>
      <c r="G5483" t="s">
        <v>88</v>
      </c>
      <c r="H5483">
        <v>6443</v>
      </c>
      <c r="I5483" s="68" t="str">
        <f>VLOOKUP(E5483,Refs!$P$2:$R$29,3,FALSE)</f>
        <v>Y61</v>
      </c>
      <c r="J5483" s="68" t="str">
        <f>VLOOKUP(E5483,Refs!$P$2:$S$29,4,FALSE)</f>
        <v>East of England</v>
      </c>
      <c r="K5483" s="28">
        <f t="shared" si="174"/>
        <v>6443</v>
      </c>
    </row>
    <row r="5484" spans="1:11" x14ac:dyDescent="0.35">
      <c r="A5484" s="69">
        <f t="shared" si="175"/>
        <v>45809</v>
      </c>
      <c r="B5484" t="s">
        <v>921</v>
      </c>
      <c r="C5484" t="s">
        <v>288</v>
      </c>
      <c r="D5484" t="s">
        <v>896</v>
      </c>
      <c r="E5484" t="s">
        <v>314</v>
      </c>
      <c r="F5484" t="s">
        <v>315</v>
      </c>
      <c r="G5484" t="s">
        <v>89</v>
      </c>
      <c r="H5484">
        <v>32314</v>
      </c>
      <c r="I5484" s="68" t="str">
        <f>VLOOKUP(E5484,Refs!$P$2:$R$29,3,FALSE)</f>
        <v>Y61</v>
      </c>
      <c r="J5484" s="68" t="str">
        <f>VLOOKUP(E5484,Refs!$P$2:$S$29,4,FALSE)</f>
        <v>East of England</v>
      </c>
      <c r="K5484" s="28">
        <f t="shared" si="174"/>
        <v>32314</v>
      </c>
    </row>
    <row r="5485" spans="1:11" x14ac:dyDescent="0.35">
      <c r="A5485" s="69">
        <f t="shared" si="175"/>
        <v>45809</v>
      </c>
      <c r="B5485" t="s">
        <v>921</v>
      </c>
      <c r="C5485" t="s">
        <v>288</v>
      </c>
      <c r="D5485" t="s">
        <v>896</v>
      </c>
      <c r="E5485" t="s">
        <v>314</v>
      </c>
      <c r="F5485" t="s">
        <v>315</v>
      </c>
      <c r="G5485" t="s">
        <v>90</v>
      </c>
      <c r="H5485">
        <v>24290</v>
      </c>
      <c r="I5485" s="68" t="str">
        <f>VLOOKUP(E5485,Refs!$P$2:$R$29,3,FALSE)</f>
        <v>Y61</v>
      </c>
      <c r="J5485" s="68" t="str">
        <f>VLOOKUP(E5485,Refs!$P$2:$S$29,4,FALSE)</f>
        <v>East of England</v>
      </c>
      <c r="K5485" s="28">
        <f t="shared" si="174"/>
        <v>24290</v>
      </c>
    </row>
    <row r="5486" spans="1:11" x14ac:dyDescent="0.35">
      <c r="A5486" s="69">
        <f t="shared" si="175"/>
        <v>45809</v>
      </c>
      <c r="B5486" t="s">
        <v>921</v>
      </c>
      <c r="C5486" t="s">
        <v>288</v>
      </c>
      <c r="D5486" t="s">
        <v>896</v>
      </c>
      <c r="E5486" t="s">
        <v>314</v>
      </c>
      <c r="F5486" t="s">
        <v>315</v>
      </c>
      <c r="G5486" t="s">
        <v>27</v>
      </c>
      <c r="H5486">
        <v>3805</v>
      </c>
      <c r="I5486" s="68" t="str">
        <f>VLOOKUP(E5486,Refs!$P$2:$R$29,3,FALSE)</f>
        <v>Y61</v>
      </c>
      <c r="J5486" s="68" t="str">
        <f>VLOOKUP(E5486,Refs!$P$2:$S$29,4,FALSE)</f>
        <v>East of England</v>
      </c>
      <c r="K5486" s="28">
        <f t="shared" si="174"/>
        <v>3805</v>
      </c>
    </row>
    <row r="5487" spans="1:11" x14ac:dyDescent="0.35">
      <c r="A5487" s="69">
        <f t="shared" si="175"/>
        <v>45809</v>
      </c>
      <c r="B5487" t="s">
        <v>921</v>
      </c>
      <c r="C5487" t="s">
        <v>288</v>
      </c>
      <c r="D5487" t="s">
        <v>896</v>
      </c>
      <c r="E5487" t="s">
        <v>314</v>
      </c>
      <c r="F5487" t="s">
        <v>315</v>
      </c>
      <c r="G5487" t="s">
        <v>29</v>
      </c>
      <c r="H5487">
        <v>3523</v>
      </c>
      <c r="I5487" s="68" t="str">
        <f>VLOOKUP(E5487,Refs!$P$2:$R$29,3,FALSE)</f>
        <v>Y61</v>
      </c>
      <c r="J5487" s="68" t="str">
        <f>VLOOKUP(E5487,Refs!$P$2:$S$29,4,FALSE)</f>
        <v>East of England</v>
      </c>
      <c r="K5487" s="28">
        <f t="shared" si="174"/>
        <v>3523</v>
      </c>
    </row>
    <row r="5488" spans="1:11" x14ac:dyDescent="0.35">
      <c r="A5488" s="69">
        <f t="shared" si="175"/>
        <v>45809</v>
      </c>
      <c r="B5488" t="s">
        <v>921</v>
      </c>
      <c r="C5488" t="s">
        <v>288</v>
      </c>
      <c r="D5488" t="s">
        <v>896</v>
      </c>
      <c r="E5488" t="s">
        <v>314</v>
      </c>
      <c r="F5488" t="s">
        <v>315</v>
      </c>
      <c r="G5488" t="s">
        <v>91</v>
      </c>
      <c r="H5488">
        <v>2100</v>
      </c>
      <c r="I5488" s="68" t="str">
        <f>VLOOKUP(E5488,Refs!$P$2:$R$29,3,FALSE)</f>
        <v>Y61</v>
      </c>
      <c r="J5488" s="68" t="str">
        <f>VLOOKUP(E5488,Refs!$P$2:$S$29,4,FALSE)</f>
        <v>East of England</v>
      </c>
      <c r="K5488" s="28">
        <f t="shared" si="174"/>
        <v>2100</v>
      </c>
    </row>
    <row r="5489" spans="1:11" x14ac:dyDescent="0.35">
      <c r="A5489" s="69">
        <f t="shared" si="175"/>
        <v>45809</v>
      </c>
      <c r="B5489" t="s">
        <v>921</v>
      </c>
      <c r="C5489" t="s">
        <v>288</v>
      </c>
      <c r="D5489" t="s">
        <v>896</v>
      </c>
      <c r="E5489" t="s">
        <v>314</v>
      </c>
      <c r="F5489" t="s">
        <v>315</v>
      </c>
      <c r="G5489" t="s">
        <v>92</v>
      </c>
      <c r="H5489">
        <v>18</v>
      </c>
      <c r="I5489" s="68" t="str">
        <f>VLOOKUP(E5489,Refs!$P$2:$R$29,3,FALSE)</f>
        <v>Y61</v>
      </c>
      <c r="J5489" s="68" t="str">
        <f>VLOOKUP(E5489,Refs!$P$2:$S$29,4,FALSE)</f>
        <v>East of England</v>
      </c>
      <c r="K5489" s="28">
        <f t="shared" si="174"/>
        <v>18</v>
      </c>
    </row>
    <row r="5490" spans="1:11" x14ac:dyDescent="0.35">
      <c r="A5490" s="69">
        <f t="shared" si="175"/>
        <v>45809</v>
      </c>
      <c r="B5490" t="s">
        <v>921</v>
      </c>
      <c r="C5490" t="s">
        <v>288</v>
      </c>
      <c r="D5490" t="s">
        <v>896</v>
      </c>
      <c r="E5490" t="s">
        <v>314</v>
      </c>
      <c r="F5490" t="s">
        <v>315</v>
      </c>
      <c r="G5490" t="s">
        <v>93</v>
      </c>
      <c r="H5490">
        <v>1785</v>
      </c>
      <c r="I5490" s="68" t="str">
        <f>VLOOKUP(E5490,Refs!$P$2:$R$29,3,FALSE)</f>
        <v>Y61</v>
      </c>
      <c r="J5490" s="68" t="str">
        <f>VLOOKUP(E5490,Refs!$P$2:$S$29,4,FALSE)</f>
        <v>East of England</v>
      </c>
      <c r="K5490" s="28">
        <f t="shared" si="174"/>
        <v>1785</v>
      </c>
    </row>
    <row r="5491" spans="1:11" x14ac:dyDescent="0.35">
      <c r="A5491" s="69">
        <f t="shared" si="175"/>
        <v>45809</v>
      </c>
      <c r="B5491" t="s">
        <v>921</v>
      </c>
      <c r="C5491" t="s">
        <v>288</v>
      </c>
      <c r="D5491" t="s">
        <v>896</v>
      </c>
      <c r="E5491" t="s">
        <v>314</v>
      </c>
      <c r="F5491" t="s">
        <v>315</v>
      </c>
      <c r="G5491" t="s">
        <v>94</v>
      </c>
      <c r="H5491">
        <v>108</v>
      </c>
      <c r="I5491" s="68" t="str">
        <f>VLOOKUP(E5491,Refs!$P$2:$R$29,3,FALSE)</f>
        <v>Y61</v>
      </c>
      <c r="J5491" s="68" t="str">
        <f>VLOOKUP(E5491,Refs!$P$2:$S$29,4,FALSE)</f>
        <v>East of England</v>
      </c>
      <c r="K5491" s="28">
        <f t="shared" si="174"/>
        <v>108</v>
      </c>
    </row>
    <row r="5492" spans="1:11" x14ac:dyDescent="0.35">
      <c r="A5492" s="69">
        <f t="shared" si="175"/>
        <v>45809</v>
      </c>
      <c r="B5492" t="s">
        <v>921</v>
      </c>
      <c r="C5492" t="s">
        <v>288</v>
      </c>
      <c r="D5492" t="s">
        <v>896</v>
      </c>
      <c r="E5492" t="s">
        <v>314</v>
      </c>
      <c r="F5492" t="s">
        <v>315</v>
      </c>
      <c r="G5492" t="s">
        <v>95</v>
      </c>
      <c r="H5492">
        <v>754</v>
      </c>
      <c r="I5492" s="68" t="str">
        <f>VLOOKUP(E5492,Refs!$P$2:$R$29,3,FALSE)</f>
        <v>Y61</v>
      </c>
      <c r="J5492" s="68" t="str">
        <f>VLOOKUP(E5492,Refs!$P$2:$S$29,4,FALSE)</f>
        <v>East of England</v>
      </c>
      <c r="K5492" s="28">
        <f t="shared" si="174"/>
        <v>754</v>
      </c>
    </row>
    <row r="5493" spans="1:11" x14ac:dyDescent="0.35">
      <c r="A5493" s="69">
        <f t="shared" si="175"/>
        <v>45809</v>
      </c>
      <c r="B5493" t="s">
        <v>921</v>
      </c>
      <c r="C5493" t="s">
        <v>288</v>
      </c>
      <c r="D5493" t="s">
        <v>896</v>
      </c>
      <c r="E5493" t="s">
        <v>314</v>
      </c>
      <c r="F5493" t="s">
        <v>315</v>
      </c>
      <c r="G5493" t="s">
        <v>96</v>
      </c>
      <c r="H5493">
        <v>62</v>
      </c>
      <c r="I5493" s="68" t="str">
        <f>VLOOKUP(E5493,Refs!$P$2:$R$29,3,FALSE)</f>
        <v>Y61</v>
      </c>
      <c r="J5493" s="68" t="str">
        <f>VLOOKUP(E5493,Refs!$P$2:$S$29,4,FALSE)</f>
        <v>East of England</v>
      </c>
      <c r="K5493" s="28">
        <f t="shared" si="174"/>
        <v>62</v>
      </c>
    </row>
    <row r="5494" spans="1:11" x14ac:dyDescent="0.35">
      <c r="A5494" s="69">
        <f t="shared" si="175"/>
        <v>45809</v>
      </c>
      <c r="B5494" t="s">
        <v>921</v>
      </c>
      <c r="C5494" t="s">
        <v>288</v>
      </c>
      <c r="D5494" t="s">
        <v>896</v>
      </c>
      <c r="E5494" t="s">
        <v>314</v>
      </c>
      <c r="F5494" t="s">
        <v>315</v>
      </c>
      <c r="G5494" t="s">
        <v>97</v>
      </c>
      <c r="H5494">
        <v>1228</v>
      </c>
      <c r="I5494" s="68" t="str">
        <f>VLOOKUP(E5494,Refs!$P$2:$R$29,3,FALSE)</f>
        <v>Y61</v>
      </c>
      <c r="J5494" s="68" t="str">
        <f>VLOOKUP(E5494,Refs!$P$2:$S$29,4,FALSE)</f>
        <v>East of England</v>
      </c>
      <c r="K5494" s="28">
        <f t="shared" si="174"/>
        <v>1228</v>
      </c>
    </row>
    <row r="5495" spans="1:11" x14ac:dyDescent="0.35">
      <c r="A5495" s="69">
        <f t="shared" si="175"/>
        <v>45809</v>
      </c>
      <c r="B5495" t="s">
        <v>921</v>
      </c>
      <c r="C5495" t="s">
        <v>288</v>
      </c>
      <c r="D5495" t="s">
        <v>896</v>
      </c>
      <c r="E5495" t="s">
        <v>314</v>
      </c>
      <c r="F5495" t="s">
        <v>315</v>
      </c>
      <c r="G5495" t="s">
        <v>31</v>
      </c>
      <c r="H5495">
        <v>723</v>
      </c>
      <c r="I5495" s="68" t="str">
        <f>VLOOKUP(E5495,Refs!$P$2:$R$29,3,FALSE)</f>
        <v>Y61</v>
      </c>
      <c r="J5495" s="68" t="str">
        <f>VLOOKUP(E5495,Refs!$P$2:$S$29,4,FALSE)</f>
        <v>East of England</v>
      </c>
      <c r="K5495" s="28">
        <f t="shared" si="174"/>
        <v>723</v>
      </c>
    </row>
    <row r="5496" spans="1:11" x14ac:dyDescent="0.35">
      <c r="A5496" s="69">
        <f t="shared" si="175"/>
        <v>45809</v>
      </c>
      <c r="B5496" t="s">
        <v>921</v>
      </c>
      <c r="C5496" t="s">
        <v>288</v>
      </c>
      <c r="D5496" t="s">
        <v>896</v>
      </c>
      <c r="E5496" t="s">
        <v>314</v>
      </c>
      <c r="F5496" t="s">
        <v>315</v>
      </c>
      <c r="G5496" t="s">
        <v>98</v>
      </c>
      <c r="H5496">
        <v>2535</v>
      </c>
      <c r="I5496" s="68" t="str">
        <f>VLOOKUP(E5496,Refs!$P$2:$R$29,3,FALSE)</f>
        <v>Y61</v>
      </c>
      <c r="J5496" s="68" t="str">
        <f>VLOOKUP(E5496,Refs!$P$2:$S$29,4,FALSE)</f>
        <v>East of England</v>
      </c>
      <c r="K5496" s="28">
        <f t="shared" si="174"/>
        <v>2535</v>
      </c>
    </row>
    <row r="5497" spans="1:11" x14ac:dyDescent="0.35">
      <c r="A5497" s="69">
        <f t="shared" si="175"/>
        <v>45809</v>
      </c>
      <c r="B5497" t="s">
        <v>921</v>
      </c>
      <c r="C5497" t="s">
        <v>288</v>
      </c>
      <c r="D5497" t="s">
        <v>896</v>
      </c>
      <c r="E5497" t="s">
        <v>314</v>
      </c>
      <c r="F5497" t="s">
        <v>315</v>
      </c>
      <c r="G5497" t="s">
        <v>99</v>
      </c>
      <c r="H5497">
        <v>3024</v>
      </c>
      <c r="I5497" s="68" t="str">
        <f>VLOOKUP(E5497,Refs!$P$2:$R$29,3,FALSE)</f>
        <v>Y61</v>
      </c>
      <c r="J5497" s="68" t="str">
        <f>VLOOKUP(E5497,Refs!$P$2:$S$29,4,FALSE)</f>
        <v>East of England</v>
      </c>
      <c r="K5497" s="28">
        <f t="shared" si="174"/>
        <v>3024</v>
      </c>
    </row>
    <row r="5498" spans="1:11" x14ac:dyDescent="0.35">
      <c r="A5498" s="69">
        <f t="shared" si="175"/>
        <v>45809</v>
      </c>
      <c r="B5498" t="s">
        <v>921</v>
      </c>
      <c r="C5498" t="s">
        <v>288</v>
      </c>
      <c r="D5498" t="s">
        <v>896</v>
      </c>
      <c r="E5498" t="s">
        <v>314</v>
      </c>
      <c r="F5498" t="s">
        <v>315</v>
      </c>
      <c r="G5498" t="s">
        <v>100</v>
      </c>
      <c r="H5498">
        <v>2794</v>
      </c>
      <c r="I5498" s="68" t="str">
        <f>VLOOKUP(E5498,Refs!$P$2:$R$29,3,FALSE)</f>
        <v>Y61</v>
      </c>
      <c r="J5498" s="68" t="str">
        <f>VLOOKUP(E5498,Refs!$P$2:$S$29,4,FALSE)</f>
        <v>East of England</v>
      </c>
      <c r="K5498" s="28">
        <f t="shared" si="174"/>
        <v>2794</v>
      </c>
    </row>
    <row r="5499" spans="1:11" x14ac:dyDescent="0.35">
      <c r="A5499" s="69">
        <f t="shared" si="175"/>
        <v>45809</v>
      </c>
      <c r="B5499" t="s">
        <v>921</v>
      </c>
      <c r="C5499" t="s">
        <v>288</v>
      </c>
      <c r="D5499" t="s">
        <v>896</v>
      </c>
      <c r="E5499" t="s">
        <v>314</v>
      </c>
      <c r="F5499" t="s">
        <v>315</v>
      </c>
      <c r="G5499" t="s">
        <v>101</v>
      </c>
      <c r="H5499">
        <v>1752</v>
      </c>
      <c r="I5499" s="68" t="str">
        <f>VLOOKUP(E5499,Refs!$P$2:$R$29,3,FALSE)</f>
        <v>Y61</v>
      </c>
      <c r="J5499" s="68" t="str">
        <f>VLOOKUP(E5499,Refs!$P$2:$S$29,4,FALSE)</f>
        <v>East of England</v>
      </c>
      <c r="K5499" s="28">
        <f t="shared" si="174"/>
        <v>1752</v>
      </c>
    </row>
    <row r="5500" spans="1:11" x14ac:dyDescent="0.35">
      <c r="A5500" s="69">
        <f t="shared" si="175"/>
        <v>45809</v>
      </c>
      <c r="B5500" t="s">
        <v>921</v>
      </c>
      <c r="C5500" t="s">
        <v>288</v>
      </c>
      <c r="D5500" t="s">
        <v>896</v>
      </c>
      <c r="E5500" t="s">
        <v>314</v>
      </c>
      <c r="F5500" t="s">
        <v>315</v>
      </c>
      <c r="G5500" t="s">
        <v>102</v>
      </c>
      <c r="H5500">
        <v>775</v>
      </c>
      <c r="I5500" s="68" t="str">
        <f>VLOOKUP(E5500,Refs!$P$2:$R$29,3,FALSE)</f>
        <v>Y61</v>
      </c>
      <c r="J5500" s="68" t="str">
        <f>VLOOKUP(E5500,Refs!$P$2:$S$29,4,FALSE)</f>
        <v>East of England</v>
      </c>
      <c r="K5500" s="28">
        <f t="shared" si="174"/>
        <v>775</v>
      </c>
    </row>
    <row r="5501" spans="1:11" x14ac:dyDescent="0.35">
      <c r="A5501" s="69">
        <f t="shared" si="175"/>
        <v>45809</v>
      </c>
      <c r="B5501" t="s">
        <v>921</v>
      </c>
      <c r="C5501" t="s">
        <v>288</v>
      </c>
      <c r="D5501" t="s">
        <v>896</v>
      </c>
      <c r="E5501" t="s">
        <v>314</v>
      </c>
      <c r="F5501" t="s">
        <v>315</v>
      </c>
      <c r="G5501" t="s">
        <v>103</v>
      </c>
      <c r="H5501">
        <v>268</v>
      </c>
      <c r="I5501" s="68" t="str">
        <f>VLOOKUP(E5501,Refs!$P$2:$R$29,3,FALSE)</f>
        <v>Y61</v>
      </c>
      <c r="J5501" s="68" t="str">
        <f>VLOOKUP(E5501,Refs!$P$2:$S$29,4,FALSE)</f>
        <v>East of England</v>
      </c>
      <c r="K5501" s="28">
        <f t="shared" si="174"/>
        <v>268</v>
      </c>
    </row>
    <row r="5502" spans="1:11" x14ac:dyDescent="0.35">
      <c r="A5502" s="69">
        <f t="shared" si="175"/>
        <v>45809</v>
      </c>
      <c r="B5502" t="s">
        <v>921</v>
      </c>
      <c r="C5502" t="s">
        <v>288</v>
      </c>
      <c r="D5502" t="s">
        <v>896</v>
      </c>
      <c r="E5502" t="s">
        <v>314</v>
      </c>
      <c r="F5502" t="s">
        <v>315</v>
      </c>
      <c r="G5502" t="s">
        <v>104</v>
      </c>
      <c r="H5502">
        <v>1928</v>
      </c>
      <c r="I5502" s="68" t="str">
        <f>VLOOKUP(E5502,Refs!$P$2:$R$29,3,FALSE)</f>
        <v>Y61</v>
      </c>
      <c r="J5502" s="68" t="str">
        <f>VLOOKUP(E5502,Refs!$P$2:$S$29,4,FALSE)</f>
        <v>East of England</v>
      </c>
      <c r="K5502" s="28">
        <f t="shared" si="174"/>
        <v>1928</v>
      </c>
    </row>
    <row r="5503" spans="1:11" x14ac:dyDescent="0.35">
      <c r="A5503" s="69">
        <f t="shared" si="175"/>
        <v>45809</v>
      </c>
      <c r="B5503" t="s">
        <v>921</v>
      </c>
      <c r="C5503" t="s">
        <v>288</v>
      </c>
      <c r="D5503" t="s">
        <v>896</v>
      </c>
      <c r="E5503" t="s">
        <v>314</v>
      </c>
      <c r="F5503" t="s">
        <v>315</v>
      </c>
      <c r="G5503" t="s">
        <v>105</v>
      </c>
      <c r="H5503">
        <v>4485341</v>
      </c>
      <c r="I5503" s="68" t="str">
        <f>VLOOKUP(E5503,Refs!$P$2:$R$29,3,FALSE)</f>
        <v>Y61</v>
      </c>
      <c r="J5503" s="68" t="str">
        <f>VLOOKUP(E5503,Refs!$P$2:$S$29,4,FALSE)</f>
        <v>East of England</v>
      </c>
      <c r="K5503" s="28">
        <f t="shared" si="174"/>
        <v>4485341</v>
      </c>
    </row>
    <row r="5504" spans="1:11" x14ac:dyDescent="0.35">
      <c r="A5504" s="69">
        <f t="shared" si="175"/>
        <v>45809</v>
      </c>
      <c r="B5504" t="s">
        <v>921</v>
      </c>
      <c r="C5504" t="s">
        <v>288</v>
      </c>
      <c r="D5504" t="s">
        <v>896</v>
      </c>
      <c r="E5504" t="s">
        <v>314</v>
      </c>
      <c r="F5504" t="s">
        <v>315</v>
      </c>
      <c r="G5504" t="s">
        <v>106</v>
      </c>
      <c r="H5504">
        <v>2606</v>
      </c>
      <c r="I5504" s="68" t="str">
        <f>VLOOKUP(E5504,Refs!$P$2:$R$29,3,FALSE)</f>
        <v>Y61</v>
      </c>
      <c r="J5504" s="68" t="str">
        <f>VLOOKUP(E5504,Refs!$P$2:$S$29,4,FALSE)</f>
        <v>East of England</v>
      </c>
      <c r="K5504" s="28">
        <f t="shared" si="174"/>
        <v>2606</v>
      </c>
    </row>
    <row r="5505" spans="1:11" x14ac:dyDescent="0.35">
      <c r="A5505" s="69">
        <f t="shared" si="175"/>
        <v>45809</v>
      </c>
      <c r="B5505" t="s">
        <v>921</v>
      </c>
      <c r="C5505" t="s">
        <v>288</v>
      </c>
      <c r="D5505" t="s">
        <v>896</v>
      </c>
      <c r="E5505" t="s">
        <v>314</v>
      </c>
      <c r="F5505" t="s">
        <v>315</v>
      </c>
      <c r="G5505" t="s">
        <v>107</v>
      </c>
      <c r="H5505">
        <v>1534</v>
      </c>
      <c r="I5505" s="68" t="str">
        <f>VLOOKUP(E5505,Refs!$P$2:$R$29,3,FALSE)</f>
        <v>Y61</v>
      </c>
      <c r="J5505" s="68" t="str">
        <f>VLOOKUP(E5505,Refs!$P$2:$S$29,4,FALSE)</f>
        <v>East of England</v>
      </c>
      <c r="K5505" s="28">
        <f t="shared" si="174"/>
        <v>1534</v>
      </c>
    </row>
    <row r="5506" spans="1:11" x14ac:dyDescent="0.35">
      <c r="A5506" s="69">
        <f t="shared" si="175"/>
        <v>45809</v>
      </c>
      <c r="B5506" t="s">
        <v>921</v>
      </c>
      <c r="C5506" t="s">
        <v>288</v>
      </c>
      <c r="D5506" t="s">
        <v>896</v>
      </c>
      <c r="E5506" t="s">
        <v>314</v>
      </c>
      <c r="F5506" t="s">
        <v>315</v>
      </c>
      <c r="G5506" t="s">
        <v>108</v>
      </c>
      <c r="H5506">
        <v>239</v>
      </c>
      <c r="I5506" s="68" t="str">
        <f>VLOOKUP(E5506,Refs!$P$2:$R$29,3,FALSE)</f>
        <v>Y61</v>
      </c>
      <c r="J5506" s="68" t="str">
        <f>VLOOKUP(E5506,Refs!$P$2:$S$29,4,FALSE)</f>
        <v>East of England</v>
      </c>
      <c r="K5506" s="28">
        <f t="shared" ref="K5506:K5569" si="176">IF(OR(H5506="NULL",H5506=0,H5506=""),"",H5506)</f>
        <v>239</v>
      </c>
    </row>
    <row r="5507" spans="1:11" x14ac:dyDescent="0.35">
      <c r="A5507" s="69">
        <f t="shared" ref="A5507:A5570" si="177">DATEVALUE(RIGHT(B5507,8))</f>
        <v>45809</v>
      </c>
      <c r="B5507" t="s">
        <v>921</v>
      </c>
      <c r="C5507" t="s">
        <v>288</v>
      </c>
      <c r="D5507" t="s">
        <v>896</v>
      </c>
      <c r="E5507" t="s">
        <v>314</v>
      </c>
      <c r="F5507" t="s">
        <v>315</v>
      </c>
      <c r="G5507" t="s">
        <v>109</v>
      </c>
      <c r="H5507">
        <v>665</v>
      </c>
      <c r="I5507" s="68" t="str">
        <f>VLOOKUP(E5507,Refs!$P$2:$R$29,3,FALSE)</f>
        <v>Y61</v>
      </c>
      <c r="J5507" s="68" t="str">
        <f>VLOOKUP(E5507,Refs!$P$2:$S$29,4,FALSE)</f>
        <v>East of England</v>
      </c>
      <c r="K5507" s="28">
        <f t="shared" si="176"/>
        <v>665</v>
      </c>
    </row>
    <row r="5508" spans="1:11" x14ac:dyDescent="0.35">
      <c r="A5508" s="69">
        <f t="shared" si="177"/>
        <v>45809</v>
      </c>
      <c r="B5508" t="s">
        <v>921</v>
      </c>
      <c r="C5508" t="s">
        <v>288</v>
      </c>
      <c r="D5508" t="s">
        <v>896</v>
      </c>
      <c r="E5508" t="s">
        <v>314</v>
      </c>
      <c r="F5508" t="s">
        <v>315</v>
      </c>
      <c r="G5508" t="s">
        <v>110</v>
      </c>
      <c r="H5508">
        <v>2703204</v>
      </c>
      <c r="I5508" s="68" t="str">
        <f>VLOOKUP(E5508,Refs!$P$2:$R$29,3,FALSE)</f>
        <v>Y61</v>
      </c>
      <c r="J5508" s="68" t="str">
        <f>VLOOKUP(E5508,Refs!$P$2:$S$29,4,FALSE)</f>
        <v>East of England</v>
      </c>
      <c r="K5508" s="28">
        <f t="shared" si="176"/>
        <v>2703204</v>
      </c>
    </row>
    <row r="5509" spans="1:11" x14ac:dyDescent="0.35">
      <c r="A5509" s="69">
        <f t="shared" si="177"/>
        <v>45809</v>
      </c>
      <c r="B5509" t="s">
        <v>921</v>
      </c>
      <c r="C5509" t="s">
        <v>288</v>
      </c>
      <c r="D5509" t="s">
        <v>896</v>
      </c>
      <c r="E5509" t="s">
        <v>314</v>
      </c>
      <c r="F5509" t="s">
        <v>315</v>
      </c>
      <c r="G5509" t="s">
        <v>111</v>
      </c>
      <c r="H5509">
        <v>1750</v>
      </c>
      <c r="I5509" s="68" t="str">
        <f>VLOOKUP(E5509,Refs!$P$2:$R$29,3,FALSE)</f>
        <v>Y61</v>
      </c>
      <c r="J5509" s="68" t="str">
        <f>VLOOKUP(E5509,Refs!$P$2:$S$29,4,FALSE)</f>
        <v>East of England</v>
      </c>
      <c r="K5509" s="28">
        <f t="shared" si="176"/>
        <v>1750</v>
      </c>
    </row>
    <row r="5510" spans="1:11" x14ac:dyDescent="0.35">
      <c r="A5510" s="69">
        <f t="shared" si="177"/>
        <v>45809</v>
      </c>
      <c r="B5510" t="s">
        <v>921</v>
      </c>
      <c r="C5510" t="s">
        <v>288</v>
      </c>
      <c r="D5510" t="s">
        <v>896</v>
      </c>
      <c r="E5510" t="s">
        <v>314</v>
      </c>
      <c r="F5510" t="s">
        <v>315</v>
      </c>
      <c r="G5510" t="s">
        <v>814</v>
      </c>
      <c r="H5510">
        <v>10186</v>
      </c>
      <c r="I5510" s="68" t="str">
        <f>VLOOKUP(E5510,Refs!$P$2:$R$29,3,FALSE)</f>
        <v>Y61</v>
      </c>
      <c r="J5510" s="68" t="str">
        <f>VLOOKUP(E5510,Refs!$P$2:$S$29,4,FALSE)</f>
        <v>East of England</v>
      </c>
      <c r="K5510" s="28">
        <f t="shared" si="176"/>
        <v>10186</v>
      </c>
    </row>
    <row r="5511" spans="1:11" x14ac:dyDescent="0.35">
      <c r="A5511" s="69">
        <f t="shared" si="177"/>
        <v>45809</v>
      </c>
      <c r="B5511" t="s">
        <v>921</v>
      </c>
      <c r="C5511" t="s">
        <v>288</v>
      </c>
      <c r="D5511" t="s">
        <v>896</v>
      </c>
      <c r="E5511" t="s">
        <v>314</v>
      </c>
      <c r="F5511" t="s">
        <v>315</v>
      </c>
      <c r="G5511" t="s">
        <v>815</v>
      </c>
      <c r="H5511">
        <v>286</v>
      </c>
      <c r="I5511" s="68" t="str">
        <f>VLOOKUP(E5511,Refs!$P$2:$R$29,3,FALSE)</f>
        <v>Y61</v>
      </c>
      <c r="J5511" s="68" t="str">
        <f>VLOOKUP(E5511,Refs!$P$2:$S$29,4,FALSE)</f>
        <v>East of England</v>
      </c>
      <c r="K5511" s="28">
        <f t="shared" si="176"/>
        <v>286</v>
      </c>
    </row>
    <row r="5512" spans="1:11" x14ac:dyDescent="0.35">
      <c r="A5512" s="69">
        <f t="shared" si="177"/>
        <v>45809</v>
      </c>
      <c r="B5512" t="s">
        <v>921</v>
      </c>
      <c r="C5512" t="s">
        <v>288</v>
      </c>
      <c r="D5512" t="s">
        <v>896</v>
      </c>
      <c r="E5512" t="s">
        <v>314</v>
      </c>
      <c r="F5512" t="s">
        <v>315</v>
      </c>
      <c r="G5512" t="s">
        <v>112</v>
      </c>
      <c r="H5512">
        <v>18558</v>
      </c>
      <c r="I5512" s="68" t="str">
        <f>VLOOKUP(E5512,Refs!$P$2:$R$29,3,FALSE)</f>
        <v>Y61</v>
      </c>
      <c r="J5512" s="68" t="str">
        <f>VLOOKUP(E5512,Refs!$P$2:$S$29,4,FALSE)</f>
        <v>East of England</v>
      </c>
      <c r="K5512" s="28">
        <f t="shared" si="176"/>
        <v>18558</v>
      </c>
    </row>
    <row r="5513" spans="1:11" x14ac:dyDescent="0.35">
      <c r="A5513" s="69">
        <f t="shared" si="177"/>
        <v>45809</v>
      </c>
      <c r="B5513" t="s">
        <v>921</v>
      </c>
      <c r="C5513" t="s">
        <v>288</v>
      </c>
      <c r="D5513" t="s">
        <v>896</v>
      </c>
      <c r="E5513" t="s">
        <v>314</v>
      </c>
      <c r="F5513" t="s">
        <v>315</v>
      </c>
      <c r="G5513" t="s">
        <v>113</v>
      </c>
      <c r="H5513">
        <v>8</v>
      </c>
      <c r="I5513" s="68" t="str">
        <f>VLOOKUP(E5513,Refs!$P$2:$R$29,3,FALSE)</f>
        <v>Y61</v>
      </c>
      <c r="J5513" s="68" t="str">
        <f>VLOOKUP(E5513,Refs!$P$2:$S$29,4,FALSE)</f>
        <v>East of England</v>
      </c>
      <c r="K5513" s="28">
        <f t="shared" si="176"/>
        <v>8</v>
      </c>
    </row>
    <row r="5514" spans="1:11" x14ac:dyDescent="0.35">
      <c r="A5514" s="69">
        <f t="shared" si="177"/>
        <v>45809</v>
      </c>
      <c r="B5514" t="s">
        <v>921</v>
      </c>
      <c r="C5514" t="s">
        <v>288</v>
      </c>
      <c r="D5514" t="s">
        <v>896</v>
      </c>
      <c r="E5514" t="s">
        <v>314</v>
      </c>
      <c r="F5514" t="s">
        <v>315</v>
      </c>
      <c r="G5514" t="s">
        <v>114</v>
      </c>
      <c r="H5514">
        <v>14997</v>
      </c>
      <c r="I5514" s="68" t="str">
        <f>VLOOKUP(E5514,Refs!$P$2:$R$29,3,FALSE)</f>
        <v>Y61</v>
      </c>
      <c r="J5514" s="68" t="str">
        <f>VLOOKUP(E5514,Refs!$P$2:$S$29,4,FALSE)</f>
        <v>East of England</v>
      </c>
      <c r="K5514" s="28">
        <f t="shared" si="176"/>
        <v>14997</v>
      </c>
    </row>
    <row r="5515" spans="1:11" x14ac:dyDescent="0.35">
      <c r="A5515" s="69">
        <f t="shared" si="177"/>
        <v>45809</v>
      </c>
      <c r="B5515" t="s">
        <v>921</v>
      </c>
      <c r="C5515" t="s">
        <v>288</v>
      </c>
      <c r="D5515" t="s">
        <v>896</v>
      </c>
      <c r="E5515" t="s">
        <v>314</v>
      </c>
      <c r="F5515" t="s">
        <v>315</v>
      </c>
      <c r="G5515" t="s">
        <v>115</v>
      </c>
      <c r="H5515">
        <v>2634</v>
      </c>
      <c r="I5515" s="68" t="str">
        <f>VLOOKUP(E5515,Refs!$P$2:$R$29,3,FALSE)</f>
        <v>Y61</v>
      </c>
      <c r="J5515" s="68" t="str">
        <f>VLOOKUP(E5515,Refs!$P$2:$S$29,4,FALSE)</f>
        <v>East of England</v>
      </c>
      <c r="K5515" s="28">
        <f t="shared" si="176"/>
        <v>2634</v>
      </c>
    </row>
    <row r="5516" spans="1:11" x14ac:dyDescent="0.35">
      <c r="A5516" s="69">
        <f t="shared" si="177"/>
        <v>45809</v>
      </c>
      <c r="B5516" t="s">
        <v>921</v>
      </c>
      <c r="C5516" t="s">
        <v>288</v>
      </c>
      <c r="D5516" t="s">
        <v>896</v>
      </c>
      <c r="E5516" t="s">
        <v>314</v>
      </c>
      <c r="F5516" t="s">
        <v>315</v>
      </c>
      <c r="G5516" t="s">
        <v>116</v>
      </c>
      <c r="H5516">
        <v>3765</v>
      </c>
      <c r="I5516" s="68" t="str">
        <f>VLOOKUP(E5516,Refs!$P$2:$R$29,3,FALSE)</f>
        <v>Y61</v>
      </c>
      <c r="J5516" s="68" t="str">
        <f>VLOOKUP(E5516,Refs!$P$2:$S$29,4,FALSE)</f>
        <v>East of England</v>
      </c>
      <c r="K5516" s="28">
        <f t="shared" si="176"/>
        <v>3765</v>
      </c>
    </row>
    <row r="5517" spans="1:11" x14ac:dyDescent="0.35">
      <c r="A5517" s="69">
        <f t="shared" si="177"/>
        <v>45809</v>
      </c>
      <c r="B5517" t="s">
        <v>921</v>
      </c>
      <c r="C5517" t="s">
        <v>288</v>
      </c>
      <c r="D5517" t="s">
        <v>896</v>
      </c>
      <c r="E5517" t="s">
        <v>314</v>
      </c>
      <c r="F5517" t="s">
        <v>315</v>
      </c>
      <c r="G5517" t="s">
        <v>117</v>
      </c>
      <c r="H5517">
        <v>1088</v>
      </c>
      <c r="I5517" s="68" t="str">
        <f>VLOOKUP(E5517,Refs!$P$2:$R$29,3,FALSE)</f>
        <v>Y61</v>
      </c>
      <c r="J5517" s="68" t="str">
        <f>VLOOKUP(E5517,Refs!$P$2:$S$29,4,FALSE)</f>
        <v>East of England</v>
      </c>
      <c r="K5517" s="28">
        <f t="shared" si="176"/>
        <v>1088</v>
      </c>
    </row>
    <row r="5518" spans="1:11" x14ac:dyDescent="0.35">
      <c r="A5518" s="69">
        <f t="shared" si="177"/>
        <v>45809</v>
      </c>
      <c r="B5518" t="s">
        <v>921</v>
      </c>
      <c r="C5518" t="s">
        <v>288</v>
      </c>
      <c r="D5518" t="s">
        <v>896</v>
      </c>
      <c r="E5518" t="s">
        <v>314</v>
      </c>
      <c r="F5518" t="s">
        <v>315</v>
      </c>
      <c r="G5518" t="s">
        <v>118</v>
      </c>
      <c r="H5518">
        <v>7022</v>
      </c>
      <c r="I5518" s="68" t="str">
        <f>VLOOKUP(E5518,Refs!$P$2:$R$29,3,FALSE)</f>
        <v>Y61</v>
      </c>
      <c r="J5518" s="68" t="str">
        <f>VLOOKUP(E5518,Refs!$P$2:$S$29,4,FALSE)</f>
        <v>East of England</v>
      </c>
      <c r="K5518" s="28">
        <f t="shared" si="176"/>
        <v>7022</v>
      </c>
    </row>
    <row r="5519" spans="1:11" x14ac:dyDescent="0.35">
      <c r="A5519" s="69">
        <f t="shared" si="177"/>
        <v>45809</v>
      </c>
      <c r="B5519" t="s">
        <v>921</v>
      </c>
      <c r="C5519" t="s">
        <v>288</v>
      </c>
      <c r="D5519" t="s">
        <v>896</v>
      </c>
      <c r="E5519" t="s">
        <v>314</v>
      </c>
      <c r="F5519" t="s">
        <v>315</v>
      </c>
      <c r="G5519" t="s">
        <v>119</v>
      </c>
      <c r="H5519">
        <v>3</v>
      </c>
      <c r="I5519" s="68" t="str">
        <f>VLOOKUP(E5519,Refs!$P$2:$R$29,3,FALSE)</f>
        <v>Y61</v>
      </c>
      <c r="J5519" s="68" t="str">
        <f>VLOOKUP(E5519,Refs!$P$2:$S$29,4,FALSE)</f>
        <v>East of England</v>
      </c>
      <c r="K5519" s="28">
        <f t="shared" si="176"/>
        <v>3</v>
      </c>
    </row>
    <row r="5520" spans="1:11" x14ac:dyDescent="0.35">
      <c r="A5520" s="69">
        <f t="shared" si="177"/>
        <v>45809</v>
      </c>
      <c r="B5520" t="s">
        <v>921</v>
      </c>
      <c r="C5520" t="s">
        <v>288</v>
      </c>
      <c r="D5520" t="s">
        <v>896</v>
      </c>
      <c r="E5520" t="s">
        <v>314</v>
      </c>
      <c r="F5520" t="s">
        <v>315</v>
      </c>
      <c r="G5520" t="s">
        <v>120</v>
      </c>
      <c r="H5520">
        <v>1193</v>
      </c>
      <c r="I5520" s="68" t="str">
        <f>VLOOKUP(E5520,Refs!$P$2:$R$29,3,FALSE)</f>
        <v>Y61</v>
      </c>
      <c r="J5520" s="68" t="str">
        <f>VLOOKUP(E5520,Refs!$P$2:$S$29,4,FALSE)</f>
        <v>East of England</v>
      </c>
      <c r="K5520" s="28">
        <f t="shared" si="176"/>
        <v>1193</v>
      </c>
    </row>
    <row r="5521" spans="1:11" x14ac:dyDescent="0.35">
      <c r="A5521" s="69">
        <f t="shared" si="177"/>
        <v>45809</v>
      </c>
      <c r="B5521" t="s">
        <v>921</v>
      </c>
      <c r="C5521" t="s">
        <v>288</v>
      </c>
      <c r="D5521" t="s">
        <v>896</v>
      </c>
      <c r="E5521" t="s">
        <v>314</v>
      </c>
      <c r="F5521" t="s">
        <v>315</v>
      </c>
      <c r="G5521" t="s">
        <v>121</v>
      </c>
      <c r="H5521">
        <v>551</v>
      </c>
      <c r="I5521" s="68" t="str">
        <f>VLOOKUP(E5521,Refs!$P$2:$R$29,3,FALSE)</f>
        <v>Y61</v>
      </c>
      <c r="J5521" s="68" t="str">
        <f>VLOOKUP(E5521,Refs!$P$2:$S$29,4,FALSE)</f>
        <v>East of England</v>
      </c>
      <c r="K5521" s="28">
        <f t="shared" si="176"/>
        <v>551</v>
      </c>
    </row>
    <row r="5522" spans="1:11" x14ac:dyDescent="0.35">
      <c r="A5522" s="69">
        <f t="shared" si="177"/>
        <v>45809</v>
      </c>
      <c r="B5522" t="s">
        <v>921</v>
      </c>
      <c r="C5522" t="s">
        <v>288</v>
      </c>
      <c r="D5522" t="s">
        <v>896</v>
      </c>
      <c r="E5522" t="s">
        <v>314</v>
      </c>
      <c r="F5522" t="s">
        <v>315</v>
      </c>
      <c r="G5522" t="s">
        <v>122</v>
      </c>
      <c r="H5522">
        <v>2522</v>
      </c>
      <c r="I5522" s="68" t="str">
        <f>VLOOKUP(E5522,Refs!$P$2:$R$29,3,FALSE)</f>
        <v>Y61</v>
      </c>
      <c r="J5522" s="68" t="str">
        <f>VLOOKUP(E5522,Refs!$P$2:$S$29,4,FALSE)</f>
        <v>East of England</v>
      </c>
      <c r="K5522" s="28">
        <f t="shared" si="176"/>
        <v>2522</v>
      </c>
    </row>
    <row r="5523" spans="1:11" x14ac:dyDescent="0.35">
      <c r="A5523" s="69">
        <f t="shared" si="177"/>
        <v>45809</v>
      </c>
      <c r="B5523" t="s">
        <v>921</v>
      </c>
      <c r="C5523" t="s">
        <v>288</v>
      </c>
      <c r="D5523" t="s">
        <v>896</v>
      </c>
      <c r="E5523" t="s">
        <v>314</v>
      </c>
      <c r="F5523" t="s">
        <v>315</v>
      </c>
      <c r="G5523" t="s">
        <v>123</v>
      </c>
      <c r="H5523">
        <v>957</v>
      </c>
      <c r="I5523" s="68" t="str">
        <f>VLOOKUP(E5523,Refs!$P$2:$R$29,3,FALSE)</f>
        <v>Y61</v>
      </c>
      <c r="J5523" s="68" t="str">
        <f>VLOOKUP(E5523,Refs!$P$2:$S$29,4,FALSE)</f>
        <v>East of England</v>
      </c>
      <c r="K5523" s="28">
        <f t="shared" si="176"/>
        <v>957</v>
      </c>
    </row>
    <row r="5524" spans="1:11" x14ac:dyDescent="0.35">
      <c r="A5524" s="69">
        <f t="shared" si="177"/>
        <v>45809</v>
      </c>
      <c r="B5524" t="s">
        <v>921</v>
      </c>
      <c r="C5524" t="s">
        <v>288</v>
      </c>
      <c r="D5524" t="s">
        <v>896</v>
      </c>
      <c r="E5524" t="s">
        <v>314</v>
      </c>
      <c r="F5524" t="s">
        <v>315</v>
      </c>
      <c r="G5524" t="s">
        <v>124</v>
      </c>
      <c r="H5524">
        <v>56</v>
      </c>
      <c r="I5524" s="68" t="str">
        <f>VLOOKUP(E5524,Refs!$P$2:$R$29,3,FALSE)</f>
        <v>Y61</v>
      </c>
      <c r="J5524" s="68" t="str">
        <f>VLOOKUP(E5524,Refs!$P$2:$S$29,4,FALSE)</f>
        <v>East of England</v>
      </c>
      <c r="K5524" s="28">
        <f t="shared" si="176"/>
        <v>56</v>
      </c>
    </row>
    <row r="5525" spans="1:11" x14ac:dyDescent="0.35">
      <c r="A5525" s="69">
        <f t="shared" si="177"/>
        <v>45809</v>
      </c>
      <c r="B5525" t="s">
        <v>921</v>
      </c>
      <c r="C5525" t="s">
        <v>288</v>
      </c>
      <c r="D5525" t="s">
        <v>896</v>
      </c>
      <c r="E5525" t="s">
        <v>314</v>
      </c>
      <c r="F5525" t="s">
        <v>315</v>
      </c>
      <c r="G5525" t="s">
        <v>125</v>
      </c>
      <c r="H5525">
        <v>0</v>
      </c>
      <c r="I5525" s="68" t="str">
        <f>VLOOKUP(E5525,Refs!$P$2:$R$29,3,FALSE)</f>
        <v>Y61</v>
      </c>
      <c r="J5525" s="68" t="str">
        <f>VLOOKUP(E5525,Refs!$P$2:$S$29,4,FALSE)</f>
        <v>East of England</v>
      </c>
      <c r="K5525" s="28" t="str">
        <f t="shared" si="176"/>
        <v/>
      </c>
    </row>
    <row r="5526" spans="1:11" x14ac:dyDescent="0.35">
      <c r="A5526" s="69">
        <f t="shared" si="177"/>
        <v>45809</v>
      </c>
      <c r="B5526" t="s">
        <v>921</v>
      </c>
      <c r="C5526" t="s">
        <v>288</v>
      </c>
      <c r="D5526" t="s">
        <v>896</v>
      </c>
      <c r="E5526" t="s">
        <v>314</v>
      </c>
      <c r="F5526" t="s">
        <v>315</v>
      </c>
      <c r="G5526" t="s">
        <v>126</v>
      </c>
      <c r="H5526">
        <v>0</v>
      </c>
      <c r="I5526" s="68" t="str">
        <f>VLOOKUP(E5526,Refs!$P$2:$R$29,3,FALSE)</f>
        <v>Y61</v>
      </c>
      <c r="J5526" s="68" t="str">
        <f>VLOOKUP(E5526,Refs!$P$2:$S$29,4,FALSE)</f>
        <v>East of England</v>
      </c>
      <c r="K5526" s="28" t="str">
        <f t="shared" si="176"/>
        <v/>
      </c>
    </row>
    <row r="5527" spans="1:11" x14ac:dyDescent="0.35">
      <c r="A5527" s="69">
        <f t="shared" si="177"/>
        <v>45809</v>
      </c>
      <c r="B5527" t="s">
        <v>921</v>
      </c>
      <c r="C5527" t="s">
        <v>288</v>
      </c>
      <c r="D5527" t="s">
        <v>896</v>
      </c>
      <c r="E5527" t="s">
        <v>314</v>
      </c>
      <c r="F5527" t="s">
        <v>315</v>
      </c>
      <c r="G5527" t="s">
        <v>127</v>
      </c>
      <c r="H5527">
        <v>0</v>
      </c>
      <c r="I5527" s="68" t="str">
        <f>VLOOKUP(E5527,Refs!$P$2:$R$29,3,FALSE)</f>
        <v>Y61</v>
      </c>
      <c r="J5527" s="68" t="str">
        <f>VLOOKUP(E5527,Refs!$P$2:$S$29,4,FALSE)</f>
        <v>East of England</v>
      </c>
      <c r="K5527" s="28" t="str">
        <f t="shared" si="176"/>
        <v/>
      </c>
    </row>
    <row r="5528" spans="1:11" x14ac:dyDescent="0.35">
      <c r="A5528" s="69">
        <f t="shared" si="177"/>
        <v>45809</v>
      </c>
      <c r="B5528" t="s">
        <v>921</v>
      </c>
      <c r="C5528" t="s">
        <v>288</v>
      </c>
      <c r="D5528" t="s">
        <v>896</v>
      </c>
      <c r="E5528" t="s">
        <v>314</v>
      </c>
      <c r="F5528" t="s">
        <v>315</v>
      </c>
      <c r="G5528" t="s">
        <v>128</v>
      </c>
      <c r="H5528">
        <v>35</v>
      </c>
      <c r="I5528" s="68" t="str">
        <f>VLOOKUP(E5528,Refs!$P$2:$R$29,3,FALSE)</f>
        <v>Y61</v>
      </c>
      <c r="J5528" s="68" t="str">
        <f>VLOOKUP(E5528,Refs!$P$2:$S$29,4,FALSE)</f>
        <v>East of England</v>
      </c>
      <c r="K5528" s="28">
        <f t="shared" si="176"/>
        <v>35</v>
      </c>
    </row>
    <row r="5529" spans="1:11" x14ac:dyDescent="0.35">
      <c r="A5529" s="69">
        <f t="shared" si="177"/>
        <v>45809</v>
      </c>
      <c r="B5529" t="s">
        <v>921</v>
      </c>
      <c r="C5529" t="s">
        <v>288</v>
      </c>
      <c r="D5529" t="s">
        <v>896</v>
      </c>
      <c r="E5529" t="s">
        <v>314</v>
      </c>
      <c r="F5529" t="s">
        <v>315</v>
      </c>
      <c r="G5529" t="s">
        <v>129</v>
      </c>
      <c r="H5529">
        <v>23</v>
      </c>
      <c r="I5529" s="68" t="str">
        <f>VLOOKUP(E5529,Refs!$P$2:$R$29,3,FALSE)</f>
        <v>Y61</v>
      </c>
      <c r="J5529" s="68" t="str">
        <f>VLOOKUP(E5529,Refs!$P$2:$S$29,4,FALSE)</f>
        <v>East of England</v>
      </c>
      <c r="K5529" s="28">
        <f t="shared" si="176"/>
        <v>23</v>
      </c>
    </row>
    <row r="5530" spans="1:11" x14ac:dyDescent="0.35">
      <c r="A5530" s="69">
        <f t="shared" si="177"/>
        <v>45809</v>
      </c>
      <c r="B5530" t="s">
        <v>921</v>
      </c>
      <c r="C5530" t="s">
        <v>288</v>
      </c>
      <c r="D5530" t="s">
        <v>896</v>
      </c>
      <c r="E5530" t="s">
        <v>314</v>
      </c>
      <c r="F5530" t="s">
        <v>315</v>
      </c>
      <c r="G5530" t="s">
        <v>130</v>
      </c>
      <c r="H5530">
        <v>356</v>
      </c>
      <c r="I5530" s="68" t="str">
        <f>VLOOKUP(E5530,Refs!$P$2:$R$29,3,FALSE)</f>
        <v>Y61</v>
      </c>
      <c r="J5530" s="68" t="str">
        <f>VLOOKUP(E5530,Refs!$P$2:$S$29,4,FALSE)</f>
        <v>East of England</v>
      </c>
      <c r="K5530" s="28">
        <f t="shared" si="176"/>
        <v>356</v>
      </c>
    </row>
    <row r="5531" spans="1:11" x14ac:dyDescent="0.35">
      <c r="A5531" s="69">
        <f t="shared" si="177"/>
        <v>45809</v>
      </c>
      <c r="B5531" t="s">
        <v>921</v>
      </c>
      <c r="C5531" t="s">
        <v>288</v>
      </c>
      <c r="D5531" t="s">
        <v>896</v>
      </c>
      <c r="E5531" t="s">
        <v>314</v>
      </c>
      <c r="F5531" t="s">
        <v>315</v>
      </c>
      <c r="G5531" t="s">
        <v>131</v>
      </c>
      <c r="H5531">
        <v>315</v>
      </c>
      <c r="I5531" s="68" t="str">
        <f>VLOOKUP(E5531,Refs!$P$2:$R$29,3,FALSE)</f>
        <v>Y61</v>
      </c>
      <c r="J5531" s="68" t="str">
        <f>VLOOKUP(E5531,Refs!$P$2:$S$29,4,FALSE)</f>
        <v>East of England</v>
      </c>
      <c r="K5531" s="28">
        <f t="shared" si="176"/>
        <v>315</v>
      </c>
    </row>
    <row r="5532" spans="1:11" x14ac:dyDescent="0.35">
      <c r="A5532" s="69">
        <f t="shared" si="177"/>
        <v>45809</v>
      </c>
      <c r="B5532" t="s">
        <v>921</v>
      </c>
      <c r="C5532" t="s">
        <v>288</v>
      </c>
      <c r="D5532" t="s">
        <v>896</v>
      </c>
      <c r="E5532" t="s">
        <v>314</v>
      </c>
      <c r="F5532" t="s">
        <v>315</v>
      </c>
      <c r="G5532" t="s">
        <v>132</v>
      </c>
      <c r="H5532">
        <v>910</v>
      </c>
      <c r="I5532" s="68" t="str">
        <f>VLOOKUP(E5532,Refs!$P$2:$R$29,3,FALSE)</f>
        <v>Y61</v>
      </c>
      <c r="J5532" s="68" t="str">
        <f>VLOOKUP(E5532,Refs!$P$2:$S$29,4,FALSE)</f>
        <v>East of England</v>
      </c>
      <c r="K5532" s="28">
        <f t="shared" si="176"/>
        <v>910</v>
      </c>
    </row>
    <row r="5533" spans="1:11" x14ac:dyDescent="0.35">
      <c r="A5533" s="69">
        <f t="shared" si="177"/>
        <v>45809</v>
      </c>
      <c r="B5533" t="s">
        <v>921</v>
      </c>
      <c r="C5533" t="s">
        <v>288</v>
      </c>
      <c r="D5533" t="s">
        <v>896</v>
      </c>
      <c r="E5533" t="s">
        <v>314</v>
      </c>
      <c r="F5533" t="s">
        <v>315</v>
      </c>
      <c r="G5533" t="s">
        <v>133</v>
      </c>
      <c r="H5533">
        <v>856</v>
      </c>
      <c r="I5533" s="68" t="str">
        <f>VLOOKUP(E5533,Refs!$P$2:$R$29,3,FALSE)</f>
        <v>Y61</v>
      </c>
      <c r="J5533" s="68" t="str">
        <f>VLOOKUP(E5533,Refs!$P$2:$S$29,4,FALSE)</f>
        <v>East of England</v>
      </c>
      <c r="K5533" s="28">
        <f t="shared" si="176"/>
        <v>856</v>
      </c>
    </row>
    <row r="5534" spans="1:11" x14ac:dyDescent="0.35">
      <c r="A5534" s="69">
        <f t="shared" si="177"/>
        <v>45809</v>
      </c>
      <c r="B5534" t="s">
        <v>921</v>
      </c>
      <c r="C5534" t="s">
        <v>288</v>
      </c>
      <c r="D5534" t="s">
        <v>896</v>
      </c>
      <c r="E5534" t="s">
        <v>314</v>
      </c>
      <c r="F5534" t="s">
        <v>315</v>
      </c>
      <c r="G5534" t="s">
        <v>134</v>
      </c>
      <c r="H5534">
        <v>282</v>
      </c>
      <c r="I5534" s="68" t="str">
        <f>VLOOKUP(E5534,Refs!$P$2:$R$29,3,FALSE)</f>
        <v>Y61</v>
      </c>
      <c r="J5534" s="68" t="str">
        <f>VLOOKUP(E5534,Refs!$P$2:$S$29,4,FALSE)</f>
        <v>East of England</v>
      </c>
      <c r="K5534" s="28">
        <f t="shared" si="176"/>
        <v>282</v>
      </c>
    </row>
    <row r="5535" spans="1:11" x14ac:dyDescent="0.35">
      <c r="A5535" s="69">
        <f t="shared" si="177"/>
        <v>45809</v>
      </c>
      <c r="B5535" t="s">
        <v>921</v>
      </c>
      <c r="C5535" t="s">
        <v>288</v>
      </c>
      <c r="D5535" t="s">
        <v>896</v>
      </c>
      <c r="E5535" t="s">
        <v>314</v>
      </c>
      <c r="F5535" t="s">
        <v>315</v>
      </c>
      <c r="G5535" t="s">
        <v>135</v>
      </c>
      <c r="H5535">
        <v>269</v>
      </c>
      <c r="I5535" s="68" t="str">
        <f>VLOOKUP(E5535,Refs!$P$2:$R$29,3,FALSE)</f>
        <v>Y61</v>
      </c>
      <c r="J5535" s="68" t="str">
        <f>VLOOKUP(E5535,Refs!$P$2:$S$29,4,FALSE)</f>
        <v>East of England</v>
      </c>
      <c r="K5535" s="28">
        <f t="shared" si="176"/>
        <v>269</v>
      </c>
    </row>
    <row r="5536" spans="1:11" x14ac:dyDescent="0.35">
      <c r="A5536" s="69">
        <f t="shared" si="177"/>
        <v>45809</v>
      </c>
      <c r="B5536" t="s">
        <v>921</v>
      </c>
      <c r="C5536" t="s">
        <v>288</v>
      </c>
      <c r="D5536" t="s">
        <v>896</v>
      </c>
      <c r="E5536" t="s">
        <v>314</v>
      </c>
      <c r="F5536" t="s">
        <v>315</v>
      </c>
      <c r="G5536" t="s">
        <v>136</v>
      </c>
      <c r="H5536">
        <v>86</v>
      </c>
      <c r="I5536" s="68" t="str">
        <f>VLOOKUP(E5536,Refs!$P$2:$R$29,3,FALSE)</f>
        <v>Y61</v>
      </c>
      <c r="J5536" s="68" t="str">
        <f>VLOOKUP(E5536,Refs!$P$2:$S$29,4,FALSE)</f>
        <v>East of England</v>
      </c>
      <c r="K5536" s="28">
        <f t="shared" si="176"/>
        <v>86</v>
      </c>
    </row>
    <row r="5537" spans="1:11" x14ac:dyDescent="0.35">
      <c r="A5537" s="69">
        <f t="shared" si="177"/>
        <v>45809</v>
      </c>
      <c r="B5537" t="s">
        <v>921</v>
      </c>
      <c r="C5537" t="s">
        <v>288</v>
      </c>
      <c r="D5537" t="s">
        <v>896</v>
      </c>
      <c r="E5537" t="s">
        <v>314</v>
      </c>
      <c r="F5537" t="s">
        <v>315</v>
      </c>
      <c r="G5537" t="s">
        <v>137</v>
      </c>
      <c r="H5537">
        <v>72</v>
      </c>
      <c r="I5537" s="68" t="str">
        <f>VLOOKUP(E5537,Refs!$P$2:$R$29,3,FALSE)</f>
        <v>Y61</v>
      </c>
      <c r="J5537" s="68" t="str">
        <f>VLOOKUP(E5537,Refs!$P$2:$S$29,4,FALSE)</f>
        <v>East of England</v>
      </c>
      <c r="K5537" s="28">
        <f t="shared" si="176"/>
        <v>72</v>
      </c>
    </row>
    <row r="5538" spans="1:11" x14ac:dyDescent="0.35">
      <c r="A5538" s="69">
        <f t="shared" si="177"/>
        <v>45809</v>
      </c>
      <c r="B5538" t="s">
        <v>921</v>
      </c>
      <c r="C5538" t="s">
        <v>288</v>
      </c>
      <c r="D5538" t="s">
        <v>896</v>
      </c>
      <c r="E5538" t="s">
        <v>314</v>
      </c>
      <c r="F5538" t="s">
        <v>315</v>
      </c>
      <c r="G5538" t="s">
        <v>138</v>
      </c>
      <c r="H5538">
        <v>1</v>
      </c>
      <c r="I5538" s="68" t="str">
        <f>VLOOKUP(E5538,Refs!$P$2:$R$29,3,FALSE)</f>
        <v>Y61</v>
      </c>
      <c r="J5538" s="68" t="str">
        <f>VLOOKUP(E5538,Refs!$P$2:$S$29,4,FALSE)</f>
        <v>East of England</v>
      </c>
      <c r="K5538" s="28">
        <f t="shared" si="176"/>
        <v>1</v>
      </c>
    </row>
    <row r="5539" spans="1:11" x14ac:dyDescent="0.35">
      <c r="A5539" s="69">
        <f t="shared" si="177"/>
        <v>45809</v>
      </c>
      <c r="B5539" t="s">
        <v>921</v>
      </c>
      <c r="C5539" t="s">
        <v>288</v>
      </c>
      <c r="D5539" t="s">
        <v>896</v>
      </c>
      <c r="E5539" t="s">
        <v>314</v>
      </c>
      <c r="F5539" t="s">
        <v>315</v>
      </c>
      <c r="G5539" t="s">
        <v>139</v>
      </c>
      <c r="H5539">
        <v>0</v>
      </c>
      <c r="I5539" s="68" t="str">
        <f>VLOOKUP(E5539,Refs!$P$2:$R$29,3,FALSE)</f>
        <v>Y61</v>
      </c>
      <c r="J5539" s="68" t="str">
        <f>VLOOKUP(E5539,Refs!$P$2:$S$29,4,FALSE)</f>
        <v>East of England</v>
      </c>
      <c r="K5539" s="28" t="str">
        <f t="shared" si="176"/>
        <v/>
      </c>
    </row>
    <row r="5540" spans="1:11" x14ac:dyDescent="0.35">
      <c r="A5540" s="69">
        <f t="shared" si="177"/>
        <v>45809</v>
      </c>
      <c r="B5540" t="s">
        <v>921</v>
      </c>
      <c r="C5540" t="s">
        <v>288</v>
      </c>
      <c r="D5540" t="s">
        <v>896</v>
      </c>
      <c r="E5540" t="s">
        <v>314</v>
      </c>
      <c r="F5540" t="s">
        <v>315</v>
      </c>
      <c r="G5540" t="s">
        <v>140</v>
      </c>
      <c r="H5540">
        <v>2</v>
      </c>
      <c r="I5540" s="68" t="str">
        <f>VLOOKUP(E5540,Refs!$P$2:$R$29,3,FALSE)</f>
        <v>Y61</v>
      </c>
      <c r="J5540" s="68" t="str">
        <f>VLOOKUP(E5540,Refs!$P$2:$S$29,4,FALSE)</f>
        <v>East of England</v>
      </c>
      <c r="K5540" s="28">
        <f t="shared" si="176"/>
        <v>2</v>
      </c>
    </row>
    <row r="5541" spans="1:11" x14ac:dyDescent="0.35">
      <c r="A5541" s="69">
        <f t="shared" si="177"/>
        <v>45809</v>
      </c>
      <c r="B5541" t="s">
        <v>921</v>
      </c>
      <c r="C5541" t="s">
        <v>288</v>
      </c>
      <c r="D5541" t="s">
        <v>896</v>
      </c>
      <c r="E5541" t="s">
        <v>314</v>
      </c>
      <c r="F5541" t="s">
        <v>315</v>
      </c>
      <c r="G5541" t="s">
        <v>141</v>
      </c>
      <c r="H5541">
        <v>2</v>
      </c>
      <c r="I5541" s="68" t="str">
        <f>VLOOKUP(E5541,Refs!$P$2:$R$29,3,FALSE)</f>
        <v>Y61</v>
      </c>
      <c r="J5541" s="68" t="str">
        <f>VLOOKUP(E5541,Refs!$P$2:$S$29,4,FALSE)</f>
        <v>East of England</v>
      </c>
      <c r="K5541" s="28">
        <f t="shared" si="176"/>
        <v>2</v>
      </c>
    </row>
    <row r="5542" spans="1:11" x14ac:dyDescent="0.35">
      <c r="A5542" s="69">
        <f t="shared" si="177"/>
        <v>45809</v>
      </c>
      <c r="B5542" t="s">
        <v>921</v>
      </c>
      <c r="C5542" t="s">
        <v>288</v>
      </c>
      <c r="D5542" t="s">
        <v>896</v>
      </c>
      <c r="E5542" t="s">
        <v>314</v>
      </c>
      <c r="F5542" t="s">
        <v>315</v>
      </c>
      <c r="G5542" t="s">
        <v>730</v>
      </c>
      <c r="H5542">
        <v>19</v>
      </c>
      <c r="I5542" s="68" t="str">
        <f>VLOOKUP(E5542,Refs!$P$2:$R$29,3,FALSE)</f>
        <v>Y61</v>
      </c>
      <c r="J5542" s="68" t="str">
        <f>VLOOKUP(E5542,Refs!$P$2:$S$29,4,FALSE)</f>
        <v>East of England</v>
      </c>
      <c r="K5542" s="28">
        <f t="shared" si="176"/>
        <v>19</v>
      </c>
    </row>
    <row r="5543" spans="1:11" x14ac:dyDescent="0.35">
      <c r="A5543" s="69">
        <f t="shared" si="177"/>
        <v>45809</v>
      </c>
      <c r="B5543" t="s">
        <v>921</v>
      </c>
      <c r="C5543" t="s">
        <v>288</v>
      </c>
      <c r="D5543" t="s">
        <v>896</v>
      </c>
      <c r="E5543" t="s">
        <v>314</v>
      </c>
      <c r="F5543" t="s">
        <v>315</v>
      </c>
      <c r="G5543" t="s">
        <v>729</v>
      </c>
      <c r="H5543">
        <v>8</v>
      </c>
      <c r="I5543" s="68" t="str">
        <f>VLOOKUP(E5543,Refs!$P$2:$R$29,3,FALSE)</f>
        <v>Y61</v>
      </c>
      <c r="J5543" s="68" t="str">
        <f>VLOOKUP(E5543,Refs!$P$2:$S$29,4,FALSE)</f>
        <v>East of England</v>
      </c>
      <c r="K5543" s="28">
        <f t="shared" si="176"/>
        <v>8</v>
      </c>
    </row>
    <row r="5544" spans="1:11" x14ac:dyDescent="0.35">
      <c r="A5544" s="69">
        <f t="shared" si="177"/>
        <v>45809</v>
      </c>
      <c r="B5544" t="s">
        <v>921</v>
      </c>
      <c r="C5544" t="s">
        <v>288</v>
      </c>
      <c r="D5544" t="s">
        <v>896</v>
      </c>
      <c r="E5544" t="s">
        <v>314</v>
      </c>
      <c r="F5544" t="s">
        <v>315</v>
      </c>
      <c r="G5544" t="s">
        <v>732</v>
      </c>
      <c r="H5544">
        <v>36</v>
      </c>
      <c r="I5544" s="68" t="str">
        <f>VLOOKUP(E5544,Refs!$P$2:$R$29,3,FALSE)</f>
        <v>Y61</v>
      </c>
      <c r="J5544" s="68" t="str">
        <f>VLOOKUP(E5544,Refs!$P$2:$S$29,4,FALSE)</f>
        <v>East of England</v>
      </c>
      <c r="K5544" s="28">
        <f t="shared" si="176"/>
        <v>36</v>
      </c>
    </row>
    <row r="5545" spans="1:11" x14ac:dyDescent="0.35">
      <c r="A5545" s="69">
        <f t="shared" si="177"/>
        <v>45809</v>
      </c>
      <c r="B5545" t="s">
        <v>921</v>
      </c>
      <c r="C5545" t="s">
        <v>288</v>
      </c>
      <c r="D5545" t="s">
        <v>896</v>
      </c>
      <c r="E5545" t="s">
        <v>314</v>
      </c>
      <c r="F5545" t="s">
        <v>315</v>
      </c>
      <c r="G5545" t="s">
        <v>731</v>
      </c>
      <c r="H5545">
        <v>27</v>
      </c>
      <c r="I5545" s="68" t="str">
        <f>VLOOKUP(E5545,Refs!$P$2:$R$29,3,FALSE)</f>
        <v>Y61</v>
      </c>
      <c r="J5545" s="68" t="str">
        <f>VLOOKUP(E5545,Refs!$P$2:$S$29,4,FALSE)</f>
        <v>East of England</v>
      </c>
      <c r="K5545" s="28">
        <f t="shared" si="176"/>
        <v>27</v>
      </c>
    </row>
    <row r="5546" spans="1:11" x14ac:dyDescent="0.35">
      <c r="A5546" s="69">
        <f t="shared" si="177"/>
        <v>45809</v>
      </c>
      <c r="B5546" t="s">
        <v>921</v>
      </c>
      <c r="C5546" t="s">
        <v>288</v>
      </c>
      <c r="D5546" t="s">
        <v>896</v>
      </c>
      <c r="E5546" t="s">
        <v>329</v>
      </c>
      <c r="F5546" t="s">
        <v>330</v>
      </c>
      <c r="G5546" t="s">
        <v>10</v>
      </c>
      <c r="H5546">
        <v>22858</v>
      </c>
      <c r="I5546" s="68" t="str">
        <f>VLOOKUP(E5546,Refs!$P$2:$R$29,3,FALSE)</f>
        <v>Y59</v>
      </c>
      <c r="J5546" s="68" t="str">
        <f>VLOOKUP(E5546,Refs!$P$2:$S$29,4,FALSE)</f>
        <v>South East</v>
      </c>
      <c r="K5546" s="28">
        <f t="shared" si="176"/>
        <v>22858</v>
      </c>
    </row>
    <row r="5547" spans="1:11" x14ac:dyDescent="0.35">
      <c r="A5547" s="69">
        <f t="shared" si="177"/>
        <v>45809</v>
      </c>
      <c r="B5547" t="s">
        <v>921</v>
      </c>
      <c r="C5547" t="s">
        <v>288</v>
      </c>
      <c r="D5547" t="s">
        <v>896</v>
      </c>
      <c r="E5547" t="s">
        <v>329</v>
      </c>
      <c r="F5547" t="s">
        <v>330</v>
      </c>
      <c r="G5547" t="s">
        <v>70</v>
      </c>
      <c r="H5547">
        <v>20659</v>
      </c>
      <c r="I5547" s="68" t="str">
        <f>VLOOKUP(E5547,Refs!$P$2:$R$29,3,FALSE)</f>
        <v>Y59</v>
      </c>
      <c r="J5547" s="68" t="str">
        <f>VLOOKUP(E5547,Refs!$P$2:$S$29,4,FALSE)</f>
        <v>South East</v>
      </c>
      <c r="K5547" s="28">
        <f t="shared" si="176"/>
        <v>20659</v>
      </c>
    </row>
    <row r="5548" spans="1:11" x14ac:dyDescent="0.35">
      <c r="A5548" s="69">
        <f t="shared" si="177"/>
        <v>45809</v>
      </c>
      <c r="B5548" t="s">
        <v>921</v>
      </c>
      <c r="C5548" t="s">
        <v>288</v>
      </c>
      <c r="D5548" t="s">
        <v>896</v>
      </c>
      <c r="E5548" t="s">
        <v>329</v>
      </c>
      <c r="F5548" t="s">
        <v>330</v>
      </c>
      <c r="G5548" t="s">
        <v>20</v>
      </c>
      <c r="H5548">
        <v>21734</v>
      </c>
      <c r="I5548" s="68" t="str">
        <f>VLOOKUP(E5548,Refs!$P$2:$R$29,3,FALSE)</f>
        <v>Y59</v>
      </c>
      <c r="J5548" s="68" t="str">
        <f>VLOOKUP(E5548,Refs!$P$2:$S$29,4,FALSE)</f>
        <v>South East</v>
      </c>
      <c r="K5548" s="28">
        <f t="shared" si="176"/>
        <v>21734</v>
      </c>
    </row>
    <row r="5549" spans="1:11" x14ac:dyDescent="0.35">
      <c r="A5549" s="69">
        <f t="shared" si="177"/>
        <v>45809</v>
      </c>
      <c r="B5549" t="s">
        <v>921</v>
      </c>
      <c r="C5549" t="s">
        <v>288</v>
      </c>
      <c r="D5549" t="s">
        <v>896</v>
      </c>
      <c r="E5549" t="s">
        <v>329</v>
      </c>
      <c r="F5549" t="s">
        <v>330</v>
      </c>
      <c r="G5549" t="s">
        <v>23</v>
      </c>
      <c r="H5549">
        <v>20937</v>
      </c>
      <c r="I5549" s="68" t="str">
        <f>VLOOKUP(E5549,Refs!$P$2:$R$29,3,FALSE)</f>
        <v>Y59</v>
      </c>
      <c r="J5549" s="68" t="str">
        <f>VLOOKUP(E5549,Refs!$P$2:$S$29,4,FALSE)</f>
        <v>South East</v>
      </c>
      <c r="K5549" s="28">
        <f t="shared" si="176"/>
        <v>20937</v>
      </c>
    </row>
    <row r="5550" spans="1:11" x14ac:dyDescent="0.35">
      <c r="A5550" s="69">
        <f t="shared" si="177"/>
        <v>45809</v>
      </c>
      <c r="B5550" t="s">
        <v>921</v>
      </c>
      <c r="C5550" t="s">
        <v>288</v>
      </c>
      <c r="D5550" t="s">
        <v>896</v>
      </c>
      <c r="E5550" t="s">
        <v>329</v>
      </c>
      <c r="F5550" t="s">
        <v>330</v>
      </c>
      <c r="G5550" t="s">
        <v>19</v>
      </c>
      <c r="H5550">
        <v>152</v>
      </c>
      <c r="I5550" s="68" t="str">
        <f>VLOOKUP(E5550,Refs!$P$2:$R$29,3,FALSE)</f>
        <v>Y59</v>
      </c>
      <c r="J5550" s="68" t="str">
        <f>VLOOKUP(E5550,Refs!$P$2:$S$29,4,FALSE)</f>
        <v>South East</v>
      </c>
      <c r="K5550" s="28">
        <f t="shared" si="176"/>
        <v>152</v>
      </c>
    </row>
    <row r="5551" spans="1:11" x14ac:dyDescent="0.35">
      <c r="A5551" s="69">
        <f t="shared" si="177"/>
        <v>45809</v>
      </c>
      <c r="B5551" t="s">
        <v>921</v>
      </c>
      <c r="C5551" t="s">
        <v>288</v>
      </c>
      <c r="D5551" t="s">
        <v>896</v>
      </c>
      <c r="E5551" t="s">
        <v>329</v>
      </c>
      <c r="F5551" t="s">
        <v>330</v>
      </c>
      <c r="G5551" t="s">
        <v>21</v>
      </c>
      <c r="H5551">
        <v>138521</v>
      </c>
      <c r="I5551" s="68" t="str">
        <f>VLOOKUP(E5551,Refs!$P$2:$R$29,3,FALSE)</f>
        <v>Y59</v>
      </c>
      <c r="J5551" s="68" t="str">
        <f>VLOOKUP(E5551,Refs!$P$2:$S$29,4,FALSE)</f>
        <v>South East</v>
      </c>
      <c r="K5551" s="28">
        <f t="shared" si="176"/>
        <v>138521</v>
      </c>
    </row>
    <row r="5552" spans="1:11" x14ac:dyDescent="0.35">
      <c r="A5552" s="69">
        <f t="shared" si="177"/>
        <v>45809</v>
      </c>
      <c r="B5552" t="s">
        <v>921</v>
      </c>
      <c r="C5552" t="s">
        <v>288</v>
      </c>
      <c r="D5552" t="s">
        <v>896</v>
      </c>
      <c r="E5552" t="s">
        <v>329</v>
      </c>
      <c r="F5552" t="s">
        <v>330</v>
      </c>
      <c r="G5552" t="s">
        <v>71</v>
      </c>
      <c r="H5552">
        <v>31</v>
      </c>
      <c r="I5552" s="68" t="str">
        <f>VLOOKUP(E5552,Refs!$P$2:$R$29,3,FALSE)</f>
        <v>Y59</v>
      </c>
      <c r="J5552" s="68" t="str">
        <f>VLOOKUP(E5552,Refs!$P$2:$S$29,4,FALSE)</f>
        <v>South East</v>
      </c>
      <c r="K5552" s="28">
        <f t="shared" si="176"/>
        <v>31</v>
      </c>
    </row>
    <row r="5553" spans="1:11" x14ac:dyDescent="0.35">
      <c r="A5553" s="69">
        <f t="shared" si="177"/>
        <v>45809</v>
      </c>
      <c r="B5553" t="s">
        <v>921</v>
      </c>
      <c r="C5553" t="s">
        <v>288</v>
      </c>
      <c r="D5553" t="s">
        <v>896</v>
      </c>
      <c r="E5553" t="s">
        <v>329</v>
      </c>
      <c r="F5553" t="s">
        <v>330</v>
      </c>
      <c r="G5553" t="s">
        <v>72</v>
      </c>
      <c r="H5553">
        <v>186</v>
      </c>
      <c r="I5553" s="68" t="str">
        <f>VLOOKUP(E5553,Refs!$P$2:$R$29,3,FALSE)</f>
        <v>Y59</v>
      </c>
      <c r="J5553" s="68" t="str">
        <f>VLOOKUP(E5553,Refs!$P$2:$S$29,4,FALSE)</f>
        <v>South East</v>
      </c>
      <c r="K5553" s="28">
        <f t="shared" si="176"/>
        <v>186</v>
      </c>
    </row>
    <row r="5554" spans="1:11" x14ac:dyDescent="0.35">
      <c r="A5554" s="69">
        <f t="shared" si="177"/>
        <v>45809</v>
      </c>
      <c r="B5554" t="s">
        <v>921</v>
      </c>
      <c r="C5554" t="s">
        <v>288</v>
      </c>
      <c r="D5554" t="s">
        <v>896</v>
      </c>
      <c r="E5554" t="s">
        <v>329</v>
      </c>
      <c r="F5554" t="s">
        <v>330</v>
      </c>
      <c r="G5554" t="s">
        <v>73</v>
      </c>
      <c r="H5554">
        <v>5641</v>
      </c>
      <c r="I5554" s="68" t="str">
        <f>VLOOKUP(E5554,Refs!$P$2:$R$29,3,FALSE)</f>
        <v>Y59</v>
      </c>
      <c r="J5554" s="68" t="str">
        <f>VLOOKUP(E5554,Refs!$P$2:$S$29,4,FALSE)</f>
        <v>South East</v>
      </c>
      <c r="K5554" s="28">
        <f t="shared" si="176"/>
        <v>5641</v>
      </c>
    </row>
    <row r="5555" spans="1:11" x14ac:dyDescent="0.35">
      <c r="A5555" s="69">
        <f t="shared" si="177"/>
        <v>45809</v>
      </c>
      <c r="B5555" t="s">
        <v>921</v>
      </c>
      <c r="C5555" t="s">
        <v>288</v>
      </c>
      <c r="D5555" t="s">
        <v>896</v>
      </c>
      <c r="E5555" t="s">
        <v>329</v>
      </c>
      <c r="F5555" t="s">
        <v>330</v>
      </c>
      <c r="G5555" t="s">
        <v>74</v>
      </c>
      <c r="H5555">
        <v>6971</v>
      </c>
      <c r="I5555" s="68" t="str">
        <f>VLOOKUP(E5555,Refs!$P$2:$R$29,3,FALSE)</f>
        <v>Y59</v>
      </c>
      <c r="J5555" s="68" t="str">
        <f>VLOOKUP(E5555,Refs!$P$2:$S$29,4,FALSE)</f>
        <v>South East</v>
      </c>
      <c r="K5555" s="28">
        <f t="shared" si="176"/>
        <v>6971</v>
      </c>
    </row>
    <row r="5556" spans="1:11" x14ac:dyDescent="0.35">
      <c r="A5556" s="69">
        <f t="shared" si="177"/>
        <v>45809</v>
      </c>
      <c r="B5556" t="s">
        <v>921</v>
      </c>
      <c r="C5556" t="s">
        <v>288</v>
      </c>
      <c r="D5556" t="s">
        <v>896</v>
      </c>
      <c r="E5556" t="s">
        <v>329</v>
      </c>
      <c r="F5556" t="s">
        <v>330</v>
      </c>
      <c r="G5556" t="s">
        <v>75</v>
      </c>
      <c r="H5556">
        <v>33539438</v>
      </c>
      <c r="I5556" s="68" t="str">
        <f>VLOOKUP(E5556,Refs!$P$2:$R$29,3,FALSE)</f>
        <v>Y59</v>
      </c>
      <c r="J5556" s="68" t="str">
        <f>VLOOKUP(E5556,Refs!$P$2:$S$29,4,FALSE)</f>
        <v>South East</v>
      </c>
      <c r="K5556" s="28">
        <f t="shared" si="176"/>
        <v>33539438</v>
      </c>
    </row>
    <row r="5557" spans="1:11" x14ac:dyDescent="0.35">
      <c r="A5557" s="69">
        <f t="shared" si="177"/>
        <v>45809</v>
      </c>
      <c r="B5557" t="s">
        <v>921</v>
      </c>
      <c r="C5557" t="s">
        <v>288</v>
      </c>
      <c r="D5557" t="s">
        <v>896</v>
      </c>
      <c r="E5557" t="s">
        <v>329</v>
      </c>
      <c r="F5557" t="s">
        <v>330</v>
      </c>
      <c r="G5557" t="s">
        <v>26</v>
      </c>
      <c r="H5557">
        <v>19087</v>
      </c>
      <c r="I5557" s="68" t="str">
        <f>VLOOKUP(E5557,Refs!$P$2:$R$29,3,FALSE)</f>
        <v>Y59</v>
      </c>
      <c r="J5557" s="68" t="str">
        <f>VLOOKUP(E5557,Refs!$P$2:$S$29,4,FALSE)</f>
        <v>South East</v>
      </c>
      <c r="K5557" s="28">
        <f t="shared" si="176"/>
        <v>19087</v>
      </c>
    </row>
    <row r="5558" spans="1:11" x14ac:dyDescent="0.35">
      <c r="A5558" s="69">
        <f t="shared" si="177"/>
        <v>45809</v>
      </c>
      <c r="B5558" t="s">
        <v>921</v>
      </c>
      <c r="C5558" t="s">
        <v>288</v>
      </c>
      <c r="D5558" t="s">
        <v>896</v>
      </c>
      <c r="E5558" t="s">
        <v>329</v>
      </c>
      <c r="F5558" t="s">
        <v>330</v>
      </c>
      <c r="G5558" t="s">
        <v>76</v>
      </c>
      <c r="H5558">
        <v>78</v>
      </c>
      <c r="I5558" s="68" t="str">
        <f>VLOOKUP(E5558,Refs!$P$2:$R$29,3,FALSE)</f>
        <v>Y59</v>
      </c>
      <c r="J5558" s="68" t="str">
        <f>VLOOKUP(E5558,Refs!$P$2:$S$29,4,FALSE)</f>
        <v>South East</v>
      </c>
      <c r="K5558" s="28">
        <f t="shared" si="176"/>
        <v>78</v>
      </c>
    </row>
    <row r="5559" spans="1:11" x14ac:dyDescent="0.35">
      <c r="A5559" s="69">
        <f t="shared" si="177"/>
        <v>45809</v>
      </c>
      <c r="B5559" t="s">
        <v>921</v>
      </c>
      <c r="C5559" t="s">
        <v>288</v>
      </c>
      <c r="D5559" t="s">
        <v>896</v>
      </c>
      <c r="E5559" t="s">
        <v>329</v>
      </c>
      <c r="F5559" t="s">
        <v>330</v>
      </c>
      <c r="G5559" t="s">
        <v>77</v>
      </c>
      <c r="H5559">
        <v>8123</v>
      </c>
      <c r="I5559" s="68" t="str">
        <f>VLOOKUP(E5559,Refs!$P$2:$R$29,3,FALSE)</f>
        <v>Y59</v>
      </c>
      <c r="J5559" s="68" t="str">
        <f>VLOOKUP(E5559,Refs!$P$2:$S$29,4,FALSE)</f>
        <v>South East</v>
      </c>
      <c r="K5559" s="28">
        <f t="shared" si="176"/>
        <v>8123</v>
      </c>
    </row>
    <row r="5560" spans="1:11" x14ac:dyDescent="0.35">
      <c r="A5560" s="69">
        <f t="shared" si="177"/>
        <v>45809</v>
      </c>
      <c r="B5560" t="s">
        <v>921</v>
      </c>
      <c r="C5560" t="s">
        <v>288</v>
      </c>
      <c r="D5560" t="s">
        <v>896</v>
      </c>
      <c r="E5560" t="s">
        <v>329</v>
      </c>
      <c r="F5560" t="s">
        <v>330</v>
      </c>
      <c r="G5560" t="s">
        <v>78</v>
      </c>
      <c r="H5560">
        <v>6161</v>
      </c>
      <c r="I5560" s="68" t="str">
        <f>VLOOKUP(E5560,Refs!$P$2:$R$29,3,FALSE)</f>
        <v>Y59</v>
      </c>
      <c r="J5560" s="68" t="str">
        <f>VLOOKUP(E5560,Refs!$P$2:$S$29,4,FALSE)</f>
        <v>South East</v>
      </c>
      <c r="K5560" s="28">
        <f t="shared" si="176"/>
        <v>6161</v>
      </c>
    </row>
    <row r="5561" spans="1:11" x14ac:dyDescent="0.35">
      <c r="A5561" s="69">
        <f t="shared" si="177"/>
        <v>45809</v>
      </c>
      <c r="B5561" t="s">
        <v>921</v>
      </c>
      <c r="C5561" t="s">
        <v>288</v>
      </c>
      <c r="D5561" t="s">
        <v>896</v>
      </c>
      <c r="E5561" t="s">
        <v>329</v>
      </c>
      <c r="F5561" t="s">
        <v>330</v>
      </c>
      <c r="G5561" t="s">
        <v>79</v>
      </c>
      <c r="H5561">
        <v>4725</v>
      </c>
      <c r="I5561" s="68" t="str">
        <f>VLOOKUP(E5561,Refs!$P$2:$R$29,3,FALSE)</f>
        <v>Y59</v>
      </c>
      <c r="J5561" s="68" t="str">
        <f>VLOOKUP(E5561,Refs!$P$2:$S$29,4,FALSE)</f>
        <v>South East</v>
      </c>
      <c r="K5561" s="28">
        <f t="shared" si="176"/>
        <v>4725</v>
      </c>
    </row>
    <row r="5562" spans="1:11" x14ac:dyDescent="0.35">
      <c r="A5562" s="69">
        <f t="shared" si="177"/>
        <v>45809</v>
      </c>
      <c r="B5562" t="s">
        <v>921</v>
      </c>
      <c r="C5562" t="s">
        <v>288</v>
      </c>
      <c r="D5562" t="s">
        <v>896</v>
      </c>
      <c r="E5562" t="s">
        <v>329</v>
      </c>
      <c r="F5562" t="s">
        <v>330</v>
      </c>
      <c r="G5562" t="s">
        <v>80</v>
      </c>
      <c r="H5562">
        <v>0</v>
      </c>
      <c r="I5562" s="68" t="str">
        <f>VLOOKUP(E5562,Refs!$P$2:$R$29,3,FALSE)</f>
        <v>Y59</v>
      </c>
      <c r="J5562" s="68" t="str">
        <f>VLOOKUP(E5562,Refs!$P$2:$S$29,4,FALSE)</f>
        <v>South East</v>
      </c>
      <c r="K5562" s="28" t="str">
        <f t="shared" si="176"/>
        <v/>
      </c>
    </row>
    <row r="5563" spans="1:11" x14ac:dyDescent="0.35">
      <c r="A5563" s="69">
        <f t="shared" si="177"/>
        <v>45809</v>
      </c>
      <c r="B5563" t="s">
        <v>921</v>
      </c>
      <c r="C5563" t="s">
        <v>288</v>
      </c>
      <c r="D5563" t="s">
        <v>896</v>
      </c>
      <c r="E5563" t="s">
        <v>329</v>
      </c>
      <c r="F5563" t="s">
        <v>330</v>
      </c>
      <c r="G5563" t="s">
        <v>25</v>
      </c>
      <c r="H5563">
        <v>10886</v>
      </c>
      <c r="I5563" s="68" t="str">
        <f>VLOOKUP(E5563,Refs!$P$2:$R$29,3,FALSE)</f>
        <v>Y59</v>
      </c>
      <c r="J5563" s="68" t="str">
        <f>VLOOKUP(E5563,Refs!$P$2:$S$29,4,FALSE)</f>
        <v>South East</v>
      </c>
      <c r="K5563" s="28">
        <f t="shared" si="176"/>
        <v>10886</v>
      </c>
    </row>
    <row r="5564" spans="1:11" x14ac:dyDescent="0.35">
      <c r="A5564" s="69">
        <f t="shared" si="177"/>
        <v>45809</v>
      </c>
      <c r="B5564" t="s">
        <v>921</v>
      </c>
      <c r="C5564" t="s">
        <v>288</v>
      </c>
      <c r="D5564" t="s">
        <v>896</v>
      </c>
      <c r="E5564" t="s">
        <v>329</v>
      </c>
      <c r="F5564" t="s">
        <v>330</v>
      </c>
      <c r="G5564" t="s">
        <v>81</v>
      </c>
      <c r="H5564">
        <v>61</v>
      </c>
      <c r="I5564" s="68" t="str">
        <f>VLOOKUP(E5564,Refs!$P$2:$R$29,3,FALSE)</f>
        <v>Y59</v>
      </c>
      <c r="J5564" s="68" t="str">
        <f>VLOOKUP(E5564,Refs!$P$2:$S$29,4,FALSE)</f>
        <v>South East</v>
      </c>
      <c r="K5564" s="28">
        <f t="shared" si="176"/>
        <v>61</v>
      </c>
    </row>
    <row r="5565" spans="1:11" x14ac:dyDescent="0.35">
      <c r="A5565" s="69">
        <f t="shared" si="177"/>
        <v>45809</v>
      </c>
      <c r="B5565" t="s">
        <v>921</v>
      </c>
      <c r="C5565" t="s">
        <v>288</v>
      </c>
      <c r="D5565" t="s">
        <v>896</v>
      </c>
      <c r="E5565" t="s">
        <v>329</v>
      </c>
      <c r="F5565" t="s">
        <v>330</v>
      </c>
      <c r="G5565" t="s">
        <v>82</v>
      </c>
      <c r="H5565">
        <v>5776</v>
      </c>
      <c r="I5565" s="68" t="str">
        <f>VLOOKUP(E5565,Refs!$P$2:$R$29,3,FALSE)</f>
        <v>Y59</v>
      </c>
      <c r="J5565" s="68" t="str">
        <f>VLOOKUP(E5565,Refs!$P$2:$S$29,4,FALSE)</f>
        <v>South East</v>
      </c>
      <c r="K5565" s="28">
        <f t="shared" si="176"/>
        <v>5776</v>
      </c>
    </row>
    <row r="5566" spans="1:11" x14ac:dyDescent="0.35">
      <c r="A5566" s="69">
        <f t="shared" si="177"/>
        <v>45809</v>
      </c>
      <c r="B5566" t="s">
        <v>921</v>
      </c>
      <c r="C5566" t="s">
        <v>288</v>
      </c>
      <c r="D5566" t="s">
        <v>896</v>
      </c>
      <c r="E5566" t="s">
        <v>329</v>
      </c>
      <c r="F5566" t="s">
        <v>330</v>
      </c>
      <c r="G5566" t="s">
        <v>83</v>
      </c>
      <c r="H5566">
        <v>2930</v>
      </c>
      <c r="I5566" s="68" t="str">
        <f>VLOOKUP(E5566,Refs!$P$2:$R$29,3,FALSE)</f>
        <v>Y59</v>
      </c>
      <c r="J5566" s="68" t="str">
        <f>VLOOKUP(E5566,Refs!$P$2:$S$29,4,FALSE)</f>
        <v>South East</v>
      </c>
      <c r="K5566" s="28">
        <f t="shared" si="176"/>
        <v>2930</v>
      </c>
    </row>
    <row r="5567" spans="1:11" x14ac:dyDescent="0.35">
      <c r="A5567" s="69">
        <f t="shared" si="177"/>
        <v>45809</v>
      </c>
      <c r="B5567" t="s">
        <v>921</v>
      </c>
      <c r="C5567" t="s">
        <v>288</v>
      </c>
      <c r="D5567" t="s">
        <v>896</v>
      </c>
      <c r="E5567" t="s">
        <v>329</v>
      </c>
      <c r="F5567" t="s">
        <v>330</v>
      </c>
      <c r="G5567" t="s">
        <v>84</v>
      </c>
      <c r="H5567">
        <v>2929</v>
      </c>
      <c r="I5567" s="68" t="str">
        <f>VLOOKUP(E5567,Refs!$P$2:$R$29,3,FALSE)</f>
        <v>Y59</v>
      </c>
      <c r="J5567" s="68" t="str">
        <f>VLOOKUP(E5567,Refs!$P$2:$S$29,4,FALSE)</f>
        <v>South East</v>
      </c>
      <c r="K5567" s="28">
        <f t="shared" si="176"/>
        <v>2929</v>
      </c>
    </row>
    <row r="5568" spans="1:11" x14ac:dyDescent="0.35">
      <c r="A5568" s="69">
        <f t="shared" si="177"/>
        <v>45809</v>
      </c>
      <c r="B5568" t="s">
        <v>921</v>
      </c>
      <c r="C5568" t="s">
        <v>288</v>
      </c>
      <c r="D5568" t="s">
        <v>896</v>
      </c>
      <c r="E5568" t="s">
        <v>329</v>
      </c>
      <c r="F5568" t="s">
        <v>330</v>
      </c>
      <c r="G5568" t="s">
        <v>85</v>
      </c>
      <c r="H5568">
        <v>12669</v>
      </c>
      <c r="I5568" s="68" t="str">
        <f>VLOOKUP(E5568,Refs!$P$2:$R$29,3,FALSE)</f>
        <v>Y59</v>
      </c>
      <c r="J5568" s="68" t="str">
        <f>VLOOKUP(E5568,Refs!$P$2:$S$29,4,FALSE)</f>
        <v>South East</v>
      </c>
      <c r="K5568" s="28">
        <f t="shared" si="176"/>
        <v>12669</v>
      </c>
    </row>
    <row r="5569" spans="1:11" x14ac:dyDescent="0.35">
      <c r="A5569" s="69">
        <f t="shared" si="177"/>
        <v>45809</v>
      </c>
      <c r="B5569" t="s">
        <v>921</v>
      </c>
      <c r="C5569" t="s">
        <v>288</v>
      </c>
      <c r="D5569" t="s">
        <v>896</v>
      </c>
      <c r="E5569" t="s">
        <v>329</v>
      </c>
      <c r="F5569" t="s">
        <v>330</v>
      </c>
      <c r="G5569" t="s">
        <v>86</v>
      </c>
      <c r="H5569">
        <v>1092</v>
      </c>
      <c r="I5569" s="68" t="str">
        <f>VLOOKUP(E5569,Refs!$P$2:$R$29,3,FALSE)</f>
        <v>Y59</v>
      </c>
      <c r="J5569" s="68" t="str">
        <f>VLOOKUP(E5569,Refs!$P$2:$S$29,4,FALSE)</f>
        <v>South East</v>
      </c>
      <c r="K5569" s="28">
        <f t="shared" si="176"/>
        <v>1092</v>
      </c>
    </row>
    <row r="5570" spans="1:11" x14ac:dyDescent="0.35">
      <c r="A5570" s="69">
        <f t="shared" si="177"/>
        <v>45809</v>
      </c>
      <c r="B5570" t="s">
        <v>921</v>
      </c>
      <c r="C5570" t="s">
        <v>288</v>
      </c>
      <c r="D5570" t="s">
        <v>896</v>
      </c>
      <c r="E5570" t="s">
        <v>329</v>
      </c>
      <c r="F5570" t="s">
        <v>330</v>
      </c>
      <c r="G5570" t="s">
        <v>87</v>
      </c>
      <c r="H5570">
        <v>490</v>
      </c>
      <c r="I5570" s="68" t="str">
        <f>VLOOKUP(E5570,Refs!$P$2:$R$29,3,FALSE)</f>
        <v>Y59</v>
      </c>
      <c r="J5570" s="68" t="str">
        <f>VLOOKUP(E5570,Refs!$P$2:$S$29,4,FALSE)</f>
        <v>South East</v>
      </c>
      <c r="K5570" s="28">
        <f t="shared" ref="K5570:K5633" si="178">IF(OR(H5570="NULL",H5570=0,H5570=""),"",H5570)</f>
        <v>490</v>
      </c>
    </row>
    <row r="5571" spans="1:11" x14ac:dyDescent="0.35">
      <c r="A5571" s="69">
        <f t="shared" ref="A5571:A5634" si="179">DATEVALUE(RIGHT(B5571,8))</f>
        <v>45809</v>
      </c>
      <c r="B5571" t="s">
        <v>921</v>
      </c>
      <c r="C5571" t="s">
        <v>288</v>
      </c>
      <c r="D5571" t="s">
        <v>896</v>
      </c>
      <c r="E5571" t="s">
        <v>329</v>
      </c>
      <c r="F5571" t="s">
        <v>330</v>
      </c>
      <c r="G5571" t="s">
        <v>88</v>
      </c>
      <c r="H5571">
        <v>5923</v>
      </c>
      <c r="I5571" s="68" t="str">
        <f>VLOOKUP(E5571,Refs!$P$2:$R$29,3,FALSE)</f>
        <v>Y59</v>
      </c>
      <c r="J5571" s="68" t="str">
        <f>VLOOKUP(E5571,Refs!$P$2:$S$29,4,FALSE)</f>
        <v>South East</v>
      </c>
      <c r="K5571" s="28">
        <f t="shared" si="178"/>
        <v>5923</v>
      </c>
    </row>
    <row r="5572" spans="1:11" x14ac:dyDescent="0.35">
      <c r="A5572" s="69">
        <f t="shared" si="179"/>
        <v>45809</v>
      </c>
      <c r="B5572" t="s">
        <v>921</v>
      </c>
      <c r="C5572" t="s">
        <v>288</v>
      </c>
      <c r="D5572" t="s">
        <v>896</v>
      </c>
      <c r="E5572" t="s">
        <v>329</v>
      </c>
      <c r="F5572" t="s">
        <v>330</v>
      </c>
      <c r="G5572" t="s">
        <v>89</v>
      </c>
      <c r="H5572">
        <v>30028</v>
      </c>
      <c r="I5572" s="68" t="str">
        <f>VLOOKUP(E5572,Refs!$P$2:$R$29,3,FALSE)</f>
        <v>Y59</v>
      </c>
      <c r="J5572" s="68" t="str">
        <f>VLOOKUP(E5572,Refs!$P$2:$S$29,4,FALSE)</f>
        <v>South East</v>
      </c>
      <c r="K5572" s="28">
        <f t="shared" si="178"/>
        <v>30028</v>
      </c>
    </row>
    <row r="5573" spans="1:11" x14ac:dyDescent="0.35">
      <c r="A5573" s="69">
        <f t="shared" si="179"/>
        <v>45809</v>
      </c>
      <c r="B5573" t="s">
        <v>921</v>
      </c>
      <c r="C5573" t="s">
        <v>288</v>
      </c>
      <c r="D5573" t="s">
        <v>896</v>
      </c>
      <c r="E5573" t="s">
        <v>329</v>
      </c>
      <c r="F5573" t="s">
        <v>330</v>
      </c>
      <c r="G5573" t="s">
        <v>90</v>
      </c>
      <c r="H5573">
        <v>19063</v>
      </c>
      <c r="I5573" s="68" t="str">
        <f>VLOOKUP(E5573,Refs!$P$2:$R$29,3,FALSE)</f>
        <v>Y59</v>
      </c>
      <c r="J5573" s="68" t="str">
        <f>VLOOKUP(E5573,Refs!$P$2:$S$29,4,FALSE)</f>
        <v>South East</v>
      </c>
      <c r="K5573" s="28">
        <f t="shared" si="178"/>
        <v>19063</v>
      </c>
    </row>
    <row r="5574" spans="1:11" x14ac:dyDescent="0.35">
      <c r="A5574" s="69">
        <f t="shared" si="179"/>
        <v>45809</v>
      </c>
      <c r="B5574" t="s">
        <v>921</v>
      </c>
      <c r="C5574" t="s">
        <v>288</v>
      </c>
      <c r="D5574" t="s">
        <v>896</v>
      </c>
      <c r="E5574" t="s">
        <v>329</v>
      </c>
      <c r="F5574" t="s">
        <v>330</v>
      </c>
      <c r="G5574" t="s">
        <v>27</v>
      </c>
      <c r="H5574">
        <v>2287</v>
      </c>
      <c r="I5574" s="68" t="str">
        <f>VLOOKUP(E5574,Refs!$P$2:$R$29,3,FALSE)</f>
        <v>Y59</v>
      </c>
      <c r="J5574" s="68" t="str">
        <f>VLOOKUP(E5574,Refs!$P$2:$S$29,4,FALSE)</f>
        <v>South East</v>
      </c>
      <c r="K5574" s="28">
        <f t="shared" si="178"/>
        <v>2287</v>
      </c>
    </row>
    <row r="5575" spans="1:11" x14ac:dyDescent="0.35">
      <c r="A5575" s="69">
        <f t="shared" si="179"/>
        <v>45809</v>
      </c>
      <c r="B5575" t="s">
        <v>921</v>
      </c>
      <c r="C5575" t="s">
        <v>288</v>
      </c>
      <c r="D5575" t="s">
        <v>896</v>
      </c>
      <c r="E5575" t="s">
        <v>329</v>
      </c>
      <c r="F5575" t="s">
        <v>330</v>
      </c>
      <c r="G5575" t="s">
        <v>29</v>
      </c>
      <c r="H5575">
        <v>3210</v>
      </c>
      <c r="I5575" s="68" t="str">
        <f>VLOOKUP(E5575,Refs!$P$2:$R$29,3,FALSE)</f>
        <v>Y59</v>
      </c>
      <c r="J5575" s="68" t="str">
        <f>VLOOKUP(E5575,Refs!$P$2:$S$29,4,FALSE)</f>
        <v>South East</v>
      </c>
      <c r="K5575" s="28">
        <f t="shared" si="178"/>
        <v>3210</v>
      </c>
    </row>
    <row r="5576" spans="1:11" x14ac:dyDescent="0.35">
      <c r="A5576" s="69">
        <f t="shared" si="179"/>
        <v>45809</v>
      </c>
      <c r="B5576" t="s">
        <v>921</v>
      </c>
      <c r="C5576" t="s">
        <v>288</v>
      </c>
      <c r="D5576" t="s">
        <v>896</v>
      </c>
      <c r="E5576" t="s">
        <v>329</v>
      </c>
      <c r="F5576" t="s">
        <v>330</v>
      </c>
      <c r="G5576" t="s">
        <v>91</v>
      </c>
      <c r="H5576">
        <v>1762</v>
      </c>
      <c r="I5576" s="68" t="str">
        <f>VLOOKUP(E5576,Refs!$P$2:$R$29,3,FALSE)</f>
        <v>Y59</v>
      </c>
      <c r="J5576" s="68" t="str">
        <f>VLOOKUP(E5576,Refs!$P$2:$S$29,4,FALSE)</f>
        <v>South East</v>
      </c>
      <c r="K5576" s="28">
        <f t="shared" si="178"/>
        <v>1762</v>
      </c>
    </row>
    <row r="5577" spans="1:11" x14ac:dyDescent="0.35">
      <c r="A5577" s="69">
        <f t="shared" si="179"/>
        <v>45809</v>
      </c>
      <c r="B5577" t="s">
        <v>921</v>
      </c>
      <c r="C5577" t="s">
        <v>288</v>
      </c>
      <c r="D5577" t="s">
        <v>896</v>
      </c>
      <c r="E5577" t="s">
        <v>329</v>
      </c>
      <c r="F5577" t="s">
        <v>330</v>
      </c>
      <c r="G5577" t="s">
        <v>92</v>
      </c>
      <c r="H5577">
        <v>9</v>
      </c>
      <c r="I5577" s="68" t="str">
        <f>VLOOKUP(E5577,Refs!$P$2:$R$29,3,FALSE)</f>
        <v>Y59</v>
      </c>
      <c r="J5577" s="68" t="str">
        <f>VLOOKUP(E5577,Refs!$P$2:$S$29,4,FALSE)</f>
        <v>South East</v>
      </c>
      <c r="K5577" s="28">
        <f t="shared" si="178"/>
        <v>9</v>
      </c>
    </row>
    <row r="5578" spans="1:11" x14ac:dyDescent="0.35">
      <c r="A5578" s="69">
        <f t="shared" si="179"/>
        <v>45809</v>
      </c>
      <c r="B5578" t="s">
        <v>921</v>
      </c>
      <c r="C5578" t="s">
        <v>288</v>
      </c>
      <c r="D5578" t="s">
        <v>896</v>
      </c>
      <c r="E5578" t="s">
        <v>329</v>
      </c>
      <c r="F5578" t="s">
        <v>330</v>
      </c>
      <c r="G5578" t="s">
        <v>93</v>
      </c>
      <c r="H5578">
        <v>1111</v>
      </c>
      <c r="I5578" s="68" t="str">
        <f>VLOOKUP(E5578,Refs!$P$2:$R$29,3,FALSE)</f>
        <v>Y59</v>
      </c>
      <c r="J5578" s="68" t="str">
        <f>VLOOKUP(E5578,Refs!$P$2:$S$29,4,FALSE)</f>
        <v>South East</v>
      </c>
      <c r="K5578" s="28">
        <f t="shared" si="178"/>
        <v>1111</v>
      </c>
    </row>
    <row r="5579" spans="1:11" x14ac:dyDescent="0.35">
      <c r="A5579" s="69">
        <f t="shared" si="179"/>
        <v>45809</v>
      </c>
      <c r="B5579" t="s">
        <v>921</v>
      </c>
      <c r="C5579" t="s">
        <v>288</v>
      </c>
      <c r="D5579" t="s">
        <v>896</v>
      </c>
      <c r="E5579" t="s">
        <v>329</v>
      </c>
      <c r="F5579" t="s">
        <v>330</v>
      </c>
      <c r="G5579" t="s">
        <v>94</v>
      </c>
      <c r="H5579">
        <v>120</v>
      </c>
      <c r="I5579" s="68" t="str">
        <f>VLOOKUP(E5579,Refs!$P$2:$R$29,3,FALSE)</f>
        <v>Y59</v>
      </c>
      <c r="J5579" s="68" t="str">
        <f>VLOOKUP(E5579,Refs!$P$2:$S$29,4,FALSE)</f>
        <v>South East</v>
      </c>
      <c r="K5579" s="28">
        <f t="shared" si="178"/>
        <v>120</v>
      </c>
    </row>
    <row r="5580" spans="1:11" x14ac:dyDescent="0.35">
      <c r="A5580" s="69">
        <f t="shared" si="179"/>
        <v>45809</v>
      </c>
      <c r="B5580" t="s">
        <v>921</v>
      </c>
      <c r="C5580" t="s">
        <v>288</v>
      </c>
      <c r="D5580" t="s">
        <v>896</v>
      </c>
      <c r="E5580" t="s">
        <v>329</v>
      </c>
      <c r="F5580" t="s">
        <v>330</v>
      </c>
      <c r="G5580" t="s">
        <v>95</v>
      </c>
      <c r="H5580">
        <v>487</v>
      </c>
      <c r="I5580" s="68" t="str">
        <f>VLOOKUP(E5580,Refs!$P$2:$R$29,3,FALSE)</f>
        <v>Y59</v>
      </c>
      <c r="J5580" s="68" t="str">
        <f>VLOOKUP(E5580,Refs!$P$2:$S$29,4,FALSE)</f>
        <v>South East</v>
      </c>
      <c r="K5580" s="28">
        <f t="shared" si="178"/>
        <v>487</v>
      </c>
    </row>
    <row r="5581" spans="1:11" x14ac:dyDescent="0.35">
      <c r="A5581" s="69">
        <f t="shared" si="179"/>
        <v>45809</v>
      </c>
      <c r="B5581" t="s">
        <v>921</v>
      </c>
      <c r="C5581" t="s">
        <v>288</v>
      </c>
      <c r="D5581" t="s">
        <v>896</v>
      </c>
      <c r="E5581" t="s">
        <v>329</v>
      </c>
      <c r="F5581" t="s">
        <v>330</v>
      </c>
      <c r="G5581" t="s">
        <v>96</v>
      </c>
      <c r="H5581">
        <v>43</v>
      </c>
      <c r="I5581" s="68" t="str">
        <f>VLOOKUP(E5581,Refs!$P$2:$R$29,3,FALSE)</f>
        <v>Y59</v>
      </c>
      <c r="J5581" s="68" t="str">
        <f>VLOOKUP(E5581,Refs!$P$2:$S$29,4,FALSE)</f>
        <v>South East</v>
      </c>
      <c r="K5581" s="28">
        <f t="shared" si="178"/>
        <v>43</v>
      </c>
    </row>
    <row r="5582" spans="1:11" x14ac:dyDescent="0.35">
      <c r="A5582" s="69">
        <f t="shared" si="179"/>
        <v>45809</v>
      </c>
      <c r="B5582" t="s">
        <v>921</v>
      </c>
      <c r="C5582" t="s">
        <v>288</v>
      </c>
      <c r="D5582" t="s">
        <v>896</v>
      </c>
      <c r="E5582" t="s">
        <v>329</v>
      </c>
      <c r="F5582" t="s">
        <v>330</v>
      </c>
      <c r="G5582" t="s">
        <v>97</v>
      </c>
      <c r="H5582">
        <v>1089</v>
      </c>
      <c r="I5582" s="68" t="str">
        <f>VLOOKUP(E5582,Refs!$P$2:$R$29,3,FALSE)</f>
        <v>Y59</v>
      </c>
      <c r="J5582" s="68" t="str">
        <f>VLOOKUP(E5582,Refs!$P$2:$S$29,4,FALSE)</f>
        <v>South East</v>
      </c>
      <c r="K5582" s="28">
        <f t="shared" si="178"/>
        <v>1089</v>
      </c>
    </row>
    <row r="5583" spans="1:11" x14ac:dyDescent="0.35">
      <c r="A5583" s="69">
        <f t="shared" si="179"/>
        <v>45809</v>
      </c>
      <c r="B5583" t="s">
        <v>921</v>
      </c>
      <c r="C5583" t="s">
        <v>288</v>
      </c>
      <c r="D5583" t="s">
        <v>896</v>
      </c>
      <c r="E5583" t="s">
        <v>329</v>
      </c>
      <c r="F5583" t="s">
        <v>330</v>
      </c>
      <c r="G5583" t="s">
        <v>31</v>
      </c>
      <c r="H5583">
        <v>599</v>
      </c>
      <c r="I5583" s="68" t="str">
        <f>VLOOKUP(E5583,Refs!$P$2:$R$29,3,FALSE)</f>
        <v>Y59</v>
      </c>
      <c r="J5583" s="68" t="str">
        <f>VLOOKUP(E5583,Refs!$P$2:$S$29,4,FALSE)</f>
        <v>South East</v>
      </c>
      <c r="K5583" s="28">
        <f t="shared" si="178"/>
        <v>599</v>
      </c>
    </row>
    <row r="5584" spans="1:11" x14ac:dyDescent="0.35">
      <c r="A5584" s="69">
        <f t="shared" si="179"/>
        <v>45809</v>
      </c>
      <c r="B5584" t="s">
        <v>921</v>
      </c>
      <c r="C5584" t="s">
        <v>288</v>
      </c>
      <c r="D5584" t="s">
        <v>896</v>
      </c>
      <c r="E5584" t="s">
        <v>329</v>
      </c>
      <c r="F5584" t="s">
        <v>330</v>
      </c>
      <c r="G5584" t="s">
        <v>98</v>
      </c>
      <c r="H5584">
        <v>2240</v>
      </c>
      <c r="I5584" s="68" t="str">
        <f>VLOOKUP(E5584,Refs!$P$2:$R$29,3,FALSE)</f>
        <v>Y59</v>
      </c>
      <c r="J5584" s="68" t="str">
        <f>VLOOKUP(E5584,Refs!$P$2:$S$29,4,FALSE)</f>
        <v>South East</v>
      </c>
      <c r="K5584" s="28">
        <f t="shared" si="178"/>
        <v>2240</v>
      </c>
    </row>
    <row r="5585" spans="1:11" x14ac:dyDescent="0.35">
      <c r="A5585" s="69">
        <f t="shared" si="179"/>
        <v>45809</v>
      </c>
      <c r="B5585" t="s">
        <v>921</v>
      </c>
      <c r="C5585" t="s">
        <v>288</v>
      </c>
      <c r="D5585" t="s">
        <v>896</v>
      </c>
      <c r="E5585" t="s">
        <v>329</v>
      </c>
      <c r="F5585" t="s">
        <v>330</v>
      </c>
      <c r="G5585" t="s">
        <v>99</v>
      </c>
      <c r="H5585">
        <v>2140</v>
      </c>
      <c r="I5585" s="68" t="str">
        <f>VLOOKUP(E5585,Refs!$P$2:$R$29,3,FALSE)</f>
        <v>Y59</v>
      </c>
      <c r="J5585" s="68" t="str">
        <f>VLOOKUP(E5585,Refs!$P$2:$S$29,4,FALSE)</f>
        <v>South East</v>
      </c>
      <c r="K5585" s="28">
        <f t="shared" si="178"/>
        <v>2140</v>
      </c>
    </row>
    <row r="5586" spans="1:11" x14ac:dyDescent="0.35">
      <c r="A5586" s="69">
        <f t="shared" si="179"/>
        <v>45809</v>
      </c>
      <c r="B5586" t="s">
        <v>921</v>
      </c>
      <c r="C5586" t="s">
        <v>288</v>
      </c>
      <c r="D5586" t="s">
        <v>896</v>
      </c>
      <c r="E5586" t="s">
        <v>329</v>
      </c>
      <c r="F5586" t="s">
        <v>330</v>
      </c>
      <c r="G5586" t="s">
        <v>100</v>
      </c>
      <c r="H5586">
        <v>1984</v>
      </c>
      <c r="I5586" s="68" t="str">
        <f>VLOOKUP(E5586,Refs!$P$2:$R$29,3,FALSE)</f>
        <v>Y59</v>
      </c>
      <c r="J5586" s="68" t="str">
        <f>VLOOKUP(E5586,Refs!$P$2:$S$29,4,FALSE)</f>
        <v>South East</v>
      </c>
      <c r="K5586" s="28">
        <f t="shared" si="178"/>
        <v>1984</v>
      </c>
    </row>
    <row r="5587" spans="1:11" x14ac:dyDescent="0.35">
      <c r="A5587" s="69">
        <f t="shared" si="179"/>
        <v>45809</v>
      </c>
      <c r="B5587" t="s">
        <v>921</v>
      </c>
      <c r="C5587" t="s">
        <v>288</v>
      </c>
      <c r="D5587" t="s">
        <v>896</v>
      </c>
      <c r="E5587" t="s">
        <v>329</v>
      </c>
      <c r="F5587" t="s">
        <v>330</v>
      </c>
      <c r="G5587" t="s">
        <v>101</v>
      </c>
      <c r="H5587">
        <v>1294</v>
      </c>
      <c r="I5587" s="68" t="str">
        <f>VLOOKUP(E5587,Refs!$P$2:$R$29,3,FALSE)</f>
        <v>Y59</v>
      </c>
      <c r="J5587" s="68" t="str">
        <f>VLOOKUP(E5587,Refs!$P$2:$S$29,4,FALSE)</f>
        <v>South East</v>
      </c>
      <c r="K5587" s="28">
        <f t="shared" si="178"/>
        <v>1294</v>
      </c>
    </row>
    <row r="5588" spans="1:11" x14ac:dyDescent="0.35">
      <c r="A5588" s="69">
        <f t="shared" si="179"/>
        <v>45809</v>
      </c>
      <c r="B5588" t="s">
        <v>921</v>
      </c>
      <c r="C5588" t="s">
        <v>288</v>
      </c>
      <c r="D5588" t="s">
        <v>896</v>
      </c>
      <c r="E5588" t="s">
        <v>329</v>
      </c>
      <c r="F5588" t="s">
        <v>330</v>
      </c>
      <c r="G5588" t="s">
        <v>102</v>
      </c>
      <c r="H5588">
        <v>502</v>
      </c>
      <c r="I5588" s="68" t="str">
        <f>VLOOKUP(E5588,Refs!$P$2:$R$29,3,FALSE)</f>
        <v>Y59</v>
      </c>
      <c r="J5588" s="68" t="str">
        <f>VLOOKUP(E5588,Refs!$P$2:$S$29,4,FALSE)</f>
        <v>South East</v>
      </c>
      <c r="K5588" s="28">
        <f t="shared" si="178"/>
        <v>502</v>
      </c>
    </row>
    <row r="5589" spans="1:11" x14ac:dyDescent="0.35">
      <c r="A5589" s="69">
        <f t="shared" si="179"/>
        <v>45809</v>
      </c>
      <c r="B5589" t="s">
        <v>921</v>
      </c>
      <c r="C5589" t="s">
        <v>288</v>
      </c>
      <c r="D5589" t="s">
        <v>896</v>
      </c>
      <c r="E5589" t="s">
        <v>329</v>
      </c>
      <c r="F5589" t="s">
        <v>330</v>
      </c>
      <c r="G5589" t="s">
        <v>103</v>
      </c>
      <c r="H5589">
        <v>144</v>
      </c>
      <c r="I5589" s="68" t="str">
        <f>VLOOKUP(E5589,Refs!$P$2:$R$29,3,FALSE)</f>
        <v>Y59</v>
      </c>
      <c r="J5589" s="68" t="str">
        <f>VLOOKUP(E5589,Refs!$P$2:$S$29,4,FALSE)</f>
        <v>South East</v>
      </c>
      <c r="K5589" s="28">
        <f t="shared" si="178"/>
        <v>144</v>
      </c>
    </row>
    <row r="5590" spans="1:11" x14ac:dyDescent="0.35">
      <c r="A5590" s="69">
        <f t="shared" si="179"/>
        <v>45809</v>
      </c>
      <c r="B5590" t="s">
        <v>921</v>
      </c>
      <c r="C5590" t="s">
        <v>288</v>
      </c>
      <c r="D5590" t="s">
        <v>896</v>
      </c>
      <c r="E5590" t="s">
        <v>329</v>
      </c>
      <c r="F5590" t="s">
        <v>330</v>
      </c>
      <c r="G5590" t="s">
        <v>104</v>
      </c>
      <c r="H5590">
        <v>1496</v>
      </c>
      <c r="I5590" s="68" t="str">
        <f>VLOOKUP(E5590,Refs!$P$2:$R$29,3,FALSE)</f>
        <v>Y59</v>
      </c>
      <c r="J5590" s="68" t="str">
        <f>VLOOKUP(E5590,Refs!$P$2:$S$29,4,FALSE)</f>
        <v>South East</v>
      </c>
      <c r="K5590" s="28">
        <f t="shared" si="178"/>
        <v>1496</v>
      </c>
    </row>
    <row r="5591" spans="1:11" x14ac:dyDescent="0.35">
      <c r="A5591" s="69">
        <f t="shared" si="179"/>
        <v>45809</v>
      </c>
      <c r="B5591" t="s">
        <v>921</v>
      </c>
      <c r="C5591" t="s">
        <v>288</v>
      </c>
      <c r="D5591" t="s">
        <v>896</v>
      </c>
      <c r="E5591" t="s">
        <v>329</v>
      </c>
      <c r="F5591" t="s">
        <v>330</v>
      </c>
      <c r="G5591" t="s">
        <v>105</v>
      </c>
      <c r="H5591">
        <v>3126167</v>
      </c>
      <c r="I5591" s="68" t="str">
        <f>VLOOKUP(E5591,Refs!$P$2:$R$29,3,FALSE)</f>
        <v>Y59</v>
      </c>
      <c r="J5591" s="68" t="str">
        <f>VLOOKUP(E5591,Refs!$P$2:$S$29,4,FALSE)</f>
        <v>South East</v>
      </c>
      <c r="K5591" s="28">
        <f t="shared" si="178"/>
        <v>3126167</v>
      </c>
    </row>
    <row r="5592" spans="1:11" x14ac:dyDescent="0.35">
      <c r="A5592" s="69">
        <f t="shared" si="179"/>
        <v>45809</v>
      </c>
      <c r="B5592" t="s">
        <v>921</v>
      </c>
      <c r="C5592" t="s">
        <v>288</v>
      </c>
      <c r="D5592" t="s">
        <v>896</v>
      </c>
      <c r="E5592" t="s">
        <v>329</v>
      </c>
      <c r="F5592" t="s">
        <v>330</v>
      </c>
      <c r="G5592" t="s">
        <v>106</v>
      </c>
      <c r="H5592">
        <v>2336</v>
      </c>
      <c r="I5592" s="68" t="str">
        <f>VLOOKUP(E5592,Refs!$P$2:$R$29,3,FALSE)</f>
        <v>Y59</v>
      </c>
      <c r="J5592" s="68" t="str">
        <f>VLOOKUP(E5592,Refs!$P$2:$S$29,4,FALSE)</f>
        <v>South East</v>
      </c>
      <c r="K5592" s="28">
        <f t="shared" si="178"/>
        <v>2336</v>
      </c>
    </row>
    <row r="5593" spans="1:11" x14ac:dyDescent="0.35">
      <c r="A5593" s="69">
        <f t="shared" si="179"/>
        <v>45809</v>
      </c>
      <c r="B5593" t="s">
        <v>921</v>
      </c>
      <c r="C5593" t="s">
        <v>288</v>
      </c>
      <c r="D5593" t="s">
        <v>896</v>
      </c>
      <c r="E5593" t="s">
        <v>329</v>
      </c>
      <c r="F5593" t="s">
        <v>330</v>
      </c>
      <c r="G5593" t="s">
        <v>107</v>
      </c>
      <c r="H5593">
        <v>1298</v>
      </c>
      <c r="I5593" s="68" t="str">
        <f>VLOOKUP(E5593,Refs!$P$2:$R$29,3,FALSE)</f>
        <v>Y59</v>
      </c>
      <c r="J5593" s="68" t="str">
        <f>VLOOKUP(E5593,Refs!$P$2:$S$29,4,FALSE)</f>
        <v>South East</v>
      </c>
      <c r="K5593" s="28">
        <f t="shared" si="178"/>
        <v>1298</v>
      </c>
    </row>
    <row r="5594" spans="1:11" x14ac:dyDescent="0.35">
      <c r="A5594" s="69">
        <f t="shared" si="179"/>
        <v>45809</v>
      </c>
      <c r="B5594" t="s">
        <v>921</v>
      </c>
      <c r="C5594" t="s">
        <v>288</v>
      </c>
      <c r="D5594" t="s">
        <v>896</v>
      </c>
      <c r="E5594" t="s">
        <v>329</v>
      </c>
      <c r="F5594" t="s">
        <v>330</v>
      </c>
      <c r="G5594" t="s">
        <v>108</v>
      </c>
      <c r="H5594">
        <v>140</v>
      </c>
      <c r="I5594" s="68" t="str">
        <f>VLOOKUP(E5594,Refs!$P$2:$R$29,3,FALSE)</f>
        <v>Y59</v>
      </c>
      <c r="J5594" s="68" t="str">
        <f>VLOOKUP(E5594,Refs!$P$2:$S$29,4,FALSE)</f>
        <v>South East</v>
      </c>
      <c r="K5594" s="28">
        <f t="shared" si="178"/>
        <v>140</v>
      </c>
    </row>
    <row r="5595" spans="1:11" x14ac:dyDescent="0.35">
      <c r="A5595" s="69">
        <f t="shared" si="179"/>
        <v>45809</v>
      </c>
      <c r="B5595" t="s">
        <v>921</v>
      </c>
      <c r="C5595" t="s">
        <v>288</v>
      </c>
      <c r="D5595" t="s">
        <v>896</v>
      </c>
      <c r="E5595" t="s">
        <v>329</v>
      </c>
      <c r="F5595" t="s">
        <v>330</v>
      </c>
      <c r="G5595" t="s">
        <v>109</v>
      </c>
      <c r="H5595">
        <v>566</v>
      </c>
      <c r="I5595" s="68" t="str">
        <f>VLOOKUP(E5595,Refs!$P$2:$R$29,3,FALSE)</f>
        <v>Y59</v>
      </c>
      <c r="J5595" s="68" t="str">
        <f>VLOOKUP(E5595,Refs!$P$2:$S$29,4,FALSE)</f>
        <v>South East</v>
      </c>
      <c r="K5595" s="28">
        <f t="shared" si="178"/>
        <v>566</v>
      </c>
    </row>
    <row r="5596" spans="1:11" x14ac:dyDescent="0.35">
      <c r="A5596" s="69">
        <f t="shared" si="179"/>
        <v>45809</v>
      </c>
      <c r="B5596" t="s">
        <v>921</v>
      </c>
      <c r="C5596" t="s">
        <v>288</v>
      </c>
      <c r="D5596" t="s">
        <v>896</v>
      </c>
      <c r="E5596" t="s">
        <v>329</v>
      </c>
      <c r="F5596" t="s">
        <v>330</v>
      </c>
      <c r="G5596" t="s">
        <v>110</v>
      </c>
      <c r="H5596">
        <v>2150400</v>
      </c>
      <c r="I5596" s="68" t="str">
        <f>VLOOKUP(E5596,Refs!$P$2:$R$29,3,FALSE)</f>
        <v>Y59</v>
      </c>
      <c r="J5596" s="68" t="str">
        <f>VLOOKUP(E5596,Refs!$P$2:$S$29,4,FALSE)</f>
        <v>South East</v>
      </c>
      <c r="K5596" s="28">
        <f t="shared" si="178"/>
        <v>2150400</v>
      </c>
    </row>
    <row r="5597" spans="1:11" x14ac:dyDescent="0.35">
      <c r="A5597" s="69">
        <f t="shared" si="179"/>
        <v>45809</v>
      </c>
      <c r="B5597" t="s">
        <v>921</v>
      </c>
      <c r="C5597" t="s">
        <v>288</v>
      </c>
      <c r="D5597" t="s">
        <v>896</v>
      </c>
      <c r="E5597" t="s">
        <v>329</v>
      </c>
      <c r="F5597" t="s">
        <v>330</v>
      </c>
      <c r="G5597" t="s">
        <v>111</v>
      </c>
      <c r="H5597">
        <v>1745</v>
      </c>
      <c r="I5597" s="68" t="str">
        <f>VLOOKUP(E5597,Refs!$P$2:$R$29,3,FALSE)</f>
        <v>Y59</v>
      </c>
      <c r="J5597" s="68" t="str">
        <f>VLOOKUP(E5597,Refs!$P$2:$S$29,4,FALSE)</f>
        <v>South East</v>
      </c>
      <c r="K5597" s="28">
        <f t="shared" si="178"/>
        <v>1745</v>
      </c>
    </row>
    <row r="5598" spans="1:11" x14ac:dyDescent="0.35">
      <c r="A5598" s="69">
        <f t="shared" si="179"/>
        <v>45809</v>
      </c>
      <c r="B5598" t="s">
        <v>921</v>
      </c>
      <c r="C5598" t="s">
        <v>288</v>
      </c>
      <c r="D5598" t="s">
        <v>896</v>
      </c>
      <c r="E5598" t="s">
        <v>329</v>
      </c>
      <c r="F5598" t="s">
        <v>330</v>
      </c>
      <c r="G5598" t="s">
        <v>814</v>
      </c>
      <c r="H5598">
        <v>8326</v>
      </c>
      <c r="I5598" s="68" t="str">
        <f>VLOOKUP(E5598,Refs!$P$2:$R$29,3,FALSE)</f>
        <v>Y59</v>
      </c>
      <c r="J5598" s="68" t="str">
        <f>VLOOKUP(E5598,Refs!$P$2:$S$29,4,FALSE)</f>
        <v>South East</v>
      </c>
      <c r="K5598" s="28">
        <f t="shared" si="178"/>
        <v>8326</v>
      </c>
    </row>
    <row r="5599" spans="1:11" x14ac:dyDescent="0.35">
      <c r="A5599" s="69">
        <f t="shared" si="179"/>
        <v>45809</v>
      </c>
      <c r="B5599" t="s">
        <v>921</v>
      </c>
      <c r="C5599" t="s">
        <v>288</v>
      </c>
      <c r="D5599" t="s">
        <v>896</v>
      </c>
      <c r="E5599" t="s">
        <v>329</v>
      </c>
      <c r="F5599" t="s">
        <v>330</v>
      </c>
      <c r="G5599" t="s">
        <v>815</v>
      </c>
      <c r="H5599">
        <v>141</v>
      </c>
      <c r="I5599" s="68" t="str">
        <f>VLOOKUP(E5599,Refs!$P$2:$R$29,3,FALSE)</f>
        <v>Y59</v>
      </c>
      <c r="J5599" s="68" t="str">
        <f>VLOOKUP(E5599,Refs!$P$2:$S$29,4,FALSE)</f>
        <v>South East</v>
      </c>
      <c r="K5599" s="28">
        <f t="shared" si="178"/>
        <v>141</v>
      </c>
    </row>
    <row r="5600" spans="1:11" x14ac:dyDescent="0.35">
      <c r="A5600" s="69">
        <f t="shared" si="179"/>
        <v>45809</v>
      </c>
      <c r="B5600" t="s">
        <v>921</v>
      </c>
      <c r="C5600" t="s">
        <v>288</v>
      </c>
      <c r="D5600" t="s">
        <v>896</v>
      </c>
      <c r="E5600" t="s">
        <v>329</v>
      </c>
      <c r="F5600" t="s">
        <v>330</v>
      </c>
      <c r="G5600" t="s">
        <v>112</v>
      </c>
      <c r="H5600">
        <v>14984</v>
      </c>
      <c r="I5600" s="68" t="str">
        <f>VLOOKUP(E5600,Refs!$P$2:$R$29,3,FALSE)</f>
        <v>Y59</v>
      </c>
      <c r="J5600" s="68" t="str">
        <f>VLOOKUP(E5600,Refs!$P$2:$S$29,4,FALSE)</f>
        <v>South East</v>
      </c>
      <c r="K5600" s="28">
        <f t="shared" si="178"/>
        <v>14984</v>
      </c>
    </row>
    <row r="5601" spans="1:11" x14ac:dyDescent="0.35">
      <c r="A5601" s="69">
        <f t="shared" si="179"/>
        <v>45809</v>
      </c>
      <c r="B5601" t="s">
        <v>921</v>
      </c>
      <c r="C5601" t="s">
        <v>288</v>
      </c>
      <c r="D5601" t="s">
        <v>896</v>
      </c>
      <c r="E5601" t="s">
        <v>329</v>
      </c>
      <c r="F5601" t="s">
        <v>330</v>
      </c>
      <c r="G5601" t="s">
        <v>113</v>
      </c>
      <c r="H5601">
        <v>10</v>
      </c>
      <c r="I5601" s="68" t="str">
        <f>VLOOKUP(E5601,Refs!$P$2:$R$29,3,FALSE)</f>
        <v>Y59</v>
      </c>
      <c r="J5601" s="68" t="str">
        <f>VLOOKUP(E5601,Refs!$P$2:$S$29,4,FALSE)</f>
        <v>South East</v>
      </c>
      <c r="K5601" s="28">
        <f t="shared" si="178"/>
        <v>10</v>
      </c>
    </row>
    <row r="5602" spans="1:11" x14ac:dyDescent="0.35">
      <c r="A5602" s="69">
        <f t="shared" si="179"/>
        <v>45809</v>
      </c>
      <c r="B5602" t="s">
        <v>921</v>
      </c>
      <c r="C5602" t="s">
        <v>288</v>
      </c>
      <c r="D5602" t="s">
        <v>896</v>
      </c>
      <c r="E5602" t="s">
        <v>329</v>
      </c>
      <c r="F5602" t="s">
        <v>330</v>
      </c>
      <c r="G5602" t="s">
        <v>114</v>
      </c>
      <c r="H5602">
        <v>11230</v>
      </c>
      <c r="I5602" s="68" t="str">
        <f>VLOOKUP(E5602,Refs!$P$2:$R$29,3,FALSE)</f>
        <v>Y59</v>
      </c>
      <c r="J5602" s="68" t="str">
        <f>VLOOKUP(E5602,Refs!$P$2:$S$29,4,FALSE)</f>
        <v>South East</v>
      </c>
      <c r="K5602" s="28">
        <f t="shared" si="178"/>
        <v>11230</v>
      </c>
    </row>
    <row r="5603" spans="1:11" x14ac:dyDescent="0.35">
      <c r="A5603" s="69">
        <f t="shared" si="179"/>
        <v>45809</v>
      </c>
      <c r="B5603" t="s">
        <v>921</v>
      </c>
      <c r="C5603" t="s">
        <v>288</v>
      </c>
      <c r="D5603" t="s">
        <v>896</v>
      </c>
      <c r="E5603" t="s">
        <v>329</v>
      </c>
      <c r="F5603" t="s">
        <v>330</v>
      </c>
      <c r="G5603" t="s">
        <v>115</v>
      </c>
      <c r="H5603">
        <v>4203</v>
      </c>
      <c r="I5603" s="68" t="str">
        <f>VLOOKUP(E5603,Refs!$P$2:$R$29,3,FALSE)</f>
        <v>Y59</v>
      </c>
      <c r="J5603" s="68" t="str">
        <f>VLOOKUP(E5603,Refs!$P$2:$S$29,4,FALSE)</f>
        <v>South East</v>
      </c>
      <c r="K5603" s="28">
        <f t="shared" si="178"/>
        <v>4203</v>
      </c>
    </row>
    <row r="5604" spans="1:11" x14ac:dyDescent="0.35">
      <c r="A5604" s="69">
        <f t="shared" si="179"/>
        <v>45809</v>
      </c>
      <c r="B5604" t="s">
        <v>921</v>
      </c>
      <c r="C5604" t="s">
        <v>288</v>
      </c>
      <c r="D5604" t="s">
        <v>896</v>
      </c>
      <c r="E5604" t="s">
        <v>329</v>
      </c>
      <c r="F5604" t="s">
        <v>330</v>
      </c>
      <c r="G5604" t="s">
        <v>116</v>
      </c>
      <c r="H5604">
        <v>3234</v>
      </c>
      <c r="I5604" s="68" t="str">
        <f>VLOOKUP(E5604,Refs!$P$2:$R$29,3,FALSE)</f>
        <v>Y59</v>
      </c>
      <c r="J5604" s="68" t="str">
        <f>VLOOKUP(E5604,Refs!$P$2:$S$29,4,FALSE)</f>
        <v>South East</v>
      </c>
      <c r="K5604" s="28">
        <f t="shared" si="178"/>
        <v>3234</v>
      </c>
    </row>
    <row r="5605" spans="1:11" x14ac:dyDescent="0.35">
      <c r="A5605" s="69">
        <f t="shared" si="179"/>
        <v>45809</v>
      </c>
      <c r="B5605" t="s">
        <v>921</v>
      </c>
      <c r="C5605" t="s">
        <v>288</v>
      </c>
      <c r="D5605" t="s">
        <v>896</v>
      </c>
      <c r="E5605" t="s">
        <v>329</v>
      </c>
      <c r="F5605" t="s">
        <v>330</v>
      </c>
      <c r="G5605" t="s">
        <v>117</v>
      </c>
      <c r="H5605">
        <v>1508</v>
      </c>
      <c r="I5605" s="68" t="str">
        <f>VLOOKUP(E5605,Refs!$P$2:$R$29,3,FALSE)</f>
        <v>Y59</v>
      </c>
      <c r="J5605" s="68" t="str">
        <f>VLOOKUP(E5605,Refs!$P$2:$S$29,4,FALSE)</f>
        <v>South East</v>
      </c>
      <c r="K5605" s="28">
        <f t="shared" si="178"/>
        <v>1508</v>
      </c>
    </row>
    <row r="5606" spans="1:11" x14ac:dyDescent="0.35">
      <c r="A5606" s="69">
        <f t="shared" si="179"/>
        <v>45809</v>
      </c>
      <c r="B5606" t="s">
        <v>921</v>
      </c>
      <c r="C5606" t="s">
        <v>288</v>
      </c>
      <c r="D5606" t="s">
        <v>896</v>
      </c>
      <c r="E5606" t="s">
        <v>329</v>
      </c>
      <c r="F5606" t="s">
        <v>330</v>
      </c>
      <c r="G5606" t="s">
        <v>118</v>
      </c>
      <c r="H5606">
        <v>5614</v>
      </c>
      <c r="I5606" s="68" t="str">
        <f>VLOOKUP(E5606,Refs!$P$2:$R$29,3,FALSE)</f>
        <v>Y59</v>
      </c>
      <c r="J5606" s="68" t="str">
        <f>VLOOKUP(E5606,Refs!$P$2:$S$29,4,FALSE)</f>
        <v>South East</v>
      </c>
      <c r="K5606" s="28">
        <f t="shared" si="178"/>
        <v>5614</v>
      </c>
    </row>
    <row r="5607" spans="1:11" x14ac:dyDescent="0.35">
      <c r="A5607" s="69">
        <f t="shared" si="179"/>
        <v>45809</v>
      </c>
      <c r="B5607" t="s">
        <v>921</v>
      </c>
      <c r="C5607" t="s">
        <v>288</v>
      </c>
      <c r="D5607" t="s">
        <v>896</v>
      </c>
      <c r="E5607" t="s">
        <v>329</v>
      </c>
      <c r="F5607" t="s">
        <v>330</v>
      </c>
      <c r="G5607" t="s">
        <v>119</v>
      </c>
      <c r="H5607">
        <v>642</v>
      </c>
      <c r="I5607" s="68" t="str">
        <f>VLOOKUP(E5607,Refs!$P$2:$R$29,3,FALSE)</f>
        <v>Y59</v>
      </c>
      <c r="J5607" s="68" t="str">
        <f>VLOOKUP(E5607,Refs!$P$2:$S$29,4,FALSE)</f>
        <v>South East</v>
      </c>
      <c r="K5607" s="28">
        <f t="shared" si="178"/>
        <v>642</v>
      </c>
    </row>
    <row r="5608" spans="1:11" x14ac:dyDescent="0.35">
      <c r="A5608" s="69">
        <f t="shared" si="179"/>
        <v>45809</v>
      </c>
      <c r="B5608" t="s">
        <v>921</v>
      </c>
      <c r="C5608" t="s">
        <v>288</v>
      </c>
      <c r="D5608" t="s">
        <v>896</v>
      </c>
      <c r="E5608" t="s">
        <v>329</v>
      </c>
      <c r="F5608" t="s">
        <v>330</v>
      </c>
      <c r="G5608" t="s">
        <v>120</v>
      </c>
      <c r="H5608">
        <v>1184</v>
      </c>
      <c r="I5608" s="68" t="str">
        <f>VLOOKUP(E5608,Refs!$P$2:$R$29,3,FALSE)</f>
        <v>Y59</v>
      </c>
      <c r="J5608" s="68" t="str">
        <f>VLOOKUP(E5608,Refs!$P$2:$S$29,4,FALSE)</f>
        <v>South East</v>
      </c>
      <c r="K5608" s="28">
        <f t="shared" si="178"/>
        <v>1184</v>
      </c>
    </row>
    <row r="5609" spans="1:11" x14ac:dyDescent="0.35">
      <c r="A5609" s="69">
        <f t="shared" si="179"/>
        <v>45809</v>
      </c>
      <c r="B5609" t="s">
        <v>921</v>
      </c>
      <c r="C5609" t="s">
        <v>288</v>
      </c>
      <c r="D5609" t="s">
        <v>896</v>
      </c>
      <c r="E5609" t="s">
        <v>329</v>
      </c>
      <c r="F5609" t="s">
        <v>330</v>
      </c>
      <c r="G5609" t="s">
        <v>121</v>
      </c>
      <c r="H5609">
        <v>734</v>
      </c>
      <c r="I5609" s="68" t="str">
        <f>VLOOKUP(E5609,Refs!$P$2:$R$29,3,FALSE)</f>
        <v>Y59</v>
      </c>
      <c r="J5609" s="68" t="str">
        <f>VLOOKUP(E5609,Refs!$P$2:$S$29,4,FALSE)</f>
        <v>South East</v>
      </c>
      <c r="K5609" s="28">
        <f t="shared" si="178"/>
        <v>734</v>
      </c>
    </row>
    <row r="5610" spans="1:11" x14ac:dyDescent="0.35">
      <c r="A5610" s="69">
        <f t="shared" si="179"/>
        <v>45809</v>
      </c>
      <c r="B5610" t="s">
        <v>921</v>
      </c>
      <c r="C5610" t="s">
        <v>288</v>
      </c>
      <c r="D5610" t="s">
        <v>896</v>
      </c>
      <c r="E5610" t="s">
        <v>329</v>
      </c>
      <c r="F5610" t="s">
        <v>330</v>
      </c>
      <c r="G5610" t="s">
        <v>122</v>
      </c>
      <c r="H5610">
        <v>2080</v>
      </c>
      <c r="I5610" s="68" t="str">
        <f>VLOOKUP(E5610,Refs!$P$2:$R$29,3,FALSE)</f>
        <v>Y59</v>
      </c>
      <c r="J5610" s="68" t="str">
        <f>VLOOKUP(E5610,Refs!$P$2:$S$29,4,FALSE)</f>
        <v>South East</v>
      </c>
      <c r="K5610" s="28">
        <f t="shared" si="178"/>
        <v>2080</v>
      </c>
    </row>
    <row r="5611" spans="1:11" x14ac:dyDescent="0.35">
      <c r="A5611" s="69">
        <f t="shared" si="179"/>
        <v>45809</v>
      </c>
      <c r="B5611" t="s">
        <v>921</v>
      </c>
      <c r="C5611" t="s">
        <v>288</v>
      </c>
      <c r="D5611" t="s">
        <v>896</v>
      </c>
      <c r="E5611" t="s">
        <v>329</v>
      </c>
      <c r="F5611" t="s">
        <v>330</v>
      </c>
      <c r="G5611" t="s">
        <v>123</v>
      </c>
      <c r="H5611">
        <v>916</v>
      </c>
      <c r="I5611" s="68" t="str">
        <f>VLOOKUP(E5611,Refs!$P$2:$R$29,3,FALSE)</f>
        <v>Y59</v>
      </c>
      <c r="J5611" s="68" t="str">
        <f>VLOOKUP(E5611,Refs!$P$2:$S$29,4,FALSE)</f>
        <v>South East</v>
      </c>
      <c r="K5611" s="28">
        <f t="shared" si="178"/>
        <v>916</v>
      </c>
    </row>
    <row r="5612" spans="1:11" x14ac:dyDescent="0.35">
      <c r="A5612" s="69">
        <f t="shared" si="179"/>
        <v>45809</v>
      </c>
      <c r="B5612" t="s">
        <v>921</v>
      </c>
      <c r="C5612" t="s">
        <v>288</v>
      </c>
      <c r="D5612" t="s">
        <v>896</v>
      </c>
      <c r="E5612" t="s">
        <v>329</v>
      </c>
      <c r="F5612" t="s">
        <v>330</v>
      </c>
      <c r="G5612" t="s">
        <v>124</v>
      </c>
      <c r="H5612">
        <v>13</v>
      </c>
      <c r="I5612" s="68" t="str">
        <f>VLOOKUP(E5612,Refs!$P$2:$R$29,3,FALSE)</f>
        <v>Y59</v>
      </c>
      <c r="J5612" s="68" t="str">
        <f>VLOOKUP(E5612,Refs!$P$2:$S$29,4,FALSE)</f>
        <v>South East</v>
      </c>
      <c r="K5612" s="28">
        <f t="shared" si="178"/>
        <v>13</v>
      </c>
    </row>
    <row r="5613" spans="1:11" x14ac:dyDescent="0.35">
      <c r="A5613" s="69">
        <f t="shared" si="179"/>
        <v>45809</v>
      </c>
      <c r="B5613" t="s">
        <v>921</v>
      </c>
      <c r="C5613" t="s">
        <v>288</v>
      </c>
      <c r="D5613" t="s">
        <v>896</v>
      </c>
      <c r="E5613" t="s">
        <v>329</v>
      </c>
      <c r="F5613" t="s">
        <v>330</v>
      </c>
      <c r="G5613" t="s">
        <v>125</v>
      </c>
      <c r="H5613">
        <v>0</v>
      </c>
      <c r="I5613" s="68" t="str">
        <f>VLOOKUP(E5613,Refs!$P$2:$R$29,3,FALSE)</f>
        <v>Y59</v>
      </c>
      <c r="J5613" s="68" t="str">
        <f>VLOOKUP(E5613,Refs!$P$2:$S$29,4,FALSE)</f>
        <v>South East</v>
      </c>
      <c r="K5613" s="28" t="str">
        <f t="shared" si="178"/>
        <v/>
      </c>
    </row>
    <row r="5614" spans="1:11" x14ac:dyDescent="0.35">
      <c r="A5614" s="69">
        <f t="shared" si="179"/>
        <v>45809</v>
      </c>
      <c r="B5614" t="s">
        <v>921</v>
      </c>
      <c r="C5614" t="s">
        <v>288</v>
      </c>
      <c r="D5614" t="s">
        <v>896</v>
      </c>
      <c r="E5614" t="s">
        <v>329</v>
      </c>
      <c r="F5614" t="s">
        <v>330</v>
      </c>
      <c r="G5614" t="s">
        <v>126</v>
      </c>
      <c r="H5614">
        <v>0</v>
      </c>
      <c r="I5614" s="68" t="str">
        <f>VLOOKUP(E5614,Refs!$P$2:$R$29,3,FALSE)</f>
        <v>Y59</v>
      </c>
      <c r="J5614" s="68" t="str">
        <f>VLOOKUP(E5614,Refs!$P$2:$S$29,4,FALSE)</f>
        <v>South East</v>
      </c>
      <c r="K5614" s="28" t="str">
        <f t="shared" si="178"/>
        <v/>
      </c>
    </row>
    <row r="5615" spans="1:11" x14ac:dyDescent="0.35">
      <c r="A5615" s="69">
        <f t="shared" si="179"/>
        <v>45809</v>
      </c>
      <c r="B5615" t="s">
        <v>921</v>
      </c>
      <c r="C5615" t="s">
        <v>288</v>
      </c>
      <c r="D5615" t="s">
        <v>896</v>
      </c>
      <c r="E5615" t="s">
        <v>329</v>
      </c>
      <c r="F5615" t="s">
        <v>330</v>
      </c>
      <c r="G5615" t="s">
        <v>127</v>
      </c>
      <c r="H5615">
        <v>0</v>
      </c>
      <c r="I5615" s="68" t="str">
        <f>VLOOKUP(E5615,Refs!$P$2:$R$29,3,FALSE)</f>
        <v>Y59</v>
      </c>
      <c r="J5615" s="68" t="str">
        <f>VLOOKUP(E5615,Refs!$P$2:$S$29,4,FALSE)</f>
        <v>South East</v>
      </c>
      <c r="K5615" s="28" t="str">
        <f t="shared" si="178"/>
        <v/>
      </c>
    </row>
    <row r="5616" spans="1:11" x14ac:dyDescent="0.35">
      <c r="A5616" s="69">
        <f t="shared" si="179"/>
        <v>45809</v>
      </c>
      <c r="B5616" t="s">
        <v>921</v>
      </c>
      <c r="C5616" t="s">
        <v>288</v>
      </c>
      <c r="D5616" t="s">
        <v>896</v>
      </c>
      <c r="E5616" t="s">
        <v>329</v>
      </c>
      <c r="F5616" t="s">
        <v>330</v>
      </c>
      <c r="G5616" t="s">
        <v>128</v>
      </c>
      <c r="H5616">
        <v>403</v>
      </c>
      <c r="I5616" s="68" t="str">
        <f>VLOOKUP(E5616,Refs!$P$2:$R$29,3,FALSE)</f>
        <v>Y59</v>
      </c>
      <c r="J5616" s="68" t="str">
        <f>VLOOKUP(E5616,Refs!$P$2:$S$29,4,FALSE)</f>
        <v>South East</v>
      </c>
      <c r="K5616" s="28">
        <f t="shared" si="178"/>
        <v>403</v>
      </c>
    </row>
    <row r="5617" spans="1:11" x14ac:dyDescent="0.35">
      <c r="A5617" s="69">
        <f t="shared" si="179"/>
        <v>45809</v>
      </c>
      <c r="B5617" t="s">
        <v>921</v>
      </c>
      <c r="C5617" t="s">
        <v>288</v>
      </c>
      <c r="D5617" t="s">
        <v>896</v>
      </c>
      <c r="E5617" t="s">
        <v>329</v>
      </c>
      <c r="F5617" t="s">
        <v>330</v>
      </c>
      <c r="G5617" t="s">
        <v>129</v>
      </c>
      <c r="H5617">
        <v>20</v>
      </c>
      <c r="I5617" s="68" t="str">
        <f>VLOOKUP(E5617,Refs!$P$2:$R$29,3,FALSE)</f>
        <v>Y59</v>
      </c>
      <c r="J5617" s="68" t="str">
        <f>VLOOKUP(E5617,Refs!$P$2:$S$29,4,FALSE)</f>
        <v>South East</v>
      </c>
      <c r="K5617" s="28">
        <f t="shared" si="178"/>
        <v>20</v>
      </c>
    </row>
    <row r="5618" spans="1:11" x14ac:dyDescent="0.35">
      <c r="A5618" s="69">
        <f t="shared" si="179"/>
        <v>45809</v>
      </c>
      <c r="B5618" t="s">
        <v>921</v>
      </c>
      <c r="C5618" t="s">
        <v>288</v>
      </c>
      <c r="D5618" t="s">
        <v>896</v>
      </c>
      <c r="E5618" t="s">
        <v>329</v>
      </c>
      <c r="F5618" t="s">
        <v>330</v>
      </c>
      <c r="G5618" t="s">
        <v>130</v>
      </c>
      <c r="H5618">
        <v>501</v>
      </c>
      <c r="I5618" s="68" t="str">
        <f>VLOOKUP(E5618,Refs!$P$2:$R$29,3,FALSE)</f>
        <v>Y59</v>
      </c>
      <c r="J5618" s="68" t="str">
        <f>VLOOKUP(E5618,Refs!$P$2:$S$29,4,FALSE)</f>
        <v>South East</v>
      </c>
      <c r="K5618" s="28">
        <f t="shared" si="178"/>
        <v>501</v>
      </c>
    </row>
    <row r="5619" spans="1:11" x14ac:dyDescent="0.35">
      <c r="A5619" s="69">
        <f t="shared" si="179"/>
        <v>45809</v>
      </c>
      <c r="B5619" t="s">
        <v>921</v>
      </c>
      <c r="C5619" t="s">
        <v>288</v>
      </c>
      <c r="D5619" t="s">
        <v>896</v>
      </c>
      <c r="E5619" t="s">
        <v>329</v>
      </c>
      <c r="F5619" t="s">
        <v>330</v>
      </c>
      <c r="G5619" t="s">
        <v>131</v>
      </c>
      <c r="H5619">
        <v>392</v>
      </c>
      <c r="I5619" s="68" t="str">
        <f>VLOOKUP(E5619,Refs!$P$2:$R$29,3,FALSE)</f>
        <v>Y59</v>
      </c>
      <c r="J5619" s="68" t="str">
        <f>VLOOKUP(E5619,Refs!$P$2:$S$29,4,FALSE)</f>
        <v>South East</v>
      </c>
      <c r="K5619" s="28">
        <f t="shared" si="178"/>
        <v>392</v>
      </c>
    </row>
    <row r="5620" spans="1:11" x14ac:dyDescent="0.35">
      <c r="A5620" s="69">
        <f t="shared" si="179"/>
        <v>45809</v>
      </c>
      <c r="B5620" t="s">
        <v>921</v>
      </c>
      <c r="C5620" t="s">
        <v>288</v>
      </c>
      <c r="D5620" t="s">
        <v>896</v>
      </c>
      <c r="E5620" t="s">
        <v>329</v>
      </c>
      <c r="F5620" t="s">
        <v>330</v>
      </c>
      <c r="G5620" t="s">
        <v>132</v>
      </c>
      <c r="H5620">
        <v>1773</v>
      </c>
      <c r="I5620" s="68" t="str">
        <f>VLOOKUP(E5620,Refs!$P$2:$R$29,3,FALSE)</f>
        <v>Y59</v>
      </c>
      <c r="J5620" s="68" t="str">
        <f>VLOOKUP(E5620,Refs!$P$2:$S$29,4,FALSE)</f>
        <v>South East</v>
      </c>
      <c r="K5620" s="28">
        <f t="shared" si="178"/>
        <v>1773</v>
      </c>
    </row>
    <row r="5621" spans="1:11" x14ac:dyDescent="0.35">
      <c r="A5621" s="69">
        <f t="shared" si="179"/>
        <v>45809</v>
      </c>
      <c r="B5621" t="s">
        <v>921</v>
      </c>
      <c r="C5621" t="s">
        <v>288</v>
      </c>
      <c r="D5621" t="s">
        <v>896</v>
      </c>
      <c r="E5621" t="s">
        <v>329</v>
      </c>
      <c r="F5621" t="s">
        <v>330</v>
      </c>
      <c r="G5621" t="s">
        <v>133</v>
      </c>
      <c r="H5621">
        <v>1591</v>
      </c>
      <c r="I5621" s="68" t="str">
        <f>VLOOKUP(E5621,Refs!$P$2:$R$29,3,FALSE)</f>
        <v>Y59</v>
      </c>
      <c r="J5621" s="68" t="str">
        <f>VLOOKUP(E5621,Refs!$P$2:$S$29,4,FALSE)</f>
        <v>South East</v>
      </c>
      <c r="K5621" s="28">
        <f t="shared" si="178"/>
        <v>1591</v>
      </c>
    </row>
    <row r="5622" spans="1:11" x14ac:dyDescent="0.35">
      <c r="A5622" s="69">
        <f t="shared" si="179"/>
        <v>45809</v>
      </c>
      <c r="B5622" t="s">
        <v>921</v>
      </c>
      <c r="C5622" t="s">
        <v>288</v>
      </c>
      <c r="D5622" t="s">
        <v>896</v>
      </c>
      <c r="E5622" t="s">
        <v>329</v>
      </c>
      <c r="F5622" t="s">
        <v>330</v>
      </c>
      <c r="G5622" t="s">
        <v>134</v>
      </c>
      <c r="H5622">
        <v>561</v>
      </c>
      <c r="I5622" s="68" t="str">
        <f>VLOOKUP(E5622,Refs!$P$2:$R$29,3,FALSE)</f>
        <v>Y59</v>
      </c>
      <c r="J5622" s="68" t="str">
        <f>VLOOKUP(E5622,Refs!$P$2:$S$29,4,FALSE)</f>
        <v>South East</v>
      </c>
      <c r="K5622" s="28">
        <f t="shared" si="178"/>
        <v>561</v>
      </c>
    </row>
    <row r="5623" spans="1:11" x14ac:dyDescent="0.35">
      <c r="A5623" s="69">
        <f t="shared" si="179"/>
        <v>45809</v>
      </c>
      <c r="B5623" t="s">
        <v>921</v>
      </c>
      <c r="C5623" t="s">
        <v>288</v>
      </c>
      <c r="D5623" t="s">
        <v>896</v>
      </c>
      <c r="E5623" t="s">
        <v>329</v>
      </c>
      <c r="F5623" t="s">
        <v>330</v>
      </c>
      <c r="G5623" t="s">
        <v>135</v>
      </c>
      <c r="H5623">
        <v>453</v>
      </c>
      <c r="I5623" s="68" t="str">
        <f>VLOOKUP(E5623,Refs!$P$2:$R$29,3,FALSE)</f>
        <v>Y59</v>
      </c>
      <c r="J5623" s="68" t="str">
        <f>VLOOKUP(E5623,Refs!$P$2:$S$29,4,FALSE)</f>
        <v>South East</v>
      </c>
      <c r="K5623" s="28">
        <f t="shared" si="178"/>
        <v>453</v>
      </c>
    </row>
    <row r="5624" spans="1:11" x14ac:dyDescent="0.35">
      <c r="A5624" s="69">
        <f t="shared" si="179"/>
        <v>45809</v>
      </c>
      <c r="B5624" t="s">
        <v>921</v>
      </c>
      <c r="C5624" t="s">
        <v>288</v>
      </c>
      <c r="D5624" t="s">
        <v>896</v>
      </c>
      <c r="E5624" t="s">
        <v>329</v>
      </c>
      <c r="F5624" t="s">
        <v>330</v>
      </c>
      <c r="G5624" t="s">
        <v>136</v>
      </c>
      <c r="H5624">
        <v>161</v>
      </c>
      <c r="I5624" s="68" t="str">
        <f>VLOOKUP(E5624,Refs!$P$2:$R$29,3,FALSE)</f>
        <v>Y59</v>
      </c>
      <c r="J5624" s="68" t="str">
        <f>VLOOKUP(E5624,Refs!$P$2:$S$29,4,FALSE)</f>
        <v>South East</v>
      </c>
      <c r="K5624" s="28">
        <f t="shared" si="178"/>
        <v>161</v>
      </c>
    </row>
    <row r="5625" spans="1:11" x14ac:dyDescent="0.35">
      <c r="A5625" s="69">
        <f t="shared" si="179"/>
        <v>45809</v>
      </c>
      <c r="B5625" t="s">
        <v>921</v>
      </c>
      <c r="C5625" t="s">
        <v>288</v>
      </c>
      <c r="D5625" t="s">
        <v>896</v>
      </c>
      <c r="E5625" t="s">
        <v>329</v>
      </c>
      <c r="F5625" t="s">
        <v>330</v>
      </c>
      <c r="G5625" t="s">
        <v>137</v>
      </c>
      <c r="H5625">
        <v>128</v>
      </c>
      <c r="I5625" s="68" t="str">
        <f>VLOOKUP(E5625,Refs!$P$2:$R$29,3,FALSE)</f>
        <v>Y59</v>
      </c>
      <c r="J5625" s="68" t="str">
        <f>VLOOKUP(E5625,Refs!$P$2:$S$29,4,FALSE)</f>
        <v>South East</v>
      </c>
      <c r="K5625" s="28">
        <f t="shared" si="178"/>
        <v>128</v>
      </c>
    </row>
    <row r="5626" spans="1:11" x14ac:dyDescent="0.35">
      <c r="A5626" s="69">
        <f t="shared" si="179"/>
        <v>45809</v>
      </c>
      <c r="B5626" t="s">
        <v>921</v>
      </c>
      <c r="C5626" t="s">
        <v>288</v>
      </c>
      <c r="D5626" t="s">
        <v>896</v>
      </c>
      <c r="E5626" t="s">
        <v>329</v>
      </c>
      <c r="F5626" t="s">
        <v>330</v>
      </c>
      <c r="G5626" t="s">
        <v>138</v>
      </c>
      <c r="H5626">
        <v>4</v>
      </c>
      <c r="I5626" s="68" t="str">
        <f>VLOOKUP(E5626,Refs!$P$2:$R$29,3,FALSE)</f>
        <v>Y59</v>
      </c>
      <c r="J5626" s="68" t="str">
        <f>VLOOKUP(E5626,Refs!$P$2:$S$29,4,FALSE)</f>
        <v>South East</v>
      </c>
      <c r="K5626" s="28">
        <f t="shared" si="178"/>
        <v>4</v>
      </c>
    </row>
    <row r="5627" spans="1:11" x14ac:dyDescent="0.35">
      <c r="A5627" s="69">
        <f t="shared" si="179"/>
        <v>45809</v>
      </c>
      <c r="B5627" t="s">
        <v>921</v>
      </c>
      <c r="C5627" t="s">
        <v>288</v>
      </c>
      <c r="D5627" t="s">
        <v>896</v>
      </c>
      <c r="E5627" t="s">
        <v>329</v>
      </c>
      <c r="F5627" t="s">
        <v>330</v>
      </c>
      <c r="G5627" t="s">
        <v>139</v>
      </c>
      <c r="H5627">
        <v>4</v>
      </c>
      <c r="I5627" s="68" t="str">
        <f>VLOOKUP(E5627,Refs!$P$2:$R$29,3,FALSE)</f>
        <v>Y59</v>
      </c>
      <c r="J5627" s="68" t="str">
        <f>VLOOKUP(E5627,Refs!$P$2:$S$29,4,FALSE)</f>
        <v>South East</v>
      </c>
      <c r="K5627" s="28">
        <f t="shared" si="178"/>
        <v>4</v>
      </c>
    </row>
    <row r="5628" spans="1:11" x14ac:dyDescent="0.35">
      <c r="A5628" s="69">
        <f t="shared" si="179"/>
        <v>45809</v>
      </c>
      <c r="B5628" t="s">
        <v>921</v>
      </c>
      <c r="C5628" t="s">
        <v>288</v>
      </c>
      <c r="D5628" t="s">
        <v>896</v>
      </c>
      <c r="E5628" t="s">
        <v>329</v>
      </c>
      <c r="F5628" t="s">
        <v>330</v>
      </c>
      <c r="G5628" t="s">
        <v>140</v>
      </c>
      <c r="H5628">
        <v>7</v>
      </c>
      <c r="I5628" s="68" t="str">
        <f>VLOOKUP(E5628,Refs!$P$2:$R$29,3,FALSE)</f>
        <v>Y59</v>
      </c>
      <c r="J5628" s="68" t="str">
        <f>VLOOKUP(E5628,Refs!$P$2:$S$29,4,FALSE)</f>
        <v>South East</v>
      </c>
      <c r="K5628" s="28">
        <f t="shared" si="178"/>
        <v>7</v>
      </c>
    </row>
    <row r="5629" spans="1:11" x14ac:dyDescent="0.35">
      <c r="A5629" s="69">
        <f t="shared" si="179"/>
        <v>45809</v>
      </c>
      <c r="B5629" t="s">
        <v>921</v>
      </c>
      <c r="C5629" t="s">
        <v>288</v>
      </c>
      <c r="D5629" t="s">
        <v>896</v>
      </c>
      <c r="E5629" t="s">
        <v>329</v>
      </c>
      <c r="F5629" t="s">
        <v>330</v>
      </c>
      <c r="G5629" t="s">
        <v>141</v>
      </c>
      <c r="H5629">
        <v>7</v>
      </c>
      <c r="I5629" s="68" t="str">
        <f>VLOOKUP(E5629,Refs!$P$2:$R$29,3,FALSE)</f>
        <v>Y59</v>
      </c>
      <c r="J5629" s="68" t="str">
        <f>VLOOKUP(E5629,Refs!$P$2:$S$29,4,FALSE)</f>
        <v>South East</v>
      </c>
      <c r="K5629" s="28">
        <f t="shared" si="178"/>
        <v>7</v>
      </c>
    </row>
    <row r="5630" spans="1:11" x14ac:dyDescent="0.35">
      <c r="A5630" s="69">
        <f t="shared" si="179"/>
        <v>45809</v>
      </c>
      <c r="B5630" t="s">
        <v>921</v>
      </c>
      <c r="C5630" t="s">
        <v>288</v>
      </c>
      <c r="D5630" t="s">
        <v>896</v>
      </c>
      <c r="E5630" t="s">
        <v>329</v>
      </c>
      <c r="F5630" t="s">
        <v>330</v>
      </c>
      <c r="G5630" t="s">
        <v>730</v>
      </c>
      <c r="H5630">
        <v>48</v>
      </c>
      <c r="I5630" s="68" t="str">
        <f>VLOOKUP(E5630,Refs!$P$2:$R$29,3,FALSE)</f>
        <v>Y59</v>
      </c>
      <c r="J5630" s="68" t="str">
        <f>VLOOKUP(E5630,Refs!$P$2:$S$29,4,FALSE)</f>
        <v>South East</v>
      </c>
      <c r="K5630" s="28">
        <f t="shared" si="178"/>
        <v>48</v>
      </c>
    </row>
    <row r="5631" spans="1:11" x14ac:dyDescent="0.35">
      <c r="A5631" s="69">
        <f t="shared" si="179"/>
        <v>45809</v>
      </c>
      <c r="B5631" t="s">
        <v>921</v>
      </c>
      <c r="C5631" t="s">
        <v>288</v>
      </c>
      <c r="D5631" t="s">
        <v>896</v>
      </c>
      <c r="E5631" t="s">
        <v>329</v>
      </c>
      <c r="F5631" t="s">
        <v>330</v>
      </c>
      <c r="G5631" t="s">
        <v>729</v>
      </c>
      <c r="H5631">
        <v>28</v>
      </c>
      <c r="I5631" s="68" t="str">
        <f>VLOOKUP(E5631,Refs!$P$2:$R$29,3,FALSE)</f>
        <v>Y59</v>
      </c>
      <c r="J5631" s="68" t="str">
        <f>VLOOKUP(E5631,Refs!$P$2:$S$29,4,FALSE)</f>
        <v>South East</v>
      </c>
      <c r="K5631" s="28">
        <f t="shared" si="178"/>
        <v>28</v>
      </c>
    </row>
    <row r="5632" spans="1:11" x14ac:dyDescent="0.35">
      <c r="A5632" s="69">
        <f t="shared" si="179"/>
        <v>45809</v>
      </c>
      <c r="B5632" t="s">
        <v>921</v>
      </c>
      <c r="C5632" t="s">
        <v>288</v>
      </c>
      <c r="D5632" t="s">
        <v>896</v>
      </c>
      <c r="E5632" t="s">
        <v>329</v>
      </c>
      <c r="F5632" t="s">
        <v>330</v>
      </c>
      <c r="G5632" t="s">
        <v>732</v>
      </c>
      <c r="H5632">
        <v>92</v>
      </c>
      <c r="I5632" s="68" t="str">
        <f>VLOOKUP(E5632,Refs!$P$2:$R$29,3,FALSE)</f>
        <v>Y59</v>
      </c>
      <c r="J5632" s="68" t="str">
        <f>VLOOKUP(E5632,Refs!$P$2:$S$29,4,FALSE)</f>
        <v>South East</v>
      </c>
      <c r="K5632" s="28">
        <f t="shared" si="178"/>
        <v>92</v>
      </c>
    </row>
    <row r="5633" spans="1:11" x14ac:dyDescent="0.35">
      <c r="A5633" s="69">
        <f t="shared" si="179"/>
        <v>45809</v>
      </c>
      <c r="B5633" t="s">
        <v>921</v>
      </c>
      <c r="C5633" t="s">
        <v>288</v>
      </c>
      <c r="D5633" t="s">
        <v>896</v>
      </c>
      <c r="E5633" t="s">
        <v>329</v>
      </c>
      <c r="F5633" t="s">
        <v>330</v>
      </c>
      <c r="G5633" t="s">
        <v>731</v>
      </c>
      <c r="H5633">
        <v>78</v>
      </c>
      <c r="I5633" s="68" t="str">
        <f>VLOOKUP(E5633,Refs!$P$2:$R$29,3,FALSE)</f>
        <v>Y59</v>
      </c>
      <c r="J5633" s="68" t="str">
        <f>VLOOKUP(E5633,Refs!$P$2:$S$29,4,FALSE)</f>
        <v>South East</v>
      </c>
      <c r="K5633" s="28">
        <f t="shared" si="178"/>
        <v>78</v>
      </c>
    </row>
    <row r="5634" spans="1:11" x14ac:dyDescent="0.35">
      <c r="A5634" s="69">
        <f t="shared" si="179"/>
        <v>45809</v>
      </c>
      <c r="B5634" t="s">
        <v>921</v>
      </c>
      <c r="C5634" t="s">
        <v>288</v>
      </c>
      <c r="D5634" t="s">
        <v>896</v>
      </c>
      <c r="E5634" t="s">
        <v>338</v>
      </c>
      <c r="F5634" t="s">
        <v>322</v>
      </c>
      <c r="G5634" t="s">
        <v>10</v>
      </c>
      <c r="H5634">
        <v>34623</v>
      </c>
      <c r="I5634" s="68" t="str">
        <f>VLOOKUP(E5634,Refs!$P$2:$R$29,3,FALSE)</f>
        <v>Y56</v>
      </c>
      <c r="J5634" s="68" t="str">
        <f>VLOOKUP(E5634,Refs!$P$2:$S$29,4,FALSE)</f>
        <v>London</v>
      </c>
      <c r="K5634" s="28">
        <f t="shared" ref="K5634:K5697" si="180">IF(OR(H5634="NULL",H5634=0,H5634=""),"",H5634)</f>
        <v>34623</v>
      </c>
    </row>
    <row r="5635" spans="1:11" x14ac:dyDescent="0.35">
      <c r="A5635" s="69">
        <f t="shared" ref="A5635:A5698" si="181">DATEVALUE(RIGHT(B5635,8))</f>
        <v>45809</v>
      </c>
      <c r="B5635" t="s">
        <v>921</v>
      </c>
      <c r="C5635" t="s">
        <v>288</v>
      </c>
      <c r="D5635" t="s">
        <v>896</v>
      </c>
      <c r="E5635" t="s">
        <v>338</v>
      </c>
      <c r="F5635" t="s">
        <v>322</v>
      </c>
      <c r="G5635" t="s">
        <v>70</v>
      </c>
      <c r="H5635">
        <v>28692</v>
      </c>
      <c r="I5635" s="68" t="str">
        <f>VLOOKUP(E5635,Refs!$P$2:$R$29,3,FALSE)</f>
        <v>Y56</v>
      </c>
      <c r="J5635" s="68" t="str">
        <f>VLOOKUP(E5635,Refs!$P$2:$S$29,4,FALSE)</f>
        <v>London</v>
      </c>
      <c r="K5635" s="28">
        <f t="shared" si="180"/>
        <v>28692</v>
      </c>
    </row>
    <row r="5636" spans="1:11" x14ac:dyDescent="0.35">
      <c r="A5636" s="69">
        <f t="shared" si="181"/>
        <v>45809</v>
      </c>
      <c r="B5636" t="s">
        <v>921</v>
      </c>
      <c r="C5636" t="s">
        <v>288</v>
      </c>
      <c r="D5636" t="s">
        <v>896</v>
      </c>
      <c r="E5636" t="s">
        <v>338</v>
      </c>
      <c r="F5636" t="s">
        <v>322</v>
      </c>
      <c r="G5636" t="s">
        <v>20</v>
      </c>
      <c r="H5636">
        <v>33839</v>
      </c>
      <c r="I5636" s="68" t="str">
        <f>VLOOKUP(E5636,Refs!$P$2:$R$29,3,FALSE)</f>
        <v>Y56</v>
      </c>
      <c r="J5636" s="68" t="str">
        <f>VLOOKUP(E5636,Refs!$P$2:$S$29,4,FALSE)</f>
        <v>London</v>
      </c>
      <c r="K5636" s="28">
        <f t="shared" si="180"/>
        <v>33839</v>
      </c>
    </row>
    <row r="5637" spans="1:11" x14ac:dyDescent="0.35">
      <c r="A5637" s="69">
        <f t="shared" si="181"/>
        <v>45809</v>
      </c>
      <c r="B5637" t="s">
        <v>921</v>
      </c>
      <c r="C5637" t="s">
        <v>288</v>
      </c>
      <c r="D5637" t="s">
        <v>896</v>
      </c>
      <c r="E5637" t="s">
        <v>338</v>
      </c>
      <c r="F5637" t="s">
        <v>322</v>
      </c>
      <c r="G5637" t="s">
        <v>23</v>
      </c>
      <c r="H5637">
        <v>32125</v>
      </c>
      <c r="I5637" s="68" t="str">
        <f>VLOOKUP(E5637,Refs!$P$2:$R$29,3,FALSE)</f>
        <v>Y56</v>
      </c>
      <c r="J5637" s="68" t="str">
        <f>VLOOKUP(E5637,Refs!$P$2:$S$29,4,FALSE)</f>
        <v>London</v>
      </c>
      <c r="K5637" s="28">
        <f t="shared" si="180"/>
        <v>32125</v>
      </c>
    </row>
    <row r="5638" spans="1:11" x14ac:dyDescent="0.35">
      <c r="A5638" s="69">
        <f t="shared" si="181"/>
        <v>45809</v>
      </c>
      <c r="B5638" t="s">
        <v>921</v>
      </c>
      <c r="C5638" t="s">
        <v>288</v>
      </c>
      <c r="D5638" t="s">
        <v>896</v>
      </c>
      <c r="E5638" t="s">
        <v>338</v>
      </c>
      <c r="F5638" t="s">
        <v>322</v>
      </c>
      <c r="G5638" t="s">
        <v>19</v>
      </c>
      <c r="H5638">
        <v>167</v>
      </c>
      <c r="I5638" s="68" t="str">
        <f>VLOOKUP(E5638,Refs!$P$2:$R$29,3,FALSE)</f>
        <v>Y56</v>
      </c>
      <c r="J5638" s="68" t="str">
        <f>VLOOKUP(E5638,Refs!$P$2:$S$29,4,FALSE)</f>
        <v>London</v>
      </c>
      <c r="K5638" s="28">
        <f t="shared" si="180"/>
        <v>167</v>
      </c>
    </row>
    <row r="5639" spans="1:11" x14ac:dyDescent="0.35">
      <c r="A5639" s="69">
        <f t="shared" si="181"/>
        <v>45809</v>
      </c>
      <c r="B5639" t="s">
        <v>921</v>
      </c>
      <c r="C5639" t="s">
        <v>288</v>
      </c>
      <c r="D5639" t="s">
        <v>896</v>
      </c>
      <c r="E5639" t="s">
        <v>338</v>
      </c>
      <c r="F5639" t="s">
        <v>322</v>
      </c>
      <c r="G5639" t="s">
        <v>21</v>
      </c>
      <c r="H5639">
        <v>236553</v>
      </c>
      <c r="I5639" s="68" t="str">
        <f>VLOOKUP(E5639,Refs!$P$2:$R$29,3,FALSE)</f>
        <v>Y56</v>
      </c>
      <c r="J5639" s="68" t="str">
        <f>VLOOKUP(E5639,Refs!$P$2:$S$29,4,FALSE)</f>
        <v>London</v>
      </c>
      <c r="K5639" s="28">
        <f t="shared" si="180"/>
        <v>236553</v>
      </c>
    </row>
    <row r="5640" spans="1:11" x14ac:dyDescent="0.35">
      <c r="A5640" s="69">
        <f t="shared" si="181"/>
        <v>45809</v>
      </c>
      <c r="B5640" t="s">
        <v>921</v>
      </c>
      <c r="C5640" t="s">
        <v>288</v>
      </c>
      <c r="D5640" t="s">
        <v>896</v>
      </c>
      <c r="E5640" t="s">
        <v>338</v>
      </c>
      <c r="F5640" t="s">
        <v>322</v>
      </c>
      <c r="G5640" t="s">
        <v>71</v>
      </c>
      <c r="H5640">
        <v>43</v>
      </c>
      <c r="I5640" s="68" t="str">
        <f>VLOOKUP(E5640,Refs!$P$2:$R$29,3,FALSE)</f>
        <v>Y56</v>
      </c>
      <c r="J5640" s="68" t="str">
        <f>VLOOKUP(E5640,Refs!$P$2:$S$29,4,FALSE)</f>
        <v>London</v>
      </c>
      <c r="K5640" s="28">
        <f t="shared" si="180"/>
        <v>43</v>
      </c>
    </row>
    <row r="5641" spans="1:11" x14ac:dyDescent="0.35">
      <c r="A5641" s="69">
        <f t="shared" si="181"/>
        <v>45809</v>
      </c>
      <c r="B5641" t="s">
        <v>921</v>
      </c>
      <c r="C5641" t="s">
        <v>288</v>
      </c>
      <c r="D5641" t="s">
        <v>896</v>
      </c>
      <c r="E5641" t="s">
        <v>338</v>
      </c>
      <c r="F5641" t="s">
        <v>322</v>
      </c>
      <c r="G5641" t="s">
        <v>72</v>
      </c>
      <c r="H5641">
        <v>202</v>
      </c>
      <c r="I5641" s="68" t="str">
        <f>VLOOKUP(E5641,Refs!$P$2:$R$29,3,FALSE)</f>
        <v>Y56</v>
      </c>
      <c r="J5641" s="68" t="str">
        <f>VLOOKUP(E5641,Refs!$P$2:$S$29,4,FALSE)</f>
        <v>London</v>
      </c>
      <c r="K5641" s="28">
        <f t="shared" si="180"/>
        <v>202</v>
      </c>
    </row>
    <row r="5642" spans="1:11" x14ac:dyDescent="0.35">
      <c r="A5642" s="69">
        <f t="shared" si="181"/>
        <v>45809</v>
      </c>
      <c r="B5642" t="s">
        <v>921</v>
      </c>
      <c r="C5642" t="s">
        <v>288</v>
      </c>
      <c r="D5642" t="s">
        <v>896</v>
      </c>
      <c r="E5642" t="s">
        <v>338</v>
      </c>
      <c r="F5642" t="s">
        <v>322</v>
      </c>
      <c r="G5642" t="s">
        <v>73</v>
      </c>
      <c r="H5642">
        <v>39874</v>
      </c>
      <c r="I5642" s="68" t="str">
        <f>VLOOKUP(E5642,Refs!$P$2:$R$29,3,FALSE)</f>
        <v>Y56</v>
      </c>
      <c r="J5642" s="68" t="str">
        <f>VLOOKUP(E5642,Refs!$P$2:$S$29,4,FALSE)</f>
        <v>London</v>
      </c>
      <c r="K5642" s="28">
        <f t="shared" si="180"/>
        <v>39874</v>
      </c>
    </row>
    <row r="5643" spans="1:11" x14ac:dyDescent="0.35">
      <c r="A5643" s="69">
        <f t="shared" si="181"/>
        <v>45809</v>
      </c>
      <c r="B5643" t="s">
        <v>921</v>
      </c>
      <c r="C5643" t="s">
        <v>288</v>
      </c>
      <c r="D5643" t="s">
        <v>896</v>
      </c>
      <c r="E5643" t="s">
        <v>338</v>
      </c>
      <c r="F5643" t="s">
        <v>322</v>
      </c>
      <c r="G5643" t="s">
        <v>74</v>
      </c>
      <c r="H5643">
        <v>6209</v>
      </c>
      <c r="I5643" s="68" t="str">
        <f>VLOOKUP(E5643,Refs!$P$2:$R$29,3,FALSE)</f>
        <v>Y56</v>
      </c>
      <c r="J5643" s="68" t="str">
        <f>VLOOKUP(E5643,Refs!$P$2:$S$29,4,FALSE)</f>
        <v>London</v>
      </c>
      <c r="K5643" s="28">
        <f t="shared" si="180"/>
        <v>6209</v>
      </c>
    </row>
    <row r="5644" spans="1:11" x14ac:dyDescent="0.35">
      <c r="A5644" s="69">
        <f t="shared" si="181"/>
        <v>45809</v>
      </c>
      <c r="B5644" t="s">
        <v>921</v>
      </c>
      <c r="C5644" t="s">
        <v>288</v>
      </c>
      <c r="D5644" t="s">
        <v>896</v>
      </c>
      <c r="E5644" t="s">
        <v>338</v>
      </c>
      <c r="F5644" t="s">
        <v>322</v>
      </c>
      <c r="G5644" t="s">
        <v>75</v>
      </c>
      <c r="H5644">
        <v>42038006</v>
      </c>
      <c r="I5644" s="68" t="str">
        <f>VLOOKUP(E5644,Refs!$P$2:$R$29,3,FALSE)</f>
        <v>Y56</v>
      </c>
      <c r="J5644" s="68" t="str">
        <f>VLOOKUP(E5644,Refs!$P$2:$S$29,4,FALSE)</f>
        <v>London</v>
      </c>
      <c r="K5644" s="28">
        <f t="shared" si="180"/>
        <v>42038006</v>
      </c>
    </row>
    <row r="5645" spans="1:11" x14ac:dyDescent="0.35">
      <c r="A5645" s="69">
        <f t="shared" si="181"/>
        <v>45809</v>
      </c>
      <c r="B5645" t="s">
        <v>921</v>
      </c>
      <c r="C5645" t="s">
        <v>288</v>
      </c>
      <c r="D5645" t="s">
        <v>896</v>
      </c>
      <c r="E5645" t="s">
        <v>338</v>
      </c>
      <c r="F5645" t="s">
        <v>322</v>
      </c>
      <c r="G5645" t="s">
        <v>26</v>
      </c>
      <c r="H5645">
        <v>35473</v>
      </c>
      <c r="I5645" s="68" t="str">
        <f>VLOOKUP(E5645,Refs!$P$2:$R$29,3,FALSE)</f>
        <v>Y56</v>
      </c>
      <c r="J5645" s="68" t="str">
        <f>VLOOKUP(E5645,Refs!$P$2:$S$29,4,FALSE)</f>
        <v>London</v>
      </c>
      <c r="K5645" s="28">
        <f t="shared" si="180"/>
        <v>35473</v>
      </c>
    </row>
    <row r="5646" spans="1:11" x14ac:dyDescent="0.35">
      <c r="A5646" s="69">
        <f t="shared" si="181"/>
        <v>45809</v>
      </c>
      <c r="B5646" t="s">
        <v>921</v>
      </c>
      <c r="C5646" t="s">
        <v>288</v>
      </c>
      <c r="D5646" t="s">
        <v>896</v>
      </c>
      <c r="E5646" t="s">
        <v>338</v>
      </c>
      <c r="F5646" t="s">
        <v>322</v>
      </c>
      <c r="G5646" t="s">
        <v>76</v>
      </c>
      <c r="H5646">
        <v>67</v>
      </c>
      <c r="I5646" s="68" t="str">
        <f>VLOOKUP(E5646,Refs!$P$2:$R$29,3,FALSE)</f>
        <v>Y56</v>
      </c>
      <c r="J5646" s="68" t="str">
        <f>VLOOKUP(E5646,Refs!$P$2:$S$29,4,FALSE)</f>
        <v>London</v>
      </c>
      <c r="K5646" s="28">
        <f t="shared" si="180"/>
        <v>67</v>
      </c>
    </row>
    <row r="5647" spans="1:11" x14ac:dyDescent="0.35">
      <c r="A5647" s="69">
        <f t="shared" si="181"/>
        <v>45809</v>
      </c>
      <c r="B5647" t="s">
        <v>921</v>
      </c>
      <c r="C5647" t="s">
        <v>288</v>
      </c>
      <c r="D5647" t="s">
        <v>896</v>
      </c>
      <c r="E5647" t="s">
        <v>338</v>
      </c>
      <c r="F5647" t="s">
        <v>322</v>
      </c>
      <c r="G5647" t="s">
        <v>77</v>
      </c>
      <c r="H5647">
        <v>17999</v>
      </c>
      <c r="I5647" s="68" t="str">
        <f>VLOOKUP(E5647,Refs!$P$2:$R$29,3,FALSE)</f>
        <v>Y56</v>
      </c>
      <c r="J5647" s="68" t="str">
        <f>VLOOKUP(E5647,Refs!$P$2:$S$29,4,FALSE)</f>
        <v>London</v>
      </c>
      <c r="K5647" s="28">
        <f t="shared" si="180"/>
        <v>17999</v>
      </c>
    </row>
    <row r="5648" spans="1:11" x14ac:dyDescent="0.35">
      <c r="A5648" s="69">
        <f t="shared" si="181"/>
        <v>45809</v>
      </c>
      <c r="B5648" t="s">
        <v>921</v>
      </c>
      <c r="C5648" t="s">
        <v>288</v>
      </c>
      <c r="D5648" t="s">
        <v>896</v>
      </c>
      <c r="E5648" t="s">
        <v>338</v>
      </c>
      <c r="F5648" t="s">
        <v>322</v>
      </c>
      <c r="G5648" t="s">
        <v>78</v>
      </c>
      <c r="H5648">
        <v>10226</v>
      </c>
      <c r="I5648" s="68" t="str">
        <f>VLOOKUP(E5648,Refs!$P$2:$R$29,3,FALSE)</f>
        <v>Y56</v>
      </c>
      <c r="J5648" s="68" t="str">
        <f>VLOOKUP(E5648,Refs!$P$2:$S$29,4,FALSE)</f>
        <v>London</v>
      </c>
      <c r="K5648" s="28">
        <f t="shared" si="180"/>
        <v>10226</v>
      </c>
    </row>
    <row r="5649" spans="1:11" x14ac:dyDescent="0.35">
      <c r="A5649" s="69">
        <f t="shared" si="181"/>
        <v>45809</v>
      </c>
      <c r="B5649" t="s">
        <v>921</v>
      </c>
      <c r="C5649" t="s">
        <v>288</v>
      </c>
      <c r="D5649" t="s">
        <v>896</v>
      </c>
      <c r="E5649" t="s">
        <v>338</v>
      </c>
      <c r="F5649" t="s">
        <v>322</v>
      </c>
      <c r="G5649" t="s">
        <v>79</v>
      </c>
      <c r="H5649">
        <v>7182</v>
      </c>
      <c r="I5649" s="68" t="str">
        <f>VLOOKUP(E5649,Refs!$P$2:$R$29,3,FALSE)</f>
        <v>Y56</v>
      </c>
      <c r="J5649" s="68" t="str">
        <f>VLOOKUP(E5649,Refs!$P$2:$S$29,4,FALSE)</f>
        <v>London</v>
      </c>
      <c r="K5649" s="28">
        <f t="shared" si="180"/>
        <v>7182</v>
      </c>
    </row>
    <row r="5650" spans="1:11" x14ac:dyDescent="0.35">
      <c r="A5650" s="69">
        <f t="shared" si="181"/>
        <v>45809</v>
      </c>
      <c r="B5650" t="s">
        <v>921</v>
      </c>
      <c r="C5650" t="s">
        <v>288</v>
      </c>
      <c r="D5650" t="s">
        <v>896</v>
      </c>
      <c r="E5650" t="s">
        <v>338</v>
      </c>
      <c r="F5650" t="s">
        <v>322</v>
      </c>
      <c r="G5650" t="s">
        <v>80</v>
      </c>
      <c r="H5650">
        <v>0</v>
      </c>
      <c r="I5650" s="68" t="str">
        <f>VLOOKUP(E5650,Refs!$P$2:$R$29,3,FALSE)</f>
        <v>Y56</v>
      </c>
      <c r="J5650" s="68" t="str">
        <f>VLOOKUP(E5650,Refs!$P$2:$S$29,4,FALSE)</f>
        <v>London</v>
      </c>
      <c r="K5650" s="28" t="str">
        <f t="shared" si="180"/>
        <v/>
      </c>
    </row>
    <row r="5651" spans="1:11" x14ac:dyDescent="0.35">
      <c r="A5651" s="69">
        <f t="shared" si="181"/>
        <v>45809</v>
      </c>
      <c r="B5651" t="s">
        <v>921</v>
      </c>
      <c r="C5651" t="s">
        <v>288</v>
      </c>
      <c r="D5651" t="s">
        <v>896</v>
      </c>
      <c r="E5651" t="s">
        <v>338</v>
      </c>
      <c r="F5651" t="s">
        <v>322</v>
      </c>
      <c r="G5651" t="s">
        <v>25</v>
      </c>
      <c r="H5651">
        <v>17408</v>
      </c>
      <c r="I5651" s="68" t="str">
        <f>VLOOKUP(E5651,Refs!$P$2:$R$29,3,FALSE)</f>
        <v>Y56</v>
      </c>
      <c r="J5651" s="68" t="str">
        <f>VLOOKUP(E5651,Refs!$P$2:$S$29,4,FALSE)</f>
        <v>London</v>
      </c>
      <c r="K5651" s="28">
        <f t="shared" si="180"/>
        <v>17408</v>
      </c>
    </row>
    <row r="5652" spans="1:11" x14ac:dyDescent="0.35">
      <c r="A5652" s="69">
        <f t="shared" si="181"/>
        <v>45809</v>
      </c>
      <c r="B5652" t="s">
        <v>921</v>
      </c>
      <c r="C5652" t="s">
        <v>288</v>
      </c>
      <c r="D5652" t="s">
        <v>896</v>
      </c>
      <c r="E5652" t="s">
        <v>338</v>
      </c>
      <c r="F5652" t="s">
        <v>322</v>
      </c>
      <c r="G5652" t="s">
        <v>81</v>
      </c>
      <c r="H5652">
        <v>114</v>
      </c>
      <c r="I5652" s="68" t="str">
        <f>VLOOKUP(E5652,Refs!$P$2:$R$29,3,FALSE)</f>
        <v>Y56</v>
      </c>
      <c r="J5652" s="68" t="str">
        <f>VLOOKUP(E5652,Refs!$P$2:$S$29,4,FALSE)</f>
        <v>London</v>
      </c>
      <c r="K5652" s="28">
        <f t="shared" si="180"/>
        <v>114</v>
      </c>
    </row>
    <row r="5653" spans="1:11" x14ac:dyDescent="0.35">
      <c r="A5653" s="69">
        <f t="shared" si="181"/>
        <v>45809</v>
      </c>
      <c r="B5653" t="s">
        <v>921</v>
      </c>
      <c r="C5653" t="s">
        <v>288</v>
      </c>
      <c r="D5653" t="s">
        <v>896</v>
      </c>
      <c r="E5653" t="s">
        <v>338</v>
      </c>
      <c r="F5653" t="s">
        <v>322</v>
      </c>
      <c r="G5653" t="s">
        <v>82</v>
      </c>
      <c r="H5653">
        <v>11035</v>
      </c>
      <c r="I5653" s="68" t="str">
        <f>VLOOKUP(E5653,Refs!$P$2:$R$29,3,FALSE)</f>
        <v>Y56</v>
      </c>
      <c r="J5653" s="68" t="str">
        <f>VLOOKUP(E5653,Refs!$P$2:$S$29,4,FALSE)</f>
        <v>London</v>
      </c>
      <c r="K5653" s="28">
        <f t="shared" si="180"/>
        <v>11035</v>
      </c>
    </row>
    <row r="5654" spans="1:11" x14ac:dyDescent="0.35">
      <c r="A5654" s="69">
        <f t="shared" si="181"/>
        <v>45809</v>
      </c>
      <c r="B5654" t="s">
        <v>921</v>
      </c>
      <c r="C5654" t="s">
        <v>288</v>
      </c>
      <c r="D5654" t="s">
        <v>896</v>
      </c>
      <c r="E5654" t="s">
        <v>338</v>
      </c>
      <c r="F5654" t="s">
        <v>322</v>
      </c>
      <c r="G5654" t="s">
        <v>83</v>
      </c>
      <c r="H5654">
        <v>3606</v>
      </c>
      <c r="I5654" s="68" t="str">
        <f>VLOOKUP(E5654,Refs!$P$2:$R$29,3,FALSE)</f>
        <v>Y56</v>
      </c>
      <c r="J5654" s="68" t="str">
        <f>VLOOKUP(E5654,Refs!$P$2:$S$29,4,FALSE)</f>
        <v>London</v>
      </c>
      <c r="K5654" s="28">
        <f t="shared" si="180"/>
        <v>3606</v>
      </c>
    </row>
    <row r="5655" spans="1:11" x14ac:dyDescent="0.35">
      <c r="A5655" s="69">
        <f t="shared" si="181"/>
        <v>45809</v>
      </c>
      <c r="B5655" t="s">
        <v>921</v>
      </c>
      <c r="C5655" t="s">
        <v>288</v>
      </c>
      <c r="D5655" t="s">
        <v>896</v>
      </c>
      <c r="E5655" t="s">
        <v>338</v>
      </c>
      <c r="F5655" t="s">
        <v>322</v>
      </c>
      <c r="G5655" t="s">
        <v>84</v>
      </c>
      <c r="H5655">
        <v>3375</v>
      </c>
      <c r="I5655" s="68" t="str">
        <f>VLOOKUP(E5655,Refs!$P$2:$R$29,3,FALSE)</f>
        <v>Y56</v>
      </c>
      <c r="J5655" s="68" t="str">
        <f>VLOOKUP(E5655,Refs!$P$2:$S$29,4,FALSE)</f>
        <v>London</v>
      </c>
      <c r="K5655" s="28">
        <f t="shared" si="180"/>
        <v>3375</v>
      </c>
    </row>
    <row r="5656" spans="1:11" x14ac:dyDescent="0.35">
      <c r="A5656" s="69">
        <f t="shared" si="181"/>
        <v>45809</v>
      </c>
      <c r="B5656" t="s">
        <v>921</v>
      </c>
      <c r="C5656" t="s">
        <v>288</v>
      </c>
      <c r="D5656" t="s">
        <v>896</v>
      </c>
      <c r="E5656" t="s">
        <v>338</v>
      </c>
      <c r="F5656" t="s">
        <v>322</v>
      </c>
      <c r="G5656" t="s">
        <v>85</v>
      </c>
      <c r="H5656">
        <v>14656</v>
      </c>
      <c r="I5656" s="68" t="str">
        <f>VLOOKUP(E5656,Refs!$P$2:$R$29,3,FALSE)</f>
        <v>Y56</v>
      </c>
      <c r="J5656" s="68" t="str">
        <f>VLOOKUP(E5656,Refs!$P$2:$S$29,4,FALSE)</f>
        <v>London</v>
      </c>
      <c r="K5656" s="28">
        <f t="shared" si="180"/>
        <v>14656</v>
      </c>
    </row>
    <row r="5657" spans="1:11" x14ac:dyDescent="0.35">
      <c r="A5657" s="69">
        <f t="shared" si="181"/>
        <v>45809</v>
      </c>
      <c r="B5657" t="s">
        <v>921</v>
      </c>
      <c r="C5657" t="s">
        <v>288</v>
      </c>
      <c r="D5657" t="s">
        <v>896</v>
      </c>
      <c r="E5657" t="s">
        <v>338</v>
      </c>
      <c r="F5657" t="s">
        <v>322</v>
      </c>
      <c r="G5657" t="s">
        <v>86</v>
      </c>
      <c r="H5657">
        <v>1427</v>
      </c>
      <c r="I5657" s="68" t="str">
        <f>VLOOKUP(E5657,Refs!$P$2:$R$29,3,FALSE)</f>
        <v>Y56</v>
      </c>
      <c r="J5657" s="68" t="str">
        <f>VLOOKUP(E5657,Refs!$P$2:$S$29,4,FALSE)</f>
        <v>London</v>
      </c>
      <c r="K5657" s="28">
        <f t="shared" si="180"/>
        <v>1427</v>
      </c>
    </row>
    <row r="5658" spans="1:11" x14ac:dyDescent="0.35">
      <c r="A5658" s="69">
        <f t="shared" si="181"/>
        <v>45809</v>
      </c>
      <c r="B5658" t="s">
        <v>921</v>
      </c>
      <c r="C5658" t="s">
        <v>288</v>
      </c>
      <c r="D5658" t="s">
        <v>896</v>
      </c>
      <c r="E5658" t="s">
        <v>338</v>
      </c>
      <c r="F5658" t="s">
        <v>322</v>
      </c>
      <c r="G5658" t="s">
        <v>87</v>
      </c>
      <c r="H5658">
        <v>856</v>
      </c>
      <c r="I5658" s="68" t="str">
        <f>VLOOKUP(E5658,Refs!$P$2:$R$29,3,FALSE)</f>
        <v>Y56</v>
      </c>
      <c r="J5658" s="68" t="str">
        <f>VLOOKUP(E5658,Refs!$P$2:$S$29,4,FALSE)</f>
        <v>London</v>
      </c>
      <c r="K5658" s="28">
        <f t="shared" si="180"/>
        <v>856</v>
      </c>
    </row>
    <row r="5659" spans="1:11" x14ac:dyDescent="0.35">
      <c r="A5659" s="69">
        <f t="shared" si="181"/>
        <v>45809</v>
      </c>
      <c r="B5659" t="s">
        <v>921</v>
      </c>
      <c r="C5659" t="s">
        <v>288</v>
      </c>
      <c r="D5659" t="s">
        <v>896</v>
      </c>
      <c r="E5659" t="s">
        <v>338</v>
      </c>
      <c r="F5659" t="s">
        <v>322</v>
      </c>
      <c r="G5659" t="s">
        <v>88</v>
      </c>
      <c r="H5659">
        <v>9799</v>
      </c>
      <c r="I5659" s="68" t="str">
        <f>VLOOKUP(E5659,Refs!$P$2:$R$29,3,FALSE)</f>
        <v>Y56</v>
      </c>
      <c r="J5659" s="68" t="str">
        <f>VLOOKUP(E5659,Refs!$P$2:$S$29,4,FALSE)</f>
        <v>London</v>
      </c>
      <c r="K5659" s="28">
        <f t="shared" si="180"/>
        <v>9799</v>
      </c>
    </row>
    <row r="5660" spans="1:11" x14ac:dyDescent="0.35">
      <c r="A5660" s="69">
        <f t="shared" si="181"/>
        <v>45809</v>
      </c>
      <c r="B5660" t="s">
        <v>921</v>
      </c>
      <c r="C5660" t="s">
        <v>288</v>
      </c>
      <c r="D5660" t="s">
        <v>896</v>
      </c>
      <c r="E5660" t="s">
        <v>338</v>
      </c>
      <c r="F5660" t="s">
        <v>322</v>
      </c>
      <c r="G5660" t="s">
        <v>89</v>
      </c>
      <c r="H5660">
        <v>38612</v>
      </c>
      <c r="I5660" s="68" t="str">
        <f>VLOOKUP(E5660,Refs!$P$2:$R$29,3,FALSE)</f>
        <v>Y56</v>
      </c>
      <c r="J5660" s="68" t="str">
        <f>VLOOKUP(E5660,Refs!$P$2:$S$29,4,FALSE)</f>
        <v>London</v>
      </c>
      <c r="K5660" s="28">
        <f t="shared" si="180"/>
        <v>38612</v>
      </c>
    </row>
    <row r="5661" spans="1:11" x14ac:dyDescent="0.35">
      <c r="A5661" s="69">
        <f t="shared" si="181"/>
        <v>45809</v>
      </c>
      <c r="B5661" t="s">
        <v>921</v>
      </c>
      <c r="C5661" t="s">
        <v>288</v>
      </c>
      <c r="D5661" t="s">
        <v>896</v>
      </c>
      <c r="E5661" t="s">
        <v>338</v>
      </c>
      <c r="F5661" t="s">
        <v>322</v>
      </c>
      <c r="G5661" t="s">
        <v>90</v>
      </c>
      <c r="H5661">
        <v>35428</v>
      </c>
      <c r="I5661" s="68" t="str">
        <f>VLOOKUP(E5661,Refs!$P$2:$R$29,3,FALSE)</f>
        <v>Y56</v>
      </c>
      <c r="J5661" s="68" t="str">
        <f>VLOOKUP(E5661,Refs!$P$2:$S$29,4,FALSE)</f>
        <v>London</v>
      </c>
      <c r="K5661" s="28">
        <f t="shared" si="180"/>
        <v>35428</v>
      </c>
    </row>
    <row r="5662" spans="1:11" x14ac:dyDescent="0.35">
      <c r="A5662" s="69">
        <f t="shared" si="181"/>
        <v>45809</v>
      </c>
      <c r="B5662" t="s">
        <v>921</v>
      </c>
      <c r="C5662" t="s">
        <v>288</v>
      </c>
      <c r="D5662" t="s">
        <v>896</v>
      </c>
      <c r="E5662" t="s">
        <v>338</v>
      </c>
      <c r="F5662" t="s">
        <v>322</v>
      </c>
      <c r="G5662" t="s">
        <v>27</v>
      </c>
      <c r="H5662">
        <v>3390</v>
      </c>
      <c r="I5662" s="68" t="str">
        <f>VLOOKUP(E5662,Refs!$P$2:$R$29,3,FALSE)</f>
        <v>Y56</v>
      </c>
      <c r="J5662" s="68" t="str">
        <f>VLOOKUP(E5662,Refs!$P$2:$S$29,4,FALSE)</f>
        <v>London</v>
      </c>
      <c r="K5662" s="28">
        <f t="shared" si="180"/>
        <v>3390</v>
      </c>
    </row>
    <row r="5663" spans="1:11" x14ac:dyDescent="0.35">
      <c r="A5663" s="69">
        <f t="shared" si="181"/>
        <v>45809</v>
      </c>
      <c r="B5663" t="s">
        <v>921</v>
      </c>
      <c r="C5663" t="s">
        <v>288</v>
      </c>
      <c r="D5663" t="s">
        <v>896</v>
      </c>
      <c r="E5663" t="s">
        <v>338</v>
      </c>
      <c r="F5663" t="s">
        <v>322</v>
      </c>
      <c r="G5663" t="s">
        <v>29</v>
      </c>
      <c r="H5663">
        <v>4698</v>
      </c>
      <c r="I5663" s="68" t="str">
        <f>VLOOKUP(E5663,Refs!$P$2:$R$29,3,FALSE)</f>
        <v>Y56</v>
      </c>
      <c r="J5663" s="68" t="str">
        <f>VLOOKUP(E5663,Refs!$P$2:$S$29,4,FALSE)</f>
        <v>London</v>
      </c>
      <c r="K5663" s="28">
        <f t="shared" si="180"/>
        <v>4698</v>
      </c>
    </row>
    <row r="5664" spans="1:11" x14ac:dyDescent="0.35">
      <c r="A5664" s="69">
        <f t="shared" si="181"/>
        <v>45809</v>
      </c>
      <c r="B5664" t="s">
        <v>921</v>
      </c>
      <c r="C5664" t="s">
        <v>288</v>
      </c>
      <c r="D5664" t="s">
        <v>896</v>
      </c>
      <c r="E5664" t="s">
        <v>338</v>
      </c>
      <c r="F5664" t="s">
        <v>322</v>
      </c>
      <c r="G5664" t="s">
        <v>91</v>
      </c>
      <c r="H5664">
        <v>1563</v>
      </c>
      <c r="I5664" s="68" t="str">
        <f>VLOOKUP(E5664,Refs!$P$2:$R$29,3,FALSE)</f>
        <v>Y56</v>
      </c>
      <c r="J5664" s="68" t="str">
        <f>VLOOKUP(E5664,Refs!$P$2:$S$29,4,FALSE)</f>
        <v>London</v>
      </c>
      <c r="K5664" s="28">
        <f t="shared" si="180"/>
        <v>1563</v>
      </c>
    </row>
    <row r="5665" spans="1:11" x14ac:dyDescent="0.35">
      <c r="A5665" s="69">
        <f t="shared" si="181"/>
        <v>45809</v>
      </c>
      <c r="B5665" t="s">
        <v>921</v>
      </c>
      <c r="C5665" t="s">
        <v>288</v>
      </c>
      <c r="D5665" t="s">
        <v>896</v>
      </c>
      <c r="E5665" t="s">
        <v>338</v>
      </c>
      <c r="F5665" t="s">
        <v>322</v>
      </c>
      <c r="G5665" t="s">
        <v>92</v>
      </c>
      <c r="H5665">
        <v>44</v>
      </c>
      <c r="I5665" s="68" t="str">
        <f>VLOOKUP(E5665,Refs!$P$2:$R$29,3,FALSE)</f>
        <v>Y56</v>
      </c>
      <c r="J5665" s="68" t="str">
        <f>VLOOKUP(E5665,Refs!$P$2:$S$29,4,FALSE)</f>
        <v>London</v>
      </c>
      <c r="K5665" s="28">
        <f t="shared" si="180"/>
        <v>44</v>
      </c>
    </row>
    <row r="5666" spans="1:11" x14ac:dyDescent="0.35">
      <c r="A5666" s="69">
        <f t="shared" si="181"/>
        <v>45809</v>
      </c>
      <c r="B5666" t="s">
        <v>921</v>
      </c>
      <c r="C5666" t="s">
        <v>288</v>
      </c>
      <c r="D5666" t="s">
        <v>896</v>
      </c>
      <c r="E5666" t="s">
        <v>338</v>
      </c>
      <c r="F5666" t="s">
        <v>322</v>
      </c>
      <c r="G5666" t="s">
        <v>93</v>
      </c>
      <c r="H5666">
        <v>1638</v>
      </c>
      <c r="I5666" s="68" t="str">
        <f>VLOOKUP(E5666,Refs!$P$2:$R$29,3,FALSE)</f>
        <v>Y56</v>
      </c>
      <c r="J5666" s="68" t="str">
        <f>VLOOKUP(E5666,Refs!$P$2:$S$29,4,FALSE)</f>
        <v>London</v>
      </c>
      <c r="K5666" s="28">
        <f t="shared" si="180"/>
        <v>1638</v>
      </c>
    </row>
    <row r="5667" spans="1:11" x14ac:dyDescent="0.35">
      <c r="A5667" s="69">
        <f t="shared" si="181"/>
        <v>45809</v>
      </c>
      <c r="B5667" t="s">
        <v>921</v>
      </c>
      <c r="C5667" t="s">
        <v>288</v>
      </c>
      <c r="D5667" t="s">
        <v>896</v>
      </c>
      <c r="E5667" t="s">
        <v>338</v>
      </c>
      <c r="F5667" t="s">
        <v>322</v>
      </c>
      <c r="G5667" t="s">
        <v>94</v>
      </c>
      <c r="H5667">
        <v>183</v>
      </c>
      <c r="I5667" s="68" t="str">
        <f>VLOOKUP(E5667,Refs!$P$2:$R$29,3,FALSE)</f>
        <v>Y56</v>
      </c>
      <c r="J5667" s="68" t="str">
        <f>VLOOKUP(E5667,Refs!$P$2:$S$29,4,FALSE)</f>
        <v>London</v>
      </c>
      <c r="K5667" s="28">
        <f t="shared" si="180"/>
        <v>183</v>
      </c>
    </row>
    <row r="5668" spans="1:11" x14ac:dyDescent="0.35">
      <c r="A5668" s="69">
        <f t="shared" si="181"/>
        <v>45809</v>
      </c>
      <c r="B5668" t="s">
        <v>921</v>
      </c>
      <c r="C5668" t="s">
        <v>288</v>
      </c>
      <c r="D5668" t="s">
        <v>896</v>
      </c>
      <c r="E5668" t="s">
        <v>338</v>
      </c>
      <c r="F5668" t="s">
        <v>322</v>
      </c>
      <c r="G5668" t="s">
        <v>95</v>
      </c>
      <c r="H5668">
        <v>688</v>
      </c>
      <c r="I5668" s="68" t="str">
        <f>VLOOKUP(E5668,Refs!$P$2:$R$29,3,FALSE)</f>
        <v>Y56</v>
      </c>
      <c r="J5668" s="68" t="str">
        <f>VLOOKUP(E5668,Refs!$P$2:$S$29,4,FALSE)</f>
        <v>London</v>
      </c>
      <c r="K5668" s="28">
        <f t="shared" si="180"/>
        <v>688</v>
      </c>
    </row>
    <row r="5669" spans="1:11" x14ac:dyDescent="0.35">
      <c r="A5669" s="69">
        <f t="shared" si="181"/>
        <v>45809</v>
      </c>
      <c r="B5669" t="s">
        <v>921</v>
      </c>
      <c r="C5669" t="s">
        <v>288</v>
      </c>
      <c r="D5669" t="s">
        <v>896</v>
      </c>
      <c r="E5669" t="s">
        <v>338</v>
      </c>
      <c r="F5669" t="s">
        <v>322</v>
      </c>
      <c r="G5669" t="s">
        <v>96</v>
      </c>
      <c r="H5669">
        <v>53</v>
      </c>
      <c r="I5669" s="68" t="str">
        <f>VLOOKUP(E5669,Refs!$P$2:$R$29,3,FALSE)</f>
        <v>Y56</v>
      </c>
      <c r="J5669" s="68" t="str">
        <f>VLOOKUP(E5669,Refs!$P$2:$S$29,4,FALSE)</f>
        <v>London</v>
      </c>
      <c r="K5669" s="28">
        <f t="shared" si="180"/>
        <v>53</v>
      </c>
    </row>
    <row r="5670" spans="1:11" x14ac:dyDescent="0.35">
      <c r="A5670" s="69">
        <f t="shared" si="181"/>
        <v>45809</v>
      </c>
      <c r="B5670" t="s">
        <v>921</v>
      </c>
      <c r="C5670" t="s">
        <v>288</v>
      </c>
      <c r="D5670" t="s">
        <v>896</v>
      </c>
      <c r="E5670" t="s">
        <v>338</v>
      </c>
      <c r="F5670" t="s">
        <v>322</v>
      </c>
      <c r="G5670" t="s">
        <v>97</v>
      </c>
      <c r="H5670">
        <v>2564</v>
      </c>
      <c r="I5670" s="68" t="str">
        <f>VLOOKUP(E5670,Refs!$P$2:$R$29,3,FALSE)</f>
        <v>Y56</v>
      </c>
      <c r="J5670" s="68" t="str">
        <f>VLOOKUP(E5670,Refs!$P$2:$S$29,4,FALSE)</f>
        <v>London</v>
      </c>
      <c r="K5670" s="28">
        <f t="shared" si="180"/>
        <v>2564</v>
      </c>
    </row>
    <row r="5671" spans="1:11" x14ac:dyDescent="0.35">
      <c r="A5671" s="69">
        <f t="shared" si="181"/>
        <v>45809</v>
      </c>
      <c r="B5671" t="s">
        <v>921</v>
      </c>
      <c r="C5671" t="s">
        <v>288</v>
      </c>
      <c r="D5671" t="s">
        <v>896</v>
      </c>
      <c r="E5671" t="s">
        <v>338</v>
      </c>
      <c r="F5671" t="s">
        <v>322</v>
      </c>
      <c r="G5671" t="s">
        <v>31</v>
      </c>
      <c r="H5671">
        <v>1833</v>
      </c>
      <c r="I5671" s="68" t="str">
        <f>VLOOKUP(E5671,Refs!$P$2:$R$29,3,FALSE)</f>
        <v>Y56</v>
      </c>
      <c r="J5671" s="68" t="str">
        <f>VLOOKUP(E5671,Refs!$P$2:$S$29,4,FALSE)</f>
        <v>London</v>
      </c>
      <c r="K5671" s="28">
        <f t="shared" si="180"/>
        <v>1833</v>
      </c>
    </row>
    <row r="5672" spans="1:11" x14ac:dyDescent="0.35">
      <c r="A5672" s="69">
        <f t="shared" si="181"/>
        <v>45809</v>
      </c>
      <c r="B5672" t="s">
        <v>921</v>
      </c>
      <c r="C5672" t="s">
        <v>288</v>
      </c>
      <c r="D5672" t="s">
        <v>896</v>
      </c>
      <c r="E5672" t="s">
        <v>338</v>
      </c>
      <c r="F5672" t="s">
        <v>322</v>
      </c>
      <c r="G5672" t="s">
        <v>98</v>
      </c>
      <c r="H5672">
        <v>8158</v>
      </c>
      <c r="I5672" s="68" t="str">
        <f>VLOOKUP(E5672,Refs!$P$2:$R$29,3,FALSE)</f>
        <v>Y56</v>
      </c>
      <c r="J5672" s="68" t="str">
        <f>VLOOKUP(E5672,Refs!$P$2:$S$29,4,FALSE)</f>
        <v>London</v>
      </c>
      <c r="K5672" s="28">
        <f t="shared" si="180"/>
        <v>8158</v>
      </c>
    </row>
    <row r="5673" spans="1:11" x14ac:dyDescent="0.35">
      <c r="A5673" s="69">
        <f t="shared" si="181"/>
        <v>45809</v>
      </c>
      <c r="B5673" t="s">
        <v>921</v>
      </c>
      <c r="C5673" t="s">
        <v>288</v>
      </c>
      <c r="D5673" t="s">
        <v>896</v>
      </c>
      <c r="E5673" t="s">
        <v>338</v>
      </c>
      <c r="F5673" t="s">
        <v>322</v>
      </c>
      <c r="G5673" t="s">
        <v>99</v>
      </c>
      <c r="H5673">
        <v>3807</v>
      </c>
      <c r="I5673" s="68" t="str">
        <f>VLOOKUP(E5673,Refs!$P$2:$R$29,3,FALSE)</f>
        <v>Y56</v>
      </c>
      <c r="J5673" s="68" t="str">
        <f>VLOOKUP(E5673,Refs!$P$2:$S$29,4,FALSE)</f>
        <v>London</v>
      </c>
      <c r="K5673" s="28">
        <f t="shared" si="180"/>
        <v>3807</v>
      </c>
    </row>
    <row r="5674" spans="1:11" x14ac:dyDescent="0.35">
      <c r="A5674" s="69">
        <f t="shared" si="181"/>
        <v>45809</v>
      </c>
      <c r="B5674" t="s">
        <v>921</v>
      </c>
      <c r="C5674" t="s">
        <v>288</v>
      </c>
      <c r="D5674" t="s">
        <v>896</v>
      </c>
      <c r="E5674" t="s">
        <v>338</v>
      </c>
      <c r="F5674" t="s">
        <v>322</v>
      </c>
      <c r="G5674" t="s">
        <v>100</v>
      </c>
      <c r="H5674">
        <v>358</v>
      </c>
      <c r="I5674" s="68" t="str">
        <f>VLOOKUP(E5674,Refs!$P$2:$R$29,3,FALSE)</f>
        <v>Y56</v>
      </c>
      <c r="J5674" s="68" t="str">
        <f>VLOOKUP(E5674,Refs!$P$2:$S$29,4,FALSE)</f>
        <v>London</v>
      </c>
      <c r="K5674" s="28">
        <f t="shared" si="180"/>
        <v>358</v>
      </c>
    </row>
    <row r="5675" spans="1:11" x14ac:dyDescent="0.35">
      <c r="A5675" s="69">
        <f t="shared" si="181"/>
        <v>45809</v>
      </c>
      <c r="B5675" t="s">
        <v>921</v>
      </c>
      <c r="C5675" t="s">
        <v>288</v>
      </c>
      <c r="D5675" t="s">
        <v>896</v>
      </c>
      <c r="E5675" t="s">
        <v>338</v>
      </c>
      <c r="F5675" t="s">
        <v>322</v>
      </c>
      <c r="G5675" t="s">
        <v>101</v>
      </c>
      <c r="H5675">
        <v>252</v>
      </c>
      <c r="I5675" s="68" t="str">
        <f>VLOOKUP(E5675,Refs!$P$2:$R$29,3,FALSE)</f>
        <v>Y56</v>
      </c>
      <c r="J5675" s="68" t="str">
        <f>VLOOKUP(E5675,Refs!$P$2:$S$29,4,FALSE)</f>
        <v>London</v>
      </c>
      <c r="K5675" s="28">
        <f t="shared" si="180"/>
        <v>252</v>
      </c>
    </row>
    <row r="5676" spans="1:11" x14ac:dyDescent="0.35">
      <c r="A5676" s="69">
        <f t="shared" si="181"/>
        <v>45809</v>
      </c>
      <c r="B5676" t="s">
        <v>921</v>
      </c>
      <c r="C5676" t="s">
        <v>288</v>
      </c>
      <c r="D5676" t="s">
        <v>896</v>
      </c>
      <c r="E5676" t="s">
        <v>338</v>
      </c>
      <c r="F5676" t="s">
        <v>322</v>
      </c>
      <c r="G5676" t="s">
        <v>102</v>
      </c>
      <c r="H5676">
        <v>55</v>
      </c>
      <c r="I5676" s="68" t="str">
        <f>VLOOKUP(E5676,Refs!$P$2:$R$29,3,FALSE)</f>
        <v>Y56</v>
      </c>
      <c r="J5676" s="68" t="str">
        <f>VLOOKUP(E5676,Refs!$P$2:$S$29,4,FALSE)</f>
        <v>London</v>
      </c>
      <c r="K5676" s="28">
        <f t="shared" si="180"/>
        <v>55</v>
      </c>
    </row>
    <row r="5677" spans="1:11" x14ac:dyDescent="0.35">
      <c r="A5677" s="69">
        <f t="shared" si="181"/>
        <v>45809</v>
      </c>
      <c r="B5677" t="s">
        <v>921</v>
      </c>
      <c r="C5677" t="s">
        <v>288</v>
      </c>
      <c r="D5677" t="s">
        <v>896</v>
      </c>
      <c r="E5677" t="s">
        <v>338</v>
      </c>
      <c r="F5677" t="s">
        <v>322</v>
      </c>
      <c r="G5677" t="s">
        <v>103</v>
      </c>
      <c r="H5677">
        <v>24</v>
      </c>
      <c r="I5677" s="68" t="str">
        <f>VLOOKUP(E5677,Refs!$P$2:$R$29,3,FALSE)</f>
        <v>Y56</v>
      </c>
      <c r="J5677" s="68" t="str">
        <f>VLOOKUP(E5677,Refs!$P$2:$S$29,4,FALSE)</f>
        <v>London</v>
      </c>
      <c r="K5677" s="28">
        <f t="shared" si="180"/>
        <v>24</v>
      </c>
    </row>
    <row r="5678" spans="1:11" x14ac:dyDescent="0.35">
      <c r="A5678" s="69">
        <f t="shared" si="181"/>
        <v>45809</v>
      </c>
      <c r="B5678" t="s">
        <v>921</v>
      </c>
      <c r="C5678" t="s">
        <v>288</v>
      </c>
      <c r="D5678" t="s">
        <v>896</v>
      </c>
      <c r="E5678" t="s">
        <v>338</v>
      </c>
      <c r="F5678" t="s">
        <v>322</v>
      </c>
      <c r="G5678" t="s">
        <v>104</v>
      </c>
      <c r="H5678">
        <v>289</v>
      </c>
      <c r="I5678" s="68" t="str">
        <f>VLOOKUP(E5678,Refs!$P$2:$R$29,3,FALSE)</f>
        <v>Y56</v>
      </c>
      <c r="J5678" s="68" t="str">
        <f>VLOOKUP(E5678,Refs!$P$2:$S$29,4,FALSE)</f>
        <v>London</v>
      </c>
      <c r="K5678" s="28">
        <f t="shared" si="180"/>
        <v>289</v>
      </c>
    </row>
    <row r="5679" spans="1:11" x14ac:dyDescent="0.35">
      <c r="A5679" s="69">
        <f t="shared" si="181"/>
        <v>45809</v>
      </c>
      <c r="B5679" t="s">
        <v>921</v>
      </c>
      <c r="C5679" t="s">
        <v>288</v>
      </c>
      <c r="D5679" t="s">
        <v>896</v>
      </c>
      <c r="E5679" t="s">
        <v>338</v>
      </c>
      <c r="F5679" t="s">
        <v>322</v>
      </c>
      <c r="G5679" t="s">
        <v>105</v>
      </c>
      <c r="H5679">
        <v>718077</v>
      </c>
      <c r="I5679" s="68" t="str">
        <f>VLOOKUP(E5679,Refs!$P$2:$R$29,3,FALSE)</f>
        <v>Y56</v>
      </c>
      <c r="J5679" s="68" t="str">
        <f>VLOOKUP(E5679,Refs!$P$2:$S$29,4,FALSE)</f>
        <v>London</v>
      </c>
      <c r="K5679" s="28">
        <f t="shared" si="180"/>
        <v>718077</v>
      </c>
    </row>
    <row r="5680" spans="1:11" x14ac:dyDescent="0.35">
      <c r="A5680" s="69">
        <f t="shared" si="181"/>
        <v>45809</v>
      </c>
      <c r="B5680" t="s">
        <v>921</v>
      </c>
      <c r="C5680" t="s">
        <v>288</v>
      </c>
      <c r="D5680" t="s">
        <v>896</v>
      </c>
      <c r="E5680" t="s">
        <v>338</v>
      </c>
      <c r="F5680" t="s">
        <v>322</v>
      </c>
      <c r="G5680" t="s">
        <v>106</v>
      </c>
      <c r="H5680">
        <v>3699</v>
      </c>
      <c r="I5680" s="68" t="str">
        <f>VLOOKUP(E5680,Refs!$P$2:$R$29,3,FALSE)</f>
        <v>Y56</v>
      </c>
      <c r="J5680" s="68" t="str">
        <f>VLOOKUP(E5680,Refs!$P$2:$S$29,4,FALSE)</f>
        <v>London</v>
      </c>
      <c r="K5680" s="28">
        <f t="shared" si="180"/>
        <v>3699</v>
      </c>
    </row>
    <row r="5681" spans="1:11" x14ac:dyDescent="0.35">
      <c r="A5681" s="69">
        <f t="shared" si="181"/>
        <v>45809</v>
      </c>
      <c r="B5681" t="s">
        <v>921</v>
      </c>
      <c r="C5681" t="s">
        <v>288</v>
      </c>
      <c r="D5681" t="s">
        <v>896</v>
      </c>
      <c r="E5681" t="s">
        <v>338</v>
      </c>
      <c r="F5681" t="s">
        <v>322</v>
      </c>
      <c r="G5681" t="s">
        <v>107</v>
      </c>
      <c r="H5681">
        <v>1990</v>
      </c>
      <c r="I5681" s="68" t="str">
        <f>VLOOKUP(E5681,Refs!$P$2:$R$29,3,FALSE)</f>
        <v>Y56</v>
      </c>
      <c r="J5681" s="68" t="str">
        <f>VLOOKUP(E5681,Refs!$P$2:$S$29,4,FALSE)</f>
        <v>London</v>
      </c>
      <c r="K5681" s="28">
        <f t="shared" si="180"/>
        <v>1990</v>
      </c>
    </row>
    <row r="5682" spans="1:11" x14ac:dyDescent="0.35">
      <c r="A5682" s="69">
        <f t="shared" si="181"/>
        <v>45809</v>
      </c>
      <c r="B5682" t="s">
        <v>921</v>
      </c>
      <c r="C5682" t="s">
        <v>288</v>
      </c>
      <c r="D5682" t="s">
        <v>896</v>
      </c>
      <c r="E5682" t="s">
        <v>338</v>
      </c>
      <c r="F5682" t="s">
        <v>322</v>
      </c>
      <c r="G5682" t="s">
        <v>108</v>
      </c>
      <c r="H5682">
        <v>144</v>
      </c>
      <c r="I5682" s="68" t="str">
        <f>VLOOKUP(E5682,Refs!$P$2:$R$29,3,FALSE)</f>
        <v>Y56</v>
      </c>
      <c r="J5682" s="68" t="str">
        <f>VLOOKUP(E5682,Refs!$P$2:$S$29,4,FALSE)</f>
        <v>London</v>
      </c>
      <c r="K5682" s="28">
        <f t="shared" si="180"/>
        <v>144</v>
      </c>
    </row>
    <row r="5683" spans="1:11" x14ac:dyDescent="0.35">
      <c r="A5683" s="69">
        <f t="shared" si="181"/>
        <v>45809</v>
      </c>
      <c r="B5683" t="s">
        <v>921</v>
      </c>
      <c r="C5683" t="s">
        <v>288</v>
      </c>
      <c r="D5683" t="s">
        <v>896</v>
      </c>
      <c r="E5683" t="s">
        <v>338</v>
      </c>
      <c r="F5683" t="s">
        <v>322</v>
      </c>
      <c r="G5683" t="s">
        <v>109</v>
      </c>
      <c r="H5683">
        <v>926</v>
      </c>
      <c r="I5683" s="68" t="str">
        <f>VLOOKUP(E5683,Refs!$P$2:$R$29,3,FALSE)</f>
        <v>Y56</v>
      </c>
      <c r="J5683" s="68" t="str">
        <f>VLOOKUP(E5683,Refs!$P$2:$S$29,4,FALSE)</f>
        <v>London</v>
      </c>
      <c r="K5683" s="28">
        <f t="shared" si="180"/>
        <v>926</v>
      </c>
    </row>
    <row r="5684" spans="1:11" x14ac:dyDescent="0.35">
      <c r="A5684" s="69">
        <f t="shared" si="181"/>
        <v>45809</v>
      </c>
      <c r="B5684" t="s">
        <v>921</v>
      </c>
      <c r="C5684" t="s">
        <v>288</v>
      </c>
      <c r="D5684" t="s">
        <v>896</v>
      </c>
      <c r="E5684" t="s">
        <v>338</v>
      </c>
      <c r="F5684" t="s">
        <v>322</v>
      </c>
      <c r="G5684" t="s">
        <v>110</v>
      </c>
      <c r="H5684">
        <v>3545507</v>
      </c>
      <c r="I5684" s="68" t="str">
        <f>VLOOKUP(E5684,Refs!$P$2:$R$29,3,FALSE)</f>
        <v>Y56</v>
      </c>
      <c r="J5684" s="68" t="str">
        <f>VLOOKUP(E5684,Refs!$P$2:$S$29,4,FALSE)</f>
        <v>London</v>
      </c>
      <c r="K5684" s="28">
        <f t="shared" si="180"/>
        <v>3545507</v>
      </c>
    </row>
    <row r="5685" spans="1:11" x14ac:dyDescent="0.35">
      <c r="A5685" s="69">
        <f t="shared" si="181"/>
        <v>45809</v>
      </c>
      <c r="B5685" t="s">
        <v>921</v>
      </c>
      <c r="C5685" t="s">
        <v>288</v>
      </c>
      <c r="D5685" t="s">
        <v>896</v>
      </c>
      <c r="E5685" t="s">
        <v>338</v>
      </c>
      <c r="F5685" t="s">
        <v>322</v>
      </c>
      <c r="G5685" t="s">
        <v>111</v>
      </c>
      <c r="H5685">
        <v>3732</v>
      </c>
      <c r="I5685" s="68" t="str">
        <f>VLOOKUP(E5685,Refs!$P$2:$R$29,3,FALSE)</f>
        <v>Y56</v>
      </c>
      <c r="J5685" s="68" t="str">
        <f>VLOOKUP(E5685,Refs!$P$2:$S$29,4,FALSE)</f>
        <v>London</v>
      </c>
      <c r="K5685" s="28">
        <f t="shared" si="180"/>
        <v>3732</v>
      </c>
    </row>
    <row r="5686" spans="1:11" x14ac:dyDescent="0.35">
      <c r="A5686" s="69">
        <f t="shared" si="181"/>
        <v>45809</v>
      </c>
      <c r="B5686" t="s">
        <v>921</v>
      </c>
      <c r="C5686" t="s">
        <v>288</v>
      </c>
      <c r="D5686" t="s">
        <v>896</v>
      </c>
      <c r="E5686" t="s">
        <v>338</v>
      </c>
      <c r="F5686" t="s">
        <v>322</v>
      </c>
      <c r="G5686" t="s">
        <v>814</v>
      </c>
      <c r="H5686">
        <v>13785</v>
      </c>
      <c r="I5686" s="68" t="str">
        <f>VLOOKUP(E5686,Refs!$P$2:$R$29,3,FALSE)</f>
        <v>Y56</v>
      </c>
      <c r="J5686" s="68" t="str">
        <f>VLOOKUP(E5686,Refs!$P$2:$S$29,4,FALSE)</f>
        <v>London</v>
      </c>
      <c r="K5686" s="28">
        <f t="shared" si="180"/>
        <v>13785</v>
      </c>
    </row>
    <row r="5687" spans="1:11" x14ac:dyDescent="0.35">
      <c r="A5687" s="69">
        <f t="shared" si="181"/>
        <v>45809</v>
      </c>
      <c r="B5687" t="s">
        <v>921</v>
      </c>
      <c r="C5687" t="s">
        <v>288</v>
      </c>
      <c r="D5687" t="s">
        <v>896</v>
      </c>
      <c r="E5687" t="s">
        <v>338</v>
      </c>
      <c r="F5687" t="s">
        <v>322</v>
      </c>
      <c r="G5687" t="s">
        <v>815</v>
      </c>
      <c r="H5687">
        <v>227</v>
      </c>
      <c r="I5687" s="68" t="str">
        <f>VLOOKUP(E5687,Refs!$P$2:$R$29,3,FALSE)</f>
        <v>Y56</v>
      </c>
      <c r="J5687" s="68" t="str">
        <f>VLOOKUP(E5687,Refs!$P$2:$S$29,4,FALSE)</f>
        <v>London</v>
      </c>
      <c r="K5687" s="28">
        <f t="shared" si="180"/>
        <v>227</v>
      </c>
    </row>
    <row r="5688" spans="1:11" x14ac:dyDescent="0.35">
      <c r="A5688" s="69">
        <f t="shared" si="181"/>
        <v>45809</v>
      </c>
      <c r="B5688" t="s">
        <v>921</v>
      </c>
      <c r="C5688" t="s">
        <v>288</v>
      </c>
      <c r="D5688" t="s">
        <v>896</v>
      </c>
      <c r="E5688" t="s">
        <v>338</v>
      </c>
      <c r="F5688" t="s">
        <v>322</v>
      </c>
      <c r="G5688" t="s">
        <v>112</v>
      </c>
      <c r="H5688">
        <v>24031</v>
      </c>
      <c r="I5688" s="68" t="str">
        <f>VLOOKUP(E5688,Refs!$P$2:$R$29,3,FALSE)</f>
        <v>Y56</v>
      </c>
      <c r="J5688" s="68" t="str">
        <f>VLOOKUP(E5688,Refs!$P$2:$S$29,4,FALSE)</f>
        <v>London</v>
      </c>
      <c r="K5688" s="28">
        <f t="shared" si="180"/>
        <v>24031</v>
      </c>
    </row>
    <row r="5689" spans="1:11" x14ac:dyDescent="0.35">
      <c r="A5689" s="69">
        <f t="shared" si="181"/>
        <v>45809</v>
      </c>
      <c r="B5689" t="s">
        <v>921</v>
      </c>
      <c r="C5689" t="s">
        <v>288</v>
      </c>
      <c r="D5689" t="s">
        <v>896</v>
      </c>
      <c r="E5689" t="s">
        <v>338</v>
      </c>
      <c r="F5689" t="s">
        <v>322</v>
      </c>
      <c r="G5689" t="s">
        <v>113</v>
      </c>
      <c r="H5689">
        <v>1</v>
      </c>
      <c r="I5689" s="68" t="str">
        <f>VLOOKUP(E5689,Refs!$P$2:$R$29,3,FALSE)</f>
        <v>Y56</v>
      </c>
      <c r="J5689" s="68" t="str">
        <f>VLOOKUP(E5689,Refs!$P$2:$S$29,4,FALSE)</f>
        <v>London</v>
      </c>
      <c r="K5689" s="28">
        <f t="shared" si="180"/>
        <v>1</v>
      </c>
    </row>
    <row r="5690" spans="1:11" x14ac:dyDescent="0.35">
      <c r="A5690" s="69">
        <f t="shared" si="181"/>
        <v>45809</v>
      </c>
      <c r="B5690" t="s">
        <v>921</v>
      </c>
      <c r="C5690" t="s">
        <v>288</v>
      </c>
      <c r="D5690" t="s">
        <v>896</v>
      </c>
      <c r="E5690" t="s">
        <v>338</v>
      </c>
      <c r="F5690" t="s">
        <v>322</v>
      </c>
      <c r="G5690" t="s">
        <v>114</v>
      </c>
      <c r="H5690">
        <v>10892</v>
      </c>
      <c r="I5690" s="68" t="str">
        <f>VLOOKUP(E5690,Refs!$P$2:$R$29,3,FALSE)</f>
        <v>Y56</v>
      </c>
      <c r="J5690" s="68" t="str">
        <f>VLOOKUP(E5690,Refs!$P$2:$S$29,4,FALSE)</f>
        <v>London</v>
      </c>
      <c r="K5690" s="28">
        <f t="shared" si="180"/>
        <v>10892</v>
      </c>
    </row>
    <row r="5691" spans="1:11" x14ac:dyDescent="0.35">
      <c r="A5691" s="69">
        <f t="shared" si="181"/>
        <v>45809</v>
      </c>
      <c r="B5691" t="s">
        <v>921</v>
      </c>
      <c r="C5691" t="s">
        <v>288</v>
      </c>
      <c r="D5691" t="s">
        <v>896</v>
      </c>
      <c r="E5691" t="s">
        <v>338</v>
      </c>
      <c r="F5691" t="s">
        <v>322</v>
      </c>
      <c r="G5691" t="s">
        <v>115</v>
      </c>
      <c r="H5691">
        <v>5537</v>
      </c>
      <c r="I5691" s="68" t="str">
        <f>VLOOKUP(E5691,Refs!$P$2:$R$29,3,FALSE)</f>
        <v>Y56</v>
      </c>
      <c r="J5691" s="68" t="str">
        <f>VLOOKUP(E5691,Refs!$P$2:$S$29,4,FALSE)</f>
        <v>London</v>
      </c>
      <c r="K5691" s="28">
        <f t="shared" si="180"/>
        <v>5537</v>
      </c>
    </row>
    <row r="5692" spans="1:11" x14ac:dyDescent="0.35">
      <c r="A5692" s="69">
        <f t="shared" si="181"/>
        <v>45809</v>
      </c>
      <c r="B5692" t="s">
        <v>921</v>
      </c>
      <c r="C5692" t="s">
        <v>288</v>
      </c>
      <c r="D5692" t="s">
        <v>896</v>
      </c>
      <c r="E5692" t="s">
        <v>338</v>
      </c>
      <c r="F5692" t="s">
        <v>322</v>
      </c>
      <c r="G5692" t="s">
        <v>116</v>
      </c>
      <c r="H5692">
        <v>6841</v>
      </c>
      <c r="I5692" s="68" t="str">
        <f>VLOOKUP(E5692,Refs!$P$2:$R$29,3,FALSE)</f>
        <v>Y56</v>
      </c>
      <c r="J5692" s="68" t="str">
        <f>VLOOKUP(E5692,Refs!$P$2:$S$29,4,FALSE)</f>
        <v>London</v>
      </c>
      <c r="K5692" s="28">
        <f t="shared" si="180"/>
        <v>6841</v>
      </c>
    </row>
    <row r="5693" spans="1:11" x14ac:dyDescent="0.35">
      <c r="A5693" s="69">
        <f t="shared" si="181"/>
        <v>45809</v>
      </c>
      <c r="B5693" t="s">
        <v>921</v>
      </c>
      <c r="C5693" t="s">
        <v>288</v>
      </c>
      <c r="D5693" t="s">
        <v>896</v>
      </c>
      <c r="E5693" t="s">
        <v>338</v>
      </c>
      <c r="F5693" t="s">
        <v>322</v>
      </c>
      <c r="G5693" t="s">
        <v>117</v>
      </c>
      <c r="H5693">
        <v>3476</v>
      </c>
      <c r="I5693" s="68" t="str">
        <f>VLOOKUP(E5693,Refs!$P$2:$R$29,3,FALSE)</f>
        <v>Y56</v>
      </c>
      <c r="J5693" s="68" t="str">
        <f>VLOOKUP(E5693,Refs!$P$2:$S$29,4,FALSE)</f>
        <v>London</v>
      </c>
      <c r="K5693" s="28">
        <f t="shared" si="180"/>
        <v>3476</v>
      </c>
    </row>
    <row r="5694" spans="1:11" x14ac:dyDescent="0.35">
      <c r="A5694" s="69">
        <f t="shared" si="181"/>
        <v>45809</v>
      </c>
      <c r="B5694" t="s">
        <v>921</v>
      </c>
      <c r="C5694" t="s">
        <v>288</v>
      </c>
      <c r="D5694" t="s">
        <v>896</v>
      </c>
      <c r="E5694" t="s">
        <v>338</v>
      </c>
      <c r="F5694" t="s">
        <v>322</v>
      </c>
      <c r="G5694" t="s">
        <v>118</v>
      </c>
      <c r="H5694">
        <v>6230</v>
      </c>
      <c r="I5694" s="68" t="str">
        <f>VLOOKUP(E5694,Refs!$P$2:$R$29,3,FALSE)</f>
        <v>Y56</v>
      </c>
      <c r="J5694" s="68" t="str">
        <f>VLOOKUP(E5694,Refs!$P$2:$S$29,4,FALSE)</f>
        <v>London</v>
      </c>
      <c r="K5694" s="28">
        <f t="shared" si="180"/>
        <v>6230</v>
      </c>
    </row>
    <row r="5695" spans="1:11" x14ac:dyDescent="0.35">
      <c r="A5695" s="69">
        <f t="shared" si="181"/>
        <v>45809</v>
      </c>
      <c r="B5695" t="s">
        <v>921</v>
      </c>
      <c r="C5695" t="s">
        <v>288</v>
      </c>
      <c r="D5695" t="s">
        <v>896</v>
      </c>
      <c r="E5695" t="s">
        <v>338</v>
      </c>
      <c r="F5695" t="s">
        <v>322</v>
      </c>
      <c r="G5695" t="s">
        <v>119</v>
      </c>
      <c r="H5695">
        <v>1432</v>
      </c>
      <c r="I5695" s="68" t="str">
        <f>VLOOKUP(E5695,Refs!$P$2:$R$29,3,FALSE)</f>
        <v>Y56</v>
      </c>
      <c r="J5695" s="68" t="str">
        <f>VLOOKUP(E5695,Refs!$P$2:$S$29,4,FALSE)</f>
        <v>London</v>
      </c>
      <c r="K5695" s="28">
        <f t="shared" si="180"/>
        <v>1432</v>
      </c>
    </row>
    <row r="5696" spans="1:11" x14ac:dyDescent="0.35">
      <c r="A5696" s="69">
        <f t="shared" si="181"/>
        <v>45809</v>
      </c>
      <c r="B5696" t="s">
        <v>921</v>
      </c>
      <c r="C5696" t="s">
        <v>288</v>
      </c>
      <c r="D5696" t="s">
        <v>896</v>
      </c>
      <c r="E5696" t="s">
        <v>338</v>
      </c>
      <c r="F5696" t="s">
        <v>322</v>
      </c>
      <c r="G5696" t="s">
        <v>120</v>
      </c>
      <c r="H5696">
        <v>2542</v>
      </c>
      <c r="I5696" s="68" t="str">
        <f>VLOOKUP(E5696,Refs!$P$2:$R$29,3,FALSE)</f>
        <v>Y56</v>
      </c>
      <c r="J5696" s="68" t="str">
        <f>VLOOKUP(E5696,Refs!$P$2:$S$29,4,FALSE)</f>
        <v>London</v>
      </c>
      <c r="K5696" s="28">
        <f t="shared" si="180"/>
        <v>2542</v>
      </c>
    </row>
    <row r="5697" spans="1:11" x14ac:dyDescent="0.35">
      <c r="A5697" s="69">
        <f t="shared" si="181"/>
        <v>45809</v>
      </c>
      <c r="B5697" t="s">
        <v>921</v>
      </c>
      <c r="C5697" t="s">
        <v>288</v>
      </c>
      <c r="D5697" t="s">
        <v>896</v>
      </c>
      <c r="E5697" t="s">
        <v>338</v>
      </c>
      <c r="F5697" t="s">
        <v>322</v>
      </c>
      <c r="G5697" t="s">
        <v>121</v>
      </c>
      <c r="H5697">
        <v>292</v>
      </c>
      <c r="I5697" s="68" t="str">
        <f>VLOOKUP(E5697,Refs!$P$2:$R$29,3,FALSE)</f>
        <v>Y56</v>
      </c>
      <c r="J5697" s="68" t="str">
        <f>VLOOKUP(E5697,Refs!$P$2:$S$29,4,FALSE)</f>
        <v>London</v>
      </c>
      <c r="K5697" s="28">
        <f t="shared" si="180"/>
        <v>292</v>
      </c>
    </row>
    <row r="5698" spans="1:11" x14ac:dyDescent="0.35">
      <c r="A5698" s="69">
        <f t="shared" si="181"/>
        <v>45809</v>
      </c>
      <c r="B5698" t="s">
        <v>921</v>
      </c>
      <c r="C5698" t="s">
        <v>288</v>
      </c>
      <c r="D5698" t="s">
        <v>896</v>
      </c>
      <c r="E5698" t="s">
        <v>338</v>
      </c>
      <c r="F5698" t="s">
        <v>322</v>
      </c>
      <c r="G5698" t="s">
        <v>122</v>
      </c>
      <c r="H5698">
        <v>2370</v>
      </c>
      <c r="I5698" s="68" t="str">
        <f>VLOOKUP(E5698,Refs!$P$2:$R$29,3,FALSE)</f>
        <v>Y56</v>
      </c>
      <c r="J5698" s="68" t="str">
        <f>VLOOKUP(E5698,Refs!$P$2:$S$29,4,FALSE)</f>
        <v>London</v>
      </c>
      <c r="K5698" s="28">
        <f t="shared" ref="K5698:K5761" si="182">IF(OR(H5698="NULL",H5698=0,H5698=""),"",H5698)</f>
        <v>2370</v>
      </c>
    </row>
    <row r="5699" spans="1:11" x14ac:dyDescent="0.35">
      <c r="A5699" s="69">
        <f t="shared" ref="A5699:A5762" si="183">DATEVALUE(RIGHT(B5699,8))</f>
        <v>45809</v>
      </c>
      <c r="B5699" t="s">
        <v>921</v>
      </c>
      <c r="C5699" t="s">
        <v>288</v>
      </c>
      <c r="D5699" t="s">
        <v>896</v>
      </c>
      <c r="E5699" t="s">
        <v>338</v>
      </c>
      <c r="F5699" t="s">
        <v>322</v>
      </c>
      <c r="G5699" t="s">
        <v>123</v>
      </c>
      <c r="H5699">
        <v>257</v>
      </c>
      <c r="I5699" s="68" t="str">
        <f>VLOOKUP(E5699,Refs!$P$2:$R$29,3,FALSE)</f>
        <v>Y56</v>
      </c>
      <c r="J5699" s="68" t="str">
        <f>VLOOKUP(E5699,Refs!$P$2:$S$29,4,FALSE)</f>
        <v>London</v>
      </c>
      <c r="K5699" s="28">
        <f t="shared" si="182"/>
        <v>257</v>
      </c>
    </row>
    <row r="5700" spans="1:11" x14ac:dyDescent="0.35">
      <c r="A5700" s="69">
        <f t="shared" si="183"/>
        <v>45809</v>
      </c>
      <c r="B5700" t="s">
        <v>921</v>
      </c>
      <c r="C5700" t="s">
        <v>288</v>
      </c>
      <c r="D5700" t="s">
        <v>896</v>
      </c>
      <c r="E5700" t="s">
        <v>338</v>
      </c>
      <c r="F5700" t="s">
        <v>322</v>
      </c>
      <c r="G5700" t="s">
        <v>124</v>
      </c>
      <c r="H5700">
        <v>37</v>
      </c>
      <c r="I5700" s="68" t="str">
        <f>VLOOKUP(E5700,Refs!$P$2:$R$29,3,FALSE)</f>
        <v>Y56</v>
      </c>
      <c r="J5700" s="68" t="str">
        <f>VLOOKUP(E5700,Refs!$P$2:$S$29,4,FALSE)</f>
        <v>London</v>
      </c>
      <c r="K5700" s="28">
        <f t="shared" si="182"/>
        <v>37</v>
      </c>
    </row>
    <row r="5701" spans="1:11" x14ac:dyDescent="0.35">
      <c r="A5701" s="69">
        <f t="shared" si="183"/>
        <v>45809</v>
      </c>
      <c r="B5701" t="s">
        <v>921</v>
      </c>
      <c r="C5701" t="s">
        <v>288</v>
      </c>
      <c r="D5701" t="s">
        <v>896</v>
      </c>
      <c r="E5701" t="s">
        <v>338</v>
      </c>
      <c r="F5701" t="s">
        <v>322</v>
      </c>
      <c r="G5701" t="s">
        <v>125</v>
      </c>
      <c r="H5701">
        <v>4</v>
      </c>
      <c r="I5701" s="68" t="str">
        <f>VLOOKUP(E5701,Refs!$P$2:$R$29,3,FALSE)</f>
        <v>Y56</v>
      </c>
      <c r="J5701" s="68" t="str">
        <f>VLOOKUP(E5701,Refs!$P$2:$S$29,4,FALSE)</f>
        <v>London</v>
      </c>
      <c r="K5701" s="28">
        <f t="shared" si="182"/>
        <v>4</v>
      </c>
    </row>
    <row r="5702" spans="1:11" x14ac:dyDescent="0.35">
      <c r="A5702" s="69">
        <f t="shared" si="183"/>
        <v>45809</v>
      </c>
      <c r="B5702" t="s">
        <v>921</v>
      </c>
      <c r="C5702" t="s">
        <v>288</v>
      </c>
      <c r="D5702" t="s">
        <v>896</v>
      </c>
      <c r="E5702" t="s">
        <v>338</v>
      </c>
      <c r="F5702" t="s">
        <v>322</v>
      </c>
      <c r="G5702" t="s">
        <v>126</v>
      </c>
      <c r="H5702">
        <v>0</v>
      </c>
      <c r="I5702" s="68" t="str">
        <f>VLOOKUP(E5702,Refs!$P$2:$R$29,3,FALSE)</f>
        <v>Y56</v>
      </c>
      <c r="J5702" s="68" t="str">
        <f>VLOOKUP(E5702,Refs!$P$2:$S$29,4,FALSE)</f>
        <v>London</v>
      </c>
      <c r="K5702" s="28" t="str">
        <f t="shared" si="182"/>
        <v/>
      </c>
    </row>
    <row r="5703" spans="1:11" x14ac:dyDescent="0.35">
      <c r="A5703" s="69">
        <f t="shared" si="183"/>
        <v>45809</v>
      </c>
      <c r="B5703" t="s">
        <v>921</v>
      </c>
      <c r="C5703" t="s">
        <v>288</v>
      </c>
      <c r="D5703" t="s">
        <v>896</v>
      </c>
      <c r="E5703" t="s">
        <v>338</v>
      </c>
      <c r="F5703" t="s">
        <v>322</v>
      </c>
      <c r="G5703" t="s">
        <v>127</v>
      </c>
      <c r="H5703">
        <v>0</v>
      </c>
      <c r="I5703" s="68" t="str">
        <f>VLOOKUP(E5703,Refs!$P$2:$R$29,3,FALSE)</f>
        <v>Y56</v>
      </c>
      <c r="J5703" s="68" t="str">
        <f>VLOOKUP(E5703,Refs!$P$2:$S$29,4,FALSE)</f>
        <v>London</v>
      </c>
      <c r="K5703" s="28" t="str">
        <f t="shared" si="182"/>
        <v/>
      </c>
    </row>
    <row r="5704" spans="1:11" x14ac:dyDescent="0.35">
      <c r="A5704" s="69">
        <f t="shared" si="183"/>
        <v>45809</v>
      </c>
      <c r="B5704" t="s">
        <v>921</v>
      </c>
      <c r="C5704" t="s">
        <v>288</v>
      </c>
      <c r="D5704" t="s">
        <v>896</v>
      </c>
      <c r="E5704" t="s">
        <v>338</v>
      </c>
      <c r="F5704" t="s">
        <v>322</v>
      </c>
      <c r="G5704" t="s">
        <v>128</v>
      </c>
      <c r="H5704">
        <v>76</v>
      </c>
      <c r="I5704" s="68" t="str">
        <f>VLOOKUP(E5704,Refs!$P$2:$R$29,3,FALSE)</f>
        <v>Y56</v>
      </c>
      <c r="J5704" s="68" t="str">
        <f>VLOOKUP(E5704,Refs!$P$2:$S$29,4,FALSE)</f>
        <v>London</v>
      </c>
      <c r="K5704" s="28">
        <f t="shared" si="182"/>
        <v>76</v>
      </c>
    </row>
    <row r="5705" spans="1:11" x14ac:dyDescent="0.35">
      <c r="A5705" s="69">
        <f t="shared" si="183"/>
        <v>45809</v>
      </c>
      <c r="B5705" t="s">
        <v>921</v>
      </c>
      <c r="C5705" t="s">
        <v>288</v>
      </c>
      <c r="D5705" t="s">
        <v>896</v>
      </c>
      <c r="E5705" t="s">
        <v>338</v>
      </c>
      <c r="F5705" t="s">
        <v>322</v>
      </c>
      <c r="G5705" t="s">
        <v>129</v>
      </c>
      <c r="H5705">
        <v>24</v>
      </c>
      <c r="I5705" s="68" t="str">
        <f>VLOOKUP(E5705,Refs!$P$2:$R$29,3,FALSE)</f>
        <v>Y56</v>
      </c>
      <c r="J5705" s="68" t="str">
        <f>VLOOKUP(E5705,Refs!$P$2:$S$29,4,FALSE)</f>
        <v>London</v>
      </c>
      <c r="K5705" s="28">
        <f t="shared" si="182"/>
        <v>24</v>
      </c>
    </row>
    <row r="5706" spans="1:11" x14ac:dyDescent="0.35">
      <c r="A5706" s="69">
        <f t="shared" si="183"/>
        <v>45809</v>
      </c>
      <c r="B5706" t="s">
        <v>921</v>
      </c>
      <c r="C5706" t="s">
        <v>288</v>
      </c>
      <c r="D5706" t="s">
        <v>896</v>
      </c>
      <c r="E5706" t="s">
        <v>338</v>
      </c>
      <c r="F5706" t="s">
        <v>322</v>
      </c>
      <c r="G5706" t="s">
        <v>130</v>
      </c>
      <c r="H5706">
        <v>495</v>
      </c>
      <c r="I5706" s="68" t="str">
        <f>VLOOKUP(E5706,Refs!$P$2:$R$29,3,FALSE)</f>
        <v>Y56</v>
      </c>
      <c r="J5706" s="68" t="str">
        <f>VLOOKUP(E5706,Refs!$P$2:$S$29,4,FALSE)</f>
        <v>London</v>
      </c>
      <c r="K5706" s="28">
        <f t="shared" si="182"/>
        <v>495</v>
      </c>
    </row>
    <row r="5707" spans="1:11" x14ac:dyDescent="0.35">
      <c r="A5707" s="69">
        <f t="shared" si="183"/>
        <v>45809</v>
      </c>
      <c r="B5707" t="s">
        <v>921</v>
      </c>
      <c r="C5707" t="s">
        <v>288</v>
      </c>
      <c r="D5707" t="s">
        <v>896</v>
      </c>
      <c r="E5707" t="s">
        <v>338</v>
      </c>
      <c r="F5707" t="s">
        <v>322</v>
      </c>
      <c r="G5707" t="s">
        <v>131</v>
      </c>
      <c r="H5707">
        <v>369</v>
      </c>
      <c r="I5707" s="68" t="str">
        <f>VLOOKUP(E5707,Refs!$P$2:$R$29,3,FALSE)</f>
        <v>Y56</v>
      </c>
      <c r="J5707" s="68" t="str">
        <f>VLOOKUP(E5707,Refs!$P$2:$S$29,4,FALSE)</f>
        <v>London</v>
      </c>
      <c r="K5707" s="28">
        <f t="shared" si="182"/>
        <v>369</v>
      </c>
    </row>
    <row r="5708" spans="1:11" x14ac:dyDescent="0.35">
      <c r="A5708" s="69">
        <f t="shared" si="183"/>
        <v>45809</v>
      </c>
      <c r="B5708" t="s">
        <v>921</v>
      </c>
      <c r="C5708" t="s">
        <v>288</v>
      </c>
      <c r="D5708" t="s">
        <v>896</v>
      </c>
      <c r="E5708" t="s">
        <v>338</v>
      </c>
      <c r="F5708" t="s">
        <v>322</v>
      </c>
      <c r="G5708" t="s">
        <v>132</v>
      </c>
      <c r="H5708">
        <v>2258</v>
      </c>
      <c r="I5708" s="68" t="str">
        <f>VLOOKUP(E5708,Refs!$P$2:$R$29,3,FALSE)</f>
        <v>Y56</v>
      </c>
      <c r="J5708" s="68" t="str">
        <f>VLOOKUP(E5708,Refs!$P$2:$S$29,4,FALSE)</f>
        <v>London</v>
      </c>
      <c r="K5708" s="28">
        <f t="shared" si="182"/>
        <v>2258</v>
      </c>
    </row>
    <row r="5709" spans="1:11" x14ac:dyDescent="0.35">
      <c r="A5709" s="69">
        <f t="shared" si="183"/>
        <v>45809</v>
      </c>
      <c r="B5709" t="s">
        <v>921</v>
      </c>
      <c r="C5709" t="s">
        <v>288</v>
      </c>
      <c r="D5709" t="s">
        <v>896</v>
      </c>
      <c r="E5709" t="s">
        <v>338</v>
      </c>
      <c r="F5709" t="s">
        <v>322</v>
      </c>
      <c r="G5709" t="s">
        <v>133</v>
      </c>
      <c r="H5709">
        <v>2137</v>
      </c>
      <c r="I5709" s="68" t="str">
        <f>VLOOKUP(E5709,Refs!$P$2:$R$29,3,FALSE)</f>
        <v>Y56</v>
      </c>
      <c r="J5709" s="68" t="str">
        <f>VLOOKUP(E5709,Refs!$P$2:$S$29,4,FALSE)</f>
        <v>London</v>
      </c>
      <c r="K5709" s="28">
        <f t="shared" si="182"/>
        <v>2137</v>
      </c>
    </row>
    <row r="5710" spans="1:11" x14ac:dyDescent="0.35">
      <c r="A5710" s="69">
        <f t="shared" si="183"/>
        <v>45809</v>
      </c>
      <c r="B5710" t="s">
        <v>921</v>
      </c>
      <c r="C5710" t="s">
        <v>288</v>
      </c>
      <c r="D5710" t="s">
        <v>896</v>
      </c>
      <c r="E5710" t="s">
        <v>338</v>
      </c>
      <c r="F5710" t="s">
        <v>322</v>
      </c>
      <c r="G5710" t="s">
        <v>134</v>
      </c>
      <c r="H5710">
        <v>1175</v>
      </c>
      <c r="I5710" s="68" t="str">
        <f>VLOOKUP(E5710,Refs!$P$2:$R$29,3,FALSE)</f>
        <v>Y56</v>
      </c>
      <c r="J5710" s="68" t="str">
        <f>VLOOKUP(E5710,Refs!$P$2:$S$29,4,FALSE)</f>
        <v>London</v>
      </c>
      <c r="K5710" s="28">
        <f t="shared" si="182"/>
        <v>1175</v>
      </c>
    </row>
    <row r="5711" spans="1:11" x14ac:dyDescent="0.35">
      <c r="A5711" s="69">
        <f t="shared" si="183"/>
        <v>45809</v>
      </c>
      <c r="B5711" t="s">
        <v>921</v>
      </c>
      <c r="C5711" t="s">
        <v>288</v>
      </c>
      <c r="D5711" t="s">
        <v>896</v>
      </c>
      <c r="E5711" t="s">
        <v>338</v>
      </c>
      <c r="F5711" t="s">
        <v>322</v>
      </c>
      <c r="G5711" t="s">
        <v>135</v>
      </c>
      <c r="H5711">
        <v>1138</v>
      </c>
      <c r="I5711" s="68" t="str">
        <f>VLOOKUP(E5711,Refs!$P$2:$R$29,3,FALSE)</f>
        <v>Y56</v>
      </c>
      <c r="J5711" s="68" t="str">
        <f>VLOOKUP(E5711,Refs!$P$2:$S$29,4,FALSE)</f>
        <v>London</v>
      </c>
      <c r="K5711" s="28">
        <f t="shared" si="182"/>
        <v>1138</v>
      </c>
    </row>
    <row r="5712" spans="1:11" x14ac:dyDescent="0.35">
      <c r="A5712" s="69">
        <f t="shared" si="183"/>
        <v>45809</v>
      </c>
      <c r="B5712" t="s">
        <v>921</v>
      </c>
      <c r="C5712" t="s">
        <v>288</v>
      </c>
      <c r="D5712" t="s">
        <v>896</v>
      </c>
      <c r="E5712" t="s">
        <v>338</v>
      </c>
      <c r="F5712" t="s">
        <v>322</v>
      </c>
      <c r="G5712" t="s">
        <v>136</v>
      </c>
      <c r="H5712">
        <v>300</v>
      </c>
      <c r="I5712" s="68" t="str">
        <f>VLOOKUP(E5712,Refs!$P$2:$R$29,3,FALSE)</f>
        <v>Y56</v>
      </c>
      <c r="J5712" s="68" t="str">
        <f>VLOOKUP(E5712,Refs!$P$2:$S$29,4,FALSE)</f>
        <v>London</v>
      </c>
      <c r="K5712" s="28">
        <f t="shared" si="182"/>
        <v>300</v>
      </c>
    </row>
    <row r="5713" spans="1:11" x14ac:dyDescent="0.35">
      <c r="A5713" s="69">
        <f t="shared" si="183"/>
        <v>45809</v>
      </c>
      <c r="B5713" t="s">
        <v>921</v>
      </c>
      <c r="C5713" t="s">
        <v>288</v>
      </c>
      <c r="D5713" t="s">
        <v>896</v>
      </c>
      <c r="E5713" t="s">
        <v>338</v>
      </c>
      <c r="F5713" t="s">
        <v>322</v>
      </c>
      <c r="G5713" t="s">
        <v>137</v>
      </c>
      <c r="H5713">
        <v>259</v>
      </c>
      <c r="I5713" s="68" t="str">
        <f>VLOOKUP(E5713,Refs!$P$2:$R$29,3,FALSE)</f>
        <v>Y56</v>
      </c>
      <c r="J5713" s="68" t="str">
        <f>VLOOKUP(E5713,Refs!$P$2:$S$29,4,FALSE)</f>
        <v>London</v>
      </c>
      <c r="K5713" s="28">
        <f t="shared" si="182"/>
        <v>259</v>
      </c>
    </row>
    <row r="5714" spans="1:11" x14ac:dyDescent="0.35">
      <c r="A5714" s="69">
        <f t="shared" si="183"/>
        <v>45809</v>
      </c>
      <c r="B5714" t="s">
        <v>921</v>
      </c>
      <c r="C5714" t="s">
        <v>288</v>
      </c>
      <c r="D5714" t="s">
        <v>896</v>
      </c>
      <c r="E5714" t="s">
        <v>338</v>
      </c>
      <c r="F5714" t="s">
        <v>322</v>
      </c>
      <c r="G5714" t="s">
        <v>138</v>
      </c>
      <c r="H5714">
        <v>5</v>
      </c>
      <c r="I5714" s="68" t="str">
        <f>VLOOKUP(E5714,Refs!$P$2:$R$29,3,FALSE)</f>
        <v>Y56</v>
      </c>
      <c r="J5714" s="68" t="str">
        <f>VLOOKUP(E5714,Refs!$P$2:$S$29,4,FALSE)</f>
        <v>London</v>
      </c>
      <c r="K5714" s="28">
        <f t="shared" si="182"/>
        <v>5</v>
      </c>
    </row>
    <row r="5715" spans="1:11" x14ac:dyDescent="0.35">
      <c r="A5715" s="69">
        <f t="shared" si="183"/>
        <v>45809</v>
      </c>
      <c r="B5715" t="s">
        <v>921</v>
      </c>
      <c r="C5715" t="s">
        <v>288</v>
      </c>
      <c r="D5715" t="s">
        <v>896</v>
      </c>
      <c r="E5715" t="s">
        <v>338</v>
      </c>
      <c r="F5715" t="s">
        <v>322</v>
      </c>
      <c r="G5715" t="s">
        <v>139</v>
      </c>
      <c r="H5715">
        <v>3</v>
      </c>
      <c r="I5715" s="68" t="str">
        <f>VLOOKUP(E5715,Refs!$P$2:$R$29,3,FALSE)</f>
        <v>Y56</v>
      </c>
      <c r="J5715" s="68" t="str">
        <f>VLOOKUP(E5715,Refs!$P$2:$S$29,4,FALSE)</f>
        <v>London</v>
      </c>
      <c r="K5715" s="28">
        <f t="shared" si="182"/>
        <v>3</v>
      </c>
    </row>
    <row r="5716" spans="1:11" x14ac:dyDescent="0.35">
      <c r="A5716" s="69">
        <f t="shared" si="183"/>
        <v>45809</v>
      </c>
      <c r="B5716" t="s">
        <v>921</v>
      </c>
      <c r="C5716" t="s">
        <v>288</v>
      </c>
      <c r="D5716" t="s">
        <v>896</v>
      </c>
      <c r="E5716" t="s">
        <v>338</v>
      </c>
      <c r="F5716" t="s">
        <v>322</v>
      </c>
      <c r="G5716" t="s">
        <v>140</v>
      </c>
      <c r="H5716">
        <v>7</v>
      </c>
      <c r="I5716" s="68" t="str">
        <f>VLOOKUP(E5716,Refs!$P$2:$R$29,3,FALSE)</f>
        <v>Y56</v>
      </c>
      <c r="J5716" s="68" t="str">
        <f>VLOOKUP(E5716,Refs!$P$2:$S$29,4,FALSE)</f>
        <v>London</v>
      </c>
      <c r="K5716" s="28">
        <f t="shared" si="182"/>
        <v>7</v>
      </c>
    </row>
    <row r="5717" spans="1:11" x14ac:dyDescent="0.35">
      <c r="A5717" s="69">
        <f t="shared" si="183"/>
        <v>45809</v>
      </c>
      <c r="B5717" t="s">
        <v>921</v>
      </c>
      <c r="C5717" t="s">
        <v>288</v>
      </c>
      <c r="D5717" t="s">
        <v>896</v>
      </c>
      <c r="E5717" t="s">
        <v>338</v>
      </c>
      <c r="F5717" t="s">
        <v>322</v>
      </c>
      <c r="G5717" t="s">
        <v>141</v>
      </c>
      <c r="H5717">
        <v>7</v>
      </c>
      <c r="I5717" s="68" t="str">
        <f>VLOOKUP(E5717,Refs!$P$2:$R$29,3,FALSE)</f>
        <v>Y56</v>
      </c>
      <c r="J5717" s="68" t="str">
        <f>VLOOKUP(E5717,Refs!$P$2:$S$29,4,FALSE)</f>
        <v>London</v>
      </c>
      <c r="K5717" s="28">
        <f t="shared" si="182"/>
        <v>7</v>
      </c>
    </row>
    <row r="5718" spans="1:11" x14ac:dyDescent="0.35">
      <c r="A5718" s="69">
        <f t="shared" si="183"/>
        <v>45809</v>
      </c>
      <c r="B5718" t="s">
        <v>921</v>
      </c>
      <c r="C5718" t="s">
        <v>288</v>
      </c>
      <c r="D5718" t="s">
        <v>896</v>
      </c>
      <c r="E5718" t="s">
        <v>338</v>
      </c>
      <c r="F5718" t="s">
        <v>322</v>
      </c>
      <c r="G5718" t="s">
        <v>730</v>
      </c>
      <c r="H5718">
        <v>122</v>
      </c>
      <c r="I5718" s="68" t="str">
        <f>VLOOKUP(E5718,Refs!$P$2:$R$29,3,FALSE)</f>
        <v>Y56</v>
      </c>
      <c r="J5718" s="68" t="str">
        <f>VLOOKUP(E5718,Refs!$P$2:$S$29,4,FALSE)</f>
        <v>London</v>
      </c>
      <c r="K5718" s="28">
        <f t="shared" si="182"/>
        <v>122</v>
      </c>
    </row>
    <row r="5719" spans="1:11" x14ac:dyDescent="0.35">
      <c r="A5719" s="69">
        <f t="shared" si="183"/>
        <v>45809</v>
      </c>
      <c r="B5719" t="s">
        <v>921</v>
      </c>
      <c r="C5719" t="s">
        <v>288</v>
      </c>
      <c r="D5719" t="s">
        <v>896</v>
      </c>
      <c r="E5719" t="s">
        <v>338</v>
      </c>
      <c r="F5719" t="s">
        <v>322</v>
      </c>
      <c r="G5719" t="s">
        <v>729</v>
      </c>
      <c r="H5719">
        <v>56</v>
      </c>
      <c r="I5719" s="68" t="str">
        <f>VLOOKUP(E5719,Refs!$P$2:$R$29,3,FALSE)</f>
        <v>Y56</v>
      </c>
      <c r="J5719" s="68" t="str">
        <f>VLOOKUP(E5719,Refs!$P$2:$S$29,4,FALSE)</f>
        <v>London</v>
      </c>
      <c r="K5719" s="28">
        <f t="shared" si="182"/>
        <v>56</v>
      </c>
    </row>
    <row r="5720" spans="1:11" x14ac:dyDescent="0.35">
      <c r="A5720" s="69">
        <f t="shared" si="183"/>
        <v>45809</v>
      </c>
      <c r="B5720" t="s">
        <v>921</v>
      </c>
      <c r="C5720" t="s">
        <v>288</v>
      </c>
      <c r="D5720" t="s">
        <v>896</v>
      </c>
      <c r="E5720" t="s">
        <v>338</v>
      </c>
      <c r="F5720" t="s">
        <v>322</v>
      </c>
      <c r="G5720" t="s">
        <v>732</v>
      </c>
      <c r="H5720">
        <v>131</v>
      </c>
      <c r="I5720" s="68" t="str">
        <f>VLOOKUP(E5720,Refs!$P$2:$R$29,3,FALSE)</f>
        <v>Y56</v>
      </c>
      <c r="J5720" s="68" t="str">
        <f>VLOOKUP(E5720,Refs!$P$2:$S$29,4,FALSE)</f>
        <v>London</v>
      </c>
      <c r="K5720" s="28">
        <f t="shared" si="182"/>
        <v>131</v>
      </c>
    </row>
    <row r="5721" spans="1:11" x14ac:dyDescent="0.35">
      <c r="A5721" s="69">
        <f t="shared" si="183"/>
        <v>45809</v>
      </c>
      <c r="B5721" t="s">
        <v>921</v>
      </c>
      <c r="C5721" t="s">
        <v>288</v>
      </c>
      <c r="D5721" t="s">
        <v>896</v>
      </c>
      <c r="E5721" t="s">
        <v>338</v>
      </c>
      <c r="F5721" t="s">
        <v>322</v>
      </c>
      <c r="G5721" t="s">
        <v>731</v>
      </c>
      <c r="H5721">
        <v>103</v>
      </c>
      <c r="I5721" s="68" t="str">
        <f>VLOOKUP(E5721,Refs!$P$2:$R$29,3,FALSE)</f>
        <v>Y56</v>
      </c>
      <c r="J5721" s="68" t="str">
        <f>VLOOKUP(E5721,Refs!$P$2:$S$29,4,FALSE)</f>
        <v>London</v>
      </c>
      <c r="K5721" s="28">
        <f t="shared" si="182"/>
        <v>103</v>
      </c>
    </row>
    <row r="5722" spans="1:11" x14ac:dyDescent="0.35">
      <c r="A5722" s="69">
        <f t="shared" si="183"/>
        <v>45809</v>
      </c>
      <c r="B5722" t="s">
        <v>921</v>
      </c>
      <c r="C5722" t="s">
        <v>288</v>
      </c>
      <c r="D5722" t="s">
        <v>896</v>
      </c>
      <c r="E5722" t="s">
        <v>714</v>
      </c>
      <c r="F5722" t="s">
        <v>713</v>
      </c>
      <c r="G5722" t="s">
        <v>10</v>
      </c>
      <c r="H5722">
        <v>35507</v>
      </c>
      <c r="I5722" s="68" t="str">
        <f>VLOOKUP(E5722,Refs!$P$2:$R$29,3,FALSE)</f>
        <v>Y58</v>
      </c>
      <c r="J5722" s="68" t="str">
        <f>VLOOKUP(E5722,Refs!$P$2:$S$29,4,FALSE)</f>
        <v>South West</v>
      </c>
      <c r="K5722" s="28">
        <f t="shared" si="182"/>
        <v>35507</v>
      </c>
    </row>
    <row r="5723" spans="1:11" x14ac:dyDescent="0.35">
      <c r="A5723" s="69">
        <f t="shared" si="183"/>
        <v>45809</v>
      </c>
      <c r="B5723" t="s">
        <v>921</v>
      </c>
      <c r="C5723" t="s">
        <v>288</v>
      </c>
      <c r="D5723" t="s">
        <v>896</v>
      </c>
      <c r="E5723" t="s">
        <v>714</v>
      </c>
      <c r="F5723" t="s">
        <v>713</v>
      </c>
      <c r="G5723" t="s">
        <v>70</v>
      </c>
      <c r="H5723">
        <v>35507</v>
      </c>
      <c r="I5723" s="68" t="str">
        <f>VLOOKUP(E5723,Refs!$P$2:$R$29,3,FALSE)</f>
        <v>Y58</v>
      </c>
      <c r="J5723" s="68" t="str">
        <f>VLOOKUP(E5723,Refs!$P$2:$S$29,4,FALSE)</f>
        <v>South West</v>
      </c>
      <c r="K5723" s="28">
        <f t="shared" si="182"/>
        <v>35507</v>
      </c>
    </row>
    <row r="5724" spans="1:11" x14ac:dyDescent="0.35">
      <c r="A5724" s="69">
        <f t="shared" si="183"/>
        <v>45809</v>
      </c>
      <c r="B5724" t="s">
        <v>921</v>
      </c>
      <c r="C5724" t="s">
        <v>288</v>
      </c>
      <c r="D5724" t="s">
        <v>896</v>
      </c>
      <c r="E5724" t="s">
        <v>714</v>
      </c>
      <c r="F5724" t="s">
        <v>713</v>
      </c>
      <c r="G5724" t="s">
        <v>20</v>
      </c>
      <c r="H5724">
        <v>33394</v>
      </c>
      <c r="I5724" s="68" t="str">
        <f>VLOOKUP(E5724,Refs!$P$2:$R$29,3,FALSE)</f>
        <v>Y58</v>
      </c>
      <c r="J5724" s="68" t="str">
        <f>VLOOKUP(E5724,Refs!$P$2:$S$29,4,FALSE)</f>
        <v>South West</v>
      </c>
      <c r="K5724" s="28">
        <f t="shared" si="182"/>
        <v>33394</v>
      </c>
    </row>
    <row r="5725" spans="1:11" x14ac:dyDescent="0.35">
      <c r="A5725" s="69">
        <f t="shared" si="183"/>
        <v>45809</v>
      </c>
      <c r="B5725" t="s">
        <v>921</v>
      </c>
      <c r="C5725" t="s">
        <v>288</v>
      </c>
      <c r="D5725" t="s">
        <v>896</v>
      </c>
      <c r="E5725" t="s">
        <v>714</v>
      </c>
      <c r="F5725" t="s">
        <v>713</v>
      </c>
      <c r="G5725" t="s">
        <v>23</v>
      </c>
      <c r="H5725">
        <v>32229</v>
      </c>
      <c r="I5725" s="68" t="str">
        <f>VLOOKUP(E5725,Refs!$P$2:$R$29,3,FALSE)</f>
        <v>Y58</v>
      </c>
      <c r="J5725" s="68" t="str">
        <f>VLOOKUP(E5725,Refs!$P$2:$S$29,4,FALSE)</f>
        <v>South West</v>
      </c>
      <c r="K5725" s="28">
        <f t="shared" si="182"/>
        <v>32229</v>
      </c>
    </row>
    <row r="5726" spans="1:11" x14ac:dyDescent="0.35">
      <c r="A5726" s="69">
        <f t="shared" si="183"/>
        <v>45809</v>
      </c>
      <c r="B5726" t="s">
        <v>921</v>
      </c>
      <c r="C5726" t="s">
        <v>288</v>
      </c>
      <c r="D5726" t="s">
        <v>896</v>
      </c>
      <c r="E5726" t="s">
        <v>714</v>
      </c>
      <c r="F5726" t="s">
        <v>713</v>
      </c>
      <c r="G5726" t="s">
        <v>19</v>
      </c>
      <c r="H5726">
        <v>112</v>
      </c>
      <c r="I5726" s="68" t="str">
        <f>VLOOKUP(E5726,Refs!$P$2:$R$29,3,FALSE)</f>
        <v>Y58</v>
      </c>
      <c r="J5726" s="68" t="str">
        <f>VLOOKUP(E5726,Refs!$P$2:$S$29,4,FALSE)</f>
        <v>South West</v>
      </c>
      <c r="K5726" s="28">
        <f t="shared" si="182"/>
        <v>112</v>
      </c>
    </row>
    <row r="5727" spans="1:11" x14ac:dyDescent="0.35">
      <c r="A5727" s="69">
        <f t="shared" si="183"/>
        <v>45809</v>
      </c>
      <c r="B5727" t="s">
        <v>921</v>
      </c>
      <c r="C5727" t="s">
        <v>288</v>
      </c>
      <c r="D5727" t="s">
        <v>896</v>
      </c>
      <c r="E5727" t="s">
        <v>714</v>
      </c>
      <c r="F5727" t="s">
        <v>713</v>
      </c>
      <c r="G5727" t="s">
        <v>21</v>
      </c>
      <c r="H5727">
        <v>217328</v>
      </c>
      <c r="I5727" s="68" t="str">
        <f>VLOOKUP(E5727,Refs!$P$2:$R$29,3,FALSE)</f>
        <v>Y58</v>
      </c>
      <c r="J5727" s="68" t="str">
        <f>VLOOKUP(E5727,Refs!$P$2:$S$29,4,FALSE)</f>
        <v>South West</v>
      </c>
      <c r="K5727" s="28">
        <f t="shared" si="182"/>
        <v>217328</v>
      </c>
    </row>
    <row r="5728" spans="1:11" x14ac:dyDescent="0.35">
      <c r="A5728" s="69">
        <f t="shared" si="183"/>
        <v>45809</v>
      </c>
      <c r="B5728" t="s">
        <v>921</v>
      </c>
      <c r="C5728" t="s">
        <v>288</v>
      </c>
      <c r="D5728" t="s">
        <v>896</v>
      </c>
      <c r="E5728" t="s">
        <v>714</v>
      </c>
      <c r="F5728" t="s">
        <v>713</v>
      </c>
      <c r="G5728" t="s">
        <v>71</v>
      </c>
      <c r="H5728">
        <v>29</v>
      </c>
      <c r="I5728" s="68" t="str">
        <f>VLOOKUP(E5728,Refs!$P$2:$R$29,3,FALSE)</f>
        <v>Y58</v>
      </c>
      <c r="J5728" s="68" t="str">
        <f>VLOOKUP(E5728,Refs!$P$2:$S$29,4,FALSE)</f>
        <v>South West</v>
      </c>
      <c r="K5728" s="28">
        <f t="shared" si="182"/>
        <v>29</v>
      </c>
    </row>
    <row r="5729" spans="1:11" x14ac:dyDescent="0.35">
      <c r="A5729" s="69">
        <f t="shared" si="183"/>
        <v>45809</v>
      </c>
      <c r="B5729" t="s">
        <v>921</v>
      </c>
      <c r="C5729" t="s">
        <v>288</v>
      </c>
      <c r="D5729" t="s">
        <v>896</v>
      </c>
      <c r="E5729" t="s">
        <v>714</v>
      </c>
      <c r="F5729" t="s">
        <v>713</v>
      </c>
      <c r="G5729" t="s">
        <v>72</v>
      </c>
      <c r="H5729">
        <v>191</v>
      </c>
      <c r="I5729" s="68" t="str">
        <f>VLOOKUP(E5729,Refs!$P$2:$R$29,3,FALSE)</f>
        <v>Y58</v>
      </c>
      <c r="J5729" s="68" t="str">
        <f>VLOOKUP(E5729,Refs!$P$2:$S$29,4,FALSE)</f>
        <v>South West</v>
      </c>
      <c r="K5729" s="28">
        <f t="shared" si="182"/>
        <v>191</v>
      </c>
    </row>
    <row r="5730" spans="1:11" x14ac:dyDescent="0.35">
      <c r="A5730" s="69">
        <f t="shared" si="183"/>
        <v>45809</v>
      </c>
      <c r="B5730" t="s">
        <v>921</v>
      </c>
      <c r="C5730" t="s">
        <v>288</v>
      </c>
      <c r="D5730" t="s">
        <v>896</v>
      </c>
      <c r="E5730" t="s">
        <v>714</v>
      </c>
      <c r="F5730" t="s">
        <v>713</v>
      </c>
      <c r="G5730" t="s">
        <v>73</v>
      </c>
      <c r="H5730">
        <v>7653</v>
      </c>
      <c r="I5730" s="68" t="str">
        <f>VLOOKUP(E5730,Refs!$P$2:$R$29,3,FALSE)</f>
        <v>Y58</v>
      </c>
      <c r="J5730" s="68" t="str">
        <f>VLOOKUP(E5730,Refs!$P$2:$S$29,4,FALSE)</f>
        <v>South West</v>
      </c>
      <c r="K5730" s="28">
        <f t="shared" si="182"/>
        <v>7653</v>
      </c>
    </row>
    <row r="5731" spans="1:11" x14ac:dyDescent="0.35">
      <c r="A5731" s="69">
        <f t="shared" si="183"/>
        <v>45809</v>
      </c>
      <c r="B5731" t="s">
        <v>921</v>
      </c>
      <c r="C5731" t="s">
        <v>288</v>
      </c>
      <c r="D5731" t="s">
        <v>896</v>
      </c>
      <c r="E5731" t="s">
        <v>714</v>
      </c>
      <c r="F5731" t="s">
        <v>713</v>
      </c>
      <c r="G5731" t="s">
        <v>74</v>
      </c>
      <c r="H5731">
        <v>11037</v>
      </c>
      <c r="I5731" s="68" t="str">
        <f>VLOOKUP(E5731,Refs!$P$2:$R$29,3,FALSE)</f>
        <v>Y58</v>
      </c>
      <c r="J5731" s="68" t="str">
        <f>VLOOKUP(E5731,Refs!$P$2:$S$29,4,FALSE)</f>
        <v>South West</v>
      </c>
      <c r="K5731" s="28">
        <f t="shared" si="182"/>
        <v>11037</v>
      </c>
    </row>
    <row r="5732" spans="1:11" x14ac:dyDescent="0.35">
      <c r="A5732" s="69">
        <f t="shared" si="183"/>
        <v>45809</v>
      </c>
      <c r="B5732" t="s">
        <v>921</v>
      </c>
      <c r="C5732" t="s">
        <v>288</v>
      </c>
      <c r="D5732" t="s">
        <v>896</v>
      </c>
      <c r="E5732" t="s">
        <v>714</v>
      </c>
      <c r="F5732" t="s">
        <v>713</v>
      </c>
      <c r="G5732" t="s">
        <v>75</v>
      </c>
      <c r="H5732">
        <v>44751808</v>
      </c>
      <c r="I5732" s="68" t="str">
        <f>VLOOKUP(E5732,Refs!$P$2:$R$29,3,FALSE)</f>
        <v>Y58</v>
      </c>
      <c r="J5732" s="68" t="str">
        <f>VLOOKUP(E5732,Refs!$P$2:$S$29,4,FALSE)</f>
        <v>South West</v>
      </c>
      <c r="K5732" s="28">
        <f t="shared" si="182"/>
        <v>44751808</v>
      </c>
    </row>
    <row r="5733" spans="1:11" x14ac:dyDescent="0.35">
      <c r="A5733" s="69">
        <f t="shared" si="183"/>
        <v>45809</v>
      </c>
      <c r="B5733" t="s">
        <v>921</v>
      </c>
      <c r="C5733" t="s">
        <v>288</v>
      </c>
      <c r="D5733" t="s">
        <v>896</v>
      </c>
      <c r="E5733" t="s">
        <v>714</v>
      </c>
      <c r="F5733" t="s">
        <v>713</v>
      </c>
      <c r="G5733" t="s">
        <v>26</v>
      </c>
      <c r="H5733">
        <v>29545</v>
      </c>
      <c r="I5733" s="68" t="str">
        <f>VLOOKUP(E5733,Refs!$P$2:$R$29,3,FALSE)</f>
        <v>Y58</v>
      </c>
      <c r="J5733" s="68" t="str">
        <f>VLOOKUP(E5733,Refs!$P$2:$S$29,4,FALSE)</f>
        <v>South West</v>
      </c>
      <c r="K5733" s="28">
        <f t="shared" si="182"/>
        <v>29545</v>
      </c>
    </row>
    <row r="5734" spans="1:11" x14ac:dyDescent="0.35">
      <c r="A5734" s="69">
        <f t="shared" si="183"/>
        <v>45809</v>
      </c>
      <c r="B5734" t="s">
        <v>921</v>
      </c>
      <c r="C5734" t="s">
        <v>288</v>
      </c>
      <c r="D5734" t="s">
        <v>896</v>
      </c>
      <c r="E5734" t="s">
        <v>714</v>
      </c>
      <c r="F5734" t="s">
        <v>713</v>
      </c>
      <c r="G5734" t="s">
        <v>76</v>
      </c>
      <c r="H5734">
        <v>375</v>
      </c>
      <c r="I5734" s="68" t="str">
        <f>VLOOKUP(E5734,Refs!$P$2:$R$29,3,FALSE)</f>
        <v>Y58</v>
      </c>
      <c r="J5734" s="68" t="str">
        <f>VLOOKUP(E5734,Refs!$P$2:$S$29,4,FALSE)</f>
        <v>South West</v>
      </c>
      <c r="K5734" s="28">
        <f t="shared" si="182"/>
        <v>375</v>
      </c>
    </row>
    <row r="5735" spans="1:11" x14ac:dyDescent="0.35">
      <c r="A5735" s="69">
        <f t="shared" si="183"/>
        <v>45809</v>
      </c>
      <c r="B5735" t="s">
        <v>921</v>
      </c>
      <c r="C5735" t="s">
        <v>288</v>
      </c>
      <c r="D5735" t="s">
        <v>896</v>
      </c>
      <c r="E5735" t="s">
        <v>714</v>
      </c>
      <c r="F5735" t="s">
        <v>713</v>
      </c>
      <c r="G5735" t="s">
        <v>77</v>
      </c>
      <c r="H5735">
        <v>12050</v>
      </c>
      <c r="I5735" s="68" t="str">
        <f>VLOOKUP(E5735,Refs!$P$2:$R$29,3,FALSE)</f>
        <v>Y58</v>
      </c>
      <c r="J5735" s="68" t="str">
        <f>VLOOKUP(E5735,Refs!$P$2:$S$29,4,FALSE)</f>
        <v>South West</v>
      </c>
      <c r="K5735" s="28">
        <f t="shared" si="182"/>
        <v>12050</v>
      </c>
    </row>
    <row r="5736" spans="1:11" x14ac:dyDescent="0.35">
      <c r="A5736" s="69">
        <f t="shared" si="183"/>
        <v>45809</v>
      </c>
      <c r="B5736" t="s">
        <v>921</v>
      </c>
      <c r="C5736" t="s">
        <v>288</v>
      </c>
      <c r="D5736" t="s">
        <v>896</v>
      </c>
      <c r="E5736" t="s">
        <v>714</v>
      </c>
      <c r="F5736" t="s">
        <v>713</v>
      </c>
      <c r="G5736" t="s">
        <v>78</v>
      </c>
      <c r="H5736">
        <v>9581</v>
      </c>
      <c r="I5736" s="68" t="str">
        <f>VLOOKUP(E5736,Refs!$P$2:$R$29,3,FALSE)</f>
        <v>Y58</v>
      </c>
      <c r="J5736" s="68" t="str">
        <f>VLOOKUP(E5736,Refs!$P$2:$S$29,4,FALSE)</f>
        <v>South West</v>
      </c>
      <c r="K5736" s="28">
        <f t="shared" si="182"/>
        <v>9581</v>
      </c>
    </row>
    <row r="5737" spans="1:11" x14ac:dyDescent="0.35">
      <c r="A5737" s="69">
        <f t="shared" si="183"/>
        <v>45809</v>
      </c>
      <c r="B5737" t="s">
        <v>921</v>
      </c>
      <c r="C5737" t="s">
        <v>288</v>
      </c>
      <c r="D5737" t="s">
        <v>896</v>
      </c>
      <c r="E5737" t="s">
        <v>714</v>
      </c>
      <c r="F5737" t="s">
        <v>713</v>
      </c>
      <c r="G5737" t="s">
        <v>79</v>
      </c>
      <c r="H5737">
        <v>7539</v>
      </c>
      <c r="I5737" s="68" t="str">
        <f>VLOOKUP(E5737,Refs!$P$2:$R$29,3,FALSE)</f>
        <v>Y58</v>
      </c>
      <c r="J5737" s="68" t="str">
        <f>VLOOKUP(E5737,Refs!$P$2:$S$29,4,FALSE)</f>
        <v>South West</v>
      </c>
      <c r="K5737" s="28">
        <f t="shared" si="182"/>
        <v>7539</v>
      </c>
    </row>
    <row r="5738" spans="1:11" x14ac:dyDescent="0.35">
      <c r="A5738" s="69">
        <f t="shared" si="183"/>
        <v>45809</v>
      </c>
      <c r="B5738" t="s">
        <v>921</v>
      </c>
      <c r="C5738" t="s">
        <v>288</v>
      </c>
      <c r="D5738" t="s">
        <v>896</v>
      </c>
      <c r="E5738" t="s">
        <v>714</v>
      </c>
      <c r="F5738" t="s">
        <v>713</v>
      </c>
      <c r="G5738" t="s">
        <v>80</v>
      </c>
      <c r="H5738">
        <v>0</v>
      </c>
      <c r="I5738" s="68" t="str">
        <f>VLOOKUP(E5738,Refs!$P$2:$R$29,3,FALSE)</f>
        <v>Y58</v>
      </c>
      <c r="J5738" s="68" t="str">
        <f>VLOOKUP(E5738,Refs!$P$2:$S$29,4,FALSE)</f>
        <v>South West</v>
      </c>
      <c r="K5738" s="28" t="str">
        <f t="shared" si="182"/>
        <v/>
      </c>
    </row>
    <row r="5739" spans="1:11" x14ac:dyDescent="0.35">
      <c r="A5739" s="69">
        <f t="shared" si="183"/>
        <v>45809</v>
      </c>
      <c r="B5739" t="s">
        <v>921</v>
      </c>
      <c r="C5739" t="s">
        <v>288</v>
      </c>
      <c r="D5739" t="s">
        <v>896</v>
      </c>
      <c r="E5739" t="s">
        <v>714</v>
      </c>
      <c r="F5739" t="s">
        <v>713</v>
      </c>
      <c r="G5739" t="s">
        <v>25</v>
      </c>
      <c r="H5739">
        <v>17120</v>
      </c>
      <c r="I5739" s="68" t="str">
        <f>VLOOKUP(E5739,Refs!$P$2:$R$29,3,FALSE)</f>
        <v>Y58</v>
      </c>
      <c r="J5739" s="68" t="str">
        <f>VLOOKUP(E5739,Refs!$P$2:$S$29,4,FALSE)</f>
        <v>South West</v>
      </c>
      <c r="K5739" s="28">
        <f t="shared" si="182"/>
        <v>17120</v>
      </c>
    </row>
    <row r="5740" spans="1:11" x14ac:dyDescent="0.35">
      <c r="A5740" s="69">
        <f t="shared" si="183"/>
        <v>45809</v>
      </c>
      <c r="B5740" t="s">
        <v>921</v>
      </c>
      <c r="C5740" t="s">
        <v>288</v>
      </c>
      <c r="D5740" t="s">
        <v>896</v>
      </c>
      <c r="E5740" t="s">
        <v>714</v>
      </c>
      <c r="F5740" t="s">
        <v>713</v>
      </c>
      <c r="G5740" t="s">
        <v>81</v>
      </c>
      <c r="H5740">
        <v>214</v>
      </c>
      <c r="I5740" s="68" t="str">
        <f>VLOOKUP(E5740,Refs!$P$2:$R$29,3,FALSE)</f>
        <v>Y58</v>
      </c>
      <c r="J5740" s="68" t="str">
        <f>VLOOKUP(E5740,Refs!$P$2:$S$29,4,FALSE)</f>
        <v>South West</v>
      </c>
      <c r="K5740" s="28">
        <f t="shared" si="182"/>
        <v>214</v>
      </c>
    </row>
    <row r="5741" spans="1:11" x14ac:dyDescent="0.35">
      <c r="A5741" s="69">
        <f t="shared" si="183"/>
        <v>45809</v>
      </c>
      <c r="B5741" t="s">
        <v>921</v>
      </c>
      <c r="C5741" t="s">
        <v>288</v>
      </c>
      <c r="D5741" t="s">
        <v>896</v>
      </c>
      <c r="E5741" t="s">
        <v>714</v>
      </c>
      <c r="F5741" t="s">
        <v>713</v>
      </c>
      <c r="G5741" t="s">
        <v>82</v>
      </c>
      <c r="H5741">
        <v>9920</v>
      </c>
      <c r="I5741" s="68" t="str">
        <f>VLOOKUP(E5741,Refs!$P$2:$R$29,3,FALSE)</f>
        <v>Y58</v>
      </c>
      <c r="J5741" s="68" t="str">
        <f>VLOOKUP(E5741,Refs!$P$2:$S$29,4,FALSE)</f>
        <v>South West</v>
      </c>
      <c r="K5741" s="28">
        <f t="shared" si="182"/>
        <v>9920</v>
      </c>
    </row>
    <row r="5742" spans="1:11" x14ac:dyDescent="0.35">
      <c r="A5742" s="69">
        <f t="shared" si="183"/>
        <v>45809</v>
      </c>
      <c r="B5742" t="s">
        <v>921</v>
      </c>
      <c r="C5742" t="s">
        <v>288</v>
      </c>
      <c r="D5742" t="s">
        <v>896</v>
      </c>
      <c r="E5742" t="s">
        <v>714</v>
      </c>
      <c r="F5742" t="s">
        <v>713</v>
      </c>
      <c r="G5742" t="s">
        <v>83</v>
      </c>
      <c r="H5742">
        <v>4724</v>
      </c>
      <c r="I5742" s="68" t="str">
        <f>VLOOKUP(E5742,Refs!$P$2:$R$29,3,FALSE)</f>
        <v>Y58</v>
      </c>
      <c r="J5742" s="68" t="str">
        <f>VLOOKUP(E5742,Refs!$P$2:$S$29,4,FALSE)</f>
        <v>South West</v>
      </c>
      <c r="K5742" s="28">
        <f t="shared" si="182"/>
        <v>4724</v>
      </c>
    </row>
    <row r="5743" spans="1:11" x14ac:dyDescent="0.35">
      <c r="A5743" s="69">
        <f t="shared" si="183"/>
        <v>45809</v>
      </c>
      <c r="B5743" t="s">
        <v>921</v>
      </c>
      <c r="C5743" t="s">
        <v>288</v>
      </c>
      <c r="D5743" t="s">
        <v>896</v>
      </c>
      <c r="E5743" t="s">
        <v>714</v>
      </c>
      <c r="F5743" t="s">
        <v>713</v>
      </c>
      <c r="G5743" t="s">
        <v>84</v>
      </c>
      <c r="H5743">
        <v>2834</v>
      </c>
      <c r="I5743" s="68" t="str">
        <f>VLOOKUP(E5743,Refs!$P$2:$R$29,3,FALSE)</f>
        <v>Y58</v>
      </c>
      <c r="J5743" s="68" t="str">
        <f>VLOOKUP(E5743,Refs!$P$2:$S$29,4,FALSE)</f>
        <v>South West</v>
      </c>
      <c r="K5743" s="28">
        <f t="shared" si="182"/>
        <v>2834</v>
      </c>
    </row>
    <row r="5744" spans="1:11" x14ac:dyDescent="0.35">
      <c r="A5744" s="69">
        <f t="shared" si="183"/>
        <v>45809</v>
      </c>
      <c r="B5744" t="s">
        <v>921</v>
      </c>
      <c r="C5744" t="s">
        <v>288</v>
      </c>
      <c r="D5744" t="s">
        <v>896</v>
      </c>
      <c r="E5744" t="s">
        <v>714</v>
      </c>
      <c r="F5744" t="s">
        <v>713</v>
      </c>
      <c r="G5744" t="s">
        <v>85</v>
      </c>
      <c r="H5744">
        <v>12247</v>
      </c>
      <c r="I5744" s="68" t="str">
        <f>VLOOKUP(E5744,Refs!$P$2:$R$29,3,FALSE)</f>
        <v>Y58</v>
      </c>
      <c r="J5744" s="68" t="str">
        <f>VLOOKUP(E5744,Refs!$P$2:$S$29,4,FALSE)</f>
        <v>South West</v>
      </c>
      <c r="K5744" s="28">
        <f t="shared" si="182"/>
        <v>12247</v>
      </c>
    </row>
    <row r="5745" spans="1:11" x14ac:dyDescent="0.35">
      <c r="A5745" s="69">
        <f t="shared" si="183"/>
        <v>45809</v>
      </c>
      <c r="B5745" t="s">
        <v>921</v>
      </c>
      <c r="C5745" t="s">
        <v>288</v>
      </c>
      <c r="D5745" t="s">
        <v>896</v>
      </c>
      <c r="E5745" t="s">
        <v>714</v>
      </c>
      <c r="F5745" t="s">
        <v>713</v>
      </c>
      <c r="G5745" t="s">
        <v>86</v>
      </c>
      <c r="H5745">
        <v>1986</v>
      </c>
      <c r="I5745" s="68" t="str">
        <f>VLOOKUP(E5745,Refs!$P$2:$R$29,3,FALSE)</f>
        <v>Y58</v>
      </c>
      <c r="J5745" s="68" t="str">
        <f>VLOOKUP(E5745,Refs!$P$2:$S$29,4,FALSE)</f>
        <v>South West</v>
      </c>
      <c r="K5745" s="28">
        <f t="shared" si="182"/>
        <v>1986</v>
      </c>
    </row>
    <row r="5746" spans="1:11" x14ac:dyDescent="0.35">
      <c r="A5746" s="69">
        <f t="shared" si="183"/>
        <v>45809</v>
      </c>
      <c r="B5746" t="s">
        <v>921</v>
      </c>
      <c r="C5746" t="s">
        <v>288</v>
      </c>
      <c r="D5746" t="s">
        <v>896</v>
      </c>
      <c r="E5746" t="s">
        <v>714</v>
      </c>
      <c r="F5746" t="s">
        <v>713</v>
      </c>
      <c r="G5746" t="s">
        <v>87</v>
      </c>
      <c r="H5746">
        <v>728</v>
      </c>
      <c r="I5746" s="68" t="str">
        <f>VLOOKUP(E5746,Refs!$P$2:$R$29,3,FALSE)</f>
        <v>Y58</v>
      </c>
      <c r="J5746" s="68" t="str">
        <f>VLOOKUP(E5746,Refs!$P$2:$S$29,4,FALSE)</f>
        <v>South West</v>
      </c>
      <c r="K5746" s="28">
        <f t="shared" si="182"/>
        <v>728</v>
      </c>
    </row>
    <row r="5747" spans="1:11" x14ac:dyDescent="0.35">
      <c r="A5747" s="69">
        <f t="shared" si="183"/>
        <v>45809</v>
      </c>
      <c r="B5747" t="s">
        <v>921</v>
      </c>
      <c r="C5747" t="s">
        <v>288</v>
      </c>
      <c r="D5747" t="s">
        <v>896</v>
      </c>
      <c r="E5747" t="s">
        <v>714</v>
      </c>
      <c r="F5747" t="s">
        <v>713</v>
      </c>
      <c r="G5747" t="s">
        <v>88</v>
      </c>
      <c r="H5747">
        <v>4574</v>
      </c>
      <c r="I5747" s="68" t="str">
        <f>VLOOKUP(E5747,Refs!$P$2:$R$29,3,FALSE)</f>
        <v>Y58</v>
      </c>
      <c r="J5747" s="68" t="str">
        <f>VLOOKUP(E5747,Refs!$P$2:$S$29,4,FALSE)</f>
        <v>South West</v>
      </c>
      <c r="K5747" s="28">
        <f t="shared" si="182"/>
        <v>4574</v>
      </c>
    </row>
    <row r="5748" spans="1:11" x14ac:dyDescent="0.35">
      <c r="A5748" s="69">
        <f t="shared" si="183"/>
        <v>45809</v>
      </c>
      <c r="B5748" t="s">
        <v>921</v>
      </c>
      <c r="C5748" t="s">
        <v>288</v>
      </c>
      <c r="D5748" t="s">
        <v>896</v>
      </c>
      <c r="E5748" t="s">
        <v>714</v>
      </c>
      <c r="F5748" t="s">
        <v>713</v>
      </c>
      <c r="G5748" t="s">
        <v>89</v>
      </c>
      <c r="H5748">
        <v>25451</v>
      </c>
      <c r="I5748" s="68" t="str">
        <f>VLOOKUP(E5748,Refs!$P$2:$R$29,3,FALSE)</f>
        <v>Y58</v>
      </c>
      <c r="J5748" s="68" t="str">
        <f>VLOOKUP(E5748,Refs!$P$2:$S$29,4,FALSE)</f>
        <v>South West</v>
      </c>
      <c r="K5748" s="28">
        <f t="shared" si="182"/>
        <v>25451</v>
      </c>
    </row>
    <row r="5749" spans="1:11" x14ac:dyDescent="0.35">
      <c r="A5749" s="69">
        <f t="shared" si="183"/>
        <v>45809</v>
      </c>
      <c r="B5749" t="s">
        <v>921</v>
      </c>
      <c r="C5749" t="s">
        <v>288</v>
      </c>
      <c r="D5749" t="s">
        <v>896</v>
      </c>
      <c r="E5749" t="s">
        <v>714</v>
      </c>
      <c r="F5749" t="s">
        <v>713</v>
      </c>
      <c r="G5749" t="s">
        <v>90</v>
      </c>
      <c r="H5749">
        <v>29533</v>
      </c>
      <c r="I5749" s="68" t="str">
        <f>VLOOKUP(E5749,Refs!$P$2:$R$29,3,FALSE)</f>
        <v>Y58</v>
      </c>
      <c r="J5749" s="68" t="str">
        <f>VLOOKUP(E5749,Refs!$P$2:$S$29,4,FALSE)</f>
        <v>South West</v>
      </c>
      <c r="K5749" s="28">
        <f t="shared" si="182"/>
        <v>29533</v>
      </c>
    </row>
    <row r="5750" spans="1:11" x14ac:dyDescent="0.35">
      <c r="A5750" s="69">
        <f t="shared" si="183"/>
        <v>45809</v>
      </c>
      <c r="B5750" t="s">
        <v>921</v>
      </c>
      <c r="C5750" t="s">
        <v>288</v>
      </c>
      <c r="D5750" t="s">
        <v>896</v>
      </c>
      <c r="E5750" t="s">
        <v>714</v>
      </c>
      <c r="F5750" t="s">
        <v>713</v>
      </c>
      <c r="G5750" t="s">
        <v>27</v>
      </c>
      <c r="H5750">
        <v>4856</v>
      </c>
      <c r="I5750" s="68" t="str">
        <f>VLOOKUP(E5750,Refs!$P$2:$R$29,3,FALSE)</f>
        <v>Y58</v>
      </c>
      <c r="J5750" s="68" t="str">
        <f>VLOOKUP(E5750,Refs!$P$2:$S$29,4,FALSE)</f>
        <v>South West</v>
      </c>
      <c r="K5750" s="28">
        <f t="shared" si="182"/>
        <v>4856</v>
      </c>
    </row>
    <row r="5751" spans="1:11" x14ac:dyDescent="0.35">
      <c r="A5751" s="69">
        <f t="shared" si="183"/>
        <v>45809</v>
      </c>
      <c r="B5751" t="s">
        <v>921</v>
      </c>
      <c r="C5751" t="s">
        <v>288</v>
      </c>
      <c r="D5751" t="s">
        <v>896</v>
      </c>
      <c r="E5751" t="s">
        <v>714</v>
      </c>
      <c r="F5751" t="s">
        <v>713</v>
      </c>
      <c r="G5751" t="s">
        <v>29</v>
      </c>
      <c r="H5751">
        <v>4048</v>
      </c>
      <c r="I5751" s="68" t="str">
        <f>VLOOKUP(E5751,Refs!$P$2:$R$29,3,FALSE)</f>
        <v>Y58</v>
      </c>
      <c r="J5751" s="68" t="str">
        <f>VLOOKUP(E5751,Refs!$P$2:$S$29,4,FALSE)</f>
        <v>South West</v>
      </c>
      <c r="K5751" s="28">
        <f t="shared" si="182"/>
        <v>4048</v>
      </c>
    </row>
    <row r="5752" spans="1:11" x14ac:dyDescent="0.35">
      <c r="A5752" s="69">
        <f t="shared" si="183"/>
        <v>45809</v>
      </c>
      <c r="B5752" t="s">
        <v>921</v>
      </c>
      <c r="C5752" t="s">
        <v>288</v>
      </c>
      <c r="D5752" t="s">
        <v>896</v>
      </c>
      <c r="E5752" t="s">
        <v>714</v>
      </c>
      <c r="F5752" t="s">
        <v>713</v>
      </c>
      <c r="G5752" t="s">
        <v>91</v>
      </c>
      <c r="H5752">
        <v>2773</v>
      </c>
      <c r="I5752" s="68" t="str">
        <f>VLOOKUP(E5752,Refs!$P$2:$R$29,3,FALSE)</f>
        <v>Y58</v>
      </c>
      <c r="J5752" s="68" t="str">
        <f>VLOOKUP(E5752,Refs!$P$2:$S$29,4,FALSE)</f>
        <v>South West</v>
      </c>
      <c r="K5752" s="28">
        <f t="shared" si="182"/>
        <v>2773</v>
      </c>
    </row>
    <row r="5753" spans="1:11" x14ac:dyDescent="0.35">
      <c r="A5753" s="69">
        <f t="shared" si="183"/>
        <v>45809</v>
      </c>
      <c r="B5753" t="s">
        <v>921</v>
      </c>
      <c r="C5753" t="s">
        <v>288</v>
      </c>
      <c r="D5753" t="s">
        <v>896</v>
      </c>
      <c r="E5753" t="s">
        <v>714</v>
      </c>
      <c r="F5753" t="s">
        <v>713</v>
      </c>
      <c r="G5753" t="s">
        <v>92</v>
      </c>
      <c r="H5753">
        <v>15</v>
      </c>
      <c r="I5753" s="68" t="str">
        <f>VLOOKUP(E5753,Refs!$P$2:$R$29,3,FALSE)</f>
        <v>Y58</v>
      </c>
      <c r="J5753" s="68" t="str">
        <f>VLOOKUP(E5753,Refs!$P$2:$S$29,4,FALSE)</f>
        <v>South West</v>
      </c>
      <c r="K5753" s="28">
        <f t="shared" si="182"/>
        <v>15</v>
      </c>
    </row>
    <row r="5754" spans="1:11" x14ac:dyDescent="0.35">
      <c r="A5754" s="69">
        <f t="shared" si="183"/>
        <v>45809</v>
      </c>
      <c r="B5754" t="s">
        <v>921</v>
      </c>
      <c r="C5754" t="s">
        <v>288</v>
      </c>
      <c r="D5754" t="s">
        <v>896</v>
      </c>
      <c r="E5754" t="s">
        <v>714</v>
      </c>
      <c r="F5754" t="s">
        <v>713</v>
      </c>
      <c r="G5754" t="s">
        <v>93</v>
      </c>
      <c r="H5754">
        <v>597</v>
      </c>
      <c r="I5754" s="68" t="str">
        <f>VLOOKUP(E5754,Refs!$P$2:$R$29,3,FALSE)</f>
        <v>Y58</v>
      </c>
      <c r="J5754" s="68" t="str">
        <f>VLOOKUP(E5754,Refs!$P$2:$S$29,4,FALSE)</f>
        <v>South West</v>
      </c>
      <c r="K5754" s="28">
        <f t="shared" si="182"/>
        <v>597</v>
      </c>
    </row>
    <row r="5755" spans="1:11" x14ac:dyDescent="0.35">
      <c r="A5755" s="69">
        <f t="shared" si="183"/>
        <v>45809</v>
      </c>
      <c r="B5755" t="s">
        <v>921</v>
      </c>
      <c r="C5755" t="s">
        <v>288</v>
      </c>
      <c r="D5755" t="s">
        <v>896</v>
      </c>
      <c r="E5755" t="s">
        <v>714</v>
      </c>
      <c r="F5755" t="s">
        <v>713</v>
      </c>
      <c r="G5755" t="s">
        <v>94</v>
      </c>
      <c r="H5755">
        <v>122</v>
      </c>
      <c r="I5755" s="68" t="str">
        <f>VLOOKUP(E5755,Refs!$P$2:$R$29,3,FALSE)</f>
        <v>Y58</v>
      </c>
      <c r="J5755" s="68" t="str">
        <f>VLOOKUP(E5755,Refs!$P$2:$S$29,4,FALSE)</f>
        <v>South West</v>
      </c>
      <c r="K5755" s="28">
        <f t="shared" si="182"/>
        <v>122</v>
      </c>
    </row>
    <row r="5756" spans="1:11" x14ac:dyDescent="0.35">
      <c r="A5756" s="69">
        <f t="shared" si="183"/>
        <v>45809</v>
      </c>
      <c r="B5756" t="s">
        <v>921</v>
      </c>
      <c r="C5756" t="s">
        <v>288</v>
      </c>
      <c r="D5756" t="s">
        <v>896</v>
      </c>
      <c r="E5756" t="s">
        <v>714</v>
      </c>
      <c r="F5756" t="s">
        <v>713</v>
      </c>
      <c r="G5756" t="s">
        <v>95</v>
      </c>
      <c r="H5756">
        <v>865</v>
      </c>
      <c r="I5756" s="68" t="str">
        <f>VLOOKUP(E5756,Refs!$P$2:$R$29,3,FALSE)</f>
        <v>Y58</v>
      </c>
      <c r="J5756" s="68" t="str">
        <f>VLOOKUP(E5756,Refs!$P$2:$S$29,4,FALSE)</f>
        <v>South West</v>
      </c>
      <c r="K5756" s="28">
        <f t="shared" si="182"/>
        <v>865</v>
      </c>
    </row>
    <row r="5757" spans="1:11" x14ac:dyDescent="0.35">
      <c r="A5757" s="69">
        <f t="shared" si="183"/>
        <v>45809</v>
      </c>
      <c r="B5757" t="s">
        <v>921</v>
      </c>
      <c r="C5757" t="s">
        <v>288</v>
      </c>
      <c r="D5757" t="s">
        <v>896</v>
      </c>
      <c r="E5757" t="s">
        <v>714</v>
      </c>
      <c r="F5757" t="s">
        <v>713</v>
      </c>
      <c r="G5757" t="s">
        <v>96</v>
      </c>
      <c r="H5757">
        <v>53</v>
      </c>
      <c r="I5757" s="68" t="str">
        <f>VLOOKUP(E5757,Refs!$P$2:$R$29,3,FALSE)</f>
        <v>Y58</v>
      </c>
      <c r="J5757" s="68" t="str">
        <f>VLOOKUP(E5757,Refs!$P$2:$S$29,4,FALSE)</f>
        <v>South West</v>
      </c>
      <c r="K5757" s="28">
        <f t="shared" si="182"/>
        <v>53</v>
      </c>
    </row>
    <row r="5758" spans="1:11" x14ac:dyDescent="0.35">
      <c r="A5758" s="69">
        <f t="shared" si="183"/>
        <v>45809</v>
      </c>
      <c r="B5758" t="s">
        <v>921</v>
      </c>
      <c r="C5758" t="s">
        <v>288</v>
      </c>
      <c r="D5758" t="s">
        <v>896</v>
      </c>
      <c r="E5758" t="s">
        <v>714</v>
      </c>
      <c r="F5758" t="s">
        <v>713</v>
      </c>
      <c r="G5758" t="s">
        <v>97</v>
      </c>
      <c r="H5758">
        <v>1303</v>
      </c>
      <c r="I5758" s="68" t="str">
        <f>VLOOKUP(E5758,Refs!$P$2:$R$29,3,FALSE)</f>
        <v>Y58</v>
      </c>
      <c r="J5758" s="68" t="str">
        <f>VLOOKUP(E5758,Refs!$P$2:$S$29,4,FALSE)</f>
        <v>South West</v>
      </c>
      <c r="K5758" s="28">
        <f t="shared" si="182"/>
        <v>1303</v>
      </c>
    </row>
    <row r="5759" spans="1:11" x14ac:dyDescent="0.35">
      <c r="A5759" s="69">
        <f t="shared" si="183"/>
        <v>45809</v>
      </c>
      <c r="B5759" t="s">
        <v>921</v>
      </c>
      <c r="C5759" t="s">
        <v>288</v>
      </c>
      <c r="D5759" t="s">
        <v>896</v>
      </c>
      <c r="E5759" t="s">
        <v>714</v>
      </c>
      <c r="F5759" t="s">
        <v>713</v>
      </c>
      <c r="G5759" t="s">
        <v>31</v>
      </c>
      <c r="H5759">
        <v>761</v>
      </c>
      <c r="I5759" s="68" t="str">
        <f>VLOOKUP(E5759,Refs!$P$2:$R$29,3,FALSE)</f>
        <v>Y58</v>
      </c>
      <c r="J5759" s="68" t="str">
        <f>VLOOKUP(E5759,Refs!$P$2:$S$29,4,FALSE)</f>
        <v>South West</v>
      </c>
      <c r="K5759" s="28">
        <f t="shared" si="182"/>
        <v>761</v>
      </c>
    </row>
    <row r="5760" spans="1:11" x14ac:dyDescent="0.35">
      <c r="A5760" s="69">
        <f t="shared" si="183"/>
        <v>45809</v>
      </c>
      <c r="B5760" t="s">
        <v>921</v>
      </c>
      <c r="C5760" t="s">
        <v>288</v>
      </c>
      <c r="D5760" t="s">
        <v>896</v>
      </c>
      <c r="E5760" t="s">
        <v>714</v>
      </c>
      <c r="F5760" t="s">
        <v>713</v>
      </c>
      <c r="G5760" t="s">
        <v>98</v>
      </c>
      <c r="H5760">
        <v>4254</v>
      </c>
      <c r="I5760" s="68" t="str">
        <f>VLOOKUP(E5760,Refs!$P$2:$R$29,3,FALSE)</f>
        <v>Y58</v>
      </c>
      <c r="J5760" s="68" t="str">
        <f>VLOOKUP(E5760,Refs!$P$2:$S$29,4,FALSE)</f>
        <v>South West</v>
      </c>
      <c r="K5760" s="28">
        <f t="shared" si="182"/>
        <v>4254</v>
      </c>
    </row>
    <row r="5761" spans="1:11" x14ac:dyDescent="0.35">
      <c r="A5761" s="69">
        <f t="shared" si="183"/>
        <v>45809</v>
      </c>
      <c r="B5761" t="s">
        <v>921</v>
      </c>
      <c r="C5761" t="s">
        <v>288</v>
      </c>
      <c r="D5761" t="s">
        <v>896</v>
      </c>
      <c r="E5761" t="s">
        <v>714</v>
      </c>
      <c r="F5761" t="s">
        <v>713</v>
      </c>
      <c r="G5761" t="s">
        <v>99</v>
      </c>
      <c r="H5761">
        <v>3741</v>
      </c>
      <c r="I5761" s="68" t="str">
        <f>VLOOKUP(E5761,Refs!$P$2:$R$29,3,FALSE)</f>
        <v>Y58</v>
      </c>
      <c r="J5761" s="68" t="str">
        <f>VLOOKUP(E5761,Refs!$P$2:$S$29,4,FALSE)</f>
        <v>South West</v>
      </c>
      <c r="K5761" s="28">
        <f t="shared" si="182"/>
        <v>3741</v>
      </c>
    </row>
    <row r="5762" spans="1:11" x14ac:dyDescent="0.35">
      <c r="A5762" s="69">
        <f t="shared" si="183"/>
        <v>45809</v>
      </c>
      <c r="B5762" t="s">
        <v>921</v>
      </c>
      <c r="C5762" t="s">
        <v>288</v>
      </c>
      <c r="D5762" t="s">
        <v>896</v>
      </c>
      <c r="E5762" t="s">
        <v>714</v>
      </c>
      <c r="F5762" t="s">
        <v>713</v>
      </c>
      <c r="G5762" t="s">
        <v>100</v>
      </c>
      <c r="H5762">
        <v>2927</v>
      </c>
      <c r="I5762" s="68" t="str">
        <f>VLOOKUP(E5762,Refs!$P$2:$R$29,3,FALSE)</f>
        <v>Y58</v>
      </c>
      <c r="J5762" s="68" t="str">
        <f>VLOOKUP(E5762,Refs!$P$2:$S$29,4,FALSE)</f>
        <v>South West</v>
      </c>
      <c r="K5762" s="28">
        <f t="shared" ref="K5762:K5825" si="184">IF(OR(H5762="NULL",H5762=0,H5762=""),"",H5762)</f>
        <v>2927</v>
      </c>
    </row>
    <row r="5763" spans="1:11" x14ac:dyDescent="0.35">
      <c r="A5763" s="69">
        <f t="shared" ref="A5763:A5826" si="185">DATEVALUE(RIGHT(B5763,8))</f>
        <v>45809</v>
      </c>
      <c r="B5763" t="s">
        <v>921</v>
      </c>
      <c r="C5763" t="s">
        <v>288</v>
      </c>
      <c r="D5763" t="s">
        <v>896</v>
      </c>
      <c r="E5763" t="s">
        <v>714</v>
      </c>
      <c r="F5763" t="s">
        <v>713</v>
      </c>
      <c r="G5763" t="s">
        <v>101</v>
      </c>
      <c r="H5763">
        <v>1872</v>
      </c>
      <c r="I5763" s="68" t="str">
        <f>VLOOKUP(E5763,Refs!$P$2:$R$29,3,FALSE)</f>
        <v>Y58</v>
      </c>
      <c r="J5763" s="68" t="str">
        <f>VLOOKUP(E5763,Refs!$P$2:$S$29,4,FALSE)</f>
        <v>South West</v>
      </c>
      <c r="K5763" s="28">
        <f t="shared" si="184"/>
        <v>1872</v>
      </c>
    </row>
    <row r="5764" spans="1:11" x14ac:dyDescent="0.35">
      <c r="A5764" s="69">
        <f t="shared" si="185"/>
        <v>45809</v>
      </c>
      <c r="B5764" t="s">
        <v>921</v>
      </c>
      <c r="C5764" t="s">
        <v>288</v>
      </c>
      <c r="D5764" t="s">
        <v>896</v>
      </c>
      <c r="E5764" t="s">
        <v>714</v>
      </c>
      <c r="F5764" t="s">
        <v>713</v>
      </c>
      <c r="G5764" t="s">
        <v>102</v>
      </c>
      <c r="H5764">
        <v>795</v>
      </c>
      <c r="I5764" s="68" t="str">
        <f>VLOOKUP(E5764,Refs!$P$2:$R$29,3,FALSE)</f>
        <v>Y58</v>
      </c>
      <c r="J5764" s="68" t="str">
        <f>VLOOKUP(E5764,Refs!$P$2:$S$29,4,FALSE)</f>
        <v>South West</v>
      </c>
      <c r="K5764" s="28">
        <f t="shared" si="184"/>
        <v>795</v>
      </c>
    </row>
    <row r="5765" spans="1:11" x14ac:dyDescent="0.35">
      <c r="A5765" s="69">
        <f t="shared" si="185"/>
        <v>45809</v>
      </c>
      <c r="B5765" t="s">
        <v>921</v>
      </c>
      <c r="C5765" t="s">
        <v>288</v>
      </c>
      <c r="D5765" t="s">
        <v>896</v>
      </c>
      <c r="E5765" t="s">
        <v>714</v>
      </c>
      <c r="F5765" t="s">
        <v>713</v>
      </c>
      <c r="G5765" t="s">
        <v>103</v>
      </c>
      <c r="H5765">
        <v>280</v>
      </c>
      <c r="I5765" s="68" t="str">
        <f>VLOOKUP(E5765,Refs!$P$2:$R$29,3,FALSE)</f>
        <v>Y58</v>
      </c>
      <c r="J5765" s="68" t="str">
        <f>VLOOKUP(E5765,Refs!$P$2:$S$29,4,FALSE)</f>
        <v>South West</v>
      </c>
      <c r="K5765" s="28">
        <f t="shared" si="184"/>
        <v>280</v>
      </c>
    </row>
    <row r="5766" spans="1:11" x14ac:dyDescent="0.35">
      <c r="A5766" s="69">
        <f t="shared" si="185"/>
        <v>45809</v>
      </c>
      <c r="B5766" t="s">
        <v>921</v>
      </c>
      <c r="C5766" t="s">
        <v>288</v>
      </c>
      <c r="D5766" t="s">
        <v>896</v>
      </c>
      <c r="E5766" t="s">
        <v>714</v>
      </c>
      <c r="F5766" t="s">
        <v>713</v>
      </c>
      <c r="G5766" t="s">
        <v>104</v>
      </c>
      <c r="H5766">
        <v>1921</v>
      </c>
      <c r="I5766" s="68" t="str">
        <f>VLOOKUP(E5766,Refs!$P$2:$R$29,3,FALSE)</f>
        <v>Y58</v>
      </c>
      <c r="J5766" s="68" t="str">
        <f>VLOOKUP(E5766,Refs!$P$2:$S$29,4,FALSE)</f>
        <v>South West</v>
      </c>
      <c r="K5766" s="28">
        <f t="shared" si="184"/>
        <v>1921</v>
      </c>
    </row>
    <row r="5767" spans="1:11" x14ac:dyDescent="0.35">
      <c r="A5767" s="69">
        <f t="shared" si="185"/>
        <v>45809</v>
      </c>
      <c r="B5767" t="s">
        <v>921</v>
      </c>
      <c r="C5767" t="s">
        <v>288</v>
      </c>
      <c r="D5767" t="s">
        <v>896</v>
      </c>
      <c r="E5767" t="s">
        <v>714</v>
      </c>
      <c r="F5767" t="s">
        <v>713</v>
      </c>
      <c r="G5767" t="s">
        <v>105</v>
      </c>
      <c r="H5767">
        <v>4518753</v>
      </c>
      <c r="I5767" s="68" t="str">
        <f>VLOOKUP(E5767,Refs!$P$2:$R$29,3,FALSE)</f>
        <v>Y58</v>
      </c>
      <c r="J5767" s="68" t="str">
        <f>VLOOKUP(E5767,Refs!$P$2:$S$29,4,FALSE)</f>
        <v>South West</v>
      </c>
      <c r="K5767" s="28">
        <f t="shared" si="184"/>
        <v>4518753</v>
      </c>
    </row>
    <row r="5768" spans="1:11" x14ac:dyDescent="0.35">
      <c r="A5768" s="69">
        <f t="shared" si="185"/>
        <v>45809</v>
      </c>
      <c r="B5768" t="s">
        <v>921</v>
      </c>
      <c r="C5768" t="s">
        <v>288</v>
      </c>
      <c r="D5768" t="s">
        <v>896</v>
      </c>
      <c r="E5768" t="s">
        <v>714</v>
      </c>
      <c r="F5768" t="s">
        <v>713</v>
      </c>
      <c r="G5768" t="s">
        <v>106</v>
      </c>
      <c r="H5768">
        <v>3309</v>
      </c>
      <c r="I5768" s="68" t="str">
        <f>VLOOKUP(E5768,Refs!$P$2:$R$29,3,FALSE)</f>
        <v>Y58</v>
      </c>
      <c r="J5768" s="68" t="str">
        <f>VLOOKUP(E5768,Refs!$P$2:$S$29,4,FALSE)</f>
        <v>South West</v>
      </c>
      <c r="K5768" s="28">
        <f t="shared" si="184"/>
        <v>3309</v>
      </c>
    </row>
    <row r="5769" spans="1:11" x14ac:dyDescent="0.35">
      <c r="A5769" s="69">
        <f t="shared" si="185"/>
        <v>45809</v>
      </c>
      <c r="B5769" t="s">
        <v>921</v>
      </c>
      <c r="C5769" t="s">
        <v>288</v>
      </c>
      <c r="D5769" t="s">
        <v>896</v>
      </c>
      <c r="E5769" t="s">
        <v>714</v>
      </c>
      <c r="F5769" t="s">
        <v>713</v>
      </c>
      <c r="G5769" t="s">
        <v>107</v>
      </c>
      <c r="H5769">
        <v>2160</v>
      </c>
      <c r="I5769" s="68" t="str">
        <f>VLOOKUP(E5769,Refs!$P$2:$R$29,3,FALSE)</f>
        <v>Y58</v>
      </c>
      <c r="J5769" s="68" t="str">
        <f>VLOOKUP(E5769,Refs!$P$2:$S$29,4,FALSE)</f>
        <v>South West</v>
      </c>
      <c r="K5769" s="28">
        <f t="shared" si="184"/>
        <v>2160</v>
      </c>
    </row>
    <row r="5770" spans="1:11" x14ac:dyDescent="0.35">
      <c r="A5770" s="69">
        <f t="shared" si="185"/>
        <v>45809</v>
      </c>
      <c r="B5770" t="s">
        <v>921</v>
      </c>
      <c r="C5770" t="s">
        <v>288</v>
      </c>
      <c r="D5770" t="s">
        <v>896</v>
      </c>
      <c r="E5770" t="s">
        <v>714</v>
      </c>
      <c r="F5770" t="s">
        <v>713</v>
      </c>
      <c r="G5770" t="s">
        <v>108</v>
      </c>
      <c r="H5770">
        <v>314</v>
      </c>
      <c r="I5770" s="68" t="str">
        <f>VLOOKUP(E5770,Refs!$P$2:$R$29,3,FALSE)</f>
        <v>Y58</v>
      </c>
      <c r="J5770" s="68" t="str">
        <f>VLOOKUP(E5770,Refs!$P$2:$S$29,4,FALSE)</f>
        <v>South West</v>
      </c>
      <c r="K5770" s="28">
        <f t="shared" si="184"/>
        <v>314</v>
      </c>
    </row>
    <row r="5771" spans="1:11" x14ac:dyDescent="0.35">
      <c r="A5771" s="69">
        <f t="shared" si="185"/>
        <v>45809</v>
      </c>
      <c r="B5771" t="s">
        <v>921</v>
      </c>
      <c r="C5771" t="s">
        <v>288</v>
      </c>
      <c r="D5771" t="s">
        <v>896</v>
      </c>
      <c r="E5771" t="s">
        <v>714</v>
      </c>
      <c r="F5771" t="s">
        <v>713</v>
      </c>
      <c r="G5771" t="s">
        <v>109</v>
      </c>
      <c r="H5771">
        <v>810</v>
      </c>
      <c r="I5771" s="68" t="str">
        <f>VLOOKUP(E5771,Refs!$P$2:$R$29,3,FALSE)</f>
        <v>Y58</v>
      </c>
      <c r="J5771" s="68" t="str">
        <f>VLOOKUP(E5771,Refs!$P$2:$S$29,4,FALSE)</f>
        <v>South West</v>
      </c>
      <c r="K5771" s="28">
        <f t="shared" si="184"/>
        <v>810</v>
      </c>
    </row>
    <row r="5772" spans="1:11" x14ac:dyDescent="0.35">
      <c r="A5772" s="69">
        <f t="shared" si="185"/>
        <v>45809</v>
      </c>
      <c r="B5772" t="s">
        <v>921</v>
      </c>
      <c r="C5772" t="s">
        <v>288</v>
      </c>
      <c r="D5772" t="s">
        <v>896</v>
      </c>
      <c r="E5772" t="s">
        <v>714</v>
      </c>
      <c r="F5772" t="s">
        <v>713</v>
      </c>
      <c r="G5772" t="s">
        <v>110</v>
      </c>
      <c r="H5772">
        <v>3016963</v>
      </c>
      <c r="I5772" s="68" t="str">
        <f>VLOOKUP(E5772,Refs!$P$2:$R$29,3,FALSE)</f>
        <v>Y58</v>
      </c>
      <c r="J5772" s="68" t="str">
        <f>VLOOKUP(E5772,Refs!$P$2:$S$29,4,FALSE)</f>
        <v>South West</v>
      </c>
      <c r="K5772" s="28">
        <f t="shared" si="184"/>
        <v>3016963</v>
      </c>
    </row>
    <row r="5773" spans="1:11" x14ac:dyDescent="0.35">
      <c r="A5773" s="69">
        <f t="shared" si="185"/>
        <v>45809</v>
      </c>
      <c r="B5773" t="s">
        <v>921</v>
      </c>
      <c r="C5773" t="s">
        <v>288</v>
      </c>
      <c r="D5773" t="s">
        <v>896</v>
      </c>
      <c r="E5773" t="s">
        <v>714</v>
      </c>
      <c r="F5773" t="s">
        <v>713</v>
      </c>
      <c r="G5773" t="s">
        <v>111</v>
      </c>
      <c r="H5773">
        <v>1754</v>
      </c>
      <c r="I5773" s="68" t="str">
        <f>VLOOKUP(E5773,Refs!$P$2:$R$29,3,FALSE)</f>
        <v>Y58</v>
      </c>
      <c r="J5773" s="68" t="str">
        <f>VLOOKUP(E5773,Refs!$P$2:$S$29,4,FALSE)</f>
        <v>South West</v>
      </c>
      <c r="K5773" s="28">
        <f t="shared" si="184"/>
        <v>1754</v>
      </c>
    </row>
    <row r="5774" spans="1:11" x14ac:dyDescent="0.35">
      <c r="A5774" s="69">
        <f t="shared" si="185"/>
        <v>45809</v>
      </c>
      <c r="B5774" t="s">
        <v>921</v>
      </c>
      <c r="C5774" t="s">
        <v>288</v>
      </c>
      <c r="D5774" t="s">
        <v>896</v>
      </c>
      <c r="E5774" t="s">
        <v>714</v>
      </c>
      <c r="F5774" t="s">
        <v>713</v>
      </c>
      <c r="G5774" t="s">
        <v>814</v>
      </c>
      <c r="H5774">
        <v>13146</v>
      </c>
      <c r="I5774" s="68" t="str">
        <f>VLOOKUP(E5774,Refs!$P$2:$R$29,3,FALSE)</f>
        <v>Y58</v>
      </c>
      <c r="J5774" s="68" t="str">
        <f>VLOOKUP(E5774,Refs!$P$2:$S$29,4,FALSE)</f>
        <v>South West</v>
      </c>
      <c r="K5774" s="28">
        <f t="shared" si="184"/>
        <v>13146</v>
      </c>
    </row>
    <row r="5775" spans="1:11" x14ac:dyDescent="0.35">
      <c r="A5775" s="69">
        <f t="shared" si="185"/>
        <v>45809</v>
      </c>
      <c r="B5775" t="s">
        <v>921</v>
      </c>
      <c r="C5775" t="s">
        <v>288</v>
      </c>
      <c r="D5775" t="s">
        <v>896</v>
      </c>
      <c r="E5775" t="s">
        <v>714</v>
      </c>
      <c r="F5775" t="s">
        <v>713</v>
      </c>
      <c r="G5775" t="s">
        <v>815</v>
      </c>
      <c r="H5775">
        <v>274</v>
      </c>
      <c r="I5775" s="68" t="str">
        <f>VLOOKUP(E5775,Refs!$P$2:$R$29,3,FALSE)</f>
        <v>Y58</v>
      </c>
      <c r="J5775" s="68" t="str">
        <f>VLOOKUP(E5775,Refs!$P$2:$S$29,4,FALSE)</f>
        <v>South West</v>
      </c>
      <c r="K5775" s="28">
        <f t="shared" si="184"/>
        <v>274</v>
      </c>
    </row>
    <row r="5776" spans="1:11" x14ac:dyDescent="0.35">
      <c r="A5776" s="69">
        <f t="shared" si="185"/>
        <v>45809</v>
      </c>
      <c r="B5776" t="s">
        <v>921</v>
      </c>
      <c r="C5776" t="s">
        <v>288</v>
      </c>
      <c r="D5776" t="s">
        <v>896</v>
      </c>
      <c r="E5776" t="s">
        <v>714</v>
      </c>
      <c r="F5776" t="s">
        <v>713</v>
      </c>
      <c r="G5776" t="s">
        <v>112</v>
      </c>
      <c r="H5776">
        <v>21639</v>
      </c>
      <c r="I5776" s="68" t="str">
        <f>VLOOKUP(E5776,Refs!$P$2:$R$29,3,FALSE)</f>
        <v>Y58</v>
      </c>
      <c r="J5776" s="68" t="str">
        <f>VLOOKUP(E5776,Refs!$P$2:$S$29,4,FALSE)</f>
        <v>South West</v>
      </c>
      <c r="K5776" s="28">
        <f t="shared" si="184"/>
        <v>21639</v>
      </c>
    </row>
    <row r="5777" spans="1:11" x14ac:dyDescent="0.35">
      <c r="A5777" s="69">
        <f t="shared" si="185"/>
        <v>45809</v>
      </c>
      <c r="B5777" t="s">
        <v>921</v>
      </c>
      <c r="C5777" t="s">
        <v>288</v>
      </c>
      <c r="D5777" t="s">
        <v>896</v>
      </c>
      <c r="E5777" t="s">
        <v>714</v>
      </c>
      <c r="F5777" t="s">
        <v>713</v>
      </c>
      <c r="G5777" t="s">
        <v>113</v>
      </c>
      <c r="H5777">
        <v>44</v>
      </c>
      <c r="I5777" s="68" t="str">
        <f>VLOOKUP(E5777,Refs!$P$2:$R$29,3,FALSE)</f>
        <v>Y58</v>
      </c>
      <c r="J5777" s="68" t="str">
        <f>VLOOKUP(E5777,Refs!$P$2:$S$29,4,FALSE)</f>
        <v>South West</v>
      </c>
      <c r="K5777" s="28">
        <f t="shared" si="184"/>
        <v>44</v>
      </c>
    </row>
    <row r="5778" spans="1:11" x14ac:dyDescent="0.35">
      <c r="A5778" s="69">
        <f t="shared" si="185"/>
        <v>45809</v>
      </c>
      <c r="B5778" t="s">
        <v>921</v>
      </c>
      <c r="C5778" t="s">
        <v>288</v>
      </c>
      <c r="D5778" t="s">
        <v>896</v>
      </c>
      <c r="E5778" t="s">
        <v>714</v>
      </c>
      <c r="F5778" t="s">
        <v>713</v>
      </c>
      <c r="G5778" t="s">
        <v>114</v>
      </c>
      <c r="H5778">
        <v>17352</v>
      </c>
      <c r="I5778" s="68" t="str">
        <f>VLOOKUP(E5778,Refs!$P$2:$R$29,3,FALSE)</f>
        <v>Y58</v>
      </c>
      <c r="J5778" s="68" t="str">
        <f>VLOOKUP(E5778,Refs!$P$2:$S$29,4,FALSE)</f>
        <v>South West</v>
      </c>
      <c r="K5778" s="28">
        <f t="shared" si="184"/>
        <v>17352</v>
      </c>
    </row>
    <row r="5779" spans="1:11" x14ac:dyDescent="0.35">
      <c r="A5779" s="69">
        <f t="shared" si="185"/>
        <v>45809</v>
      </c>
      <c r="B5779" t="s">
        <v>921</v>
      </c>
      <c r="C5779" t="s">
        <v>288</v>
      </c>
      <c r="D5779" t="s">
        <v>896</v>
      </c>
      <c r="E5779" t="s">
        <v>714</v>
      </c>
      <c r="F5779" t="s">
        <v>713</v>
      </c>
      <c r="G5779" t="s">
        <v>115</v>
      </c>
      <c r="H5779">
        <v>5635</v>
      </c>
      <c r="I5779" s="68" t="str">
        <f>VLOOKUP(E5779,Refs!$P$2:$R$29,3,FALSE)</f>
        <v>Y58</v>
      </c>
      <c r="J5779" s="68" t="str">
        <f>VLOOKUP(E5779,Refs!$P$2:$S$29,4,FALSE)</f>
        <v>South West</v>
      </c>
      <c r="K5779" s="28">
        <f t="shared" si="184"/>
        <v>5635</v>
      </c>
    </row>
    <row r="5780" spans="1:11" x14ac:dyDescent="0.35">
      <c r="A5780" s="69">
        <f t="shared" si="185"/>
        <v>45809</v>
      </c>
      <c r="B5780" t="s">
        <v>921</v>
      </c>
      <c r="C5780" t="s">
        <v>288</v>
      </c>
      <c r="D5780" t="s">
        <v>896</v>
      </c>
      <c r="E5780" t="s">
        <v>714</v>
      </c>
      <c r="F5780" t="s">
        <v>713</v>
      </c>
      <c r="G5780" t="s">
        <v>116</v>
      </c>
      <c r="H5780">
        <v>4419</v>
      </c>
      <c r="I5780" s="68" t="str">
        <f>VLOOKUP(E5780,Refs!$P$2:$R$29,3,FALSE)</f>
        <v>Y58</v>
      </c>
      <c r="J5780" s="68" t="str">
        <f>VLOOKUP(E5780,Refs!$P$2:$S$29,4,FALSE)</f>
        <v>South West</v>
      </c>
      <c r="K5780" s="28">
        <f t="shared" si="184"/>
        <v>4419</v>
      </c>
    </row>
    <row r="5781" spans="1:11" x14ac:dyDescent="0.35">
      <c r="A5781" s="69">
        <f t="shared" si="185"/>
        <v>45809</v>
      </c>
      <c r="B5781" t="s">
        <v>921</v>
      </c>
      <c r="C5781" t="s">
        <v>288</v>
      </c>
      <c r="D5781" t="s">
        <v>896</v>
      </c>
      <c r="E5781" t="s">
        <v>714</v>
      </c>
      <c r="F5781" t="s">
        <v>713</v>
      </c>
      <c r="G5781" t="s">
        <v>117</v>
      </c>
      <c r="H5781">
        <v>2149</v>
      </c>
      <c r="I5781" s="68" t="str">
        <f>VLOOKUP(E5781,Refs!$P$2:$R$29,3,FALSE)</f>
        <v>Y58</v>
      </c>
      <c r="J5781" s="68" t="str">
        <f>VLOOKUP(E5781,Refs!$P$2:$S$29,4,FALSE)</f>
        <v>South West</v>
      </c>
      <c r="K5781" s="28">
        <f t="shared" si="184"/>
        <v>2149</v>
      </c>
    </row>
    <row r="5782" spans="1:11" x14ac:dyDescent="0.35">
      <c r="A5782" s="69">
        <f t="shared" si="185"/>
        <v>45809</v>
      </c>
      <c r="B5782" t="s">
        <v>921</v>
      </c>
      <c r="C5782" t="s">
        <v>288</v>
      </c>
      <c r="D5782" t="s">
        <v>896</v>
      </c>
      <c r="E5782" t="s">
        <v>714</v>
      </c>
      <c r="F5782" t="s">
        <v>713</v>
      </c>
      <c r="G5782" t="s">
        <v>118</v>
      </c>
      <c r="H5782">
        <v>9627</v>
      </c>
      <c r="I5782" s="68" t="str">
        <f>VLOOKUP(E5782,Refs!$P$2:$R$29,3,FALSE)</f>
        <v>Y58</v>
      </c>
      <c r="J5782" s="68" t="str">
        <f>VLOOKUP(E5782,Refs!$P$2:$S$29,4,FALSE)</f>
        <v>South West</v>
      </c>
      <c r="K5782" s="28">
        <f t="shared" si="184"/>
        <v>9627</v>
      </c>
    </row>
    <row r="5783" spans="1:11" x14ac:dyDescent="0.35">
      <c r="A5783" s="69">
        <f t="shared" si="185"/>
        <v>45809</v>
      </c>
      <c r="B5783" t="s">
        <v>921</v>
      </c>
      <c r="C5783" t="s">
        <v>288</v>
      </c>
      <c r="D5783" t="s">
        <v>896</v>
      </c>
      <c r="E5783" t="s">
        <v>714</v>
      </c>
      <c r="F5783" t="s">
        <v>713</v>
      </c>
      <c r="G5783" t="s">
        <v>119</v>
      </c>
      <c r="H5783">
        <v>2083</v>
      </c>
      <c r="I5783" s="68" t="str">
        <f>VLOOKUP(E5783,Refs!$P$2:$R$29,3,FALSE)</f>
        <v>Y58</v>
      </c>
      <c r="J5783" s="68" t="str">
        <f>VLOOKUP(E5783,Refs!$P$2:$S$29,4,FALSE)</f>
        <v>South West</v>
      </c>
      <c r="K5783" s="28">
        <f t="shared" si="184"/>
        <v>2083</v>
      </c>
    </row>
    <row r="5784" spans="1:11" x14ac:dyDescent="0.35">
      <c r="A5784" s="69">
        <f t="shared" si="185"/>
        <v>45809</v>
      </c>
      <c r="B5784" t="s">
        <v>921</v>
      </c>
      <c r="C5784" t="s">
        <v>288</v>
      </c>
      <c r="D5784" t="s">
        <v>896</v>
      </c>
      <c r="E5784" t="s">
        <v>714</v>
      </c>
      <c r="F5784" t="s">
        <v>713</v>
      </c>
      <c r="G5784" t="s">
        <v>120</v>
      </c>
      <c r="H5784">
        <v>764</v>
      </c>
      <c r="I5784" s="68" t="str">
        <f>VLOOKUP(E5784,Refs!$P$2:$R$29,3,FALSE)</f>
        <v>Y58</v>
      </c>
      <c r="J5784" s="68" t="str">
        <f>VLOOKUP(E5784,Refs!$P$2:$S$29,4,FALSE)</f>
        <v>South West</v>
      </c>
      <c r="K5784" s="28">
        <f t="shared" si="184"/>
        <v>764</v>
      </c>
    </row>
    <row r="5785" spans="1:11" x14ac:dyDescent="0.35">
      <c r="A5785" s="69">
        <f t="shared" si="185"/>
        <v>45809</v>
      </c>
      <c r="B5785" t="s">
        <v>921</v>
      </c>
      <c r="C5785" t="s">
        <v>288</v>
      </c>
      <c r="D5785" t="s">
        <v>896</v>
      </c>
      <c r="E5785" t="s">
        <v>714</v>
      </c>
      <c r="F5785" t="s">
        <v>713</v>
      </c>
      <c r="G5785" t="s">
        <v>121</v>
      </c>
      <c r="H5785">
        <v>557</v>
      </c>
      <c r="I5785" s="68" t="str">
        <f>VLOOKUP(E5785,Refs!$P$2:$R$29,3,FALSE)</f>
        <v>Y58</v>
      </c>
      <c r="J5785" s="68" t="str">
        <f>VLOOKUP(E5785,Refs!$P$2:$S$29,4,FALSE)</f>
        <v>South West</v>
      </c>
      <c r="K5785" s="28">
        <f t="shared" si="184"/>
        <v>557</v>
      </c>
    </row>
    <row r="5786" spans="1:11" x14ac:dyDescent="0.35">
      <c r="A5786" s="69">
        <f t="shared" si="185"/>
        <v>45809</v>
      </c>
      <c r="B5786" t="s">
        <v>921</v>
      </c>
      <c r="C5786" t="s">
        <v>288</v>
      </c>
      <c r="D5786" t="s">
        <v>896</v>
      </c>
      <c r="E5786" t="s">
        <v>714</v>
      </c>
      <c r="F5786" t="s">
        <v>713</v>
      </c>
      <c r="G5786" t="s">
        <v>122</v>
      </c>
      <c r="H5786">
        <v>3234</v>
      </c>
      <c r="I5786" s="68" t="str">
        <f>VLOOKUP(E5786,Refs!$P$2:$R$29,3,FALSE)</f>
        <v>Y58</v>
      </c>
      <c r="J5786" s="68" t="str">
        <f>VLOOKUP(E5786,Refs!$P$2:$S$29,4,FALSE)</f>
        <v>South West</v>
      </c>
      <c r="K5786" s="28">
        <f t="shared" si="184"/>
        <v>3234</v>
      </c>
    </row>
    <row r="5787" spans="1:11" x14ac:dyDescent="0.35">
      <c r="A5787" s="69">
        <f t="shared" si="185"/>
        <v>45809</v>
      </c>
      <c r="B5787" t="s">
        <v>921</v>
      </c>
      <c r="C5787" t="s">
        <v>288</v>
      </c>
      <c r="D5787" t="s">
        <v>896</v>
      </c>
      <c r="E5787" t="s">
        <v>714</v>
      </c>
      <c r="F5787" t="s">
        <v>713</v>
      </c>
      <c r="G5787" t="s">
        <v>123</v>
      </c>
      <c r="H5787">
        <v>821</v>
      </c>
      <c r="I5787" s="68" t="str">
        <f>VLOOKUP(E5787,Refs!$P$2:$R$29,3,FALSE)</f>
        <v>Y58</v>
      </c>
      <c r="J5787" s="68" t="str">
        <f>VLOOKUP(E5787,Refs!$P$2:$S$29,4,FALSE)</f>
        <v>South West</v>
      </c>
      <c r="K5787" s="28">
        <f t="shared" si="184"/>
        <v>821</v>
      </c>
    </row>
    <row r="5788" spans="1:11" x14ac:dyDescent="0.35">
      <c r="A5788" s="69">
        <f t="shared" si="185"/>
        <v>45809</v>
      </c>
      <c r="B5788" t="s">
        <v>921</v>
      </c>
      <c r="C5788" t="s">
        <v>288</v>
      </c>
      <c r="D5788" t="s">
        <v>896</v>
      </c>
      <c r="E5788" t="s">
        <v>714</v>
      </c>
      <c r="F5788" t="s">
        <v>713</v>
      </c>
      <c r="G5788" t="s">
        <v>124</v>
      </c>
      <c r="H5788">
        <v>27</v>
      </c>
      <c r="I5788" s="68" t="str">
        <f>VLOOKUP(E5788,Refs!$P$2:$R$29,3,FALSE)</f>
        <v>Y58</v>
      </c>
      <c r="J5788" s="68" t="str">
        <f>VLOOKUP(E5788,Refs!$P$2:$S$29,4,FALSE)</f>
        <v>South West</v>
      </c>
      <c r="K5788" s="28">
        <f t="shared" si="184"/>
        <v>27</v>
      </c>
    </row>
    <row r="5789" spans="1:11" x14ac:dyDescent="0.35">
      <c r="A5789" s="69">
        <f t="shared" si="185"/>
        <v>45809</v>
      </c>
      <c r="B5789" t="s">
        <v>921</v>
      </c>
      <c r="C5789" t="s">
        <v>288</v>
      </c>
      <c r="D5789" t="s">
        <v>896</v>
      </c>
      <c r="E5789" t="s">
        <v>714</v>
      </c>
      <c r="F5789" t="s">
        <v>713</v>
      </c>
      <c r="G5789" t="s">
        <v>125</v>
      </c>
      <c r="H5789">
        <v>0</v>
      </c>
      <c r="I5789" s="68" t="str">
        <f>VLOOKUP(E5789,Refs!$P$2:$R$29,3,FALSE)</f>
        <v>Y58</v>
      </c>
      <c r="J5789" s="68" t="str">
        <f>VLOOKUP(E5789,Refs!$P$2:$S$29,4,FALSE)</f>
        <v>South West</v>
      </c>
      <c r="K5789" s="28" t="str">
        <f t="shared" si="184"/>
        <v/>
      </c>
    </row>
    <row r="5790" spans="1:11" x14ac:dyDescent="0.35">
      <c r="A5790" s="69">
        <f t="shared" si="185"/>
        <v>45809</v>
      </c>
      <c r="B5790" t="s">
        <v>921</v>
      </c>
      <c r="C5790" t="s">
        <v>288</v>
      </c>
      <c r="D5790" t="s">
        <v>896</v>
      </c>
      <c r="E5790" t="s">
        <v>714</v>
      </c>
      <c r="F5790" t="s">
        <v>713</v>
      </c>
      <c r="G5790" t="s">
        <v>126</v>
      </c>
      <c r="H5790">
        <v>0</v>
      </c>
      <c r="I5790" s="68" t="str">
        <f>VLOOKUP(E5790,Refs!$P$2:$R$29,3,FALSE)</f>
        <v>Y58</v>
      </c>
      <c r="J5790" s="68" t="str">
        <f>VLOOKUP(E5790,Refs!$P$2:$S$29,4,FALSE)</f>
        <v>South West</v>
      </c>
      <c r="K5790" s="28" t="str">
        <f t="shared" si="184"/>
        <v/>
      </c>
    </row>
    <row r="5791" spans="1:11" x14ac:dyDescent="0.35">
      <c r="A5791" s="69">
        <f t="shared" si="185"/>
        <v>45809</v>
      </c>
      <c r="B5791" t="s">
        <v>921</v>
      </c>
      <c r="C5791" t="s">
        <v>288</v>
      </c>
      <c r="D5791" t="s">
        <v>896</v>
      </c>
      <c r="E5791" t="s">
        <v>714</v>
      </c>
      <c r="F5791" t="s">
        <v>713</v>
      </c>
      <c r="G5791" t="s">
        <v>127</v>
      </c>
      <c r="H5791">
        <v>0</v>
      </c>
      <c r="I5791" s="68" t="str">
        <f>VLOOKUP(E5791,Refs!$P$2:$R$29,3,FALSE)</f>
        <v>Y58</v>
      </c>
      <c r="J5791" s="68" t="str">
        <f>VLOOKUP(E5791,Refs!$P$2:$S$29,4,FALSE)</f>
        <v>South West</v>
      </c>
      <c r="K5791" s="28" t="str">
        <f t="shared" si="184"/>
        <v/>
      </c>
    </row>
    <row r="5792" spans="1:11" x14ac:dyDescent="0.35">
      <c r="A5792" s="69">
        <f t="shared" si="185"/>
        <v>45809</v>
      </c>
      <c r="B5792" t="s">
        <v>921</v>
      </c>
      <c r="C5792" t="s">
        <v>288</v>
      </c>
      <c r="D5792" t="s">
        <v>896</v>
      </c>
      <c r="E5792" t="s">
        <v>714</v>
      </c>
      <c r="F5792" t="s">
        <v>713</v>
      </c>
      <c r="G5792" t="s">
        <v>128</v>
      </c>
      <c r="H5792">
        <v>25</v>
      </c>
      <c r="I5792" s="68" t="str">
        <f>VLOOKUP(E5792,Refs!$P$2:$R$29,3,FALSE)</f>
        <v>Y58</v>
      </c>
      <c r="J5792" s="68" t="str">
        <f>VLOOKUP(E5792,Refs!$P$2:$S$29,4,FALSE)</f>
        <v>South West</v>
      </c>
      <c r="K5792" s="28">
        <f t="shared" si="184"/>
        <v>25</v>
      </c>
    </row>
    <row r="5793" spans="1:11" x14ac:dyDescent="0.35">
      <c r="A5793" s="69">
        <f t="shared" si="185"/>
        <v>45809</v>
      </c>
      <c r="B5793" t="s">
        <v>921</v>
      </c>
      <c r="C5793" t="s">
        <v>288</v>
      </c>
      <c r="D5793" t="s">
        <v>896</v>
      </c>
      <c r="E5793" t="s">
        <v>714</v>
      </c>
      <c r="F5793" t="s">
        <v>713</v>
      </c>
      <c r="G5793" t="s">
        <v>129</v>
      </c>
      <c r="H5793">
        <v>31</v>
      </c>
      <c r="I5793" s="68" t="str">
        <f>VLOOKUP(E5793,Refs!$P$2:$R$29,3,FALSE)</f>
        <v>Y58</v>
      </c>
      <c r="J5793" s="68" t="str">
        <f>VLOOKUP(E5793,Refs!$P$2:$S$29,4,FALSE)</f>
        <v>South West</v>
      </c>
      <c r="K5793" s="28">
        <f t="shared" si="184"/>
        <v>31</v>
      </c>
    </row>
    <row r="5794" spans="1:11" x14ac:dyDescent="0.35">
      <c r="A5794" s="69">
        <f t="shared" si="185"/>
        <v>45809</v>
      </c>
      <c r="B5794" t="s">
        <v>921</v>
      </c>
      <c r="C5794" t="s">
        <v>288</v>
      </c>
      <c r="D5794" t="s">
        <v>896</v>
      </c>
      <c r="E5794" t="s">
        <v>714</v>
      </c>
      <c r="F5794" t="s">
        <v>713</v>
      </c>
      <c r="G5794" t="s">
        <v>130</v>
      </c>
      <c r="H5794">
        <v>898</v>
      </c>
      <c r="I5794" s="68" t="str">
        <f>VLOOKUP(E5794,Refs!$P$2:$R$29,3,FALSE)</f>
        <v>Y58</v>
      </c>
      <c r="J5794" s="68" t="str">
        <f>VLOOKUP(E5794,Refs!$P$2:$S$29,4,FALSE)</f>
        <v>South West</v>
      </c>
      <c r="K5794" s="28">
        <f t="shared" si="184"/>
        <v>898</v>
      </c>
    </row>
    <row r="5795" spans="1:11" x14ac:dyDescent="0.35">
      <c r="A5795" s="69">
        <f t="shared" si="185"/>
        <v>45809</v>
      </c>
      <c r="B5795" t="s">
        <v>921</v>
      </c>
      <c r="C5795" t="s">
        <v>288</v>
      </c>
      <c r="D5795" t="s">
        <v>896</v>
      </c>
      <c r="E5795" t="s">
        <v>714</v>
      </c>
      <c r="F5795" t="s">
        <v>713</v>
      </c>
      <c r="G5795" t="s">
        <v>131</v>
      </c>
      <c r="H5795">
        <v>687</v>
      </c>
      <c r="I5795" s="68" t="str">
        <f>VLOOKUP(E5795,Refs!$P$2:$R$29,3,FALSE)</f>
        <v>Y58</v>
      </c>
      <c r="J5795" s="68" t="str">
        <f>VLOOKUP(E5795,Refs!$P$2:$S$29,4,FALSE)</f>
        <v>South West</v>
      </c>
      <c r="K5795" s="28">
        <f t="shared" si="184"/>
        <v>687</v>
      </c>
    </row>
    <row r="5796" spans="1:11" x14ac:dyDescent="0.35">
      <c r="A5796" s="69">
        <f t="shared" si="185"/>
        <v>45809</v>
      </c>
      <c r="B5796" t="s">
        <v>921</v>
      </c>
      <c r="C5796" t="s">
        <v>288</v>
      </c>
      <c r="D5796" t="s">
        <v>896</v>
      </c>
      <c r="E5796" t="s">
        <v>714</v>
      </c>
      <c r="F5796" t="s">
        <v>713</v>
      </c>
      <c r="G5796" t="s">
        <v>132</v>
      </c>
      <c r="H5796">
        <v>2454</v>
      </c>
      <c r="I5796" s="68" t="str">
        <f>VLOOKUP(E5796,Refs!$P$2:$R$29,3,FALSE)</f>
        <v>Y58</v>
      </c>
      <c r="J5796" s="68" t="str">
        <f>VLOOKUP(E5796,Refs!$P$2:$S$29,4,FALSE)</f>
        <v>South West</v>
      </c>
      <c r="K5796" s="28">
        <f t="shared" si="184"/>
        <v>2454</v>
      </c>
    </row>
    <row r="5797" spans="1:11" x14ac:dyDescent="0.35">
      <c r="A5797" s="69">
        <f t="shared" si="185"/>
        <v>45809</v>
      </c>
      <c r="B5797" t="s">
        <v>921</v>
      </c>
      <c r="C5797" t="s">
        <v>288</v>
      </c>
      <c r="D5797" t="s">
        <v>896</v>
      </c>
      <c r="E5797" t="s">
        <v>714</v>
      </c>
      <c r="F5797" t="s">
        <v>713</v>
      </c>
      <c r="G5797" t="s">
        <v>133</v>
      </c>
      <c r="H5797">
        <v>2315</v>
      </c>
      <c r="I5797" s="68" t="str">
        <f>VLOOKUP(E5797,Refs!$P$2:$R$29,3,FALSE)</f>
        <v>Y58</v>
      </c>
      <c r="J5797" s="68" t="str">
        <f>VLOOKUP(E5797,Refs!$P$2:$S$29,4,FALSE)</f>
        <v>South West</v>
      </c>
      <c r="K5797" s="28">
        <f t="shared" si="184"/>
        <v>2315</v>
      </c>
    </row>
    <row r="5798" spans="1:11" x14ac:dyDescent="0.35">
      <c r="A5798" s="69">
        <f t="shared" si="185"/>
        <v>45809</v>
      </c>
      <c r="B5798" t="s">
        <v>921</v>
      </c>
      <c r="C5798" t="s">
        <v>288</v>
      </c>
      <c r="D5798" t="s">
        <v>896</v>
      </c>
      <c r="E5798" t="s">
        <v>714</v>
      </c>
      <c r="F5798" t="s">
        <v>713</v>
      </c>
      <c r="G5798" t="s">
        <v>134</v>
      </c>
      <c r="H5798">
        <v>763</v>
      </c>
      <c r="I5798" s="68" t="str">
        <f>VLOOKUP(E5798,Refs!$P$2:$R$29,3,FALSE)</f>
        <v>Y58</v>
      </c>
      <c r="J5798" s="68" t="str">
        <f>VLOOKUP(E5798,Refs!$P$2:$S$29,4,FALSE)</f>
        <v>South West</v>
      </c>
      <c r="K5798" s="28">
        <f t="shared" si="184"/>
        <v>763</v>
      </c>
    </row>
    <row r="5799" spans="1:11" x14ac:dyDescent="0.35">
      <c r="A5799" s="69">
        <f t="shared" si="185"/>
        <v>45809</v>
      </c>
      <c r="B5799" t="s">
        <v>921</v>
      </c>
      <c r="C5799" t="s">
        <v>288</v>
      </c>
      <c r="D5799" t="s">
        <v>896</v>
      </c>
      <c r="E5799" t="s">
        <v>714</v>
      </c>
      <c r="F5799" t="s">
        <v>713</v>
      </c>
      <c r="G5799" t="s">
        <v>135</v>
      </c>
      <c r="H5799">
        <v>736</v>
      </c>
      <c r="I5799" s="68" t="str">
        <f>VLOOKUP(E5799,Refs!$P$2:$R$29,3,FALSE)</f>
        <v>Y58</v>
      </c>
      <c r="J5799" s="68" t="str">
        <f>VLOOKUP(E5799,Refs!$P$2:$S$29,4,FALSE)</f>
        <v>South West</v>
      </c>
      <c r="K5799" s="28">
        <f t="shared" si="184"/>
        <v>736</v>
      </c>
    </row>
    <row r="5800" spans="1:11" x14ac:dyDescent="0.35">
      <c r="A5800" s="69">
        <f t="shared" si="185"/>
        <v>45809</v>
      </c>
      <c r="B5800" t="s">
        <v>921</v>
      </c>
      <c r="C5800" t="s">
        <v>288</v>
      </c>
      <c r="D5800" t="s">
        <v>896</v>
      </c>
      <c r="E5800" t="s">
        <v>714</v>
      </c>
      <c r="F5800" t="s">
        <v>713</v>
      </c>
      <c r="G5800" t="s">
        <v>136</v>
      </c>
      <c r="H5800">
        <v>162</v>
      </c>
      <c r="I5800" s="68" t="str">
        <f>VLOOKUP(E5800,Refs!$P$2:$R$29,3,FALSE)</f>
        <v>Y58</v>
      </c>
      <c r="J5800" s="68" t="str">
        <f>VLOOKUP(E5800,Refs!$P$2:$S$29,4,FALSE)</f>
        <v>South West</v>
      </c>
      <c r="K5800" s="28">
        <f t="shared" si="184"/>
        <v>162</v>
      </c>
    </row>
    <row r="5801" spans="1:11" x14ac:dyDescent="0.35">
      <c r="A5801" s="69">
        <f t="shared" si="185"/>
        <v>45809</v>
      </c>
      <c r="B5801" t="s">
        <v>921</v>
      </c>
      <c r="C5801" t="s">
        <v>288</v>
      </c>
      <c r="D5801" t="s">
        <v>896</v>
      </c>
      <c r="E5801" t="s">
        <v>714</v>
      </c>
      <c r="F5801" t="s">
        <v>713</v>
      </c>
      <c r="G5801" t="s">
        <v>137</v>
      </c>
      <c r="H5801">
        <v>130</v>
      </c>
      <c r="I5801" s="68" t="str">
        <f>VLOOKUP(E5801,Refs!$P$2:$R$29,3,FALSE)</f>
        <v>Y58</v>
      </c>
      <c r="J5801" s="68" t="str">
        <f>VLOOKUP(E5801,Refs!$P$2:$S$29,4,FALSE)</f>
        <v>South West</v>
      </c>
      <c r="K5801" s="28">
        <f t="shared" si="184"/>
        <v>130</v>
      </c>
    </row>
    <row r="5802" spans="1:11" x14ac:dyDescent="0.35">
      <c r="A5802" s="69">
        <f t="shared" si="185"/>
        <v>45809</v>
      </c>
      <c r="B5802" t="s">
        <v>921</v>
      </c>
      <c r="C5802" t="s">
        <v>288</v>
      </c>
      <c r="D5802" t="s">
        <v>896</v>
      </c>
      <c r="E5802" t="s">
        <v>714</v>
      </c>
      <c r="F5802" t="s">
        <v>713</v>
      </c>
      <c r="G5802" t="s">
        <v>138</v>
      </c>
      <c r="H5802">
        <v>6</v>
      </c>
      <c r="I5802" s="68" t="str">
        <f>VLOOKUP(E5802,Refs!$P$2:$R$29,3,FALSE)</f>
        <v>Y58</v>
      </c>
      <c r="J5802" s="68" t="str">
        <f>VLOOKUP(E5802,Refs!$P$2:$S$29,4,FALSE)</f>
        <v>South West</v>
      </c>
      <c r="K5802" s="28">
        <f t="shared" si="184"/>
        <v>6</v>
      </c>
    </row>
    <row r="5803" spans="1:11" x14ac:dyDescent="0.35">
      <c r="A5803" s="69">
        <f t="shared" si="185"/>
        <v>45809</v>
      </c>
      <c r="B5803" t="s">
        <v>921</v>
      </c>
      <c r="C5803" t="s">
        <v>288</v>
      </c>
      <c r="D5803" t="s">
        <v>896</v>
      </c>
      <c r="E5803" t="s">
        <v>714</v>
      </c>
      <c r="F5803" t="s">
        <v>713</v>
      </c>
      <c r="G5803" t="s">
        <v>139</v>
      </c>
      <c r="H5803">
        <v>2</v>
      </c>
      <c r="I5803" s="68" t="str">
        <f>VLOOKUP(E5803,Refs!$P$2:$R$29,3,FALSE)</f>
        <v>Y58</v>
      </c>
      <c r="J5803" s="68" t="str">
        <f>VLOOKUP(E5803,Refs!$P$2:$S$29,4,FALSE)</f>
        <v>South West</v>
      </c>
      <c r="K5803" s="28">
        <f t="shared" si="184"/>
        <v>2</v>
      </c>
    </row>
    <row r="5804" spans="1:11" x14ac:dyDescent="0.35">
      <c r="A5804" s="69">
        <f t="shared" si="185"/>
        <v>45809</v>
      </c>
      <c r="B5804" t="s">
        <v>921</v>
      </c>
      <c r="C5804" t="s">
        <v>288</v>
      </c>
      <c r="D5804" t="s">
        <v>896</v>
      </c>
      <c r="E5804" t="s">
        <v>714</v>
      </c>
      <c r="F5804" t="s">
        <v>713</v>
      </c>
      <c r="G5804" t="s">
        <v>140</v>
      </c>
      <c r="H5804">
        <v>17</v>
      </c>
      <c r="I5804" s="68" t="str">
        <f>VLOOKUP(E5804,Refs!$P$2:$R$29,3,FALSE)</f>
        <v>Y58</v>
      </c>
      <c r="J5804" s="68" t="str">
        <f>VLOOKUP(E5804,Refs!$P$2:$S$29,4,FALSE)</f>
        <v>South West</v>
      </c>
      <c r="K5804" s="28">
        <f t="shared" si="184"/>
        <v>17</v>
      </c>
    </row>
    <row r="5805" spans="1:11" x14ac:dyDescent="0.35">
      <c r="A5805" s="69">
        <f t="shared" si="185"/>
        <v>45809</v>
      </c>
      <c r="B5805" t="s">
        <v>921</v>
      </c>
      <c r="C5805" t="s">
        <v>288</v>
      </c>
      <c r="D5805" t="s">
        <v>896</v>
      </c>
      <c r="E5805" t="s">
        <v>714</v>
      </c>
      <c r="F5805" t="s">
        <v>713</v>
      </c>
      <c r="G5805" t="s">
        <v>141</v>
      </c>
      <c r="H5805">
        <v>17</v>
      </c>
      <c r="I5805" s="68" t="str">
        <f>VLOOKUP(E5805,Refs!$P$2:$R$29,3,FALSE)</f>
        <v>Y58</v>
      </c>
      <c r="J5805" s="68" t="str">
        <f>VLOOKUP(E5805,Refs!$P$2:$S$29,4,FALSE)</f>
        <v>South West</v>
      </c>
      <c r="K5805" s="28">
        <f t="shared" si="184"/>
        <v>17</v>
      </c>
    </row>
    <row r="5806" spans="1:11" x14ac:dyDescent="0.35">
      <c r="A5806" s="69">
        <f t="shared" si="185"/>
        <v>45809</v>
      </c>
      <c r="B5806" t="s">
        <v>921</v>
      </c>
      <c r="C5806" t="s">
        <v>288</v>
      </c>
      <c r="D5806" t="s">
        <v>896</v>
      </c>
      <c r="E5806" t="s">
        <v>714</v>
      </c>
      <c r="F5806" t="s">
        <v>713</v>
      </c>
      <c r="G5806" t="s">
        <v>730</v>
      </c>
      <c r="H5806">
        <v>92</v>
      </c>
      <c r="I5806" s="68" t="str">
        <f>VLOOKUP(E5806,Refs!$P$2:$R$29,3,FALSE)</f>
        <v>Y58</v>
      </c>
      <c r="J5806" s="68" t="str">
        <f>VLOOKUP(E5806,Refs!$P$2:$S$29,4,FALSE)</f>
        <v>South West</v>
      </c>
      <c r="K5806" s="28">
        <f t="shared" si="184"/>
        <v>92</v>
      </c>
    </row>
    <row r="5807" spans="1:11" x14ac:dyDescent="0.35">
      <c r="A5807" s="69">
        <f t="shared" si="185"/>
        <v>45809</v>
      </c>
      <c r="B5807" t="s">
        <v>921</v>
      </c>
      <c r="C5807" t="s">
        <v>288</v>
      </c>
      <c r="D5807" t="s">
        <v>896</v>
      </c>
      <c r="E5807" t="s">
        <v>714</v>
      </c>
      <c r="F5807" t="s">
        <v>713</v>
      </c>
      <c r="G5807" t="s">
        <v>729</v>
      </c>
      <c r="H5807">
        <v>54</v>
      </c>
      <c r="I5807" s="68" t="str">
        <f>VLOOKUP(E5807,Refs!$P$2:$R$29,3,FALSE)</f>
        <v>Y58</v>
      </c>
      <c r="J5807" s="68" t="str">
        <f>VLOOKUP(E5807,Refs!$P$2:$S$29,4,FALSE)</f>
        <v>South West</v>
      </c>
      <c r="K5807" s="28">
        <f t="shared" si="184"/>
        <v>54</v>
      </c>
    </row>
    <row r="5808" spans="1:11" x14ac:dyDescent="0.35">
      <c r="A5808" s="69">
        <f t="shared" si="185"/>
        <v>45809</v>
      </c>
      <c r="B5808" t="s">
        <v>921</v>
      </c>
      <c r="C5808" t="s">
        <v>288</v>
      </c>
      <c r="D5808" t="s">
        <v>896</v>
      </c>
      <c r="E5808" t="s">
        <v>714</v>
      </c>
      <c r="F5808" t="s">
        <v>713</v>
      </c>
      <c r="G5808" t="s">
        <v>732</v>
      </c>
      <c r="H5808">
        <v>132</v>
      </c>
      <c r="I5808" s="68" t="str">
        <f>VLOOKUP(E5808,Refs!$P$2:$R$29,3,FALSE)</f>
        <v>Y58</v>
      </c>
      <c r="J5808" s="68" t="str">
        <f>VLOOKUP(E5808,Refs!$P$2:$S$29,4,FALSE)</f>
        <v>South West</v>
      </c>
      <c r="K5808" s="28">
        <f t="shared" si="184"/>
        <v>132</v>
      </c>
    </row>
    <row r="5809" spans="1:11" x14ac:dyDescent="0.35">
      <c r="A5809" s="69">
        <f t="shared" si="185"/>
        <v>45809</v>
      </c>
      <c r="B5809" t="s">
        <v>921</v>
      </c>
      <c r="C5809" t="s">
        <v>288</v>
      </c>
      <c r="D5809" t="s">
        <v>896</v>
      </c>
      <c r="E5809" t="s">
        <v>714</v>
      </c>
      <c r="F5809" t="s">
        <v>713</v>
      </c>
      <c r="G5809" t="s">
        <v>731</v>
      </c>
      <c r="H5809">
        <v>107</v>
      </c>
      <c r="I5809" s="68" t="str">
        <f>VLOOKUP(E5809,Refs!$P$2:$R$29,3,FALSE)</f>
        <v>Y58</v>
      </c>
      <c r="J5809" s="68" t="str">
        <f>VLOOKUP(E5809,Refs!$P$2:$S$29,4,FALSE)</f>
        <v>South West</v>
      </c>
      <c r="K5809" s="28">
        <f t="shared" si="184"/>
        <v>107</v>
      </c>
    </row>
    <row r="5810" spans="1:11" x14ac:dyDescent="0.35">
      <c r="A5810" s="69">
        <f t="shared" si="185"/>
        <v>45809</v>
      </c>
      <c r="B5810" t="s">
        <v>921</v>
      </c>
      <c r="C5810" t="s">
        <v>272</v>
      </c>
      <c r="D5810" t="s">
        <v>889</v>
      </c>
      <c r="E5810" t="s">
        <v>325</v>
      </c>
      <c r="F5810" t="s">
        <v>326</v>
      </c>
      <c r="G5810" t="s">
        <v>10</v>
      </c>
      <c r="H5810">
        <v>7984</v>
      </c>
      <c r="I5810" s="68" t="str">
        <f>VLOOKUP(E5810,Refs!$P$2:$R$29,3,FALSE)</f>
        <v>Y59</v>
      </c>
      <c r="J5810" s="68" t="str">
        <f>VLOOKUP(E5810,Refs!$P$2:$S$29,4,FALSE)</f>
        <v>South East</v>
      </c>
      <c r="K5810" s="28">
        <f t="shared" si="184"/>
        <v>7984</v>
      </c>
    </row>
    <row r="5811" spans="1:11" x14ac:dyDescent="0.35">
      <c r="A5811" s="69">
        <f t="shared" si="185"/>
        <v>45809</v>
      </c>
      <c r="B5811" t="s">
        <v>921</v>
      </c>
      <c r="C5811" t="s">
        <v>272</v>
      </c>
      <c r="D5811" t="s">
        <v>889</v>
      </c>
      <c r="E5811" t="s">
        <v>325</v>
      </c>
      <c r="F5811" t="s">
        <v>326</v>
      </c>
      <c r="G5811" t="s">
        <v>70</v>
      </c>
      <c r="H5811">
        <v>549</v>
      </c>
      <c r="I5811" s="68" t="str">
        <f>VLOOKUP(E5811,Refs!$P$2:$R$29,3,FALSE)</f>
        <v>Y59</v>
      </c>
      <c r="J5811" s="68" t="str">
        <f>VLOOKUP(E5811,Refs!$P$2:$S$29,4,FALSE)</f>
        <v>South East</v>
      </c>
      <c r="K5811" s="28">
        <f t="shared" si="184"/>
        <v>549</v>
      </c>
    </row>
    <row r="5812" spans="1:11" x14ac:dyDescent="0.35">
      <c r="A5812" s="69">
        <f t="shared" si="185"/>
        <v>45809</v>
      </c>
      <c r="B5812" t="s">
        <v>921</v>
      </c>
      <c r="C5812" t="s">
        <v>272</v>
      </c>
      <c r="D5812" t="s">
        <v>889</v>
      </c>
      <c r="E5812" t="s">
        <v>325</v>
      </c>
      <c r="F5812" t="s">
        <v>326</v>
      </c>
      <c r="G5812" t="s">
        <v>20</v>
      </c>
      <c r="H5812">
        <v>6638</v>
      </c>
      <c r="I5812" s="68" t="str">
        <f>VLOOKUP(E5812,Refs!$P$2:$R$29,3,FALSE)</f>
        <v>Y59</v>
      </c>
      <c r="J5812" s="68" t="str">
        <f>VLOOKUP(E5812,Refs!$P$2:$S$29,4,FALSE)</f>
        <v>South East</v>
      </c>
      <c r="K5812" s="28">
        <f t="shared" si="184"/>
        <v>6638</v>
      </c>
    </row>
    <row r="5813" spans="1:11" x14ac:dyDescent="0.35">
      <c r="A5813" s="69">
        <f t="shared" si="185"/>
        <v>45809</v>
      </c>
      <c r="B5813" t="s">
        <v>921</v>
      </c>
      <c r="C5813" t="s">
        <v>272</v>
      </c>
      <c r="D5813" t="s">
        <v>889</v>
      </c>
      <c r="E5813" t="s">
        <v>325</v>
      </c>
      <c r="F5813" t="s">
        <v>326</v>
      </c>
      <c r="G5813" t="s">
        <v>23</v>
      </c>
      <c r="H5813">
        <v>5027</v>
      </c>
      <c r="I5813" s="68" t="str">
        <f>VLOOKUP(E5813,Refs!$P$2:$R$29,3,FALSE)</f>
        <v>Y59</v>
      </c>
      <c r="J5813" s="68" t="str">
        <f>VLOOKUP(E5813,Refs!$P$2:$S$29,4,FALSE)</f>
        <v>South East</v>
      </c>
      <c r="K5813" s="28">
        <f t="shared" si="184"/>
        <v>5027</v>
      </c>
    </row>
    <row r="5814" spans="1:11" x14ac:dyDescent="0.35">
      <c r="A5814" s="69">
        <f t="shared" si="185"/>
        <v>45809</v>
      </c>
      <c r="B5814" t="s">
        <v>921</v>
      </c>
      <c r="C5814" t="s">
        <v>272</v>
      </c>
      <c r="D5814" t="s">
        <v>889</v>
      </c>
      <c r="E5814" t="s">
        <v>325</v>
      </c>
      <c r="F5814" t="s">
        <v>326</v>
      </c>
      <c r="G5814" t="s">
        <v>19</v>
      </c>
      <c r="H5814">
        <v>1040</v>
      </c>
      <c r="I5814" s="68" t="str">
        <f>VLOOKUP(E5814,Refs!$P$2:$R$29,3,FALSE)</f>
        <v>Y59</v>
      </c>
      <c r="J5814" s="68" t="str">
        <f>VLOOKUP(E5814,Refs!$P$2:$S$29,4,FALSE)</f>
        <v>South East</v>
      </c>
      <c r="K5814" s="28">
        <f t="shared" si="184"/>
        <v>1040</v>
      </c>
    </row>
    <row r="5815" spans="1:11" x14ac:dyDescent="0.35">
      <c r="A5815" s="69">
        <f t="shared" si="185"/>
        <v>45809</v>
      </c>
      <c r="B5815" t="s">
        <v>921</v>
      </c>
      <c r="C5815" t="s">
        <v>272</v>
      </c>
      <c r="D5815" t="s">
        <v>889</v>
      </c>
      <c r="E5815" t="s">
        <v>325</v>
      </c>
      <c r="F5815" t="s">
        <v>326</v>
      </c>
      <c r="G5815" t="s">
        <v>21</v>
      </c>
      <c r="H5815">
        <v>788414</v>
      </c>
      <c r="I5815" s="68" t="str">
        <f>VLOOKUP(E5815,Refs!$P$2:$R$29,3,FALSE)</f>
        <v>Y59</v>
      </c>
      <c r="J5815" s="68" t="str">
        <f>VLOOKUP(E5815,Refs!$P$2:$S$29,4,FALSE)</f>
        <v>South East</v>
      </c>
      <c r="K5815" s="28">
        <f t="shared" si="184"/>
        <v>788414</v>
      </c>
    </row>
    <row r="5816" spans="1:11" x14ac:dyDescent="0.35">
      <c r="A5816" s="69">
        <f t="shared" si="185"/>
        <v>45809</v>
      </c>
      <c r="B5816" t="s">
        <v>921</v>
      </c>
      <c r="C5816" t="s">
        <v>272</v>
      </c>
      <c r="D5816" t="s">
        <v>889</v>
      </c>
      <c r="E5816" t="s">
        <v>325</v>
      </c>
      <c r="F5816" t="s">
        <v>326</v>
      </c>
      <c r="G5816" t="s">
        <v>71</v>
      </c>
      <c r="H5816">
        <v>647</v>
      </c>
      <c r="I5816" s="68" t="str">
        <f>VLOOKUP(E5816,Refs!$P$2:$R$29,3,FALSE)</f>
        <v>Y59</v>
      </c>
      <c r="J5816" s="68" t="str">
        <f>VLOOKUP(E5816,Refs!$P$2:$S$29,4,FALSE)</f>
        <v>South East</v>
      </c>
      <c r="K5816" s="28">
        <f t="shared" si="184"/>
        <v>647</v>
      </c>
    </row>
    <row r="5817" spans="1:11" x14ac:dyDescent="0.35">
      <c r="A5817" s="69">
        <f t="shared" si="185"/>
        <v>45809</v>
      </c>
      <c r="B5817" t="s">
        <v>921</v>
      </c>
      <c r="C5817" t="s">
        <v>272</v>
      </c>
      <c r="D5817" t="s">
        <v>889</v>
      </c>
      <c r="E5817" t="s">
        <v>325</v>
      </c>
      <c r="F5817" t="s">
        <v>326</v>
      </c>
      <c r="G5817" t="s">
        <v>72</v>
      </c>
      <c r="H5817">
        <v>1677</v>
      </c>
      <c r="I5817" s="68" t="str">
        <f>VLOOKUP(E5817,Refs!$P$2:$R$29,3,FALSE)</f>
        <v>Y59</v>
      </c>
      <c r="J5817" s="68" t="str">
        <f>VLOOKUP(E5817,Refs!$P$2:$S$29,4,FALSE)</f>
        <v>South East</v>
      </c>
      <c r="K5817" s="28">
        <f t="shared" si="184"/>
        <v>1677</v>
      </c>
    </row>
    <row r="5818" spans="1:11" x14ac:dyDescent="0.35">
      <c r="A5818" s="69">
        <f t="shared" si="185"/>
        <v>45809</v>
      </c>
      <c r="B5818" t="s">
        <v>921</v>
      </c>
      <c r="C5818" t="s">
        <v>272</v>
      </c>
      <c r="D5818" t="s">
        <v>889</v>
      </c>
      <c r="E5818" t="s">
        <v>325</v>
      </c>
      <c r="F5818" t="s">
        <v>326</v>
      </c>
      <c r="G5818" t="s">
        <v>73</v>
      </c>
      <c r="H5818">
        <v>215756</v>
      </c>
      <c r="I5818" s="68" t="str">
        <f>VLOOKUP(E5818,Refs!$P$2:$R$29,3,FALSE)</f>
        <v>Y59</v>
      </c>
      <c r="J5818" s="68" t="str">
        <f>VLOOKUP(E5818,Refs!$P$2:$S$29,4,FALSE)</f>
        <v>South East</v>
      </c>
      <c r="K5818" s="28">
        <f t="shared" si="184"/>
        <v>215756</v>
      </c>
    </row>
    <row r="5819" spans="1:11" x14ac:dyDescent="0.35">
      <c r="A5819" s="69">
        <f t="shared" si="185"/>
        <v>45809</v>
      </c>
      <c r="B5819" t="s">
        <v>921</v>
      </c>
      <c r="C5819" t="s">
        <v>272</v>
      </c>
      <c r="D5819" t="s">
        <v>889</v>
      </c>
      <c r="E5819" t="s">
        <v>325</v>
      </c>
      <c r="F5819" t="s">
        <v>326</v>
      </c>
      <c r="G5819" t="s">
        <v>74</v>
      </c>
      <c r="H5819">
        <v>644</v>
      </c>
      <c r="I5819" s="68" t="str">
        <f>VLOOKUP(E5819,Refs!$P$2:$R$29,3,FALSE)</f>
        <v>Y59</v>
      </c>
      <c r="J5819" s="68" t="str">
        <f>VLOOKUP(E5819,Refs!$P$2:$S$29,4,FALSE)</f>
        <v>South East</v>
      </c>
      <c r="K5819" s="28">
        <f t="shared" si="184"/>
        <v>644</v>
      </c>
    </row>
    <row r="5820" spans="1:11" x14ac:dyDescent="0.35">
      <c r="A5820" s="69">
        <f t="shared" si="185"/>
        <v>45809</v>
      </c>
      <c r="B5820" t="s">
        <v>921</v>
      </c>
      <c r="C5820" t="s">
        <v>272</v>
      </c>
      <c r="D5820" t="s">
        <v>889</v>
      </c>
      <c r="E5820" t="s">
        <v>325</v>
      </c>
      <c r="F5820" t="s">
        <v>326</v>
      </c>
      <c r="G5820" t="s">
        <v>75</v>
      </c>
      <c r="H5820">
        <v>736731</v>
      </c>
      <c r="I5820" s="68" t="str">
        <f>VLOOKUP(E5820,Refs!$P$2:$R$29,3,FALSE)</f>
        <v>Y59</v>
      </c>
      <c r="J5820" s="68" t="str">
        <f>VLOOKUP(E5820,Refs!$P$2:$S$29,4,FALSE)</f>
        <v>South East</v>
      </c>
      <c r="K5820" s="28">
        <f t="shared" si="184"/>
        <v>736731</v>
      </c>
    </row>
    <row r="5821" spans="1:11" x14ac:dyDescent="0.35">
      <c r="A5821" s="69">
        <f t="shared" si="185"/>
        <v>45809</v>
      </c>
      <c r="B5821" t="s">
        <v>921</v>
      </c>
      <c r="C5821" t="s">
        <v>272</v>
      </c>
      <c r="D5821" t="s">
        <v>889</v>
      </c>
      <c r="E5821" t="s">
        <v>325</v>
      </c>
      <c r="F5821" t="s">
        <v>326</v>
      </c>
      <c r="G5821" t="s">
        <v>26</v>
      </c>
      <c r="H5821">
        <v>6654</v>
      </c>
      <c r="I5821" s="68" t="str">
        <f>VLOOKUP(E5821,Refs!$P$2:$R$29,3,FALSE)</f>
        <v>Y59</v>
      </c>
      <c r="J5821" s="68" t="str">
        <f>VLOOKUP(E5821,Refs!$P$2:$S$29,4,FALSE)</f>
        <v>South East</v>
      </c>
      <c r="K5821" s="28">
        <f t="shared" si="184"/>
        <v>6654</v>
      </c>
    </row>
    <row r="5822" spans="1:11" x14ac:dyDescent="0.35">
      <c r="A5822" s="69">
        <f t="shared" si="185"/>
        <v>45809</v>
      </c>
      <c r="B5822" t="s">
        <v>921</v>
      </c>
      <c r="C5822" t="s">
        <v>272</v>
      </c>
      <c r="D5822" t="s">
        <v>889</v>
      </c>
      <c r="E5822" t="s">
        <v>325</v>
      </c>
      <c r="F5822" t="s">
        <v>326</v>
      </c>
      <c r="G5822" t="s">
        <v>76</v>
      </c>
      <c r="H5822">
        <v>0</v>
      </c>
      <c r="I5822" s="68" t="str">
        <f>VLOOKUP(E5822,Refs!$P$2:$R$29,3,FALSE)</f>
        <v>Y59</v>
      </c>
      <c r="J5822" s="68" t="str">
        <f>VLOOKUP(E5822,Refs!$P$2:$S$29,4,FALSE)</f>
        <v>South East</v>
      </c>
      <c r="K5822" s="28" t="str">
        <f t="shared" si="184"/>
        <v/>
      </c>
    </row>
    <row r="5823" spans="1:11" x14ac:dyDescent="0.35">
      <c r="A5823" s="69">
        <f t="shared" si="185"/>
        <v>45809</v>
      </c>
      <c r="B5823" t="s">
        <v>921</v>
      </c>
      <c r="C5823" t="s">
        <v>272</v>
      </c>
      <c r="D5823" t="s">
        <v>889</v>
      </c>
      <c r="E5823" t="s">
        <v>325</v>
      </c>
      <c r="F5823" t="s">
        <v>326</v>
      </c>
      <c r="G5823" t="s">
        <v>77</v>
      </c>
      <c r="H5823">
        <v>2840</v>
      </c>
      <c r="I5823" s="68" t="str">
        <f>VLOOKUP(E5823,Refs!$P$2:$R$29,3,FALSE)</f>
        <v>Y59</v>
      </c>
      <c r="J5823" s="68" t="str">
        <f>VLOOKUP(E5823,Refs!$P$2:$S$29,4,FALSE)</f>
        <v>South East</v>
      </c>
      <c r="K5823" s="28">
        <f t="shared" si="184"/>
        <v>2840</v>
      </c>
    </row>
    <row r="5824" spans="1:11" x14ac:dyDescent="0.35">
      <c r="A5824" s="69">
        <f t="shared" si="185"/>
        <v>45809</v>
      </c>
      <c r="B5824" t="s">
        <v>921</v>
      </c>
      <c r="C5824" t="s">
        <v>272</v>
      </c>
      <c r="D5824" t="s">
        <v>889</v>
      </c>
      <c r="E5824" t="s">
        <v>325</v>
      </c>
      <c r="F5824" t="s">
        <v>326</v>
      </c>
      <c r="G5824" t="s">
        <v>78</v>
      </c>
      <c r="H5824">
        <v>1609</v>
      </c>
      <c r="I5824" s="68" t="str">
        <f>VLOOKUP(E5824,Refs!$P$2:$R$29,3,FALSE)</f>
        <v>Y59</v>
      </c>
      <c r="J5824" s="68" t="str">
        <f>VLOOKUP(E5824,Refs!$P$2:$S$29,4,FALSE)</f>
        <v>South East</v>
      </c>
      <c r="K5824" s="28">
        <f t="shared" si="184"/>
        <v>1609</v>
      </c>
    </row>
    <row r="5825" spans="1:11" x14ac:dyDescent="0.35">
      <c r="A5825" s="69">
        <f t="shared" si="185"/>
        <v>45809</v>
      </c>
      <c r="B5825" t="s">
        <v>921</v>
      </c>
      <c r="C5825" t="s">
        <v>272</v>
      </c>
      <c r="D5825" t="s">
        <v>889</v>
      </c>
      <c r="E5825" t="s">
        <v>325</v>
      </c>
      <c r="F5825" t="s">
        <v>326</v>
      </c>
      <c r="G5825" t="s">
        <v>79</v>
      </c>
      <c r="H5825">
        <v>2205</v>
      </c>
      <c r="I5825" s="68" t="str">
        <f>VLOOKUP(E5825,Refs!$P$2:$R$29,3,FALSE)</f>
        <v>Y59</v>
      </c>
      <c r="J5825" s="68" t="str">
        <f>VLOOKUP(E5825,Refs!$P$2:$S$29,4,FALSE)</f>
        <v>South East</v>
      </c>
      <c r="K5825" s="28">
        <f t="shared" si="184"/>
        <v>2205</v>
      </c>
    </row>
    <row r="5826" spans="1:11" x14ac:dyDescent="0.35">
      <c r="A5826" s="69">
        <f t="shared" si="185"/>
        <v>45809</v>
      </c>
      <c r="B5826" t="s">
        <v>921</v>
      </c>
      <c r="C5826" t="s">
        <v>272</v>
      </c>
      <c r="D5826" t="s">
        <v>889</v>
      </c>
      <c r="E5826" t="s">
        <v>325</v>
      </c>
      <c r="F5826" t="s">
        <v>326</v>
      </c>
      <c r="G5826" t="s">
        <v>80</v>
      </c>
      <c r="H5826">
        <v>0</v>
      </c>
      <c r="I5826" s="68" t="str">
        <f>VLOOKUP(E5826,Refs!$P$2:$R$29,3,FALSE)</f>
        <v>Y59</v>
      </c>
      <c r="J5826" s="68" t="str">
        <f>VLOOKUP(E5826,Refs!$P$2:$S$29,4,FALSE)</f>
        <v>South East</v>
      </c>
      <c r="K5826" s="28" t="str">
        <f t="shared" ref="K5826:K5889" si="186">IF(OR(H5826="NULL",H5826=0,H5826=""),"",H5826)</f>
        <v/>
      </c>
    </row>
    <row r="5827" spans="1:11" x14ac:dyDescent="0.35">
      <c r="A5827" s="69">
        <f t="shared" ref="A5827:A5890" si="187">DATEVALUE(RIGHT(B5827,8))</f>
        <v>45809</v>
      </c>
      <c r="B5827" t="s">
        <v>921</v>
      </c>
      <c r="C5827" t="s">
        <v>272</v>
      </c>
      <c r="D5827" t="s">
        <v>889</v>
      </c>
      <c r="E5827" t="s">
        <v>325</v>
      </c>
      <c r="F5827" t="s">
        <v>326</v>
      </c>
      <c r="G5827" t="s">
        <v>25</v>
      </c>
      <c r="H5827">
        <v>3814</v>
      </c>
      <c r="I5827" s="68" t="str">
        <f>VLOOKUP(E5827,Refs!$P$2:$R$29,3,FALSE)</f>
        <v>Y59</v>
      </c>
      <c r="J5827" s="68" t="str">
        <f>VLOOKUP(E5827,Refs!$P$2:$S$29,4,FALSE)</f>
        <v>South East</v>
      </c>
      <c r="K5827" s="28">
        <f t="shared" si="186"/>
        <v>3814</v>
      </c>
    </row>
    <row r="5828" spans="1:11" x14ac:dyDescent="0.35">
      <c r="A5828" s="69">
        <f t="shared" si="187"/>
        <v>45809</v>
      </c>
      <c r="B5828" t="s">
        <v>921</v>
      </c>
      <c r="C5828" t="s">
        <v>272</v>
      </c>
      <c r="D5828" t="s">
        <v>889</v>
      </c>
      <c r="E5828" t="s">
        <v>325</v>
      </c>
      <c r="F5828" t="s">
        <v>326</v>
      </c>
      <c r="G5828" t="s">
        <v>81</v>
      </c>
      <c r="H5828">
        <v>1131</v>
      </c>
      <c r="I5828" s="68" t="str">
        <f>VLOOKUP(E5828,Refs!$P$2:$R$29,3,FALSE)</f>
        <v>Y59</v>
      </c>
      <c r="J5828" s="68" t="str">
        <f>VLOOKUP(E5828,Refs!$P$2:$S$29,4,FALSE)</f>
        <v>South East</v>
      </c>
      <c r="K5828" s="28">
        <f t="shared" si="186"/>
        <v>1131</v>
      </c>
    </row>
    <row r="5829" spans="1:11" x14ac:dyDescent="0.35">
      <c r="A5829" s="69">
        <f t="shared" si="187"/>
        <v>45809</v>
      </c>
      <c r="B5829" t="s">
        <v>921</v>
      </c>
      <c r="C5829" t="s">
        <v>272</v>
      </c>
      <c r="D5829" t="s">
        <v>889</v>
      </c>
      <c r="E5829" t="s">
        <v>325</v>
      </c>
      <c r="F5829" t="s">
        <v>326</v>
      </c>
      <c r="G5829" t="s">
        <v>82</v>
      </c>
      <c r="H5829">
        <v>1692</v>
      </c>
      <c r="I5829" s="68" t="str">
        <f>VLOOKUP(E5829,Refs!$P$2:$R$29,3,FALSE)</f>
        <v>Y59</v>
      </c>
      <c r="J5829" s="68" t="str">
        <f>VLOOKUP(E5829,Refs!$P$2:$S$29,4,FALSE)</f>
        <v>South East</v>
      </c>
      <c r="K5829" s="28">
        <f t="shared" si="186"/>
        <v>1692</v>
      </c>
    </row>
    <row r="5830" spans="1:11" x14ac:dyDescent="0.35">
      <c r="A5830" s="69">
        <f t="shared" si="187"/>
        <v>45809</v>
      </c>
      <c r="B5830" t="s">
        <v>921</v>
      </c>
      <c r="C5830" t="s">
        <v>272</v>
      </c>
      <c r="D5830" t="s">
        <v>889</v>
      </c>
      <c r="E5830" t="s">
        <v>325</v>
      </c>
      <c r="F5830" t="s">
        <v>326</v>
      </c>
      <c r="G5830" t="s">
        <v>83</v>
      </c>
      <c r="H5830">
        <v>1503</v>
      </c>
      <c r="I5830" s="68" t="str">
        <f>VLOOKUP(E5830,Refs!$P$2:$R$29,3,FALSE)</f>
        <v>Y59</v>
      </c>
      <c r="J5830" s="68" t="str">
        <f>VLOOKUP(E5830,Refs!$P$2:$S$29,4,FALSE)</f>
        <v>South East</v>
      </c>
      <c r="K5830" s="28">
        <f t="shared" si="186"/>
        <v>1503</v>
      </c>
    </row>
    <row r="5831" spans="1:11" x14ac:dyDescent="0.35">
      <c r="A5831" s="69">
        <f t="shared" si="187"/>
        <v>45809</v>
      </c>
      <c r="B5831" t="s">
        <v>921</v>
      </c>
      <c r="C5831" t="s">
        <v>272</v>
      </c>
      <c r="D5831" t="s">
        <v>889</v>
      </c>
      <c r="E5831" t="s">
        <v>325</v>
      </c>
      <c r="F5831" t="s">
        <v>326</v>
      </c>
      <c r="G5831" t="s">
        <v>84</v>
      </c>
      <c r="H5831">
        <v>431</v>
      </c>
      <c r="I5831" s="68" t="str">
        <f>VLOOKUP(E5831,Refs!$P$2:$R$29,3,FALSE)</f>
        <v>Y59</v>
      </c>
      <c r="J5831" s="68" t="str">
        <f>VLOOKUP(E5831,Refs!$P$2:$S$29,4,FALSE)</f>
        <v>South East</v>
      </c>
      <c r="K5831" s="28">
        <f t="shared" si="186"/>
        <v>431</v>
      </c>
    </row>
    <row r="5832" spans="1:11" x14ac:dyDescent="0.35">
      <c r="A5832" s="69">
        <f t="shared" si="187"/>
        <v>45809</v>
      </c>
      <c r="B5832" t="s">
        <v>921</v>
      </c>
      <c r="C5832" t="s">
        <v>272</v>
      </c>
      <c r="D5832" t="s">
        <v>889</v>
      </c>
      <c r="E5832" t="s">
        <v>325</v>
      </c>
      <c r="F5832" t="s">
        <v>326</v>
      </c>
      <c r="G5832" t="s">
        <v>85</v>
      </c>
      <c r="H5832">
        <v>2049</v>
      </c>
      <c r="I5832" s="68" t="str">
        <f>VLOOKUP(E5832,Refs!$P$2:$R$29,3,FALSE)</f>
        <v>Y59</v>
      </c>
      <c r="J5832" s="68" t="str">
        <f>VLOOKUP(E5832,Refs!$P$2:$S$29,4,FALSE)</f>
        <v>South East</v>
      </c>
      <c r="K5832" s="28">
        <f t="shared" si="186"/>
        <v>2049</v>
      </c>
    </row>
    <row r="5833" spans="1:11" x14ac:dyDescent="0.35">
      <c r="A5833" s="69">
        <f t="shared" si="187"/>
        <v>45809</v>
      </c>
      <c r="B5833" t="s">
        <v>921</v>
      </c>
      <c r="C5833" t="s">
        <v>272</v>
      </c>
      <c r="D5833" t="s">
        <v>889</v>
      </c>
      <c r="E5833" t="s">
        <v>325</v>
      </c>
      <c r="F5833" t="s">
        <v>326</v>
      </c>
      <c r="G5833" t="s">
        <v>86</v>
      </c>
      <c r="H5833">
        <v>95</v>
      </c>
      <c r="I5833" s="68" t="str">
        <f>VLOOKUP(E5833,Refs!$P$2:$R$29,3,FALSE)</f>
        <v>Y59</v>
      </c>
      <c r="J5833" s="68" t="str">
        <f>VLOOKUP(E5833,Refs!$P$2:$S$29,4,FALSE)</f>
        <v>South East</v>
      </c>
      <c r="K5833" s="28">
        <f t="shared" si="186"/>
        <v>95</v>
      </c>
    </row>
    <row r="5834" spans="1:11" x14ac:dyDescent="0.35">
      <c r="A5834" s="69">
        <f t="shared" si="187"/>
        <v>45809</v>
      </c>
      <c r="B5834" t="s">
        <v>921</v>
      </c>
      <c r="C5834" t="s">
        <v>272</v>
      </c>
      <c r="D5834" t="s">
        <v>889</v>
      </c>
      <c r="E5834" t="s">
        <v>325</v>
      </c>
      <c r="F5834" t="s">
        <v>326</v>
      </c>
      <c r="G5834" t="s">
        <v>87</v>
      </c>
      <c r="H5834">
        <v>93</v>
      </c>
      <c r="I5834" s="68" t="str">
        <f>VLOOKUP(E5834,Refs!$P$2:$R$29,3,FALSE)</f>
        <v>Y59</v>
      </c>
      <c r="J5834" s="68" t="str">
        <f>VLOOKUP(E5834,Refs!$P$2:$S$29,4,FALSE)</f>
        <v>South East</v>
      </c>
      <c r="K5834" s="28">
        <f t="shared" si="186"/>
        <v>93</v>
      </c>
    </row>
    <row r="5835" spans="1:11" x14ac:dyDescent="0.35">
      <c r="A5835" s="69">
        <f t="shared" si="187"/>
        <v>45809</v>
      </c>
      <c r="B5835" t="s">
        <v>921</v>
      </c>
      <c r="C5835" t="s">
        <v>272</v>
      </c>
      <c r="D5835" t="s">
        <v>889</v>
      </c>
      <c r="E5835" t="s">
        <v>325</v>
      </c>
      <c r="F5835" t="s">
        <v>326</v>
      </c>
      <c r="G5835" t="s">
        <v>88</v>
      </c>
      <c r="H5835">
        <v>787</v>
      </c>
      <c r="I5835" s="68" t="str">
        <f>VLOOKUP(E5835,Refs!$P$2:$R$29,3,FALSE)</f>
        <v>Y59</v>
      </c>
      <c r="J5835" s="68" t="str">
        <f>VLOOKUP(E5835,Refs!$P$2:$S$29,4,FALSE)</f>
        <v>South East</v>
      </c>
      <c r="K5835" s="28">
        <f t="shared" si="186"/>
        <v>787</v>
      </c>
    </row>
    <row r="5836" spans="1:11" x14ac:dyDescent="0.35">
      <c r="A5836" s="69">
        <f t="shared" si="187"/>
        <v>45809</v>
      </c>
      <c r="B5836" t="s">
        <v>921</v>
      </c>
      <c r="C5836" t="s">
        <v>272</v>
      </c>
      <c r="D5836" t="s">
        <v>889</v>
      </c>
      <c r="E5836" t="s">
        <v>325</v>
      </c>
      <c r="F5836" t="s">
        <v>326</v>
      </c>
      <c r="G5836" t="s">
        <v>89</v>
      </c>
      <c r="H5836">
        <v>3156</v>
      </c>
      <c r="I5836" s="68" t="str">
        <f>VLOOKUP(E5836,Refs!$P$2:$R$29,3,FALSE)</f>
        <v>Y59</v>
      </c>
      <c r="J5836" s="68" t="str">
        <f>VLOOKUP(E5836,Refs!$P$2:$S$29,4,FALSE)</f>
        <v>South East</v>
      </c>
      <c r="K5836" s="28">
        <f t="shared" si="186"/>
        <v>3156</v>
      </c>
    </row>
    <row r="5837" spans="1:11" x14ac:dyDescent="0.35">
      <c r="A5837" s="69">
        <f t="shared" si="187"/>
        <v>45809</v>
      </c>
      <c r="B5837" t="s">
        <v>921</v>
      </c>
      <c r="C5837" t="s">
        <v>272</v>
      </c>
      <c r="D5837" t="s">
        <v>889</v>
      </c>
      <c r="E5837" t="s">
        <v>325</v>
      </c>
      <c r="F5837" t="s">
        <v>326</v>
      </c>
      <c r="G5837" t="s">
        <v>90</v>
      </c>
      <c r="H5837">
        <v>6654</v>
      </c>
      <c r="I5837" s="68" t="str">
        <f>VLOOKUP(E5837,Refs!$P$2:$R$29,3,FALSE)</f>
        <v>Y59</v>
      </c>
      <c r="J5837" s="68" t="str">
        <f>VLOOKUP(E5837,Refs!$P$2:$S$29,4,FALSE)</f>
        <v>South East</v>
      </c>
      <c r="K5837" s="28">
        <f t="shared" si="186"/>
        <v>6654</v>
      </c>
    </row>
    <row r="5838" spans="1:11" x14ac:dyDescent="0.35">
      <c r="A5838" s="69">
        <f t="shared" si="187"/>
        <v>45809</v>
      </c>
      <c r="B5838" t="s">
        <v>921</v>
      </c>
      <c r="C5838" t="s">
        <v>272</v>
      </c>
      <c r="D5838" t="s">
        <v>889</v>
      </c>
      <c r="E5838" t="s">
        <v>325</v>
      </c>
      <c r="F5838" t="s">
        <v>326</v>
      </c>
      <c r="G5838" t="s">
        <v>27</v>
      </c>
      <c r="H5838">
        <v>1069</v>
      </c>
      <c r="I5838" s="68" t="str">
        <f>VLOOKUP(E5838,Refs!$P$2:$R$29,3,FALSE)</f>
        <v>Y59</v>
      </c>
      <c r="J5838" s="68" t="str">
        <f>VLOOKUP(E5838,Refs!$P$2:$S$29,4,FALSE)</f>
        <v>South East</v>
      </c>
      <c r="K5838" s="28">
        <f t="shared" si="186"/>
        <v>1069</v>
      </c>
    </row>
    <row r="5839" spans="1:11" x14ac:dyDescent="0.35">
      <c r="A5839" s="69">
        <f t="shared" si="187"/>
        <v>45809</v>
      </c>
      <c r="B5839" t="s">
        <v>921</v>
      </c>
      <c r="C5839" t="s">
        <v>272</v>
      </c>
      <c r="D5839" t="s">
        <v>889</v>
      </c>
      <c r="E5839" t="s">
        <v>325</v>
      </c>
      <c r="F5839" t="s">
        <v>326</v>
      </c>
      <c r="G5839" t="s">
        <v>29</v>
      </c>
      <c r="H5839">
        <v>1326</v>
      </c>
      <c r="I5839" s="68" t="str">
        <f>VLOOKUP(E5839,Refs!$P$2:$R$29,3,FALSE)</f>
        <v>Y59</v>
      </c>
      <c r="J5839" s="68" t="str">
        <f>VLOOKUP(E5839,Refs!$P$2:$S$29,4,FALSE)</f>
        <v>South East</v>
      </c>
      <c r="K5839" s="28">
        <f t="shared" si="186"/>
        <v>1326</v>
      </c>
    </row>
    <row r="5840" spans="1:11" x14ac:dyDescent="0.35">
      <c r="A5840" s="69">
        <f t="shared" si="187"/>
        <v>45809</v>
      </c>
      <c r="B5840" t="s">
        <v>921</v>
      </c>
      <c r="C5840" t="s">
        <v>272</v>
      </c>
      <c r="D5840" t="s">
        <v>889</v>
      </c>
      <c r="E5840" t="s">
        <v>325</v>
      </c>
      <c r="F5840" t="s">
        <v>326</v>
      </c>
      <c r="G5840" t="s">
        <v>91</v>
      </c>
      <c r="H5840">
        <v>548</v>
      </c>
      <c r="I5840" s="68" t="str">
        <f>VLOOKUP(E5840,Refs!$P$2:$R$29,3,FALSE)</f>
        <v>Y59</v>
      </c>
      <c r="J5840" s="68" t="str">
        <f>VLOOKUP(E5840,Refs!$P$2:$S$29,4,FALSE)</f>
        <v>South East</v>
      </c>
      <c r="K5840" s="28">
        <f t="shared" si="186"/>
        <v>548</v>
      </c>
    </row>
    <row r="5841" spans="1:11" x14ac:dyDescent="0.35">
      <c r="A5841" s="69">
        <f t="shared" si="187"/>
        <v>45809</v>
      </c>
      <c r="B5841" t="s">
        <v>921</v>
      </c>
      <c r="C5841" t="s">
        <v>272</v>
      </c>
      <c r="D5841" t="s">
        <v>889</v>
      </c>
      <c r="E5841" t="s">
        <v>325</v>
      </c>
      <c r="F5841" t="s">
        <v>326</v>
      </c>
      <c r="G5841" t="s">
        <v>92</v>
      </c>
      <c r="H5841">
        <v>0</v>
      </c>
      <c r="I5841" s="68" t="str">
        <f>VLOOKUP(E5841,Refs!$P$2:$R$29,3,FALSE)</f>
        <v>Y59</v>
      </c>
      <c r="J5841" s="68" t="str">
        <f>VLOOKUP(E5841,Refs!$P$2:$S$29,4,FALSE)</f>
        <v>South East</v>
      </c>
      <c r="K5841" s="28" t="str">
        <f t="shared" si="186"/>
        <v/>
      </c>
    </row>
    <row r="5842" spans="1:11" x14ac:dyDescent="0.35">
      <c r="A5842" s="69">
        <f t="shared" si="187"/>
        <v>45809</v>
      </c>
      <c r="B5842" t="s">
        <v>921</v>
      </c>
      <c r="C5842" t="s">
        <v>272</v>
      </c>
      <c r="D5842" t="s">
        <v>889</v>
      </c>
      <c r="E5842" t="s">
        <v>325</v>
      </c>
      <c r="F5842" t="s">
        <v>326</v>
      </c>
      <c r="G5842" t="s">
        <v>93</v>
      </c>
      <c r="H5842">
        <v>434</v>
      </c>
      <c r="I5842" s="68" t="str">
        <f>VLOOKUP(E5842,Refs!$P$2:$R$29,3,FALSE)</f>
        <v>Y59</v>
      </c>
      <c r="J5842" s="68" t="str">
        <f>VLOOKUP(E5842,Refs!$P$2:$S$29,4,FALSE)</f>
        <v>South East</v>
      </c>
      <c r="K5842" s="28">
        <f t="shared" si="186"/>
        <v>434</v>
      </c>
    </row>
    <row r="5843" spans="1:11" x14ac:dyDescent="0.35">
      <c r="A5843" s="69">
        <f t="shared" si="187"/>
        <v>45809</v>
      </c>
      <c r="B5843" t="s">
        <v>921</v>
      </c>
      <c r="C5843" t="s">
        <v>272</v>
      </c>
      <c r="D5843" t="s">
        <v>889</v>
      </c>
      <c r="E5843" t="s">
        <v>325</v>
      </c>
      <c r="F5843" t="s">
        <v>326</v>
      </c>
      <c r="G5843" t="s">
        <v>94</v>
      </c>
      <c r="H5843">
        <v>16</v>
      </c>
      <c r="I5843" s="68" t="str">
        <f>VLOOKUP(E5843,Refs!$P$2:$R$29,3,FALSE)</f>
        <v>Y59</v>
      </c>
      <c r="J5843" s="68" t="str">
        <f>VLOOKUP(E5843,Refs!$P$2:$S$29,4,FALSE)</f>
        <v>South East</v>
      </c>
      <c r="K5843" s="28">
        <f t="shared" si="186"/>
        <v>16</v>
      </c>
    </row>
    <row r="5844" spans="1:11" x14ac:dyDescent="0.35">
      <c r="A5844" s="69">
        <f t="shared" si="187"/>
        <v>45809</v>
      </c>
      <c r="B5844" t="s">
        <v>921</v>
      </c>
      <c r="C5844" t="s">
        <v>272</v>
      </c>
      <c r="D5844" t="s">
        <v>889</v>
      </c>
      <c r="E5844" t="s">
        <v>325</v>
      </c>
      <c r="F5844" t="s">
        <v>326</v>
      </c>
      <c r="G5844" t="s">
        <v>95</v>
      </c>
      <c r="H5844">
        <v>99</v>
      </c>
      <c r="I5844" s="68" t="str">
        <f>VLOOKUP(E5844,Refs!$P$2:$R$29,3,FALSE)</f>
        <v>Y59</v>
      </c>
      <c r="J5844" s="68" t="str">
        <f>VLOOKUP(E5844,Refs!$P$2:$S$29,4,FALSE)</f>
        <v>South East</v>
      </c>
      <c r="K5844" s="28">
        <f t="shared" si="186"/>
        <v>99</v>
      </c>
    </row>
    <row r="5845" spans="1:11" x14ac:dyDescent="0.35">
      <c r="A5845" s="69">
        <f t="shared" si="187"/>
        <v>45809</v>
      </c>
      <c r="B5845" t="s">
        <v>921</v>
      </c>
      <c r="C5845" t="s">
        <v>272</v>
      </c>
      <c r="D5845" t="s">
        <v>889</v>
      </c>
      <c r="E5845" t="s">
        <v>325</v>
      </c>
      <c r="F5845" t="s">
        <v>326</v>
      </c>
      <c r="G5845" t="s">
        <v>96</v>
      </c>
      <c r="H5845">
        <v>7</v>
      </c>
      <c r="I5845" s="68" t="str">
        <f>VLOOKUP(E5845,Refs!$P$2:$R$29,3,FALSE)</f>
        <v>Y59</v>
      </c>
      <c r="J5845" s="68" t="str">
        <f>VLOOKUP(E5845,Refs!$P$2:$S$29,4,FALSE)</f>
        <v>South East</v>
      </c>
      <c r="K5845" s="28">
        <f t="shared" si="186"/>
        <v>7</v>
      </c>
    </row>
    <row r="5846" spans="1:11" x14ac:dyDescent="0.35">
      <c r="A5846" s="69">
        <f t="shared" si="187"/>
        <v>45809</v>
      </c>
      <c r="B5846" t="s">
        <v>921</v>
      </c>
      <c r="C5846" t="s">
        <v>272</v>
      </c>
      <c r="D5846" t="s">
        <v>889</v>
      </c>
      <c r="E5846" t="s">
        <v>325</v>
      </c>
      <c r="F5846" t="s">
        <v>326</v>
      </c>
      <c r="G5846" t="s">
        <v>97</v>
      </c>
      <c r="H5846">
        <v>252</v>
      </c>
      <c r="I5846" s="68" t="str">
        <f>VLOOKUP(E5846,Refs!$P$2:$R$29,3,FALSE)</f>
        <v>Y59</v>
      </c>
      <c r="J5846" s="68" t="str">
        <f>VLOOKUP(E5846,Refs!$P$2:$S$29,4,FALSE)</f>
        <v>South East</v>
      </c>
      <c r="K5846" s="28">
        <f t="shared" si="186"/>
        <v>252</v>
      </c>
    </row>
    <row r="5847" spans="1:11" x14ac:dyDescent="0.35">
      <c r="A5847" s="69">
        <f t="shared" si="187"/>
        <v>45809</v>
      </c>
      <c r="B5847" t="s">
        <v>921</v>
      </c>
      <c r="C5847" t="s">
        <v>272</v>
      </c>
      <c r="D5847" t="s">
        <v>889</v>
      </c>
      <c r="E5847" t="s">
        <v>325</v>
      </c>
      <c r="F5847" t="s">
        <v>326</v>
      </c>
      <c r="G5847" t="s">
        <v>31</v>
      </c>
      <c r="H5847">
        <v>139</v>
      </c>
      <c r="I5847" s="68" t="str">
        <f>VLOOKUP(E5847,Refs!$P$2:$R$29,3,FALSE)</f>
        <v>Y59</v>
      </c>
      <c r="J5847" s="68" t="str">
        <f>VLOOKUP(E5847,Refs!$P$2:$S$29,4,FALSE)</f>
        <v>South East</v>
      </c>
      <c r="K5847" s="28">
        <f t="shared" si="186"/>
        <v>139</v>
      </c>
    </row>
    <row r="5848" spans="1:11" x14ac:dyDescent="0.35">
      <c r="A5848" s="69">
        <f t="shared" si="187"/>
        <v>45809</v>
      </c>
      <c r="B5848" t="s">
        <v>921</v>
      </c>
      <c r="C5848" t="s">
        <v>272</v>
      </c>
      <c r="D5848" t="s">
        <v>889</v>
      </c>
      <c r="E5848" t="s">
        <v>325</v>
      </c>
      <c r="F5848" t="s">
        <v>326</v>
      </c>
      <c r="G5848" t="s">
        <v>98</v>
      </c>
      <c r="H5848">
        <v>674</v>
      </c>
      <c r="I5848" s="68" t="str">
        <f>VLOOKUP(E5848,Refs!$P$2:$R$29,3,FALSE)</f>
        <v>Y59</v>
      </c>
      <c r="J5848" s="68" t="str">
        <f>VLOOKUP(E5848,Refs!$P$2:$S$29,4,FALSE)</f>
        <v>South East</v>
      </c>
      <c r="K5848" s="28">
        <f t="shared" si="186"/>
        <v>674</v>
      </c>
    </row>
    <row r="5849" spans="1:11" x14ac:dyDescent="0.35">
      <c r="A5849" s="69">
        <f t="shared" si="187"/>
        <v>45809</v>
      </c>
      <c r="B5849" t="s">
        <v>921</v>
      </c>
      <c r="C5849" t="s">
        <v>272</v>
      </c>
      <c r="D5849" t="s">
        <v>889</v>
      </c>
      <c r="E5849" t="s">
        <v>325</v>
      </c>
      <c r="F5849" t="s">
        <v>326</v>
      </c>
      <c r="G5849" t="s">
        <v>99</v>
      </c>
      <c r="H5849">
        <v>788</v>
      </c>
      <c r="I5849" s="68" t="str">
        <f>VLOOKUP(E5849,Refs!$P$2:$R$29,3,FALSE)</f>
        <v>Y59</v>
      </c>
      <c r="J5849" s="68" t="str">
        <f>VLOOKUP(E5849,Refs!$P$2:$S$29,4,FALSE)</f>
        <v>South East</v>
      </c>
      <c r="K5849" s="28">
        <f t="shared" si="186"/>
        <v>788</v>
      </c>
    </row>
    <row r="5850" spans="1:11" x14ac:dyDescent="0.35">
      <c r="A5850" s="69">
        <f t="shared" si="187"/>
        <v>45809</v>
      </c>
      <c r="B5850" t="s">
        <v>921</v>
      </c>
      <c r="C5850" t="s">
        <v>272</v>
      </c>
      <c r="D5850" t="s">
        <v>889</v>
      </c>
      <c r="E5850" t="s">
        <v>325</v>
      </c>
      <c r="F5850" t="s">
        <v>326</v>
      </c>
      <c r="G5850" t="s">
        <v>100</v>
      </c>
      <c r="H5850">
        <v>574</v>
      </c>
      <c r="I5850" s="68" t="str">
        <f>VLOOKUP(E5850,Refs!$P$2:$R$29,3,FALSE)</f>
        <v>Y59</v>
      </c>
      <c r="J5850" s="68" t="str">
        <f>VLOOKUP(E5850,Refs!$P$2:$S$29,4,FALSE)</f>
        <v>South East</v>
      </c>
      <c r="K5850" s="28">
        <f t="shared" si="186"/>
        <v>574</v>
      </c>
    </row>
    <row r="5851" spans="1:11" x14ac:dyDescent="0.35">
      <c r="A5851" s="69">
        <f t="shared" si="187"/>
        <v>45809</v>
      </c>
      <c r="B5851" t="s">
        <v>921</v>
      </c>
      <c r="C5851" t="s">
        <v>272</v>
      </c>
      <c r="D5851" t="s">
        <v>889</v>
      </c>
      <c r="E5851" t="s">
        <v>325</v>
      </c>
      <c r="F5851" t="s">
        <v>326</v>
      </c>
      <c r="G5851" t="s">
        <v>101</v>
      </c>
      <c r="H5851">
        <v>558</v>
      </c>
      <c r="I5851" s="68" t="str">
        <f>VLOOKUP(E5851,Refs!$P$2:$R$29,3,FALSE)</f>
        <v>Y59</v>
      </c>
      <c r="J5851" s="68" t="str">
        <f>VLOOKUP(E5851,Refs!$P$2:$S$29,4,FALSE)</f>
        <v>South East</v>
      </c>
      <c r="K5851" s="28">
        <f t="shared" si="186"/>
        <v>558</v>
      </c>
    </row>
    <row r="5852" spans="1:11" x14ac:dyDescent="0.35">
      <c r="A5852" s="69">
        <f t="shared" si="187"/>
        <v>45809</v>
      </c>
      <c r="B5852" t="s">
        <v>921</v>
      </c>
      <c r="C5852" t="s">
        <v>272</v>
      </c>
      <c r="D5852" t="s">
        <v>889</v>
      </c>
      <c r="E5852" t="s">
        <v>325</v>
      </c>
      <c r="F5852" t="s">
        <v>326</v>
      </c>
      <c r="G5852" t="s">
        <v>102</v>
      </c>
      <c r="H5852">
        <v>13</v>
      </c>
      <c r="I5852" s="68" t="str">
        <f>VLOOKUP(E5852,Refs!$P$2:$R$29,3,FALSE)</f>
        <v>Y59</v>
      </c>
      <c r="J5852" s="68" t="str">
        <f>VLOOKUP(E5852,Refs!$P$2:$S$29,4,FALSE)</f>
        <v>South East</v>
      </c>
      <c r="K5852" s="28">
        <f t="shared" si="186"/>
        <v>13</v>
      </c>
    </row>
    <row r="5853" spans="1:11" x14ac:dyDescent="0.35">
      <c r="A5853" s="69">
        <f t="shared" si="187"/>
        <v>45809</v>
      </c>
      <c r="B5853" t="s">
        <v>921</v>
      </c>
      <c r="C5853" t="s">
        <v>272</v>
      </c>
      <c r="D5853" t="s">
        <v>889</v>
      </c>
      <c r="E5853" t="s">
        <v>325</v>
      </c>
      <c r="F5853" t="s">
        <v>326</v>
      </c>
      <c r="G5853" t="s">
        <v>103</v>
      </c>
      <c r="H5853">
        <v>83</v>
      </c>
      <c r="I5853" s="68" t="str">
        <f>VLOOKUP(E5853,Refs!$P$2:$R$29,3,FALSE)</f>
        <v>Y59</v>
      </c>
      <c r="J5853" s="68" t="str">
        <f>VLOOKUP(E5853,Refs!$P$2:$S$29,4,FALSE)</f>
        <v>South East</v>
      </c>
      <c r="K5853" s="28">
        <f t="shared" si="186"/>
        <v>83</v>
      </c>
    </row>
    <row r="5854" spans="1:11" x14ac:dyDescent="0.35">
      <c r="A5854" s="69">
        <f t="shared" si="187"/>
        <v>45809</v>
      </c>
      <c r="B5854" t="s">
        <v>921</v>
      </c>
      <c r="C5854" t="s">
        <v>272</v>
      </c>
      <c r="D5854" t="s">
        <v>889</v>
      </c>
      <c r="E5854" t="s">
        <v>325</v>
      </c>
      <c r="F5854" t="s">
        <v>326</v>
      </c>
      <c r="G5854" t="s">
        <v>104</v>
      </c>
      <c r="H5854">
        <v>357</v>
      </c>
      <c r="I5854" s="68" t="str">
        <f>VLOOKUP(E5854,Refs!$P$2:$R$29,3,FALSE)</f>
        <v>Y59</v>
      </c>
      <c r="J5854" s="68" t="str">
        <f>VLOOKUP(E5854,Refs!$P$2:$S$29,4,FALSE)</f>
        <v>South East</v>
      </c>
      <c r="K5854" s="28">
        <f t="shared" si="186"/>
        <v>357</v>
      </c>
    </row>
    <row r="5855" spans="1:11" x14ac:dyDescent="0.35">
      <c r="A5855" s="69">
        <f t="shared" si="187"/>
        <v>45809</v>
      </c>
      <c r="B5855" t="s">
        <v>921</v>
      </c>
      <c r="C5855" t="s">
        <v>272</v>
      </c>
      <c r="D5855" t="s">
        <v>889</v>
      </c>
      <c r="E5855" t="s">
        <v>325</v>
      </c>
      <c r="F5855" t="s">
        <v>326</v>
      </c>
      <c r="G5855" t="s">
        <v>105</v>
      </c>
      <c r="H5855">
        <v>140184</v>
      </c>
      <c r="I5855" s="68" t="str">
        <f>VLOOKUP(E5855,Refs!$P$2:$R$29,3,FALSE)</f>
        <v>Y59</v>
      </c>
      <c r="J5855" s="68" t="str">
        <f>VLOOKUP(E5855,Refs!$P$2:$S$29,4,FALSE)</f>
        <v>South East</v>
      </c>
      <c r="K5855" s="28">
        <f t="shared" si="186"/>
        <v>140184</v>
      </c>
    </row>
    <row r="5856" spans="1:11" x14ac:dyDescent="0.35">
      <c r="A5856" s="69">
        <f t="shared" si="187"/>
        <v>45809</v>
      </c>
      <c r="B5856" t="s">
        <v>921</v>
      </c>
      <c r="C5856" t="s">
        <v>272</v>
      </c>
      <c r="D5856" t="s">
        <v>889</v>
      </c>
      <c r="E5856" t="s">
        <v>325</v>
      </c>
      <c r="F5856" t="s">
        <v>326</v>
      </c>
      <c r="G5856" t="s">
        <v>106</v>
      </c>
      <c r="H5856">
        <v>874</v>
      </c>
      <c r="I5856" s="68" t="str">
        <f>VLOOKUP(E5856,Refs!$P$2:$R$29,3,FALSE)</f>
        <v>Y59</v>
      </c>
      <c r="J5856" s="68" t="str">
        <f>VLOOKUP(E5856,Refs!$P$2:$S$29,4,FALSE)</f>
        <v>South East</v>
      </c>
      <c r="K5856" s="28">
        <f t="shared" si="186"/>
        <v>874</v>
      </c>
    </row>
    <row r="5857" spans="1:11" x14ac:dyDescent="0.35">
      <c r="A5857" s="69">
        <f t="shared" si="187"/>
        <v>45809</v>
      </c>
      <c r="B5857" t="s">
        <v>921</v>
      </c>
      <c r="C5857" t="s">
        <v>272</v>
      </c>
      <c r="D5857" t="s">
        <v>889</v>
      </c>
      <c r="E5857" t="s">
        <v>325</v>
      </c>
      <c r="F5857" t="s">
        <v>326</v>
      </c>
      <c r="G5857" t="s">
        <v>107</v>
      </c>
      <c r="H5857">
        <v>172</v>
      </c>
      <c r="I5857" s="68" t="str">
        <f>VLOOKUP(E5857,Refs!$P$2:$R$29,3,FALSE)</f>
        <v>Y59</v>
      </c>
      <c r="J5857" s="68" t="str">
        <f>VLOOKUP(E5857,Refs!$P$2:$S$29,4,FALSE)</f>
        <v>South East</v>
      </c>
      <c r="K5857" s="28">
        <f t="shared" si="186"/>
        <v>172</v>
      </c>
    </row>
    <row r="5858" spans="1:11" x14ac:dyDescent="0.35">
      <c r="A5858" s="69">
        <f t="shared" si="187"/>
        <v>45809</v>
      </c>
      <c r="B5858" t="s">
        <v>921</v>
      </c>
      <c r="C5858" t="s">
        <v>272</v>
      </c>
      <c r="D5858" t="s">
        <v>889</v>
      </c>
      <c r="E5858" t="s">
        <v>325</v>
      </c>
      <c r="F5858" t="s">
        <v>326</v>
      </c>
      <c r="G5858" t="s">
        <v>108</v>
      </c>
      <c r="H5858">
        <v>28</v>
      </c>
      <c r="I5858" s="68" t="str">
        <f>VLOOKUP(E5858,Refs!$P$2:$R$29,3,FALSE)</f>
        <v>Y59</v>
      </c>
      <c r="J5858" s="68" t="str">
        <f>VLOOKUP(E5858,Refs!$P$2:$S$29,4,FALSE)</f>
        <v>South East</v>
      </c>
      <c r="K5858" s="28">
        <f t="shared" si="186"/>
        <v>28</v>
      </c>
    </row>
    <row r="5859" spans="1:11" x14ac:dyDescent="0.35">
      <c r="A5859" s="69">
        <f t="shared" si="187"/>
        <v>45809</v>
      </c>
      <c r="B5859" t="s">
        <v>921</v>
      </c>
      <c r="C5859" t="s">
        <v>272</v>
      </c>
      <c r="D5859" t="s">
        <v>889</v>
      </c>
      <c r="E5859" t="s">
        <v>325</v>
      </c>
      <c r="F5859" t="s">
        <v>326</v>
      </c>
      <c r="G5859" t="s">
        <v>109</v>
      </c>
      <c r="H5859">
        <v>26</v>
      </c>
      <c r="I5859" s="68" t="str">
        <f>VLOOKUP(E5859,Refs!$P$2:$R$29,3,FALSE)</f>
        <v>Y59</v>
      </c>
      <c r="J5859" s="68" t="str">
        <f>VLOOKUP(E5859,Refs!$P$2:$S$29,4,FALSE)</f>
        <v>South East</v>
      </c>
      <c r="K5859" s="28">
        <f t="shared" si="186"/>
        <v>26</v>
      </c>
    </row>
    <row r="5860" spans="1:11" x14ac:dyDescent="0.35">
      <c r="A5860" s="69">
        <f t="shared" si="187"/>
        <v>45809</v>
      </c>
      <c r="B5860" t="s">
        <v>921</v>
      </c>
      <c r="C5860" t="s">
        <v>272</v>
      </c>
      <c r="D5860" t="s">
        <v>889</v>
      </c>
      <c r="E5860" t="s">
        <v>325</v>
      </c>
      <c r="F5860" t="s">
        <v>326</v>
      </c>
      <c r="G5860" t="s">
        <v>110</v>
      </c>
      <c r="H5860">
        <v>217865</v>
      </c>
      <c r="I5860" s="68" t="str">
        <f>VLOOKUP(E5860,Refs!$P$2:$R$29,3,FALSE)</f>
        <v>Y59</v>
      </c>
      <c r="J5860" s="68" t="str">
        <f>VLOOKUP(E5860,Refs!$P$2:$S$29,4,FALSE)</f>
        <v>South East</v>
      </c>
      <c r="K5860" s="28">
        <f t="shared" si="186"/>
        <v>217865</v>
      </c>
    </row>
    <row r="5861" spans="1:11" x14ac:dyDescent="0.35">
      <c r="A5861" s="69">
        <f t="shared" si="187"/>
        <v>45809</v>
      </c>
      <c r="B5861" t="s">
        <v>921</v>
      </c>
      <c r="C5861" t="s">
        <v>272</v>
      </c>
      <c r="D5861" t="s">
        <v>889</v>
      </c>
      <c r="E5861" t="s">
        <v>325</v>
      </c>
      <c r="F5861" t="s">
        <v>326</v>
      </c>
      <c r="G5861" t="s">
        <v>111</v>
      </c>
      <c r="H5861">
        <v>777</v>
      </c>
      <c r="I5861" s="68" t="str">
        <f>VLOOKUP(E5861,Refs!$P$2:$R$29,3,FALSE)</f>
        <v>Y59</v>
      </c>
      <c r="J5861" s="68" t="str">
        <f>VLOOKUP(E5861,Refs!$P$2:$S$29,4,FALSE)</f>
        <v>South East</v>
      </c>
      <c r="K5861" s="28">
        <f t="shared" si="186"/>
        <v>777</v>
      </c>
    </row>
    <row r="5862" spans="1:11" x14ac:dyDescent="0.35">
      <c r="A5862" s="69">
        <f t="shared" si="187"/>
        <v>45809</v>
      </c>
      <c r="B5862" t="s">
        <v>921</v>
      </c>
      <c r="C5862" t="s">
        <v>272</v>
      </c>
      <c r="D5862" t="s">
        <v>889</v>
      </c>
      <c r="E5862" t="s">
        <v>325</v>
      </c>
      <c r="F5862" t="s">
        <v>326</v>
      </c>
      <c r="G5862" t="s">
        <v>814</v>
      </c>
      <c r="H5862">
        <v>2705</v>
      </c>
      <c r="I5862" s="68" t="str">
        <f>VLOOKUP(E5862,Refs!$P$2:$R$29,3,FALSE)</f>
        <v>Y59</v>
      </c>
      <c r="J5862" s="68" t="str">
        <f>VLOOKUP(E5862,Refs!$P$2:$S$29,4,FALSE)</f>
        <v>South East</v>
      </c>
      <c r="K5862" s="28">
        <f t="shared" si="186"/>
        <v>2705</v>
      </c>
    </row>
    <row r="5863" spans="1:11" x14ac:dyDescent="0.35">
      <c r="A5863" s="69">
        <f t="shared" si="187"/>
        <v>45809</v>
      </c>
      <c r="B5863" t="s">
        <v>921</v>
      </c>
      <c r="C5863" t="s">
        <v>272</v>
      </c>
      <c r="D5863" t="s">
        <v>889</v>
      </c>
      <c r="E5863" t="s">
        <v>325</v>
      </c>
      <c r="F5863" t="s">
        <v>326</v>
      </c>
      <c r="G5863" t="s">
        <v>815</v>
      </c>
      <c r="H5863">
        <v>72</v>
      </c>
      <c r="I5863" s="68" t="str">
        <f>VLOOKUP(E5863,Refs!$P$2:$R$29,3,FALSE)</f>
        <v>Y59</v>
      </c>
      <c r="J5863" s="68" t="str">
        <f>VLOOKUP(E5863,Refs!$P$2:$S$29,4,FALSE)</f>
        <v>South East</v>
      </c>
      <c r="K5863" s="28">
        <f t="shared" si="186"/>
        <v>72</v>
      </c>
    </row>
    <row r="5864" spans="1:11" x14ac:dyDescent="0.35">
      <c r="A5864" s="69">
        <f t="shared" si="187"/>
        <v>45809</v>
      </c>
      <c r="B5864" t="s">
        <v>921</v>
      </c>
      <c r="C5864" t="s">
        <v>272</v>
      </c>
      <c r="D5864" t="s">
        <v>889</v>
      </c>
      <c r="E5864" t="s">
        <v>325</v>
      </c>
      <c r="F5864" t="s">
        <v>326</v>
      </c>
      <c r="G5864" t="s">
        <v>112</v>
      </c>
      <c r="H5864">
        <v>4802</v>
      </c>
      <c r="I5864" s="68" t="str">
        <f>VLOOKUP(E5864,Refs!$P$2:$R$29,3,FALSE)</f>
        <v>Y59</v>
      </c>
      <c r="J5864" s="68" t="str">
        <f>VLOOKUP(E5864,Refs!$P$2:$S$29,4,FALSE)</f>
        <v>South East</v>
      </c>
      <c r="K5864" s="28">
        <f t="shared" si="186"/>
        <v>4802</v>
      </c>
    </row>
    <row r="5865" spans="1:11" x14ac:dyDescent="0.35">
      <c r="A5865" s="69">
        <f t="shared" si="187"/>
        <v>45809</v>
      </c>
      <c r="B5865" t="s">
        <v>921</v>
      </c>
      <c r="C5865" t="s">
        <v>272</v>
      </c>
      <c r="D5865" t="s">
        <v>889</v>
      </c>
      <c r="E5865" t="s">
        <v>325</v>
      </c>
      <c r="F5865" t="s">
        <v>326</v>
      </c>
      <c r="G5865" t="s">
        <v>113</v>
      </c>
      <c r="H5865">
        <v>4</v>
      </c>
      <c r="I5865" s="68" t="str">
        <f>VLOOKUP(E5865,Refs!$P$2:$R$29,3,FALSE)</f>
        <v>Y59</v>
      </c>
      <c r="J5865" s="68" t="str">
        <f>VLOOKUP(E5865,Refs!$P$2:$S$29,4,FALSE)</f>
        <v>South East</v>
      </c>
      <c r="K5865" s="28">
        <f t="shared" si="186"/>
        <v>4</v>
      </c>
    </row>
    <row r="5866" spans="1:11" x14ac:dyDescent="0.35">
      <c r="A5866" s="69">
        <f t="shared" si="187"/>
        <v>45809</v>
      </c>
      <c r="B5866" t="s">
        <v>921</v>
      </c>
      <c r="C5866" t="s">
        <v>272</v>
      </c>
      <c r="D5866" t="s">
        <v>889</v>
      </c>
      <c r="E5866" t="s">
        <v>325</v>
      </c>
      <c r="F5866" t="s">
        <v>326</v>
      </c>
      <c r="G5866" t="s">
        <v>114</v>
      </c>
      <c r="H5866">
        <v>4085</v>
      </c>
      <c r="I5866" s="68" t="str">
        <f>VLOOKUP(E5866,Refs!$P$2:$R$29,3,FALSE)</f>
        <v>Y59</v>
      </c>
      <c r="J5866" s="68" t="str">
        <f>VLOOKUP(E5866,Refs!$P$2:$S$29,4,FALSE)</f>
        <v>South East</v>
      </c>
      <c r="K5866" s="28">
        <f t="shared" si="186"/>
        <v>4085</v>
      </c>
    </row>
    <row r="5867" spans="1:11" x14ac:dyDescent="0.35">
      <c r="A5867" s="69">
        <f t="shared" si="187"/>
        <v>45809</v>
      </c>
      <c r="B5867" t="s">
        <v>921</v>
      </c>
      <c r="C5867" t="s">
        <v>272</v>
      </c>
      <c r="D5867" t="s">
        <v>889</v>
      </c>
      <c r="E5867" t="s">
        <v>325</v>
      </c>
      <c r="F5867" t="s">
        <v>326</v>
      </c>
      <c r="G5867" t="s">
        <v>115</v>
      </c>
      <c r="H5867">
        <v>1279</v>
      </c>
      <c r="I5867" s="68" t="str">
        <f>VLOOKUP(E5867,Refs!$P$2:$R$29,3,FALSE)</f>
        <v>Y59</v>
      </c>
      <c r="J5867" s="68" t="str">
        <f>VLOOKUP(E5867,Refs!$P$2:$S$29,4,FALSE)</f>
        <v>South East</v>
      </c>
      <c r="K5867" s="28">
        <f t="shared" si="186"/>
        <v>1279</v>
      </c>
    </row>
    <row r="5868" spans="1:11" x14ac:dyDescent="0.35">
      <c r="A5868" s="69">
        <f t="shared" si="187"/>
        <v>45809</v>
      </c>
      <c r="B5868" t="s">
        <v>921</v>
      </c>
      <c r="C5868" t="s">
        <v>272</v>
      </c>
      <c r="D5868" t="s">
        <v>889</v>
      </c>
      <c r="E5868" t="s">
        <v>325</v>
      </c>
      <c r="F5868" t="s">
        <v>326</v>
      </c>
      <c r="G5868" t="s">
        <v>116</v>
      </c>
      <c r="H5868">
        <v>975</v>
      </c>
      <c r="I5868" s="68" t="str">
        <f>VLOOKUP(E5868,Refs!$P$2:$R$29,3,FALSE)</f>
        <v>Y59</v>
      </c>
      <c r="J5868" s="68" t="str">
        <f>VLOOKUP(E5868,Refs!$P$2:$S$29,4,FALSE)</f>
        <v>South East</v>
      </c>
      <c r="K5868" s="28">
        <f t="shared" si="186"/>
        <v>975</v>
      </c>
    </row>
    <row r="5869" spans="1:11" x14ac:dyDescent="0.35">
      <c r="A5869" s="69">
        <f t="shared" si="187"/>
        <v>45809</v>
      </c>
      <c r="B5869" t="s">
        <v>921</v>
      </c>
      <c r="C5869" t="s">
        <v>272</v>
      </c>
      <c r="D5869" t="s">
        <v>889</v>
      </c>
      <c r="E5869" t="s">
        <v>325</v>
      </c>
      <c r="F5869" t="s">
        <v>326</v>
      </c>
      <c r="G5869" t="s">
        <v>117</v>
      </c>
      <c r="H5869">
        <v>751</v>
      </c>
      <c r="I5869" s="68" t="str">
        <f>VLOOKUP(E5869,Refs!$P$2:$R$29,3,FALSE)</f>
        <v>Y59</v>
      </c>
      <c r="J5869" s="68" t="str">
        <f>VLOOKUP(E5869,Refs!$P$2:$S$29,4,FALSE)</f>
        <v>South East</v>
      </c>
      <c r="K5869" s="28">
        <f t="shared" si="186"/>
        <v>751</v>
      </c>
    </row>
    <row r="5870" spans="1:11" x14ac:dyDescent="0.35">
      <c r="A5870" s="69">
        <f t="shared" si="187"/>
        <v>45809</v>
      </c>
      <c r="B5870" t="s">
        <v>921</v>
      </c>
      <c r="C5870" t="s">
        <v>272</v>
      </c>
      <c r="D5870" t="s">
        <v>889</v>
      </c>
      <c r="E5870" t="s">
        <v>325</v>
      </c>
      <c r="F5870" t="s">
        <v>326</v>
      </c>
      <c r="G5870" t="s">
        <v>118</v>
      </c>
      <c r="H5870">
        <v>1299</v>
      </c>
      <c r="I5870" s="68" t="str">
        <f>VLOOKUP(E5870,Refs!$P$2:$R$29,3,FALSE)</f>
        <v>Y59</v>
      </c>
      <c r="J5870" s="68" t="str">
        <f>VLOOKUP(E5870,Refs!$P$2:$S$29,4,FALSE)</f>
        <v>South East</v>
      </c>
      <c r="K5870" s="28">
        <f t="shared" si="186"/>
        <v>1299</v>
      </c>
    </row>
    <row r="5871" spans="1:11" x14ac:dyDescent="0.35">
      <c r="A5871" s="69">
        <f t="shared" si="187"/>
        <v>45809</v>
      </c>
      <c r="B5871" t="s">
        <v>921</v>
      </c>
      <c r="C5871" t="s">
        <v>272</v>
      </c>
      <c r="D5871" t="s">
        <v>889</v>
      </c>
      <c r="E5871" t="s">
        <v>325</v>
      </c>
      <c r="F5871" t="s">
        <v>326</v>
      </c>
      <c r="G5871" t="s">
        <v>119</v>
      </c>
      <c r="H5871">
        <v>7</v>
      </c>
      <c r="I5871" s="68" t="str">
        <f>VLOOKUP(E5871,Refs!$P$2:$R$29,3,FALSE)</f>
        <v>Y59</v>
      </c>
      <c r="J5871" s="68" t="str">
        <f>VLOOKUP(E5871,Refs!$P$2:$S$29,4,FALSE)</f>
        <v>South East</v>
      </c>
      <c r="K5871" s="28">
        <f t="shared" si="186"/>
        <v>7</v>
      </c>
    </row>
    <row r="5872" spans="1:11" x14ac:dyDescent="0.35">
      <c r="A5872" s="69">
        <f t="shared" si="187"/>
        <v>45809</v>
      </c>
      <c r="B5872" t="s">
        <v>921</v>
      </c>
      <c r="C5872" t="s">
        <v>272</v>
      </c>
      <c r="D5872" t="s">
        <v>889</v>
      </c>
      <c r="E5872" t="s">
        <v>325</v>
      </c>
      <c r="F5872" t="s">
        <v>326</v>
      </c>
      <c r="G5872" t="s">
        <v>120</v>
      </c>
      <c r="H5872">
        <v>600</v>
      </c>
      <c r="I5872" s="68" t="str">
        <f>VLOOKUP(E5872,Refs!$P$2:$R$29,3,FALSE)</f>
        <v>Y59</v>
      </c>
      <c r="J5872" s="68" t="str">
        <f>VLOOKUP(E5872,Refs!$P$2:$S$29,4,FALSE)</f>
        <v>South East</v>
      </c>
      <c r="K5872" s="28">
        <f t="shared" si="186"/>
        <v>600</v>
      </c>
    </row>
    <row r="5873" spans="1:11" x14ac:dyDescent="0.35">
      <c r="A5873" s="69">
        <f t="shared" si="187"/>
        <v>45809</v>
      </c>
      <c r="B5873" t="s">
        <v>921</v>
      </c>
      <c r="C5873" t="s">
        <v>272</v>
      </c>
      <c r="D5873" t="s">
        <v>889</v>
      </c>
      <c r="E5873" t="s">
        <v>325</v>
      </c>
      <c r="F5873" t="s">
        <v>326</v>
      </c>
      <c r="G5873" t="s">
        <v>121</v>
      </c>
      <c r="H5873">
        <v>178</v>
      </c>
      <c r="I5873" s="68" t="str">
        <f>VLOOKUP(E5873,Refs!$P$2:$R$29,3,FALSE)</f>
        <v>Y59</v>
      </c>
      <c r="J5873" s="68" t="str">
        <f>VLOOKUP(E5873,Refs!$P$2:$S$29,4,FALSE)</f>
        <v>South East</v>
      </c>
      <c r="K5873" s="28">
        <f t="shared" si="186"/>
        <v>178</v>
      </c>
    </row>
    <row r="5874" spans="1:11" x14ac:dyDescent="0.35">
      <c r="A5874" s="69">
        <f t="shared" si="187"/>
        <v>45809</v>
      </c>
      <c r="B5874" t="s">
        <v>921</v>
      </c>
      <c r="C5874" t="s">
        <v>272</v>
      </c>
      <c r="D5874" t="s">
        <v>889</v>
      </c>
      <c r="E5874" t="s">
        <v>325</v>
      </c>
      <c r="F5874" t="s">
        <v>326</v>
      </c>
      <c r="G5874" t="s">
        <v>122</v>
      </c>
      <c r="H5874">
        <v>564</v>
      </c>
      <c r="I5874" s="68" t="str">
        <f>VLOOKUP(E5874,Refs!$P$2:$R$29,3,FALSE)</f>
        <v>Y59</v>
      </c>
      <c r="J5874" s="68" t="str">
        <f>VLOOKUP(E5874,Refs!$P$2:$S$29,4,FALSE)</f>
        <v>South East</v>
      </c>
      <c r="K5874" s="28">
        <f t="shared" si="186"/>
        <v>564</v>
      </c>
    </row>
    <row r="5875" spans="1:11" x14ac:dyDescent="0.35">
      <c r="A5875" s="69">
        <f t="shared" si="187"/>
        <v>45809</v>
      </c>
      <c r="B5875" t="s">
        <v>921</v>
      </c>
      <c r="C5875" t="s">
        <v>272</v>
      </c>
      <c r="D5875" t="s">
        <v>889</v>
      </c>
      <c r="E5875" t="s">
        <v>325</v>
      </c>
      <c r="F5875" t="s">
        <v>326</v>
      </c>
      <c r="G5875" t="s">
        <v>123</v>
      </c>
      <c r="H5875">
        <v>342</v>
      </c>
      <c r="I5875" s="68" t="str">
        <f>VLOOKUP(E5875,Refs!$P$2:$R$29,3,FALSE)</f>
        <v>Y59</v>
      </c>
      <c r="J5875" s="68" t="str">
        <f>VLOOKUP(E5875,Refs!$P$2:$S$29,4,FALSE)</f>
        <v>South East</v>
      </c>
      <c r="K5875" s="28">
        <f t="shared" si="186"/>
        <v>342</v>
      </c>
    </row>
    <row r="5876" spans="1:11" x14ac:dyDescent="0.35">
      <c r="A5876" s="69">
        <f t="shared" si="187"/>
        <v>45809</v>
      </c>
      <c r="B5876" t="s">
        <v>921</v>
      </c>
      <c r="C5876" t="s">
        <v>272</v>
      </c>
      <c r="D5876" t="s">
        <v>889</v>
      </c>
      <c r="E5876" t="s">
        <v>325</v>
      </c>
      <c r="F5876" t="s">
        <v>326</v>
      </c>
      <c r="G5876" t="s">
        <v>124</v>
      </c>
      <c r="H5876">
        <v>7</v>
      </c>
      <c r="I5876" s="68" t="str">
        <f>VLOOKUP(E5876,Refs!$P$2:$R$29,3,FALSE)</f>
        <v>Y59</v>
      </c>
      <c r="J5876" s="68" t="str">
        <f>VLOOKUP(E5876,Refs!$P$2:$S$29,4,FALSE)</f>
        <v>South East</v>
      </c>
      <c r="K5876" s="28">
        <f t="shared" si="186"/>
        <v>7</v>
      </c>
    </row>
    <row r="5877" spans="1:11" x14ac:dyDescent="0.35">
      <c r="A5877" s="69">
        <f t="shared" si="187"/>
        <v>45809</v>
      </c>
      <c r="B5877" t="s">
        <v>921</v>
      </c>
      <c r="C5877" t="s">
        <v>272</v>
      </c>
      <c r="D5877" t="s">
        <v>889</v>
      </c>
      <c r="E5877" t="s">
        <v>325</v>
      </c>
      <c r="F5877" t="s">
        <v>326</v>
      </c>
      <c r="G5877" t="s">
        <v>125</v>
      </c>
      <c r="H5877">
        <v>0</v>
      </c>
      <c r="I5877" s="68" t="str">
        <f>VLOOKUP(E5877,Refs!$P$2:$R$29,3,FALSE)</f>
        <v>Y59</v>
      </c>
      <c r="J5877" s="68" t="str">
        <f>VLOOKUP(E5877,Refs!$P$2:$S$29,4,FALSE)</f>
        <v>South East</v>
      </c>
      <c r="K5877" s="28" t="str">
        <f t="shared" si="186"/>
        <v/>
      </c>
    </row>
    <row r="5878" spans="1:11" x14ac:dyDescent="0.35">
      <c r="A5878" s="69">
        <f t="shared" si="187"/>
        <v>45809</v>
      </c>
      <c r="B5878" t="s">
        <v>921</v>
      </c>
      <c r="C5878" t="s">
        <v>272</v>
      </c>
      <c r="D5878" t="s">
        <v>889</v>
      </c>
      <c r="E5878" t="s">
        <v>325</v>
      </c>
      <c r="F5878" t="s">
        <v>326</v>
      </c>
      <c r="G5878" t="s">
        <v>126</v>
      </c>
      <c r="H5878">
        <v>0</v>
      </c>
      <c r="I5878" s="68" t="str">
        <f>VLOOKUP(E5878,Refs!$P$2:$R$29,3,FALSE)</f>
        <v>Y59</v>
      </c>
      <c r="J5878" s="68" t="str">
        <f>VLOOKUP(E5878,Refs!$P$2:$S$29,4,FALSE)</f>
        <v>South East</v>
      </c>
      <c r="K5878" s="28" t="str">
        <f t="shared" si="186"/>
        <v/>
      </c>
    </row>
    <row r="5879" spans="1:11" x14ac:dyDescent="0.35">
      <c r="A5879" s="69">
        <f t="shared" si="187"/>
        <v>45809</v>
      </c>
      <c r="B5879" t="s">
        <v>921</v>
      </c>
      <c r="C5879" t="s">
        <v>272</v>
      </c>
      <c r="D5879" t="s">
        <v>889</v>
      </c>
      <c r="E5879" t="s">
        <v>325</v>
      </c>
      <c r="F5879" t="s">
        <v>326</v>
      </c>
      <c r="G5879" t="s">
        <v>127</v>
      </c>
      <c r="H5879">
        <v>0</v>
      </c>
      <c r="I5879" s="68" t="str">
        <f>VLOOKUP(E5879,Refs!$P$2:$R$29,3,FALSE)</f>
        <v>Y59</v>
      </c>
      <c r="J5879" s="68" t="str">
        <f>VLOOKUP(E5879,Refs!$P$2:$S$29,4,FALSE)</f>
        <v>South East</v>
      </c>
      <c r="K5879" s="28" t="str">
        <f t="shared" si="186"/>
        <v/>
      </c>
    </row>
    <row r="5880" spans="1:11" x14ac:dyDescent="0.35">
      <c r="A5880" s="69">
        <f t="shared" si="187"/>
        <v>45809</v>
      </c>
      <c r="B5880" t="s">
        <v>921</v>
      </c>
      <c r="C5880" t="s">
        <v>272</v>
      </c>
      <c r="D5880" t="s">
        <v>889</v>
      </c>
      <c r="E5880" t="s">
        <v>325</v>
      </c>
      <c r="F5880" t="s">
        <v>326</v>
      </c>
      <c r="G5880" t="s">
        <v>128</v>
      </c>
      <c r="H5880">
        <v>1</v>
      </c>
      <c r="I5880" s="68" t="str">
        <f>VLOOKUP(E5880,Refs!$P$2:$R$29,3,FALSE)</f>
        <v>Y59</v>
      </c>
      <c r="J5880" s="68" t="str">
        <f>VLOOKUP(E5880,Refs!$P$2:$S$29,4,FALSE)</f>
        <v>South East</v>
      </c>
      <c r="K5880" s="28">
        <f t="shared" si="186"/>
        <v>1</v>
      </c>
    </row>
    <row r="5881" spans="1:11" x14ac:dyDescent="0.35">
      <c r="A5881" s="69">
        <f t="shared" si="187"/>
        <v>45809</v>
      </c>
      <c r="B5881" t="s">
        <v>921</v>
      </c>
      <c r="C5881" t="s">
        <v>272</v>
      </c>
      <c r="D5881" t="s">
        <v>889</v>
      </c>
      <c r="E5881" t="s">
        <v>325</v>
      </c>
      <c r="F5881" t="s">
        <v>326</v>
      </c>
      <c r="G5881" t="s">
        <v>129</v>
      </c>
      <c r="H5881">
        <v>0</v>
      </c>
      <c r="I5881" s="68" t="str">
        <f>VLOOKUP(E5881,Refs!$P$2:$R$29,3,FALSE)</f>
        <v>Y59</v>
      </c>
      <c r="J5881" s="68" t="str">
        <f>VLOOKUP(E5881,Refs!$P$2:$S$29,4,FALSE)</f>
        <v>South East</v>
      </c>
      <c r="K5881" s="28" t="str">
        <f t="shared" si="186"/>
        <v/>
      </c>
    </row>
    <row r="5882" spans="1:11" x14ac:dyDescent="0.35">
      <c r="A5882" s="69">
        <f t="shared" si="187"/>
        <v>45809</v>
      </c>
      <c r="B5882" t="s">
        <v>921</v>
      </c>
      <c r="C5882" t="s">
        <v>272</v>
      </c>
      <c r="D5882" t="s">
        <v>889</v>
      </c>
      <c r="E5882" t="s">
        <v>325</v>
      </c>
      <c r="F5882" t="s">
        <v>326</v>
      </c>
      <c r="G5882" t="s">
        <v>130</v>
      </c>
      <c r="H5882">
        <v>0</v>
      </c>
      <c r="I5882" s="68" t="str">
        <f>VLOOKUP(E5882,Refs!$P$2:$R$29,3,FALSE)</f>
        <v>Y59</v>
      </c>
      <c r="J5882" s="68" t="str">
        <f>VLOOKUP(E5882,Refs!$P$2:$S$29,4,FALSE)</f>
        <v>South East</v>
      </c>
      <c r="K5882" s="28" t="str">
        <f t="shared" si="186"/>
        <v/>
      </c>
    </row>
    <row r="5883" spans="1:11" x14ac:dyDescent="0.35">
      <c r="A5883" s="69">
        <f t="shared" si="187"/>
        <v>45809</v>
      </c>
      <c r="B5883" t="s">
        <v>921</v>
      </c>
      <c r="C5883" t="s">
        <v>272</v>
      </c>
      <c r="D5883" t="s">
        <v>889</v>
      </c>
      <c r="E5883" t="s">
        <v>325</v>
      </c>
      <c r="F5883" t="s">
        <v>326</v>
      </c>
      <c r="G5883" t="s">
        <v>131</v>
      </c>
      <c r="H5883">
        <v>0</v>
      </c>
      <c r="I5883" s="68" t="str">
        <f>VLOOKUP(E5883,Refs!$P$2:$R$29,3,FALSE)</f>
        <v>Y59</v>
      </c>
      <c r="J5883" s="68" t="str">
        <f>VLOOKUP(E5883,Refs!$P$2:$S$29,4,FALSE)</f>
        <v>South East</v>
      </c>
      <c r="K5883" s="28" t="str">
        <f t="shared" si="186"/>
        <v/>
      </c>
    </row>
    <row r="5884" spans="1:11" x14ac:dyDescent="0.35">
      <c r="A5884" s="69">
        <f t="shared" si="187"/>
        <v>45809</v>
      </c>
      <c r="B5884" t="s">
        <v>921</v>
      </c>
      <c r="C5884" t="s">
        <v>272</v>
      </c>
      <c r="D5884" t="s">
        <v>889</v>
      </c>
      <c r="E5884" t="s">
        <v>325</v>
      </c>
      <c r="F5884" t="s">
        <v>326</v>
      </c>
      <c r="G5884" t="s">
        <v>132</v>
      </c>
      <c r="H5884">
        <v>0</v>
      </c>
      <c r="I5884" s="68" t="str">
        <f>VLOOKUP(E5884,Refs!$P$2:$R$29,3,FALSE)</f>
        <v>Y59</v>
      </c>
      <c r="J5884" s="68" t="str">
        <f>VLOOKUP(E5884,Refs!$P$2:$S$29,4,FALSE)</f>
        <v>South East</v>
      </c>
      <c r="K5884" s="28" t="str">
        <f t="shared" si="186"/>
        <v/>
      </c>
    </row>
    <row r="5885" spans="1:11" x14ac:dyDescent="0.35">
      <c r="A5885" s="69">
        <f t="shared" si="187"/>
        <v>45809</v>
      </c>
      <c r="B5885" t="s">
        <v>921</v>
      </c>
      <c r="C5885" t="s">
        <v>272</v>
      </c>
      <c r="D5885" t="s">
        <v>889</v>
      </c>
      <c r="E5885" t="s">
        <v>325</v>
      </c>
      <c r="F5885" t="s">
        <v>326</v>
      </c>
      <c r="G5885" t="s">
        <v>133</v>
      </c>
      <c r="H5885">
        <v>0</v>
      </c>
      <c r="I5885" s="68" t="str">
        <f>VLOOKUP(E5885,Refs!$P$2:$R$29,3,FALSE)</f>
        <v>Y59</v>
      </c>
      <c r="J5885" s="68" t="str">
        <f>VLOOKUP(E5885,Refs!$P$2:$S$29,4,FALSE)</f>
        <v>South East</v>
      </c>
      <c r="K5885" s="28" t="str">
        <f t="shared" si="186"/>
        <v/>
      </c>
    </row>
    <row r="5886" spans="1:11" x14ac:dyDescent="0.35">
      <c r="A5886" s="69">
        <f t="shared" si="187"/>
        <v>45809</v>
      </c>
      <c r="B5886" t="s">
        <v>921</v>
      </c>
      <c r="C5886" t="s">
        <v>272</v>
      </c>
      <c r="D5886" t="s">
        <v>889</v>
      </c>
      <c r="E5886" t="s">
        <v>325</v>
      </c>
      <c r="F5886" t="s">
        <v>326</v>
      </c>
      <c r="G5886" t="s">
        <v>134</v>
      </c>
      <c r="H5886">
        <v>110</v>
      </c>
      <c r="I5886" s="68" t="str">
        <f>VLOOKUP(E5886,Refs!$P$2:$R$29,3,FALSE)</f>
        <v>Y59</v>
      </c>
      <c r="J5886" s="68" t="str">
        <f>VLOOKUP(E5886,Refs!$P$2:$S$29,4,FALSE)</f>
        <v>South East</v>
      </c>
      <c r="K5886" s="28">
        <f t="shared" si="186"/>
        <v>110</v>
      </c>
    </row>
    <row r="5887" spans="1:11" x14ac:dyDescent="0.35">
      <c r="A5887" s="69">
        <f t="shared" si="187"/>
        <v>45809</v>
      </c>
      <c r="B5887" t="s">
        <v>921</v>
      </c>
      <c r="C5887" t="s">
        <v>272</v>
      </c>
      <c r="D5887" t="s">
        <v>889</v>
      </c>
      <c r="E5887" t="s">
        <v>325</v>
      </c>
      <c r="F5887" t="s">
        <v>326</v>
      </c>
      <c r="G5887" t="s">
        <v>135</v>
      </c>
      <c r="H5887">
        <v>110</v>
      </c>
      <c r="I5887" s="68" t="str">
        <f>VLOOKUP(E5887,Refs!$P$2:$R$29,3,FALSE)</f>
        <v>Y59</v>
      </c>
      <c r="J5887" s="68" t="str">
        <f>VLOOKUP(E5887,Refs!$P$2:$S$29,4,FALSE)</f>
        <v>South East</v>
      </c>
      <c r="K5887" s="28">
        <f t="shared" si="186"/>
        <v>110</v>
      </c>
    </row>
    <row r="5888" spans="1:11" x14ac:dyDescent="0.35">
      <c r="A5888" s="69">
        <f t="shared" si="187"/>
        <v>45809</v>
      </c>
      <c r="B5888" t="s">
        <v>921</v>
      </c>
      <c r="C5888" t="s">
        <v>272</v>
      </c>
      <c r="D5888" t="s">
        <v>889</v>
      </c>
      <c r="E5888" t="s">
        <v>325</v>
      </c>
      <c r="F5888" t="s">
        <v>326</v>
      </c>
      <c r="G5888" t="s">
        <v>136</v>
      </c>
      <c r="H5888">
        <v>23</v>
      </c>
      <c r="I5888" s="68" t="str">
        <f>VLOOKUP(E5888,Refs!$P$2:$R$29,3,FALSE)</f>
        <v>Y59</v>
      </c>
      <c r="J5888" s="68" t="str">
        <f>VLOOKUP(E5888,Refs!$P$2:$S$29,4,FALSE)</f>
        <v>South East</v>
      </c>
      <c r="K5888" s="28">
        <f t="shared" si="186"/>
        <v>23</v>
      </c>
    </row>
    <row r="5889" spans="1:11" x14ac:dyDescent="0.35">
      <c r="A5889" s="69">
        <f t="shared" si="187"/>
        <v>45809</v>
      </c>
      <c r="B5889" t="s">
        <v>921</v>
      </c>
      <c r="C5889" t="s">
        <v>272</v>
      </c>
      <c r="D5889" t="s">
        <v>889</v>
      </c>
      <c r="E5889" t="s">
        <v>325</v>
      </c>
      <c r="F5889" t="s">
        <v>326</v>
      </c>
      <c r="G5889" t="s">
        <v>137</v>
      </c>
      <c r="H5889">
        <v>9</v>
      </c>
      <c r="I5889" s="68" t="str">
        <f>VLOOKUP(E5889,Refs!$P$2:$R$29,3,FALSE)</f>
        <v>Y59</v>
      </c>
      <c r="J5889" s="68" t="str">
        <f>VLOOKUP(E5889,Refs!$P$2:$S$29,4,FALSE)</f>
        <v>South East</v>
      </c>
      <c r="K5889" s="28">
        <f t="shared" si="186"/>
        <v>9</v>
      </c>
    </row>
    <row r="5890" spans="1:11" x14ac:dyDescent="0.35">
      <c r="A5890" s="69">
        <f t="shared" si="187"/>
        <v>45809</v>
      </c>
      <c r="B5890" t="s">
        <v>921</v>
      </c>
      <c r="C5890" t="s">
        <v>272</v>
      </c>
      <c r="D5890" t="s">
        <v>889</v>
      </c>
      <c r="E5890" t="s">
        <v>325</v>
      </c>
      <c r="F5890" t="s">
        <v>326</v>
      </c>
      <c r="G5890" t="s">
        <v>138</v>
      </c>
      <c r="H5890">
        <v>5</v>
      </c>
      <c r="I5890" s="68" t="str">
        <f>VLOOKUP(E5890,Refs!$P$2:$R$29,3,FALSE)</f>
        <v>Y59</v>
      </c>
      <c r="J5890" s="68" t="str">
        <f>VLOOKUP(E5890,Refs!$P$2:$S$29,4,FALSE)</f>
        <v>South East</v>
      </c>
      <c r="K5890" s="28">
        <f t="shared" ref="K5890:K5953" si="188">IF(OR(H5890="NULL",H5890=0,H5890=""),"",H5890)</f>
        <v>5</v>
      </c>
    </row>
    <row r="5891" spans="1:11" x14ac:dyDescent="0.35">
      <c r="A5891" s="69">
        <f t="shared" ref="A5891:A5954" si="189">DATEVALUE(RIGHT(B5891,8))</f>
        <v>45809</v>
      </c>
      <c r="B5891" t="s">
        <v>921</v>
      </c>
      <c r="C5891" t="s">
        <v>272</v>
      </c>
      <c r="D5891" t="s">
        <v>889</v>
      </c>
      <c r="E5891" t="s">
        <v>325</v>
      </c>
      <c r="F5891" t="s">
        <v>326</v>
      </c>
      <c r="G5891" t="s">
        <v>139</v>
      </c>
      <c r="H5891">
        <v>1</v>
      </c>
      <c r="I5891" s="68" t="str">
        <f>VLOOKUP(E5891,Refs!$P$2:$R$29,3,FALSE)</f>
        <v>Y59</v>
      </c>
      <c r="J5891" s="68" t="str">
        <f>VLOOKUP(E5891,Refs!$P$2:$S$29,4,FALSE)</f>
        <v>South East</v>
      </c>
      <c r="K5891" s="28">
        <f t="shared" si="188"/>
        <v>1</v>
      </c>
    </row>
    <row r="5892" spans="1:11" x14ac:dyDescent="0.35">
      <c r="A5892" s="69">
        <f t="shared" si="189"/>
        <v>45809</v>
      </c>
      <c r="B5892" t="s">
        <v>921</v>
      </c>
      <c r="C5892" t="s">
        <v>272</v>
      </c>
      <c r="D5892" t="s">
        <v>889</v>
      </c>
      <c r="E5892" t="s">
        <v>325</v>
      </c>
      <c r="F5892" t="s">
        <v>326</v>
      </c>
      <c r="G5892" t="s">
        <v>140</v>
      </c>
      <c r="H5892">
        <v>22</v>
      </c>
      <c r="I5892" s="68" t="str">
        <f>VLOOKUP(E5892,Refs!$P$2:$R$29,3,FALSE)</f>
        <v>Y59</v>
      </c>
      <c r="J5892" s="68" t="str">
        <f>VLOOKUP(E5892,Refs!$P$2:$S$29,4,FALSE)</f>
        <v>South East</v>
      </c>
      <c r="K5892" s="28">
        <f t="shared" si="188"/>
        <v>22</v>
      </c>
    </row>
    <row r="5893" spans="1:11" x14ac:dyDescent="0.35">
      <c r="A5893" s="69">
        <f t="shared" si="189"/>
        <v>45809</v>
      </c>
      <c r="B5893" t="s">
        <v>921</v>
      </c>
      <c r="C5893" t="s">
        <v>272</v>
      </c>
      <c r="D5893" t="s">
        <v>889</v>
      </c>
      <c r="E5893" t="s">
        <v>325</v>
      </c>
      <c r="F5893" t="s">
        <v>326</v>
      </c>
      <c r="G5893" t="s">
        <v>141</v>
      </c>
      <c r="H5893">
        <v>0</v>
      </c>
      <c r="I5893" s="68" t="str">
        <f>VLOOKUP(E5893,Refs!$P$2:$R$29,3,FALSE)</f>
        <v>Y59</v>
      </c>
      <c r="J5893" s="68" t="str">
        <f>VLOOKUP(E5893,Refs!$P$2:$S$29,4,FALSE)</f>
        <v>South East</v>
      </c>
      <c r="K5893" s="28" t="str">
        <f t="shared" si="188"/>
        <v/>
      </c>
    </row>
    <row r="5894" spans="1:11" x14ac:dyDescent="0.35">
      <c r="A5894" s="69">
        <f t="shared" si="189"/>
        <v>45809</v>
      </c>
      <c r="B5894" t="s">
        <v>921</v>
      </c>
      <c r="C5894" t="s">
        <v>272</v>
      </c>
      <c r="D5894" t="s">
        <v>889</v>
      </c>
      <c r="E5894" t="s">
        <v>325</v>
      </c>
      <c r="F5894" t="s">
        <v>326</v>
      </c>
      <c r="G5894" t="s">
        <v>730</v>
      </c>
      <c r="H5894">
        <v>0</v>
      </c>
      <c r="I5894" s="68" t="str">
        <f>VLOOKUP(E5894,Refs!$P$2:$R$29,3,FALSE)</f>
        <v>Y59</v>
      </c>
      <c r="J5894" s="68" t="str">
        <f>VLOOKUP(E5894,Refs!$P$2:$S$29,4,FALSE)</f>
        <v>South East</v>
      </c>
      <c r="K5894" s="28" t="str">
        <f t="shared" si="188"/>
        <v/>
      </c>
    </row>
    <row r="5895" spans="1:11" x14ac:dyDescent="0.35">
      <c r="A5895" s="69">
        <f t="shared" si="189"/>
        <v>45809</v>
      </c>
      <c r="B5895" t="s">
        <v>921</v>
      </c>
      <c r="C5895" t="s">
        <v>272</v>
      </c>
      <c r="D5895" t="s">
        <v>889</v>
      </c>
      <c r="E5895" t="s">
        <v>325</v>
      </c>
      <c r="F5895" t="s">
        <v>326</v>
      </c>
      <c r="G5895" t="s">
        <v>729</v>
      </c>
      <c r="H5895">
        <v>0</v>
      </c>
      <c r="I5895" s="68" t="str">
        <f>VLOOKUP(E5895,Refs!$P$2:$R$29,3,FALSE)</f>
        <v>Y59</v>
      </c>
      <c r="J5895" s="68" t="str">
        <f>VLOOKUP(E5895,Refs!$P$2:$S$29,4,FALSE)</f>
        <v>South East</v>
      </c>
      <c r="K5895" s="28" t="str">
        <f t="shared" si="188"/>
        <v/>
      </c>
    </row>
    <row r="5896" spans="1:11" x14ac:dyDescent="0.35">
      <c r="A5896" s="69">
        <f t="shared" si="189"/>
        <v>45809</v>
      </c>
      <c r="B5896" t="s">
        <v>921</v>
      </c>
      <c r="C5896" t="s">
        <v>272</v>
      </c>
      <c r="D5896" t="s">
        <v>889</v>
      </c>
      <c r="E5896" t="s">
        <v>325</v>
      </c>
      <c r="F5896" t="s">
        <v>326</v>
      </c>
      <c r="G5896" t="s">
        <v>732</v>
      </c>
      <c r="H5896">
        <v>0</v>
      </c>
      <c r="I5896" s="68" t="str">
        <f>VLOOKUP(E5896,Refs!$P$2:$R$29,3,FALSE)</f>
        <v>Y59</v>
      </c>
      <c r="J5896" s="68" t="str">
        <f>VLOOKUP(E5896,Refs!$P$2:$S$29,4,FALSE)</f>
        <v>South East</v>
      </c>
      <c r="K5896" s="28" t="str">
        <f t="shared" si="188"/>
        <v/>
      </c>
    </row>
    <row r="5897" spans="1:11" x14ac:dyDescent="0.35">
      <c r="A5897" s="69">
        <f t="shared" si="189"/>
        <v>45809</v>
      </c>
      <c r="B5897" t="s">
        <v>921</v>
      </c>
      <c r="C5897" t="s">
        <v>272</v>
      </c>
      <c r="D5897" t="s">
        <v>889</v>
      </c>
      <c r="E5897" t="s">
        <v>325</v>
      </c>
      <c r="F5897" t="s">
        <v>326</v>
      </c>
      <c r="G5897" t="s">
        <v>731</v>
      </c>
      <c r="H5897">
        <v>0</v>
      </c>
      <c r="I5897" s="68" t="str">
        <f>VLOOKUP(E5897,Refs!$P$2:$R$29,3,FALSE)</f>
        <v>Y59</v>
      </c>
      <c r="J5897" s="68" t="str">
        <f>VLOOKUP(E5897,Refs!$P$2:$S$29,4,FALSE)</f>
        <v>South East</v>
      </c>
      <c r="K5897" s="28" t="str">
        <f t="shared" si="188"/>
        <v/>
      </c>
    </row>
    <row r="5898" spans="1:11" x14ac:dyDescent="0.35">
      <c r="A5898" s="69">
        <f t="shared" si="189"/>
        <v>45809</v>
      </c>
      <c r="B5898" t="s">
        <v>921</v>
      </c>
      <c r="C5898" t="s">
        <v>282</v>
      </c>
      <c r="D5898" t="s">
        <v>894</v>
      </c>
      <c r="E5898" t="s">
        <v>298</v>
      </c>
      <c r="F5898" t="s">
        <v>299</v>
      </c>
      <c r="G5898" t="s">
        <v>10</v>
      </c>
      <c r="H5898">
        <v>93007</v>
      </c>
      <c r="I5898" s="68" t="str">
        <f>VLOOKUP(E5898,Refs!$P$2:$R$29,3,FALSE)</f>
        <v>Y63</v>
      </c>
      <c r="J5898" s="68" t="str">
        <f>VLOOKUP(E5898,Refs!$P$2:$S$29,4,FALSE)</f>
        <v>North East and Yorkshire</v>
      </c>
      <c r="K5898" s="28">
        <f t="shared" si="188"/>
        <v>93007</v>
      </c>
    </row>
    <row r="5899" spans="1:11" x14ac:dyDescent="0.35">
      <c r="A5899" s="69">
        <f t="shared" si="189"/>
        <v>45809</v>
      </c>
      <c r="B5899" t="s">
        <v>921</v>
      </c>
      <c r="C5899" t="s">
        <v>282</v>
      </c>
      <c r="D5899" t="s">
        <v>894</v>
      </c>
      <c r="E5899" t="s">
        <v>298</v>
      </c>
      <c r="F5899" t="s">
        <v>299</v>
      </c>
      <c r="G5899" t="s">
        <v>70</v>
      </c>
      <c r="H5899">
        <v>93007</v>
      </c>
      <c r="I5899" s="68" t="str">
        <f>VLOOKUP(E5899,Refs!$P$2:$R$29,3,FALSE)</f>
        <v>Y63</v>
      </c>
      <c r="J5899" s="68" t="str">
        <f>VLOOKUP(E5899,Refs!$P$2:$S$29,4,FALSE)</f>
        <v>North East and Yorkshire</v>
      </c>
      <c r="K5899" s="28">
        <f t="shared" si="188"/>
        <v>93007</v>
      </c>
    </row>
    <row r="5900" spans="1:11" x14ac:dyDescent="0.35">
      <c r="A5900" s="69">
        <f t="shared" si="189"/>
        <v>45809</v>
      </c>
      <c r="B5900" t="s">
        <v>921</v>
      </c>
      <c r="C5900" t="s">
        <v>282</v>
      </c>
      <c r="D5900" t="s">
        <v>894</v>
      </c>
      <c r="E5900" t="s">
        <v>298</v>
      </c>
      <c r="F5900" t="s">
        <v>299</v>
      </c>
      <c r="G5900" t="s">
        <v>20</v>
      </c>
      <c r="H5900">
        <v>82234</v>
      </c>
      <c r="I5900" s="68" t="str">
        <f>VLOOKUP(E5900,Refs!$P$2:$R$29,3,FALSE)</f>
        <v>Y63</v>
      </c>
      <c r="J5900" s="68" t="str">
        <f>VLOOKUP(E5900,Refs!$P$2:$S$29,4,FALSE)</f>
        <v>North East and Yorkshire</v>
      </c>
      <c r="K5900" s="28">
        <f t="shared" si="188"/>
        <v>82234</v>
      </c>
    </row>
    <row r="5901" spans="1:11" x14ac:dyDescent="0.35">
      <c r="A5901" s="69">
        <f t="shared" si="189"/>
        <v>45809</v>
      </c>
      <c r="B5901" t="s">
        <v>921</v>
      </c>
      <c r="C5901" t="s">
        <v>282</v>
      </c>
      <c r="D5901" t="s">
        <v>894</v>
      </c>
      <c r="E5901" t="s">
        <v>298</v>
      </c>
      <c r="F5901" t="s">
        <v>299</v>
      </c>
      <c r="G5901" t="s">
        <v>23</v>
      </c>
      <c r="H5901">
        <v>73893</v>
      </c>
      <c r="I5901" s="68" t="str">
        <f>VLOOKUP(E5901,Refs!$P$2:$R$29,3,FALSE)</f>
        <v>Y63</v>
      </c>
      <c r="J5901" s="68" t="str">
        <f>VLOOKUP(E5901,Refs!$P$2:$S$29,4,FALSE)</f>
        <v>North East and Yorkshire</v>
      </c>
      <c r="K5901" s="28">
        <f t="shared" si="188"/>
        <v>73893</v>
      </c>
    </row>
    <row r="5902" spans="1:11" x14ac:dyDescent="0.35">
      <c r="A5902" s="69">
        <f t="shared" si="189"/>
        <v>45809</v>
      </c>
      <c r="B5902" t="s">
        <v>921</v>
      </c>
      <c r="C5902" t="s">
        <v>282</v>
      </c>
      <c r="D5902" t="s">
        <v>894</v>
      </c>
      <c r="E5902" t="s">
        <v>298</v>
      </c>
      <c r="F5902" t="s">
        <v>299</v>
      </c>
      <c r="G5902" t="s">
        <v>19</v>
      </c>
      <c r="H5902">
        <v>1830</v>
      </c>
      <c r="I5902" s="68" t="str">
        <f>VLOOKUP(E5902,Refs!$P$2:$R$29,3,FALSE)</f>
        <v>Y63</v>
      </c>
      <c r="J5902" s="68" t="str">
        <f>VLOOKUP(E5902,Refs!$P$2:$S$29,4,FALSE)</f>
        <v>North East and Yorkshire</v>
      </c>
      <c r="K5902" s="28">
        <f t="shared" si="188"/>
        <v>1830</v>
      </c>
    </row>
    <row r="5903" spans="1:11" x14ac:dyDescent="0.35">
      <c r="A5903" s="69">
        <f t="shared" si="189"/>
        <v>45809</v>
      </c>
      <c r="B5903" t="s">
        <v>921</v>
      </c>
      <c r="C5903" t="s">
        <v>282</v>
      </c>
      <c r="D5903" t="s">
        <v>894</v>
      </c>
      <c r="E5903" t="s">
        <v>298</v>
      </c>
      <c r="F5903" t="s">
        <v>299</v>
      </c>
      <c r="G5903" t="s">
        <v>21</v>
      </c>
      <c r="H5903">
        <v>1904682</v>
      </c>
      <c r="I5903" s="68" t="str">
        <f>VLOOKUP(E5903,Refs!$P$2:$R$29,3,FALSE)</f>
        <v>Y63</v>
      </c>
      <c r="J5903" s="68" t="str">
        <f>VLOOKUP(E5903,Refs!$P$2:$S$29,4,FALSE)</f>
        <v>North East and Yorkshire</v>
      </c>
      <c r="K5903" s="28">
        <f t="shared" si="188"/>
        <v>1904682</v>
      </c>
    </row>
    <row r="5904" spans="1:11" x14ac:dyDescent="0.35">
      <c r="A5904" s="69">
        <f t="shared" si="189"/>
        <v>45809</v>
      </c>
      <c r="B5904" t="s">
        <v>921</v>
      </c>
      <c r="C5904" t="s">
        <v>282</v>
      </c>
      <c r="D5904" t="s">
        <v>894</v>
      </c>
      <c r="E5904" t="s">
        <v>298</v>
      </c>
      <c r="F5904" t="s">
        <v>299</v>
      </c>
      <c r="G5904" t="s">
        <v>71</v>
      </c>
      <c r="H5904">
        <v>174</v>
      </c>
      <c r="I5904" s="68" t="str">
        <f>VLOOKUP(E5904,Refs!$P$2:$R$29,3,FALSE)</f>
        <v>Y63</v>
      </c>
      <c r="J5904" s="68" t="str">
        <f>VLOOKUP(E5904,Refs!$P$2:$S$29,4,FALSE)</f>
        <v>North East and Yorkshire</v>
      </c>
      <c r="K5904" s="28">
        <f t="shared" si="188"/>
        <v>174</v>
      </c>
    </row>
    <row r="5905" spans="1:11" x14ac:dyDescent="0.35">
      <c r="A5905" s="69">
        <f t="shared" si="189"/>
        <v>45809</v>
      </c>
      <c r="B5905" t="s">
        <v>921</v>
      </c>
      <c r="C5905" t="s">
        <v>282</v>
      </c>
      <c r="D5905" t="s">
        <v>894</v>
      </c>
      <c r="E5905" t="s">
        <v>298</v>
      </c>
      <c r="F5905" t="s">
        <v>299</v>
      </c>
      <c r="G5905" t="s">
        <v>72</v>
      </c>
      <c r="H5905">
        <v>399</v>
      </c>
      <c r="I5905" s="68" t="str">
        <f>VLOOKUP(E5905,Refs!$P$2:$R$29,3,FALSE)</f>
        <v>Y63</v>
      </c>
      <c r="J5905" s="68" t="str">
        <f>VLOOKUP(E5905,Refs!$P$2:$S$29,4,FALSE)</f>
        <v>North East and Yorkshire</v>
      </c>
      <c r="K5905" s="28">
        <f t="shared" si="188"/>
        <v>399</v>
      </c>
    </row>
    <row r="5906" spans="1:11" x14ac:dyDescent="0.35">
      <c r="A5906" s="69">
        <f t="shared" si="189"/>
        <v>45809</v>
      </c>
      <c r="B5906" t="s">
        <v>921</v>
      </c>
      <c r="C5906" t="s">
        <v>282</v>
      </c>
      <c r="D5906" t="s">
        <v>894</v>
      </c>
      <c r="E5906" t="s">
        <v>298</v>
      </c>
      <c r="F5906" t="s">
        <v>299</v>
      </c>
      <c r="G5906" t="s">
        <v>73</v>
      </c>
      <c r="H5906" t="s">
        <v>892</v>
      </c>
      <c r="I5906" s="68" t="str">
        <f>VLOOKUP(E5906,Refs!$P$2:$R$29,3,FALSE)</f>
        <v>Y63</v>
      </c>
      <c r="J5906" s="68" t="str">
        <f>VLOOKUP(E5906,Refs!$P$2:$S$29,4,FALSE)</f>
        <v>North East and Yorkshire</v>
      </c>
      <c r="K5906" s="28" t="str">
        <f t="shared" si="188"/>
        <v>-</v>
      </c>
    </row>
    <row r="5907" spans="1:11" x14ac:dyDescent="0.35">
      <c r="A5907" s="69">
        <f t="shared" si="189"/>
        <v>45809</v>
      </c>
      <c r="B5907" t="s">
        <v>921</v>
      </c>
      <c r="C5907" t="s">
        <v>282</v>
      </c>
      <c r="D5907" t="s">
        <v>894</v>
      </c>
      <c r="E5907" t="s">
        <v>298</v>
      </c>
      <c r="F5907" t="s">
        <v>299</v>
      </c>
      <c r="G5907" t="s">
        <v>74</v>
      </c>
      <c r="H5907">
        <v>9499</v>
      </c>
      <c r="I5907" s="68" t="str">
        <f>VLOOKUP(E5907,Refs!$P$2:$R$29,3,FALSE)</f>
        <v>Y63</v>
      </c>
      <c r="J5907" s="68" t="str">
        <f>VLOOKUP(E5907,Refs!$P$2:$S$29,4,FALSE)</f>
        <v>North East and Yorkshire</v>
      </c>
      <c r="K5907" s="28">
        <f t="shared" si="188"/>
        <v>9499</v>
      </c>
    </row>
    <row r="5908" spans="1:11" x14ac:dyDescent="0.35">
      <c r="A5908" s="69">
        <f t="shared" si="189"/>
        <v>45809</v>
      </c>
      <c r="B5908" t="s">
        <v>921</v>
      </c>
      <c r="C5908" t="s">
        <v>282</v>
      </c>
      <c r="D5908" t="s">
        <v>894</v>
      </c>
      <c r="E5908" t="s">
        <v>298</v>
      </c>
      <c r="F5908" t="s">
        <v>299</v>
      </c>
      <c r="G5908" t="s">
        <v>75</v>
      </c>
      <c r="H5908">
        <v>40654537</v>
      </c>
      <c r="I5908" s="68" t="str">
        <f>VLOOKUP(E5908,Refs!$P$2:$R$29,3,FALSE)</f>
        <v>Y63</v>
      </c>
      <c r="J5908" s="68" t="str">
        <f>VLOOKUP(E5908,Refs!$P$2:$S$29,4,FALSE)</f>
        <v>North East and Yorkshire</v>
      </c>
      <c r="K5908" s="28">
        <f t="shared" si="188"/>
        <v>40654537</v>
      </c>
    </row>
    <row r="5909" spans="1:11" x14ac:dyDescent="0.35">
      <c r="A5909" s="69">
        <f t="shared" si="189"/>
        <v>45809</v>
      </c>
      <c r="B5909" t="s">
        <v>921</v>
      </c>
      <c r="C5909" t="s">
        <v>282</v>
      </c>
      <c r="D5909" t="s">
        <v>894</v>
      </c>
      <c r="E5909" t="s">
        <v>298</v>
      </c>
      <c r="F5909" t="s">
        <v>299</v>
      </c>
      <c r="G5909" t="s">
        <v>26</v>
      </c>
      <c r="H5909">
        <v>79568</v>
      </c>
      <c r="I5909" s="68" t="str">
        <f>VLOOKUP(E5909,Refs!$P$2:$R$29,3,FALSE)</f>
        <v>Y63</v>
      </c>
      <c r="J5909" s="68" t="str">
        <f>VLOOKUP(E5909,Refs!$P$2:$S$29,4,FALSE)</f>
        <v>North East and Yorkshire</v>
      </c>
      <c r="K5909" s="28">
        <f t="shared" si="188"/>
        <v>79568</v>
      </c>
    </row>
    <row r="5910" spans="1:11" x14ac:dyDescent="0.35">
      <c r="A5910" s="69">
        <f t="shared" si="189"/>
        <v>45809</v>
      </c>
      <c r="B5910" t="s">
        <v>921</v>
      </c>
      <c r="C5910" t="s">
        <v>282</v>
      </c>
      <c r="D5910" t="s">
        <v>894</v>
      </c>
      <c r="E5910" t="s">
        <v>298</v>
      </c>
      <c r="F5910" t="s">
        <v>299</v>
      </c>
      <c r="G5910" t="s">
        <v>76</v>
      </c>
      <c r="H5910">
        <v>0</v>
      </c>
      <c r="I5910" s="68" t="str">
        <f>VLOOKUP(E5910,Refs!$P$2:$R$29,3,FALSE)</f>
        <v>Y63</v>
      </c>
      <c r="J5910" s="68" t="str">
        <f>VLOOKUP(E5910,Refs!$P$2:$S$29,4,FALSE)</f>
        <v>North East and Yorkshire</v>
      </c>
      <c r="K5910" s="28" t="str">
        <f t="shared" si="188"/>
        <v/>
      </c>
    </row>
    <row r="5911" spans="1:11" x14ac:dyDescent="0.35">
      <c r="A5911" s="69">
        <f t="shared" si="189"/>
        <v>45809</v>
      </c>
      <c r="B5911" t="s">
        <v>921</v>
      </c>
      <c r="C5911" t="s">
        <v>282</v>
      </c>
      <c r="D5911" t="s">
        <v>894</v>
      </c>
      <c r="E5911" t="s">
        <v>298</v>
      </c>
      <c r="F5911" t="s">
        <v>299</v>
      </c>
      <c r="G5911" t="s">
        <v>77</v>
      </c>
      <c r="H5911">
        <v>60093</v>
      </c>
      <c r="I5911" s="68" t="str">
        <f>VLOOKUP(E5911,Refs!$P$2:$R$29,3,FALSE)</f>
        <v>Y63</v>
      </c>
      <c r="J5911" s="68" t="str">
        <f>VLOOKUP(E5911,Refs!$P$2:$S$29,4,FALSE)</f>
        <v>North East and Yorkshire</v>
      </c>
      <c r="K5911" s="28">
        <f t="shared" si="188"/>
        <v>60093</v>
      </c>
    </row>
    <row r="5912" spans="1:11" x14ac:dyDescent="0.35">
      <c r="A5912" s="69">
        <f t="shared" si="189"/>
        <v>45809</v>
      </c>
      <c r="B5912" t="s">
        <v>921</v>
      </c>
      <c r="C5912" t="s">
        <v>282</v>
      </c>
      <c r="D5912" t="s">
        <v>894</v>
      </c>
      <c r="E5912" t="s">
        <v>298</v>
      </c>
      <c r="F5912" t="s">
        <v>299</v>
      </c>
      <c r="G5912" t="s">
        <v>78</v>
      </c>
      <c r="H5912">
        <v>11950</v>
      </c>
      <c r="I5912" s="68" t="str">
        <f>VLOOKUP(E5912,Refs!$P$2:$R$29,3,FALSE)</f>
        <v>Y63</v>
      </c>
      <c r="J5912" s="68" t="str">
        <f>VLOOKUP(E5912,Refs!$P$2:$S$29,4,FALSE)</f>
        <v>North East and Yorkshire</v>
      </c>
      <c r="K5912" s="28">
        <f t="shared" si="188"/>
        <v>11950</v>
      </c>
    </row>
    <row r="5913" spans="1:11" x14ac:dyDescent="0.35">
      <c r="A5913" s="69">
        <f t="shared" si="189"/>
        <v>45809</v>
      </c>
      <c r="B5913" t="s">
        <v>921</v>
      </c>
      <c r="C5913" t="s">
        <v>282</v>
      </c>
      <c r="D5913" t="s">
        <v>894</v>
      </c>
      <c r="E5913" t="s">
        <v>298</v>
      </c>
      <c r="F5913" t="s">
        <v>299</v>
      </c>
      <c r="G5913" t="s">
        <v>79</v>
      </c>
      <c r="H5913">
        <v>7521</v>
      </c>
      <c r="I5913" s="68" t="str">
        <f>VLOOKUP(E5913,Refs!$P$2:$R$29,3,FALSE)</f>
        <v>Y63</v>
      </c>
      <c r="J5913" s="68" t="str">
        <f>VLOOKUP(E5913,Refs!$P$2:$S$29,4,FALSE)</f>
        <v>North East and Yorkshire</v>
      </c>
      <c r="K5913" s="28">
        <f t="shared" si="188"/>
        <v>7521</v>
      </c>
    </row>
    <row r="5914" spans="1:11" x14ac:dyDescent="0.35">
      <c r="A5914" s="69">
        <f t="shared" si="189"/>
        <v>45809</v>
      </c>
      <c r="B5914" t="s">
        <v>921</v>
      </c>
      <c r="C5914" t="s">
        <v>282</v>
      </c>
      <c r="D5914" t="s">
        <v>894</v>
      </c>
      <c r="E5914" t="s">
        <v>298</v>
      </c>
      <c r="F5914" t="s">
        <v>299</v>
      </c>
      <c r="G5914" t="s">
        <v>80</v>
      </c>
      <c r="H5914">
        <v>4</v>
      </c>
      <c r="I5914" s="68" t="str">
        <f>VLOOKUP(E5914,Refs!$P$2:$R$29,3,FALSE)</f>
        <v>Y63</v>
      </c>
      <c r="J5914" s="68" t="str">
        <f>VLOOKUP(E5914,Refs!$P$2:$S$29,4,FALSE)</f>
        <v>North East and Yorkshire</v>
      </c>
      <c r="K5914" s="28">
        <f t="shared" si="188"/>
        <v>4</v>
      </c>
    </row>
    <row r="5915" spans="1:11" x14ac:dyDescent="0.35">
      <c r="A5915" s="69">
        <f t="shared" si="189"/>
        <v>45809</v>
      </c>
      <c r="B5915" t="s">
        <v>921</v>
      </c>
      <c r="C5915" t="s">
        <v>282</v>
      </c>
      <c r="D5915" t="s">
        <v>894</v>
      </c>
      <c r="E5915" t="s">
        <v>298</v>
      </c>
      <c r="F5915" t="s">
        <v>299</v>
      </c>
      <c r="G5915" t="s">
        <v>25</v>
      </c>
      <c r="H5915">
        <v>27113</v>
      </c>
      <c r="I5915" s="68" t="str">
        <f>VLOOKUP(E5915,Refs!$P$2:$R$29,3,FALSE)</f>
        <v>Y63</v>
      </c>
      <c r="J5915" s="68" t="str">
        <f>VLOOKUP(E5915,Refs!$P$2:$S$29,4,FALSE)</f>
        <v>North East and Yorkshire</v>
      </c>
      <c r="K5915" s="28">
        <f t="shared" si="188"/>
        <v>27113</v>
      </c>
    </row>
    <row r="5916" spans="1:11" x14ac:dyDescent="0.35">
      <c r="A5916" s="69">
        <f t="shared" si="189"/>
        <v>45809</v>
      </c>
      <c r="B5916" t="s">
        <v>921</v>
      </c>
      <c r="C5916" t="s">
        <v>282</v>
      </c>
      <c r="D5916" t="s">
        <v>894</v>
      </c>
      <c r="E5916" t="s">
        <v>298</v>
      </c>
      <c r="F5916" t="s">
        <v>299</v>
      </c>
      <c r="G5916" t="s">
        <v>81</v>
      </c>
      <c r="H5916">
        <v>177</v>
      </c>
      <c r="I5916" s="68" t="str">
        <f>VLOOKUP(E5916,Refs!$P$2:$R$29,3,FALSE)</f>
        <v>Y63</v>
      </c>
      <c r="J5916" s="68" t="str">
        <f>VLOOKUP(E5916,Refs!$P$2:$S$29,4,FALSE)</f>
        <v>North East and Yorkshire</v>
      </c>
      <c r="K5916" s="28">
        <f t="shared" si="188"/>
        <v>177</v>
      </c>
    </row>
    <row r="5917" spans="1:11" x14ac:dyDescent="0.35">
      <c r="A5917" s="69">
        <f t="shared" si="189"/>
        <v>45809</v>
      </c>
      <c r="B5917" t="s">
        <v>921</v>
      </c>
      <c r="C5917" t="s">
        <v>282</v>
      </c>
      <c r="D5917" t="s">
        <v>894</v>
      </c>
      <c r="E5917" t="s">
        <v>298</v>
      </c>
      <c r="F5917" t="s">
        <v>299</v>
      </c>
      <c r="G5917" t="s">
        <v>82</v>
      </c>
      <c r="H5917">
        <v>8276</v>
      </c>
      <c r="I5917" s="68" t="str">
        <f>VLOOKUP(E5917,Refs!$P$2:$R$29,3,FALSE)</f>
        <v>Y63</v>
      </c>
      <c r="J5917" s="68" t="str">
        <f>VLOOKUP(E5917,Refs!$P$2:$S$29,4,FALSE)</f>
        <v>North East and Yorkshire</v>
      </c>
      <c r="K5917" s="28">
        <f t="shared" si="188"/>
        <v>8276</v>
      </c>
    </row>
    <row r="5918" spans="1:11" x14ac:dyDescent="0.35">
      <c r="A5918" s="69">
        <f t="shared" si="189"/>
        <v>45809</v>
      </c>
      <c r="B5918" t="s">
        <v>921</v>
      </c>
      <c r="C5918" t="s">
        <v>282</v>
      </c>
      <c r="D5918" t="s">
        <v>894</v>
      </c>
      <c r="E5918" t="s">
        <v>298</v>
      </c>
      <c r="F5918" t="s">
        <v>299</v>
      </c>
      <c r="G5918" t="s">
        <v>83</v>
      </c>
      <c r="H5918">
        <v>2781</v>
      </c>
      <c r="I5918" s="68" t="str">
        <f>VLOOKUP(E5918,Refs!$P$2:$R$29,3,FALSE)</f>
        <v>Y63</v>
      </c>
      <c r="J5918" s="68" t="str">
        <f>VLOOKUP(E5918,Refs!$P$2:$S$29,4,FALSE)</f>
        <v>North East and Yorkshire</v>
      </c>
      <c r="K5918" s="28">
        <f t="shared" si="188"/>
        <v>2781</v>
      </c>
    </row>
    <row r="5919" spans="1:11" x14ac:dyDescent="0.35">
      <c r="A5919" s="69">
        <f t="shared" si="189"/>
        <v>45809</v>
      </c>
      <c r="B5919" t="s">
        <v>921</v>
      </c>
      <c r="C5919" t="s">
        <v>282</v>
      </c>
      <c r="D5919" t="s">
        <v>894</v>
      </c>
      <c r="E5919" t="s">
        <v>298</v>
      </c>
      <c r="F5919" t="s">
        <v>299</v>
      </c>
      <c r="G5919" t="s">
        <v>84</v>
      </c>
      <c r="H5919">
        <v>3845</v>
      </c>
      <c r="I5919" s="68" t="str">
        <f>VLOOKUP(E5919,Refs!$P$2:$R$29,3,FALSE)</f>
        <v>Y63</v>
      </c>
      <c r="J5919" s="68" t="str">
        <f>VLOOKUP(E5919,Refs!$P$2:$S$29,4,FALSE)</f>
        <v>North East and Yorkshire</v>
      </c>
      <c r="K5919" s="28">
        <f t="shared" si="188"/>
        <v>3845</v>
      </c>
    </row>
    <row r="5920" spans="1:11" x14ac:dyDescent="0.35">
      <c r="A5920" s="69">
        <f t="shared" si="189"/>
        <v>45809</v>
      </c>
      <c r="B5920" t="s">
        <v>921</v>
      </c>
      <c r="C5920" t="s">
        <v>282</v>
      </c>
      <c r="D5920" t="s">
        <v>894</v>
      </c>
      <c r="E5920" t="s">
        <v>298</v>
      </c>
      <c r="F5920" t="s">
        <v>299</v>
      </c>
      <c r="G5920" t="s">
        <v>85</v>
      </c>
      <c r="H5920">
        <v>14061</v>
      </c>
      <c r="I5920" s="68" t="str">
        <f>VLOOKUP(E5920,Refs!$P$2:$R$29,3,FALSE)</f>
        <v>Y63</v>
      </c>
      <c r="J5920" s="68" t="str">
        <f>VLOOKUP(E5920,Refs!$P$2:$S$29,4,FALSE)</f>
        <v>North East and Yorkshire</v>
      </c>
      <c r="K5920" s="28">
        <f t="shared" si="188"/>
        <v>14061</v>
      </c>
    </row>
    <row r="5921" spans="1:11" x14ac:dyDescent="0.35">
      <c r="A5921" s="69">
        <f t="shared" si="189"/>
        <v>45809</v>
      </c>
      <c r="B5921" t="s">
        <v>921</v>
      </c>
      <c r="C5921" t="s">
        <v>282</v>
      </c>
      <c r="D5921" t="s">
        <v>894</v>
      </c>
      <c r="E5921" t="s">
        <v>298</v>
      </c>
      <c r="F5921" t="s">
        <v>299</v>
      </c>
      <c r="G5921" t="s">
        <v>86</v>
      </c>
      <c r="H5921">
        <v>2990</v>
      </c>
      <c r="I5921" s="68" t="str">
        <f>VLOOKUP(E5921,Refs!$P$2:$R$29,3,FALSE)</f>
        <v>Y63</v>
      </c>
      <c r="J5921" s="68" t="str">
        <f>VLOOKUP(E5921,Refs!$P$2:$S$29,4,FALSE)</f>
        <v>North East and Yorkshire</v>
      </c>
      <c r="K5921" s="28">
        <f t="shared" si="188"/>
        <v>2990</v>
      </c>
    </row>
    <row r="5922" spans="1:11" x14ac:dyDescent="0.35">
      <c r="A5922" s="69">
        <f t="shared" si="189"/>
        <v>45809</v>
      </c>
      <c r="B5922" t="s">
        <v>921</v>
      </c>
      <c r="C5922" t="s">
        <v>282</v>
      </c>
      <c r="D5922" t="s">
        <v>894</v>
      </c>
      <c r="E5922" t="s">
        <v>298</v>
      </c>
      <c r="F5922" t="s">
        <v>299</v>
      </c>
      <c r="G5922" t="s">
        <v>87</v>
      </c>
      <c r="H5922">
        <v>1574</v>
      </c>
      <c r="I5922" s="68" t="str">
        <f>VLOOKUP(E5922,Refs!$P$2:$R$29,3,FALSE)</f>
        <v>Y63</v>
      </c>
      <c r="J5922" s="68" t="str">
        <f>VLOOKUP(E5922,Refs!$P$2:$S$29,4,FALSE)</f>
        <v>North East and Yorkshire</v>
      </c>
      <c r="K5922" s="28">
        <f t="shared" si="188"/>
        <v>1574</v>
      </c>
    </row>
    <row r="5923" spans="1:11" x14ac:dyDescent="0.35">
      <c r="A5923" s="69">
        <f t="shared" si="189"/>
        <v>45809</v>
      </c>
      <c r="B5923" t="s">
        <v>921</v>
      </c>
      <c r="C5923" t="s">
        <v>282</v>
      </c>
      <c r="D5923" t="s">
        <v>894</v>
      </c>
      <c r="E5923" t="s">
        <v>298</v>
      </c>
      <c r="F5923" t="s">
        <v>299</v>
      </c>
      <c r="G5923" t="s">
        <v>88</v>
      </c>
      <c r="H5923">
        <v>6006</v>
      </c>
      <c r="I5923" s="68" t="str">
        <f>VLOOKUP(E5923,Refs!$P$2:$R$29,3,FALSE)</f>
        <v>Y63</v>
      </c>
      <c r="J5923" s="68" t="str">
        <f>VLOOKUP(E5923,Refs!$P$2:$S$29,4,FALSE)</f>
        <v>North East and Yorkshire</v>
      </c>
      <c r="K5923" s="28">
        <f t="shared" si="188"/>
        <v>6006</v>
      </c>
    </row>
    <row r="5924" spans="1:11" x14ac:dyDescent="0.35">
      <c r="A5924" s="69">
        <f t="shared" si="189"/>
        <v>45809</v>
      </c>
      <c r="B5924" t="s">
        <v>921</v>
      </c>
      <c r="C5924" t="s">
        <v>282</v>
      </c>
      <c r="D5924" t="s">
        <v>894</v>
      </c>
      <c r="E5924" t="s">
        <v>298</v>
      </c>
      <c r="F5924" t="s">
        <v>299</v>
      </c>
      <c r="G5924" t="s">
        <v>89</v>
      </c>
      <c r="H5924">
        <v>21227</v>
      </c>
      <c r="I5924" s="68" t="str">
        <f>VLOOKUP(E5924,Refs!$P$2:$R$29,3,FALSE)</f>
        <v>Y63</v>
      </c>
      <c r="J5924" s="68" t="str">
        <f>VLOOKUP(E5924,Refs!$P$2:$S$29,4,FALSE)</f>
        <v>North East and Yorkshire</v>
      </c>
      <c r="K5924" s="28">
        <f t="shared" si="188"/>
        <v>21227</v>
      </c>
    </row>
    <row r="5925" spans="1:11" x14ac:dyDescent="0.35">
      <c r="A5925" s="69">
        <f t="shared" si="189"/>
        <v>45809</v>
      </c>
      <c r="B5925" t="s">
        <v>921</v>
      </c>
      <c r="C5925" t="s">
        <v>282</v>
      </c>
      <c r="D5925" t="s">
        <v>894</v>
      </c>
      <c r="E5925" t="s">
        <v>298</v>
      </c>
      <c r="F5925" t="s">
        <v>299</v>
      </c>
      <c r="G5925" t="s">
        <v>90</v>
      </c>
      <c r="H5925">
        <v>79568</v>
      </c>
      <c r="I5925" s="68" t="str">
        <f>VLOOKUP(E5925,Refs!$P$2:$R$29,3,FALSE)</f>
        <v>Y63</v>
      </c>
      <c r="J5925" s="68" t="str">
        <f>VLOOKUP(E5925,Refs!$P$2:$S$29,4,FALSE)</f>
        <v>North East and Yorkshire</v>
      </c>
      <c r="K5925" s="28">
        <f t="shared" si="188"/>
        <v>79568</v>
      </c>
    </row>
    <row r="5926" spans="1:11" x14ac:dyDescent="0.35">
      <c r="A5926" s="69">
        <f t="shared" si="189"/>
        <v>45809</v>
      </c>
      <c r="B5926" t="s">
        <v>921</v>
      </c>
      <c r="C5926" t="s">
        <v>282</v>
      </c>
      <c r="D5926" t="s">
        <v>894</v>
      </c>
      <c r="E5926" t="s">
        <v>298</v>
      </c>
      <c r="F5926" t="s">
        <v>299</v>
      </c>
      <c r="G5926" t="s">
        <v>27</v>
      </c>
      <c r="H5926">
        <v>11973</v>
      </c>
      <c r="I5926" s="68" t="str">
        <f>VLOOKUP(E5926,Refs!$P$2:$R$29,3,FALSE)</f>
        <v>Y63</v>
      </c>
      <c r="J5926" s="68" t="str">
        <f>VLOOKUP(E5926,Refs!$P$2:$S$29,4,FALSE)</f>
        <v>North East and Yorkshire</v>
      </c>
      <c r="K5926" s="28">
        <f t="shared" si="188"/>
        <v>11973</v>
      </c>
    </row>
    <row r="5927" spans="1:11" x14ac:dyDescent="0.35">
      <c r="A5927" s="69">
        <f t="shared" si="189"/>
        <v>45809</v>
      </c>
      <c r="B5927" t="s">
        <v>921</v>
      </c>
      <c r="C5927" t="s">
        <v>282</v>
      </c>
      <c r="D5927" t="s">
        <v>894</v>
      </c>
      <c r="E5927" t="s">
        <v>298</v>
      </c>
      <c r="F5927" t="s">
        <v>299</v>
      </c>
      <c r="G5927" t="s">
        <v>29</v>
      </c>
      <c r="H5927">
        <v>14799</v>
      </c>
      <c r="I5927" s="68" t="str">
        <f>VLOOKUP(E5927,Refs!$P$2:$R$29,3,FALSE)</f>
        <v>Y63</v>
      </c>
      <c r="J5927" s="68" t="str">
        <f>VLOOKUP(E5927,Refs!$P$2:$S$29,4,FALSE)</f>
        <v>North East and Yorkshire</v>
      </c>
      <c r="K5927" s="28">
        <f t="shared" si="188"/>
        <v>14799</v>
      </c>
    </row>
    <row r="5928" spans="1:11" x14ac:dyDescent="0.35">
      <c r="A5928" s="69">
        <f t="shared" si="189"/>
        <v>45809</v>
      </c>
      <c r="B5928" t="s">
        <v>921</v>
      </c>
      <c r="C5928" t="s">
        <v>282</v>
      </c>
      <c r="D5928" t="s">
        <v>894</v>
      </c>
      <c r="E5928" t="s">
        <v>298</v>
      </c>
      <c r="F5928" t="s">
        <v>299</v>
      </c>
      <c r="G5928" t="s">
        <v>91</v>
      </c>
      <c r="H5928">
        <v>6113</v>
      </c>
      <c r="I5928" s="68" t="str">
        <f>VLOOKUP(E5928,Refs!$P$2:$R$29,3,FALSE)</f>
        <v>Y63</v>
      </c>
      <c r="J5928" s="68" t="str">
        <f>VLOOKUP(E5928,Refs!$P$2:$S$29,4,FALSE)</f>
        <v>North East and Yorkshire</v>
      </c>
      <c r="K5928" s="28">
        <f t="shared" si="188"/>
        <v>6113</v>
      </c>
    </row>
    <row r="5929" spans="1:11" x14ac:dyDescent="0.35">
      <c r="A5929" s="69">
        <f t="shared" si="189"/>
        <v>45809</v>
      </c>
      <c r="B5929" t="s">
        <v>921</v>
      </c>
      <c r="C5929" t="s">
        <v>282</v>
      </c>
      <c r="D5929" t="s">
        <v>894</v>
      </c>
      <c r="E5929" t="s">
        <v>298</v>
      </c>
      <c r="F5929" t="s">
        <v>299</v>
      </c>
      <c r="G5929" t="s">
        <v>92</v>
      </c>
      <c r="H5929">
        <v>25</v>
      </c>
      <c r="I5929" s="68" t="str">
        <f>VLOOKUP(E5929,Refs!$P$2:$R$29,3,FALSE)</f>
        <v>Y63</v>
      </c>
      <c r="J5929" s="68" t="str">
        <f>VLOOKUP(E5929,Refs!$P$2:$S$29,4,FALSE)</f>
        <v>North East and Yorkshire</v>
      </c>
      <c r="K5929" s="28">
        <f t="shared" si="188"/>
        <v>25</v>
      </c>
    </row>
    <row r="5930" spans="1:11" x14ac:dyDescent="0.35">
      <c r="A5930" s="69">
        <f t="shared" si="189"/>
        <v>45809</v>
      </c>
      <c r="B5930" t="s">
        <v>921</v>
      </c>
      <c r="C5930" t="s">
        <v>282</v>
      </c>
      <c r="D5930" t="s">
        <v>894</v>
      </c>
      <c r="E5930" t="s">
        <v>298</v>
      </c>
      <c r="F5930" t="s">
        <v>299</v>
      </c>
      <c r="G5930" t="s">
        <v>93</v>
      </c>
      <c r="H5930">
        <v>8213</v>
      </c>
      <c r="I5930" s="68" t="str">
        <f>VLOOKUP(E5930,Refs!$P$2:$R$29,3,FALSE)</f>
        <v>Y63</v>
      </c>
      <c r="J5930" s="68" t="str">
        <f>VLOOKUP(E5930,Refs!$P$2:$S$29,4,FALSE)</f>
        <v>North East and Yorkshire</v>
      </c>
      <c r="K5930" s="28">
        <f t="shared" si="188"/>
        <v>8213</v>
      </c>
    </row>
    <row r="5931" spans="1:11" x14ac:dyDescent="0.35">
      <c r="A5931" s="69">
        <f t="shared" si="189"/>
        <v>45809</v>
      </c>
      <c r="B5931" t="s">
        <v>921</v>
      </c>
      <c r="C5931" t="s">
        <v>282</v>
      </c>
      <c r="D5931" t="s">
        <v>894</v>
      </c>
      <c r="E5931" t="s">
        <v>298</v>
      </c>
      <c r="F5931" t="s">
        <v>299</v>
      </c>
      <c r="G5931" t="s">
        <v>94</v>
      </c>
      <c r="H5931">
        <v>416</v>
      </c>
      <c r="I5931" s="68" t="str">
        <f>VLOOKUP(E5931,Refs!$P$2:$R$29,3,FALSE)</f>
        <v>Y63</v>
      </c>
      <c r="J5931" s="68" t="str">
        <f>VLOOKUP(E5931,Refs!$P$2:$S$29,4,FALSE)</f>
        <v>North East and Yorkshire</v>
      </c>
      <c r="K5931" s="28">
        <f t="shared" si="188"/>
        <v>416</v>
      </c>
    </row>
    <row r="5932" spans="1:11" x14ac:dyDescent="0.35">
      <c r="A5932" s="69">
        <f t="shared" si="189"/>
        <v>45809</v>
      </c>
      <c r="B5932" t="s">
        <v>921</v>
      </c>
      <c r="C5932" t="s">
        <v>282</v>
      </c>
      <c r="D5932" t="s">
        <v>894</v>
      </c>
      <c r="E5932" t="s">
        <v>298</v>
      </c>
      <c r="F5932" t="s">
        <v>299</v>
      </c>
      <c r="G5932" t="s">
        <v>95</v>
      </c>
      <c r="H5932">
        <v>2195</v>
      </c>
      <c r="I5932" s="68" t="str">
        <f>VLOOKUP(E5932,Refs!$P$2:$R$29,3,FALSE)</f>
        <v>Y63</v>
      </c>
      <c r="J5932" s="68" t="str">
        <f>VLOOKUP(E5932,Refs!$P$2:$S$29,4,FALSE)</f>
        <v>North East and Yorkshire</v>
      </c>
      <c r="K5932" s="28">
        <f t="shared" si="188"/>
        <v>2195</v>
      </c>
    </row>
    <row r="5933" spans="1:11" x14ac:dyDescent="0.35">
      <c r="A5933" s="69">
        <f t="shared" si="189"/>
        <v>45809</v>
      </c>
      <c r="B5933" t="s">
        <v>921</v>
      </c>
      <c r="C5933" t="s">
        <v>282</v>
      </c>
      <c r="D5933" t="s">
        <v>894</v>
      </c>
      <c r="E5933" t="s">
        <v>298</v>
      </c>
      <c r="F5933" t="s">
        <v>299</v>
      </c>
      <c r="G5933" t="s">
        <v>96</v>
      </c>
      <c r="H5933">
        <v>108</v>
      </c>
      <c r="I5933" s="68" t="str">
        <f>VLOOKUP(E5933,Refs!$P$2:$R$29,3,FALSE)</f>
        <v>Y63</v>
      </c>
      <c r="J5933" s="68" t="str">
        <f>VLOOKUP(E5933,Refs!$P$2:$S$29,4,FALSE)</f>
        <v>North East and Yorkshire</v>
      </c>
      <c r="K5933" s="28">
        <f t="shared" si="188"/>
        <v>108</v>
      </c>
    </row>
    <row r="5934" spans="1:11" x14ac:dyDescent="0.35">
      <c r="A5934" s="69">
        <f t="shared" si="189"/>
        <v>45809</v>
      </c>
      <c r="B5934" t="s">
        <v>921</v>
      </c>
      <c r="C5934" t="s">
        <v>282</v>
      </c>
      <c r="D5934" t="s">
        <v>894</v>
      </c>
      <c r="E5934" t="s">
        <v>298</v>
      </c>
      <c r="F5934" t="s">
        <v>299</v>
      </c>
      <c r="G5934" t="s">
        <v>97</v>
      </c>
      <c r="H5934">
        <v>4311</v>
      </c>
      <c r="I5934" s="68" t="str">
        <f>VLOOKUP(E5934,Refs!$P$2:$R$29,3,FALSE)</f>
        <v>Y63</v>
      </c>
      <c r="J5934" s="68" t="str">
        <f>VLOOKUP(E5934,Refs!$P$2:$S$29,4,FALSE)</f>
        <v>North East and Yorkshire</v>
      </c>
      <c r="K5934" s="28">
        <f t="shared" si="188"/>
        <v>4311</v>
      </c>
    </row>
    <row r="5935" spans="1:11" x14ac:dyDescent="0.35">
      <c r="A5935" s="69">
        <f t="shared" si="189"/>
        <v>45809</v>
      </c>
      <c r="B5935" t="s">
        <v>921</v>
      </c>
      <c r="C5935" t="s">
        <v>282</v>
      </c>
      <c r="D5935" t="s">
        <v>894</v>
      </c>
      <c r="E5935" t="s">
        <v>298</v>
      </c>
      <c r="F5935" t="s">
        <v>299</v>
      </c>
      <c r="G5935" t="s">
        <v>31</v>
      </c>
      <c r="H5935">
        <v>2861</v>
      </c>
      <c r="I5935" s="68" t="str">
        <f>VLOOKUP(E5935,Refs!$P$2:$R$29,3,FALSE)</f>
        <v>Y63</v>
      </c>
      <c r="J5935" s="68" t="str">
        <f>VLOOKUP(E5935,Refs!$P$2:$S$29,4,FALSE)</f>
        <v>North East and Yorkshire</v>
      </c>
      <c r="K5935" s="28">
        <f t="shared" si="188"/>
        <v>2861</v>
      </c>
    </row>
    <row r="5936" spans="1:11" x14ac:dyDescent="0.35">
      <c r="A5936" s="69">
        <f t="shared" si="189"/>
        <v>45809</v>
      </c>
      <c r="B5936" t="s">
        <v>921</v>
      </c>
      <c r="C5936" t="s">
        <v>282</v>
      </c>
      <c r="D5936" t="s">
        <v>894</v>
      </c>
      <c r="E5936" t="s">
        <v>298</v>
      </c>
      <c r="F5936" t="s">
        <v>299</v>
      </c>
      <c r="G5936" t="s">
        <v>98</v>
      </c>
      <c r="H5936">
        <v>7545</v>
      </c>
      <c r="I5936" s="68" t="str">
        <f>VLOOKUP(E5936,Refs!$P$2:$R$29,3,FALSE)</f>
        <v>Y63</v>
      </c>
      <c r="J5936" s="68" t="str">
        <f>VLOOKUP(E5936,Refs!$P$2:$S$29,4,FALSE)</f>
        <v>North East and Yorkshire</v>
      </c>
      <c r="K5936" s="28">
        <f t="shared" si="188"/>
        <v>7545</v>
      </c>
    </row>
    <row r="5937" spans="1:11" x14ac:dyDescent="0.35">
      <c r="A5937" s="69">
        <f t="shared" si="189"/>
        <v>45809</v>
      </c>
      <c r="B5937" t="s">
        <v>921</v>
      </c>
      <c r="C5937" t="s">
        <v>282</v>
      </c>
      <c r="D5937" t="s">
        <v>894</v>
      </c>
      <c r="E5937" t="s">
        <v>298</v>
      </c>
      <c r="F5937" t="s">
        <v>299</v>
      </c>
      <c r="G5937" t="s">
        <v>99</v>
      </c>
      <c r="H5937">
        <v>5904</v>
      </c>
      <c r="I5937" s="68" t="str">
        <f>VLOOKUP(E5937,Refs!$P$2:$R$29,3,FALSE)</f>
        <v>Y63</v>
      </c>
      <c r="J5937" s="68" t="str">
        <f>VLOOKUP(E5937,Refs!$P$2:$S$29,4,FALSE)</f>
        <v>North East and Yorkshire</v>
      </c>
      <c r="K5937" s="28">
        <f t="shared" si="188"/>
        <v>5904</v>
      </c>
    </row>
    <row r="5938" spans="1:11" x14ac:dyDescent="0.35">
      <c r="A5938" s="69">
        <f t="shared" si="189"/>
        <v>45809</v>
      </c>
      <c r="B5938" t="s">
        <v>921</v>
      </c>
      <c r="C5938" t="s">
        <v>282</v>
      </c>
      <c r="D5938" t="s">
        <v>894</v>
      </c>
      <c r="E5938" t="s">
        <v>298</v>
      </c>
      <c r="F5938" t="s">
        <v>299</v>
      </c>
      <c r="G5938" t="s">
        <v>100</v>
      </c>
      <c r="H5938">
        <v>4185</v>
      </c>
      <c r="I5938" s="68" t="str">
        <f>VLOOKUP(E5938,Refs!$P$2:$R$29,3,FALSE)</f>
        <v>Y63</v>
      </c>
      <c r="J5938" s="68" t="str">
        <f>VLOOKUP(E5938,Refs!$P$2:$S$29,4,FALSE)</f>
        <v>North East and Yorkshire</v>
      </c>
      <c r="K5938" s="28">
        <f t="shared" si="188"/>
        <v>4185</v>
      </c>
    </row>
    <row r="5939" spans="1:11" x14ac:dyDescent="0.35">
      <c r="A5939" s="69">
        <f t="shared" si="189"/>
        <v>45809</v>
      </c>
      <c r="B5939" t="s">
        <v>921</v>
      </c>
      <c r="C5939" t="s">
        <v>282</v>
      </c>
      <c r="D5939" t="s">
        <v>894</v>
      </c>
      <c r="E5939" t="s">
        <v>298</v>
      </c>
      <c r="F5939" t="s">
        <v>299</v>
      </c>
      <c r="G5939" t="s">
        <v>101</v>
      </c>
      <c r="H5939">
        <v>1899</v>
      </c>
      <c r="I5939" s="68" t="str">
        <f>VLOOKUP(E5939,Refs!$P$2:$R$29,3,FALSE)</f>
        <v>Y63</v>
      </c>
      <c r="J5939" s="68" t="str">
        <f>VLOOKUP(E5939,Refs!$P$2:$S$29,4,FALSE)</f>
        <v>North East and Yorkshire</v>
      </c>
      <c r="K5939" s="28">
        <f t="shared" si="188"/>
        <v>1899</v>
      </c>
    </row>
    <row r="5940" spans="1:11" x14ac:dyDescent="0.35">
      <c r="A5940" s="69">
        <f t="shared" si="189"/>
        <v>45809</v>
      </c>
      <c r="B5940" t="s">
        <v>921</v>
      </c>
      <c r="C5940" t="s">
        <v>282</v>
      </c>
      <c r="D5940" t="s">
        <v>894</v>
      </c>
      <c r="E5940" t="s">
        <v>298</v>
      </c>
      <c r="F5940" t="s">
        <v>299</v>
      </c>
      <c r="G5940" t="s">
        <v>102</v>
      </c>
      <c r="H5940">
        <v>1171</v>
      </c>
      <c r="I5940" s="68" t="str">
        <f>VLOOKUP(E5940,Refs!$P$2:$R$29,3,FALSE)</f>
        <v>Y63</v>
      </c>
      <c r="J5940" s="68" t="str">
        <f>VLOOKUP(E5940,Refs!$P$2:$S$29,4,FALSE)</f>
        <v>North East and Yorkshire</v>
      </c>
      <c r="K5940" s="28">
        <f t="shared" si="188"/>
        <v>1171</v>
      </c>
    </row>
    <row r="5941" spans="1:11" x14ac:dyDescent="0.35">
      <c r="A5941" s="69">
        <f t="shared" si="189"/>
        <v>45809</v>
      </c>
      <c r="B5941" t="s">
        <v>921</v>
      </c>
      <c r="C5941" t="s">
        <v>282</v>
      </c>
      <c r="D5941" t="s">
        <v>894</v>
      </c>
      <c r="E5941" t="s">
        <v>298</v>
      </c>
      <c r="F5941" t="s">
        <v>299</v>
      </c>
      <c r="G5941" t="s">
        <v>103</v>
      </c>
      <c r="H5941">
        <v>946</v>
      </c>
      <c r="I5941" s="68" t="str">
        <f>VLOOKUP(E5941,Refs!$P$2:$R$29,3,FALSE)</f>
        <v>Y63</v>
      </c>
      <c r="J5941" s="68" t="str">
        <f>VLOOKUP(E5941,Refs!$P$2:$S$29,4,FALSE)</f>
        <v>North East and Yorkshire</v>
      </c>
      <c r="K5941" s="28">
        <f t="shared" si="188"/>
        <v>946</v>
      </c>
    </row>
    <row r="5942" spans="1:11" x14ac:dyDescent="0.35">
      <c r="A5942" s="69">
        <f t="shared" si="189"/>
        <v>45809</v>
      </c>
      <c r="B5942" t="s">
        <v>921</v>
      </c>
      <c r="C5942" t="s">
        <v>282</v>
      </c>
      <c r="D5942" t="s">
        <v>894</v>
      </c>
      <c r="E5942" t="s">
        <v>298</v>
      </c>
      <c r="F5942" t="s">
        <v>299</v>
      </c>
      <c r="G5942" t="s">
        <v>104</v>
      </c>
      <c r="H5942">
        <v>1789</v>
      </c>
      <c r="I5942" s="68" t="str">
        <f>VLOOKUP(E5942,Refs!$P$2:$R$29,3,FALSE)</f>
        <v>Y63</v>
      </c>
      <c r="J5942" s="68" t="str">
        <f>VLOOKUP(E5942,Refs!$P$2:$S$29,4,FALSE)</f>
        <v>North East and Yorkshire</v>
      </c>
      <c r="K5942" s="28">
        <f t="shared" si="188"/>
        <v>1789</v>
      </c>
    </row>
    <row r="5943" spans="1:11" x14ac:dyDescent="0.35">
      <c r="A5943" s="69">
        <f t="shared" si="189"/>
        <v>45809</v>
      </c>
      <c r="B5943" t="s">
        <v>921</v>
      </c>
      <c r="C5943" t="s">
        <v>282</v>
      </c>
      <c r="D5943" t="s">
        <v>894</v>
      </c>
      <c r="E5943" t="s">
        <v>298</v>
      </c>
      <c r="F5943" t="s">
        <v>299</v>
      </c>
      <c r="G5943" t="s">
        <v>105</v>
      </c>
      <c r="H5943">
        <v>11509394</v>
      </c>
      <c r="I5943" s="68" t="str">
        <f>VLOOKUP(E5943,Refs!$P$2:$R$29,3,FALSE)</f>
        <v>Y63</v>
      </c>
      <c r="J5943" s="68" t="str">
        <f>VLOOKUP(E5943,Refs!$P$2:$S$29,4,FALSE)</f>
        <v>North East and Yorkshire</v>
      </c>
      <c r="K5943" s="28">
        <f t="shared" si="188"/>
        <v>11509394</v>
      </c>
    </row>
    <row r="5944" spans="1:11" x14ac:dyDescent="0.35">
      <c r="A5944" s="69">
        <f t="shared" si="189"/>
        <v>45809</v>
      </c>
      <c r="B5944" t="s">
        <v>921</v>
      </c>
      <c r="C5944" t="s">
        <v>282</v>
      </c>
      <c r="D5944" t="s">
        <v>894</v>
      </c>
      <c r="E5944" t="s">
        <v>298</v>
      </c>
      <c r="F5944" t="s">
        <v>299</v>
      </c>
      <c r="G5944" t="s">
        <v>106</v>
      </c>
      <c r="H5944">
        <v>14030</v>
      </c>
      <c r="I5944" s="68" t="str">
        <f>VLOOKUP(E5944,Refs!$P$2:$R$29,3,FALSE)</f>
        <v>Y63</v>
      </c>
      <c r="J5944" s="68" t="str">
        <f>VLOOKUP(E5944,Refs!$P$2:$S$29,4,FALSE)</f>
        <v>North East and Yorkshire</v>
      </c>
      <c r="K5944" s="28">
        <f t="shared" si="188"/>
        <v>14030</v>
      </c>
    </row>
    <row r="5945" spans="1:11" x14ac:dyDescent="0.35">
      <c r="A5945" s="69">
        <f t="shared" si="189"/>
        <v>45809</v>
      </c>
      <c r="B5945" t="s">
        <v>921</v>
      </c>
      <c r="C5945" t="s">
        <v>282</v>
      </c>
      <c r="D5945" t="s">
        <v>894</v>
      </c>
      <c r="E5945" t="s">
        <v>298</v>
      </c>
      <c r="F5945" t="s">
        <v>299</v>
      </c>
      <c r="G5945" t="s">
        <v>107</v>
      </c>
      <c r="H5945">
        <v>2498</v>
      </c>
      <c r="I5945" s="68" t="str">
        <f>VLOOKUP(E5945,Refs!$P$2:$R$29,3,FALSE)</f>
        <v>Y63</v>
      </c>
      <c r="J5945" s="68" t="str">
        <f>VLOOKUP(E5945,Refs!$P$2:$S$29,4,FALSE)</f>
        <v>North East and Yorkshire</v>
      </c>
      <c r="K5945" s="28">
        <f t="shared" si="188"/>
        <v>2498</v>
      </c>
    </row>
    <row r="5946" spans="1:11" x14ac:dyDescent="0.35">
      <c r="A5946" s="69">
        <f t="shared" si="189"/>
        <v>45809</v>
      </c>
      <c r="B5946" t="s">
        <v>921</v>
      </c>
      <c r="C5946" t="s">
        <v>282</v>
      </c>
      <c r="D5946" t="s">
        <v>894</v>
      </c>
      <c r="E5946" t="s">
        <v>298</v>
      </c>
      <c r="F5946" t="s">
        <v>299</v>
      </c>
      <c r="G5946" t="s">
        <v>108</v>
      </c>
      <c r="H5946">
        <v>142</v>
      </c>
      <c r="I5946" s="68" t="str">
        <f>VLOOKUP(E5946,Refs!$P$2:$R$29,3,FALSE)</f>
        <v>Y63</v>
      </c>
      <c r="J5946" s="68" t="str">
        <f>VLOOKUP(E5946,Refs!$P$2:$S$29,4,FALSE)</f>
        <v>North East and Yorkshire</v>
      </c>
      <c r="K5946" s="28">
        <f t="shared" si="188"/>
        <v>142</v>
      </c>
    </row>
    <row r="5947" spans="1:11" x14ac:dyDescent="0.35">
      <c r="A5947" s="69">
        <f t="shared" si="189"/>
        <v>45809</v>
      </c>
      <c r="B5947" t="s">
        <v>921</v>
      </c>
      <c r="C5947" t="s">
        <v>282</v>
      </c>
      <c r="D5947" t="s">
        <v>894</v>
      </c>
      <c r="E5947" t="s">
        <v>298</v>
      </c>
      <c r="F5947" t="s">
        <v>299</v>
      </c>
      <c r="G5947" t="s">
        <v>109</v>
      </c>
      <c r="H5947">
        <v>767</v>
      </c>
      <c r="I5947" s="68" t="str">
        <f>VLOOKUP(E5947,Refs!$P$2:$R$29,3,FALSE)</f>
        <v>Y63</v>
      </c>
      <c r="J5947" s="68" t="str">
        <f>VLOOKUP(E5947,Refs!$P$2:$S$29,4,FALSE)</f>
        <v>North East and Yorkshire</v>
      </c>
      <c r="K5947" s="28">
        <f t="shared" si="188"/>
        <v>767</v>
      </c>
    </row>
    <row r="5948" spans="1:11" x14ac:dyDescent="0.35">
      <c r="A5948" s="69">
        <f t="shared" si="189"/>
        <v>45809</v>
      </c>
      <c r="B5948" t="s">
        <v>921</v>
      </c>
      <c r="C5948" t="s">
        <v>282</v>
      </c>
      <c r="D5948" t="s">
        <v>894</v>
      </c>
      <c r="E5948" t="s">
        <v>298</v>
      </c>
      <c r="F5948" t="s">
        <v>299</v>
      </c>
      <c r="G5948" t="s">
        <v>110</v>
      </c>
      <c r="H5948">
        <v>5377700</v>
      </c>
      <c r="I5948" s="68" t="str">
        <f>VLOOKUP(E5948,Refs!$P$2:$R$29,3,FALSE)</f>
        <v>Y63</v>
      </c>
      <c r="J5948" s="68" t="str">
        <f>VLOOKUP(E5948,Refs!$P$2:$S$29,4,FALSE)</f>
        <v>North East and Yorkshire</v>
      </c>
      <c r="K5948" s="28">
        <f t="shared" si="188"/>
        <v>5377700</v>
      </c>
    </row>
    <row r="5949" spans="1:11" x14ac:dyDescent="0.35">
      <c r="A5949" s="69">
        <f t="shared" si="189"/>
        <v>45809</v>
      </c>
      <c r="B5949" t="s">
        <v>921</v>
      </c>
      <c r="C5949" t="s">
        <v>282</v>
      </c>
      <c r="D5949" t="s">
        <v>894</v>
      </c>
      <c r="E5949" t="s">
        <v>298</v>
      </c>
      <c r="F5949" t="s">
        <v>299</v>
      </c>
      <c r="G5949" t="s">
        <v>111</v>
      </c>
      <c r="H5949">
        <v>8404</v>
      </c>
      <c r="I5949" s="68" t="str">
        <f>VLOOKUP(E5949,Refs!$P$2:$R$29,3,FALSE)</f>
        <v>Y63</v>
      </c>
      <c r="J5949" s="68" t="str">
        <f>VLOOKUP(E5949,Refs!$P$2:$S$29,4,FALSE)</f>
        <v>North East and Yorkshire</v>
      </c>
      <c r="K5949" s="28">
        <f t="shared" si="188"/>
        <v>8404</v>
      </c>
    </row>
    <row r="5950" spans="1:11" x14ac:dyDescent="0.35">
      <c r="A5950" s="69">
        <f t="shared" si="189"/>
        <v>45809</v>
      </c>
      <c r="B5950" t="s">
        <v>921</v>
      </c>
      <c r="C5950" t="s">
        <v>282</v>
      </c>
      <c r="D5950" t="s">
        <v>894</v>
      </c>
      <c r="E5950" t="s">
        <v>298</v>
      </c>
      <c r="F5950" t="s">
        <v>299</v>
      </c>
      <c r="G5950" t="s">
        <v>814</v>
      </c>
      <c r="H5950">
        <v>29072</v>
      </c>
      <c r="I5950" s="68" t="str">
        <f>VLOOKUP(E5950,Refs!$P$2:$R$29,3,FALSE)</f>
        <v>Y63</v>
      </c>
      <c r="J5950" s="68" t="str">
        <f>VLOOKUP(E5950,Refs!$P$2:$S$29,4,FALSE)</f>
        <v>North East and Yorkshire</v>
      </c>
      <c r="K5950" s="28">
        <f t="shared" si="188"/>
        <v>29072</v>
      </c>
    </row>
    <row r="5951" spans="1:11" x14ac:dyDescent="0.35">
      <c r="A5951" s="69">
        <f t="shared" si="189"/>
        <v>45809</v>
      </c>
      <c r="B5951" t="s">
        <v>921</v>
      </c>
      <c r="C5951" t="s">
        <v>282</v>
      </c>
      <c r="D5951" t="s">
        <v>894</v>
      </c>
      <c r="E5951" t="s">
        <v>298</v>
      </c>
      <c r="F5951" t="s">
        <v>299</v>
      </c>
      <c r="G5951" t="s">
        <v>815</v>
      </c>
      <c r="H5951">
        <v>911</v>
      </c>
      <c r="I5951" s="68" t="str">
        <f>VLOOKUP(E5951,Refs!$P$2:$R$29,3,FALSE)</f>
        <v>Y63</v>
      </c>
      <c r="J5951" s="68" t="str">
        <f>VLOOKUP(E5951,Refs!$P$2:$S$29,4,FALSE)</f>
        <v>North East and Yorkshire</v>
      </c>
      <c r="K5951" s="28">
        <f t="shared" si="188"/>
        <v>911</v>
      </c>
    </row>
    <row r="5952" spans="1:11" x14ac:dyDescent="0.35">
      <c r="A5952" s="69">
        <f t="shared" si="189"/>
        <v>45809</v>
      </c>
      <c r="B5952" t="s">
        <v>921</v>
      </c>
      <c r="C5952" t="s">
        <v>282</v>
      </c>
      <c r="D5952" t="s">
        <v>894</v>
      </c>
      <c r="E5952" t="s">
        <v>298</v>
      </c>
      <c r="F5952" t="s">
        <v>299</v>
      </c>
      <c r="G5952" t="s">
        <v>112</v>
      </c>
      <c r="H5952">
        <v>63732</v>
      </c>
      <c r="I5952" s="68" t="str">
        <f>VLOOKUP(E5952,Refs!$P$2:$R$29,3,FALSE)</f>
        <v>Y63</v>
      </c>
      <c r="J5952" s="68" t="str">
        <f>VLOOKUP(E5952,Refs!$P$2:$S$29,4,FALSE)</f>
        <v>North East and Yorkshire</v>
      </c>
      <c r="K5952" s="28">
        <f t="shared" si="188"/>
        <v>63732</v>
      </c>
    </row>
    <row r="5953" spans="1:11" x14ac:dyDescent="0.35">
      <c r="A5953" s="69">
        <f t="shared" si="189"/>
        <v>45809</v>
      </c>
      <c r="B5953" t="s">
        <v>921</v>
      </c>
      <c r="C5953" t="s">
        <v>282</v>
      </c>
      <c r="D5953" t="s">
        <v>894</v>
      </c>
      <c r="E5953" t="s">
        <v>298</v>
      </c>
      <c r="F5953" t="s">
        <v>299</v>
      </c>
      <c r="G5953" t="s">
        <v>113</v>
      </c>
      <c r="H5953">
        <v>22</v>
      </c>
      <c r="I5953" s="68" t="str">
        <f>VLOOKUP(E5953,Refs!$P$2:$R$29,3,FALSE)</f>
        <v>Y63</v>
      </c>
      <c r="J5953" s="68" t="str">
        <f>VLOOKUP(E5953,Refs!$P$2:$S$29,4,FALSE)</f>
        <v>North East and Yorkshire</v>
      </c>
      <c r="K5953" s="28">
        <f t="shared" si="188"/>
        <v>22</v>
      </c>
    </row>
    <row r="5954" spans="1:11" x14ac:dyDescent="0.35">
      <c r="A5954" s="69">
        <f t="shared" si="189"/>
        <v>45809</v>
      </c>
      <c r="B5954" t="s">
        <v>921</v>
      </c>
      <c r="C5954" t="s">
        <v>282</v>
      </c>
      <c r="D5954" t="s">
        <v>894</v>
      </c>
      <c r="E5954" t="s">
        <v>298</v>
      </c>
      <c r="F5954" t="s">
        <v>299</v>
      </c>
      <c r="G5954" t="s">
        <v>114</v>
      </c>
      <c r="H5954">
        <v>46292</v>
      </c>
      <c r="I5954" s="68" t="str">
        <f>VLOOKUP(E5954,Refs!$P$2:$R$29,3,FALSE)</f>
        <v>Y63</v>
      </c>
      <c r="J5954" s="68" t="str">
        <f>VLOOKUP(E5954,Refs!$P$2:$S$29,4,FALSE)</f>
        <v>North East and Yorkshire</v>
      </c>
      <c r="K5954" s="28">
        <f t="shared" ref="K5954:K6017" si="190">IF(OR(H5954="NULL",H5954=0,H5954=""),"",H5954)</f>
        <v>46292</v>
      </c>
    </row>
    <row r="5955" spans="1:11" x14ac:dyDescent="0.35">
      <c r="A5955" s="69">
        <f t="shared" ref="A5955:A6018" si="191">DATEVALUE(RIGHT(B5955,8))</f>
        <v>45809</v>
      </c>
      <c r="B5955" t="s">
        <v>921</v>
      </c>
      <c r="C5955" t="s">
        <v>282</v>
      </c>
      <c r="D5955" t="s">
        <v>894</v>
      </c>
      <c r="E5955" t="s">
        <v>298</v>
      </c>
      <c r="F5955" t="s">
        <v>299</v>
      </c>
      <c r="G5955" t="s">
        <v>115</v>
      </c>
      <c r="H5955">
        <v>17612</v>
      </c>
      <c r="I5955" s="68" t="str">
        <f>VLOOKUP(E5955,Refs!$P$2:$R$29,3,FALSE)</f>
        <v>Y63</v>
      </c>
      <c r="J5955" s="68" t="str">
        <f>VLOOKUP(E5955,Refs!$P$2:$S$29,4,FALSE)</f>
        <v>North East and Yorkshire</v>
      </c>
      <c r="K5955" s="28">
        <f t="shared" si="190"/>
        <v>17612</v>
      </c>
    </row>
    <row r="5956" spans="1:11" x14ac:dyDescent="0.35">
      <c r="A5956" s="69">
        <f t="shared" si="191"/>
        <v>45809</v>
      </c>
      <c r="B5956" t="s">
        <v>921</v>
      </c>
      <c r="C5956" t="s">
        <v>282</v>
      </c>
      <c r="D5956" t="s">
        <v>894</v>
      </c>
      <c r="E5956" t="s">
        <v>298</v>
      </c>
      <c r="F5956" t="s">
        <v>299</v>
      </c>
      <c r="G5956" t="s">
        <v>116</v>
      </c>
      <c r="H5956">
        <v>9902</v>
      </c>
      <c r="I5956" s="68" t="str">
        <f>VLOOKUP(E5956,Refs!$P$2:$R$29,3,FALSE)</f>
        <v>Y63</v>
      </c>
      <c r="J5956" s="68" t="str">
        <f>VLOOKUP(E5956,Refs!$P$2:$S$29,4,FALSE)</f>
        <v>North East and Yorkshire</v>
      </c>
      <c r="K5956" s="28">
        <f t="shared" si="190"/>
        <v>9902</v>
      </c>
    </row>
    <row r="5957" spans="1:11" x14ac:dyDescent="0.35">
      <c r="A5957" s="69">
        <f t="shared" si="191"/>
        <v>45809</v>
      </c>
      <c r="B5957" t="s">
        <v>921</v>
      </c>
      <c r="C5957" t="s">
        <v>282</v>
      </c>
      <c r="D5957" t="s">
        <v>894</v>
      </c>
      <c r="E5957" t="s">
        <v>298</v>
      </c>
      <c r="F5957" t="s">
        <v>299</v>
      </c>
      <c r="G5957" t="s">
        <v>117</v>
      </c>
      <c r="H5957">
        <v>6439</v>
      </c>
      <c r="I5957" s="68" t="str">
        <f>VLOOKUP(E5957,Refs!$P$2:$R$29,3,FALSE)</f>
        <v>Y63</v>
      </c>
      <c r="J5957" s="68" t="str">
        <f>VLOOKUP(E5957,Refs!$P$2:$S$29,4,FALSE)</f>
        <v>North East and Yorkshire</v>
      </c>
      <c r="K5957" s="28">
        <f t="shared" si="190"/>
        <v>6439</v>
      </c>
    </row>
    <row r="5958" spans="1:11" x14ac:dyDescent="0.35">
      <c r="A5958" s="69">
        <f t="shared" si="191"/>
        <v>45809</v>
      </c>
      <c r="B5958" t="s">
        <v>921</v>
      </c>
      <c r="C5958" t="s">
        <v>282</v>
      </c>
      <c r="D5958" t="s">
        <v>894</v>
      </c>
      <c r="E5958" t="s">
        <v>298</v>
      </c>
      <c r="F5958" t="s">
        <v>299</v>
      </c>
      <c r="G5958" t="s">
        <v>118</v>
      </c>
      <c r="H5958">
        <v>5843</v>
      </c>
      <c r="I5958" s="68" t="str">
        <f>VLOOKUP(E5958,Refs!$P$2:$R$29,3,FALSE)</f>
        <v>Y63</v>
      </c>
      <c r="J5958" s="68" t="str">
        <f>VLOOKUP(E5958,Refs!$P$2:$S$29,4,FALSE)</f>
        <v>North East and Yorkshire</v>
      </c>
      <c r="K5958" s="28">
        <f t="shared" si="190"/>
        <v>5843</v>
      </c>
    </row>
    <row r="5959" spans="1:11" x14ac:dyDescent="0.35">
      <c r="A5959" s="69">
        <f t="shared" si="191"/>
        <v>45809</v>
      </c>
      <c r="B5959" t="s">
        <v>921</v>
      </c>
      <c r="C5959" t="s">
        <v>282</v>
      </c>
      <c r="D5959" t="s">
        <v>894</v>
      </c>
      <c r="E5959" t="s">
        <v>298</v>
      </c>
      <c r="F5959" t="s">
        <v>299</v>
      </c>
      <c r="G5959" t="s">
        <v>119</v>
      </c>
      <c r="H5959">
        <v>1465</v>
      </c>
      <c r="I5959" s="68" t="str">
        <f>VLOOKUP(E5959,Refs!$P$2:$R$29,3,FALSE)</f>
        <v>Y63</v>
      </c>
      <c r="J5959" s="68" t="str">
        <f>VLOOKUP(E5959,Refs!$P$2:$S$29,4,FALSE)</f>
        <v>North East and Yorkshire</v>
      </c>
      <c r="K5959" s="28">
        <f t="shared" si="190"/>
        <v>1465</v>
      </c>
    </row>
    <row r="5960" spans="1:11" x14ac:dyDescent="0.35">
      <c r="A5960" s="69">
        <f t="shared" si="191"/>
        <v>45809</v>
      </c>
      <c r="B5960" t="s">
        <v>921</v>
      </c>
      <c r="C5960" t="s">
        <v>282</v>
      </c>
      <c r="D5960" t="s">
        <v>894</v>
      </c>
      <c r="E5960" t="s">
        <v>298</v>
      </c>
      <c r="F5960" t="s">
        <v>299</v>
      </c>
      <c r="G5960" t="s">
        <v>120</v>
      </c>
      <c r="H5960">
        <v>16141</v>
      </c>
      <c r="I5960" s="68" t="str">
        <f>VLOOKUP(E5960,Refs!$P$2:$R$29,3,FALSE)</f>
        <v>Y63</v>
      </c>
      <c r="J5960" s="68" t="str">
        <f>VLOOKUP(E5960,Refs!$P$2:$S$29,4,FALSE)</f>
        <v>North East and Yorkshire</v>
      </c>
      <c r="K5960" s="28">
        <f t="shared" si="190"/>
        <v>16141</v>
      </c>
    </row>
    <row r="5961" spans="1:11" x14ac:dyDescent="0.35">
      <c r="A5961" s="69">
        <f t="shared" si="191"/>
        <v>45809</v>
      </c>
      <c r="B5961" t="s">
        <v>921</v>
      </c>
      <c r="C5961" t="s">
        <v>282</v>
      </c>
      <c r="D5961" t="s">
        <v>894</v>
      </c>
      <c r="E5961" t="s">
        <v>298</v>
      </c>
      <c r="F5961" t="s">
        <v>299</v>
      </c>
      <c r="G5961" t="s">
        <v>121</v>
      </c>
      <c r="H5961">
        <v>8370</v>
      </c>
      <c r="I5961" s="68" t="str">
        <f>VLOOKUP(E5961,Refs!$P$2:$R$29,3,FALSE)</f>
        <v>Y63</v>
      </c>
      <c r="J5961" s="68" t="str">
        <f>VLOOKUP(E5961,Refs!$P$2:$S$29,4,FALSE)</f>
        <v>North East and Yorkshire</v>
      </c>
      <c r="K5961" s="28">
        <f t="shared" si="190"/>
        <v>8370</v>
      </c>
    </row>
    <row r="5962" spans="1:11" x14ac:dyDescent="0.35">
      <c r="A5962" s="69">
        <f t="shared" si="191"/>
        <v>45809</v>
      </c>
      <c r="B5962" t="s">
        <v>921</v>
      </c>
      <c r="C5962" t="s">
        <v>282</v>
      </c>
      <c r="D5962" t="s">
        <v>894</v>
      </c>
      <c r="E5962" t="s">
        <v>298</v>
      </c>
      <c r="F5962" t="s">
        <v>299</v>
      </c>
      <c r="G5962" t="s">
        <v>122</v>
      </c>
      <c r="H5962">
        <v>6585</v>
      </c>
      <c r="I5962" s="68" t="str">
        <f>VLOOKUP(E5962,Refs!$P$2:$R$29,3,FALSE)</f>
        <v>Y63</v>
      </c>
      <c r="J5962" s="68" t="str">
        <f>VLOOKUP(E5962,Refs!$P$2:$S$29,4,FALSE)</f>
        <v>North East and Yorkshire</v>
      </c>
      <c r="K5962" s="28">
        <f t="shared" si="190"/>
        <v>6585</v>
      </c>
    </row>
    <row r="5963" spans="1:11" x14ac:dyDescent="0.35">
      <c r="A5963" s="69">
        <f t="shared" si="191"/>
        <v>45809</v>
      </c>
      <c r="B5963" t="s">
        <v>921</v>
      </c>
      <c r="C5963" t="s">
        <v>282</v>
      </c>
      <c r="D5963" t="s">
        <v>894</v>
      </c>
      <c r="E5963" t="s">
        <v>298</v>
      </c>
      <c r="F5963" t="s">
        <v>299</v>
      </c>
      <c r="G5963" t="s">
        <v>123</v>
      </c>
      <c r="H5963">
        <v>542</v>
      </c>
      <c r="I5963" s="68" t="str">
        <f>VLOOKUP(E5963,Refs!$P$2:$R$29,3,FALSE)</f>
        <v>Y63</v>
      </c>
      <c r="J5963" s="68" t="str">
        <f>VLOOKUP(E5963,Refs!$P$2:$S$29,4,FALSE)</f>
        <v>North East and Yorkshire</v>
      </c>
      <c r="K5963" s="28">
        <f t="shared" si="190"/>
        <v>542</v>
      </c>
    </row>
    <row r="5964" spans="1:11" x14ac:dyDescent="0.35">
      <c r="A5964" s="69">
        <f t="shared" si="191"/>
        <v>45809</v>
      </c>
      <c r="B5964" t="s">
        <v>921</v>
      </c>
      <c r="C5964" t="s">
        <v>282</v>
      </c>
      <c r="D5964" t="s">
        <v>894</v>
      </c>
      <c r="E5964" t="s">
        <v>298</v>
      </c>
      <c r="F5964" t="s">
        <v>299</v>
      </c>
      <c r="G5964" t="s">
        <v>124</v>
      </c>
      <c r="H5964">
        <v>87</v>
      </c>
      <c r="I5964" s="68" t="str">
        <f>VLOOKUP(E5964,Refs!$P$2:$R$29,3,FALSE)</f>
        <v>Y63</v>
      </c>
      <c r="J5964" s="68" t="str">
        <f>VLOOKUP(E5964,Refs!$P$2:$S$29,4,FALSE)</f>
        <v>North East and Yorkshire</v>
      </c>
      <c r="K5964" s="28">
        <f t="shared" si="190"/>
        <v>87</v>
      </c>
    </row>
    <row r="5965" spans="1:11" x14ac:dyDescent="0.35">
      <c r="A5965" s="69">
        <f t="shared" si="191"/>
        <v>45809</v>
      </c>
      <c r="B5965" t="s">
        <v>921</v>
      </c>
      <c r="C5965" t="s">
        <v>282</v>
      </c>
      <c r="D5965" t="s">
        <v>894</v>
      </c>
      <c r="E5965" t="s">
        <v>298</v>
      </c>
      <c r="F5965" t="s">
        <v>299</v>
      </c>
      <c r="G5965" t="s">
        <v>125</v>
      </c>
      <c r="H5965">
        <v>25</v>
      </c>
      <c r="I5965" s="68" t="str">
        <f>VLOOKUP(E5965,Refs!$P$2:$R$29,3,FALSE)</f>
        <v>Y63</v>
      </c>
      <c r="J5965" s="68" t="str">
        <f>VLOOKUP(E5965,Refs!$P$2:$S$29,4,FALSE)</f>
        <v>North East and Yorkshire</v>
      </c>
      <c r="K5965" s="28">
        <f t="shared" si="190"/>
        <v>25</v>
      </c>
    </row>
    <row r="5966" spans="1:11" x14ac:dyDescent="0.35">
      <c r="A5966" s="69">
        <f t="shared" si="191"/>
        <v>45809</v>
      </c>
      <c r="B5966" t="s">
        <v>921</v>
      </c>
      <c r="C5966" t="s">
        <v>282</v>
      </c>
      <c r="D5966" t="s">
        <v>894</v>
      </c>
      <c r="E5966" t="s">
        <v>298</v>
      </c>
      <c r="F5966" t="s">
        <v>299</v>
      </c>
      <c r="G5966" t="s">
        <v>126</v>
      </c>
      <c r="H5966" t="s">
        <v>892</v>
      </c>
      <c r="I5966" s="68" t="str">
        <f>VLOOKUP(E5966,Refs!$P$2:$R$29,3,FALSE)</f>
        <v>Y63</v>
      </c>
      <c r="J5966" s="68" t="str">
        <f>VLOOKUP(E5966,Refs!$P$2:$S$29,4,FALSE)</f>
        <v>North East and Yorkshire</v>
      </c>
      <c r="K5966" s="28" t="str">
        <f t="shared" si="190"/>
        <v>-</v>
      </c>
    </row>
    <row r="5967" spans="1:11" x14ac:dyDescent="0.35">
      <c r="A5967" s="69">
        <f t="shared" si="191"/>
        <v>45809</v>
      </c>
      <c r="B5967" t="s">
        <v>921</v>
      </c>
      <c r="C5967" t="s">
        <v>282</v>
      </c>
      <c r="D5967" t="s">
        <v>894</v>
      </c>
      <c r="E5967" t="s">
        <v>298</v>
      </c>
      <c r="F5967" t="s">
        <v>299</v>
      </c>
      <c r="G5967" t="s">
        <v>127</v>
      </c>
      <c r="H5967" t="s">
        <v>892</v>
      </c>
      <c r="I5967" s="68" t="str">
        <f>VLOOKUP(E5967,Refs!$P$2:$R$29,3,FALSE)</f>
        <v>Y63</v>
      </c>
      <c r="J5967" s="68" t="str">
        <f>VLOOKUP(E5967,Refs!$P$2:$S$29,4,FALSE)</f>
        <v>North East and Yorkshire</v>
      </c>
      <c r="K5967" s="28" t="str">
        <f t="shared" si="190"/>
        <v>-</v>
      </c>
    </row>
    <row r="5968" spans="1:11" x14ac:dyDescent="0.35">
      <c r="A5968" s="69">
        <f t="shared" si="191"/>
        <v>45809</v>
      </c>
      <c r="B5968" t="s">
        <v>921</v>
      </c>
      <c r="C5968" t="s">
        <v>282</v>
      </c>
      <c r="D5968" t="s">
        <v>894</v>
      </c>
      <c r="E5968" t="s">
        <v>298</v>
      </c>
      <c r="F5968" t="s">
        <v>299</v>
      </c>
      <c r="G5968" t="s">
        <v>128</v>
      </c>
      <c r="H5968">
        <v>796</v>
      </c>
      <c r="I5968" s="68" t="str">
        <f>VLOOKUP(E5968,Refs!$P$2:$R$29,3,FALSE)</f>
        <v>Y63</v>
      </c>
      <c r="J5968" s="68" t="str">
        <f>VLOOKUP(E5968,Refs!$P$2:$S$29,4,FALSE)</f>
        <v>North East and Yorkshire</v>
      </c>
      <c r="K5968" s="28">
        <f t="shared" si="190"/>
        <v>796</v>
      </c>
    </row>
    <row r="5969" spans="1:11" x14ac:dyDescent="0.35">
      <c r="A5969" s="69">
        <f t="shared" si="191"/>
        <v>45809</v>
      </c>
      <c r="B5969" t="s">
        <v>921</v>
      </c>
      <c r="C5969" t="s">
        <v>282</v>
      </c>
      <c r="D5969" t="s">
        <v>894</v>
      </c>
      <c r="E5969" t="s">
        <v>298</v>
      </c>
      <c r="F5969" t="s">
        <v>299</v>
      </c>
      <c r="G5969" t="s">
        <v>129</v>
      </c>
      <c r="H5969">
        <v>132</v>
      </c>
      <c r="I5969" s="68" t="str">
        <f>VLOOKUP(E5969,Refs!$P$2:$R$29,3,FALSE)</f>
        <v>Y63</v>
      </c>
      <c r="J5969" s="68" t="str">
        <f>VLOOKUP(E5969,Refs!$P$2:$S$29,4,FALSE)</f>
        <v>North East and Yorkshire</v>
      </c>
      <c r="K5969" s="28">
        <f t="shared" si="190"/>
        <v>132</v>
      </c>
    </row>
    <row r="5970" spans="1:11" x14ac:dyDescent="0.35">
      <c r="A5970" s="69">
        <f t="shared" si="191"/>
        <v>45809</v>
      </c>
      <c r="B5970" t="s">
        <v>921</v>
      </c>
      <c r="C5970" t="s">
        <v>282</v>
      </c>
      <c r="D5970" t="s">
        <v>894</v>
      </c>
      <c r="E5970" t="s">
        <v>298</v>
      </c>
      <c r="F5970" t="s">
        <v>299</v>
      </c>
      <c r="G5970" t="s">
        <v>130</v>
      </c>
      <c r="H5970">
        <v>61</v>
      </c>
      <c r="I5970" s="68" t="str">
        <f>VLOOKUP(E5970,Refs!$P$2:$R$29,3,FALSE)</f>
        <v>Y63</v>
      </c>
      <c r="J5970" s="68" t="str">
        <f>VLOOKUP(E5970,Refs!$P$2:$S$29,4,FALSE)</f>
        <v>North East and Yorkshire</v>
      </c>
      <c r="K5970" s="28">
        <f t="shared" si="190"/>
        <v>61</v>
      </c>
    </row>
    <row r="5971" spans="1:11" x14ac:dyDescent="0.35">
      <c r="A5971" s="69">
        <f t="shared" si="191"/>
        <v>45809</v>
      </c>
      <c r="B5971" t="s">
        <v>921</v>
      </c>
      <c r="C5971" t="s">
        <v>282</v>
      </c>
      <c r="D5971" t="s">
        <v>894</v>
      </c>
      <c r="E5971" t="s">
        <v>298</v>
      </c>
      <c r="F5971" t="s">
        <v>299</v>
      </c>
      <c r="G5971" t="s">
        <v>131</v>
      </c>
      <c r="H5971">
        <v>28</v>
      </c>
      <c r="I5971" s="68" t="str">
        <f>VLOOKUP(E5971,Refs!$P$2:$R$29,3,FALSE)</f>
        <v>Y63</v>
      </c>
      <c r="J5971" s="68" t="str">
        <f>VLOOKUP(E5971,Refs!$P$2:$S$29,4,FALSE)</f>
        <v>North East and Yorkshire</v>
      </c>
      <c r="K5971" s="28">
        <f t="shared" si="190"/>
        <v>28</v>
      </c>
    </row>
    <row r="5972" spans="1:11" x14ac:dyDescent="0.35">
      <c r="A5972" s="69">
        <f t="shared" si="191"/>
        <v>45809</v>
      </c>
      <c r="B5972" t="s">
        <v>921</v>
      </c>
      <c r="C5972" t="s">
        <v>282</v>
      </c>
      <c r="D5972" t="s">
        <v>894</v>
      </c>
      <c r="E5972" t="s">
        <v>298</v>
      </c>
      <c r="F5972" t="s">
        <v>299</v>
      </c>
      <c r="G5972" t="s">
        <v>132</v>
      </c>
      <c r="H5972" t="s">
        <v>892</v>
      </c>
      <c r="I5972" s="68" t="str">
        <f>VLOOKUP(E5972,Refs!$P$2:$R$29,3,FALSE)</f>
        <v>Y63</v>
      </c>
      <c r="J5972" s="68" t="str">
        <f>VLOOKUP(E5972,Refs!$P$2:$S$29,4,FALSE)</f>
        <v>North East and Yorkshire</v>
      </c>
      <c r="K5972" s="28" t="str">
        <f t="shared" si="190"/>
        <v>-</v>
      </c>
    </row>
    <row r="5973" spans="1:11" x14ac:dyDescent="0.35">
      <c r="A5973" s="69">
        <f t="shared" si="191"/>
        <v>45809</v>
      </c>
      <c r="B5973" t="s">
        <v>921</v>
      </c>
      <c r="C5973" t="s">
        <v>282</v>
      </c>
      <c r="D5973" t="s">
        <v>894</v>
      </c>
      <c r="E5973" t="s">
        <v>298</v>
      </c>
      <c r="F5973" t="s">
        <v>299</v>
      </c>
      <c r="G5973" t="s">
        <v>133</v>
      </c>
      <c r="H5973" t="s">
        <v>892</v>
      </c>
      <c r="I5973" s="68" t="str">
        <f>VLOOKUP(E5973,Refs!$P$2:$R$29,3,FALSE)</f>
        <v>Y63</v>
      </c>
      <c r="J5973" s="68" t="str">
        <f>VLOOKUP(E5973,Refs!$P$2:$S$29,4,FALSE)</f>
        <v>North East and Yorkshire</v>
      </c>
      <c r="K5973" s="28" t="str">
        <f t="shared" si="190"/>
        <v>-</v>
      </c>
    </row>
    <row r="5974" spans="1:11" x14ac:dyDescent="0.35">
      <c r="A5974" s="69">
        <f t="shared" si="191"/>
        <v>45809</v>
      </c>
      <c r="B5974" t="s">
        <v>921</v>
      </c>
      <c r="C5974" t="s">
        <v>282</v>
      </c>
      <c r="D5974" t="s">
        <v>894</v>
      </c>
      <c r="E5974" t="s">
        <v>298</v>
      </c>
      <c r="F5974" t="s">
        <v>299</v>
      </c>
      <c r="G5974" t="s">
        <v>134</v>
      </c>
      <c r="H5974">
        <v>2903</v>
      </c>
      <c r="I5974" s="68" t="str">
        <f>VLOOKUP(E5974,Refs!$P$2:$R$29,3,FALSE)</f>
        <v>Y63</v>
      </c>
      <c r="J5974" s="68" t="str">
        <f>VLOOKUP(E5974,Refs!$P$2:$S$29,4,FALSE)</f>
        <v>North East and Yorkshire</v>
      </c>
      <c r="K5974" s="28">
        <f t="shared" si="190"/>
        <v>2903</v>
      </c>
    </row>
    <row r="5975" spans="1:11" x14ac:dyDescent="0.35">
      <c r="A5975" s="69">
        <f t="shared" si="191"/>
        <v>45809</v>
      </c>
      <c r="B5975" t="s">
        <v>921</v>
      </c>
      <c r="C5975" t="s">
        <v>282</v>
      </c>
      <c r="D5975" t="s">
        <v>894</v>
      </c>
      <c r="E5975" t="s">
        <v>298</v>
      </c>
      <c r="F5975" t="s">
        <v>299</v>
      </c>
      <c r="G5975" t="s">
        <v>135</v>
      </c>
      <c r="H5975">
        <v>2903</v>
      </c>
      <c r="I5975" s="68" t="str">
        <f>VLOOKUP(E5975,Refs!$P$2:$R$29,3,FALSE)</f>
        <v>Y63</v>
      </c>
      <c r="J5975" s="68" t="str">
        <f>VLOOKUP(E5975,Refs!$P$2:$S$29,4,FALSE)</f>
        <v>North East and Yorkshire</v>
      </c>
      <c r="K5975" s="28">
        <f t="shared" si="190"/>
        <v>2903</v>
      </c>
    </row>
    <row r="5976" spans="1:11" x14ac:dyDescent="0.35">
      <c r="A5976" s="69">
        <f t="shared" si="191"/>
        <v>45809</v>
      </c>
      <c r="B5976" t="s">
        <v>921</v>
      </c>
      <c r="C5976" t="s">
        <v>282</v>
      </c>
      <c r="D5976" t="s">
        <v>894</v>
      </c>
      <c r="E5976" t="s">
        <v>298</v>
      </c>
      <c r="F5976" t="s">
        <v>299</v>
      </c>
      <c r="G5976" t="s">
        <v>136</v>
      </c>
      <c r="H5976">
        <v>1037</v>
      </c>
      <c r="I5976" s="68" t="str">
        <f>VLOOKUP(E5976,Refs!$P$2:$R$29,3,FALSE)</f>
        <v>Y63</v>
      </c>
      <c r="J5976" s="68" t="str">
        <f>VLOOKUP(E5976,Refs!$P$2:$S$29,4,FALSE)</f>
        <v>North East and Yorkshire</v>
      </c>
      <c r="K5976" s="28">
        <f t="shared" si="190"/>
        <v>1037</v>
      </c>
    </row>
    <row r="5977" spans="1:11" x14ac:dyDescent="0.35">
      <c r="A5977" s="69">
        <f t="shared" si="191"/>
        <v>45809</v>
      </c>
      <c r="B5977" t="s">
        <v>921</v>
      </c>
      <c r="C5977" t="s">
        <v>282</v>
      </c>
      <c r="D5977" t="s">
        <v>894</v>
      </c>
      <c r="E5977" t="s">
        <v>298</v>
      </c>
      <c r="F5977" t="s">
        <v>299</v>
      </c>
      <c r="G5977" t="s">
        <v>137</v>
      </c>
      <c r="H5977">
        <v>0</v>
      </c>
      <c r="I5977" s="68" t="str">
        <f>VLOOKUP(E5977,Refs!$P$2:$R$29,3,FALSE)</f>
        <v>Y63</v>
      </c>
      <c r="J5977" s="68" t="str">
        <f>VLOOKUP(E5977,Refs!$P$2:$S$29,4,FALSE)</f>
        <v>North East and Yorkshire</v>
      </c>
      <c r="K5977" s="28" t="str">
        <f t="shared" si="190"/>
        <v/>
      </c>
    </row>
    <row r="5978" spans="1:11" x14ac:dyDescent="0.35">
      <c r="A5978" s="69">
        <f t="shared" si="191"/>
        <v>45809</v>
      </c>
      <c r="B5978" t="s">
        <v>921</v>
      </c>
      <c r="C5978" t="s">
        <v>282</v>
      </c>
      <c r="D5978" t="s">
        <v>894</v>
      </c>
      <c r="E5978" t="s">
        <v>298</v>
      </c>
      <c r="F5978" t="s">
        <v>299</v>
      </c>
      <c r="G5978" t="s">
        <v>138</v>
      </c>
      <c r="H5978">
        <v>0</v>
      </c>
      <c r="I5978" s="68" t="str">
        <f>VLOOKUP(E5978,Refs!$P$2:$R$29,3,FALSE)</f>
        <v>Y63</v>
      </c>
      <c r="J5978" s="68" t="str">
        <f>VLOOKUP(E5978,Refs!$P$2:$S$29,4,FALSE)</f>
        <v>North East and Yorkshire</v>
      </c>
      <c r="K5978" s="28" t="str">
        <f t="shared" si="190"/>
        <v/>
      </c>
    </row>
    <row r="5979" spans="1:11" x14ac:dyDescent="0.35">
      <c r="A5979" s="69">
        <f t="shared" si="191"/>
        <v>45809</v>
      </c>
      <c r="B5979" t="s">
        <v>921</v>
      </c>
      <c r="C5979" t="s">
        <v>282</v>
      </c>
      <c r="D5979" t="s">
        <v>894</v>
      </c>
      <c r="E5979" t="s">
        <v>298</v>
      </c>
      <c r="F5979" t="s">
        <v>299</v>
      </c>
      <c r="G5979" t="s">
        <v>139</v>
      </c>
      <c r="H5979">
        <v>0</v>
      </c>
      <c r="I5979" s="68" t="str">
        <f>VLOOKUP(E5979,Refs!$P$2:$R$29,3,FALSE)</f>
        <v>Y63</v>
      </c>
      <c r="J5979" s="68" t="str">
        <f>VLOOKUP(E5979,Refs!$P$2:$S$29,4,FALSE)</f>
        <v>North East and Yorkshire</v>
      </c>
      <c r="K5979" s="28" t="str">
        <f t="shared" si="190"/>
        <v/>
      </c>
    </row>
    <row r="5980" spans="1:11" x14ac:dyDescent="0.35">
      <c r="A5980" s="69">
        <f t="shared" si="191"/>
        <v>45809</v>
      </c>
      <c r="B5980" t="s">
        <v>921</v>
      </c>
      <c r="C5980" t="s">
        <v>282</v>
      </c>
      <c r="D5980" t="s">
        <v>894</v>
      </c>
      <c r="E5980" t="s">
        <v>298</v>
      </c>
      <c r="F5980" t="s">
        <v>299</v>
      </c>
      <c r="G5980" t="s">
        <v>140</v>
      </c>
      <c r="H5980">
        <v>0</v>
      </c>
      <c r="I5980" s="68" t="str">
        <f>VLOOKUP(E5980,Refs!$P$2:$R$29,3,FALSE)</f>
        <v>Y63</v>
      </c>
      <c r="J5980" s="68" t="str">
        <f>VLOOKUP(E5980,Refs!$P$2:$S$29,4,FALSE)</f>
        <v>North East and Yorkshire</v>
      </c>
      <c r="K5980" s="28" t="str">
        <f t="shared" si="190"/>
        <v/>
      </c>
    </row>
    <row r="5981" spans="1:11" x14ac:dyDescent="0.35">
      <c r="A5981" s="69">
        <f t="shared" si="191"/>
        <v>45809</v>
      </c>
      <c r="B5981" t="s">
        <v>921</v>
      </c>
      <c r="C5981" t="s">
        <v>282</v>
      </c>
      <c r="D5981" t="s">
        <v>894</v>
      </c>
      <c r="E5981" t="s">
        <v>298</v>
      </c>
      <c r="F5981" t="s">
        <v>299</v>
      </c>
      <c r="G5981" t="s">
        <v>141</v>
      </c>
      <c r="H5981">
        <v>0</v>
      </c>
      <c r="I5981" s="68" t="str">
        <f>VLOOKUP(E5981,Refs!$P$2:$R$29,3,FALSE)</f>
        <v>Y63</v>
      </c>
      <c r="J5981" s="68" t="str">
        <f>VLOOKUP(E5981,Refs!$P$2:$S$29,4,FALSE)</f>
        <v>North East and Yorkshire</v>
      </c>
      <c r="K5981" s="28" t="str">
        <f t="shared" si="190"/>
        <v/>
      </c>
    </row>
    <row r="5982" spans="1:11" x14ac:dyDescent="0.35">
      <c r="A5982" s="69">
        <f t="shared" si="191"/>
        <v>45809</v>
      </c>
      <c r="B5982" t="s">
        <v>921</v>
      </c>
      <c r="C5982" t="s">
        <v>282</v>
      </c>
      <c r="D5982" t="s">
        <v>894</v>
      </c>
      <c r="E5982" t="s">
        <v>298</v>
      </c>
      <c r="F5982" t="s">
        <v>299</v>
      </c>
      <c r="G5982" t="s">
        <v>730</v>
      </c>
      <c r="H5982">
        <v>0</v>
      </c>
      <c r="I5982" s="68" t="str">
        <f>VLOOKUP(E5982,Refs!$P$2:$R$29,3,FALSE)</f>
        <v>Y63</v>
      </c>
      <c r="J5982" s="68" t="str">
        <f>VLOOKUP(E5982,Refs!$P$2:$S$29,4,FALSE)</f>
        <v>North East and Yorkshire</v>
      </c>
      <c r="K5982" s="28" t="str">
        <f t="shared" si="190"/>
        <v/>
      </c>
    </row>
    <row r="5983" spans="1:11" x14ac:dyDescent="0.35">
      <c r="A5983" s="69">
        <f t="shared" si="191"/>
        <v>45809</v>
      </c>
      <c r="B5983" t="s">
        <v>921</v>
      </c>
      <c r="C5983" t="s">
        <v>282</v>
      </c>
      <c r="D5983" t="s">
        <v>894</v>
      </c>
      <c r="E5983" t="s">
        <v>298</v>
      </c>
      <c r="F5983" t="s">
        <v>299</v>
      </c>
      <c r="G5983" t="s">
        <v>729</v>
      </c>
      <c r="H5983">
        <v>0</v>
      </c>
      <c r="I5983" s="68" t="str">
        <f>VLOOKUP(E5983,Refs!$P$2:$R$29,3,FALSE)</f>
        <v>Y63</v>
      </c>
      <c r="J5983" s="68" t="str">
        <f>VLOOKUP(E5983,Refs!$P$2:$S$29,4,FALSE)</f>
        <v>North East and Yorkshire</v>
      </c>
      <c r="K5983" s="28" t="str">
        <f t="shared" si="190"/>
        <v/>
      </c>
    </row>
    <row r="5984" spans="1:11" x14ac:dyDescent="0.35">
      <c r="A5984" s="69">
        <f t="shared" si="191"/>
        <v>45809</v>
      </c>
      <c r="B5984" t="s">
        <v>921</v>
      </c>
      <c r="C5984" t="s">
        <v>282</v>
      </c>
      <c r="D5984" t="s">
        <v>894</v>
      </c>
      <c r="E5984" t="s">
        <v>298</v>
      </c>
      <c r="F5984" t="s">
        <v>299</v>
      </c>
      <c r="G5984" t="s">
        <v>732</v>
      </c>
      <c r="H5984">
        <v>10</v>
      </c>
      <c r="I5984" s="68" t="str">
        <f>VLOOKUP(E5984,Refs!$P$2:$R$29,3,FALSE)</f>
        <v>Y63</v>
      </c>
      <c r="J5984" s="68" t="str">
        <f>VLOOKUP(E5984,Refs!$P$2:$S$29,4,FALSE)</f>
        <v>North East and Yorkshire</v>
      </c>
      <c r="K5984" s="28">
        <f t="shared" si="190"/>
        <v>10</v>
      </c>
    </row>
    <row r="5985" spans="1:11" x14ac:dyDescent="0.35">
      <c r="A5985" s="69">
        <f t="shared" si="191"/>
        <v>45809</v>
      </c>
      <c r="B5985" t="s">
        <v>921</v>
      </c>
      <c r="C5985" t="s">
        <v>282</v>
      </c>
      <c r="D5985" t="s">
        <v>894</v>
      </c>
      <c r="E5985" t="s">
        <v>298</v>
      </c>
      <c r="F5985" t="s">
        <v>299</v>
      </c>
      <c r="G5985" t="s">
        <v>731</v>
      </c>
      <c r="H5985">
        <v>9</v>
      </c>
      <c r="I5985" s="68" t="str">
        <f>VLOOKUP(E5985,Refs!$P$2:$R$29,3,FALSE)</f>
        <v>Y63</v>
      </c>
      <c r="J5985" s="68" t="str">
        <f>VLOOKUP(E5985,Refs!$P$2:$S$29,4,FALSE)</f>
        <v>North East and Yorkshire</v>
      </c>
      <c r="K5985" s="28">
        <f t="shared" si="190"/>
        <v>9</v>
      </c>
    </row>
    <row r="5986" spans="1:11" x14ac:dyDescent="0.35">
      <c r="A5986" s="69">
        <f t="shared" si="191"/>
        <v>45809</v>
      </c>
      <c r="B5986" t="s">
        <v>921</v>
      </c>
      <c r="C5986" t="s">
        <v>264</v>
      </c>
      <c r="D5986" t="s">
        <v>899</v>
      </c>
      <c r="E5986" t="s">
        <v>335</v>
      </c>
      <c r="F5986" t="s">
        <v>900</v>
      </c>
      <c r="G5986" t="s">
        <v>10</v>
      </c>
      <c r="H5986">
        <v>30417</v>
      </c>
      <c r="I5986" s="68" t="str">
        <f>VLOOKUP(E5986,Refs!$P$2:$R$29,3,FALSE)</f>
        <v>Y58</v>
      </c>
      <c r="J5986" s="68" t="str">
        <f>VLOOKUP(E5986,Refs!$P$2:$S$29,4,FALSE)</f>
        <v>South West</v>
      </c>
      <c r="K5986" s="28">
        <f t="shared" si="190"/>
        <v>30417</v>
      </c>
    </row>
    <row r="5987" spans="1:11" x14ac:dyDescent="0.35">
      <c r="A5987" s="69">
        <f t="shared" si="191"/>
        <v>45809</v>
      </c>
      <c r="B5987" t="s">
        <v>921</v>
      </c>
      <c r="C5987" t="s">
        <v>264</v>
      </c>
      <c r="D5987" t="s">
        <v>899</v>
      </c>
      <c r="E5987" t="s">
        <v>335</v>
      </c>
      <c r="F5987" t="s">
        <v>900</v>
      </c>
      <c r="G5987" t="s">
        <v>70</v>
      </c>
      <c r="H5987">
        <v>24546</v>
      </c>
      <c r="I5987" s="68" t="str">
        <f>VLOOKUP(E5987,Refs!$P$2:$R$29,3,FALSE)</f>
        <v>Y58</v>
      </c>
      <c r="J5987" s="68" t="str">
        <f>VLOOKUP(E5987,Refs!$P$2:$S$29,4,FALSE)</f>
        <v>South West</v>
      </c>
      <c r="K5987" s="28">
        <f t="shared" si="190"/>
        <v>24546</v>
      </c>
    </row>
    <row r="5988" spans="1:11" x14ac:dyDescent="0.35">
      <c r="A5988" s="69">
        <f t="shared" si="191"/>
        <v>45809</v>
      </c>
      <c r="B5988" t="s">
        <v>921</v>
      </c>
      <c r="C5988" t="s">
        <v>264</v>
      </c>
      <c r="D5988" t="s">
        <v>899</v>
      </c>
      <c r="E5988" t="s">
        <v>335</v>
      </c>
      <c r="F5988" t="s">
        <v>900</v>
      </c>
      <c r="G5988" t="s">
        <v>20</v>
      </c>
      <c r="H5988">
        <v>24361</v>
      </c>
      <c r="I5988" s="68" t="str">
        <f>VLOOKUP(E5988,Refs!$P$2:$R$29,3,FALSE)</f>
        <v>Y58</v>
      </c>
      <c r="J5988" s="68" t="str">
        <f>VLOOKUP(E5988,Refs!$P$2:$S$29,4,FALSE)</f>
        <v>South West</v>
      </c>
      <c r="K5988" s="28">
        <f t="shared" si="190"/>
        <v>24361</v>
      </c>
    </row>
    <row r="5989" spans="1:11" x14ac:dyDescent="0.35">
      <c r="A5989" s="69">
        <f t="shared" si="191"/>
        <v>45809</v>
      </c>
      <c r="B5989" t="s">
        <v>921</v>
      </c>
      <c r="C5989" t="s">
        <v>264</v>
      </c>
      <c r="D5989" t="s">
        <v>899</v>
      </c>
      <c r="E5989" t="s">
        <v>335</v>
      </c>
      <c r="F5989" t="s">
        <v>900</v>
      </c>
      <c r="G5989" t="s">
        <v>23</v>
      </c>
      <c r="H5989">
        <v>21903</v>
      </c>
      <c r="I5989" s="68" t="str">
        <f>VLOOKUP(E5989,Refs!$P$2:$R$29,3,FALSE)</f>
        <v>Y58</v>
      </c>
      <c r="J5989" s="68" t="str">
        <f>VLOOKUP(E5989,Refs!$P$2:$S$29,4,FALSE)</f>
        <v>South West</v>
      </c>
      <c r="K5989" s="28">
        <f t="shared" si="190"/>
        <v>21903</v>
      </c>
    </row>
    <row r="5990" spans="1:11" x14ac:dyDescent="0.35">
      <c r="A5990" s="69">
        <f t="shared" si="191"/>
        <v>45809</v>
      </c>
      <c r="B5990" t="s">
        <v>921</v>
      </c>
      <c r="C5990" t="s">
        <v>264</v>
      </c>
      <c r="D5990" t="s">
        <v>899</v>
      </c>
      <c r="E5990" t="s">
        <v>335</v>
      </c>
      <c r="F5990" t="s">
        <v>900</v>
      </c>
      <c r="G5990" t="s">
        <v>19</v>
      </c>
      <c r="H5990">
        <v>185</v>
      </c>
      <c r="I5990" s="68" t="str">
        <f>VLOOKUP(E5990,Refs!$P$2:$R$29,3,FALSE)</f>
        <v>Y58</v>
      </c>
      <c r="J5990" s="68" t="str">
        <f>VLOOKUP(E5990,Refs!$P$2:$S$29,4,FALSE)</f>
        <v>South West</v>
      </c>
      <c r="K5990" s="28">
        <f t="shared" si="190"/>
        <v>185</v>
      </c>
    </row>
    <row r="5991" spans="1:11" x14ac:dyDescent="0.35">
      <c r="A5991" s="69">
        <f t="shared" si="191"/>
        <v>45809</v>
      </c>
      <c r="B5991" t="s">
        <v>921</v>
      </c>
      <c r="C5991" t="s">
        <v>264</v>
      </c>
      <c r="D5991" t="s">
        <v>899</v>
      </c>
      <c r="E5991" t="s">
        <v>335</v>
      </c>
      <c r="F5991" t="s">
        <v>900</v>
      </c>
      <c r="G5991" t="s">
        <v>21</v>
      </c>
      <c r="H5991">
        <v>253849</v>
      </c>
      <c r="I5991" s="68" t="str">
        <f>VLOOKUP(E5991,Refs!$P$2:$R$29,3,FALSE)</f>
        <v>Y58</v>
      </c>
      <c r="J5991" s="68" t="str">
        <f>VLOOKUP(E5991,Refs!$P$2:$S$29,4,FALSE)</f>
        <v>South West</v>
      </c>
      <c r="K5991" s="28">
        <f t="shared" si="190"/>
        <v>253849</v>
      </c>
    </row>
    <row r="5992" spans="1:11" x14ac:dyDescent="0.35">
      <c r="A5992" s="69">
        <f t="shared" si="191"/>
        <v>45809</v>
      </c>
      <c r="B5992" t="s">
        <v>921</v>
      </c>
      <c r="C5992" t="s">
        <v>264</v>
      </c>
      <c r="D5992" t="s">
        <v>899</v>
      </c>
      <c r="E5992" t="s">
        <v>335</v>
      </c>
      <c r="F5992" t="s">
        <v>900</v>
      </c>
      <c r="G5992" t="s">
        <v>71</v>
      </c>
      <c r="H5992">
        <v>60</v>
      </c>
      <c r="I5992" s="68" t="str">
        <f>VLOOKUP(E5992,Refs!$P$2:$R$29,3,FALSE)</f>
        <v>Y58</v>
      </c>
      <c r="J5992" s="68" t="str">
        <f>VLOOKUP(E5992,Refs!$P$2:$S$29,4,FALSE)</f>
        <v>South West</v>
      </c>
      <c r="K5992" s="28">
        <f t="shared" si="190"/>
        <v>60</v>
      </c>
    </row>
    <row r="5993" spans="1:11" x14ac:dyDescent="0.35">
      <c r="A5993" s="69">
        <f t="shared" si="191"/>
        <v>45809</v>
      </c>
      <c r="B5993" t="s">
        <v>921</v>
      </c>
      <c r="C5993" t="s">
        <v>264</v>
      </c>
      <c r="D5993" t="s">
        <v>899</v>
      </c>
      <c r="E5993" t="s">
        <v>335</v>
      </c>
      <c r="F5993" t="s">
        <v>900</v>
      </c>
      <c r="G5993" t="s">
        <v>72</v>
      </c>
      <c r="H5993">
        <v>215</v>
      </c>
      <c r="I5993" s="68" t="str">
        <f>VLOOKUP(E5993,Refs!$P$2:$R$29,3,FALSE)</f>
        <v>Y58</v>
      </c>
      <c r="J5993" s="68" t="str">
        <f>VLOOKUP(E5993,Refs!$P$2:$S$29,4,FALSE)</f>
        <v>South West</v>
      </c>
      <c r="K5993" s="28">
        <f t="shared" si="190"/>
        <v>215</v>
      </c>
    </row>
    <row r="5994" spans="1:11" x14ac:dyDescent="0.35">
      <c r="A5994" s="69">
        <f t="shared" si="191"/>
        <v>45809</v>
      </c>
      <c r="B5994" t="s">
        <v>921</v>
      </c>
      <c r="C5994" t="s">
        <v>264</v>
      </c>
      <c r="D5994" t="s">
        <v>899</v>
      </c>
      <c r="E5994" t="s">
        <v>335</v>
      </c>
      <c r="F5994" t="s">
        <v>900</v>
      </c>
      <c r="G5994" t="s">
        <v>73</v>
      </c>
      <c r="H5994">
        <v>13139</v>
      </c>
      <c r="I5994" s="68" t="str">
        <f>VLOOKUP(E5994,Refs!$P$2:$R$29,3,FALSE)</f>
        <v>Y58</v>
      </c>
      <c r="J5994" s="68" t="str">
        <f>VLOOKUP(E5994,Refs!$P$2:$S$29,4,FALSE)</f>
        <v>South West</v>
      </c>
      <c r="K5994" s="28">
        <f t="shared" si="190"/>
        <v>13139</v>
      </c>
    </row>
    <row r="5995" spans="1:11" x14ac:dyDescent="0.35">
      <c r="A5995" s="69">
        <f t="shared" si="191"/>
        <v>45809</v>
      </c>
      <c r="B5995" t="s">
        <v>921</v>
      </c>
      <c r="C5995" t="s">
        <v>264</v>
      </c>
      <c r="D5995" t="s">
        <v>899</v>
      </c>
      <c r="E5995" t="s">
        <v>335</v>
      </c>
      <c r="F5995" t="s">
        <v>900</v>
      </c>
      <c r="G5995" t="s">
        <v>74</v>
      </c>
      <c r="H5995">
        <v>12373</v>
      </c>
      <c r="I5995" s="68" t="str">
        <f>VLOOKUP(E5995,Refs!$P$2:$R$29,3,FALSE)</f>
        <v>Y58</v>
      </c>
      <c r="J5995" s="68" t="str">
        <f>VLOOKUP(E5995,Refs!$P$2:$S$29,4,FALSE)</f>
        <v>South West</v>
      </c>
      <c r="K5995" s="28">
        <f t="shared" si="190"/>
        <v>12373</v>
      </c>
    </row>
    <row r="5996" spans="1:11" x14ac:dyDescent="0.35">
      <c r="A5996" s="69">
        <f t="shared" si="191"/>
        <v>45809</v>
      </c>
      <c r="B5996" t="s">
        <v>921</v>
      </c>
      <c r="C5996" t="s">
        <v>264</v>
      </c>
      <c r="D5996" t="s">
        <v>899</v>
      </c>
      <c r="E5996" t="s">
        <v>335</v>
      </c>
      <c r="F5996" t="s">
        <v>900</v>
      </c>
      <c r="G5996" t="s">
        <v>75</v>
      </c>
      <c r="H5996">
        <v>72464912</v>
      </c>
      <c r="I5996" s="68" t="str">
        <f>VLOOKUP(E5996,Refs!$P$2:$R$29,3,FALSE)</f>
        <v>Y58</v>
      </c>
      <c r="J5996" s="68" t="str">
        <f>VLOOKUP(E5996,Refs!$P$2:$S$29,4,FALSE)</f>
        <v>South West</v>
      </c>
      <c r="K5996" s="28">
        <f t="shared" si="190"/>
        <v>72464912</v>
      </c>
    </row>
    <row r="5997" spans="1:11" x14ac:dyDescent="0.35">
      <c r="A5997" s="69">
        <f t="shared" si="191"/>
        <v>45809</v>
      </c>
      <c r="B5997" t="s">
        <v>921</v>
      </c>
      <c r="C5997" t="s">
        <v>264</v>
      </c>
      <c r="D5997" t="s">
        <v>899</v>
      </c>
      <c r="E5997" t="s">
        <v>335</v>
      </c>
      <c r="F5997" t="s">
        <v>900</v>
      </c>
      <c r="G5997" t="s">
        <v>26</v>
      </c>
      <c r="H5997">
        <v>23826</v>
      </c>
      <c r="I5997" s="68" t="str">
        <f>VLOOKUP(E5997,Refs!$P$2:$R$29,3,FALSE)</f>
        <v>Y58</v>
      </c>
      <c r="J5997" s="68" t="str">
        <f>VLOOKUP(E5997,Refs!$P$2:$S$29,4,FALSE)</f>
        <v>South West</v>
      </c>
      <c r="K5997" s="28">
        <f t="shared" si="190"/>
        <v>23826</v>
      </c>
    </row>
    <row r="5998" spans="1:11" x14ac:dyDescent="0.35">
      <c r="A5998" s="69">
        <f t="shared" si="191"/>
        <v>45809</v>
      </c>
      <c r="B5998" t="s">
        <v>921</v>
      </c>
      <c r="C5998" t="s">
        <v>264</v>
      </c>
      <c r="D5998" t="s">
        <v>899</v>
      </c>
      <c r="E5998" t="s">
        <v>335</v>
      </c>
      <c r="F5998" t="s">
        <v>900</v>
      </c>
      <c r="G5998" t="s">
        <v>76</v>
      </c>
      <c r="H5998">
        <v>0</v>
      </c>
      <c r="I5998" s="68" t="str">
        <f>VLOOKUP(E5998,Refs!$P$2:$R$29,3,FALSE)</f>
        <v>Y58</v>
      </c>
      <c r="J5998" s="68" t="str">
        <f>VLOOKUP(E5998,Refs!$P$2:$S$29,4,FALSE)</f>
        <v>South West</v>
      </c>
      <c r="K5998" s="28" t="str">
        <f t="shared" si="190"/>
        <v/>
      </c>
    </row>
    <row r="5999" spans="1:11" x14ac:dyDescent="0.35">
      <c r="A5999" s="69">
        <f t="shared" si="191"/>
        <v>45809</v>
      </c>
      <c r="B5999" t="s">
        <v>921</v>
      </c>
      <c r="C5999" t="s">
        <v>264</v>
      </c>
      <c r="D5999" t="s">
        <v>899</v>
      </c>
      <c r="E5999" t="s">
        <v>335</v>
      </c>
      <c r="F5999" t="s">
        <v>900</v>
      </c>
      <c r="G5999" t="s">
        <v>77</v>
      </c>
      <c r="H5999">
        <v>14652</v>
      </c>
      <c r="I5999" s="68" t="str">
        <f>VLOOKUP(E5999,Refs!$P$2:$R$29,3,FALSE)</f>
        <v>Y58</v>
      </c>
      <c r="J5999" s="68" t="str">
        <f>VLOOKUP(E5999,Refs!$P$2:$S$29,4,FALSE)</f>
        <v>South West</v>
      </c>
      <c r="K5999" s="28">
        <f t="shared" si="190"/>
        <v>14652</v>
      </c>
    </row>
    <row r="6000" spans="1:11" x14ac:dyDescent="0.35">
      <c r="A6000" s="69">
        <f t="shared" si="191"/>
        <v>45809</v>
      </c>
      <c r="B6000" t="s">
        <v>921</v>
      </c>
      <c r="C6000" t="s">
        <v>264</v>
      </c>
      <c r="D6000" t="s">
        <v>899</v>
      </c>
      <c r="E6000" t="s">
        <v>335</v>
      </c>
      <c r="F6000" t="s">
        <v>900</v>
      </c>
      <c r="G6000" t="s">
        <v>78</v>
      </c>
      <c r="H6000">
        <v>6191</v>
      </c>
      <c r="I6000" s="68" t="str">
        <f>VLOOKUP(E6000,Refs!$P$2:$R$29,3,FALSE)</f>
        <v>Y58</v>
      </c>
      <c r="J6000" s="68" t="str">
        <f>VLOOKUP(E6000,Refs!$P$2:$S$29,4,FALSE)</f>
        <v>South West</v>
      </c>
      <c r="K6000" s="28">
        <f t="shared" si="190"/>
        <v>6191</v>
      </c>
    </row>
    <row r="6001" spans="1:11" x14ac:dyDescent="0.35">
      <c r="A6001" s="69">
        <f t="shared" si="191"/>
        <v>45809</v>
      </c>
      <c r="B6001" t="s">
        <v>921</v>
      </c>
      <c r="C6001" t="s">
        <v>264</v>
      </c>
      <c r="D6001" t="s">
        <v>899</v>
      </c>
      <c r="E6001" t="s">
        <v>335</v>
      </c>
      <c r="F6001" t="s">
        <v>900</v>
      </c>
      <c r="G6001" t="s">
        <v>79</v>
      </c>
      <c r="H6001">
        <v>2916</v>
      </c>
      <c r="I6001" s="68" t="str">
        <f>VLOOKUP(E6001,Refs!$P$2:$R$29,3,FALSE)</f>
        <v>Y58</v>
      </c>
      <c r="J6001" s="68" t="str">
        <f>VLOOKUP(E6001,Refs!$P$2:$S$29,4,FALSE)</f>
        <v>South West</v>
      </c>
      <c r="K6001" s="28">
        <f t="shared" si="190"/>
        <v>2916</v>
      </c>
    </row>
    <row r="6002" spans="1:11" x14ac:dyDescent="0.35">
      <c r="A6002" s="69">
        <f t="shared" si="191"/>
        <v>45809</v>
      </c>
      <c r="B6002" t="s">
        <v>921</v>
      </c>
      <c r="C6002" t="s">
        <v>264</v>
      </c>
      <c r="D6002" t="s">
        <v>899</v>
      </c>
      <c r="E6002" t="s">
        <v>335</v>
      </c>
      <c r="F6002" t="s">
        <v>900</v>
      </c>
      <c r="G6002" t="s">
        <v>80</v>
      </c>
      <c r="H6002">
        <v>71</v>
      </c>
      <c r="I6002" s="68" t="str">
        <f>VLOOKUP(E6002,Refs!$P$2:$R$29,3,FALSE)</f>
        <v>Y58</v>
      </c>
      <c r="J6002" s="68" t="str">
        <f>VLOOKUP(E6002,Refs!$P$2:$S$29,4,FALSE)</f>
        <v>South West</v>
      </c>
      <c r="K6002" s="28">
        <f t="shared" si="190"/>
        <v>71</v>
      </c>
    </row>
    <row r="6003" spans="1:11" x14ac:dyDescent="0.35">
      <c r="A6003" s="69">
        <f t="shared" si="191"/>
        <v>45809</v>
      </c>
      <c r="B6003" t="s">
        <v>921</v>
      </c>
      <c r="C6003" t="s">
        <v>264</v>
      </c>
      <c r="D6003" t="s">
        <v>899</v>
      </c>
      <c r="E6003" t="s">
        <v>335</v>
      </c>
      <c r="F6003" t="s">
        <v>900</v>
      </c>
      <c r="G6003" t="s">
        <v>25</v>
      </c>
      <c r="H6003">
        <v>8304</v>
      </c>
      <c r="I6003" s="68" t="str">
        <f>VLOOKUP(E6003,Refs!$P$2:$R$29,3,FALSE)</f>
        <v>Y58</v>
      </c>
      <c r="J6003" s="68" t="str">
        <f>VLOOKUP(E6003,Refs!$P$2:$S$29,4,FALSE)</f>
        <v>South West</v>
      </c>
      <c r="K6003" s="28">
        <f t="shared" si="190"/>
        <v>8304</v>
      </c>
    </row>
    <row r="6004" spans="1:11" x14ac:dyDescent="0.35">
      <c r="A6004" s="69">
        <f t="shared" si="191"/>
        <v>45809</v>
      </c>
      <c r="B6004" t="s">
        <v>921</v>
      </c>
      <c r="C6004" t="s">
        <v>264</v>
      </c>
      <c r="D6004" t="s">
        <v>899</v>
      </c>
      <c r="E6004" t="s">
        <v>335</v>
      </c>
      <c r="F6004" t="s">
        <v>900</v>
      </c>
      <c r="G6004" t="s">
        <v>81</v>
      </c>
      <c r="H6004">
        <v>1102</v>
      </c>
      <c r="I6004" s="68" t="str">
        <f>VLOOKUP(E6004,Refs!$P$2:$R$29,3,FALSE)</f>
        <v>Y58</v>
      </c>
      <c r="J6004" s="68" t="str">
        <f>VLOOKUP(E6004,Refs!$P$2:$S$29,4,FALSE)</f>
        <v>South West</v>
      </c>
      <c r="K6004" s="28">
        <f t="shared" si="190"/>
        <v>1102</v>
      </c>
    </row>
    <row r="6005" spans="1:11" x14ac:dyDescent="0.35">
      <c r="A6005" s="69">
        <f t="shared" si="191"/>
        <v>45809</v>
      </c>
      <c r="B6005" t="s">
        <v>921</v>
      </c>
      <c r="C6005" t="s">
        <v>264</v>
      </c>
      <c r="D6005" t="s">
        <v>899</v>
      </c>
      <c r="E6005" t="s">
        <v>335</v>
      </c>
      <c r="F6005" t="s">
        <v>900</v>
      </c>
      <c r="G6005" t="s">
        <v>82</v>
      </c>
      <c r="H6005">
        <v>3930</v>
      </c>
      <c r="I6005" s="68" t="str">
        <f>VLOOKUP(E6005,Refs!$P$2:$R$29,3,FALSE)</f>
        <v>Y58</v>
      </c>
      <c r="J6005" s="68" t="str">
        <f>VLOOKUP(E6005,Refs!$P$2:$S$29,4,FALSE)</f>
        <v>South West</v>
      </c>
      <c r="K6005" s="28">
        <f t="shared" si="190"/>
        <v>3930</v>
      </c>
    </row>
    <row r="6006" spans="1:11" x14ac:dyDescent="0.35">
      <c r="A6006" s="69">
        <f t="shared" si="191"/>
        <v>45809</v>
      </c>
      <c r="B6006" t="s">
        <v>921</v>
      </c>
      <c r="C6006" t="s">
        <v>264</v>
      </c>
      <c r="D6006" t="s">
        <v>899</v>
      </c>
      <c r="E6006" t="s">
        <v>335</v>
      </c>
      <c r="F6006" t="s">
        <v>900</v>
      </c>
      <c r="G6006" t="s">
        <v>83</v>
      </c>
      <c r="H6006">
        <v>1763</v>
      </c>
      <c r="I6006" s="68" t="str">
        <f>VLOOKUP(E6006,Refs!$P$2:$R$29,3,FALSE)</f>
        <v>Y58</v>
      </c>
      <c r="J6006" s="68" t="str">
        <f>VLOOKUP(E6006,Refs!$P$2:$S$29,4,FALSE)</f>
        <v>South West</v>
      </c>
      <c r="K6006" s="28">
        <f t="shared" si="190"/>
        <v>1763</v>
      </c>
    </row>
    <row r="6007" spans="1:11" x14ac:dyDescent="0.35">
      <c r="A6007" s="69">
        <f t="shared" si="191"/>
        <v>45809</v>
      </c>
      <c r="B6007" t="s">
        <v>921</v>
      </c>
      <c r="C6007" t="s">
        <v>264</v>
      </c>
      <c r="D6007" t="s">
        <v>899</v>
      </c>
      <c r="E6007" t="s">
        <v>335</v>
      </c>
      <c r="F6007" t="s">
        <v>900</v>
      </c>
      <c r="G6007" t="s">
        <v>84</v>
      </c>
      <c r="H6007">
        <v>2965</v>
      </c>
      <c r="I6007" s="68" t="str">
        <f>VLOOKUP(E6007,Refs!$P$2:$R$29,3,FALSE)</f>
        <v>Y58</v>
      </c>
      <c r="J6007" s="68" t="str">
        <f>VLOOKUP(E6007,Refs!$P$2:$S$29,4,FALSE)</f>
        <v>South West</v>
      </c>
      <c r="K6007" s="28">
        <f t="shared" si="190"/>
        <v>2965</v>
      </c>
    </row>
    <row r="6008" spans="1:11" x14ac:dyDescent="0.35">
      <c r="A6008" s="69">
        <f t="shared" si="191"/>
        <v>45809</v>
      </c>
      <c r="B6008" t="s">
        <v>921</v>
      </c>
      <c r="C6008" t="s">
        <v>264</v>
      </c>
      <c r="D6008" t="s">
        <v>899</v>
      </c>
      <c r="E6008" t="s">
        <v>335</v>
      </c>
      <c r="F6008" t="s">
        <v>900</v>
      </c>
      <c r="G6008" t="s">
        <v>85</v>
      </c>
      <c r="H6008">
        <v>10656</v>
      </c>
      <c r="I6008" s="68" t="str">
        <f>VLOOKUP(E6008,Refs!$P$2:$R$29,3,FALSE)</f>
        <v>Y58</v>
      </c>
      <c r="J6008" s="68" t="str">
        <f>VLOOKUP(E6008,Refs!$P$2:$S$29,4,FALSE)</f>
        <v>South West</v>
      </c>
      <c r="K6008" s="28">
        <f t="shared" si="190"/>
        <v>10656</v>
      </c>
    </row>
    <row r="6009" spans="1:11" x14ac:dyDescent="0.35">
      <c r="A6009" s="69">
        <f t="shared" si="191"/>
        <v>45809</v>
      </c>
      <c r="B6009" t="s">
        <v>921</v>
      </c>
      <c r="C6009" t="s">
        <v>264</v>
      </c>
      <c r="D6009" t="s">
        <v>899</v>
      </c>
      <c r="E6009" t="s">
        <v>335</v>
      </c>
      <c r="F6009" t="s">
        <v>900</v>
      </c>
      <c r="G6009" t="s">
        <v>86</v>
      </c>
      <c r="H6009">
        <v>2235</v>
      </c>
      <c r="I6009" s="68" t="str">
        <f>VLOOKUP(E6009,Refs!$P$2:$R$29,3,FALSE)</f>
        <v>Y58</v>
      </c>
      <c r="J6009" s="68" t="str">
        <f>VLOOKUP(E6009,Refs!$P$2:$S$29,4,FALSE)</f>
        <v>South West</v>
      </c>
      <c r="K6009" s="28">
        <f t="shared" si="190"/>
        <v>2235</v>
      </c>
    </row>
    <row r="6010" spans="1:11" x14ac:dyDescent="0.35">
      <c r="A6010" s="69">
        <f t="shared" si="191"/>
        <v>45809</v>
      </c>
      <c r="B6010" t="s">
        <v>921</v>
      </c>
      <c r="C6010" t="s">
        <v>264</v>
      </c>
      <c r="D6010" t="s">
        <v>899</v>
      </c>
      <c r="E6010" t="s">
        <v>335</v>
      </c>
      <c r="F6010" t="s">
        <v>900</v>
      </c>
      <c r="G6010" t="s">
        <v>87</v>
      </c>
      <c r="H6010">
        <v>1478</v>
      </c>
      <c r="I6010" s="68" t="str">
        <f>VLOOKUP(E6010,Refs!$P$2:$R$29,3,FALSE)</f>
        <v>Y58</v>
      </c>
      <c r="J6010" s="68" t="str">
        <f>VLOOKUP(E6010,Refs!$P$2:$S$29,4,FALSE)</f>
        <v>South West</v>
      </c>
      <c r="K6010" s="28">
        <f t="shared" si="190"/>
        <v>1478</v>
      </c>
    </row>
    <row r="6011" spans="1:11" x14ac:dyDescent="0.35">
      <c r="A6011" s="69">
        <f t="shared" si="191"/>
        <v>45809</v>
      </c>
      <c r="B6011" t="s">
        <v>921</v>
      </c>
      <c r="C6011" t="s">
        <v>264</v>
      </c>
      <c r="D6011" t="s">
        <v>899</v>
      </c>
      <c r="E6011" t="s">
        <v>335</v>
      </c>
      <c r="F6011" t="s">
        <v>900</v>
      </c>
      <c r="G6011" t="s">
        <v>88</v>
      </c>
      <c r="H6011">
        <v>2992</v>
      </c>
      <c r="I6011" s="68" t="str">
        <f>VLOOKUP(E6011,Refs!$P$2:$R$29,3,FALSE)</f>
        <v>Y58</v>
      </c>
      <c r="J6011" s="68" t="str">
        <f>VLOOKUP(E6011,Refs!$P$2:$S$29,4,FALSE)</f>
        <v>South West</v>
      </c>
      <c r="K6011" s="28">
        <f t="shared" si="190"/>
        <v>2992</v>
      </c>
    </row>
    <row r="6012" spans="1:11" x14ac:dyDescent="0.35">
      <c r="A6012" s="69">
        <f t="shared" si="191"/>
        <v>45809</v>
      </c>
      <c r="B6012" t="s">
        <v>921</v>
      </c>
      <c r="C6012" t="s">
        <v>264</v>
      </c>
      <c r="D6012" t="s">
        <v>899</v>
      </c>
      <c r="E6012" t="s">
        <v>335</v>
      </c>
      <c r="F6012" t="s">
        <v>900</v>
      </c>
      <c r="G6012" t="s">
        <v>89</v>
      </c>
      <c r="H6012">
        <v>11691</v>
      </c>
      <c r="I6012" s="68" t="str">
        <f>VLOOKUP(E6012,Refs!$P$2:$R$29,3,FALSE)</f>
        <v>Y58</v>
      </c>
      <c r="J6012" s="68" t="str">
        <f>VLOOKUP(E6012,Refs!$P$2:$S$29,4,FALSE)</f>
        <v>South West</v>
      </c>
      <c r="K6012" s="28">
        <f t="shared" si="190"/>
        <v>11691</v>
      </c>
    </row>
    <row r="6013" spans="1:11" x14ac:dyDescent="0.35">
      <c r="A6013" s="69">
        <f t="shared" si="191"/>
        <v>45809</v>
      </c>
      <c r="B6013" t="s">
        <v>921</v>
      </c>
      <c r="C6013" t="s">
        <v>264</v>
      </c>
      <c r="D6013" t="s">
        <v>899</v>
      </c>
      <c r="E6013" t="s">
        <v>335</v>
      </c>
      <c r="F6013" t="s">
        <v>900</v>
      </c>
      <c r="G6013" t="s">
        <v>90</v>
      </c>
      <c r="H6013">
        <v>23826</v>
      </c>
      <c r="I6013" s="68" t="str">
        <f>VLOOKUP(E6013,Refs!$P$2:$R$29,3,FALSE)</f>
        <v>Y58</v>
      </c>
      <c r="J6013" s="68" t="str">
        <f>VLOOKUP(E6013,Refs!$P$2:$S$29,4,FALSE)</f>
        <v>South West</v>
      </c>
      <c r="K6013" s="28">
        <f t="shared" si="190"/>
        <v>23826</v>
      </c>
    </row>
    <row r="6014" spans="1:11" x14ac:dyDescent="0.35">
      <c r="A6014" s="69">
        <f t="shared" si="191"/>
        <v>45809</v>
      </c>
      <c r="B6014" t="s">
        <v>921</v>
      </c>
      <c r="C6014" t="s">
        <v>264</v>
      </c>
      <c r="D6014" t="s">
        <v>899</v>
      </c>
      <c r="E6014" t="s">
        <v>335</v>
      </c>
      <c r="F6014" t="s">
        <v>900</v>
      </c>
      <c r="G6014" t="s">
        <v>27</v>
      </c>
      <c r="H6014">
        <v>3163</v>
      </c>
      <c r="I6014" s="68" t="str">
        <f>VLOOKUP(E6014,Refs!$P$2:$R$29,3,FALSE)</f>
        <v>Y58</v>
      </c>
      <c r="J6014" s="68" t="str">
        <f>VLOOKUP(E6014,Refs!$P$2:$S$29,4,FALSE)</f>
        <v>South West</v>
      </c>
      <c r="K6014" s="28">
        <f t="shared" si="190"/>
        <v>3163</v>
      </c>
    </row>
    <row r="6015" spans="1:11" x14ac:dyDescent="0.35">
      <c r="A6015" s="69">
        <f t="shared" si="191"/>
        <v>45809</v>
      </c>
      <c r="B6015" t="s">
        <v>921</v>
      </c>
      <c r="C6015" t="s">
        <v>264</v>
      </c>
      <c r="D6015" t="s">
        <v>899</v>
      </c>
      <c r="E6015" t="s">
        <v>335</v>
      </c>
      <c r="F6015" t="s">
        <v>900</v>
      </c>
      <c r="G6015" t="s">
        <v>29</v>
      </c>
      <c r="H6015">
        <v>3365</v>
      </c>
      <c r="I6015" s="68" t="str">
        <f>VLOOKUP(E6015,Refs!$P$2:$R$29,3,FALSE)</f>
        <v>Y58</v>
      </c>
      <c r="J6015" s="68" t="str">
        <f>VLOOKUP(E6015,Refs!$P$2:$S$29,4,FALSE)</f>
        <v>South West</v>
      </c>
      <c r="K6015" s="28">
        <f t="shared" si="190"/>
        <v>3365</v>
      </c>
    </row>
    <row r="6016" spans="1:11" x14ac:dyDescent="0.35">
      <c r="A6016" s="69">
        <f t="shared" si="191"/>
        <v>45809</v>
      </c>
      <c r="B6016" t="s">
        <v>921</v>
      </c>
      <c r="C6016" t="s">
        <v>264</v>
      </c>
      <c r="D6016" t="s">
        <v>899</v>
      </c>
      <c r="E6016" t="s">
        <v>335</v>
      </c>
      <c r="F6016" t="s">
        <v>900</v>
      </c>
      <c r="G6016" t="s">
        <v>91</v>
      </c>
      <c r="H6016">
        <v>2251</v>
      </c>
      <c r="I6016" s="68" t="str">
        <f>VLOOKUP(E6016,Refs!$P$2:$R$29,3,FALSE)</f>
        <v>Y58</v>
      </c>
      <c r="J6016" s="68" t="str">
        <f>VLOOKUP(E6016,Refs!$P$2:$S$29,4,FALSE)</f>
        <v>South West</v>
      </c>
      <c r="K6016" s="28">
        <f t="shared" si="190"/>
        <v>2251</v>
      </c>
    </row>
    <row r="6017" spans="1:11" x14ac:dyDescent="0.35">
      <c r="A6017" s="69">
        <f t="shared" si="191"/>
        <v>45809</v>
      </c>
      <c r="B6017" t="s">
        <v>921</v>
      </c>
      <c r="C6017" t="s">
        <v>264</v>
      </c>
      <c r="D6017" t="s">
        <v>899</v>
      </c>
      <c r="E6017" t="s">
        <v>335</v>
      </c>
      <c r="F6017" t="s">
        <v>900</v>
      </c>
      <c r="G6017" t="s">
        <v>92</v>
      </c>
      <c r="H6017">
        <v>2</v>
      </c>
      <c r="I6017" s="68" t="str">
        <f>VLOOKUP(E6017,Refs!$P$2:$R$29,3,FALSE)</f>
        <v>Y58</v>
      </c>
      <c r="J6017" s="68" t="str">
        <f>VLOOKUP(E6017,Refs!$P$2:$S$29,4,FALSE)</f>
        <v>South West</v>
      </c>
      <c r="K6017" s="28">
        <f t="shared" si="190"/>
        <v>2</v>
      </c>
    </row>
    <row r="6018" spans="1:11" x14ac:dyDescent="0.35">
      <c r="A6018" s="69">
        <f t="shared" si="191"/>
        <v>45809</v>
      </c>
      <c r="B6018" t="s">
        <v>921</v>
      </c>
      <c r="C6018" t="s">
        <v>264</v>
      </c>
      <c r="D6018" t="s">
        <v>899</v>
      </c>
      <c r="E6018" t="s">
        <v>335</v>
      </c>
      <c r="F6018" t="s">
        <v>900</v>
      </c>
      <c r="G6018" t="s">
        <v>93</v>
      </c>
      <c r="H6018">
        <v>2083</v>
      </c>
      <c r="I6018" s="68" t="str">
        <f>VLOOKUP(E6018,Refs!$P$2:$R$29,3,FALSE)</f>
        <v>Y58</v>
      </c>
      <c r="J6018" s="68" t="str">
        <f>VLOOKUP(E6018,Refs!$P$2:$S$29,4,FALSE)</f>
        <v>South West</v>
      </c>
      <c r="K6018" s="28">
        <f t="shared" ref="K6018:K6081" si="192">IF(OR(H6018="NULL",H6018=0,H6018=""),"",H6018)</f>
        <v>2083</v>
      </c>
    </row>
    <row r="6019" spans="1:11" x14ac:dyDescent="0.35">
      <c r="A6019" s="69">
        <f t="shared" ref="A6019:A6082" si="193">DATEVALUE(RIGHT(B6019,8))</f>
        <v>45809</v>
      </c>
      <c r="B6019" t="s">
        <v>921</v>
      </c>
      <c r="C6019" t="s">
        <v>264</v>
      </c>
      <c r="D6019" t="s">
        <v>899</v>
      </c>
      <c r="E6019" t="s">
        <v>335</v>
      </c>
      <c r="F6019" t="s">
        <v>900</v>
      </c>
      <c r="G6019" t="s">
        <v>94</v>
      </c>
      <c r="H6019">
        <v>82</v>
      </c>
      <c r="I6019" s="68" t="str">
        <f>VLOOKUP(E6019,Refs!$P$2:$R$29,3,FALSE)</f>
        <v>Y58</v>
      </c>
      <c r="J6019" s="68" t="str">
        <f>VLOOKUP(E6019,Refs!$P$2:$S$29,4,FALSE)</f>
        <v>South West</v>
      </c>
      <c r="K6019" s="28">
        <f t="shared" si="192"/>
        <v>82</v>
      </c>
    </row>
    <row r="6020" spans="1:11" x14ac:dyDescent="0.35">
      <c r="A6020" s="69">
        <f t="shared" si="193"/>
        <v>45809</v>
      </c>
      <c r="B6020" t="s">
        <v>921</v>
      </c>
      <c r="C6020" t="s">
        <v>264</v>
      </c>
      <c r="D6020" t="s">
        <v>899</v>
      </c>
      <c r="E6020" t="s">
        <v>335</v>
      </c>
      <c r="F6020" t="s">
        <v>900</v>
      </c>
      <c r="G6020" t="s">
        <v>95</v>
      </c>
      <c r="H6020">
        <v>975</v>
      </c>
      <c r="I6020" s="68" t="str">
        <f>VLOOKUP(E6020,Refs!$P$2:$R$29,3,FALSE)</f>
        <v>Y58</v>
      </c>
      <c r="J6020" s="68" t="str">
        <f>VLOOKUP(E6020,Refs!$P$2:$S$29,4,FALSE)</f>
        <v>South West</v>
      </c>
      <c r="K6020" s="28">
        <f t="shared" si="192"/>
        <v>975</v>
      </c>
    </row>
    <row r="6021" spans="1:11" x14ac:dyDescent="0.35">
      <c r="A6021" s="69">
        <f t="shared" si="193"/>
        <v>45809</v>
      </c>
      <c r="B6021" t="s">
        <v>921</v>
      </c>
      <c r="C6021" t="s">
        <v>264</v>
      </c>
      <c r="D6021" t="s">
        <v>899</v>
      </c>
      <c r="E6021" t="s">
        <v>335</v>
      </c>
      <c r="F6021" t="s">
        <v>900</v>
      </c>
      <c r="G6021" t="s">
        <v>96</v>
      </c>
      <c r="H6021">
        <v>25</v>
      </c>
      <c r="I6021" s="68" t="str">
        <f>VLOOKUP(E6021,Refs!$P$2:$R$29,3,FALSE)</f>
        <v>Y58</v>
      </c>
      <c r="J6021" s="68" t="str">
        <f>VLOOKUP(E6021,Refs!$P$2:$S$29,4,FALSE)</f>
        <v>South West</v>
      </c>
      <c r="K6021" s="28">
        <f t="shared" si="192"/>
        <v>25</v>
      </c>
    </row>
    <row r="6022" spans="1:11" x14ac:dyDescent="0.35">
      <c r="A6022" s="69">
        <f t="shared" si="193"/>
        <v>45809</v>
      </c>
      <c r="B6022" t="s">
        <v>921</v>
      </c>
      <c r="C6022" t="s">
        <v>264</v>
      </c>
      <c r="D6022" t="s">
        <v>899</v>
      </c>
      <c r="E6022" t="s">
        <v>335</v>
      </c>
      <c r="F6022" t="s">
        <v>900</v>
      </c>
      <c r="G6022" t="s">
        <v>97</v>
      </c>
      <c r="H6022">
        <v>1609</v>
      </c>
      <c r="I6022" s="68" t="str">
        <f>VLOOKUP(E6022,Refs!$P$2:$R$29,3,FALSE)</f>
        <v>Y58</v>
      </c>
      <c r="J6022" s="68" t="str">
        <f>VLOOKUP(E6022,Refs!$P$2:$S$29,4,FALSE)</f>
        <v>South West</v>
      </c>
      <c r="K6022" s="28">
        <f t="shared" si="192"/>
        <v>1609</v>
      </c>
    </row>
    <row r="6023" spans="1:11" x14ac:dyDescent="0.35">
      <c r="A6023" s="69">
        <f t="shared" si="193"/>
        <v>45809</v>
      </c>
      <c r="B6023" t="s">
        <v>921</v>
      </c>
      <c r="C6023" t="s">
        <v>264</v>
      </c>
      <c r="D6023" t="s">
        <v>899</v>
      </c>
      <c r="E6023" t="s">
        <v>335</v>
      </c>
      <c r="F6023" t="s">
        <v>900</v>
      </c>
      <c r="G6023" t="s">
        <v>31</v>
      </c>
      <c r="H6023">
        <v>1234</v>
      </c>
      <c r="I6023" s="68" t="str">
        <f>VLOOKUP(E6023,Refs!$P$2:$R$29,3,FALSE)</f>
        <v>Y58</v>
      </c>
      <c r="J6023" s="68" t="str">
        <f>VLOOKUP(E6023,Refs!$P$2:$S$29,4,FALSE)</f>
        <v>South West</v>
      </c>
      <c r="K6023" s="28">
        <f t="shared" si="192"/>
        <v>1234</v>
      </c>
    </row>
    <row r="6024" spans="1:11" x14ac:dyDescent="0.35">
      <c r="A6024" s="69">
        <f t="shared" si="193"/>
        <v>45809</v>
      </c>
      <c r="B6024" t="s">
        <v>921</v>
      </c>
      <c r="C6024" t="s">
        <v>264</v>
      </c>
      <c r="D6024" t="s">
        <v>899</v>
      </c>
      <c r="E6024" t="s">
        <v>335</v>
      </c>
      <c r="F6024" t="s">
        <v>900</v>
      </c>
      <c r="G6024" t="s">
        <v>98</v>
      </c>
      <c r="H6024">
        <v>3171</v>
      </c>
      <c r="I6024" s="68" t="str">
        <f>VLOOKUP(E6024,Refs!$P$2:$R$29,3,FALSE)</f>
        <v>Y58</v>
      </c>
      <c r="J6024" s="68" t="str">
        <f>VLOOKUP(E6024,Refs!$P$2:$S$29,4,FALSE)</f>
        <v>South West</v>
      </c>
      <c r="K6024" s="28">
        <f t="shared" si="192"/>
        <v>3171</v>
      </c>
    </row>
    <row r="6025" spans="1:11" x14ac:dyDescent="0.35">
      <c r="A6025" s="69">
        <f t="shared" si="193"/>
        <v>45809</v>
      </c>
      <c r="B6025" t="s">
        <v>921</v>
      </c>
      <c r="C6025" t="s">
        <v>264</v>
      </c>
      <c r="D6025" t="s">
        <v>899</v>
      </c>
      <c r="E6025" t="s">
        <v>335</v>
      </c>
      <c r="F6025" t="s">
        <v>900</v>
      </c>
      <c r="G6025" t="s">
        <v>99</v>
      </c>
      <c r="H6025">
        <v>2532</v>
      </c>
      <c r="I6025" s="68" t="str">
        <f>VLOOKUP(E6025,Refs!$P$2:$R$29,3,FALSE)</f>
        <v>Y58</v>
      </c>
      <c r="J6025" s="68" t="str">
        <f>VLOOKUP(E6025,Refs!$P$2:$S$29,4,FALSE)</f>
        <v>South West</v>
      </c>
      <c r="K6025" s="28">
        <f t="shared" si="192"/>
        <v>2532</v>
      </c>
    </row>
    <row r="6026" spans="1:11" x14ac:dyDescent="0.35">
      <c r="A6026" s="69">
        <f t="shared" si="193"/>
        <v>45809</v>
      </c>
      <c r="B6026" t="s">
        <v>921</v>
      </c>
      <c r="C6026" t="s">
        <v>264</v>
      </c>
      <c r="D6026" t="s">
        <v>899</v>
      </c>
      <c r="E6026" t="s">
        <v>335</v>
      </c>
      <c r="F6026" t="s">
        <v>900</v>
      </c>
      <c r="G6026" t="s">
        <v>100</v>
      </c>
      <c r="H6026">
        <v>2302</v>
      </c>
      <c r="I6026" s="68" t="str">
        <f>VLOOKUP(E6026,Refs!$P$2:$R$29,3,FALSE)</f>
        <v>Y58</v>
      </c>
      <c r="J6026" s="68" t="str">
        <f>VLOOKUP(E6026,Refs!$P$2:$S$29,4,FALSE)</f>
        <v>South West</v>
      </c>
      <c r="K6026" s="28">
        <f t="shared" si="192"/>
        <v>2302</v>
      </c>
    </row>
    <row r="6027" spans="1:11" x14ac:dyDescent="0.35">
      <c r="A6027" s="69">
        <f t="shared" si="193"/>
        <v>45809</v>
      </c>
      <c r="B6027" t="s">
        <v>921</v>
      </c>
      <c r="C6027" t="s">
        <v>264</v>
      </c>
      <c r="D6027" t="s">
        <v>899</v>
      </c>
      <c r="E6027" t="s">
        <v>335</v>
      </c>
      <c r="F6027" t="s">
        <v>900</v>
      </c>
      <c r="G6027" t="s">
        <v>101</v>
      </c>
      <c r="H6027">
        <v>1774</v>
      </c>
      <c r="I6027" s="68" t="str">
        <f>VLOOKUP(E6027,Refs!$P$2:$R$29,3,FALSE)</f>
        <v>Y58</v>
      </c>
      <c r="J6027" s="68" t="str">
        <f>VLOOKUP(E6027,Refs!$P$2:$S$29,4,FALSE)</f>
        <v>South West</v>
      </c>
      <c r="K6027" s="28">
        <f t="shared" si="192"/>
        <v>1774</v>
      </c>
    </row>
    <row r="6028" spans="1:11" x14ac:dyDescent="0.35">
      <c r="A6028" s="69">
        <f t="shared" si="193"/>
        <v>45809</v>
      </c>
      <c r="B6028" t="s">
        <v>921</v>
      </c>
      <c r="C6028" t="s">
        <v>264</v>
      </c>
      <c r="D6028" t="s">
        <v>899</v>
      </c>
      <c r="E6028" t="s">
        <v>335</v>
      </c>
      <c r="F6028" t="s">
        <v>900</v>
      </c>
      <c r="G6028" t="s">
        <v>102</v>
      </c>
      <c r="H6028">
        <v>283</v>
      </c>
      <c r="I6028" s="68" t="str">
        <f>VLOOKUP(E6028,Refs!$P$2:$R$29,3,FALSE)</f>
        <v>Y58</v>
      </c>
      <c r="J6028" s="68" t="str">
        <f>VLOOKUP(E6028,Refs!$P$2:$S$29,4,FALSE)</f>
        <v>South West</v>
      </c>
      <c r="K6028" s="28">
        <f t="shared" si="192"/>
        <v>283</v>
      </c>
    </row>
    <row r="6029" spans="1:11" x14ac:dyDescent="0.35">
      <c r="A6029" s="69">
        <f t="shared" si="193"/>
        <v>45809</v>
      </c>
      <c r="B6029" t="s">
        <v>921</v>
      </c>
      <c r="C6029" t="s">
        <v>264</v>
      </c>
      <c r="D6029" t="s">
        <v>899</v>
      </c>
      <c r="E6029" t="s">
        <v>335</v>
      </c>
      <c r="F6029" t="s">
        <v>900</v>
      </c>
      <c r="G6029" t="s">
        <v>103</v>
      </c>
      <c r="H6029">
        <v>95</v>
      </c>
      <c r="I6029" s="68" t="str">
        <f>VLOOKUP(E6029,Refs!$P$2:$R$29,3,FALSE)</f>
        <v>Y58</v>
      </c>
      <c r="J6029" s="68" t="str">
        <f>VLOOKUP(E6029,Refs!$P$2:$S$29,4,FALSE)</f>
        <v>South West</v>
      </c>
      <c r="K6029" s="28">
        <f t="shared" si="192"/>
        <v>95</v>
      </c>
    </row>
    <row r="6030" spans="1:11" x14ac:dyDescent="0.35">
      <c r="A6030" s="69">
        <f t="shared" si="193"/>
        <v>45809</v>
      </c>
      <c r="B6030" t="s">
        <v>921</v>
      </c>
      <c r="C6030" t="s">
        <v>264</v>
      </c>
      <c r="D6030" t="s">
        <v>899</v>
      </c>
      <c r="E6030" t="s">
        <v>335</v>
      </c>
      <c r="F6030" t="s">
        <v>900</v>
      </c>
      <c r="G6030" t="s">
        <v>104</v>
      </c>
      <c r="H6030">
        <v>1333</v>
      </c>
      <c r="I6030" s="68" t="str">
        <f>VLOOKUP(E6030,Refs!$P$2:$R$29,3,FALSE)</f>
        <v>Y58</v>
      </c>
      <c r="J6030" s="68" t="str">
        <f>VLOOKUP(E6030,Refs!$P$2:$S$29,4,FALSE)</f>
        <v>South West</v>
      </c>
      <c r="K6030" s="28">
        <f t="shared" si="192"/>
        <v>1333</v>
      </c>
    </row>
    <row r="6031" spans="1:11" x14ac:dyDescent="0.35">
      <c r="A6031" s="69">
        <f t="shared" si="193"/>
        <v>45809</v>
      </c>
      <c r="B6031" t="s">
        <v>921</v>
      </c>
      <c r="C6031" t="s">
        <v>264</v>
      </c>
      <c r="D6031" t="s">
        <v>899</v>
      </c>
      <c r="E6031" t="s">
        <v>335</v>
      </c>
      <c r="F6031" t="s">
        <v>900</v>
      </c>
      <c r="G6031" t="s">
        <v>105</v>
      </c>
      <c r="H6031">
        <v>2717409</v>
      </c>
      <c r="I6031" s="68" t="str">
        <f>VLOOKUP(E6031,Refs!$P$2:$R$29,3,FALSE)</f>
        <v>Y58</v>
      </c>
      <c r="J6031" s="68" t="str">
        <f>VLOOKUP(E6031,Refs!$P$2:$S$29,4,FALSE)</f>
        <v>South West</v>
      </c>
      <c r="K6031" s="28">
        <f t="shared" si="192"/>
        <v>2717409</v>
      </c>
    </row>
    <row r="6032" spans="1:11" x14ac:dyDescent="0.35">
      <c r="A6032" s="69">
        <f t="shared" si="193"/>
        <v>45809</v>
      </c>
      <c r="B6032" t="s">
        <v>921</v>
      </c>
      <c r="C6032" t="s">
        <v>264</v>
      </c>
      <c r="D6032" t="s">
        <v>899</v>
      </c>
      <c r="E6032" t="s">
        <v>335</v>
      </c>
      <c r="F6032" t="s">
        <v>900</v>
      </c>
      <c r="G6032" t="s">
        <v>106</v>
      </c>
      <c r="H6032">
        <v>3365</v>
      </c>
      <c r="I6032" s="68" t="str">
        <f>VLOOKUP(E6032,Refs!$P$2:$R$29,3,FALSE)</f>
        <v>Y58</v>
      </c>
      <c r="J6032" s="68" t="str">
        <f>VLOOKUP(E6032,Refs!$P$2:$S$29,4,FALSE)</f>
        <v>South West</v>
      </c>
      <c r="K6032" s="28">
        <f t="shared" si="192"/>
        <v>3365</v>
      </c>
    </row>
    <row r="6033" spans="1:11" x14ac:dyDescent="0.35">
      <c r="A6033" s="69">
        <f t="shared" si="193"/>
        <v>45809</v>
      </c>
      <c r="B6033" t="s">
        <v>921</v>
      </c>
      <c r="C6033" t="s">
        <v>264</v>
      </c>
      <c r="D6033" t="s">
        <v>899</v>
      </c>
      <c r="E6033" t="s">
        <v>335</v>
      </c>
      <c r="F6033" t="s">
        <v>900</v>
      </c>
      <c r="G6033" t="s">
        <v>107</v>
      </c>
      <c r="H6033">
        <v>1718</v>
      </c>
      <c r="I6033" s="68" t="str">
        <f>VLOOKUP(E6033,Refs!$P$2:$R$29,3,FALSE)</f>
        <v>Y58</v>
      </c>
      <c r="J6033" s="68" t="str">
        <f>VLOOKUP(E6033,Refs!$P$2:$S$29,4,FALSE)</f>
        <v>South West</v>
      </c>
      <c r="K6033" s="28">
        <f t="shared" si="192"/>
        <v>1718</v>
      </c>
    </row>
    <row r="6034" spans="1:11" x14ac:dyDescent="0.35">
      <c r="A6034" s="69">
        <f t="shared" si="193"/>
        <v>45809</v>
      </c>
      <c r="B6034" t="s">
        <v>921</v>
      </c>
      <c r="C6034" t="s">
        <v>264</v>
      </c>
      <c r="D6034" t="s">
        <v>899</v>
      </c>
      <c r="E6034" t="s">
        <v>335</v>
      </c>
      <c r="F6034" t="s">
        <v>900</v>
      </c>
      <c r="G6034" t="s">
        <v>108</v>
      </c>
      <c r="H6034">
        <v>75</v>
      </c>
      <c r="I6034" s="68" t="str">
        <f>VLOOKUP(E6034,Refs!$P$2:$R$29,3,FALSE)</f>
        <v>Y58</v>
      </c>
      <c r="J6034" s="68" t="str">
        <f>VLOOKUP(E6034,Refs!$P$2:$S$29,4,FALSE)</f>
        <v>South West</v>
      </c>
      <c r="K6034" s="28">
        <f t="shared" si="192"/>
        <v>75</v>
      </c>
    </row>
    <row r="6035" spans="1:11" x14ac:dyDescent="0.35">
      <c r="A6035" s="69">
        <f t="shared" si="193"/>
        <v>45809</v>
      </c>
      <c r="B6035" t="s">
        <v>921</v>
      </c>
      <c r="C6035" t="s">
        <v>264</v>
      </c>
      <c r="D6035" t="s">
        <v>899</v>
      </c>
      <c r="E6035" t="s">
        <v>335</v>
      </c>
      <c r="F6035" t="s">
        <v>900</v>
      </c>
      <c r="G6035" t="s">
        <v>109</v>
      </c>
      <c r="H6035">
        <v>247</v>
      </c>
      <c r="I6035" s="68" t="str">
        <f>VLOOKUP(E6035,Refs!$P$2:$R$29,3,FALSE)</f>
        <v>Y58</v>
      </c>
      <c r="J6035" s="68" t="str">
        <f>VLOOKUP(E6035,Refs!$P$2:$S$29,4,FALSE)</f>
        <v>South West</v>
      </c>
      <c r="K6035" s="28">
        <f t="shared" si="192"/>
        <v>247</v>
      </c>
    </row>
    <row r="6036" spans="1:11" x14ac:dyDescent="0.35">
      <c r="A6036" s="69">
        <f t="shared" si="193"/>
        <v>45809</v>
      </c>
      <c r="B6036" t="s">
        <v>921</v>
      </c>
      <c r="C6036" t="s">
        <v>264</v>
      </c>
      <c r="D6036" t="s">
        <v>899</v>
      </c>
      <c r="E6036" t="s">
        <v>335</v>
      </c>
      <c r="F6036" t="s">
        <v>900</v>
      </c>
      <c r="G6036" t="s">
        <v>110</v>
      </c>
      <c r="H6036">
        <v>1930677</v>
      </c>
      <c r="I6036" s="68" t="str">
        <f>VLOOKUP(E6036,Refs!$P$2:$R$29,3,FALSE)</f>
        <v>Y58</v>
      </c>
      <c r="J6036" s="68" t="str">
        <f>VLOOKUP(E6036,Refs!$P$2:$S$29,4,FALSE)</f>
        <v>South West</v>
      </c>
      <c r="K6036" s="28">
        <f t="shared" si="192"/>
        <v>1930677</v>
      </c>
    </row>
    <row r="6037" spans="1:11" x14ac:dyDescent="0.35">
      <c r="A6037" s="69">
        <f t="shared" si="193"/>
        <v>45809</v>
      </c>
      <c r="B6037" t="s">
        <v>921</v>
      </c>
      <c r="C6037" t="s">
        <v>264</v>
      </c>
      <c r="D6037" t="s">
        <v>899</v>
      </c>
      <c r="E6037" t="s">
        <v>335</v>
      </c>
      <c r="F6037" t="s">
        <v>900</v>
      </c>
      <c r="G6037" t="s">
        <v>111</v>
      </c>
      <c r="H6037">
        <v>798</v>
      </c>
      <c r="I6037" s="68" t="str">
        <f>VLOOKUP(E6037,Refs!$P$2:$R$29,3,FALSE)</f>
        <v>Y58</v>
      </c>
      <c r="J6037" s="68" t="str">
        <f>VLOOKUP(E6037,Refs!$P$2:$S$29,4,FALSE)</f>
        <v>South West</v>
      </c>
      <c r="K6037" s="28">
        <f t="shared" si="192"/>
        <v>798</v>
      </c>
    </row>
    <row r="6038" spans="1:11" x14ac:dyDescent="0.35">
      <c r="A6038" s="69">
        <f t="shared" si="193"/>
        <v>45809</v>
      </c>
      <c r="B6038" t="s">
        <v>921</v>
      </c>
      <c r="C6038" t="s">
        <v>264</v>
      </c>
      <c r="D6038" t="s">
        <v>899</v>
      </c>
      <c r="E6038" t="s">
        <v>335</v>
      </c>
      <c r="F6038" t="s">
        <v>900</v>
      </c>
      <c r="G6038" t="s">
        <v>814</v>
      </c>
      <c r="H6038">
        <v>9044</v>
      </c>
      <c r="I6038" s="68" t="str">
        <f>VLOOKUP(E6038,Refs!$P$2:$R$29,3,FALSE)</f>
        <v>Y58</v>
      </c>
      <c r="J6038" s="68" t="str">
        <f>VLOOKUP(E6038,Refs!$P$2:$S$29,4,FALSE)</f>
        <v>South West</v>
      </c>
      <c r="K6038" s="28">
        <f t="shared" si="192"/>
        <v>9044</v>
      </c>
    </row>
    <row r="6039" spans="1:11" x14ac:dyDescent="0.35">
      <c r="A6039" s="69">
        <f t="shared" si="193"/>
        <v>45809</v>
      </c>
      <c r="B6039" t="s">
        <v>921</v>
      </c>
      <c r="C6039" t="s">
        <v>264</v>
      </c>
      <c r="D6039" t="s">
        <v>899</v>
      </c>
      <c r="E6039" t="s">
        <v>335</v>
      </c>
      <c r="F6039" t="s">
        <v>900</v>
      </c>
      <c r="G6039" t="s">
        <v>815</v>
      </c>
      <c r="H6039">
        <v>307</v>
      </c>
      <c r="I6039" s="68" t="str">
        <f>VLOOKUP(E6039,Refs!$P$2:$R$29,3,FALSE)</f>
        <v>Y58</v>
      </c>
      <c r="J6039" s="68" t="str">
        <f>VLOOKUP(E6039,Refs!$P$2:$S$29,4,FALSE)</f>
        <v>South West</v>
      </c>
      <c r="K6039" s="28">
        <f t="shared" si="192"/>
        <v>307</v>
      </c>
    </row>
    <row r="6040" spans="1:11" x14ac:dyDescent="0.35">
      <c r="A6040" s="69">
        <f t="shared" si="193"/>
        <v>45809</v>
      </c>
      <c r="B6040" t="s">
        <v>921</v>
      </c>
      <c r="C6040" t="s">
        <v>264</v>
      </c>
      <c r="D6040" t="s">
        <v>899</v>
      </c>
      <c r="E6040" t="s">
        <v>335</v>
      </c>
      <c r="F6040" t="s">
        <v>900</v>
      </c>
      <c r="G6040" t="s">
        <v>112</v>
      </c>
      <c r="H6040">
        <v>16429</v>
      </c>
      <c r="I6040" s="68" t="str">
        <f>VLOOKUP(E6040,Refs!$P$2:$R$29,3,FALSE)</f>
        <v>Y58</v>
      </c>
      <c r="J6040" s="68" t="str">
        <f>VLOOKUP(E6040,Refs!$P$2:$S$29,4,FALSE)</f>
        <v>South West</v>
      </c>
      <c r="K6040" s="28">
        <f t="shared" si="192"/>
        <v>16429</v>
      </c>
    </row>
    <row r="6041" spans="1:11" x14ac:dyDescent="0.35">
      <c r="A6041" s="69">
        <f t="shared" si="193"/>
        <v>45809</v>
      </c>
      <c r="B6041" t="s">
        <v>921</v>
      </c>
      <c r="C6041" t="s">
        <v>264</v>
      </c>
      <c r="D6041" t="s">
        <v>899</v>
      </c>
      <c r="E6041" t="s">
        <v>335</v>
      </c>
      <c r="F6041" t="s">
        <v>900</v>
      </c>
      <c r="G6041" t="s">
        <v>113</v>
      </c>
      <c r="H6041">
        <v>22</v>
      </c>
      <c r="I6041" s="68" t="str">
        <f>VLOOKUP(E6041,Refs!$P$2:$R$29,3,FALSE)</f>
        <v>Y58</v>
      </c>
      <c r="J6041" s="68" t="str">
        <f>VLOOKUP(E6041,Refs!$P$2:$S$29,4,FALSE)</f>
        <v>South West</v>
      </c>
      <c r="K6041" s="28">
        <f t="shared" si="192"/>
        <v>22</v>
      </c>
    </row>
    <row r="6042" spans="1:11" x14ac:dyDescent="0.35">
      <c r="A6042" s="69">
        <f t="shared" si="193"/>
        <v>45809</v>
      </c>
      <c r="B6042" t="s">
        <v>921</v>
      </c>
      <c r="C6042" t="s">
        <v>264</v>
      </c>
      <c r="D6042" t="s">
        <v>899</v>
      </c>
      <c r="E6042" t="s">
        <v>335</v>
      </c>
      <c r="F6042" t="s">
        <v>900</v>
      </c>
      <c r="G6042" t="s">
        <v>114</v>
      </c>
      <c r="H6042">
        <v>10385</v>
      </c>
      <c r="I6042" s="68" t="str">
        <f>VLOOKUP(E6042,Refs!$P$2:$R$29,3,FALSE)</f>
        <v>Y58</v>
      </c>
      <c r="J6042" s="68" t="str">
        <f>VLOOKUP(E6042,Refs!$P$2:$S$29,4,FALSE)</f>
        <v>South West</v>
      </c>
      <c r="K6042" s="28">
        <f t="shared" si="192"/>
        <v>10385</v>
      </c>
    </row>
    <row r="6043" spans="1:11" x14ac:dyDescent="0.35">
      <c r="A6043" s="69">
        <f t="shared" si="193"/>
        <v>45809</v>
      </c>
      <c r="B6043" t="s">
        <v>921</v>
      </c>
      <c r="C6043" t="s">
        <v>264</v>
      </c>
      <c r="D6043" t="s">
        <v>899</v>
      </c>
      <c r="E6043" t="s">
        <v>335</v>
      </c>
      <c r="F6043" t="s">
        <v>900</v>
      </c>
      <c r="G6043" t="s">
        <v>115</v>
      </c>
      <c r="H6043">
        <v>9910</v>
      </c>
      <c r="I6043" s="68" t="str">
        <f>VLOOKUP(E6043,Refs!$P$2:$R$29,3,FALSE)</f>
        <v>Y58</v>
      </c>
      <c r="J6043" s="68" t="str">
        <f>VLOOKUP(E6043,Refs!$P$2:$S$29,4,FALSE)</f>
        <v>South West</v>
      </c>
      <c r="K6043" s="28">
        <f t="shared" si="192"/>
        <v>9910</v>
      </c>
    </row>
    <row r="6044" spans="1:11" x14ac:dyDescent="0.35">
      <c r="A6044" s="69">
        <f t="shared" si="193"/>
        <v>45809</v>
      </c>
      <c r="B6044" t="s">
        <v>921</v>
      </c>
      <c r="C6044" t="s">
        <v>264</v>
      </c>
      <c r="D6044" t="s">
        <v>899</v>
      </c>
      <c r="E6044" t="s">
        <v>335</v>
      </c>
      <c r="F6044" t="s">
        <v>900</v>
      </c>
      <c r="G6044" t="s">
        <v>116</v>
      </c>
      <c r="H6044">
        <v>2671</v>
      </c>
      <c r="I6044" s="68" t="str">
        <f>VLOOKUP(E6044,Refs!$P$2:$R$29,3,FALSE)</f>
        <v>Y58</v>
      </c>
      <c r="J6044" s="68" t="str">
        <f>VLOOKUP(E6044,Refs!$P$2:$S$29,4,FALSE)</f>
        <v>South West</v>
      </c>
      <c r="K6044" s="28">
        <f t="shared" si="192"/>
        <v>2671</v>
      </c>
    </row>
    <row r="6045" spans="1:11" x14ac:dyDescent="0.35">
      <c r="A6045" s="69">
        <f t="shared" si="193"/>
        <v>45809</v>
      </c>
      <c r="B6045" t="s">
        <v>921</v>
      </c>
      <c r="C6045" t="s">
        <v>264</v>
      </c>
      <c r="D6045" t="s">
        <v>899</v>
      </c>
      <c r="E6045" t="s">
        <v>335</v>
      </c>
      <c r="F6045" t="s">
        <v>900</v>
      </c>
      <c r="G6045" t="s">
        <v>117</v>
      </c>
      <c r="H6045">
        <v>1483</v>
      </c>
      <c r="I6045" s="68" t="str">
        <f>VLOOKUP(E6045,Refs!$P$2:$R$29,3,FALSE)</f>
        <v>Y58</v>
      </c>
      <c r="J6045" s="68" t="str">
        <f>VLOOKUP(E6045,Refs!$P$2:$S$29,4,FALSE)</f>
        <v>South West</v>
      </c>
      <c r="K6045" s="28">
        <f t="shared" si="192"/>
        <v>1483</v>
      </c>
    </row>
    <row r="6046" spans="1:11" x14ac:dyDescent="0.35">
      <c r="A6046" s="69">
        <f t="shared" si="193"/>
        <v>45809</v>
      </c>
      <c r="B6046" t="s">
        <v>921</v>
      </c>
      <c r="C6046" t="s">
        <v>264</v>
      </c>
      <c r="D6046" t="s">
        <v>899</v>
      </c>
      <c r="E6046" t="s">
        <v>335</v>
      </c>
      <c r="F6046" t="s">
        <v>900</v>
      </c>
      <c r="G6046" t="s">
        <v>118</v>
      </c>
      <c r="H6046">
        <v>2663</v>
      </c>
      <c r="I6046" s="68" t="str">
        <f>VLOOKUP(E6046,Refs!$P$2:$R$29,3,FALSE)</f>
        <v>Y58</v>
      </c>
      <c r="J6046" s="68" t="str">
        <f>VLOOKUP(E6046,Refs!$P$2:$S$29,4,FALSE)</f>
        <v>South West</v>
      </c>
      <c r="K6046" s="28">
        <f t="shared" si="192"/>
        <v>2663</v>
      </c>
    </row>
    <row r="6047" spans="1:11" x14ac:dyDescent="0.35">
      <c r="A6047" s="69">
        <f t="shared" si="193"/>
        <v>45809</v>
      </c>
      <c r="B6047" t="s">
        <v>921</v>
      </c>
      <c r="C6047" t="s">
        <v>264</v>
      </c>
      <c r="D6047" t="s">
        <v>899</v>
      </c>
      <c r="E6047" t="s">
        <v>335</v>
      </c>
      <c r="F6047" t="s">
        <v>900</v>
      </c>
      <c r="G6047" t="s">
        <v>119</v>
      </c>
      <c r="H6047">
        <v>2469</v>
      </c>
      <c r="I6047" s="68" t="str">
        <f>VLOOKUP(E6047,Refs!$P$2:$R$29,3,FALSE)</f>
        <v>Y58</v>
      </c>
      <c r="J6047" s="68" t="str">
        <f>VLOOKUP(E6047,Refs!$P$2:$S$29,4,FALSE)</f>
        <v>South West</v>
      </c>
      <c r="K6047" s="28">
        <f t="shared" si="192"/>
        <v>2469</v>
      </c>
    </row>
    <row r="6048" spans="1:11" x14ac:dyDescent="0.35">
      <c r="A6048" s="69">
        <f t="shared" si="193"/>
        <v>45809</v>
      </c>
      <c r="B6048" t="s">
        <v>921</v>
      </c>
      <c r="C6048" t="s">
        <v>264</v>
      </c>
      <c r="D6048" t="s">
        <v>899</v>
      </c>
      <c r="E6048" t="s">
        <v>335</v>
      </c>
      <c r="F6048" t="s">
        <v>900</v>
      </c>
      <c r="G6048" t="s">
        <v>120</v>
      </c>
      <c r="H6048">
        <v>1530</v>
      </c>
      <c r="I6048" s="68" t="str">
        <f>VLOOKUP(E6048,Refs!$P$2:$R$29,3,FALSE)</f>
        <v>Y58</v>
      </c>
      <c r="J6048" s="68" t="str">
        <f>VLOOKUP(E6048,Refs!$P$2:$S$29,4,FALSE)</f>
        <v>South West</v>
      </c>
      <c r="K6048" s="28">
        <f t="shared" si="192"/>
        <v>1530</v>
      </c>
    </row>
    <row r="6049" spans="1:11" x14ac:dyDescent="0.35">
      <c r="A6049" s="69">
        <f t="shared" si="193"/>
        <v>45809</v>
      </c>
      <c r="B6049" t="s">
        <v>921</v>
      </c>
      <c r="C6049" t="s">
        <v>264</v>
      </c>
      <c r="D6049" t="s">
        <v>899</v>
      </c>
      <c r="E6049" t="s">
        <v>335</v>
      </c>
      <c r="F6049" t="s">
        <v>900</v>
      </c>
      <c r="G6049" t="s">
        <v>121</v>
      </c>
      <c r="H6049">
        <v>1454</v>
      </c>
      <c r="I6049" s="68" t="str">
        <f>VLOOKUP(E6049,Refs!$P$2:$R$29,3,FALSE)</f>
        <v>Y58</v>
      </c>
      <c r="J6049" s="68" t="str">
        <f>VLOOKUP(E6049,Refs!$P$2:$S$29,4,FALSE)</f>
        <v>South West</v>
      </c>
      <c r="K6049" s="28">
        <f t="shared" si="192"/>
        <v>1454</v>
      </c>
    </row>
    <row r="6050" spans="1:11" x14ac:dyDescent="0.35">
      <c r="A6050" s="69">
        <f t="shared" si="193"/>
        <v>45809</v>
      </c>
      <c r="B6050" t="s">
        <v>921</v>
      </c>
      <c r="C6050" t="s">
        <v>264</v>
      </c>
      <c r="D6050" t="s">
        <v>899</v>
      </c>
      <c r="E6050" t="s">
        <v>335</v>
      </c>
      <c r="F6050" t="s">
        <v>900</v>
      </c>
      <c r="G6050" t="s">
        <v>122</v>
      </c>
      <c r="H6050">
        <v>2830</v>
      </c>
      <c r="I6050" s="68" t="str">
        <f>VLOOKUP(E6050,Refs!$P$2:$R$29,3,FALSE)</f>
        <v>Y58</v>
      </c>
      <c r="J6050" s="68" t="str">
        <f>VLOOKUP(E6050,Refs!$P$2:$S$29,4,FALSE)</f>
        <v>South West</v>
      </c>
      <c r="K6050" s="28">
        <f t="shared" si="192"/>
        <v>2830</v>
      </c>
    </row>
    <row r="6051" spans="1:11" x14ac:dyDescent="0.35">
      <c r="A6051" s="69">
        <f t="shared" si="193"/>
        <v>45809</v>
      </c>
      <c r="B6051" t="s">
        <v>921</v>
      </c>
      <c r="C6051" t="s">
        <v>264</v>
      </c>
      <c r="D6051" t="s">
        <v>899</v>
      </c>
      <c r="E6051" t="s">
        <v>335</v>
      </c>
      <c r="F6051" t="s">
        <v>900</v>
      </c>
      <c r="G6051" t="s">
        <v>123</v>
      </c>
      <c r="H6051">
        <v>2602</v>
      </c>
      <c r="I6051" s="68" t="str">
        <f>VLOOKUP(E6051,Refs!$P$2:$R$29,3,FALSE)</f>
        <v>Y58</v>
      </c>
      <c r="J6051" s="68" t="str">
        <f>VLOOKUP(E6051,Refs!$P$2:$S$29,4,FALSE)</f>
        <v>South West</v>
      </c>
      <c r="K6051" s="28">
        <f t="shared" si="192"/>
        <v>2602</v>
      </c>
    </row>
    <row r="6052" spans="1:11" x14ac:dyDescent="0.35">
      <c r="A6052" s="69">
        <f t="shared" si="193"/>
        <v>45809</v>
      </c>
      <c r="B6052" t="s">
        <v>921</v>
      </c>
      <c r="C6052" t="s">
        <v>264</v>
      </c>
      <c r="D6052" t="s">
        <v>899</v>
      </c>
      <c r="E6052" t="s">
        <v>335</v>
      </c>
      <c r="F6052" t="s">
        <v>900</v>
      </c>
      <c r="G6052" t="s">
        <v>124</v>
      </c>
      <c r="H6052">
        <v>0</v>
      </c>
      <c r="I6052" s="68" t="str">
        <f>VLOOKUP(E6052,Refs!$P$2:$R$29,3,FALSE)</f>
        <v>Y58</v>
      </c>
      <c r="J6052" s="68" t="str">
        <f>VLOOKUP(E6052,Refs!$P$2:$S$29,4,FALSE)</f>
        <v>South West</v>
      </c>
      <c r="K6052" s="28" t="str">
        <f t="shared" si="192"/>
        <v/>
      </c>
    </row>
    <row r="6053" spans="1:11" x14ac:dyDescent="0.35">
      <c r="A6053" s="69">
        <f t="shared" si="193"/>
        <v>45809</v>
      </c>
      <c r="B6053" t="s">
        <v>921</v>
      </c>
      <c r="C6053" t="s">
        <v>264</v>
      </c>
      <c r="D6053" t="s">
        <v>899</v>
      </c>
      <c r="E6053" t="s">
        <v>335</v>
      </c>
      <c r="F6053" t="s">
        <v>900</v>
      </c>
      <c r="G6053" t="s">
        <v>125</v>
      </c>
      <c r="H6053">
        <v>0</v>
      </c>
      <c r="I6053" s="68" t="str">
        <f>VLOOKUP(E6053,Refs!$P$2:$R$29,3,FALSE)</f>
        <v>Y58</v>
      </c>
      <c r="J6053" s="68" t="str">
        <f>VLOOKUP(E6053,Refs!$P$2:$S$29,4,FALSE)</f>
        <v>South West</v>
      </c>
      <c r="K6053" s="28" t="str">
        <f t="shared" si="192"/>
        <v/>
      </c>
    </row>
    <row r="6054" spans="1:11" x14ac:dyDescent="0.35">
      <c r="A6054" s="69">
        <f t="shared" si="193"/>
        <v>45809</v>
      </c>
      <c r="B6054" t="s">
        <v>921</v>
      </c>
      <c r="C6054" t="s">
        <v>264</v>
      </c>
      <c r="D6054" t="s">
        <v>899</v>
      </c>
      <c r="E6054" t="s">
        <v>335</v>
      </c>
      <c r="F6054" t="s">
        <v>900</v>
      </c>
      <c r="G6054" t="s">
        <v>126</v>
      </c>
      <c r="H6054">
        <v>0</v>
      </c>
      <c r="I6054" s="68" t="str">
        <f>VLOOKUP(E6054,Refs!$P$2:$R$29,3,FALSE)</f>
        <v>Y58</v>
      </c>
      <c r="J6054" s="68" t="str">
        <f>VLOOKUP(E6054,Refs!$P$2:$S$29,4,FALSE)</f>
        <v>South West</v>
      </c>
      <c r="K6054" s="28" t="str">
        <f t="shared" si="192"/>
        <v/>
      </c>
    </row>
    <row r="6055" spans="1:11" x14ac:dyDescent="0.35">
      <c r="A6055" s="69">
        <f t="shared" si="193"/>
        <v>45809</v>
      </c>
      <c r="B6055" t="s">
        <v>921</v>
      </c>
      <c r="C6055" t="s">
        <v>264</v>
      </c>
      <c r="D6055" t="s">
        <v>899</v>
      </c>
      <c r="E6055" t="s">
        <v>335</v>
      </c>
      <c r="F6055" t="s">
        <v>900</v>
      </c>
      <c r="G6055" t="s">
        <v>127</v>
      </c>
      <c r="H6055">
        <v>0</v>
      </c>
      <c r="I6055" s="68" t="str">
        <f>VLOOKUP(E6055,Refs!$P$2:$R$29,3,FALSE)</f>
        <v>Y58</v>
      </c>
      <c r="J6055" s="68" t="str">
        <f>VLOOKUP(E6055,Refs!$P$2:$S$29,4,FALSE)</f>
        <v>South West</v>
      </c>
      <c r="K6055" s="28" t="str">
        <f t="shared" si="192"/>
        <v/>
      </c>
    </row>
    <row r="6056" spans="1:11" x14ac:dyDescent="0.35">
      <c r="A6056" s="69">
        <f t="shared" si="193"/>
        <v>45809</v>
      </c>
      <c r="B6056" t="s">
        <v>921</v>
      </c>
      <c r="C6056" t="s">
        <v>264</v>
      </c>
      <c r="D6056" t="s">
        <v>899</v>
      </c>
      <c r="E6056" t="s">
        <v>335</v>
      </c>
      <c r="F6056" t="s">
        <v>900</v>
      </c>
      <c r="G6056" t="s">
        <v>128</v>
      </c>
      <c r="H6056">
        <v>1902</v>
      </c>
      <c r="I6056" s="68" t="str">
        <f>VLOOKUP(E6056,Refs!$P$2:$R$29,3,FALSE)</f>
        <v>Y58</v>
      </c>
      <c r="J6056" s="68" t="str">
        <f>VLOOKUP(E6056,Refs!$P$2:$S$29,4,FALSE)</f>
        <v>South West</v>
      </c>
      <c r="K6056" s="28">
        <f t="shared" si="192"/>
        <v>1902</v>
      </c>
    </row>
    <row r="6057" spans="1:11" x14ac:dyDescent="0.35">
      <c r="A6057" s="69">
        <f t="shared" si="193"/>
        <v>45809</v>
      </c>
      <c r="B6057" t="s">
        <v>921</v>
      </c>
      <c r="C6057" t="s">
        <v>264</v>
      </c>
      <c r="D6057" t="s">
        <v>899</v>
      </c>
      <c r="E6057" t="s">
        <v>335</v>
      </c>
      <c r="F6057" t="s">
        <v>900</v>
      </c>
      <c r="G6057" t="s">
        <v>129</v>
      </c>
      <c r="H6057">
        <v>459</v>
      </c>
      <c r="I6057" s="68" t="str">
        <f>VLOOKUP(E6057,Refs!$P$2:$R$29,3,FALSE)</f>
        <v>Y58</v>
      </c>
      <c r="J6057" s="68" t="str">
        <f>VLOOKUP(E6057,Refs!$P$2:$S$29,4,FALSE)</f>
        <v>South West</v>
      </c>
      <c r="K6057" s="28">
        <f t="shared" si="192"/>
        <v>459</v>
      </c>
    </row>
    <row r="6058" spans="1:11" x14ac:dyDescent="0.35">
      <c r="A6058" s="69">
        <f t="shared" si="193"/>
        <v>45809</v>
      </c>
      <c r="B6058" t="s">
        <v>921</v>
      </c>
      <c r="C6058" t="s">
        <v>264</v>
      </c>
      <c r="D6058" t="s">
        <v>899</v>
      </c>
      <c r="E6058" t="s">
        <v>335</v>
      </c>
      <c r="F6058" t="s">
        <v>900</v>
      </c>
      <c r="G6058" t="s">
        <v>130</v>
      </c>
      <c r="H6058">
        <v>1276</v>
      </c>
      <c r="I6058" s="68" t="str">
        <f>VLOOKUP(E6058,Refs!$P$2:$R$29,3,FALSE)</f>
        <v>Y58</v>
      </c>
      <c r="J6058" s="68" t="str">
        <f>VLOOKUP(E6058,Refs!$P$2:$S$29,4,FALSE)</f>
        <v>South West</v>
      </c>
      <c r="K6058" s="28">
        <f t="shared" si="192"/>
        <v>1276</v>
      </c>
    </row>
    <row r="6059" spans="1:11" x14ac:dyDescent="0.35">
      <c r="A6059" s="69">
        <f t="shared" si="193"/>
        <v>45809</v>
      </c>
      <c r="B6059" t="s">
        <v>921</v>
      </c>
      <c r="C6059" t="s">
        <v>264</v>
      </c>
      <c r="D6059" t="s">
        <v>899</v>
      </c>
      <c r="E6059" t="s">
        <v>335</v>
      </c>
      <c r="F6059" t="s">
        <v>900</v>
      </c>
      <c r="G6059" t="s">
        <v>131</v>
      </c>
      <c r="H6059">
        <v>954</v>
      </c>
      <c r="I6059" s="68" t="str">
        <f>VLOOKUP(E6059,Refs!$P$2:$R$29,3,FALSE)</f>
        <v>Y58</v>
      </c>
      <c r="J6059" s="68" t="str">
        <f>VLOOKUP(E6059,Refs!$P$2:$S$29,4,FALSE)</f>
        <v>South West</v>
      </c>
      <c r="K6059" s="28">
        <f t="shared" si="192"/>
        <v>954</v>
      </c>
    </row>
    <row r="6060" spans="1:11" x14ac:dyDescent="0.35">
      <c r="A6060" s="69">
        <f t="shared" si="193"/>
        <v>45809</v>
      </c>
      <c r="B6060" t="s">
        <v>921</v>
      </c>
      <c r="C6060" t="s">
        <v>264</v>
      </c>
      <c r="D6060" t="s">
        <v>899</v>
      </c>
      <c r="E6060" t="s">
        <v>335</v>
      </c>
      <c r="F6060" t="s">
        <v>900</v>
      </c>
      <c r="G6060" t="s">
        <v>132</v>
      </c>
      <c r="H6060">
        <v>1836</v>
      </c>
      <c r="I6060" s="68" t="str">
        <f>VLOOKUP(E6060,Refs!$P$2:$R$29,3,FALSE)</f>
        <v>Y58</v>
      </c>
      <c r="J6060" s="68" t="str">
        <f>VLOOKUP(E6060,Refs!$P$2:$S$29,4,FALSE)</f>
        <v>South West</v>
      </c>
      <c r="K6060" s="28">
        <f t="shared" si="192"/>
        <v>1836</v>
      </c>
    </row>
    <row r="6061" spans="1:11" x14ac:dyDescent="0.35">
      <c r="A6061" s="69">
        <f t="shared" si="193"/>
        <v>45809</v>
      </c>
      <c r="B6061" t="s">
        <v>921</v>
      </c>
      <c r="C6061" t="s">
        <v>264</v>
      </c>
      <c r="D6061" t="s">
        <v>899</v>
      </c>
      <c r="E6061" t="s">
        <v>335</v>
      </c>
      <c r="F6061" t="s">
        <v>900</v>
      </c>
      <c r="G6061" t="s">
        <v>133</v>
      </c>
      <c r="H6061">
        <v>735</v>
      </c>
      <c r="I6061" s="68" t="str">
        <f>VLOOKUP(E6061,Refs!$P$2:$R$29,3,FALSE)</f>
        <v>Y58</v>
      </c>
      <c r="J6061" s="68" t="str">
        <f>VLOOKUP(E6061,Refs!$P$2:$S$29,4,FALSE)</f>
        <v>South West</v>
      </c>
      <c r="K6061" s="28">
        <f t="shared" si="192"/>
        <v>735</v>
      </c>
    </row>
    <row r="6062" spans="1:11" x14ac:dyDescent="0.35">
      <c r="A6062" s="69">
        <f t="shared" si="193"/>
        <v>45809</v>
      </c>
      <c r="B6062" t="s">
        <v>921</v>
      </c>
      <c r="C6062" t="s">
        <v>264</v>
      </c>
      <c r="D6062" t="s">
        <v>899</v>
      </c>
      <c r="E6062" t="s">
        <v>335</v>
      </c>
      <c r="F6062" t="s">
        <v>900</v>
      </c>
      <c r="G6062" t="s">
        <v>134</v>
      </c>
      <c r="H6062">
        <v>1506</v>
      </c>
      <c r="I6062" s="68" t="str">
        <f>VLOOKUP(E6062,Refs!$P$2:$R$29,3,FALSE)</f>
        <v>Y58</v>
      </c>
      <c r="J6062" s="68" t="str">
        <f>VLOOKUP(E6062,Refs!$P$2:$S$29,4,FALSE)</f>
        <v>South West</v>
      </c>
      <c r="K6062" s="28">
        <f t="shared" si="192"/>
        <v>1506</v>
      </c>
    </row>
    <row r="6063" spans="1:11" x14ac:dyDescent="0.35">
      <c r="A6063" s="69">
        <f t="shared" si="193"/>
        <v>45809</v>
      </c>
      <c r="B6063" t="s">
        <v>921</v>
      </c>
      <c r="C6063" t="s">
        <v>264</v>
      </c>
      <c r="D6063" t="s">
        <v>899</v>
      </c>
      <c r="E6063" t="s">
        <v>335</v>
      </c>
      <c r="F6063" t="s">
        <v>900</v>
      </c>
      <c r="G6063" t="s">
        <v>135</v>
      </c>
      <c r="H6063">
        <v>1164</v>
      </c>
      <c r="I6063" s="68" t="str">
        <f>VLOOKUP(E6063,Refs!$P$2:$R$29,3,FALSE)</f>
        <v>Y58</v>
      </c>
      <c r="J6063" s="68" t="str">
        <f>VLOOKUP(E6063,Refs!$P$2:$S$29,4,FALSE)</f>
        <v>South West</v>
      </c>
      <c r="K6063" s="28">
        <f t="shared" si="192"/>
        <v>1164</v>
      </c>
    </row>
    <row r="6064" spans="1:11" x14ac:dyDescent="0.35">
      <c r="A6064" s="69">
        <f t="shared" si="193"/>
        <v>45809</v>
      </c>
      <c r="B6064" t="s">
        <v>921</v>
      </c>
      <c r="C6064" t="s">
        <v>264</v>
      </c>
      <c r="D6064" t="s">
        <v>899</v>
      </c>
      <c r="E6064" t="s">
        <v>335</v>
      </c>
      <c r="F6064" t="s">
        <v>900</v>
      </c>
      <c r="G6064" t="s">
        <v>136</v>
      </c>
      <c r="H6064">
        <v>166</v>
      </c>
      <c r="I6064" s="68" t="str">
        <f>VLOOKUP(E6064,Refs!$P$2:$R$29,3,FALSE)</f>
        <v>Y58</v>
      </c>
      <c r="J6064" s="68" t="str">
        <f>VLOOKUP(E6064,Refs!$P$2:$S$29,4,FALSE)</f>
        <v>South West</v>
      </c>
      <c r="K6064" s="28">
        <f t="shared" si="192"/>
        <v>166</v>
      </c>
    </row>
    <row r="6065" spans="1:11" x14ac:dyDescent="0.35">
      <c r="A6065" s="69">
        <f t="shared" si="193"/>
        <v>45809</v>
      </c>
      <c r="B6065" t="s">
        <v>921</v>
      </c>
      <c r="C6065" t="s">
        <v>264</v>
      </c>
      <c r="D6065" t="s">
        <v>899</v>
      </c>
      <c r="E6065" t="s">
        <v>335</v>
      </c>
      <c r="F6065" t="s">
        <v>900</v>
      </c>
      <c r="G6065" t="s">
        <v>137</v>
      </c>
      <c r="H6065">
        <v>86</v>
      </c>
      <c r="I6065" s="68" t="str">
        <f>VLOOKUP(E6065,Refs!$P$2:$R$29,3,FALSE)</f>
        <v>Y58</v>
      </c>
      <c r="J6065" s="68" t="str">
        <f>VLOOKUP(E6065,Refs!$P$2:$S$29,4,FALSE)</f>
        <v>South West</v>
      </c>
      <c r="K6065" s="28">
        <f t="shared" si="192"/>
        <v>86</v>
      </c>
    </row>
    <row r="6066" spans="1:11" x14ac:dyDescent="0.35">
      <c r="A6066" s="69">
        <f t="shared" si="193"/>
        <v>45809</v>
      </c>
      <c r="B6066" t="s">
        <v>921</v>
      </c>
      <c r="C6066" t="s">
        <v>264</v>
      </c>
      <c r="D6066" t="s">
        <v>899</v>
      </c>
      <c r="E6066" t="s">
        <v>335</v>
      </c>
      <c r="F6066" t="s">
        <v>900</v>
      </c>
      <c r="G6066" t="s">
        <v>138</v>
      </c>
      <c r="H6066">
        <v>16</v>
      </c>
      <c r="I6066" s="68" t="str">
        <f>VLOOKUP(E6066,Refs!$P$2:$R$29,3,FALSE)</f>
        <v>Y58</v>
      </c>
      <c r="J6066" s="68" t="str">
        <f>VLOOKUP(E6066,Refs!$P$2:$S$29,4,FALSE)</f>
        <v>South West</v>
      </c>
      <c r="K6066" s="28">
        <f t="shared" si="192"/>
        <v>16</v>
      </c>
    </row>
    <row r="6067" spans="1:11" x14ac:dyDescent="0.35">
      <c r="A6067" s="69">
        <f t="shared" si="193"/>
        <v>45809</v>
      </c>
      <c r="B6067" t="s">
        <v>921</v>
      </c>
      <c r="C6067" t="s">
        <v>264</v>
      </c>
      <c r="D6067" t="s">
        <v>899</v>
      </c>
      <c r="E6067" t="s">
        <v>335</v>
      </c>
      <c r="F6067" t="s">
        <v>900</v>
      </c>
      <c r="G6067" t="s">
        <v>139</v>
      </c>
      <c r="H6067">
        <v>15</v>
      </c>
      <c r="I6067" s="68" t="str">
        <f>VLOOKUP(E6067,Refs!$P$2:$R$29,3,FALSE)</f>
        <v>Y58</v>
      </c>
      <c r="J6067" s="68" t="str">
        <f>VLOOKUP(E6067,Refs!$P$2:$S$29,4,FALSE)</f>
        <v>South West</v>
      </c>
      <c r="K6067" s="28">
        <f t="shared" si="192"/>
        <v>15</v>
      </c>
    </row>
    <row r="6068" spans="1:11" x14ac:dyDescent="0.35">
      <c r="A6068" s="69">
        <f t="shared" si="193"/>
        <v>45809</v>
      </c>
      <c r="B6068" t="s">
        <v>921</v>
      </c>
      <c r="C6068" t="s">
        <v>264</v>
      </c>
      <c r="D6068" t="s">
        <v>899</v>
      </c>
      <c r="E6068" t="s">
        <v>335</v>
      </c>
      <c r="F6068" t="s">
        <v>900</v>
      </c>
      <c r="G6068" t="s">
        <v>140</v>
      </c>
      <c r="H6068">
        <v>522</v>
      </c>
      <c r="I6068" s="68" t="str">
        <f>VLOOKUP(E6068,Refs!$P$2:$R$29,3,FALSE)</f>
        <v>Y58</v>
      </c>
      <c r="J6068" s="68" t="str">
        <f>VLOOKUP(E6068,Refs!$P$2:$S$29,4,FALSE)</f>
        <v>South West</v>
      </c>
      <c r="K6068" s="28">
        <f t="shared" si="192"/>
        <v>522</v>
      </c>
    </row>
    <row r="6069" spans="1:11" x14ac:dyDescent="0.35">
      <c r="A6069" s="69">
        <f t="shared" si="193"/>
        <v>45809</v>
      </c>
      <c r="B6069" t="s">
        <v>921</v>
      </c>
      <c r="C6069" t="s">
        <v>264</v>
      </c>
      <c r="D6069" t="s">
        <v>899</v>
      </c>
      <c r="E6069" t="s">
        <v>335</v>
      </c>
      <c r="F6069" t="s">
        <v>900</v>
      </c>
      <c r="G6069" t="s">
        <v>141</v>
      </c>
      <c r="H6069">
        <v>404</v>
      </c>
      <c r="I6069" s="68" t="str">
        <f>VLOOKUP(E6069,Refs!$P$2:$R$29,3,FALSE)</f>
        <v>Y58</v>
      </c>
      <c r="J6069" s="68" t="str">
        <f>VLOOKUP(E6069,Refs!$P$2:$S$29,4,FALSE)</f>
        <v>South West</v>
      </c>
      <c r="K6069" s="28">
        <f t="shared" si="192"/>
        <v>404</v>
      </c>
    </row>
    <row r="6070" spans="1:11" x14ac:dyDescent="0.35">
      <c r="A6070" s="69">
        <f t="shared" si="193"/>
        <v>45809</v>
      </c>
      <c r="B6070" t="s">
        <v>921</v>
      </c>
      <c r="C6070" t="s">
        <v>264</v>
      </c>
      <c r="D6070" t="s">
        <v>899</v>
      </c>
      <c r="E6070" t="s">
        <v>335</v>
      </c>
      <c r="F6070" t="s">
        <v>900</v>
      </c>
      <c r="G6070" t="s">
        <v>730</v>
      </c>
      <c r="H6070">
        <v>691</v>
      </c>
      <c r="I6070" s="68" t="str">
        <f>VLOOKUP(E6070,Refs!$P$2:$R$29,3,FALSE)</f>
        <v>Y58</v>
      </c>
      <c r="J6070" s="68" t="str">
        <f>VLOOKUP(E6070,Refs!$P$2:$S$29,4,FALSE)</f>
        <v>South West</v>
      </c>
      <c r="K6070" s="28">
        <f t="shared" si="192"/>
        <v>691</v>
      </c>
    </row>
    <row r="6071" spans="1:11" x14ac:dyDescent="0.35">
      <c r="A6071" s="69">
        <f t="shared" si="193"/>
        <v>45809</v>
      </c>
      <c r="B6071" t="s">
        <v>921</v>
      </c>
      <c r="C6071" t="s">
        <v>264</v>
      </c>
      <c r="D6071" t="s">
        <v>899</v>
      </c>
      <c r="E6071" t="s">
        <v>335</v>
      </c>
      <c r="F6071" t="s">
        <v>900</v>
      </c>
      <c r="G6071" t="s">
        <v>729</v>
      </c>
      <c r="H6071">
        <v>364</v>
      </c>
      <c r="I6071" s="68" t="str">
        <f>VLOOKUP(E6071,Refs!$P$2:$R$29,3,FALSE)</f>
        <v>Y58</v>
      </c>
      <c r="J6071" s="68" t="str">
        <f>VLOOKUP(E6071,Refs!$P$2:$S$29,4,FALSE)</f>
        <v>South West</v>
      </c>
      <c r="K6071" s="28">
        <f t="shared" si="192"/>
        <v>364</v>
      </c>
    </row>
    <row r="6072" spans="1:11" x14ac:dyDescent="0.35">
      <c r="A6072" s="69">
        <f t="shared" si="193"/>
        <v>45809</v>
      </c>
      <c r="B6072" t="s">
        <v>921</v>
      </c>
      <c r="C6072" t="s">
        <v>264</v>
      </c>
      <c r="D6072" t="s">
        <v>899</v>
      </c>
      <c r="E6072" t="s">
        <v>335</v>
      </c>
      <c r="F6072" t="s">
        <v>900</v>
      </c>
      <c r="G6072" t="s">
        <v>732</v>
      </c>
      <c r="H6072">
        <v>403</v>
      </c>
      <c r="I6072" s="68" t="str">
        <f>VLOOKUP(E6072,Refs!$P$2:$R$29,3,FALSE)</f>
        <v>Y58</v>
      </c>
      <c r="J6072" s="68" t="str">
        <f>VLOOKUP(E6072,Refs!$P$2:$S$29,4,FALSE)</f>
        <v>South West</v>
      </c>
      <c r="K6072" s="28">
        <f t="shared" si="192"/>
        <v>403</v>
      </c>
    </row>
    <row r="6073" spans="1:11" x14ac:dyDescent="0.35">
      <c r="A6073" s="69">
        <f t="shared" si="193"/>
        <v>45809</v>
      </c>
      <c r="B6073" t="s">
        <v>921</v>
      </c>
      <c r="C6073" t="s">
        <v>264</v>
      </c>
      <c r="D6073" t="s">
        <v>899</v>
      </c>
      <c r="E6073" t="s">
        <v>335</v>
      </c>
      <c r="F6073" t="s">
        <v>900</v>
      </c>
      <c r="G6073" t="s">
        <v>731</v>
      </c>
      <c r="H6073">
        <v>254</v>
      </c>
      <c r="I6073" s="68" t="str">
        <f>VLOOKUP(E6073,Refs!$P$2:$R$29,3,FALSE)</f>
        <v>Y58</v>
      </c>
      <c r="J6073" s="68" t="str">
        <f>VLOOKUP(E6073,Refs!$P$2:$S$29,4,FALSE)</f>
        <v>South West</v>
      </c>
      <c r="K6073" s="28">
        <f t="shared" si="192"/>
        <v>254</v>
      </c>
    </row>
    <row r="6074" spans="1:11" x14ac:dyDescent="0.35">
      <c r="A6074" s="69">
        <f t="shared" si="193"/>
        <v>45809</v>
      </c>
      <c r="B6074" t="s">
        <v>921</v>
      </c>
      <c r="C6074" t="s">
        <v>290</v>
      </c>
      <c r="D6074" t="s">
        <v>893</v>
      </c>
      <c r="E6074" t="s">
        <v>323</v>
      </c>
      <c r="F6074" t="s">
        <v>324</v>
      </c>
      <c r="G6074" t="s">
        <v>10</v>
      </c>
      <c r="H6074">
        <v>58423</v>
      </c>
      <c r="I6074" s="68" t="str">
        <f>VLOOKUP(E6074,Refs!$P$2:$R$29,3,FALSE)</f>
        <v>Y59</v>
      </c>
      <c r="J6074" s="68" t="str">
        <f>VLOOKUP(E6074,Refs!$P$2:$S$29,4,FALSE)</f>
        <v>South East</v>
      </c>
      <c r="K6074" s="28">
        <f t="shared" si="192"/>
        <v>58423</v>
      </c>
    </row>
    <row r="6075" spans="1:11" x14ac:dyDescent="0.35">
      <c r="A6075" s="69">
        <f t="shared" si="193"/>
        <v>45809</v>
      </c>
      <c r="B6075" t="s">
        <v>921</v>
      </c>
      <c r="C6075" t="s">
        <v>290</v>
      </c>
      <c r="D6075" t="s">
        <v>893</v>
      </c>
      <c r="E6075" t="s">
        <v>323</v>
      </c>
      <c r="F6075" t="s">
        <v>324</v>
      </c>
      <c r="G6075" t="s">
        <v>70</v>
      </c>
      <c r="H6075">
        <v>3854</v>
      </c>
      <c r="I6075" s="68" t="str">
        <f>VLOOKUP(E6075,Refs!$P$2:$R$29,3,FALSE)</f>
        <v>Y59</v>
      </c>
      <c r="J6075" s="68" t="str">
        <f>VLOOKUP(E6075,Refs!$P$2:$S$29,4,FALSE)</f>
        <v>South East</v>
      </c>
      <c r="K6075" s="28">
        <f t="shared" si="192"/>
        <v>3854</v>
      </c>
    </row>
    <row r="6076" spans="1:11" x14ac:dyDescent="0.35">
      <c r="A6076" s="69">
        <f t="shared" si="193"/>
        <v>45809</v>
      </c>
      <c r="B6076" t="s">
        <v>921</v>
      </c>
      <c r="C6076" t="s">
        <v>290</v>
      </c>
      <c r="D6076" t="s">
        <v>893</v>
      </c>
      <c r="E6076" t="s">
        <v>323</v>
      </c>
      <c r="F6076" t="s">
        <v>324</v>
      </c>
      <c r="G6076" t="s">
        <v>20</v>
      </c>
      <c r="H6076">
        <v>55618</v>
      </c>
      <c r="I6076" s="68" t="str">
        <f>VLOOKUP(E6076,Refs!$P$2:$R$29,3,FALSE)</f>
        <v>Y59</v>
      </c>
      <c r="J6076" s="68" t="str">
        <f>VLOOKUP(E6076,Refs!$P$2:$S$29,4,FALSE)</f>
        <v>South East</v>
      </c>
      <c r="K6076" s="28">
        <f t="shared" si="192"/>
        <v>55618</v>
      </c>
    </row>
    <row r="6077" spans="1:11" x14ac:dyDescent="0.35">
      <c r="A6077" s="69">
        <f t="shared" si="193"/>
        <v>45809</v>
      </c>
      <c r="B6077" t="s">
        <v>921</v>
      </c>
      <c r="C6077" t="s">
        <v>290</v>
      </c>
      <c r="D6077" t="s">
        <v>893</v>
      </c>
      <c r="E6077" t="s">
        <v>323</v>
      </c>
      <c r="F6077" t="s">
        <v>324</v>
      </c>
      <c r="G6077" t="s">
        <v>23</v>
      </c>
      <c r="H6077">
        <v>41414</v>
      </c>
      <c r="I6077" s="68" t="str">
        <f>VLOOKUP(E6077,Refs!$P$2:$R$29,3,FALSE)</f>
        <v>Y59</v>
      </c>
      <c r="J6077" s="68" t="str">
        <f>VLOOKUP(E6077,Refs!$P$2:$S$29,4,FALSE)</f>
        <v>South East</v>
      </c>
      <c r="K6077" s="28">
        <f t="shared" si="192"/>
        <v>41414</v>
      </c>
    </row>
    <row r="6078" spans="1:11" x14ac:dyDescent="0.35">
      <c r="A6078" s="69">
        <f t="shared" si="193"/>
        <v>45809</v>
      </c>
      <c r="B6078" t="s">
        <v>921</v>
      </c>
      <c r="C6078" t="s">
        <v>290</v>
      </c>
      <c r="D6078" t="s">
        <v>893</v>
      </c>
      <c r="E6078" t="s">
        <v>323</v>
      </c>
      <c r="F6078" t="s">
        <v>324</v>
      </c>
      <c r="G6078" t="s">
        <v>19</v>
      </c>
      <c r="H6078">
        <v>2805</v>
      </c>
      <c r="I6078" s="68" t="str">
        <f>VLOOKUP(E6078,Refs!$P$2:$R$29,3,FALSE)</f>
        <v>Y59</v>
      </c>
      <c r="J6078" s="68" t="str">
        <f>VLOOKUP(E6078,Refs!$P$2:$S$29,4,FALSE)</f>
        <v>South East</v>
      </c>
      <c r="K6078" s="28">
        <f t="shared" si="192"/>
        <v>2805</v>
      </c>
    </row>
    <row r="6079" spans="1:11" x14ac:dyDescent="0.35">
      <c r="A6079" s="69">
        <f t="shared" si="193"/>
        <v>45809</v>
      </c>
      <c r="B6079" t="s">
        <v>921</v>
      </c>
      <c r="C6079" t="s">
        <v>290</v>
      </c>
      <c r="D6079" t="s">
        <v>893</v>
      </c>
      <c r="E6079" t="s">
        <v>323</v>
      </c>
      <c r="F6079" t="s">
        <v>324</v>
      </c>
      <c r="G6079" t="s">
        <v>21</v>
      </c>
      <c r="H6079">
        <v>4119656</v>
      </c>
      <c r="I6079" s="68" t="str">
        <f>VLOOKUP(E6079,Refs!$P$2:$R$29,3,FALSE)</f>
        <v>Y59</v>
      </c>
      <c r="J6079" s="68" t="str">
        <f>VLOOKUP(E6079,Refs!$P$2:$S$29,4,FALSE)</f>
        <v>South East</v>
      </c>
      <c r="K6079" s="28">
        <f t="shared" si="192"/>
        <v>4119656</v>
      </c>
    </row>
    <row r="6080" spans="1:11" x14ac:dyDescent="0.35">
      <c r="A6080" s="69">
        <f t="shared" si="193"/>
        <v>45809</v>
      </c>
      <c r="B6080" t="s">
        <v>921</v>
      </c>
      <c r="C6080" t="s">
        <v>290</v>
      </c>
      <c r="D6080" t="s">
        <v>893</v>
      </c>
      <c r="E6080" t="s">
        <v>323</v>
      </c>
      <c r="F6080" t="s">
        <v>324</v>
      </c>
      <c r="G6080" t="s">
        <v>71</v>
      </c>
      <c r="H6080">
        <v>437</v>
      </c>
      <c r="I6080" s="68" t="str">
        <f>VLOOKUP(E6080,Refs!$P$2:$R$29,3,FALSE)</f>
        <v>Y59</v>
      </c>
      <c r="J6080" s="68" t="str">
        <f>VLOOKUP(E6080,Refs!$P$2:$S$29,4,FALSE)</f>
        <v>South East</v>
      </c>
      <c r="K6080" s="28">
        <f t="shared" si="192"/>
        <v>437</v>
      </c>
    </row>
    <row r="6081" spans="1:11" x14ac:dyDescent="0.35">
      <c r="A6081" s="69">
        <f t="shared" si="193"/>
        <v>45809</v>
      </c>
      <c r="B6081" t="s">
        <v>921</v>
      </c>
      <c r="C6081" t="s">
        <v>290</v>
      </c>
      <c r="D6081" t="s">
        <v>893</v>
      </c>
      <c r="E6081" t="s">
        <v>323</v>
      </c>
      <c r="F6081" t="s">
        <v>324</v>
      </c>
      <c r="G6081" t="s">
        <v>72</v>
      </c>
      <c r="H6081">
        <v>801</v>
      </c>
      <c r="I6081" s="68" t="str">
        <f>VLOOKUP(E6081,Refs!$P$2:$R$29,3,FALSE)</f>
        <v>Y59</v>
      </c>
      <c r="J6081" s="68" t="str">
        <f>VLOOKUP(E6081,Refs!$P$2:$S$29,4,FALSE)</f>
        <v>South East</v>
      </c>
      <c r="K6081" s="28">
        <f t="shared" si="192"/>
        <v>801</v>
      </c>
    </row>
    <row r="6082" spans="1:11" x14ac:dyDescent="0.35">
      <c r="A6082" s="69">
        <f t="shared" si="193"/>
        <v>45809</v>
      </c>
      <c r="B6082" t="s">
        <v>921</v>
      </c>
      <c r="C6082" t="s">
        <v>290</v>
      </c>
      <c r="D6082" t="s">
        <v>893</v>
      </c>
      <c r="E6082" t="s">
        <v>323</v>
      </c>
      <c r="F6082" t="s">
        <v>324</v>
      </c>
      <c r="G6082" t="s">
        <v>73</v>
      </c>
      <c r="H6082">
        <v>502047</v>
      </c>
      <c r="I6082" s="68" t="str">
        <f>VLOOKUP(E6082,Refs!$P$2:$R$29,3,FALSE)</f>
        <v>Y59</v>
      </c>
      <c r="J6082" s="68" t="str">
        <f>VLOOKUP(E6082,Refs!$P$2:$S$29,4,FALSE)</f>
        <v>South East</v>
      </c>
      <c r="K6082" s="28">
        <f t="shared" ref="K6082:K6145" si="194">IF(OR(H6082="NULL",H6082=0,H6082=""),"",H6082)</f>
        <v>502047</v>
      </c>
    </row>
    <row r="6083" spans="1:11" x14ac:dyDescent="0.35">
      <c r="A6083" s="69">
        <f t="shared" ref="A6083:A6146" si="195">DATEVALUE(RIGHT(B6083,8))</f>
        <v>45809</v>
      </c>
      <c r="B6083" t="s">
        <v>921</v>
      </c>
      <c r="C6083" t="s">
        <v>290</v>
      </c>
      <c r="D6083" t="s">
        <v>893</v>
      </c>
      <c r="E6083" t="s">
        <v>323</v>
      </c>
      <c r="F6083" t="s">
        <v>324</v>
      </c>
      <c r="G6083" t="s">
        <v>74</v>
      </c>
      <c r="H6083">
        <v>25435</v>
      </c>
      <c r="I6083" s="68" t="str">
        <f>VLOOKUP(E6083,Refs!$P$2:$R$29,3,FALSE)</f>
        <v>Y59</v>
      </c>
      <c r="J6083" s="68" t="str">
        <f>VLOOKUP(E6083,Refs!$P$2:$S$29,4,FALSE)</f>
        <v>South East</v>
      </c>
      <c r="K6083" s="28">
        <f t="shared" si="194"/>
        <v>25435</v>
      </c>
    </row>
    <row r="6084" spans="1:11" x14ac:dyDescent="0.35">
      <c r="A6084" s="69">
        <f t="shared" si="195"/>
        <v>45809</v>
      </c>
      <c r="B6084" t="s">
        <v>921</v>
      </c>
      <c r="C6084" t="s">
        <v>290</v>
      </c>
      <c r="D6084" t="s">
        <v>893</v>
      </c>
      <c r="E6084" t="s">
        <v>323</v>
      </c>
      <c r="F6084" t="s">
        <v>324</v>
      </c>
      <c r="G6084" t="s">
        <v>75</v>
      </c>
      <c r="H6084">
        <v>160217862</v>
      </c>
      <c r="I6084" s="68" t="str">
        <f>VLOOKUP(E6084,Refs!$P$2:$R$29,3,FALSE)</f>
        <v>Y59</v>
      </c>
      <c r="J6084" s="68" t="str">
        <f>VLOOKUP(E6084,Refs!$P$2:$S$29,4,FALSE)</f>
        <v>South East</v>
      </c>
      <c r="K6084" s="28">
        <f t="shared" si="194"/>
        <v>160217862</v>
      </c>
    </row>
    <row r="6085" spans="1:11" x14ac:dyDescent="0.35">
      <c r="A6085" s="69">
        <f t="shared" si="195"/>
        <v>45809</v>
      </c>
      <c r="B6085" t="s">
        <v>921</v>
      </c>
      <c r="C6085" t="s">
        <v>290</v>
      </c>
      <c r="D6085" t="s">
        <v>893</v>
      </c>
      <c r="E6085" t="s">
        <v>323</v>
      </c>
      <c r="F6085" t="s">
        <v>324</v>
      </c>
      <c r="G6085" t="s">
        <v>26</v>
      </c>
      <c r="H6085">
        <v>50330</v>
      </c>
      <c r="I6085" s="68" t="str">
        <f>VLOOKUP(E6085,Refs!$P$2:$R$29,3,FALSE)</f>
        <v>Y59</v>
      </c>
      <c r="J6085" s="68" t="str">
        <f>VLOOKUP(E6085,Refs!$P$2:$S$29,4,FALSE)</f>
        <v>South East</v>
      </c>
      <c r="K6085" s="28">
        <f t="shared" si="194"/>
        <v>50330</v>
      </c>
    </row>
    <row r="6086" spans="1:11" x14ac:dyDescent="0.35">
      <c r="A6086" s="69">
        <f t="shared" si="195"/>
        <v>45809</v>
      </c>
      <c r="B6086" t="s">
        <v>921</v>
      </c>
      <c r="C6086" t="s">
        <v>290</v>
      </c>
      <c r="D6086" t="s">
        <v>893</v>
      </c>
      <c r="E6086" t="s">
        <v>323</v>
      </c>
      <c r="F6086" t="s">
        <v>324</v>
      </c>
      <c r="G6086" t="s">
        <v>76</v>
      </c>
      <c r="H6086">
        <v>2</v>
      </c>
      <c r="I6086" s="68" t="str">
        <f>VLOOKUP(E6086,Refs!$P$2:$R$29,3,FALSE)</f>
        <v>Y59</v>
      </c>
      <c r="J6086" s="68" t="str">
        <f>VLOOKUP(E6086,Refs!$P$2:$S$29,4,FALSE)</f>
        <v>South East</v>
      </c>
      <c r="K6086" s="28">
        <f t="shared" si="194"/>
        <v>2</v>
      </c>
    </row>
    <row r="6087" spans="1:11" x14ac:dyDescent="0.35">
      <c r="A6087" s="69">
        <f t="shared" si="195"/>
        <v>45809</v>
      </c>
      <c r="B6087" t="s">
        <v>921</v>
      </c>
      <c r="C6087" t="s">
        <v>290</v>
      </c>
      <c r="D6087" t="s">
        <v>893</v>
      </c>
      <c r="E6087" t="s">
        <v>323</v>
      </c>
      <c r="F6087" t="s">
        <v>324</v>
      </c>
      <c r="G6087" t="s">
        <v>77</v>
      </c>
      <c r="H6087">
        <v>21149</v>
      </c>
      <c r="I6087" s="68" t="str">
        <f>VLOOKUP(E6087,Refs!$P$2:$R$29,3,FALSE)</f>
        <v>Y59</v>
      </c>
      <c r="J6087" s="68" t="str">
        <f>VLOOKUP(E6087,Refs!$P$2:$S$29,4,FALSE)</f>
        <v>South East</v>
      </c>
      <c r="K6087" s="28">
        <f t="shared" si="194"/>
        <v>21149</v>
      </c>
    </row>
    <row r="6088" spans="1:11" x14ac:dyDescent="0.35">
      <c r="A6088" s="69">
        <f t="shared" si="195"/>
        <v>45809</v>
      </c>
      <c r="B6088" t="s">
        <v>921</v>
      </c>
      <c r="C6088" t="s">
        <v>290</v>
      </c>
      <c r="D6088" t="s">
        <v>893</v>
      </c>
      <c r="E6088" t="s">
        <v>323</v>
      </c>
      <c r="F6088" t="s">
        <v>324</v>
      </c>
      <c r="G6088" t="s">
        <v>78</v>
      </c>
      <c r="H6088">
        <v>29073</v>
      </c>
      <c r="I6088" s="68" t="str">
        <f>VLOOKUP(E6088,Refs!$P$2:$R$29,3,FALSE)</f>
        <v>Y59</v>
      </c>
      <c r="J6088" s="68" t="str">
        <f>VLOOKUP(E6088,Refs!$P$2:$S$29,4,FALSE)</f>
        <v>South East</v>
      </c>
      <c r="K6088" s="28">
        <f t="shared" si="194"/>
        <v>29073</v>
      </c>
    </row>
    <row r="6089" spans="1:11" x14ac:dyDescent="0.35">
      <c r="A6089" s="69">
        <f t="shared" si="195"/>
        <v>45809</v>
      </c>
      <c r="B6089" t="s">
        <v>921</v>
      </c>
      <c r="C6089" t="s">
        <v>290</v>
      </c>
      <c r="D6089" t="s">
        <v>893</v>
      </c>
      <c r="E6089" t="s">
        <v>323</v>
      </c>
      <c r="F6089" t="s">
        <v>324</v>
      </c>
      <c r="G6089" t="s">
        <v>79</v>
      </c>
      <c r="H6089">
        <v>0</v>
      </c>
      <c r="I6089" s="68" t="str">
        <f>VLOOKUP(E6089,Refs!$P$2:$R$29,3,FALSE)</f>
        <v>Y59</v>
      </c>
      <c r="J6089" s="68" t="str">
        <f>VLOOKUP(E6089,Refs!$P$2:$S$29,4,FALSE)</f>
        <v>South East</v>
      </c>
      <c r="K6089" s="28" t="str">
        <f t="shared" si="194"/>
        <v/>
      </c>
    </row>
    <row r="6090" spans="1:11" x14ac:dyDescent="0.35">
      <c r="A6090" s="69">
        <f t="shared" si="195"/>
        <v>45809</v>
      </c>
      <c r="B6090" t="s">
        <v>921</v>
      </c>
      <c r="C6090" t="s">
        <v>290</v>
      </c>
      <c r="D6090" t="s">
        <v>893</v>
      </c>
      <c r="E6090" t="s">
        <v>323</v>
      </c>
      <c r="F6090" t="s">
        <v>324</v>
      </c>
      <c r="G6090" t="s">
        <v>80</v>
      </c>
      <c r="H6090">
        <v>106</v>
      </c>
      <c r="I6090" s="68" t="str">
        <f>VLOOKUP(E6090,Refs!$P$2:$R$29,3,FALSE)</f>
        <v>Y59</v>
      </c>
      <c r="J6090" s="68" t="str">
        <f>VLOOKUP(E6090,Refs!$P$2:$S$29,4,FALSE)</f>
        <v>South East</v>
      </c>
      <c r="K6090" s="28">
        <f t="shared" si="194"/>
        <v>106</v>
      </c>
    </row>
    <row r="6091" spans="1:11" x14ac:dyDescent="0.35">
      <c r="A6091" s="69">
        <f t="shared" si="195"/>
        <v>45809</v>
      </c>
      <c r="B6091" t="s">
        <v>921</v>
      </c>
      <c r="C6091" t="s">
        <v>290</v>
      </c>
      <c r="D6091" t="s">
        <v>893</v>
      </c>
      <c r="E6091" t="s">
        <v>323</v>
      </c>
      <c r="F6091" t="s">
        <v>324</v>
      </c>
      <c r="G6091" t="s">
        <v>25</v>
      </c>
      <c r="H6091">
        <v>28903</v>
      </c>
      <c r="I6091" s="68" t="str">
        <f>VLOOKUP(E6091,Refs!$P$2:$R$29,3,FALSE)</f>
        <v>Y59</v>
      </c>
      <c r="J6091" s="68" t="str">
        <f>VLOOKUP(E6091,Refs!$P$2:$S$29,4,FALSE)</f>
        <v>South East</v>
      </c>
      <c r="K6091" s="28">
        <f t="shared" si="194"/>
        <v>28903</v>
      </c>
    </row>
    <row r="6092" spans="1:11" x14ac:dyDescent="0.35">
      <c r="A6092" s="69">
        <f t="shared" si="195"/>
        <v>45809</v>
      </c>
      <c r="B6092" t="s">
        <v>921</v>
      </c>
      <c r="C6092" t="s">
        <v>290</v>
      </c>
      <c r="D6092" t="s">
        <v>893</v>
      </c>
      <c r="E6092" t="s">
        <v>323</v>
      </c>
      <c r="F6092" t="s">
        <v>324</v>
      </c>
      <c r="G6092" t="s">
        <v>81</v>
      </c>
      <c r="H6092">
        <v>91</v>
      </c>
      <c r="I6092" s="68" t="str">
        <f>VLOOKUP(E6092,Refs!$P$2:$R$29,3,FALSE)</f>
        <v>Y59</v>
      </c>
      <c r="J6092" s="68" t="str">
        <f>VLOOKUP(E6092,Refs!$P$2:$S$29,4,FALSE)</f>
        <v>South East</v>
      </c>
      <c r="K6092" s="28">
        <f t="shared" si="194"/>
        <v>91</v>
      </c>
    </row>
    <row r="6093" spans="1:11" x14ac:dyDescent="0.35">
      <c r="A6093" s="69">
        <f t="shared" si="195"/>
        <v>45809</v>
      </c>
      <c r="B6093" t="s">
        <v>921</v>
      </c>
      <c r="C6093" t="s">
        <v>290</v>
      </c>
      <c r="D6093" t="s">
        <v>893</v>
      </c>
      <c r="E6093" t="s">
        <v>323</v>
      </c>
      <c r="F6093" t="s">
        <v>324</v>
      </c>
      <c r="G6093" t="s">
        <v>82</v>
      </c>
      <c r="H6093">
        <v>9372</v>
      </c>
      <c r="I6093" s="68" t="str">
        <f>VLOOKUP(E6093,Refs!$P$2:$R$29,3,FALSE)</f>
        <v>Y59</v>
      </c>
      <c r="J6093" s="68" t="str">
        <f>VLOOKUP(E6093,Refs!$P$2:$S$29,4,FALSE)</f>
        <v>South East</v>
      </c>
      <c r="K6093" s="28">
        <f t="shared" si="194"/>
        <v>9372</v>
      </c>
    </row>
    <row r="6094" spans="1:11" x14ac:dyDescent="0.35">
      <c r="A6094" s="69">
        <f t="shared" si="195"/>
        <v>45809</v>
      </c>
      <c r="B6094" t="s">
        <v>921</v>
      </c>
      <c r="C6094" t="s">
        <v>290</v>
      </c>
      <c r="D6094" t="s">
        <v>893</v>
      </c>
      <c r="E6094" t="s">
        <v>323</v>
      </c>
      <c r="F6094" t="s">
        <v>324</v>
      </c>
      <c r="G6094" t="s">
        <v>83</v>
      </c>
      <c r="H6094">
        <v>3960</v>
      </c>
      <c r="I6094" s="68" t="str">
        <f>VLOOKUP(E6094,Refs!$P$2:$R$29,3,FALSE)</f>
        <v>Y59</v>
      </c>
      <c r="J6094" s="68" t="str">
        <f>VLOOKUP(E6094,Refs!$P$2:$S$29,4,FALSE)</f>
        <v>South East</v>
      </c>
      <c r="K6094" s="28">
        <f t="shared" si="194"/>
        <v>3960</v>
      </c>
    </row>
    <row r="6095" spans="1:11" x14ac:dyDescent="0.35">
      <c r="A6095" s="69">
        <f t="shared" si="195"/>
        <v>45809</v>
      </c>
      <c r="B6095" t="s">
        <v>921</v>
      </c>
      <c r="C6095" t="s">
        <v>290</v>
      </c>
      <c r="D6095" t="s">
        <v>893</v>
      </c>
      <c r="E6095" t="s">
        <v>323</v>
      </c>
      <c r="F6095" t="s">
        <v>324</v>
      </c>
      <c r="G6095" t="s">
        <v>84</v>
      </c>
      <c r="H6095">
        <v>1930</v>
      </c>
      <c r="I6095" s="68" t="str">
        <f>VLOOKUP(E6095,Refs!$P$2:$R$29,3,FALSE)</f>
        <v>Y59</v>
      </c>
      <c r="J6095" s="68" t="str">
        <f>VLOOKUP(E6095,Refs!$P$2:$S$29,4,FALSE)</f>
        <v>South East</v>
      </c>
      <c r="K6095" s="28">
        <f t="shared" si="194"/>
        <v>1930</v>
      </c>
    </row>
    <row r="6096" spans="1:11" x14ac:dyDescent="0.35">
      <c r="A6096" s="69">
        <f t="shared" si="195"/>
        <v>45809</v>
      </c>
      <c r="B6096" t="s">
        <v>921</v>
      </c>
      <c r="C6096" t="s">
        <v>290</v>
      </c>
      <c r="D6096" t="s">
        <v>893</v>
      </c>
      <c r="E6096" t="s">
        <v>323</v>
      </c>
      <c r="F6096" t="s">
        <v>324</v>
      </c>
      <c r="G6096" t="s">
        <v>85</v>
      </c>
      <c r="H6096">
        <v>4611</v>
      </c>
      <c r="I6096" s="68" t="str">
        <f>VLOOKUP(E6096,Refs!$P$2:$R$29,3,FALSE)</f>
        <v>Y59</v>
      </c>
      <c r="J6096" s="68" t="str">
        <f>VLOOKUP(E6096,Refs!$P$2:$S$29,4,FALSE)</f>
        <v>South East</v>
      </c>
      <c r="K6096" s="28">
        <f t="shared" si="194"/>
        <v>4611</v>
      </c>
    </row>
    <row r="6097" spans="1:11" x14ac:dyDescent="0.35">
      <c r="A6097" s="69">
        <f t="shared" si="195"/>
        <v>45809</v>
      </c>
      <c r="B6097" t="s">
        <v>921</v>
      </c>
      <c r="C6097" t="s">
        <v>290</v>
      </c>
      <c r="D6097" t="s">
        <v>893</v>
      </c>
      <c r="E6097" t="s">
        <v>323</v>
      </c>
      <c r="F6097" t="s">
        <v>324</v>
      </c>
      <c r="G6097" t="s">
        <v>86</v>
      </c>
      <c r="H6097">
        <v>3304</v>
      </c>
      <c r="I6097" s="68" t="str">
        <f>VLOOKUP(E6097,Refs!$P$2:$R$29,3,FALSE)</f>
        <v>Y59</v>
      </c>
      <c r="J6097" s="68" t="str">
        <f>VLOOKUP(E6097,Refs!$P$2:$S$29,4,FALSE)</f>
        <v>South East</v>
      </c>
      <c r="K6097" s="28">
        <f t="shared" si="194"/>
        <v>3304</v>
      </c>
    </row>
    <row r="6098" spans="1:11" x14ac:dyDescent="0.35">
      <c r="A6098" s="69">
        <f t="shared" si="195"/>
        <v>45809</v>
      </c>
      <c r="B6098" t="s">
        <v>921</v>
      </c>
      <c r="C6098" t="s">
        <v>290</v>
      </c>
      <c r="D6098" t="s">
        <v>893</v>
      </c>
      <c r="E6098" t="s">
        <v>323</v>
      </c>
      <c r="F6098" t="s">
        <v>324</v>
      </c>
      <c r="G6098" t="s">
        <v>87</v>
      </c>
      <c r="H6098">
        <v>2190</v>
      </c>
      <c r="I6098" s="68" t="str">
        <f>VLOOKUP(E6098,Refs!$P$2:$R$29,3,FALSE)</f>
        <v>Y59</v>
      </c>
      <c r="J6098" s="68" t="str">
        <f>VLOOKUP(E6098,Refs!$P$2:$S$29,4,FALSE)</f>
        <v>South East</v>
      </c>
      <c r="K6098" s="28">
        <f t="shared" si="194"/>
        <v>2190</v>
      </c>
    </row>
    <row r="6099" spans="1:11" x14ac:dyDescent="0.35">
      <c r="A6099" s="69">
        <f t="shared" si="195"/>
        <v>45809</v>
      </c>
      <c r="B6099" t="s">
        <v>921</v>
      </c>
      <c r="C6099" t="s">
        <v>290</v>
      </c>
      <c r="D6099" t="s">
        <v>893</v>
      </c>
      <c r="E6099" t="s">
        <v>323</v>
      </c>
      <c r="F6099" t="s">
        <v>324</v>
      </c>
      <c r="G6099" t="s">
        <v>88</v>
      </c>
      <c r="H6099">
        <v>5092</v>
      </c>
      <c r="I6099" s="68" t="str">
        <f>VLOOKUP(E6099,Refs!$P$2:$R$29,3,FALSE)</f>
        <v>Y59</v>
      </c>
      <c r="J6099" s="68" t="str">
        <f>VLOOKUP(E6099,Refs!$P$2:$S$29,4,FALSE)</f>
        <v>South East</v>
      </c>
      <c r="K6099" s="28">
        <f t="shared" si="194"/>
        <v>5092</v>
      </c>
    </row>
    <row r="6100" spans="1:11" x14ac:dyDescent="0.35">
      <c r="A6100" s="69">
        <f t="shared" si="195"/>
        <v>45809</v>
      </c>
      <c r="B6100" t="s">
        <v>921</v>
      </c>
      <c r="C6100" t="s">
        <v>290</v>
      </c>
      <c r="D6100" t="s">
        <v>893</v>
      </c>
      <c r="E6100" t="s">
        <v>323</v>
      </c>
      <c r="F6100" t="s">
        <v>324</v>
      </c>
      <c r="G6100" t="s">
        <v>89</v>
      </c>
      <c r="H6100">
        <v>20449</v>
      </c>
      <c r="I6100" s="68" t="str">
        <f>VLOOKUP(E6100,Refs!$P$2:$R$29,3,FALSE)</f>
        <v>Y59</v>
      </c>
      <c r="J6100" s="68" t="str">
        <f>VLOOKUP(E6100,Refs!$P$2:$S$29,4,FALSE)</f>
        <v>South East</v>
      </c>
      <c r="K6100" s="28">
        <f t="shared" si="194"/>
        <v>20449</v>
      </c>
    </row>
    <row r="6101" spans="1:11" x14ac:dyDescent="0.35">
      <c r="A6101" s="69">
        <f t="shared" si="195"/>
        <v>45809</v>
      </c>
      <c r="B6101" t="s">
        <v>921</v>
      </c>
      <c r="C6101" t="s">
        <v>290</v>
      </c>
      <c r="D6101" t="s">
        <v>893</v>
      </c>
      <c r="E6101" t="s">
        <v>323</v>
      </c>
      <c r="F6101" t="s">
        <v>324</v>
      </c>
      <c r="G6101" t="s">
        <v>90</v>
      </c>
      <c r="H6101">
        <v>50289</v>
      </c>
      <c r="I6101" s="68" t="str">
        <f>VLOOKUP(E6101,Refs!$P$2:$R$29,3,FALSE)</f>
        <v>Y59</v>
      </c>
      <c r="J6101" s="68" t="str">
        <f>VLOOKUP(E6101,Refs!$P$2:$S$29,4,FALSE)</f>
        <v>South East</v>
      </c>
      <c r="K6101" s="28">
        <f t="shared" si="194"/>
        <v>50289</v>
      </c>
    </row>
    <row r="6102" spans="1:11" x14ac:dyDescent="0.35">
      <c r="A6102" s="69">
        <f t="shared" si="195"/>
        <v>45809</v>
      </c>
      <c r="B6102" t="s">
        <v>921</v>
      </c>
      <c r="C6102" t="s">
        <v>290</v>
      </c>
      <c r="D6102" t="s">
        <v>893</v>
      </c>
      <c r="E6102" t="s">
        <v>323</v>
      </c>
      <c r="F6102" t="s">
        <v>324</v>
      </c>
      <c r="G6102" t="s">
        <v>27</v>
      </c>
      <c r="H6102">
        <v>6007</v>
      </c>
      <c r="I6102" s="68" t="str">
        <f>VLOOKUP(E6102,Refs!$P$2:$R$29,3,FALSE)</f>
        <v>Y59</v>
      </c>
      <c r="J6102" s="68" t="str">
        <f>VLOOKUP(E6102,Refs!$P$2:$S$29,4,FALSE)</f>
        <v>South East</v>
      </c>
      <c r="K6102" s="28">
        <f t="shared" si="194"/>
        <v>6007</v>
      </c>
    </row>
    <row r="6103" spans="1:11" x14ac:dyDescent="0.35">
      <c r="A6103" s="69">
        <f t="shared" si="195"/>
        <v>45809</v>
      </c>
      <c r="B6103" t="s">
        <v>921</v>
      </c>
      <c r="C6103" t="s">
        <v>290</v>
      </c>
      <c r="D6103" t="s">
        <v>893</v>
      </c>
      <c r="E6103" t="s">
        <v>323</v>
      </c>
      <c r="F6103" t="s">
        <v>324</v>
      </c>
      <c r="G6103" t="s">
        <v>29</v>
      </c>
      <c r="H6103">
        <v>7045</v>
      </c>
      <c r="I6103" s="68" t="str">
        <f>VLOOKUP(E6103,Refs!$P$2:$R$29,3,FALSE)</f>
        <v>Y59</v>
      </c>
      <c r="J6103" s="68" t="str">
        <f>VLOOKUP(E6103,Refs!$P$2:$S$29,4,FALSE)</f>
        <v>South East</v>
      </c>
      <c r="K6103" s="28">
        <f t="shared" si="194"/>
        <v>7045</v>
      </c>
    </row>
    <row r="6104" spans="1:11" x14ac:dyDescent="0.35">
      <c r="A6104" s="69">
        <f t="shared" si="195"/>
        <v>45809</v>
      </c>
      <c r="B6104" t="s">
        <v>921</v>
      </c>
      <c r="C6104" t="s">
        <v>290</v>
      </c>
      <c r="D6104" t="s">
        <v>893</v>
      </c>
      <c r="E6104" t="s">
        <v>323</v>
      </c>
      <c r="F6104" t="s">
        <v>324</v>
      </c>
      <c r="G6104" t="s">
        <v>91</v>
      </c>
      <c r="H6104">
        <v>3791</v>
      </c>
      <c r="I6104" s="68" t="str">
        <f>VLOOKUP(E6104,Refs!$P$2:$R$29,3,FALSE)</f>
        <v>Y59</v>
      </c>
      <c r="J6104" s="68" t="str">
        <f>VLOOKUP(E6104,Refs!$P$2:$S$29,4,FALSE)</f>
        <v>South East</v>
      </c>
      <c r="K6104" s="28">
        <f t="shared" si="194"/>
        <v>3791</v>
      </c>
    </row>
    <row r="6105" spans="1:11" x14ac:dyDescent="0.35">
      <c r="A6105" s="69">
        <f t="shared" si="195"/>
        <v>45809</v>
      </c>
      <c r="B6105" t="s">
        <v>921</v>
      </c>
      <c r="C6105" t="s">
        <v>290</v>
      </c>
      <c r="D6105" t="s">
        <v>893</v>
      </c>
      <c r="E6105" t="s">
        <v>323</v>
      </c>
      <c r="F6105" t="s">
        <v>324</v>
      </c>
      <c r="G6105" t="s">
        <v>92</v>
      </c>
      <c r="H6105">
        <v>27</v>
      </c>
      <c r="I6105" s="68" t="str">
        <f>VLOOKUP(E6105,Refs!$P$2:$R$29,3,FALSE)</f>
        <v>Y59</v>
      </c>
      <c r="J6105" s="68" t="str">
        <f>VLOOKUP(E6105,Refs!$P$2:$S$29,4,FALSE)</f>
        <v>South East</v>
      </c>
      <c r="K6105" s="28">
        <f t="shared" si="194"/>
        <v>27</v>
      </c>
    </row>
    <row r="6106" spans="1:11" x14ac:dyDescent="0.35">
      <c r="A6106" s="69">
        <f t="shared" si="195"/>
        <v>45809</v>
      </c>
      <c r="B6106" t="s">
        <v>921</v>
      </c>
      <c r="C6106" t="s">
        <v>290</v>
      </c>
      <c r="D6106" t="s">
        <v>893</v>
      </c>
      <c r="E6106" t="s">
        <v>323</v>
      </c>
      <c r="F6106" t="s">
        <v>324</v>
      </c>
      <c r="G6106" t="s">
        <v>93</v>
      </c>
      <c r="H6106">
        <v>3415</v>
      </c>
      <c r="I6106" s="68" t="str">
        <f>VLOOKUP(E6106,Refs!$P$2:$R$29,3,FALSE)</f>
        <v>Y59</v>
      </c>
      <c r="J6106" s="68" t="str">
        <f>VLOOKUP(E6106,Refs!$P$2:$S$29,4,FALSE)</f>
        <v>South East</v>
      </c>
      <c r="K6106" s="28">
        <f t="shared" si="194"/>
        <v>3415</v>
      </c>
    </row>
    <row r="6107" spans="1:11" x14ac:dyDescent="0.35">
      <c r="A6107" s="69">
        <f t="shared" si="195"/>
        <v>45809</v>
      </c>
      <c r="B6107" t="s">
        <v>921</v>
      </c>
      <c r="C6107" t="s">
        <v>290</v>
      </c>
      <c r="D6107" t="s">
        <v>893</v>
      </c>
      <c r="E6107" t="s">
        <v>323</v>
      </c>
      <c r="F6107" t="s">
        <v>324</v>
      </c>
      <c r="G6107" t="s">
        <v>94</v>
      </c>
      <c r="H6107">
        <v>173</v>
      </c>
      <c r="I6107" s="68" t="str">
        <f>VLOOKUP(E6107,Refs!$P$2:$R$29,3,FALSE)</f>
        <v>Y59</v>
      </c>
      <c r="J6107" s="68" t="str">
        <f>VLOOKUP(E6107,Refs!$P$2:$S$29,4,FALSE)</f>
        <v>South East</v>
      </c>
      <c r="K6107" s="28">
        <f t="shared" si="194"/>
        <v>173</v>
      </c>
    </row>
    <row r="6108" spans="1:11" x14ac:dyDescent="0.35">
      <c r="A6108" s="69">
        <f t="shared" si="195"/>
        <v>45809</v>
      </c>
      <c r="B6108" t="s">
        <v>921</v>
      </c>
      <c r="C6108" t="s">
        <v>290</v>
      </c>
      <c r="D6108" t="s">
        <v>893</v>
      </c>
      <c r="E6108" t="s">
        <v>323</v>
      </c>
      <c r="F6108" t="s">
        <v>324</v>
      </c>
      <c r="G6108" t="s">
        <v>95</v>
      </c>
      <c r="H6108">
        <v>1736</v>
      </c>
      <c r="I6108" s="68" t="str">
        <f>VLOOKUP(E6108,Refs!$P$2:$R$29,3,FALSE)</f>
        <v>Y59</v>
      </c>
      <c r="J6108" s="68" t="str">
        <f>VLOOKUP(E6108,Refs!$P$2:$S$29,4,FALSE)</f>
        <v>South East</v>
      </c>
      <c r="K6108" s="28">
        <f t="shared" si="194"/>
        <v>1736</v>
      </c>
    </row>
    <row r="6109" spans="1:11" x14ac:dyDescent="0.35">
      <c r="A6109" s="69">
        <f t="shared" si="195"/>
        <v>45809</v>
      </c>
      <c r="B6109" t="s">
        <v>921</v>
      </c>
      <c r="C6109" t="s">
        <v>290</v>
      </c>
      <c r="D6109" t="s">
        <v>893</v>
      </c>
      <c r="E6109" t="s">
        <v>323</v>
      </c>
      <c r="F6109" t="s">
        <v>324</v>
      </c>
      <c r="G6109" t="s">
        <v>96</v>
      </c>
      <c r="H6109">
        <v>159</v>
      </c>
      <c r="I6109" s="68" t="str">
        <f>VLOOKUP(E6109,Refs!$P$2:$R$29,3,FALSE)</f>
        <v>Y59</v>
      </c>
      <c r="J6109" s="68" t="str">
        <f>VLOOKUP(E6109,Refs!$P$2:$S$29,4,FALSE)</f>
        <v>South East</v>
      </c>
      <c r="K6109" s="28">
        <f t="shared" si="194"/>
        <v>159</v>
      </c>
    </row>
    <row r="6110" spans="1:11" x14ac:dyDescent="0.35">
      <c r="A6110" s="69">
        <f t="shared" si="195"/>
        <v>45809</v>
      </c>
      <c r="B6110" t="s">
        <v>921</v>
      </c>
      <c r="C6110" t="s">
        <v>290</v>
      </c>
      <c r="D6110" t="s">
        <v>893</v>
      </c>
      <c r="E6110" t="s">
        <v>323</v>
      </c>
      <c r="F6110" t="s">
        <v>324</v>
      </c>
      <c r="G6110" t="s">
        <v>97</v>
      </c>
      <c r="H6110">
        <v>8105</v>
      </c>
      <c r="I6110" s="68" t="str">
        <f>VLOOKUP(E6110,Refs!$P$2:$R$29,3,FALSE)</f>
        <v>Y59</v>
      </c>
      <c r="J6110" s="68" t="str">
        <f>VLOOKUP(E6110,Refs!$P$2:$S$29,4,FALSE)</f>
        <v>South East</v>
      </c>
      <c r="K6110" s="28">
        <f t="shared" si="194"/>
        <v>8105</v>
      </c>
    </row>
    <row r="6111" spans="1:11" x14ac:dyDescent="0.35">
      <c r="A6111" s="69">
        <f t="shared" si="195"/>
        <v>45809</v>
      </c>
      <c r="B6111" t="s">
        <v>921</v>
      </c>
      <c r="C6111" t="s">
        <v>290</v>
      </c>
      <c r="D6111" t="s">
        <v>893</v>
      </c>
      <c r="E6111" t="s">
        <v>323</v>
      </c>
      <c r="F6111" t="s">
        <v>324</v>
      </c>
      <c r="G6111" t="s">
        <v>31</v>
      </c>
      <c r="H6111">
        <v>7241</v>
      </c>
      <c r="I6111" s="68" t="str">
        <f>VLOOKUP(E6111,Refs!$P$2:$R$29,3,FALSE)</f>
        <v>Y59</v>
      </c>
      <c r="J6111" s="68" t="str">
        <f>VLOOKUP(E6111,Refs!$P$2:$S$29,4,FALSE)</f>
        <v>South East</v>
      </c>
      <c r="K6111" s="28">
        <f t="shared" si="194"/>
        <v>7241</v>
      </c>
    </row>
    <row r="6112" spans="1:11" x14ac:dyDescent="0.35">
      <c r="A6112" s="69">
        <f t="shared" si="195"/>
        <v>45809</v>
      </c>
      <c r="B6112" t="s">
        <v>921</v>
      </c>
      <c r="C6112" t="s">
        <v>290</v>
      </c>
      <c r="D6112" t="s">
        <v>893</v>
      </c>
      <c r="E6112" t="s">
        <v>323</v>
      </c>
      <c r="F6112" t="s">
        <v>324</v>
      </c>
      <c r="G6112" t="s">
        <v>98</v>
      </c>
      <c r="H6112">
        <v>8395</v>
      </c>
      <c r="I6112" s="68" t="str">
        <f>VLOOKUP(E6112,Refs!$P$2:$R$29,3,FALSE)</f>
        <v>Y59</v>
      </c>
      <c r="J6112" s="68" t="str">
        <f>VLOOKUP(E6112,Refs!$P$2:$S$29,4,FALSE)</f>
        <v>South East</v>
      </c>
      <c r="K6112" s="28">
        <f t="shared" si="194"/>
        <v>8395</v>
      </c>
    </row>
    <row r="6113" spans="1:11" x14ac:dyDescent="0.35">
      <c r="A6113" s="69">
        <f t="shared" si="195"/>
        <v>45809</v>
      </c>
      <c r="B6113" t="s">
        <v>921</v>
      </c>
      <c r="C6113" t="s">
        <v>290</v>
      </c>
      <c r="D6113" t="s">
        <v>893</v>
      </c>
      <c r="E6113" t="s">
        <v>323</v>
      </c>
      <c r="F6113" t="s">
        <v>324</v>
      </c>
      <c r="G6113" t="s">
        <v>99</v>
      </c>
      <c r="H6113">
        <v>5419</v>
      </c>
      <c r="I6113" s="68" t="str">
        <f>VLOOKUP(E6113,Refs!$P$2:$R$29,3,FALSE)</f>
        <v>Y59</v>
      </c>
      <c r="J6113" s="68" t="str">
        <f>VLOOKUP(E6113,Refs!$P$2:$S$29,4,FALSE)</f>
        <v>South East</v>
      </c>
      <c r="K6113" s="28">
        <f t="shared" si="194"/>
        <v>5419</v>
      </c>
    </row>
    <row r="6114" spans="1:11" x14ac:dyDescent="0.35">
      <c r="A6114" s="69">
        <f t="shared" si="195"/>
        <v>45809</v>
      </c>
      <c r="B6114" t="s">
        <v>921</v>
      </c>
      <c r="C6114" t="s">
        <v>290</v>
      </c>
      <c r="D6114" t="s">
        <v>893</v>
      </c>
      <c r="E6114" t="s">
        <v>323</v>
      </c>
      <c r="F6114" t="s">
        <v>324</v>
      </c>
      <c r="G6114" t="s">
        <v>100</v>
      </c>
      <c r="H6114">
        <v>4854</v>
      </c>
      <c r="I6114" s="68" t="str">
        <f>VLOOKUP(E6114,Refs!$P$2:$R$29,3,FALSE)</f>
        <v>Y59</v>
      </c>
      <c r="J6114" s="68" t="str">
        <f>VLOOKUP(E6114,Refs!$P$2:$S$29,4,FALSE)</f>
        <v>South East</v>
      </c>
      <c r="K6114" s="28">
        <f t="shared" si="194"/>
        <v>4854</v>
      </c>
    </row>
    <row r="6115" spans="1:11" x14ac:dyDescent="0.35">
      <c r="A6115" s="69">
        <f t="shared" si="195"/>
        <v>45809</v>
      </c>
      <c r="B6115" t="s">
        <v>921</v>
      </c>
      <c r="C6115" t="s">
        <v>290</v>
      </c>
      <c r="D6115" t="s">
        <v>893</v>
      </c>
      <c r="E6115" t="s">
        <v>323</v>
      </c>
      <c r="F6115" t="s">
        <v>324</v>
      </c>
      <c r="G6115" t="s">
        <v>101</v>
      </c>
      <c r="H6115">
        <v>1543</v>
      </c>
      <c r="I6115" s="68" t="str">
        <f>VLOOKUP(E6115,Refs!$P$2:$R$29,3,FALSE)</f>
        <v>Y59</v>
      </c>
      <c r="J6115" s="68" t="str">
        <f>VLOOKUP(E6115,Refs!$P$2:$S$29,4,FALSE)</f>
        <v>South East</v>
      </c>
      <c r="K6115" s="28">
        <f t="shared" si="194"/>
        <v>1543</v>
      </c>
    </row>
    <row r="6116" spans="1:11" x14ac:dyDescent="0.35">
      <c r="A6116" s="69">
        <f t="shared" si="195"/>
        <v>45809</v>
      </c>
      <c r="B6116" t="s">
        <v>921</v>
      </c>
      <c r="C6116" t="s">
        <v>290</v>
      </c>
      <c r="D6116" t="s">
        <v>893</v>
      </c>
      <c r="E6116" t="s">
        <v>323</v>
      </c>
      <c r="F6116" t="s">
        <v>324</v>
      </c>
      <c r="G6116" t="s">
        <v>102</v>
      </c>
      <c r="H6116">
        <v>1865</v>
      </c>
      <c r="I6116" s="68" t="str">
        <f>VLOOKUP(E6116,Refs!$P$2:$R$29,3,FALSE)</f>
        <v>Y59</v>
      </c>
      <c r="J6116" s="68" t="str">
        <f>VLOOKUP(E6116,Refs!$P$2:$S$29,4,FALSE)</f>
        <v>South East</v>
      </c>
      <c r="K6116" s="28">
        <f t="shared" si="194"/>
        <v>1865</v>
      </c>
    </row>
    <row r="6117" spans="1:11" x14ac:dyDescent="0.35">
      <c r="A6117" s="69">
        <f t="shared" si="195"/>
        <v>45809</v>
      </c>
      <c r="B6117" t="s">
        <v>921</v>
      </c>
      <c r="C6117" t="s">
        <v>290</v>
      </c>
      <c r="D6117" t="s">
        <v>893</v>
      </c>
      <c r="E6117" t="s">
        <v>323</v>
      </c>
      <c r="F6117" t="s">
        <v>324</v>
      </c>
      <c r="G6117" t="s">
        <v>103</v>
      </c>
      <c r="H6117">
        <v>92</v>
      </c>
      <c r="I6117" s="68" t="str">
        <f>VLOOKUP(E6117,Refs!$P$2:$R$29,3,FALSE)</f>
        <v>Y59</v>
      </c>
      <c r="J6117" s="68" t="str">
        <f>VLOOKUP(E6117,Refs!$P$2:$S$29,4,FALSE)</f>
        <v>South East</v>
      </c>
      <c r="K6117" s="28">
        <f t="shared" si="194"/>
        <v>92</v>
      </c>
    </row>
    <row r="6118" spans="1:11" x14ac:dyDescent="0.35">
      <c r="A6118" s="69">
        <f t="shared" si="195"/>
        <v>45809</v>
      </c>
      <c r="B6118" t="s">
        <v>921</v>
      </c>
      <c r="C6118" t="s">
        <v>290</v>
      </c>
      <c r="D6118" t="s">
        <v>893</v>
      </c>
      <c r="E6118" t="s">
        <v>323</v>
      </c>
      <c r="F6118" t="s">
        <v>324</v>
      </c>
      <c r="G6118" t="s">
        <v>104</v>
      </c>
      <c r="H6118">
        <v>3086</v>
      </c>
      <c r="I6118" s="68" t="str">
        <f>VLOOKUP(E6118,Refs!$P$2:$R$29,3,FALSE)</f>
        <v>Y59</v>
      </c>
      <c r="J6118" s="68" t="str">
        <f>VLOOKUP(E6118,Refs!$P$2:$S$29,4,FALSE)</f>
        <v>South East</v>
      </c>
      <c r="K6118" s="28">
        <f t="shared" si="194"/>
        <v>3086</v>
      </c>
    </row>
    <row r="6119" spans="1:11" x14ac:dyDescent="0.35">
      <c r="A6119" s="69">
        <f t="shared" si="195"/>
        <v>45809</v>
      </c>
      <c r="B6119" t="s">
        <v>921</v>
      </c>
      <c r="C6119" t="s">
        <v>290</v>
      </c>
      <c r="D6119" t="s">
        <v>893</v>
      </c>
      <c r="E6119" t="s">
        <v>323</v>
      </c>
      <c r="F6119" t="s">
        <v>324</v>
      </c>
      <c r="G6119" t="s">
        <v>105</v>
      </c>
      <c r="H6119">
        <v>12202387</v>
      </c>
      <c r="I6119" s="68" t="str">
        <f>VLOOKUP(E6119,Refs!$P$2:$R$29,3,FALSE)</f>
        <v>Y59</v>
      </c>
      <c r="J6119" s="68" t="str">
        <f>VLOOKUP(E6119,Refs!$P$2:$S$29,4,FALSE)</f>
        <v>South East</v>
      </c>
      <c r="K6119" s="28">
        <f t="shared" si="194"/>
        <v>12202387</v>
      </c>
    </row>
    <row r="6120" spans="1:11" x14ac:dyDescent="0.35">
      <c r="A6120" s="69">
        <f t="shared" si="195"/>
        <v>45809</v>
      </c>
      <c r="B6120" t="s">
        <v>921</v>
      </c>
      <c r="C6120" t="s">
        <v>290</v>
      </c>
      <c r="D6120" t="s">
        <v>893</v>
      </c>
      <c r="E6120" t="s">
        <v>323</v>
      </c>
      <c r="F6120" t="s">
        <v>324</v>
      </c>
      <c r="G6120" t="s">
        <v>106</v>
      </c>
      <c r="H6120">
        <v>6416</v>
      </c>
      <c r="I6120" s="68" t="str">
        <f>VLOOKUP(E6120,Refs!$P$2:$R$29,3,FALSE)</f>
        <v>Y59</v>
      </c>
      <c r="J6120" s="68" t="str">
        <f>VLOOKUP(E6120,Refs!$P$2:$S$29,4,FALSE)</f>
        <v>South East</v>
      </c>
      <c r="K6120" s="28">
        <f t="shared" si="194"/>
        <v>6416</v>
      </c>
    </row>
    <row r="6121" spans="1:11" x14ac:dyDescent="0.35">
      <c r="A6121" s="69">
        <f t="shared" si="195"/>
        <v>45809</v>
      </c>
      <c r="B6121" t="s">
        <v>921</v>
      </c>
      <c r="C6121" t="s">
        <v>290</v>
      </c>
      <c r="D6121" t="s">
        <v>893</v>
      </c>
      <c r="E6121" t="s">
        <v>323</v>
      </c>
      <c r="F6121" t="s">
        <v>324</v>
      </c>
      <c r="G6121" t="s">
        <v>107</v>
      </c>
      <c r="H6121">
        <v>4168</v>
      </c>
      <c r="I6121" s="68" t="str">
        <f>VLOOKUP(E6121,Refs!$P$2:$R$29,3,FALSE)</f>
        <v>Y59</v>
      </c>
      <c r="J6121" s="68" t="str">
        <f>VLOOKUP(E6121,Refs!$P$2:$S$29,4,FALSE)</f>
        <v>South East</v>
      </c>
      <c r="K6121" s="28">
        <f t="shared" si="194"/>
        <v>4168</v>
      </c>
    </row>
    <row r="6122" spans="1:11" x14ac:dyDescent="0.35">
      <c r="A6122" s="69">
        <f t="shared" si="195"/>
        <v>45809</v>
      </c>
      <c r="B6122" t="s">
        <v>921</v>
      </c>
      <c r="C6122" t="s">
        <v>290</v>
      </c>
      <c r="D6122" t="s">
        <v>893</v>
      </c>
      <c r="E6122" t="s">
        <v>323</v>
      </c>
      <c r="F6122" t="s">
        <v>324</v>
      </c>
      <c r="G6122" t="s">
        <v>108</v>
      </c>
      <c r="H6122">
        <v>363</v>
      </c>
      <c r="I6122" s="68" t="str">
        <f>VLOOKUP(E6122,Refs!$P$2:$R$29,3,FALSE)</f>
        <v>Y59</v>
      </c>
      <c r="J6122" s="68" t="str">
        <f>VLOOKUP(E6122,Refs!$P$2:$S$29,4,FALSE)</f>
        <v>South East</v>
      </c>
      <c r="K6122" s="28">
        <f t="shared" si="194"/>
        <v>363</v>
      </c>
    </row>
    <row r="6123" spans="1:11" x14ac:dyDescent="0.35">
      <c r="A6123" s="69">
        <f t="shared" si="195"/>
        <v>45809</v>
      </c>
      <c r="B6123" t="s">
        <v>921</v>
      </c>
      <c r="C6123" t="s">
        <v>290</v>
      </c>
      <c r="D6123" t="s">
        <v>893</v>
      </c>
      <c r="E6123" t="s">
        <v>323</v>
      </c>
      <c r="F6123" t="s">
        <v>324</v>
      </c>
      <c r="G6123" t="s">
        <v>109</v>
      </c>
      <c r="H6123">
        <v>2304</v>
      </c>
      <c r="I6123" s="68" t="str">
        <f>VLOOKUP(E6123,Refs!$P$2:$R$29,3,FALSE)</f>
        <v>Y59</v>
      </c>
      <c r="J6123" s="68" t="str">
        <f>VLOOKUP(E6123,Refs!$P$2:$S$29,4,FALSE)</f>
        <v>South East</v>
      </c>
      <c r="K6123" s="28">
        <f t="shared" si="194"/>
        <v>2304</v>
      </c>
    </row>
    <row r="6124" spans="1:11" x14ac:dyDescent="0.35">
      <c r="A6124" s="69">
        <f t="shared" si="195"/>
        <v>45809</v>
      </c>
      <c r="B6124" t="s">
        <v>921</v>
      </c>
      <c r="C6124" t="s">
        <v>290</v>
      </c>
      <c r="D6124" t="s">
        <v>893</v>
      </c>
      <c r="E6124" t="s">
        <v>323</v>
      </c>
      <c r="F6124" t="s">
        <v>324</v>
      </c>
      <c r="G6124" t="s">
        <v>110</v>
      </c>
      <c r="H6124">
        <v>15810181</v>
      </c>
      <c r="I6124" s="68" t="str">
        <f>VLOOKUP(E6124,Refs!$P$2:$R$29,3,FALSE)</f>
        <v>Y59</v>
      </c>
      <c r="J6124" s="68" t="str">
        <f>VLOOKUP(E6124,Refs!$P$2:$S$29,4,FALSE)</f>
        <v>South East</v>
      </c>
      <c r="K6124" s="28">
        <f t="shared" si="194"/>
        <v>15810181</v>
      </c>
    </row>
    <row r="6125" spans="1:11" x14ac:dyDescent="0.35">
      <c r="A6125" s="69">
        <f t="shared" si="195"/>
        <v>45809</v>
      </c>
      <c r="B6125" t="s">
        <v>921</v>
      </c>
      <c r="C6125" t="s">
        <v>290</v>
      </c>
      <c r="D6125" t="s">
        <v>893</v>
      </c>
      <c r="E6125" t="s">
        <v>323</v>
      </c>
      <c r="F6125" t="s">
        <v>324</v>
      </c>
      <c r="G6125" t="s">
        <v>111</v>
      </c>
      <c r="H6125">
        <v>2333</v>
      </c>
      <c r="I6125" s="68" t="str">
        <f>VLOOKUP(E6125,Refs!$P$2:$R$29,3,FALSE)</f>
        <v>Y59</v>
      </c>
      <c r="J6125" s="68" t="str">
        <f>VLOOKUP(E6125,Refs!$P$2:$S$29,4,FALSE)</f>
        <v>South East</v>
      </c>
      <c r="K6125" s="28">
        <f t="shared" si="194"/>
        <v>2333</v>
      </c>
    </row>
    <row r="6126" spans="1:11" x14ac:dyDescent="0.35">
      <c r="A6126" s="69">
        <f t="shared" si="195"/>
        <v>45809</v>
      </c>
      <c r="B6126" t="s">
        <v>921</v>
      </c>
      <c r="C6126" t="s">
        <v>290</v>
      </c>
      <c r="D6126" t="s">
        <v>893</v>
      </c>
      <c r="E6126" t="s">
        <v>323</v>
      </c>
      <c r="F6126" t="s">
        <v>324</v>
      </c>
      <c r="G6126" t="s">
        <v>814</v>
      </c>
      <c r="H6126">
        <v>14889</v>
      </c>
      <c r="I6126" s="68" t="str">
        <f>VLOOKUP(E6126,Refs!$P$2:$R$29,3,FALSE)</f>
        <v>Y59</v>
      </c>
      <c r="J6126" s="68" t="str">
        <f>VLOOKUP(E6126,Refs!$P$2:$S$29,4,FALSE)</f>
        <v>South East</v>
      </c>
      <c r="K6126" s="28">
        <f t="shared" si="194"/>
        <v>14889</v>
      </c>
    </row>
    <row r="6127" spans="1:11" x14ac:dyDescent="0.35">
      <c r="A6127" s="69">
        <f t="shared" si="195"/>
        <v>45809</v>
      </c>
      <c r="B6127" t="s">
        <v>921</v>
      </c>
      <c r="C6127" t="s">
        <v>290</v>
      </c>
      <c r="D6127" t="s">
        <v>893</v>
      </c>
      <c r="E6127" t="s">
        <v>323</v>
      </c>
      <c r="F6127" t="s">
        <v>324</v>
      </c>
      <c r="G6127" t="s">
        <v>815</v>
      </c>
      <c r="H6127">
        <v>338</v>
      </c>
      <c r="I6127" s="68" t="str">
        <f>VLOOKUP(E6127,Refs!$P$2:$R$29,3,FALSE)</f>
        <v>Y59</v>
      </c>
      <c r="J6127" s="68" t="str">
        <f>VLOOKUP(E6127,Refs!$P$2:$S$29,4,FALSE)</f>
        <v>South East</v>
      </c>
      <c r="K6127" s="28">
        <f t="shared" si="194"/>
        <v>338</v>
      </c>
    </row>
    <row r="6128" spans="1:11" x14ac:dyDescent="0.35">
      <c r="A6128" s="69">
        <f t="shared" si="195"/>
        <v>45809</v>
      </c>
      <c r="B6128" t="s">
        <v>921</v>
      </c>
      <c r="C6128" t="s">
        <v>290</v>
      </c>
      <c r="D6128" t="s">
        <v>893</v>
      </c>
      <c r="E6128" t="s">
        <v>323</v>
      </c>
      <c r="F6128" t="s">
        <v>324</v>
      </c>
      <c r="G6128" t="s">
        <v>112</v>
      </c>
      <c r="H6128">
        <v>37829</v>
      </c>
      <c r="I6128" s="68" t="str">
        <f>VLOOKUP(E6128,Refs!$P$2:$R$29,3,FALSE)</f>
        <v>Y59</v>
      </c>
      <c r="J6128" s="68" t="str">
        <f>VLOOKUP(E6128,Refs!$P$2:$S$29,4,FALSE)</f>
        <v>South East</v>
      </c>
      <c r="K6128" s="28">
        <f t="shared" si="194"/>
        <v>37829</v>
      </c>
    </row>
    <row r="6129" spans="1:11" x14ac:dyDescent="0.35">
      <c r="A6129" s="69">
        <f t="shared" si="195"/>
        <v>45809</v>
      </c>
      <c r="B6129" t="s">
        <v>921</v>
      </c>
      <c r="C6129" t="s">
        <v>290</v>
      </c>
      <c r="D6129" t="s">
        <v>893</v>
      </c>
      <c r="E6129" t="s">
        <v>323</v>
      </c>
      <c r="F6129" t="s">
        <v>324</v>
      </c>
      <c r="G6129" t="s">
        <v>113</v>
      </c>
      <c r="H6129">
        <v>16</v>
      </c>
      <c r="I6129" s="68" t="str">
        <f>VLOOKUP(E6129,Refs!$P$2:$R$29,3,FALSE)</f>
        <v>Y59</v>
      </c>
      <c r="J6129" s="68" t="str">
        <f>VLOOKUP(E6129,Refs!$P$2:$S$29,4,FALSE)</f>
        <v>South East</v>
      </c>
      <c r="K6129" s="28">
        <f t="shared" si="194"/>
        <v>16</v>
      </c>
    </row>
    <row r="6130" spans="1:11" x14ac:dyDescent="0.35">
      <c r="A6130" s="69">
        <f t="shared" si="195"/>
        <v>45809</v>
      </c>
      <c r="B6130" t="s">
        <v>921</v>
      </c>
      <c r="C6130" t="s">
        <v>290</v>
      </c>
      <c r="D6130" t="s">
        <v>893</v>
      </c>
      <c r="E6130" t="s">
        <v>323</v>
      </c>
      <c r="F6130" t="s">
        <v>324</v>
      </c>
      <c r="G6130" t="s">
        <v>114</v>
      </c>
      <c r="H6130">
        <v>28851</v>
      </c>
      <c r="I6130" s="68" t="str">
        <f>VLOOKUP(E6130,Refs!$P$2:$R$29,3,FALSE)</f>
        <v>Y59</v>
      </c>
      <c r="J6130" s="68" t="str">
        <f>VLOOKUP(E6130,Refs!$P$2:$S$29,4,FALSE)</f>
        <v>South East</v>
      </c>
      <c r="K6130" s="28">
        <f t="shared" si="194"/>
        <v>28851</v>
      </c>
    </row>
    <row r="6131" spans="1:11" x14ac:dyDescent="0.35">
      <c r="A6131" s="69">
        <f t="shared" si="195"/>
        <v>45809</v>
      </c>
      <c r="B6131" t="s">
        <v>921</v>
      </c>
      <c r="C6131" t="s">
        <v>290</v>
      </c>
      <c r="D6131" t="s">
        <v>893</v>
      </c>
      <c r="E6131" t="s">
        <v>323</v>
      </c>
      <c r="F6131" t="s">
        <v>324</v>
      </c>
      <c r="G6131" t="s">
        <v>115</v>
      </c>
      <c r="H6131">
        <v>20606</v>
      </c>
      <c r="I6131" s="68" t="str">
        <f>VLOOKUP(E6131,Refs!$P$2:$R$29,3,FALSE)</f>
        <v>Y59</v>
      </c>
      <c r="J6131" s="68" t="str">
        <f>VLOOKUP(E6131,Refs!$P$2:$S$29,4,FALSE)</f>
        <v>South East</v>
      </c>
      <c r="K6131" s="28">
        <f t="shared" si="194"/>
        <v>20606</v>
      </c>
    </row>
    <row r="6132" spans="1:11" x14ac:dyDescent="0.35">
      <c r="A6132" s="69">
        <f t="shared" si="195"/>
        <v>45809</v>
      </c>
      <c r="B6132" t="s">
        <v>921</v>
      </c>
      <c r="C6132" t="s">
        <v>290</v>
      </c>
      <c r="D6132" t="s">
        <v>893</v>
      </c>
      <c r="E6132" t="s">
        <v>323</v>
      </c>
      <c r="F6132" t="s">
        <v>324</v>
      </c>
      <c r="G6132" t="s">
        <v>116</v>
      </c>
      <c r="H6132">
        <v>7343</v>
      </c>
      <c r="I6132" s="68" t="str">
        <f>VLOOKUP(E6132,Refs!$P$2:$R$29,3,FALSE)</f>
        <v>Y59</v>
      </c>
      <c r="J6132" s="68" t="str">
        <f>VLOOKUP(E6132,Refs!$P$2:$S$29,4,FALSE)</f>
        <v>South East</v>
      </c>
      <c r="K6132" s="28">
        <f t="shared" si="194"/>
        <v>7343</v>
      </c>
    </row>
    <row r="6133" spans="1:11" x14ac:dyDescent="0.35">
      <c r="A6133" s="69">
        <f t="shared" si="195"/>
        <v>45809</v>
      </c>
      <c r="B6133" t="s">
        <v>921</v>
      </c>
      <c r="C6133" t="s">
        <v>290</v>
      </c>
      <c r="D6133" t="s">
        <v>893</v>
      </c>
      <c r="E6133" t="s">
        <v>323</v>
      </c>
      <c r="F6133" t="s">
        <v>324</v>
      </c>
      <c r="G6133" t="s">
        <v>117</v>
      </c>
      <c r="H6133">
        <v>3533</v>
      </c>
      <c r="I6133" s="68" t="str">
        <f>VLOOKUP(E6133,Refs!$P$2:$R$29,3,FALSE)</f>
        <v>Y59</v>
      </c>
      <c r="J6133" s="68" t="str">
        <f>VLOOKUP(E6133,Refs!$P$2:$S$29,4,FALSE)</f>
        <v>South East</v>
      </c>
      <c r="K6133" s="28">
        <f t="shared" si="194"/>
        <v>3533</v>
      </c>
    </row>
    <row r="6134" spans="1:11" x14ac:dyDescent="0.35">
      <c r="A6134" s="69">
        <f t="shared" si="195"/>
        <v>45809</v>
      </c>
      <c r="B6134" t="s">
        <v>921</v>
      </c>
      <c r="C6134" t="s">
        <v>290</v>
      </c>
      <c r="D6134" t="s">
        <v>893</v>
      </c>
      <c r="E6134" t="s">
        <v>323</v>
      </c>
      <c r="F6134" t="s">
        <v>324</v>
      </c>
      <c r="G6134" t="s">
        <v>118</v>
      </c>
      <c r="H6134">
        <v>19807</v>
      </c>
      <c r="I6134" s="68" t="str">
        <f>VLOOKUP(E6134,Refs!$P$2:$R$29,3,FALSE)</f>
        <v>Y59</v>
      </c>
      <c r="J6134" s="68" t="str">
        <f>VLOOKUP(E6134,Refs!$P$2:$S$29,4,FALSE)</f>
        <v>South East</v>
      </c>
      <c r="K6134" s="28">
        <f t="shared" si="194"/>
        <v>19807</v>
      </c>
    </row>
    <row r="6135" spans="1:11" x14ac:dyDescent="0.35">
      <c r="A6135" s="69">
        <f t="shared" si="195"/>
        <v>45809</v>
      </c>
      <c r="B6135" t="s">
        <v>921</v>
      </c>
      <c r="C6135" t="s">
        <v>290</v>
      </c>
      <c r="D6135" t="s">
        <v>893</v>
      </c>
      <c r="E6135" t="s">
        <v>323</v>
      </c>
      <c r="F6135" t="s">
        <v>324</v>
      </c>
      <c r="G6135" t="s">
        <v>119</v>
      </c>
      <c r="H6135">
        <v>10363</v>
      </c>
      <c r="I6135" s="68" t="str">
        <f>VLOOKUP(E6135,Refs!$P$2:$R$29,3,FALSE)</f>
        <v>Y59</v>
      </c>
      <c r="J6135" s="68" t="str">
        <f>VLOOKUP(E6135,Refs!$P$2:$S$29,4,FALSE)</f>
        <v>South East</v>
      </c>
      <c r="K6135" s="28">
        <f t="shared" si="194"/>
        <v>10363</v>
      </c>
    </row>
    <row r="6136" spans="1:11" x14ac:dyDescent="0.35">
      <c r="A6136" s="69">
        <f t="shared" si="195"/>
        <v>45809</v>
      </c>
      <c r="B6136" t="s">
        <v>921</v>
      </c>
      <c r="C6136" t="s">
        <v>290</v>
      </c>
      <c r="D6136" t="s">
        <v>893</v>
      </c>
      <c r="E6136" t="s">
        <v>323</v>
      </c>
      <c r="F6136" t="s">
        <v>324</v>
      </c>
      <c r="G6136" t="s">
        <v>120</v>
      </c>
      <c r="H6136">
        <v>3793</v>
      </c>
      <c r="I6136" s="68" t="str">
        <f>VLOOKUP(E6136,Refs!$P$2:$R$29,3,FALSE)</f>
        <v>Y59</v>
      </c>
      <c r="J6136" s="68" t="str">
        <f>VLOOKUP(E6136,Refs!$P$2:$S$29,4,FALSE)</f>
        <v>South East</v>
      </c>
      <c r="K6136" s="28">
        <f t="shared" si="194"/>
        <v>3793</v>
      </c>
    </row>
    <row r="6137" spans="1:11" x14ac:dyDescent="0.35">
      <c r="A6137" s="69">
        <f t="shared" si="195"/>
        <v>45809</v>
      </c>
      <c r="B6137" t="s">
        <v>921</v>
      </c>
      <c r="C6137" t="s">
        <v>290</v>
      </c>
      <c r="D6137" t="s">
        <v>893</v>
      </c>
      <c r="E6137" t="s">
        <v>323</v>
      </c>
      <c r="F6137" t="s">
        <v>324</v>
      </c>
      <c r="G6137" t="s">
        <v>121</v>
      </c>
      <c r="H6137">
        <v>1952</v>
      </c>
      <c r="I6137" s="68" t="str">
        <f>VLOOKUP(E6137,Refs!$P$2:$R$29,3,FALSE)</f>
        <v>Y59</v>
      </c>
      <c r="J6137" s="68" t="str">
        <f>VLOOKUP(E6137,Refs!$P$2:$S$29,4,FALSE)</f>
        <v>South East</v>
      </c>
      <c r="K6137" s="28">
        <f t="shared" si="194"/>
        <v>1952</v>
      </c>
    </row>
    <row r="6138" spans="1:11" x14ac:dyDescent="0.35">
      <c r="A6138" s="69">
        <f t="shared" si="195"/>
        <v>45809</v>
      </c>
      <c r="B6138" t="s">
        <v>921</v>
      </c>
      <c r="C6138" t="s">
        <v>290</v>
      </c>
      <c r="D6138" t="s">
        <v>893</v>
      </c>
      <c r="E6138" t="s">
        <v>323</v>
      </c>
      <c r="F6138" t="s">
        <v>324</v>
      </c>
      <c r="G6138" t="s">
        <v>122</v>
      </c>
      <c r="H6138">
        <v>3906</v>
      </c>
      <c r="I6138" s="68" t="str">
        <f>VLOOKUP(E6138,Refs!$P$2:$R$29,3,FALSE)</f>
        <v>Y59</v>
      </c>
      <c r="J6138" s="68" t="str">
        <f>VLOOKUP(E6138,Refs!$P$2:$S$29,4,FALSE)</f>
        <v>South East</v>
      </c>
      <c r="K6138" s="28">
        <f t="shared" si="194"/>
        <v>3906</v>
      </c>
    </row>
    <row r="6139" spans="1:11" x14ac:dyDescent="0.35">
      <c r="A6139" s="69">
        <f t="shared" si="195"/>
        <v>45809</v>
      </c>
      <c r="B6139" t="s">
        <v>921</v>
      </c>
      <c r="C6139" t="s">
        <v>290</v>
      </c>
      <c r="D6139" t="s">
        <v>893</v>
      </c>
      <c r="E6139" t="s">
        <v>323</v>
      </c>
      <c r="F6139" t="s">
        <v>324</v>
      </c>
      <c r="G6139" t="s">
        <v>123</v>
      </c>
      <c r="H6139">
        <v>1686</v>
      </c>
      <c r="I6139" s="68" t="str">
        <f>VLOOKUP(E6139,Refs!$P$2:$R$29,3,FALSE)</f>
        <v>Y59</v>
      </c>
      <c r="J6139" s="68" t="str">
        <f>VLOOKUP(E6139,Refs!$P$2:$S$29,4,FALSE)</f>
        <v>South East</v>
      </c>
      <c r="K6139" s="28">
        <f t="shared" si="194"/>
        <v>1686</v>
      </c>
    </row>
    <row r="6140" spans="1:11" x14ac:dyDescent="0.35">
      <c r="A6140" s="69">
        <f t="shared" si="195"/>
        <v>45809</v>
      </c>
      <c r="B6140" t="s">
        <v>921</v>
      </c>
      <c r="C6140" t="s">
        <v>290</v>
      </c>
      <c r="D6140" t="s">
        <v>893</v>
      </c>
      <c r="E6140" t="s">
        <v>323</v>
      </c>
      <c r="F6140" t="s">
        <v>324</v>
      </c>
      <c r="G6140" t="s">
        <v>124</v>
      </c>
      <c r="H6140">
        <v>7</v>
      </c>
      <c r="I6140" s="68" t="str">
        <f>VLOOKUP(E6140,Refs!$P$2:$R$29,3,FALSE)</f>
        <v>Y59</v>
      </c>
      <c r="J6140" s="68" t="str">
        <f>VLOOKUP(E6140,Refs!$P$2:$S$29,4,FALSE)</f>
        <v>South East</v>
      </c>
      <c r="K6140" s="28">
        <f t="shared" si="194"/>
        <v>7</v>
      </c>
    </row>
    <row r="6141" spans="1:11" x14ac:dyDescent="0.35">
      <c r="A6141" s="69">
        <f t="shared" si="195"/>
        <v>45809</v>
      </c>
      <c r="B6141" t="s">
        <v>921</v>
      </c>
      <c r="C6141" t="s">
        <v>290</v>
      </c>
      <c r="D6141" t="s">
        <v>893</v>
      </c>
      <c r="E6141" t="s">
        <v>323</v>
      </c>
      <c r="F6141" t="s">
        <v>324</v>
      </c>
      <c r="G6141" t="s">
        <v>125</v>
      </c>
      <c r="H6141">
        <v>1</v>
      </c>
      <c r="I6141" s="68" t="str">
        <f>VLOOKUP(E6141,Refs!$P$2:$R$29,3,FALSE)</f>
        <v>Y59</v>
      </c>
      <c r="J6141" s="68" t="str">
        <f>VLOOKUP(E6141,Refs!$P$2:$S$29,4,FALSE)</f>
        <v>South East</v>
      </c>
      <c r="K6141" s="28">
        <f t="shared" si="194"/>
        <v>1</v>
      </c>
    </row>
    <row r="6142" spans="1:11" x14ac:dyDescent="0.35">
      <c r="A6142" s="69">
        <f t="shared" si="195"/>
        <v>45809</v>
      </c>
      <c r="B6142" t="s">
        <v>921</v>
      </c>
      <c r="C6142" t="s">
        <v>290</v>
      </c>
      <c r="D6142" t="s">
        <v>893</v>
      </c>
      <c r="E6142" t="s">
        <v>323</v>
      </c>
      <c r="F6142" t="s">
        <v>324</v>
      </c>
      <c r="G6142" t="s">
        <v>126</v>
      </c>
      <c r="H6142">
        <v>2659</v>
      </c>
      <c r="I6142" s="68" t="str">
        <f>VLOOKUP(E6142,Refs!$P$2:$R$29,3,FALSE)</f>
        <v>Y59</v>
      </c>
      <c r="J6142" s="68" t="str">
        <f>VLOOKUP(E6142,Refs!$P$2:$S$29,4,FALSE)</f>
        <v>South East</v>
      </c>
      <c r="K6142" s="28">
        <f t="shared" si="194"/>
        <v>2659</v>
      </c>
    </row>
    <row r="6143" spans="1:11" x14ac:dyDescent="0.35">
      <c r="A6143" s="69">
        <f t="shared" si="195"/>
        <v>45809</v>
      </c>
      <c r="B6143" t="s">
        <v>921</v>
      </c>
      <c r="C6143" t="s">
        <v>290</v>
      </c>
      <c r="D6143" t="s">
        <v>893</v>
      </c>
      <c r="E6143" t="s">
        <v>323</v>
      </c>
      <c r="F6143" t="s">
        <v>324</v>
      </c>
      <c r="G6143" t="s">
        <v>127</v>
      </c>
      <c r="H6143">
        <v>1444</v>
      </c>
      <c r="I6143" s="68" t="str">
        <f>VLOOKUP(E6143,Refs!$P$2:$R$29,3,FALSE)</f>
        <v>Y59</v>
      </c>
      <c r="J6143" s="68" t="str">
        <f>VLOOKUP(E6143,Refs!$P$2:$S$29,4,FALSE)</f>
        <v>South East</v>
      </c>
      <c r="K6143" s="28">
        <f t="shared" si="194"/>
        <v>1444</v>
      </c>
    </row>
    <row r="6144" spans="1:11" x14ac:dyDescent="0.35">
      <c r="A6144" s="69">
        <f t="shared" si="195"/>
        <v>45809</v>
      </c>
      <c r="B6144" t="s">
        <v>921</v>
      </c>
      <c r="C6144" t="s">
        <v>290</v>
      </c>
      <c r="D6144" t="s">
        <v>893</v>
      </c>
      <c r="E6144" t="s">
        <v>323</v>
      </c>
      <c r="F6144" t="s">
        <v>324</v>
      </c>
      <c r="G6144" t="s">
        <v>128</v>
      </c>
      <c r="H6144">
        <v>1627</v>
      </c>
      <c r="I6144" s="68" t="str">
        <f>VLOOKUP(E6144,Refs!$P$2:$R$29,3,FALSE)</f>
        <v>Y59</v>
      </c>
      <c r="J6144" s="68" t="str">
        <f>VLOOKUP(E6144,Refs!$P$2:$S$29,4,FALSE)</f>
        <v>South East</v>
      </c>
      <c r="K6144" s="28">
        <f t="shared" si="194"/>
        <v>1627</v>
      </c>
    </row>
    <row r="6145" spans="1:11" x14ac:dyDescent="0.35">
      <c r="A6145" s="69">
        <f t="shared" si="195"/>
        <v>45809</v>
      </c>
      <c r="B6145" t="s">
        <v>921</v>
      </c>
      <c r="C6145" t="s">
        <v>290</v>
      </c>
      <c r="D6145" t="s">
        <v>893</v>
      </c>
      <c r="E6145" t="s">
        <v>323</v>
      </c>
      <c r="F6145" t="s">
        <v>324</v>
      </c>
      <c r="G6145" t="s">
        <v>129</v>
      </c>
      <c r="H6145" t="s">
        <v>892</v>
      </c>
      <c r="I6145" s="68" t="str">
        <f>VLOOKUP(E6145,Refs!$P$2:$R$29,3,FALSE)</f>
        <v>Y59</v>
      </c>
      <c r="J6145" s="68" t="str">
        <f>VLOOKUP(E6145,Refs!$P$2:$S$29,4,FALSE)</f>
        <v>South East</v>
      </c>
      <c r="K6145" s="28" t="str">
        <f t="shared" si="194"/>
        <v>-</v>
      </c>
    </row>
    <row r="6146" spans="1:11" x14ac:dyDescent="0.35">
      <c r="A6146" s="69">
        <f t="shared" si="195"/>
        <v>45809</v>
      </c>
      <c r="B6146" t="s">
        <v>921</v>
      </c>
      <c r="C6146" t="s">
        <v>290</v>
      </c>
      <c r="D6146" t="s">
        <v>893</v>
      </c>
      <c r="E6146" t="s">
        <v>323</v>
      </c>
      <c r="F6146" t="s">
        <v>324</v>
      </c>
      <c r="G6146" t="s">
        <v>130</v>
      </c>
      <c r="H6146" t="s">
        <v>892</v>
      </c>
      <c r="I6146" s="68" t="str">
        <f>VLOOKUP(E6146,Refs!$P$2:$R$29,3,FALSE)</f>
        <v>Y59</v>
      </c>
      <c r="J6146" s="68" t="str">
        <f>VLOOKUP(E6146,Refs!$P$2:$S$29,4,FALSE)</f>
        <v>South East</v>
      </c>
      <c r="K6146" s="28" t="str">
        <f t="shared" ref="K6146:K6209" si="196">IF(OR(H6146="NULL",H6146=0,H6146=""),"",H6146)</f>
        <v>-</v>
      </c>
    </row>
    <row r="6147" spans="1:11" x14ac:dyDescent="0.35">
      <c r="A6147" s="69">
        <f t="shared" ref="A6147:A6210" si="197">DATEVALUE(RIGHT(B6147,8))</f>
        <v>45809</v>
      </c>
      <c r="B6147" t="s">
        <v>921</v>
      </c>
      <c r="C6147" t="s">
        <v>290</v>
      </c>
      <c r="D6147" t="s">
        <v>893</v>
      </c>
      <c r="E6147" t="s">
        <v>323</v>
      </c>
      <c r="F6147" t="s">
        <v>324</v>
      </c>
      <c r="G6147" t="s">
        <v>131</v>
      </c>
      <c r="H6147" t="s">
        <v>892</v>
      </c>
      <c r="I6147" s="68" t="str">
        <f>VLOOKUP(E6147,Refs!$P$2:$R$29,3,FALSE)</f>
        <v>Y59</v>
      </c>
      <c r="J6147" s="68" t="str">
        <f>VLOOKUP(E6147,Refs!$P$2:$S$29,4,FALSE)</f>
        <v>South East</v>
      </c>
      <c r="K6147" s="28" t="str">
        <f t="shared" si="196"/>
        <v>-</v>
      </c>
    </row>
    <row r="6148" spans="1:11" x14ac:dyDescent="0.35">
      <c r="A6148" s="69">
        <f t="shared" si="197"/>
        <v>45809</v>
      </c>
      <c r="B6148" t="s">
        <v>921</v>
      </c>
      <c r="C6148" t="s">
        <v>290</v>
      </c>
      <c r="D6148" t="s">
        <v>893</v>
      </c>
      <c r="E6148" t="s">
        <v>323</v>
      </c>
      <c r="F6148" t="s">
        <v>324</v>
      </c>
      <c r="G6148" t="s">
        <v>132</v>
      </c>
      <c r="H6148" t="s">
        <v>892</v>
      </c>
      <c r="I6148" s="68" t="str">
        <f>VLOOKUP(E6148,Refs!$P$2:$R$29,3,FALSE)</f>
        <v>Y59</v>
      </c>
      <c r="J6148" s="68" t="str">
        <f>VLOOKUP(E6148,Refs!$P$2:$S$29,4,FALSE)</f>
        <v>South East</v>
      </c>
      <c r="K6148" s="28" t="str">
        <f t="shared" si="196"/>
        <v>-</v>
      </c>
    </row>
    <row r="6149" spans="1:11" x14ac:dyDescent="0.35">
      <c r="A6149" s="69">
        <f t="shared" si="197"/>
        <v>45809</v>
      </c>
      <c r="B6149" t="s">
        <v>921</v>
      </c>
      <c r="C6149" t="s">
        <v>290</v>
      </c>
      <c r="D6149" t="s">
        <v>893</v>
      </c>
      <c r="E6149" t="s">
        <v>323</v>
      </c>
      <c r="F6149" t="s">
        <v>324</v>
      </c>
      <c r="G6149" t="s">
        <v>133</v>
      </c>
      <c r="H6149" t="s">
        <v>892</v>
      </c>
      <c r="I6149" s="68" t="str">
        <f>VLOOKUP(E6149,Refs!$P$2:$R$29,3,FALSE)</f>
        <v>Y59</v>
      </c>
      <c r="J6149" s="68" t="str">
        <f>VLOOKUP(E6149,Refs!$P$2:$S$29,4,FALSE)</f>
        <v>South East</v>
      </c>
      <c r="K6149" s="28" t="str">
        <f t="shared" si="196"/>
        <v>-</v>
      </c>
    </row>
    <row r="6150" spans="1:11" x14ac:dyDescent="0.35">
      <c r="A6150" s="69">
        <f t="shared" si="197"/>
        <v>45809</v>
      </c>
      <c r="B6150" t="s">
        <v>921</v>
      </c>
      <c r="C6150" t="s">
        <v>290</v>
      </c>
      <c r="D6150" t="s">
        <v>893</v>
      </c>
      <c r="E6150" t="s">
        <v>323</v>
      </c>
      <c r="F6150" t="s">
        <v>324</v>
      </c>
      <c r="G6150" t="s">
        <v>134</v>
      </c>
      <c r="H6150">
        <v>5350</v>
      </c>
      <c r="I6150" s="68" t="str">
        <f>VLOOKUP(E6150,Refs!$P$2:$R$29,3,FALSE)</f>
        <v>Y59</v>
      </c>
      <c r="J6150" s="68" t="str">
        <f>VLOOKUP(E6150,Refs!$P$2:$S$29,4,FALSE)</f>
        <v>South East</v>
      </c>
      <c r="K6150" s="28">
        <f t="shared" si="196"/>
        <v>5350</v>
      </c>
    </row>
    <row r="6151" spans="1:11" x14ac:dyDescent="0.35">
      <c r="A6151" s="69">
        <f t="shared" si="197"/>
        <v>45809</v>
      </c>
      <c r="B6151" t="s">
        <v>921</v>
      </c>
      <c r="C6151" t="s">
        <v>290</v>
      </c>
      <c r="D6151" t="s">
        <v>893</v>
      </c>
      <c r="E6151" t="s">
        <v>323</v>
      </c>
      <c r="F6151" t="s">
        <v>324</v>
      </c>
      <c r="G6151" t="s">
        <v>135</v>
      </c>
      <c r="H6151">
        <v>4681</v>
      </c>
      <c r="I6151" s="68" t="str">
        <f>VLOOKUP(E6151,Refs!$P$2:$R$29,3,FALSE)</f>
        <v>Y59</v>
      </c>
      <c r="J6151" s="68" t="str">
        <f>VLOOKUP(E6151,Refs!$P$2:$S$29,4,FALSE)</f>
        <v>South East</v>
      </c>
      <c r="K6151" s="28">
        <f t="shared" si="196"/>
        <v>4681</v>
      </c>
    </row>
    <row r="6152" spans="1:11" x14ac:dyDescent="0.35">
      <c r="A6152" s="69">
        <f t="shared" si="197"/>
        <v>45809</v>
      </c>
      <c r="B6152" t="s">
        <v>921</v>
      </c>
      <c r="C6152" t="s">
        <v>290</v>
      </c>
      <c r="D6152" t="s">
        <v>893</v>
      </c>
      <c r="E6152" t="s">
        <v>323</v>
      </c>
      <c r="F6152" t="s">
        <v>324</v>
      </c>
      <c r="G6152" t="s">
        <v>136</v>
      </c>
      <c r="H6152" t="s">
        <v>892</v>
      </c>
      <c r="I6152" s="68" t="str">
        <f>VLOOKUP(E6152,Refs!$P$2:$R$29,3,FALSE)</f>
        <v>Y59</v>
      </c>
      <c r="J6152" s="68" t="str">
        <f>VLOOKUP(E6152,Refs!$P$2:$S$29,4,FALSE)</f>
        <v>South East</v>
      </c>
      <c r="K6152" s="28" t="str">
        <f t="shared" si="196"/>
        <v>-</v>
      </c>
    </row>
    <row r="6153" spans="1:11" x14ac:dyDescent="0.35">
      <c r="A6153" s="69">
        <f t="shared" si="197"/>
        <v>45809</v>
      </c>
      <c r="B6153" t="s">
        <v>921</v>
      </c>
      <c r="C6153" t="s">
        <v>290</v>
      </c>
      <c r="D6153" t="s">
        <v>893</v>
      </c>
      <c r="E6153" t="s">
        <v>323</v>
      </c>
      <c r="F6153" t="s">
        <v>324</v>
      </c>
      <c r="G6153" t="s">
        <v>137</v>
      </c>
      <c r="H6153" t="s">
        <v>892</v>
      </c>
      <c r="I6153" s="68" t="str">
        <f>VLOOKUP(E6153,Refs!$P$2:$R$29,3,FALSE)</f>
        <v>Y59</v>
      </c>
      <c r="J6153" s="68" t="str">
        <f>VLOOKUP(E6153,Refs!$P$2:$S$29,4,FALSE)</f>
        <v>South East</v>
      </c>
      <c r="K6153" s="28" t="str">
        <f t="shared" si="196"/>
        <v>-</v>
      </c>
    </row>
    <row r="6154" spans="1:11" x14ac:dyDescent="0.35">
      <c r="A6154" s="69">
        <f t="shared" si="197"/>
        <v>45809</v>
      </c>
      <c r="B6154" t="s">
        <v>921</v>
      </c>
      <c r="C6154" t="s">
        <v>290</v>
      </c>
      <c r="D6154" t="s">
        <v>893</v>
      </c>
      <c r="E6154" t="s">
        <v>323</v>
      </c>
      <c r="F6154" t="s">
        <v>324</v>
      </c>
      <c r="G6154" t="s">
        <v>138</v>
      </c>
      <c r="H6154" t="s">
        <v>892</v>
      </c>
      <c r="I6154" s="68" t="str">
        <f>VLOOKUP(E6154,Refs!$P$2:$R$29,3,FALSE)</f>
        <v>Y59</v>
      </c>
      <c r="J6154" s="68" t="str">
        <f>VLOOKUP(E6154,Refs!$P$2:$S$29,4,FALSE)</f>
        <v>South East</v>
      </c>
      <c r="K6154" s="28" t="str">
        <f t="shared" si="196"/>
        <v>-</v>
      </c>
    </row>
    <row r="6155" spans="1:11" x14ac:dyDescent="0.35">
      <c r="A6155" s="69">
        <f t="shared" si="197"/>
        <v>45809</v>
      </c>
      <c r="B6155" t="s">
        <v>921</v>
      </c>
      <c r="C6155" t="s">
        <v>290</v>
      </c>
      <c r="D6155" t="s">
        <v>893</v>
      </c>
      <c r="E6155" t="s">
        <v>323</v>
      </c>
      <c r="F6155" t="s">
        <v>324</v>
      </c>
      <c r="G6155" t="s">
        <v>139</v>
      </c>
      <c r="H6155" t="s">
        <v>892</v>
      </c>
      <c r="I6155" s="68" t="str">
        <f>VLOOKUP(E6155,Refs!$P$2:$R$29,3,FALSE)</f>
        <v>Y59</v>
      </c>
      <c r="J6155" s="68" t="str">
        <f>VLOOKUP(E6155,Refs!$P$2:$S$29,4,FALSE)</f>
        <v>South East</v>
      </c>
      <c r="K6155" s="28" t="str">
        <f t="shared" si="196"/>
        <v>-</v>
      </c>
    </row>
    <row r="6156" spans="1:11" x14ac:dyDescent="0.35">
      <c r="A6156" s="69">
        <f t="shared" si="197"/>
        <v>45809</v>
      </c>
      <c r="B6156" t="s">
        <v>921</v>
      </c>
      <c r="C6156" t="s">
        <v>290</v>
      </c>
      <c r="D6156" t="s">
        <v>893</v>
      </c>
      <c r="E6156" t="s">
        <v>323</v>
      </c>
      <c r="F6156" t="s">
        <v>324</v>
      </c>
      <c r="G6156" t="s">
        <v>140</v>
      </c>
      <c r="H6156">
        <v>1434</v>
      </c>
      <c r="I6156" s="68" t="str">
        <f>VLOOKUP(E6156,Refs!$P$2:$R$29,3,FALSE)</f>
        <v>Y59</v>
      </c>
      <c r="J6156" s="68" t="str">
        <f>VLOOKUP(E6156,Refs!$P$2:$S$29,4,FALSE)</f>
        <v>South East</v>
      </c>
      <c r="K6156" s="28">
        <f t="shared" si="196"/>
        <v>1434</v>
      </c>
    </row>
    <row r="6157" spans="1:11" x14ac:dyDescent="0.35">
      <c r="A6157" s="69">
        <f t="shared" si="197"/>
        <v>45809</v>
      </c>
      <c r="B6157" t="s">
        <v>921</v>
      </c>
      <c r="C6157" t="s">
        <v>290</v>
      </c>
      <c r="D6157" t="s">
        <v>893</v>
      </c>
      <c r="E6157" t="s">
        <v>323</v>
      </c>
      <c r="F6157" t="s">
        <v>324</v>
      </c>
      <c r="G6157" t="s">
        <v>141</v>
      </c>
      <c r="H6157">
        <v>1316</v>
      </c>
      <c r="I6157" s="68" t="str">
        <f>VLOOKUP(E6157,Refs!$P$2:$R$29,3,FALSE)</f>
        <v>Y59</v>
      </c>
      <c r="J6157" s="68" t="str">
        <f>VLOOKUP(E6157,Refs!$P$2:$S$29,4,FALSE)</f>
        <v>South East</v>
      </c>
      <c r="K6157" s="28">
        <f t="shared" si="196"/>
        <v>1316</v>
      </c>
    </row>
    <row r="6158" spans="1:11" x14ac:dyDescent="0.35">
      <c r="A6158" s="69">
        <f t="shared" si="197"/>
        <v>45809</v>
      </c>
      <c r="B6158" t="s">
        <v>921</v>
      </c>
      <c r="C6158" t="s">
        <v>290</v>
      </c>
      <c r="D6158" t="s">
        <v>893</v>
      </c>
      <c r="E6158" t="s">
        <v>323</v>
      </c>
      <c r="F6158" t="s">
        <v>324</v>
      </c>
      <c r="G6158" t="s">
        <v>730</v>
      </c>
      <c r="H6158" t="s">
        <v>892</v>
      </c>
      <c r="I6158" s="68" t="str">
        <f>VLOOKUP(E6158,Refs!$P$2:$R$29,3,FALSE)</f>
        <v>Y59</v>
      </c>
      <c r="J6158" s="68" t="str">
        <f>VLOOKUP(E6158,Refs!$P$2:$S$29,4,FALSE)</f>
        <v>South East</v>
      </c>
      <c r="K6158" s="28" t="str">
        <f t="shared" si="196"/>
        <v>-</v>
      </c>
    </row>
    <row r="6159" spans="1:11" x14ac:dyDescent="0.35">
      <c r="A6159" s="69">
        <f t="shared" si="197"/>
        <v>45809</v>
      </c>
      <c r="B6159" t="s">
        <v>921</v>
      </c>
      <c r="C6159" t="s">
        <v>290</v>
      </c>
      <c r="D6159" t="s">
        <v>893</v>
      </c>
      <c r="E6159" t="s">
        <v>323</v>
      </c>
      <c r="F6159" t="s">
        <v>324</v>
      </c>
      <c r="G6159" t="s">
        <v>729</v>
      </c>
      <c r="H6159" t="s">
        <v>892</v>
      </c>
      <c r="I6159" s="68" t="str">
        <f>VLOOKUP(E6159,Refs!$P$2:$R$29,3,FALSE)</f>
        <v>Y59</v>
      </c>
      <c r="J6159" s="68" t="str">
        <f>VLOOKUP(E6159,Refs!$P$2:$S$29,4,FALSE)</f>
        <v>South East</v>
      </c>
      <c r="K6159" s="28" t="str">
        <f t="shared" si="196"/>
        <v>-</v>
      </c>
    </row>
    <row r="6160" spans="1:11" x14ac:dyDescent="0.35">
      <c r="A6160" s="69">
        <f t="shared" si="197"/>
        <v>45809</v>
      </c>
      <c r="B6160" t="s">
        <v>921</v>
      </c>
      <c r="C6160" t="s">
        <v>290</v>
      </c>
      <c r="D6160" t="s">
        <v>893</v>
      </c>
      <c r="E6160" t="s">
        <v>323</v>
      </c>
      <c r="F6160" t="s">
        <v>324</v>
      </c>
      <c r="G6160" t="s">
        <v>732</v>
      </c>
      <c r="H6160" t="s">
        <v>892</v>
      </c>
      <c r="I6160" s="68" t="str">
        <f>VLOOKUP(E6160,Refs!$P$2:$R$29,3,FALSE)</f>
        <v>Y59</v>
      </c>
      <c r="J6160" s="68" t="str">
        <f>VLOOKUP(E6160,Refs!$P$2:$S$29,4,FALSE)</f>
        <v>South East</v>
      </c>
      <c r="K6160" s="28" t="str">
        <f t="shared" si="196"/>
        <v>-</v>
      </c>
    </row>
    <row r="6161" spans="1:11" x14ac:dyDescent="0.35">
      <c r="A6161" s="69">
        <f t="shared" si="197"/>
        <v>45809</v>
      </c>
      <c r="B6161" t="s">
        <v>921</v>
      </c>
      <c r="C6161" t="s">
        <v>290</v>
      </c>
      <c r="D6161" t="s">
        <v>893</v>
      </c>
      <c r="E6161" t="s">
        <v>323</v>
      </c>
      <c r="F6161" t="s">
        <v>324</v>
      </c>
      <c r="G6161" t="s">
        <v>731</v>
      </c>
      <c r="H6161" t="s">
        <v>892</v>
      </c>
      <c r="I6161" s="68" t="str">
        <f>VLOOKUP(E6161,Refs!$P$2:$R$29,3,FALSE)</f>
        <v>Y59</v>
      </c>
      <c r="J6161" s="68" t="str">
        <f>VLOOKUP(E6161,Refs!$P$2:$S$29,4,FALSE)</f>
        <v>South East</v>
      </c>
      <c r="K6161" s="28" t="str">
        <f t="shared" si="196"/>
        <v>-</v>
      </c>
    </row>
    <row r="6162" spans="1:11" x14ac:dyDescent="0.35">
      <c r="A6162" s="69">
        <f t="shared" si="197"/>
        <v>45809</v>
      </c>
      <c r="B6162" t="s">
        <v>921</v>
      </c>
      <c r="C6162" t="s">
        <v>290</v>
      </c>
      <c r="D6162" t="s">
        <v>893</v>
      </c>
      <c r="E6162" t="s">
        <v>331</v>
      </c>
      <c r="F6162" t="s">
        <v>332</v>
      </c>
      <c r="G6162" t="s">
        <v>10</v>
      </c>
      <c r="H6162">
        <v>67497</v>
      </c>
      <c r="I6162" s="68" t="str">
        <f>VLOOKUP(E6162,Refs!$P$2:$R$29,3,FALSE)</f>
        <v>Y59</v>
      </c>
      <c r="J6162" s="68" t="str">
        <f>VLOOKUP(E6162,Refs!$P$2:$S$29,4,FALSE)</f>
        <v>South East</v>
      </c>
      <c r="K6162" s="28">
        <f t="shared" si="196"/>
        <v>67497</v>
      </c>
    </row>
    <row r="6163" spans="1:11" x14ac:dyDescent="0.35">
      <c r="A6163" s="69">
        <f t="shared" si="197"/>
        <v>45809</v>
      </c>
      <c r="B6163" t="s">
        <v>921</v>
      </c>
      <c r="C6163" t="s">
        <v>290</v>
      </c>
      <c r="D6163" t="s">
        <v>893</v>
      </c>
      <c r="E6163" t="s">
        <v>331</v>
      </c>
      <c r="F6163" t="s">
        <v>332</v>
      </c>
      <c r="G6163" t="s">
        <v>70</v>
      </c>
      <c r="H6163">
        <v>3869</v>
      </c>
      <c r="I6163" s="68" t="str">
        <f>VLOOKUP(E6163,Refs!$P$2:$R$29,3,FALSE)</f>
        <v>Y59</v>
      </c>
      <c r="J6163" s="68" t="str">
        <f>VLOOKUP(E6163,Refs!$P$2:$S$29,4,FALSE)</f>
        <v>South East</v>
      </c>
      <c r="K6163" s="28">
        <f t="shared" si="196"/>
        <v>3869</v>
      </c>
    </row>
    <row r="6164" spans="1:11" x14ac:dyDescent="0.35">
      <c r="A6164" s="69">
        <f t="shared" si="197"/>
        <v>45809</v>
      </c>
      <c r="B6164" t="s">
        <v>921</v>
      </c>
      <c r="C6164" t="s">
        <v>290</v>
      </c>
      <c r="D6164" t="s">
        <v>893</v>
      </c>
      <c r="E6164" t="s">
        <v>331</v>
      </c>
      <c r="F6164" t="s">
        <v>332</v>
      </c>
      <c r="G6164" t="s">
        <v>20</v>
      </c>
      <c r="H6164">
        <v>64239</v>
      </c>
      <c r="I6164" s="68" t="str">
        <f>VLOOKUP(E6164,Refs!$P$2:$R$29,3,FALSE)</f>
        <v>Y59</v>
      </c>
      <c r="J6164" s="68" t="str">
        <f>VLOOKUP(E6164,Refs!$P$2:$S$29,4,FALSE)</f>
        <v>South East</v>
      </c>
      <c r="K6164" s="28">
        <f t="shared" si="196"/>
        <v>64239</v>
      </c>
    </row>
    <row r="6165" spans="1:11" x14ac:dyDescent="0.35">
      <c r="A6165" s="69">
        <f t="shared" si="197"/>
        <v>45809</v>
      </c>
      <c r="B6165" t="s">
        <v>921</v>
      </c>
      <c r="C6165" t="s">
        <v>290</v>
      </c>
      <c r="D6165" t="s">
        <v>893</v>
      </c>
      <c r="E6165" t="s">
        <v>331</v>
      </c>
      <c r="F6165" t="s">
        <v>332</v>
      </c>
      <c r="G6165" t="s">
        <v>23</v>
      </c>
      <c r="H6165">
        <v>47082</v>
      </c>
      <c r="I6165" s="68" t="str">
        <f>VLOOKUP(E6165,Refs!$P$2:$R$29,3,FALSE)</f>
        <v>Y59</v>
      </c>
      <c r="J6165" s="68" t="str">
        <f>VLOOKUP(E6165,Refs!$P$2:$S$29,4,FALSE)</f>
        <v>South East</v>
      </c>
      <c r="K6165" s="28">
        <f t="shared" si="196"/>
        <v>47082</v>
      </c>
    </row>
    <row r="6166" spans="1:11" x14ac:dyDescent="0.35">
      <c r="A6166" s="69">
        <f t="shared" si="197"/>
        <v>45809</v>
      </c>
      <c r="B6166" t="s">
        <v>921</v>
      </c>
      <c r="C6166" t="s">
        <v>290</v>
      </c>
      <c r="D6166" t="s">
        <v>893</v>
      </c>
      <c r="E6166" t="s">
        <v>331</v>
      </c>
      <c r="F6166" t="s">
        <v>332</v>
      </c>
      <c r="G6166" t="s">
        <v>19</v>
      </c>
      <c r="H6166">
        <v>3258</v>
      </c>
      <c r="I6166" s="68" t="str">
        <f>VLOOKUP(E6166,Refs!$P$2:$R$29,3,FALSE)</f>
        <v>Y59</v>
      </c>
      <c r="J6166" s="68" t="str">
        <f>VLOOKUP(E6166,Refs!$P$2:$S$29,4,FALSE)</f>
        <v>South East</v>
      </c>
      <c r="K6166" s="28">
        <f t="shared" si="196"/>
        <v>3258</v>
      </c>
    </row>
    <row r="6167" spans="1:11" x14ac:dyDescent="0.35">
      <c r="A6167" s="69">
        <f t="shared" si="197"/>
        <v>45809</v>
      </c>
      <c r="B6167" t="s">
        <v>921</v>
      </c>
      <c r="C6167" t="s">
        <v>290</v>
      </c>
      <c r="D6167" t="s">
        <v>893</v>
      </c>
      <c r="E6167" t="s">
        <v>331</v>
      </c>
      <c r="F6167" t="s">
        <v>332</v>
      </c>
      <c r="G6167" t="s">
        <v>21</v>
      </c>
      <c r="H6167">
        <v>5010260</v>
      </c>
      <c r="I6167" s="68" t="str">
        <f>VLOOKUP(E6167,Refs!$P$2:$R$29,3,FALSE)</f>
        <v>Y59</v>
      </c>
      <c r="J6167" s="68" t="str">
        <f>VLOOKUP(E6167,Refs!$P$2:$S$29,4,FALSE)</f>
        <v>South East</v>
      </c>
      <c r="K6167" s="28">
        <f t="shared" si="196"/>
        <v>5010260</v>
      </c>
    </row>
    <row r="6168" spans="1:11" x14ac:dyDescent="0.35">
      <c r="A6168" s="69">
        <f t="shared" si="197"/>
        <v>45809</v>
      </c>
      <c r="B6168" t="s">
        <v>921</v>
      </c>
      <c r="C6168" t="s">
        <v>290</v>
      </c>
      <c r="D6168" t="s">
        <v>893</v>
      </c>
      <c r="E6168" t="s">
        <v>331</v>
      </c>
      <c r="F6168" t="s">
        <v>332</v>
      </c>
      <c r="G6168" t="s">
        <v>71</v>
      </c>
      <c r="H6168">
        <v>443</v>
      </c>
      <c r="I6168" s="68" t="str">
        <f>VLOOKUP(E6168,Refs!$P$2:$R$29,3,FALSE)</f>
        <v>Y59</v>
      </c>
      <c r="J6168" s="68" t="str">
        <f>VLOOKUP(E6168,Refs!$P$2:$S$29,4,FALSE)</f>
        <v>South East</v>
      </c>
      <c r="K6168" s="28">
        <f t="shared" si="196"/>
        <v>443</v>
      </c>
    </row>
    <row r="6169" spans="1:11" x14ac:dyDescent="0.35">
      <c r="A6169" s="69">
        <f t="shared" si="197"/>
        <v>45809</v>
      </c>
      <c r="B6169" t="s">
        <v>921</v>
      </c>
      <c r="C6169" t="s">
        <v>290</v>
      </c>
      <c r="D6169" t="s">
        <v>893</v>
      </c>
      <c r="E6169" t="s">
        <v>331</v>
      </c>
      <c r="F6169" t="s">
        <v>332</v>
      </c>
      <c r="G6169" t="s">
        <v>72</v>
      </c>
      <c r="H6169">
        <v>820</v>
      </c>
      <c r="I6169" s="68" t="str">
        <f>VLOOKUP(E6169,Refs!$P$2:$R$29,3,FALSE)</f>
        <v>Y59</v>
      </c>
      <c r="J6169" s="68" t="str">
        <f>VLOOKUP(E6169,Refs!$P$2:$S$29,4,FALSE)</f>
        <v>South East</v>
      </c>
      <c r="K6169" s="28">
        <f t="shared" si="196"/>
        <v>820</v>
      </c>
    </row>
    <row r="6170" spans="1:11" x14ac:dyDescent="0.35">
      <c r="A6170" s="69">
        <f t="shared" si="197"/>
        <v>45809</v>
      </c>
      <c r="B6170" t="s">
        <v>921</v>
      </c>
      <c r="C6170" t="s">
        <v>290</v>
      </c>
      <c r="D6170" t="s">
        <v>893</v>
      </c>
      <c r="E6170" t="s">
        <v>331</v>
      </c>
      <c r="F6170" t="s">
        <v>332</v>
      </c>
      <c r="G6170" t="s">
        <v>73</v>
      </c>
      <c r="H6170">
        <v>572103</v>
      </c>
      <c r="I6170" s="68" t="str">
        <f>VLOOKUP(E6170,Refs!$P$2:$R$29,3,FALSE)</f>
        <v>Y59</v>
      </c>
      <c r="J6170" s="68" t="str">
        <f>VLOOKUP(E6170,Refs!$P$2:$S$29,4,FALSE)</f>
        <v>South East</v>
      </c>
      <c r="K6170" s="28">
        <f t="shared" si="196"/>
        <v>572103</v>
      </c>
    </row>
    <row r="6171" spans="1:11" x14ac:dyDescent="0.35">
      <c r="A6171" s="69">
        <f t="shared" si="197"/>
        <v>45809</v>
      </c>
      <c r="B6171" t="s">
        <v>921</v>
      </c>
      <c r="C6171" t="s">
        <v>290</v>
      </c>
      <c r="D6171" t="s">
        <v>893</v>
      </c>
      <c r="E6171" t="s">
        <v>331</v>
      </c>
      <c r="F6171" t="s">
        <v>332</v>
      </c>
      <c r="G6171" t="s">
        <v>74</v>
      </c>
      <c r="H6171">
        <v>18499</v>
      </c>
      <c r="I6171" s="68" t="str">
        <f>VLOOKUP(E6171,Refs!$P$2:$R$29,3,FALSE)</f>
        <v>Y59</v>
      </c>
      <c r="J6171" s="68" t="str">
        <f>VLOOKUP(E6171,Refs!$P$2:$S$29,4,FALSE)</f>
        <v>South East</v>
      </c>
      <c r="K6171" s="28">
        <f t="shared" si="196"/>
        <v>18499</v>
      </c>
    </row>
    <row r="6172" spans="1:11" x14ac:dyDescent="0.35">
      <c r="A6172" s="69">
        <f t="shared" si="197"/>
        <v>45809</v>
      </c>
      <c r="B6172" t="s">
        <v>921</v>
      </c>
      <c r="C6172" t="s">
        <v>290</v>
      </c>
      <c r="D6172" t="s">
        <v>893</v>
      </c>
      <c r="E6172" t="s">
        <v>331</v>
      </c>
      <c r="F6172" t="s">
        <v>332</v>
      </c>
      <c r="G6172" t="s">
        <v>75</v>
      </c>
      <c r="H6172">
        <v>56163658</v>
      </c>
      <c r="I6172" s="68" t="str">
        <f>VLOOKUP(E6172,Refs!$P$2:$R$29,3,FALSE)</f>
        <v>Y59</v>
      </c>
      <c r="J6172" s="68" t="str">
        <f>VLOOKUP(E6172,Refs!$P$2:$S$29,4,FALSE)</f>
        <v>South East</v>
      </c>
      <c r="K6172" s="28">
        <f t="shared" si="196"/>
        <v>56163658</v>
      </c>
    </row>
    <row r="6173" spans="1:11" x14ac:dyDescent="0.35">
      <c r="A6173" s="69">
        <f t="shared" si="197"/>
        <v>45809</v>
      </c>
      <c r="B6173" t="s">
        <v>921</v>
      </c>
      <c r="C6173" t="s">
        <v>290</v>
      </c>
      <c r="D6173" t="s">
        <v>893</v>
      </c>
      <c r="E6173" t="s">
        <v>331</v>
      </c>
      <c r="F6173" t="s">
        <v>332</v>
      </c>
      <c r="G6173" t="s">
        <v>26</v>
      </c>
      <c r="H6173">
        <v>56504</v>
      </c>
      <c r="I6173" s="68" t="str">
        <f>VLOOKUP(E6173,Refs!$P$2:$R$29,3,FALSE)</f>
        <v>Y59</v>
      </c>
      <c r="J6173" s="68" t="str">
        <f>VLOOKUP(E6173,Refs!$P$2:$S$29,4,FALSE)</f>
        <v>South East</v>
      </c>
      <c r="K6173" s="28">
        <f t="shared" si="196"/>
        <v>56504</v>
      </c>
    </row>
    <row r="6174" spans="1:11" x14ac:dyDescent="0.35">
      <c r="A6174" s="69">
        <f t="shared" si="197"/>
        <v>45809</v>
      </c>
      <c r="B6174" t="s">
        <v>921</v>
      </c>
      <c r="C6174" t="s">
        <v>290</v>
      </c>
      <c r="D6174" t="s">
        <v>893</v>
      </c>
      <c r="E6174" t="s">
        <v>331</v>
      </c>
      <c r="F6174" t="s">
        <v>332</v>
      </c>
      <c r="G6174" t="s">
        <v>76</v>
      </c>
      <c r="H6174">
        <v>10</v>
      </c>
      <c r="I6174" s="68" t="str">
        <f>VLOOKUP(E6174,Refs!$P$2:$R$29,3,FALSE)</f>
        <v>Y59</v>
      </c>
      <c r="J6174" s="68" t="str">
        <f>VLOOKUP(E6174,Refs!$P$2:$S$29,4,FALSE)</f>
        <v>South East</v>
      </c>
      <c r="K6174" s="28">
        <f t="shared" si="196"/>
        <v>10</v>
      </c>
    </row>
    <row r="6175" spans="1:11" x14ac:dyDescent="0.35">
      <c r="A6175" s="69">
        <f t="shared" si="197"/>
        <v>45809</v>
      </c>
      <c r="B6175" t="s">
        <v>921</v>
      </c>
      <c r="C6175" t="s">
        <v>290</v>
      </c>
      <c r="D6175" t="s">
        <v>893</v>
      </c>
      <c r="E6175" t="s">
        <v>331</v>
      </c>
      <c r="F6175" t="s">
        <v>332</v>
      </c>
      <c r="G6175" t="s">
        <v>77</v>
      </c>
      <c r="H6175">
        <v>35453</v>
      </c>
      <c r="I6175" s="68" t="str">
        <f>VLOOKUP(E6175,Refs!$P$2:$R$29,3,FALSE)</f>
        <v>Y59</v>
      </c>
      <c r="J6175" s="68" t="str">
        <f>VLOOKUP(E6175,Refs!$P$2:$S$29,4,FALSE)</f>
        <v>South East</v>
      </c>
      <c r="K6175" s="28">
        <f t="shared" si="196"/>
        <v>35453</v>
      </c>
    </row>
    <row r="6176" spans="1:11" x14ac:dyDescent="0.35">
      <c r="A6176" s="69">
        <f t="shared" si="197"/>
        <v>45809</v>
      </c>
      <c r="B6176" t="s">
        <v>921</v>
      </c>
      <c r="C6176" t="s">
        <v>290</v>
      </c>
      <c r="D6176" t="s">
        <v>893</v>
      </c>
      <c r="E6176" t="s">
        <v>331</v>
      </c>
      <c r="F6176" t="s">
        <v>332</v>
      </c>
      <c r="G6176" t="s">
        <v>78</v>
      </c>
      <c r="H6176">
        <v>21025</v>
      </c>
      <c r="I6176" s="68" t="str">
        <f>VLOOKUP(E6176,Refs!$P$2:$R$29,3,FALSE)</f>
        <v>Y59</v>
      </c>
      <c r="J6176" s="68" t="str">
        <f>VLOOKUP(E6176,Refs!$P$2:$S$29,4,FALSE)</f>
        <v>South East</v>
      </c>
      <c r="K6176" s="28">
        <f t="shared" si="196"/>
        <v>21025</v>
      </c>
    </row>
    <row r="6177" spans="1:11" x14ac:dyDescent="0.35">
      <c r="A6177" s="69">
        <f t="shared" si="197"/>
        <v>45809</v>
      </c>
      <c r="B6177" t="s">
        <v>921</v>
      </c>
      <c r="C6177" t="s">
        <v>290</v>
      </c>
      <c r="D6177" t="s">
        <v>893</v>
      </c>
      <c r="E6177" t="s">
        <v>331</v>
      </c>
      <c r="F6177" t="s">
        <v>332</v>
      </c>
      <c r="G6177" t="s">
        <v>79</v>
      </c>
      <c r="H6177">
        <v>0</v>
      </c>
      <c r="I6177" s="68" t="str">
        <f>VLOOKUP(E6177,Refs!$P$2:$R$29,3,FALSE)</f>
        <v>Y59</v>
      </c>
      <c r="J6177" s="68" t="str">
        <f>VLOOKUP(E6177,Refs!$P$2:$S$29,4,FALSE)</f>
        <v>South East</v>
      </c>
      <c r="K6177" s="28" t="str">
        <f t="shared" si="196"/>
        <v/>
      </c>
    </row>
    <row r="6178" spans="1:11" x14ac:dyDescent="0.35">
      <c r="A6178" s="69">
        <f t="shared" si="197"/>
        <v>45809</v>
      </c>
      <c r="B6178" t="s">
        <v>921</v>
      </c>
      <c r="C6178" t="s">
        <v>290</v>
      </c>
      <c r="D6178" t="s">
        <v>893</v>
      </c>
      <c r="E6178" t="s">
        <v>331</v>
      </c>
      <c r="F6178" t="s">
        <v>332</v>
      </c>
      <c r="G6178" t="s">
        <v>80</v>
      </c>
      <c r="H6178">
        <v>16</v>
      </c>
      <c r="I6178" s="68" t="str">
        <f>VLOOKUP(E6178,Refs!$P$2:$R$29,3,FALSE)</f>
        <v>Y59</v>
      </c>
      <c r="J6178" s="68" t="str">
        <f>VLOOKUP(E6178,Refs!$P$2:$S$29,4,FALSE)</f>
        <v>South East</v>
      </c>
      <c r="K6178" s="28">
        <f t="shared" si="196"/>
        <v>16</v>
      </c>
    </row>
    <row r="6179" spans="1:11" x14ac:dyDescent="0.35">
      <c r="A6179" s="69">
        <f t="shared" si="197"/>
        <v>45809</v>
      </c>
      <c r="B6179" t="s">
        <v>921</v>
      </c>
      <c r="C6179" t="s">
        <v>290</v>
      </c>
      <c r="D6179" t="s">
        <v>893</v>
      </c>
      <c r="E6179" t="s">
        <v>331</v>
      </c>
      <c r="F6179" t="s">
        <v>332</v>
      </c>
      <c r="G6179" t="s">
        <v>25</v>
      </c>
      <c r="H6179">
        <v>20623</v>
      </c>
      <c r="I6179" s="68" t="str">
        <f>VLOOKUP(E6179,Refs!$P$2:$R$29,3,FALSE)</f>
        <v>Y59</v>
      </c>
      <c r="J6179" s="68" t="str">
        <f>VLOOKUP(E6179,Refs!$P$2:$S$29,4,FALSE)</f>
        <v>South East</v>
      </c>
      <c r="K6179" s="28">
        <f t="shared" si="196"/>
        <v>20623</v>
      </c>
    </row>
    <row r="6180" spans="1:11" x14ac:dyDescent="0.35">
      <c r="A6180" s="69">
        <f t="shared" si="197"/>
        <v>45809</v>
      </c>
      <c r="B6180" t="s">
        <v>921</v>
      </c>
      <c r="C6180" t="s">
        <v>290</v>
      </c>
      <c r="D6180" t="s">
        <v>893</v>
      </c>
      <c r="E6180" t="s">
        <v>331</v>
      </c>
      <c r="F6180" t="s">
        <v>332</v>
      </c>
      <c r="G6180" t="s">
        <v>81</v>
      </c>
      <c r="H6180">
        <v>104</v>
      </c>
      <c r="I6180" s="68" t="str">
        <f>VLOOKUP(E6180,Refs!$P$2:$R$29,3,FALSE)</f>
        <v>Y59</v>
      </c>
      <c r="J6180" s="68" t="str">
        <f>VLOOKUP(E6180,Refs!$P$2:$S$29,4,FALSE)</f>
        <v>South East</v>
      </c>
      <c r="K6180" s="28">
        <f t="shared" si="196"/>
        <v>104</v>
      </c>
    </row>
    <row r="6181" spans="1:11" x14ac:dyDescent="0.35">
      <c r="A6181" s="69">
        <f t="shared" si="197"/>
        <v>45809</v>
      </c>
      <c r="B6181" t="s">
        <v>921</v>
      </c>
      <c r="C6181" t="s">
        <v>290</v>
      </c>
      <c r="D6181" t="s">
        <v>893</v>
      </c>
      <c r="E6181" t="s">
        <v>331</v>
      </c>
      <c r="F6181" t="s">
        <v>332</v>
      </c>
      <c r="G6181" t="s">
        <v>82</v>
      </c>
      <c r="H6181">
        <v>10146</v>
      </c>
      <c r="I6181" s="68" t="str">
        <f>VLOOKUP(E6181,Refs!$P$2:$R$29,3,FALSE)</f>
        <v>Y59</v>
      </c>
      <c r="J6181" s="68" t="str">
        <f>VLOOKUP(E6181,Refs!$P$2:$S$29,4,FALSE)</f>
        <v>South East</v>
      </c>
      <c r="K6181" s="28">
        <f t="shared" si="196"/>
        <v>10146</v>
      </c>
    </row>
    <row r="6182" spans="1:11" x14ac:dyDescent="0.35">
      <c r="A6182" s="69">
        <f t="shared" si="197"/>
        <v>45809</v>
      </c>
      <c r="B6182" t="s">
        <v>921</v>
      </c>
      <c r="C6182" t="s">
        <v>290</v>
      </c>
      <c r="D6182" t="s">
        <v>893</v>
      </c>
      <c r="E6182" t="s">
        <v>331</v>
      </c>
      <c r="F6182" t="s">
        <v>332</v>
      </c>
      <c r="G6182" t="s">
        <v>83</v>
      </c>
      <c r="H6182">
        <v>4028</v>
      </c>
      <c r="I6182" s="68" t="str">
        <f>VLOOKUP(E6182,Refs!$P$2:$R$29,3,FALSE)</f>
        <v>Y59</v>
      </c>
      <c r="J6182" s="68" t="str">
        <f>VLOOKUP(E6182,Refs!$P$2:$S$29,4,FALSE)</f>
        <v>South East</v>
      </c>
      <c r="K6182" s="28">
        <f t="shared" si="196"/>
        <v>4028</v>
      </c>
    </row>
    <row r="6183" spans="1:11" x14ac:dyDescent="0.35">
      <c r="A6183" s="69">
        <f t="shared" si="197"/>
        <v>45809</v>
      </c>
      <c r="B6183" t="s">
        <v>921</v>
      </c>
      <c r="C6183" t="s">
        <v>290</v>
      </c>
      <c r="D6183" t="s">
        <v>893</v>
      </c>
      <c r="E6183" t="s">
        <v>331</v>
      </c>
      <c r="F6183" t="s">
        <v>332</v>
      </c>
      <c r="G6183" t="s">
        <v>84</v>
      </c>
      <c r="H6183">
        <v>2073</v>
      </c>
      <c r="I6183" s="68" t="str">
        <f>VLOOKUP(E6183,Refs!$P$2:$R$29,3,FALSE)</f>
        <v>Y59</v>
      </c>
      <c r="J6183" s="68" t="str">
        <f>VLOOKUP(E6183,Refs!$P$2:$S$29,4,FALSE)</f>
        <v>South East</v>
      </c>
      <c r="K6183" s="28">
        <f t="shared" si="196"/>
        <v>2073</v>
      </c>
    </row>
    <row r="6184" spans="1:11" x14ac:dyDescent="0.35">
      <c r="A6184" s="69">
        <f t="shared" si="197"/>
        <v>45809</v>
      </c>
      <c r="B6184" t="s">
        <v>921</v>
      </c>
      <c r="C6184" t="s">
        <v>290</v>
      </c>
      <c r="D6184" t="s">
        <v>893</v>
      </c>
      <c r="E6184" t="s">
        <v>331</v>
      </c>
      <c r="F6184" t="s">
        <v>332</v>
      </c>
      <c r="G6184" t="s">
        <v>85</v>
      </c>
      <c r="H6184">
        <v>4770</v>
      </c>
      <c r="I6184" s="68" t="str">
        <f>VLOOKUP(E6184,Refs!$P$2:$R$29,3,FALSE)</f>
        <v>Y59</v>
      </c>
      <c r="J6184" s="68" t="str">
        <f>VLOOKUP(E6184,Refs!$P$2:$S$29,4,FALSE)</f>
        <v>South East</v>
      </c>
      <c r="K6184" s="28">
        <f t="shared" si="196"/>
        <v>4770</v>
      </c>
    </row>
    <row r="6185" spans="1:11" x14ac:dyDescent="0.35">
      <c r="A6185" s="69">
        <f t="shared" si="197"/>
        <v>45809</v>
      </c>
      <c r="B6185" t="s">
        <v>921</v>
      </c>
      <c r="C6185" t="s">
        <v>290</v>
      </c>
      <c r="D6185" t="s">
        <v>893</v>
      </c>
      <c r="E6185" t="s">
        <v>331</v>
      </c>
      <c r="F6185" t="s">
        <v>332</v>
      </c>
      <c r="G6185" t="s">
        <v>86</v>
      </c>
      <c r="H6185">
        <v>2776</v>
      </c>
      <c r="I6185" s="68" t="str">
        <f>VLOOKUP(E6185,Refs!$P$2:$R$29,3,FALSE)</f>
        <v>Y59</v>
      </c>
      <c r="J6185" s="68" t="str">
        <f>VLOOKUP(E6185,Refs!$P$2:$S$29,4,FALSE)</f>
        <v>South East</v>
      </c>
      <c r="K6185" s="28">
        <f t="shared" si="196"/>
        <v>2776</v>
      </c>
    </row>
    <row r="6186" spans="1:11" x14ac:dyDescent="0.35">
      <c r="A6186" s="69">
        <f t="shared" si="197"/>
        <v>45809</v>
      </c>
      <c r="B6186" t="s">
        <v>921</v>
      </c>
      <c r="C6186" t="s">
        <v>290</v>
      </c>
      <c r="D6186" t="s">
        <v>893</v>
      </c>
      <c r="E6186" t="s">
        <v>331</v>
      </c>
      <c r="F6186" t="s">
        <v>332</v>
      </c>
      <c r="G6186" t="s">
        <v>87</v>
      </c>
      <c r="H6186">
        <v>1082</v>
      </c>
      <c r="I6186" s="68" t="str">
        <f>VLOOKUP(E6186,Refs!$P$2:$R$29,3,FALSE)</f>
        <v>Y59</v>
      </c>
      <c r="J6186" s="68" t="str">
        <f>VLOOKUP(E6186,Refs!$P$2:$S$29,4,FALSE)</f>
        <v>South East</v>
      </c>
      <c r="K6186" s="28">
        <f t="shared" si="196"/>
        <v>1082</v>
      </c>
    </row>
    <row r="6187" spans="1:11" x14ac:dyDescent="0.35">
      <c r="A6187" s="69">
        <f t="shared" si="197"/>
        <v>45809</v>
      </c>
      <c r="B6187" t="s">
        <v>921</v>
      </c>
      <c r="C6187" t="s">
        <v>290</v>
      </c>
      <c r="D6187" t="s">
        <v>893</v>
      </c>
      <c r="E6187" t="s">
        <v>331</v>
      </c>
      <c r="F6187" t="s">
        <v>332</v>
      </c>
      <c r="G6187" t="s">
        <v>88</v>
      </c>
      <c r="H6187">
        <v>6818</v>
      </c>
      <c r="I6187" s="68" t="str">
        <f>VLOOKUP(E6187,Refs!$P$2:$R$29,3,FALSE)</f>
        <v>Y59</v>
      </c>
      <c r="J6187" s="68" t="str">
        <f>VLOOKUP(E6187,Refs!$P$2:$S$29,4,FALSE)</f>
        <v>South East</v>
      </c>
      <c r="K6187" s="28">
        <f t="shared" si="196"/>
        <v>6818</v>
      </c>
    </row>
    <row r="6188" spans="1:11" x14ac:dyDescent="0.35">
      <c r="A6188" s="69">
        <f t="shared" si="197"/>
        <v>45809</v>
      </c>
      <c r="B6188" t="s">
        <v>921</v>
      </c>
      <c r="C6188" t="s">
        <v>290</v>
      </c>
      <c r="D6188" t="s">
        <v>893</v>
      </c>
      <c r="E6188" t="s">
        <v>331</v>
      </c>
      <c r="F6188" t="s">
        <v>332</v>
      </c>
      <c r="G6188" t="s">
        <v>89</v>
      </c>
      <c r="H6188">
        <v>19689</v>
      </c>
      <c r="I6188" s="68" t="str">
        <f>VLOOKUP(E6188,Refs!$P$2:$R$29,3,FALSE)</f>
        <v>Y59</v>
      </c>
      <c r="J6188" s="68" t="str">
        <f>VLOOKUP(E6188,Refs!$P$2:$S$29,4,FALSE)</f>
        <v>South East</v>
      </c>
      <c r="K6188" s="28">
        <f t="shared" si="196"/>
        <v>19689</v>
      </c>
    </row>
    <row r="6189" spans="1:11" x14ac:dyDescent="0.35">
      <c r="A6189" s="69">
        <f t="shared" si="197"/>
        <v>45809</v>
      </c>
      <c r="B6189" t="s">
        <v>921</v>
      </c>
      <c r="C6189" t="s">
        <v>290</v>
      </c>
      <c r="D6189" t="s">
        <v>893</v>
      </c>
      <c r="E6189" t="s">
        <v>331</v>
      </c>
      <c r="F6189" t="s">
        <v>332</v>
      </c>
      <c r="G6189" t="s">
        <v>90</v>
      </c>
      <c r="H6189">
        <v>56462</v>
      </c>
      <c r="I6189" s="68" t="str">
        <f>VLOOKUP(E6189,Refs!$P$2:$R$29,3,FALSE)</f>
        <v>Y59</v>
      </c>
      <c r="J6189" s="68" t="str">
        <f>VLOOKUP(E6189,Refs!$P$2:$S$29,4,FALSE)</f>
        <v>South East</v>
      </c>
      <c r="K6189" s="28">
        <f t="shared" si="196"/>
        <v>56462</v>
      </c>
    </row>
    <row r="6190" spans="1:11" x14ac:dyDescent="0.35">
      <c r="A6190" s="69">
        <f t="shared" si="197"/>
        <v>45809</v>
      </c>
      <c r="B6190" t="s">
        <v>921</v>
      </c>
      <c r="C6190" t="s">
        <v>290</v>
      </c>
      <c r="D6190" t="s">
        <v>893</v>
      </c>
      <c r="E6190" t="s">
        <v>331</v>
      </c>
      <c r="F6190" t="s">
        <v>332</v>
      </c>
      <c r="G6190" t="s">
        <v>27</v>
      </c>
      <c r="H6190">
        <v>5793</v>
      </c>
      <c r="I6190" s="68" t="str">
        <f>VLOOKUP(E6190,Refs!$P$2:$R$29,3,FALSE)</f>
        <v>Y59</v>
      </c>
      <c r="J6190" s="68" t="str">
        <f>VLOOKUP(E6190,Refs!$P$2:$S$29,4,FALSE)</f>
        <v>South East</v>
      </c>
      <c r="K6190" s="28">
        <f t="shared" si="196"/>
        <v>5793</v>
      </c>
    </row>
    <row r="6191" spans="1:11" x14ac:dyDescent="0.35">
      <c r="A6191" s="69">
        <f t="shared" si="197"/>
        <v>45809</v>
      </c>
      <c r="B6191" t="s">
        <v>921</v>
      </c>
      <c r="C6191" t="s">
        <v>290</v>
      </c>
      <c r="D6191" t="s">
        <v>893</v>
      </c>
      <c r="E6191" t="s">
        <v>331</v>
      </c>
      <c r="F6191" t="s">
        <v>332</v>
      </c>
      <c r="G6191" t="s">
        <v>29</v>
      </c>
      <c r="H6191">
        <v>7313</v>
      </c>
      <c r="I6191" s="68" t="str">
        <f>VLOOKUP(E6191,Refs!$P$2:$R$29,3,FALSE)</f>
        <v>Y59</v>
      </c>
      <c r="J6191" s="68" t="str">
        <f>VLOOKUP(E6191,Refs!$P$2:$S$29,4,FALSE)</f>
        <v>South East</v>
      </c>
      <c r="K6191" s="28">
        <f t="shared" si="196"/>
        <v>7313</v>
      </c>
    </row>
    <row r="6192" spans="1:11" x14ac:dyDescent="0.35">
      <c r="A6192" s="69">
        <f t="shared" si="197"/>
        <v>45809</v>
      </c>
      <c r="B6192" t="s">
        <v>921</v>
      </c>
      <c r="C6192" t="s">
        <v>290</v>
      </c>
      <c r="D6192" t="s">
        <v>893</v>
      </c>
      <c r="E6192" t="s">
        <v>331</v>
      </c>
      <c r="F6192" t="s">
        <v>332</v>
      </c>
      <c r="G6192" t="s">
        <v>91</v>
      </c>
      <c r="H6192">
        <v>4400</v>
      </c>
      <c r="I6192" s="68" t="str">
        <f>VLOOKUP(E6192,Refs!$P$2:$R$29,3,FALSE)</f>
        <v>Y59</v>
      </c>
      <c r="J6192" s="68" t="str">
        <f>VLOOKUP(E6192,Refs!$P$2:$S$29,4,FALSE)</f>
        <v>South East</v>
      </c>
      <c r="K6192" s="28">
        <f t="shared" si="196"/>
        <v>4400</v>
      </c>
    </row>
    <row r="6193" spans="1:11" x14ac:dyDescent="0.35">
      <c r="A6193" s="69">
        <f t="shared" si="197"/>
        <v>45809</v>
      </c>
      <c r="B6193" t="s">
        <v>921</v>
      </c>
      <c r="C6193" t="s">
        <v>290</v>
      </c>
      <c r="D6193" t="s">
        <v>893</v>
      </c>
      <c r="E6193" t="s">
        <v>331</v>
      </c>
      <c r="F6193" t="s">
        <v>332</v>
      </c>
      <c r="G6193" t="s">
        <v>92</v>
      </c>
      <c r="H6193">
        <v>11</v>
      </c>
      <c r="I6193" s="68" t="str">
        <f>VLOOKUP(E6193,Refs!$P$2:$R$29,3,FALSE)</f>
        <v>Y59</v>
      </c>
      <c r="J6193" s="68" t="str">
        <f>VLOOKUP(E6193,Refs!$P$2:$S$29,4,FALSE)</f>
        <v>South East</v>
      </c>
      <c r="K6193" s="28">
        <f t="shared" si="196"/>
        <v>11</v>
      </c>
    </row>
    <row r="6194" spans="1:11" x14ac:dyDescent="0.35">
      <c r="A6194" s="69">
        <f t="shared" si="197"/>
        <v>45809</v>
      </c>
      <c r="B6194" t="s">
        <v>921</v>
      </c>
      <c r="C6194" t="s">
        <v>290</v>
      </c>
      <c r="D6194" t="s">
        <v>893</v>
      </c>
      <c r="E6194" t="s">
        <v>331</v>
      </c>
      <c r="F6194" t="s">
        <v>332</v>
      </c>
      <c r="G6194" t="s">
        <v>93</v>
      </c>
      <c r="H6194">
        <v>2407</v>
      </c>
      <c r="I6194" s="68" t="str">
        <f>VLOOKUP(E6194,Refs!$P$2:$R$29,3,FALSE)</f>
        <v>Y59</v>
      </c>
      <c r="J6194" s="68" t="str">
        <f>VLOOKUP(E6194,Refs!$P$2:$S$29,4,FALSE)</f>
        <v>South East</v>
      </c>
      <c r="K6194" s="28">
        <f t="shared" si="196"/>
        <v>2407</v>
      </c>
    </row>
    <row r="6195" spans="1:11" x14ac:dyDescent="0.35">
      <c r="A6195" s="69">
        <f t="shared" si="197"/>
        <v>45809</v>
      </c>
      <c r="B6195" t="s">
        <v>921</v>
      </c>
      <c r="C6195" t="s">
        <v>290</v>
      </c>
      <c r="D6195" t="s">
        <v>893</v>
      </c>
      <c r="E6195" t="s">
        <v>331</v>
      </c>
      <c r="F6195" t="s">
        <v>332</v>
      </c>
      <c r="G6195" t="s">
        <v>94</v>
      </c>
      <c r="H6195">
        <v>283</v>
      </c>
      <c r="I6195" s="68" t="str">
        <f>VLOOKUP(E6195,Refs!$P$2:$R$29,3,FALSE)</f>
        <v>Y59</v>
      </c>
      <c r="J6195" s="68" t="str">
        <f>VLOOKUP(E6195,Refs!$P$2:$S$29,4,FALSE)</f>
        <v>South East</v>
      </c>
      <c r="K6195" s="28">
        <f t="shared" si="196"/>
        <v>283</v>
      </c>
    </row>
    <row r="6196" spans="1:11" x14ac:dyDescent="0.35">
      <c r="A6196" s="69">
        <f t="shared" si="197"/>
        <v>45809</v>
      </c>
      <c r="B6196" t="s">
        <v>921</v>
      </c>
      <c r="C6196" t="s">
        <v>290</v>
      </c>
      <c r="D6196" t="s">
        <v>893</v>
      </c>
      <c r="E6196" t="s">
        <v>331</v>
      </c>
      <c r="F6196" t="s">
        <v>332</v>
      </c>
      <c r="G6196" t="s">
        <v>95</v>
      </c>
      <c r="H6196">
        <v>1553</v>
      </c>
      <c r="I6196" s="68" t="str">
        <f>VLOOKUP(E6196,Refs!$P$2:$R$29,3,FALSE)</f>
        <v>Y59</v>
      </c>
      <c r="J6196" s="68" t="str">
        <f>VLOOKUP(E6196,Refs!$P$2:$S$29,4,FALSE)</f>
        <v>South East</v>
      </c>
      <c r="K6196" s="28">
        <f t="shared" si="196"/>
        <v>1553</v>
      </c>
    </row>
    <row r="6197" spans="1:11" x14ac:dyDescent="0.35">
      <c r="A6197" s="69">
        <f t="shared" si="197"/>
        <v>45809</v>
      </c>
      <c r="B6197" t="s">
        <v>921</v>
      </c>
      <c r="C6197" t="s">
        <v>290</v>
      </c>
      <c r="D6197" t="s">
        <v>893</v>
      </c>
      <c r="E6197" t="s">
        <v>331</v>
      </c>
      <c r="F6197" t="s">
        <v>332</v>
      </c>
      <c r="G6197" t="s">
        <v>96</v>
      </c>
      <c r="H6197">
        <v>494</v>
      </c>
      <c r="I6197" s="68" t="str">
        <f>VLOOKUP(E6197,Refs!$P$2:$R$29,3,FALSE)</f>
        <v>Y59</v>
      </c>
      <c r="J6197" s="68" t="str">
        <f>VLOOKUP(E6197,Refs!$P$2:$S$29,4,FALSE)</f>
        <v>South East</v>
      </c>
      <c r="K6197" s="28">
        <f t="shared" si="196"/>
        <v>494</v>
      </c>
    </row>
    <row r="6198" spans="1:11" x14ac:dyDescent="0.35">
      <c r="A6198" s="69">
        <f t="shared" si="197"/>
        <v>45809</v>
      </c>
      <c r="B6198" t="s">
        <v>921</v>
      </c>
      <c r="C6198" t="s">
        <v>290</v>
      </c>
      <c r="D6198" t="s">
        <v>893</v>
      </c>
      <c r="E6198" t="s">
        <v>331</v>
      </c>
      <c r="F6198" t="s">
        <v>332</v>
      </c>
      <c r="G6198" t="s">
        <v>97</v>
      </c>
      <c r="H6198">
        <v>3436</v>
      </c>
      <c r="I6198" s="68" t="str">
        <f>VLOOKUP(E6198,Refs!$P$2:$R$29,3,FALSE)</f>
        <v>Y59</v>
      </c>
      <c r="J6198" s="68" t="str">
        <f>VLOOKUP(E6198,Refs!$P$2:$S$29,4,FALSE)</f>
        <v>South East</v>
      </c>
      <c r="K6198" s="28">
        <f t="shared" si="196"/>
        <v>3436</v>
      </c>
    </row>
    <row r="6199" spans="1:11" x14ac:dyDescent="0.35">
      <c r="A6199" s="69">
        <f t="shared" si="197"/>
        <v>45809</v>
      </c>
      <c r="B6199" t="s">
        <v>921</v>
      </c>
      <c r="C6199" t="s">
        <v>290</v>
      </c>
      <c r="D6199" t="s">
        <v>893</v>
      </c>
      <c r="E6199" t="s">
        <v>331</v>
      </c>
      <c r="F6199" t="s">
        <v>332</v>
      </c>
      <c r="G6199" t="s">
        <v>31</v>
      </c>
      <c r="H6199">
        <v>2265</v>
      </c>
      <c r="I6199" s="68" t="str">
        <f>VLOOKUP(E6199,Refs!$P$2:$R$29,3,FALSE)</f>
        <v>Y59</v>
      </c>
      <c r="J6199" s="68" t="str">
        <f>VLOOKUP(E6199,Refs!$P$2:$S$29,4,FALSE)</f>
        <v>South East</v>
      </c>
      <c r="K6199" s="28">
        <f t="shared" si="196"/>
        <v>2265</v>
      </c>
    </row>
    <row r="6200" spans="1:11" x14ac:dyDescent="0.35">
      <c r="A6200" s="69">
        <f t="shared" si="197"/>
        <v>45809</v>
      </c>
      <c r="B6200" t="s">
        <v>921</v>
      </c>
      <c r="C6200" t="s">
        <v>290</v>
      </c>
      <c r="D6200" t="s">
        <v>893</v>
      </c>
      <c r="E6200" t="s">
        <v>331</v>
      </c>
      <c r="F6200" t="s">
        <v>332</v>
      </c>
      <c r="G6200" t="s">
        <v>98</v>
      </c>
      <c r="H6200">
        <v>7530</v>
      </c>
      <c r="I6200" s="68" t="str">
        <f>VLOOKUP(E6200,Refs!$P$2:$R$29,3,FALSE)</f>
        <v>Y59</v>
      </c>
      <c r="J6200" s="68" t="str">
        <f>VLOOKUP(E6200,Refs!$P$2:$S$29,4,FALSE)</f>
        <v>South East</v>
      </c>
      <c r="K6200" s="28">
        <f t="shared" si="196"/>
        <v>7530</v>
      </c>
    </row>
    <row r="6201" spans="1:11" x14ac:dyDescent="0.35">
      <c r="A6201" s="69">
        <f t="shared" si="197"/>
        <v>45809</v>
      </c>
      <c r="B6201" t="s">
        <v>921</v>
      </c>
      <c r="C6201" t="s">
        <v>290</v>
      </c>
      <c r="D6201" t="s">
        <v>893</v>
      </c>
      <c r="E6201" t="s">
        <v>331</v>
      </c>
      <c r="F6201" t="s">
        <v>332</v>
      </c>
      <c r="G6201" t="s">
        <v>99</v>
      </c>
      <c r="H6201">
        <v>5793</v>
      </c>
      <c r="I6201" s="68" t="str">
        <f>VLOOKUP(E6201,Refs!$P$2:$R$29,3,FALSE)</f>
        <v>Y59</v>
      </c>
      <c r="J6201" s="68" t="str">
        <f>VLOOKUP(E6201,Refs!$P$2:$S$29,4,FALSE)</f>
        <v>South East</v>
      </c>
      <c r="K6201" s="28">
        <f t="shared" si="196"/>
        <v>5793</v>
      </c>
    </row>
    <row r="6202" spans="1:11" x14ac:dyDescent="0.35">
      <c r="A6202" s="69">
        <f t="shared" si="197"/>
        <v>45809</v>
      </c>
      <c r="B6202" t="s">
        <v>921</v>
      </c>
      <c r="C6202" t="s">
        <v>290</v>
      </c>
      <c r="D6202" t="s">
        <v>893</v>
      </c>
      <c r="E6202" t="s">
        <v>331</v>
      </c>
      <c r="F6202" t="s">
        <v>332</v>
      </c>
      <c r="G6202" t="s">
        <v>100</v>
      </c>
      <c r="H6202">
        <v>5237</v>
      </c>
      <c r="I6202" s="68" t="str">
        <f>VLOOKUP(E6202,Refs!$P$2:$R$29,3,FALSE)</f>
        <v>Y59</v>
      </c>
      <c r="J6202" s="68" t="str">
        <f>VLOOKUP(E6202,Refs!$P$2:$S$29,4,FALSE)</f>
        <v>South East</v>
      </c>
      <c r="K6202" s="28">
        <f t="shared" si="196"/>
        <v>5237</v>
      </c>
    </row>
    <row r="6203" spans="1:11" x14ac:dyDescent="0.35">
      <c r="A6203" s="69">
        <f t="shared" si="197"/>
        <v>45809</v>
      </c>
      <c r="B6203" t="s">
        <v>921</v>
      </c>
      <c r="C6203" t="s">
        <v>290</v>
      </c>
      <c r="D6203" t="s">
        <v>893</v>
      </c>
      <c r="E6203" t="s">
        <v>331</v>
      </c>
      <c r="F6203" t="s">
        <v>332</v>
      </c>
      <c r="G6203" t="s">
        <v>101</v>
      </c>
      <c r="H6203">
        <v>1308</v>
      </c>
      <c r="I6203" s="68" t="str">
        <f>VLOOKUP(E6203,Refs!$P$2:$R$29,3,FALSE)</f>
        <v>Y59</v>
      </c>
      <c r="J6203" s="68" t="str">
        <f>VLOOKUP(E6203,Refs!$P$2:$S$29,4,FALSE)</f>
        <v>South East</v>
      </c>
      <c r="K6203" s="28">
        <f t="shared" si="196"/>
        <v>1308</v>
      </c>
    </row>
    <row r="6204" spans="1:11" x14ac:dyDescent="0.35">
      <c r="A6204" s="69">
        <f t="shared" si="197"/>
        <v>45809</v>
      </c>
      <c r="B6204" t="s">
        <v>921</v>
      </c>
      <c r="C6204" t="s">
        <v>290</v>
      </c>
      <c r="D6204" t="s">
        <v>893</v>
      </c>
      <c r="E6204" t="s">
        <v>331</v>
      </c>
      <c r="F6204" t="s">
        <v>332</v>
      </c>
      <c r="G6204" t="s">
        <v>102</v>
      </c>
      <c r="H6204">
        <v>2126</v>
      </c>
      <c r="I6204" s="68" t="str">
        <f>VLOOKUP(E6204,Refs!$P$2:$R$29,3,FALSE)</f>
        <v>Y59</v>
      </c>
      <c r="J6204" s="68" t="str">
        <f>VLOOKUP(E6204,Refs!$P$2:$S$29,4,FALSE)</f>
        <v>South East</v>
      </c>
      <c r="K6204" s="28">
        <f t="shared" si="196"/>
        <v>2126</v>
      </c>
    </row>
    <row r="6205" spans="1:11" x14ac:dyDescent="0.35">
      <c r="A6205" s="69">
        <f t="shared" si="197"/>
        <v>45809</v>
      </c>
      <c r="B6205" t="s">
        <v>921</v>
      </c>
      <c r="C6205" t="s">
        <v>290</v>
      </c>
      <c r="D6205" t="s">
        <v>893</v>
      </c>
      <c r="E6205" t="s">
        <v>331</v>
      </c>
      <c r="F6205" t="s">
        <v>332</v>
      </c>
      <c r="G6205" t="s">
        <v>103</v>
      </c>
      <c r="H6205">
        <v>97</v>
      </c>
      <c r="I6205" s="68" t="str">
        <f>VLOOKUP(E6205,Refs!$P$2:$R$29,3,FALSE)</f>
        <v>Y59</v>
      </c>
      <c r="J6205" s="68" t="str">
        <f>VLOOKUP(E6205,Refs!$P$2:$S$29,4,FALSE)</f>
        <v>South East</v>
      </c>
      <c r="K6205" s="28">
        <f t="shared" si="196"/>
        <v>97</v>
      </c>
    </row>
    <row r="6206" spans="1:11" x14ac:dyDescent="0.35">
      <c r="A6206" s="69">
        <f t="shared" si="197"/>
        <v>45809</v>
      </c>
      <c r="B6206" t="s">
        <v>921</v>
      </c>
      <c r="C6206" t="s">
        <v>290</v>
      </c>
      <c r="D6206" t="s">
        <v>893</v>
      </c>
      <c r="E6206" t="s">
        <v>331</v>
      </c>
      <c r="F6206" t="s">
        <v>332</v>
      </c>
      <c r="G6206" t="s">
        <v>104</v>
      </c>
      <c r="H6206">
        <v>3377</v>
      </c>
      <c r="I6206" s="68" t="str">
        <f>VLOOKUP(E6206,Refs!$P$2:$R$29,3,FALSE)</f>
        <v>Y59</v>
      </c>
      <c r="J6206" s="68" t="str">
        <f>VLOOKUP(E6206,Refs!$P$2:$S$29,4,FALSE)</f>
        <v>South East</v>
      </c>
      <c r="K6206" s="28">
        <f t="shared" si="196"/>
        <v>3377</v>
      </c>
    </row>
    <row r="6207" spans="1:11" x14ac:dyDescent="0.35">
      <c r="A6207" s="69">
        <f t="shared" si="197"/>
        <v>45809</v>
      </c>
      <c r="B6207" t="s">
        <v>921</v>
      </c>
      <c r="C6207" t="s">
        <v>290</v>
      </c>
      <c r="D6207" t="s">
        <v>893</v>
      </c>
      <c r="E6207" t="s">
        <v>331</v>
      </c>
      <c r="F6207" t="s">
        <v>332</v>
      </c>
      <c r="G6207" t="s">
        <v>105</v>
      </c>
      <c r="H6207">
        <v>14564319</v>
      </c>
      <c r="I6207" s="68" t="str">
        <f>VLOOKUP(E6207,Refs!$P$2:$R$29,3,FALSE)</f>
        <v>Y59</v>
      </c>
      <c r="J6207" s="68" t="str">
        <f>VLOOKUP(E6207,Refs!$P$2:$S$29,4,FALSE)</f>
        <v>South East</v>
      </c>
      <c r="K6207" s="28">
        <f t="shared" si="196"/>
        <v>14564319</v>
      </c>
    </row>
    <row r="6208" spans="1:11" x14ac:dyDescent="0.35">
      <c r="A6208" s="69">
        <f t="shared" si="197"/>
        <v>45809</v>
      </c>
      <c r="B6208" t="s">
        <v>921</v>
      </c>
      <c r="C6208" t="s">
        <v>290</v>
      </c>
      <c r="D6208" t="s">
        <v>893</v>
      </c>
      <c r="E6208" t="s">
        <v>331</v>
      </c>
      <c r="F6208" t="s">
        <v>332</v>
      </c>
      <c r="G6208" t="s">
        <v>106</v>
      </c>
      <c r="H6208">
        <v>7723</v>
      </c>
      <c r="I6208" s="68" t="str">
        <f>VLOOKUP(E6208,Refs!$P$2:$R$29,3,FALSE)</f>
        <v>Y59</v>
      </c>
      <c r="J6208" s="68" t="str">
        <f>VLOOKUP(E6208,Refs!$P$2:$S$29,4,FALSE)</f>
        <v>South East</v>
      </c>
      <c r="K6208" s="28">
        <f t="shared" si="196"/>
        <v>7723</v>
      </c>
    </row>
    <row r="6209" spans="1:11" x14ac:dyDescent="0.35">
      <c r="A6209" s="69">
        <f t="shared" si="197"/>
        <v>45809</v>
      </c>
      <c r="B6209" t="s">
        <v>921</v>
      </c>
      <c r="C6209" t="s">
        <v>290</v>
      </c>
      <c r="D6209" t="s">
        <v>893</v>
      </c>
      <c r="E6209" t="s">
        <v>331</v>
      </c>
      <c r="F6209" t="s">
        <v>332</v>
      </c>
      <c r="G6209" t="s">
        <v>107</v>
      </c>
      <c r="H6209">
        <v>5444</v>
      </c>
      <c r="I6209" s="68" t="str">
        <f>VLOOKUP(E6209,Refs!$P$2:$R$29,3,FALSE)</f>
        <v>Y59</v>
      </c>
      <c r="J6209" s="68" t="str">
        <f>VLOOKUP(E6209,Refs!$P$2:$S$29,4,FALSE)</f>
        <v>South East</v>
      </c>
      <c r="K6209" s="28">
        <f t="shared" si="196"/>
        <v>5444</v>
      </c>
    </row>
    <row r="6210" spans="1:11" x14ac:dyDescent="0.35">
      <c r="A6210" s="69">
        <f t="shared" si="197"/>
        <v>45809</v>
      </c>
      <c r="B6210" t="s">
        <v>921</v>
      </c>
      <c r="C6210" t="s">
        <v>290</v>
      </c>
      <c r="D6210" t="s">
        <v>893</v>
      </c>
      <c r="E6210" t="s">
        <v>331</v>
      </c>
      <c r="F6210" t="s">
        <v>332</v>
      </c>
      <c r="G6210" t="s">
        <v>108</v>
      </c>
      <c r="H6210">
        <v>296</v>
      </c>
      <c r="I6210" s="68" t="str">
        <f>VLOOKUP(E6210,Refs!$P$2:$R$29,3,FALSE)</f>
        <v>Y59</v>
      </c>
      <c r="J6210" s="68" t="str">
        <f>VLOOKUP(E6210,Refs!$P$2:$S$29,4,FALSE)</f>
        <v>South East</v>
      </c>
      <c r="K6210" s="28">
        <f t="shared" ref="K6210:K6273" si="198">IF(OR(H6210="NULL",H6210=0,H6210=""),"",H6210)</f>
        <v>296</v>
      </c>
    </row>
    <row r="6211" spans="1:11" x14ac:dyDescent="0.35">
      <c r="A6211" s="69">
        <f t="shared" ref="A6211:A6274" si="199">DATEVALUE(RIGHT(B6211,8))</f>
        <v>45809</v>
      </c>
      <c r="B6211" t="s">
        <v>921</v>
      </c>
      <c r="C6211" t="s">
        <v>290</v>
      </c>
      <c r="D6211" t="s">
        <v>893</v>
      </c>
      <c r="E6211" t="s">
        <v>331</v>
      </c>
      <c r="F6211" t="s">
        <v>332</v>
      </c>
      <c r="G6211" t="s">
        <v>109</v>
      </c>
      <c r="H6211">
        <v>2379</v>
      </c>
      <c r="I6211" s="68" t="str">
        <f>VLOOKUP(E6211,Refs!$P$2:$R$29,3,FALSE)</f>
        <v>Y59</v>
      </c>
      <c r="J6211" s="68" t="str">
        <f>VLOOKUP(E6211,Refs!$P$2:$S$29,4,FALSE)</f>
        <v>South East</v>
      </c>
      <c r="K6211" s="28">
        <f t="shared" si="198"/>
        <v>2379</v>
      </c>
    </row>
    <row r="6212" spans="1:11" x14ac:dyDescent="0.35">
      <c r="A6212" s="69">
        <f t="shared" si="199"/>
        <v>45809</v>
      </c>
      <c r="B6212" t="s">
        <v>921</v>
      </c>
      <c r="C6212" t="s">
        <v>290</v>
      </c>
      <c r="D6212" t="s">
        <v>893</v>
      </c>
      <c r="E6212" t="s">
        <v>331</v>
      </c>
      <c r="F6212" t="s">
        <v>332</v>
      </c>
      <c r="G6212" t="s">
        <v>110</v>
      </c>
      <c r="H6212">
        <v>14119639</v>
      </c>
      <c r="I6212" s="68" t="str">
        <f>VLOOKUP(E6212,Refs!$P$2:$R$29,3,FALSE)</f>
        <v>Y59</v>
      </c>
      <c r="J6212" s="68" t="str">
        <f>VLOOKUP(E6212,Refs!$P$2:$S$29,4,FALSE)</f>
        <v>South East</v>
      </c>
      <c r="K6212" s="28">
        <f t="shared" si="198"/>
        <v>14119639</v>
      </c>
    </row>
    <row r="6213" spans="1:11" x14ac:dyDescent="0.35">
      <c r="A6213" s="69">
        <f t="shared" si="199"/>
        <v>45809</v>
      </c>
      <c r="B6213" t="s">
        <v>921</v>
      </c>
      <c r="C6213" t="s">
        <v>290</v>
      </c>
      <c r="D6213" t="s">
        <v>893</v>
      </c>
      <c r="E6213" t="s">
        <v>331</v>
      </c>
      <c r="F6213" t="s">
        <v>332</v>
      </c>
      <c r="G6213" t="s">
        <v>111</v>
      </c>
      <c r="H6213">
        <v>3192</v>
      </c>
      <c r="I6213" s="68" t="str">
        <f>VLOOKUP(E6213,Refs!$P$2:$R$29,3,FALSE)</f>
        <v>Y59</v>
      </c>
      <c r="J6213" s="68" t="str">
        <f>VLOOKUP(E6213,Refs!$P$2:$S$29,4,FALSE)</f>
        <v>South East</v>
      </c>
      <c r="K6213" s="28">
        <f t="shared" si="198"/>
        <v>3192</v>
      </c>
    </row>
    <row r="6214" spans="1:11" x14ac:dyDescent="0.35">
      <c r="A6214" s="69">
        <f t="shared" si="199"/>
        <v>45809</v>
      </c>
      <c r="B6214" t="s">
        <v>921</v>
      </c>
      <c r="C6214" t="s">
        <v>290</v>
      </c>
      <c r="D6214" t="s">
        <v>893</v>
      </c>
      <c r="E6214" t="s">
        <v>331</v>
      </c>
      <c r="F6214" t="s">
        <v>332</v>
      </c>
      <c r="G6214" t="s">
        <v>814</v>
      </c>
      <c r="H6214">
        <v>26844</v>
      </c>
      <c r="I6214" s="68" t="str">
        <f>VLOOKUP(E6214,Refs!$P$2:$R$29,3,FALSE)</f>
        <v>Y59</v>
      </c>
      <c r="J6214" s="68" t="str">
        <f>VLOOKUP(E6214,Refs!$P$2:$S$29,4,FALSE)</f>
        <v>South East</v>
      </c>
      <c r="K6214" s="28">
        <f t="shared" si="198"/>
        <v>26844</v>
      </c>
    </row>
    <row r="6215" spans="1:11" x14ac:dyDescent="0.35">
      <c r="A6215" s="69">
        <f t="shared" si="199"/>
        <v>45809</v>
      </c>
      <c r="B6215" t="s">
        <v>921</v>
      </c>
      <c r="C6215" t="s">
        <v>290</v>
      </c>
      <c r="D6215" t="s">
        <v>893</v>
      </c>
      <c r="E6215" t="s">
        <v>331</v>
      </c>
      <c r="F6215" t="s">
        <v>332</v>
      </c>
      <c r="G6215" t="s">
        <v>815</v>
      </c>
      <c r="H6215">
        <v>798</v>
      </c>
      <c r="I6215" s="68" t="str">
        <f>VLOOKUP(E6215,Refs!$P$2:$R$29,3,FALSE)</f>
        <v>Y59</v>
      </c>
      <c r="J6215" s="68" t="str">
        <f>VLOOKUP(E6215,Refs!$P$2:$S$29,4,FALSE)</f>
        <v>South East</v>
      </c>
      <c r="K6215" s="28">
        <f t="shared" si="198"/>
        <v>798</v>
      </c>
    </row>
    <row r="6216" spans="1:11" x14ac:dyDescent="0.35">
      <c r="A6216" s="69">
        <f t="shared" si="199"/>
        <v>45809</v>
      </c>
      <c r="B6216" t="s">
        <v>921</v>
      </c>
      <c r="C6216" t="s">
        <v>290</v>
      </c>
      <c r="D6216" t="s">
        <v>893</v>
      </c>
      <c r="E6216" t="s">
        <v>331</v>
      </c>
      <c r="F6216" t="s">
        <v>332</v>
      </c>
      <c r="G6216" t="s">
        <v>112</v>
      </c>
      <c r="H6216">
        <v>43154</v>
      </c>
      <c r="I6216" s="68" t="str">
        <f>VLOOKUP(E6216,Refs!$P$2:$R$29,3,FALSE)</f>
        <v>Y59</v>
      </c>
      <c r="J6216" s="68" t="str">
        <f>VLOOKUP(E6216,Refs!$P$2:$S$29,4,FALSE)</f>
        <v>South East</v>
      </c>
      <c r="K6216" s="28">
        <f t="shared" si="198"/>
        <v>43154</v>
      </c>
    </row>
    <row r="6217" spans="1:11" x14ac:dyDescent="0.35">
      <c r="A6217" s="69">
        <f t="shared" si="199"/>
        <v>45809</v>
      </c>
      <c r="B6217" t="s">
        <v>921</v>
      </c>
      <c r="C6217" t="s">
        <v>290</v>
      </c>
      <c r="D6217" t="s">
        <v>893</v>
      </c>
      <c r="E6217" t="s">
        <v>331</v>
      </c>
      <c r="F6217" t="s">
        <v>332</v>
      </c>
      <c r="G6217" t="s">
        <v>113</v>
      </c>
      <c r="H6217">
        <v>6</v>
      </c>
      <c r="I6217" s="68" t="str">
        <f>VLOOKUP(E6217,Refs!$P$2:$R$29,3,FALSE)</f>
        <v>Y59</v>
      </c>
      <c r="J6217" s="68" t="str">
        <f>VLOOKUP(E6217,Refs!$P$2:$S$29,4,FALSE)</f>
        <v>South East</v>
      </c>
      <c r="K6217" s="28">
        <f t="shared" si="198"/>
        <v>6</v>
      </c>
    </row>
    <row r="6218" spans="1:11" x14ac:dyDescent="0.35">
      <c r="A6218" s="69">
        <f t="shared" si="199"/>
        <v>45809</v>
      </c>
      <c r="B6218" t="s">
        <v>921</v>
      </c>
      <c r="C6218" t="s">
        <v>290</v>
      </c>
      <c r="D6218" t="s">
        <v>893</v>
      </c>
      <c r="E6218" t="s">
        <v>331</v>
      </c>
      <c r="F6218" t="s">
        <v>332</v>
      </c>
      <c r="G6218" t="s">
        <v>114</v>
      </c>
      <c r="H6218">
        <v>33698</v>
      </c>
      <c r="I6218" s="68" t="str">
        <f>VLOOKUP(E6218,Refs!$P$2:$R$29,3,FALSE)</f>
        <v>Y59</v>
      </c>
      <c r="J6218" s="68" t="str">
        <f>VLOOKUP(E6218,Refs!$P$2:$S$29,4,FALSE)</f>
        <v>South East</v>
      </c>
      <c r="K6218" s="28">
        <f t="shared" si="198"/>
        <v>33698</v>
      </c>
    </row>
    <row r="6219" spans="1:11" x14ac:dyDescent="0.35">
      <c r="A6219" s="69">
        <f t="shared" si="199"/>
        <v>45809</v>
      </c>
      <c r="B6219" t="s">
        <v>921</v>
      </c>
      <c r="C6219" t="s">
        <v>290</v>
      </c>
      <c r="D6219" t="s">
        <v>893</v>
      </c>
      <c r="E6219" t="s">
        <v>331</v>
      </c>
      <c r="F6219" t="s">
        <v>332</v>
      </c>
      <c r="G6219" t="s">
        <v>115</v>
      </c>
      <c r="H6219">
        <v>22915</v>
      </c>
      <c r="I6219" s="68" t="str">
        <f>VLOOKUP(E6219,Refs!$P$2:$R$29,3,FALSE)</f>
        <v>Y59</v>
      </c>
      <c r="J6219" s="68" t="str">
        <f>VLOOKUP(E6219,Refs!$P$2:$S$29,4,FALSE)</f>
        <v>South East</v>
      </c>
      <c r="K6219" s="28">
        <f t="shared" si="198"/>
        <v>22915</v>
      </c>
    </row>
    <row r="6220" spans="1:11" x14ac:dyDescent="0.35">
      <c r="A6220" s="69">
        <f t="shared" si="199"/>
        <v>45809</v>
      </c>
      <c r="B6220" t="s">
        <v>921</v>
      </c>
      <c r="C6220" t="s">
        <v>290</v>
      </c>
      <c r="D6220" t="s">
        <v>893</v>
      </c>
      <c r="E6220" t="s">
        <v>331</v>
      </c>
      <c r="F6220" t="s">
        <v>332</v>
      </c>
      <c r="G6220" t="s">
        <v>116</v>
      </c>
      <c r="H6220">
        <v>7678</v>
      </c>
      <c r="I6220" s="68" t="str">
        <f>VLOOKUP(E6220,Refs!$P$2:$R$29,3,FALSE)</f>
        <v>Y59</v>
      </c>
      <c r="J6220" s="68" t="str">
        <f>VLOOKUP(E6220,Refs!$P$2:$S$29,4,FALSE)</f>
        <v>South East</v>
      </c>
      <c r="K6220" s="28">
        <f t="shared" si="198"/>
        <v>7678</v>
      </c>
    </row>
    <row r="6221" spans="1:11" x14ac:dyDescent="0.35">
      <c r="A6221" s="69">
        <f t="shared" si="199"/>
        <v>45809</v>
      </c>
      <c r="B6221" t="s">
        <v>921</v>
      </c>
      <c r="C6221" t="s">
        <v>290</v>
      </c>
      <c r="D6221" t="s">
        <v>893</v>
      </c>
      <c r="E6221" t="s">
        <v>331</v>
      </c>
      <c r="F6221" t="s">
        <v>332</v>
      </c>
      <c r="G6221" t="s">
        <v>117</v>
      </c>
      <c r="H6221">
        <v>3465</v>
      </c>
      <c r="I6221" s="68" t="str">
        <f>VLOOKUP(E6221,Refs!$P$2:$R$29,3,FALSE)</f>
        <v>Y59</v>
      </c>
      <c r="J6221" s="68" t="str">
        <f>VLOOKUP(E6221,Refs!$P$2:$S$29,4,FALSE)</f>
        <v>South East</v>
      </c>
      <c r="K6221" s="28">
        <f t="shared" si="198"/>
        <v>3465</v>
      </c>
    </row>
    <row r="6222" spans="1:11" x14ac:dyDescent="0.35">
      <c r="A6222" s="69">
        <f t="shared" si="199"/>
        <v>45809</v>
      </c>
      <c r="B6222" t="s">
        <v>921</v>
      </c>
      <c r="C6222" t="s">
        <v>290</v>
      </c>
      <c r="D6222" t="s">
        <v>893</v>
      </c>
      <c r="E6222" t="s">
        <v>331</v>
      </c>
      <c r="F6222" t="s">
        <v>332</v>
      </c>
      <c r="G6222" t="s">
        <v>118</v>
      </c>
      <c r="H6222">
        <v>24772</v>
      </c>
      <c r="I6222" s="68" t="str">
        <f>VLOOKUP(E6222,Refs!$P$2:$R$29,3,FALSE)</f>
        <v>Y59</v>
      </c>
      <c r="J6222" s="68" t="str">
        <f>VLOOKUP(E6222,Refs!$P$2:$S$29,4,FALSE)</f>
        <v>South East</v>
      </c>
      <c r="K6222" s="28">
        <f t="shared" si="198"/>
        <v>24772</v>
      </c>
    </row>
    <row r="6223" spans="1:11" x14ac:dyDescent="0.35">
      <c r="A6223" s="69">
        <f t="shared" si="199"/>
        <v>45809</v>
      </c>
      <c r="B6223" t="s">
        <v>921</v>
      </c>
      <c r="C6223" t="s">
        <v>290</v>
      </c>
      <c r="D6223" t="s">
        <v>893</v>
      </c>
      <c r="E6223" t="s">
        <v>331</v>
      </c>
      <c r="F6223" t="s">
        <v>332</v>
      </c>
      <c r="G6223" t="s">
        <v>119</v>
      </c>
      <c r="H6223">
        <v>13672</v>
      </c>
      <c r="I6223" s="68" t="str">
        <f>VLOOKUP(E6223,Refs!$P$2:$R$29,3,FALSE)</f>
        <v>Y59</v>
      </c>
      <c r="J6223" s="68" t="str">
        <f>VLOOKUP(E6223,Refs!$P$2:$S$29,4,FALSE)</f>
        <v>South East</v>
      </c>
      <c r="K6223" s="28">
        <f t="shared" si="198"/>
        <v>13672</v>
      </c>
    </row>
    <row r="6224" spans="1:11" x14ac:dyDescent="0.35">
      <c r="A6224" s="69">
        <f t="shared" si="199"/>
        <v>45809</v>
      </c>
      <c r="B6224" t="s">
        <v>921</v>
      </c>
      <c r="C6224" t="s">
        <v>290</v>
      </c>
      <c r="D6224" t="s">
        <v>893</v>
      </c>
      <c r="E6224" t="s">
        <v>331</v>
      </c>
      <c r="F6224" t="s">
        <v>332</v>
      </c>
      <c r="G6224" t="s">
        <v>120</v>
      </c>
      <c r="H6224">
        <v>735</v>
      </c>
      <c r="I6224" s="68" t="str">
        <f>VLOOKUP(E6224,Refs!$P$2:$R$29,3,FALSE)</f>
        <v>Y59</v>
      </c>
      <c r="J6224" s="68" t="str">
        <f>VLOOKUP(E6224,Refs!$P$2:$S$29,4,FALSE)</f>
        <v>South East</v>
      </c>
      <c r="K6224" s="28">
        <f t="shared" si="198"/>
        <v>735</v>
      </c>
    </row>
    <row r="6225" spans="1:11" x14ac:dyDescent="0.35">
      <c r="A6225" s="69">
        <f t="shared" si="199"/>
        <v>45809</v>
      </c>
      <c r="B6225" t="s">
        <v>921</v>
      </c>
      <c r="C6225" t="s">
        <v>290</v>
      </c>
      <c r="D6225" t="s">
        <v>893</v>
      </c>
      <c r="E6225" t="s">
        <v>331</v>
      </c>
      <c r="F6225" t="s">
        <v>332</v>
      </c>
      <c r="G6225" t="s">
        <v>121</v>
      </c>
      <c r="H6225">
        <v>493</v>
      </c>
      <c r="I6225" s="68" t="str">
        <f>VLOOKUP(E6225,Refs!$P$2:$R$29,3,FALSE)</f>
        <v>Y59</v>
      </c>
      <c r="J6225" s="68" t="str">
        <f>VLOOKUP(E6225,Refs!$P$2:$S$29,4,FALSE)</f>
        <v>South East</v>
      </c>
      <c r="K6225" s="28">
        <f t="shared" si="198"/>
        <v>493</v>
      </c>
    </row>
    <row r="6226" spans="1:11" x14ac:dyDescent="0.35">
      <c r="A6226" s="69">
        <f t="shared" si="199"/>
        <v>45809</v>
      </c>
      <c r="B6226" t="s">
        <v>921</v>
      </c>
      <c r="C6226" t="s">
        <v>290</v>
      </c>
      <c r="D6226" t="s">
        <v>893</v>
      </c>
      <c r="E6226" t="s">
        <v>331</v>
      </c>
      <c r="F6226" t="s">
        <v>332</v>
      </c>
      <c r="G6226" t="s">
        <v>122</v>
      </c>
      <c r="H6226">
        <v>4662</v>
      </c>
      <c r="I6226" s="68" t="str">
        <f>VLOOKUP(E6226,Refs!$P$2:$R$29,3,FALSE)</f>
        <v>Y59</v>
      </c>
      <c r="J6226" s="68" t="str">
        <f>VLOOKUP(E6226,Refs!$P$2:$S$29,4,FALSE)</f>
        <v>South East</v>
      </c>
      <c r="K6226" s="28">
        <f t="shared" si="198"/>
        <v>4662</v>
      </c>
    </row>
    <row r="6227" spans="1:11" x14ac:dyDescent="0.35">
      <c r="A6227" s="69">
        <f t="shared" si="199"/>
        <v>45809</v>
      </c>
      <c r="B6227" t="s">
        <v>921</v>
      </c>
      <c r="C6227" t="s">
        <v>290</v>
      </c>
      <c r="D6227" t="s">
        <v>893</v>
      </c>
      <c r="E6227" t="s">
        <v>331</v>
      </c>
      <c r="F6227" t="s">
        <v>332</v>
      </c>
      <c r="G6227" t="s">
        <v>123</v>
      </c>
      <c r="H6227">
        <v>2465</v>
      </c>
      <c r="I6227" s="68" t="str">
        <f>VLOOKUP(E6227,Refs!$P$2:$R$29,3,FALSE)</f>
        <v>Y59</v>
      </c>
      <c r="J6227" s="68" t="str">
        <f>VLOOKUP(E6227,Refs!$P$2:$S$29,4,FALSE)</f>
        <v>South East</v>
      </c>
      <c r="K6227" s="28">
        <f t="shared" si="198"/>
        <v>2465</v>
      </c>
    </row>
    <row r="6228" spans="1:11" x14ac:dyDescent="0.35">
      <c r="A6228" s="69">
        <f t="shared" si="199"/>
        <v>45809</v>
      </c>
      <c r="B6228" t="s">
        <v>921</v>
      </c>
      <c r="C6228" t="s">
        <v>290</v>
      </c>
      <c r="D6228" t="s">
        <v>893</v>
      </c>
      <c r="E6228" t="s">
        <v>331</v>
      </c>
      <c r="F6228" t="s">
        <v>332</v>
      </c>
      <c r="G6228" t="s">
        <v>124</v>
      </c>
      <c r="H6228">
        <v>7</v>
      </c>
      <c r="I6228" s="68" t="str">
        <f>VLOOKUP(E6228,Refs!$P$2:$R$29,3,FALSE)</f>
        <v>Y59</v>
      </c>
      <c r="J6228" s="68" t="str">
        <f>VLOOKUP(E6228,Refs!$P$2:$S$29,4,FALSE)</f>
        <v>South East</v>
      </c>
      <c r="K6228" s="28">
        <f t="shared" si="198"/>
        <v>7</v>
      </c>
    </row>
    <row r="6229" spans="1:11" x14ac:dyDescent="0.35">
      <c r="A6229" s="69">
        <f t="shared" si="199"/>
        <v>45809</v>
      </c>
      <c r="B6229" t="s">
        <v>921</v>
      </c>
      <c r="C6229" t="s">
        <v>290</v>
      </c>
      <c r="D6229" t="s">
        <v>893</v>
      </c>
      <c r="E6229" t="s">
        <v>331</v>
      </c>
      <c r="F6229" t="s">
        <v>332</v>
      </c>
      <c r="G6229" t="s">
        <v>125</v>
      </c>
      <c r="H6229">
        <v>0</v>
      </c>
      <c r="I6229" s="68" t="str">
        <f>VLOOKUP(E6229,Refs!$P$2:$R$29,3,FALSE)</f>
        <v>Y59</v>
      </c>
      <c r="J6229" s="68" t="str">
        <f>VLOOKUP(E6229,Refs!$P$2:$S$29,4,FALSE)</f>
        <v>South East</v>
      </c>
      <c r="K6229" s="28" t="str">
        <f t="shared" si="198"/>
        <v/>
      </c>
    </row>
    <row r="6230" spans="1:11" x14ac:dyDescent="0.35">
      <c r="A6230" s="69">
        <f t="shared" si="199"/>
        <v>45809</v>
      </c>
      <c r="B6230" t="s">
        <v>921</v>
      </c>
      <c r="C6230" t="s">
        <v>290</v>
      </c>
      <c r="D6230" t="s">
        <v>893</v>
      </c>
      <c r="E6230" t="s">
        <v>331</v>
      </c>
      <c r="F6230" t="s">
        <v>332</v>
      </c>
      <c r="G6230" t="s">
        <v>126</v>
      </c>
      <c r="H6230">
        <v>2</v>
      </c>
      <c r="I6230" s="68" t="str">
        <f>VLOOKUP(E6230,Refs!$P$2:$R$29,3,FALSE)</f>
        <v>Y59</v>
      </c>
      <c r="J6230" s="68" t="str">
        <f>VLOOKUP(E6230,Refs!$P$2:$S$29,4,FALSE)</f>
        <v>South East</v>
      </c>
      <c r="K6230" s="28">
        <f t="shared" si="198"/>
        <v>2</v>
      </c>
    </row>
    <row r="6231" spans="1:11" x14ac:dyDescent="0.35">
      <c r="A6231" s="69">
        <f t="shared" si="199"/>
        <v>45809</v>
      </c>
      <c r="B6231" t="s">
        <v>921</v>
      </c>
      <c r="C6231" t="s">
        <v>290</v>
      </c>
      <c r="D6231" t="s">
        <v>893</v>
      </c>
      <c r="E6231" t="s">
        <v>331</v>
      </c>
      <c r="F6231" t="s">
        <v>332</v>
      </c>
      <c r="G6231" t="s">
        <v>127</v>
      </c>
      <c r="H6231">
        <v>2</v>
      </c>
      <c r="I6231" s="68" t="str">
        <f>VLOOKUP(E6231,Refs!$P$2:$R$29,3,FALSE)</f>
        <v>Y59</v>
      </c>
      <c r="J6231" s="68" t="str">
        <f>VLOOKUP(E6231,Refs!$P$2:$S$29,4,FALSE)</f>
        <v>South East</v>
      </c>
      <c r="K6231" s="28">
        <f t="shared" si="198"/>
        <v>2</v>
      </c>
    </row>
    <row r="6232" spans="1:11" x14ac:dyDescent="0.35">
      <c r="A6232" s="69">
        <f t="shared" si="199"/>
        <v>45809</v>
      </c>
      <c r="B6232" t="s">
        <v>921</v>
      </c>
      <c r="C6232" t="s">
        <v>290</v>
      </c>
      <c r="D6232" t="s">
        <v>893</v>
      </c>
      <c r="E6232" t="s">
        <v>331</v>
      </c>
      <c r="F6232" t="s">
        <v>332</v>
      </c>
      <c r="G6232" t="s">
        <v>128</v>
      </c>
      <c r="H6232">
        <v>2818</v>
      </c>
      <c r="I6232" s="68" t="str">
        <f>VLOOKUP(E6232,Refs!$P$2:$R$29,3,FALSE)</f>
        <v>Y59</v>
      </c>
      <c r="J6232" s="68" t="str">
        <f>VLOOKUP(E6232,Refs!$P$2:$S$29,4,FALSE)</f>
        <v>South East</v>
      </c>
      <c r="K6232" s="28">
        <f t="shared" si="198"/>
        <v>2818</v>
      </c>
    </row>
    <row r="6233" spans="1:11" x14ac:dyDescent="0.35">
      <c r="A6233" s="69">
        <f t="shared" si="199"/>
        <v>45809</v>
      </c>
      <c r="B6233" t="s">
        <v>921</v>
      </c>
      <c r="C6233" t="s">
        <v>290</v>
      </c>
      <c r="D6233" t="s">
        <v>893</v>
      </c>
      <c r="E6233" t="s">
        <v>331</v>
      </c>
      <c r="F6233" t="s">
        <v>332</v>
      </c>
      <c r="G6233" t="s">
        <v>129</v>
      </c>
      <c r="H6233" t="s">
        <v>892</v>
      </c>
      <c r="I6233" s="68" t="str">
        <f>VLOOKUP(E6233,Refs!$P$2:$R$29,3,FALSE)</f>
        <v>Y59</v>
      </c>
      <c r="J6233" s="68" t="str">
        <f>VLOOKUP(E6233,Refs!$P$2:$S$29,4,FALSE)</f>
        <v>South East</v>
      </c>
      <c r="K6233" s="28" t="str">
        <f t="shared" si="198"/>
        <v>-</v>
      </c>
    </row>
    <row r="6234" spans="1:11" x14ac:dyDescent="0.35">
      <c r="A6234" s="69">
        <f t="shared" si="199"/>
        <v>45809</v>
      </c>
      <c r="B6234" t="s">
        <v>921</v>
      </c>
      <c r="C6234" t="s">
        <v>290</v>
      </c>
      <c r="D6234" t="s">
        <v>893</v>
      </c>
      <c r="E6234" t="s">
        <v>331</v>
      </c>
      <c r="F6234" t="s">
        <v>332</v>
      </c>
      <c r="G6234" t="s">
        <v>130</v>
      </c>
      <c r="H6234" t="s">
        <v>892</v>
      </c>
      <c r="I6234" s="68" t="str">
        <f>VLOOKUP(E6234,Refs!$P$2:$R$29,3,FALSE)</f>
        <v>Y59</v>
      </c>
      <c r="J6234" s="68" t="str">
        <f>VLOOKUP(E6234,Refs!$P$2:$S$29,4,FALSE)</f>
        <v>South East</v>
      </c>
      <c r="K6234" s="28" t="str">
        <f t="shared" si="198"/>
        <v>-</v>
      </c>
    </row>
    <row r="6235" spans="1:11" x14ac:dyDescent="0.35">
      <c r="A6235" s="69">
        <f t="shared" si="199"/>
        <v>45809</v>
      </c>
      <c r="B6235" t="s">
        <v>921</v>
      </c>
      <c r="C6235" t="s">
        <v>290</v>
      </c>
      <c r="D6235" t="s">
        <v>893</v>
      </c>
      <c r="E6235" t="s">
        <v>331</v>
      </c>
      <c r="F6235" t="s">
        <v>332</v>
      </c>
      <c r="G6235" t="s">
        <v>131</v>
      </c>
      <c r="H6235" t="s">
        <v>892</v>
      </c>
      <c r="I6235" s="68" t="str">
        <f>VLOOKUP(E6235,Refs!$P$2:$R$29,3,FALSE)</f>
        <v>Y59</v>
      </c>
      <c r="J6235" s="68" t="str">
        <f>VLOOKUP(E6235,Refs!$P$2:$S$29,4,FALSE)</f>
        <v>South East</v>
      </c>
      <c r="K6235" s="28" t="str">
        <f t="shared" si="198"/>
        <v>-</v>
      </c>
    </row>
    <row r="6236" spans="1:11" x14ac:dyDescent="0.35">
      <c r="A6236" s="69">
        <f t="shared" si="199"/>
        <v>45809</v>
      </c>
      <c r="B6236" t="s">
        <v>921</v>
      </c>
      <c r="C6236" t="s">
        <v>290</v>
      </c>
      <c r="D6236" t="s">
        <v>893</v>
      </c>
      <c r="E6236" t="s">
        <v>331</v>
      </c>
      <c r="F6236" t="s">
        <v>332</v>
      </c>
      <c r="G6236" t="s">
        <v>132</v>
      </c>
      <c r="H6236" t="s">
        <v>892</v>
      </c>
      <c r="I6236" s="68" t="str">
        <f>VLOOKUP(E6236,Refs!$P$2:$R$29,3,FALSE)</f>
        <v>Y59</v>
      </c>
      <c r="J6236" s="68" t="str">
        <f>VLOOKUP(E6236,Refs!$P$2:$S$29,4,FALSE)</f>
        <v>South East</v>
      </c>
      <c r="K6236" s="28" t="str">
        <f t="shared" si="198"/>
        <v>-</v>
      </c>
    </row>
    <row r="6237" spans="1:11" x14ac:dyDescent="0.35">
      <c r="A6237" s="69">
        <f t="shared" si="199"/>
        <v>45809</v>
      </c>
      <c r="B6237" t="s">
        <v>921</v>
      </c>
      <c r="C6237" t="s">
        <v>290</v>
      </c>
      <c r="D6237" t="s">
        <v>893</v>
      </c>
      <c r="E6237" t="s">
        <v>331</v>
      </c>
      <c r="F6237" t="s">
        <v>332</v>
      </c>
      <c r="G6237" t="s">
        <v>133</v>
      </c>
      <c r="H6237" t="s">
        <v>892</v>
      </c>
      <c r="I6237" s="68" t="str">
        <f>VLOOKUP(E6237,Refs!$P$2:$R$29,3,FALSE)</f>
        <v>Y59</v>
      </c>
      <c r="J6237" s="68" t="str">
        <f>VLOOKUP(E6237,Refs!$P$2:$S$29,4,FALSE)</f>
        <v>South East</v>
      </c>
      <c r="K6237" s="28" t="str">
        <f t="shared" si="198"/>
        <v>-</v>
      </c>
    </row>
    <row r="6238" spans="1:11" x14ac:dyDescent="0.35">
      <c r="A6238" s="69">
        <f t="shared" si="199"/>
        <v>45809</v>
      </c>
      <c r="B6238" t="s">
        <v>921</v>
      </c>
      <c r="C6238" t="s">
        <v>290</v>
      </c>
      <c r="D6238" t="s">
        <v>893</v>
      </c>
      <c r="E6238" t="s">
        <v>331</v>
      </c>
      <c r="F6238" t="s">
        <v>332</v>
      </c>
      <c r="G6238" t="s">
        <v>134</v>
      </c>
      <c r="H6238">
        <v>3412</v>
      </c>
      <c r="I6238" s="68" t="str">
        <f>VLOOKUP(E6238,Refs!$P$2:$R$29,3,FALSE)</f>
        <v>Y59</v>
      </c>
      <c r="J6238" s="68" t="str">
        <f>VLOOKUP(E6238,Refs!$P$2:$S$29,4,FALSE)</f>
        <v>South East</v>
      </c>
      <c r="K6238" s="28">
        <f t="shared" si="198"/>
        <v>3412</v>
      </c>
    </row>
    <row r="6239" spans="1:11" x14ac:dyDescent="0.35">
      <c r="A6239" s="69">
        <f t="shared" si="199"/>
        <v>45809</v>
      </c>
      <c r="B6239" t="s">
        <v>921</v>
      </c>
      <c r="C6239" t="s">
        <v>290</v>
      </c>
      <c r="D6239" t="s">
        <v>893</v>
      </c>
      <c r="E6239" t="s">
        <v>331</v>
      </c>
      <c r="F6239" t="s">
        <v>332</v>
      </c>
      <c r="G6239" t="s">
        <v>135</v>
      </c>
      <c r="H6239">
        <v>3304</v>
      </c>
      <c r="I6239" s="68" t="str">
        <f>VLOOKUP(E6239,Refs!$P$2:$R$29,3,FALSE)</f>
        <v>Y59</v>
      </c>
      <c r="J6239" s="68" t="str">
        <f>VLOOKUP(E6239,Refs!$P$2:$S$29,4,FALSE)</f>
        <v>South East</v>
      </c>
      <c r="K6239" s="28">
        <f t="shared" si="198"/>
        <v>3304</v>
      </c>
    </row>
    <row r="6240" spans="1:11" x14ac:dyDescent="0.35">
      <c r="A6240" s="69">
        <f t="shared" si="199"/>
        <v>45809</v>
      </c>
      <c r="B6240" t="s">
        <v>921</v>
      </c>
      <c r="C6240" t="s">
        <v>290</v>
      </c>
      <c r="D6240" t="s">
        <v>893</v>
      </c>
      <c r="E6240" t="s">
        <v>331</v>
      </c>
      <c r="F6240" t="s">
        <v>332</v>
      </c>
      <c r="G6240" t="s">
        <v>136</v>
      </c>
      <c r="H6240" t="s">
        <v>892</v>
      </c>
      <c r="I6240" s="68" t="str">
        <f>VLOOKUP(E6240,Refs!$P$2:$R$29,3,FALSE)</f>
        <v>Y59</v>
      </c>
      <c r="J6240" s="68" t="str">
        <f>VLOOKUP(E6240,Refs!$P$2:$S$29,4,FALSE)</f>
        <v>South East</v>
      </c>
      <c r="K6240" s="28" t="str">
        <f t="shared" si="198"/>
        <v>-</v>
      </c>
    </row>
    <row r="6241" spans="1:11" x14ac:dyDescent="0.35">
      <c r="A6241" s="69">
        <f t="shared" si="199"/>
        <v>45809</v>
      </c>
      <c r="B6241" t="s">
        <v>921</v>
      </c>
      <c r="C6241" t="s">
        <v>290</v>
      </c>
      <c r="D6241" t="s">
        <v>893</v>
      </c>
      <c r="E6241" t="s">
        <v>331</v>
      </c>
      <c r="F6241" t="s">
        <v>332</v>
      </c>
      <c r="G6241" t="s">
        <v>137</v>
      </c>
      <c r="H6241" t="s">
        <v>892</v>
      </c>
      <c r="I6241" s="68" t="str">
        <f>VLOOKUP(E6241,Refs!$P$2:$R$29,3,FALSE)</f>
        <v>Y59</v>
      </c>
      <c r="J6241" s="68" t="str">
        <f>VLOOKUP(E6241,Refs!$P$2:$S$29,4,FALSE)</f>
        <v>South East</v>
      </c>
      <c r="K6241" s="28" t="str">
        <f t="shared" si="198"/>
        <v>-</v>
      </c>
    </row>
    <row r="6242" spans="1:11" x14ac:dyDescent="0.35">
      <c r="A6242" s="69">
        <f t="shared" si="199"/>
        <v>45809</v>
      </c>
      <c r="B6242" t="s">
        <v>921</v>
      </c>
      <c r="C6242" t="s">
        <v>290</v>
      </c>
      <c r="D6242" t="s">
        <v>893</v>
      </c>
      <c r="E6242" t="s">
        <v>331</v>
      </c>
      <c r="F6242" t="s">
        <v>332</v>
      </c>
      <c r="G6242" t="s">
        <v>138</v>
      </c>
      <c r="H6242" t="s">
        <v>892</v>
      </c>
      <c r="I6242" s="68" t="str">
        <f>VLOOKUP(E6242,Refs!$P$2:$R$29,3,FALSE)</f>
        <v>Y59</v>
      </c>
      <c r="J6242" s="68" t="str">
        <f>VLOOKUP(E6242,Refs!$P$2:$S$29,4,FALSE)</f>
        <v>South East</v>
      </c>
      <c r="K6242" s="28" t="str">
        <f t="shared" si="198"/>
        <v>-</v>
      </c>
    </row>
    <row r="6243" spans="1:11" x14ac:dyDescent="0.35">
      <c r="A6243" s="69">
        <f t="shared" si="199"/>
        <v>45809</v>
      </c>
      <c r="B6243" t="s">
        <v>921</v>
      </c>
      <c r="C6243" t="s">
        <v>290</v>
      </c>
      <c r="D6243" t="s">
        <v>893</v>
      </c>
      <c r="E6243" t="s">
        <v>331</v>
      </c>
      <c r="F6243" t="s">
        <v>332</v>
      </c>
      <c r="G6243" t="s">
        <v>139</v>
      </c>
      <c r="H6243" t="s">
        <v>892</v>
      </c>
      <c r="I6243" s="68" t="str">
        <f>VLOOKUP(E6243,Refs!$P$2:$R$29,3,FALSE)</f>
        <v>Y59</v>
      </c>
      <c r="J6243" s="68" t="str">
        <f>VLOOKUP(E6243,Refs!$P$2:$S$29,4,FALSE)</f>
        <v>South East</v>
      </c>
      <c r="K6243" s="28" t="str">
        <f t="shared" si="198"/>
        <v>-</v>
      </c>
    </row>
    <row r="6244" spans="1:11" x14ac:dyDescent="0.35">
      <c r="A6244" s="69">
        <f t="shared" si="199"/>
        <v>45809</v>
      </c>
      <c r="B6244" t="s">
        <v>921</v>
      </c>
      <c r="C6244" t="s">
        <v>290</v>
      </c>
      <c r="D6244" t="s">
        <v>893</v>
      </c>
      <c r="E6244" t="s">
        <v>331</v>
      </c>
      <c r="F6244" t="s">
        <v>332</v>
      </c>
      <c r="G6244" t="s">
        <v>140</v>
      </c>
      <c r="H6244">
        <v>1847</v>
      </c>
      <c r="I6244" s="68" t="str">
        <f>VLOOKUP(E6244,Refs!$P$2:$R$29,3,FALSE)</f>
        <v>Y59</v>
      </c>
      <c r="J6244" s="68" t="str">
        <f>VLOOKUP(E6244,Refs!$P$2:$S$29,4,FALSE)</f>
        <v>South East</v>
      </c>
      <c r="K6244" s="28">
        <f t="shared" si="198"/>
        <v>1847</v>
      </c>
    </row>
    <row r="6245" spans="1:11" x14ac:dyDescent="0.35">
      <c r="A6245" s="69">
        <f t="shared" si="199"/>
        <v>45809</v>
      </c>
      <c r="B6245" t="s">
        <v>921</v>
      </c>
      <c r="C6245" t="s">
        <v>290</v>
      </c>
      <c r="D6245" t="s">
        <v>893</v>
      </c>
      <c r="E6245" t="s">
        <v>331</v>
      </c>
      <c r="F6245" t="s">
        <v>332</v>
      </c>
      <c r="G6245" t="s">
        <v>141</v>
      </c>
      <c r="H6245">
        <v>1791</v>
      </c>
      <c r="I6245" s="68" t="str">
        <f>VLOOKUP(E6245,Refs!$P$2:$R$29,3,FALSE)</f>
        <v>Y59</v>
      </c>
      <c r="J6245" s="68" t="str">
        <f>VLOOKUP(E6245,Refs!$P$2:$S$29,4,FALSE)</f>
        <v>South East</v>
      </c>
      <c r="K6245" s="28">
        <f t="shared" si="198"/>
        <v>1791</v>
      </c>
    </row>
    <row r="6246" spans="1:11" x14ac:dyDescent="0.35">
      <c r="A6246" s="69">
        <f t="shared" si="199"/>
        <v>45809</v>
      </c>
      <c r="B6246" t="s">
        <v>921</v>
      </c>
      <c r="C6246" t="s">
        <v>290</v>
      </c>
      <c r="D6246" t="s">
        <v>893</v>
      </c>
      <c r="E6246" t="s">
        <v>331</v>
      </c>
      <c r="F6246" t="s">
        <v>332</v>
      </c>
      <c r="G6246" t="s">
        <v>730</v>
      </c>
      <c r="H6246" t="s">
        <v>892</v>
      </c>
      <c r="I6246" s="68" t="str">
        <f>VLOOKUP(E6246,Refs!$P$2:$R$29,3,FALSE)</f>
        <v>Y59</v>
      </c>
      <c r="J6246" s="68" t="str">
        <f>VLOOKUP(E6246,Refs!$P$2:$S$29,4,FALSE)</f>
        <v>South East</v>
      </c>
      <c r="K6246" s="28" t="str">
        <f t="shared" si="198"/>
        <v>-</v>
      </c>
    </row>
    <row r="6247" spans="1:11" x14ac:dyDescent="0.35">
      <c r="A6247" s="69">
        <f t="shared" si="199"/>
        <v>45809</v>
      </c>
      <c r="B6247" t="s">
        <v>921</v>
      </c>
      <c r="C6247" t="s">
        <v>290</v>
      </c>
      <c r="D6247" t="s">
        <v>893</v>
      </c>
      <c r="E6247" t="s">
        <v>331</v>
      </c>
      <c r="F6247" t="s">
        <v>332</v>
      </c>
      <c r="G6247" t="s">
        <v>729</v>
      </c>
      <c r="H6247" t="s">
        <v>892</v>
      </c>
      <c r="I6247" s="68" t="str">
        <f>VLOOKUP(E6247,Refs!$P$2:$R$29,3,FALSE)</f>
        <v>Y59</v>
      </c>
      <c r="J6247" s="68" t="str">
        <f>VLOOKUP(E6247,Refs!$P$2:$S$29,4,FALSE)</f>
        <v>South East</v>
      </c>
      <c r="K6247" s="28" t="str">
        <f t="shared" si="198"/>
        <v>-</v>
      </c>
    </row>
    <row r="6248" spans="1:11" x14ac:dyDescent="0.35">
      <c r="A6248" s="69">
        <f t="shared" si="199"/>
        <v>45809</v>
      </c>
      <c r="B6248" t="s">
        <v>921</v>
      </c>
      <c r="C6248" t="s">
        <v>290</v>
      </c>
      <c r="D6248" t="s">
        <v>893</v>
      </c>
      <c r="E6248" t="s">
        <v>331</v>
      </c>
      <c r="F6248" t="s">
        <v>332</v>
      </c>
      <c r="G6248" t="s">
        <v>732</v>
      </c>
      <c r="H6248" t="s">
        <v>892</v>
      </c>
      <c r="I6248" s="68" t="str">
        <f>VLOOKUP(E6248,Refs!$P$2:$R$29,3,FALSE)</f>
        <v>Y59</v>
      </c>
      <c r="J6248" s="68" t="str">
        <f>VLOOKUP(E6248,Refs!$P$2:$S$29,4,FALSE)</f>
        <v>South East</v>
      </c>
      <c r="K6248" s="28" t="str">
        <f t="shared" si="198"/>
        <v>-</v>
      </c>
    </row>
    <row r="6249" spans="1:11" x14ac:dyDescent="0.35">
      <c r="A6249" s="69">
        <f t="shared" si="199"/>
        <v>45809</v>
      </c>
      <c r="B6249" t="s">
        <v>921</v>
      </c>
      <c r="C6249" t="s">
        <v>290</v>
      </c>
      <c r="D6249" t="s">
        <v>893</v>
      </c>
      <c r="E6249" t="s">
        <v>331</v>
      </c>
      <c r="F6249" t="s">
        <v>332</v>
      </c>
      <c r="G6249" t="s">
        <v>731</v>
      </c>
      <c r="H6249" t="s">
        <v>892</v>
      </c>
      <c r="I6249" s="68" t="str">
        <f>VLOOKUP(E6249,Refs!$P$2:$R$29,3,FALSE)</f>
        <v>Y59</v>
      </c>
      <c r="J6249" s="68" t="str">
        <f>VLOOKUP(E6249,Refs!$P$2:$S$29,4,FALSE)</f>
        <v>South East</v>
      </c>
      <c r="K6249" s="28" t="str">
        <f t="shared" si="198"/>
        <v>-</v>
      </c>
    </row>
    <row r="6250" spans="1:11" x14ac:dyDescent="0.35">
      <c r="A6250" s="69">
        <f t="shared" si="199"/>
        <v>45809</v>
      </c>
      <c r="B6250" t="s">
        <v>921</v>
      </c>
      <c r="C6250" t="s">
        <v>284</v>
      </c>
      <c r="E6250" t="s">
        <v>300</v>
      </c>
      <c r="F6250" t="s">
        <v>301</v>
      </c>
      <c r="G6250" t="s">
        <v>10</v>
      </c>
      <c r="H6250">
        <v>169929</v>
      </c>
      <c r="I6250" s="68" t="str">
        <f>VLOOKUP(E6250,Refs!$P$2:$R$29,3,FALSE)</f>
        <v>Y63</v>
      </c>
      <c r="J6250" s="68" t="str">
        <f>VLOOKUP(E6250,Refs!$P$2:$S$29,4,FALSE)</f>
        <v>North East and Yorkshire</v>
      </c>
      <c r="K6250" s="28">
        <f t="shared" si="198"/>
        <v>169929</v>
      </c>
    </row>
    <row r="6251" spans="1:11" x14ac:dyDescent="0.35">
      <c r="A6251" s="69">
        <f t="shared" si="199"/>
        <v>45809</v>
      </c>
      <c r="B6251" t="s">
        <v>921</v>
      </c>
      <c r="C6251" t="s">
        <v>284</v>
      </c>
      <c r="E6251" t="s">
        <v>300</v>
      </c>
      <c r="F6251" t="s">
        <v>301</v>
      </c>
      <c r="G6251" t="s">
        <v>70</v>
      </c>
      <c r="H6251">
        <v>2403</v>
      </c>
      <c r="I6251" s="68" t="str">
        <f>VLOOKUP(E6251,Refs!$P$2:$R$29,3,FALSE)</f>
        <v>Y63</v>
      </c>
      <c r="J6251" s="68" t="str">
        <f>VLOOKUP(E6251,Refs!$P$2:$S$29,4,FALSE)</f>
        <v>North East and Yorkshire</v>
      </c>
      <c r="K6251" s="28">
        <f t="shared" si="198"/>
        <v>2403</v>
      </c>
    </row>
    <row r="6252" spans="1:11" x14ac:dyDescent="0.35">
      <c r="A6252" s="69">
        <f t="shared" si="199"/>
        <v>45809</v>
      </c>
      <c r="B6252" t="s">
        <v>921</v>
      </c>
      <c r="C6252" t="s">
        <v>284</v>
      </c>
      <c r="E6252" t="s">
        <v>300</v>
      </c>
      <c r="F6252" t="s">
        <v>301</v>
      </c>
      <c r="G6252" t="s">
        <v>20</v>
      </c>
      <c r="H6252">
        <v>148273</v>
      </c>
      <c r="I6252" s="68" t="str">
        <f>VLOOKUP(E6252,Refs!$P$2:$R$29,3,FALSE)</f>
        <v>Y63</v>
      </c>
      <c r="J6252" s="68" t="str">
        <f>VLOOKUP(E6252,Refs!$P$2:$S$29,4,FALSE)</f>
        <v>North East and Yorkshire</v>
      </c>
      <c r="K6252" s="28">
        <f t="shared" si="198"/>
        <v>148273</v>
      </c>
    </row>
    <row r="6253" spans="1:11" x14ac:dyDescent="0.35">
      <c r="A6253" s="69">
        <f t="shared" si="199"/>
        <v>45809</v>
      </c>
      <c r="B6253" t="s">
        <v>921</v>
      </c>
      <c r="C6253" t="s">
        <v>284</v>
      </c>
      <c r="E6253" t="s">
        <v>300</v>
      </c>
      <c r="F6253" t="s">
        <v>301</v>
      </c>
      <c r="G6253" t="s">
        <v>23</v>
      </c>
      <c r="H6253">
        <v>116995</v>
      </c>
      <c r="I6253" s="68" t="str">
        <f>VLOOKUP(E6253,Refs!$P$2:$R$29,3,FALSE)</f>
        <v>Y63</v>
      </c>
      <c r="J6253" s="68" t="str">
        <f>VLOOKUP(E6253,Refs!$P$2:$S$29,4,FALSE)</f>
        <v>North East and Yorkshire</v>
      </c>
      <c r="K6253" s="28">
        <f t="shared" si="198"/>
        <v>116995</v>
      </c>
    </row>
    <row r="6254" spans="1:11" x14ac:dyDescent="0.35">
      <c r="A6254" s="69">
        <f t="shared" si="199"/>
        <v>45809</v>
      </c>
      <c r="B6254" t="s">
        <v>921</v>
      </c>
      <c r="C6254" t="s">
        <v>284</v>
      </c>
      <c r="E6254" t="s">
        <v>300</v>
      </c>
      <c r="F6254" t="s">
        <v>301</v>
      </c>
      <c r="G6254" t="s">
        <v>19</v>
      </c>
      <c r="H6254">
        <v>9105</v>
      </c>
      <c r="I6254" s="68" t="str">
        <f>VLOOKUP(E6254,Refs!$P$2:$R$29,3,FALSE)</f>
        <v>Y63</v>
      </c>
      <c r="J6254" s="68" t="str">
        <f>VLOOKUP(E6254,Refs!$P$2:$S$29,4,FALSE)</f>
        <v>North East and Yorkshire</v>
      </c>
      <c r="K6254" s="28">
        <f t="shared" si="198"/>
        <v>9105</v>
      </c>
    </row>
    <row r="6255" spans="1:11" x14ac:dyDescent="0.35">
      <c r="A6255" s="69">
        <f t="shared" si="199"/>
        <v>45809</v>
      </c>
      <c r="B6255" t="s">
        <v>921</v>
      </c>
      <c r="C6255" t="s">
        <v>284</v>
      </c>
      <c r="E6255" t="s">
        <v>300</v>
      </c>
      <c r="F6255" t="s">
        <v>301</v>
      </c>
      <c r="G6255" t="s">
        <v>21</v>
      </c>
      <c r="H6255">
        <v>16869338</v>
      </c>
      <c r="I6255" s="68" t="str">
        <f>VLOOKUP(E6255,Refs!$P$2:$R$29,3,FALSE)</f>
        <v>Y63</v>
      </c>
      <c r="J6255" s="68" t="str">
        <f>VLOOKUP(E6255,Refs!$P$2:$S$29,4,FALSE)</f>
        <v>North East and Yorkshire</v>
      </c>
      <c r="K6255" s="28">
        <f t="shared" si="198"/>
        <v>16869338</v>
      </c>
    </row>
    <row r="6256" spans="1:11" x14ac:dyDescent="0.35">
      <c r="A6256" s="69">
        <f t="shared" si="199"/>
        <v>45809</v>
      </c>
      <c r="B6256" t="s">
        <v>921</v>
      </c>
      <c r="C6256" t="s">
        <v>284</v>
      </c>
      <c r="E6256" t="s">
        <v>300</v>
      </c>
      <c r="F6256" t="s">
        <v>301</v>
      </c>
      <c r="G6256" t="s">
        <v>71</v>
      </c>
      <c r="H6256">
        <v>274</v>
      </c>
      <c r="I6256" s="68" t="str">
        <f>VLOOKUP(E6256,Refs!$P$2:$R$29,3,FALSE)</f>
        <v>Y63</v>
      </c>
      <c r="J6256" s="68" t="str">
        <f>VLOOKUP(E6256,Refs!$P$2:$S$29,4,FALSE)</f>
        <v>North East and Yorkshire</v>
      </c>
      <c r="K6256" s="28">
        <f t="shared" si="198"/>
        <v>274</v>
      </c>
    </row>
    <row r="6257" spans="1:11" x14ac:dyDescent="0.35">
      <c r="A6257" s="69">
        <f t="shared" si="199"/>
        <v>45809</v>
      </c>
      <c r="B6257" t="s">
        <v>921</v>
      </c>
      <c r="C6257" t="s">
        <v>284</v>
      </c>
      <c r="E6257" t="s">
        <v>300</v>
      </c>
      <c r="F6257" t="s">
        <v>301</v>
      </c>
      <c r="G6257" t="s">
        <v>72</v>
      </c>
      <c r="H6257">
        <v>500</v>
      </c>
      <c r="I6257" s="68" t="str">
        <f>VLOOKUP(E6257,Refs!$P$2:$R$29,3,FALSE)</f>
        <v>Y63</v>
      </c>
      <c r="J6257" s="68" t="str">
        <f>VLOOKUP(E6257,Refs!$P$2:$S$29,4,FALSE)</f>
        <v>North East and Yorkshire</v>
      </c>
      <c r="K6257" s="28">
        <f t="shared" si="198"/>
        <v>500</v>
      </c>
    </row>
    <row r="6258" spans="1:11" x14ac:dyDescent="0.35">
      <c r="A6258" s="69">
        <f t="shared" si="199"/>
        <v>45809</v>
      </c>
      <c r="B6258" t="s">
        <v>921</v>
      </c>
      <c r="C6258" t="s">
        <v>284</v>
      </c>
      <c r="E6258" t="s">
        <v>300</v>
      </c>
      <c r="F6258" t="s">
        <v>301</v>
      </c>
      <c r="G6258" t="s">
        <v>73</v>
      </c>
      <c r="H6258">
        <v>4150557</v>
      </c>
      <c r="I6258" s="68" t="str">
        <f>VLOOKUP(E6258,Refs!$P$2:$R$29,3,FALSE)</f>
        <v>Y63</v>
      </c>
      <c r="J6258" s="68" t="str">
        <f>VLOOKUP(E6258,Refs!$P$2:$S$29,4,FALSE)</f>
        <v>North East and Yorkshire</v>
      </c>
      <c r="K6258" s="28">
        <f t="shared" si="198"/>
        <v>4150557</v>
      </c>
    </row>
    <row r="6259" spans="1:11" x14ac:dyDescent="0.35">
      <c r="A6259" s="69">
        <f t="shared" si="199"/>
        <v>45809</v>
      </c>
      <c r="B6259" t="s">
        <v>921</v>
      </c>
      <c r="C6259" t="s">
        <v>284</v>
      </c>
      <c r="E6259" t="s">
        <v>300</v>
      </c>
      <c r="F6259" t="s">
        <v>301</v>
      </c>
      <c r="G6259" t="s">
        <v>74</v>
      </c>
      <c r="H6259">
        <v>23597</v>
      </c>
      <c r="I6259" s="68" t="str">
        <f>VLOOKUP(E6259,Refs!$P$2:$R$29,3,FALSE)</f>
        <v>Y63</v>
      </c>
      <c r="J6259" s="68" t="str">
        <f>VLOOKUP(E6259,Refs!$P$2:$S$29,4,FALSE)</f>
        <v>North East and Yorkshire</v>
      </c>
      <c r="K6259" s="28">
        <f t="shared" si="198"/>
        <v>23597</v>
      </c>
    </row>
    <row r="6260" spans="1:11" x14ac:dyDescent="0.35">
      <c r="A6260" s="69">
        <f t="shared" si="199"/>
        <v>45809</v>
      </c>
      <c r="B6260" t="s">
        <v>921</v>
      </c>
      <c r="C6260" t="s">
        <v>284</v>
      </c>
      <c r="E6260" t="s">
        <v>300</v>
      </c>
      <c r="F6260" t="s">
        <v>301</v>
      </c>
      <c r="G6260" t="s">
        <v>75</v>
      </c>
      <c r="H6260">
        <v>87390105</v>
      </c>
      <c r="I6260" s="68" t="str">
        <f>VLOOKUP(E6260,Refs!$P$2:$R$29,3,FALSE)</f>
        <v>Y63</v>
      </c>
      <c r="J6260" s="68" t="str">
        <f>VLOOKUP(E6260,Refs!$P$2:$S$29,4,FALSE)</f>
        <v>North East and Yorkshire</v>
      </c>
      <c r="K6260" s="28">
        <f t="shared" si="198"/>
        <v>87390105</v>
      </c>
    </row>
    <row r="6261" spans="1:11" x14ac:dyDescent="0.35">
      <c r="A6261" s="69">
        <f t="shared" si="199"/>
        <v>45809</v>
      </c>
      <c r="B6261" t="s">
        <v>921</v>
      </c>
      <c r="C6261" t="s">
        <v>284</v>
      </c>
      <c r="E6261" t="s">
        <v>300</v>
      </c>
      <c r="F6261" t="s">
        <v>301</v>
      </c>
      <c r="G6261" t="s">
        <v>26</v>
      </c>
      <c r="H6261">
        <v>141127</v>
      </c>
      <c r="I6261" s="68" t="str">
        <f>VLOOKUP(E6261,Refs!$P$2:$R$29,3,FALSE)</f>
        <v>Y63</v>
      </c>
      <c r="J6261" s="68" t="str">
        <f>VLOOKUP(E6261,Refs!$P$2:$S$29,4,FALSE)</f>
        <v>North East and Yorkshire</v>
      </c>
      <c r="K6261" s="28">
        <f t="shared" si="198"/>
        <v>141127</v>
      </c>
    </row>
    <row r="6262" spans="1:11" x14ac:dyDescent="0.35">
      <c r="A6262" s="69">
        <f t="shared" si="199"/>
        <v>45809</v>
      </c>
      <c r="B6262" t="s">
        <v>921</v>
      </c>
      <c r="C6262" t="s">
        <v>284</v>
      </c>
      <c r="E6262" t="s">
        <v>300</v>
      </c>
      <c r="F6262" t="s">
        <v>301</v>
      </c>
      <c r="G6262" t="s">
        <v>76</v>
      </c>
      <c r="H6262">
        <v>7385</v>
      </c>
      <c r="I6262" s="68" t="str">
        <f>VLOOKUP(E6262,Refs!$P$2:$R$29,3,FALSE)</f>
        <v>Y63</v>
      </c>
      <c r="J6262" s="68" t="str">
        <f>VLOOKUP(E6262,Refs!$P$2:$S$29,4,FALSE)</f>
        <v>North East and Yorkshire</v>
      </c>
      <c r="K6262" s="28">
        <f t="shared" si="198"/>
        <v>7385</v>
      </c>
    </row>
    <row r="6263" spans="1:11" x14ac:dyDescent="0.35">
      <c r="A6263" s="69">
        <f t="shared" si="199"/>
        <v>45809</v>
      </c>
      <c r="B6263" t="s">
        <v>921</v>
      </c>
      <c r="C6263" t="s">
        <v>284</v>
      </c>
      <c r="E6263" t="s">
        <v>300</v>
      </c>
      <c r="F6263" t="s">
        <v>301</v>
      </c>
      <c r="G6263" t="s">
        <v>77</v>
      </c>
      <c r="H6263">
        <v>104419</v>
      </c>
      <c r="I6263" s="68" t="str">
        <f>VLOOKUP(E6263,Refs!$P$2:$R$29,3,FALSE)</f>
        <v>Y63</v>
      </c>
      <c r="J6263" s="68" t="str">
        <f>VLOOKUP(E6263,Refs!$P$2:$S$29,4,FALSE)</f>
        <v>North East and Yorkshire</v>
      </c>
      <c r="K6263" s="28">
        <f t="shared" si="198"/>
        <v>104419</v>
      </c>
    </row>
    <row r="6264" spans="1:11" x14ac:dyDescent="0.35">
      <c r="A6264" s="69">
        <f t="shared" si="199"/>
        <v>45809</v>
      </c>
      <c r="B6264" t="s">
        <v>921</v>
      </c>
      <c r="C6264" t="s">
        <v>284</v>
      </c>
      <c r="E6264" t="s">
        <v>300</v>
      </c>
      <c r="F6264" t="s">
        <v>301</v>
      </c>
      <c r="G6264" t="s">
        <v>78</v>
      </c>
      <c r="H6264">
        <v>23613</v>
      </c>
      <c r="I6264" s="68" t="str">
        <f>VLOOKUP(E6264,Refs!$P$2:$R$29,3,FALSE)</f>
        <v>Y63</v>
      </c>
      <c r="J6264" s="68" t="str">
        <f>VLOOKUP(E6264,Refs!$P$2:$S$29,4,FALSE)</f>
        <v>North East and Yorkshire</v>
      </c>
      <c r="K6264" s="28">
        <f t="shared" si="198"/>
        <v>23613</v>
      </c>
    </row>
    <row r="6265" spans="1:11" x14ac:dyDescent="0.35">
      <c r="A6265" s="69">
        <f t="shared" si="199"/>
        <v>45809</v>
      </c>
      <c r="B6265" t="s">
        <v>921</v>
      </c>
      <c r="C6265" t="s">
        <v>284</v>
      </c>
      <c r="E6265" t="s">
        <v>300</v>
      </c>
      <c r="F6265" t="s">
        <v>301</v>
      </c>
      <c r="G6265" t="s">
        <v>79</v>
      </c>
      <c r="H6265">
        <v>5710</v>
      </c>
      <c r="I6265" s="68" t="str">
        <f>VLOOKUP(E6265,Refs!$P$2:$R$29,3,FALSE)</f>
        <v>Y63</v>
      </c>
      <c r="J6265" s="68" t="str">
        <f>VLOOKUP(E6265,Refs!$P$2:$S$29,4,FALSE)</f>
        <v>North East and Yorkshire</v>
      </c>
      <c r="K6265" s="28">
        <f t="shared" si="198"/>
        <v>5710</v>
      </c>
    </row>
    <row r="6266" spans="1:11" x14ac:dyDescent="0.35">
      <c r="A6266" s="69">
        <f t="shared" si="199"/>
        <v>45809</v>
      </c>
      <c r="B6266" t="s">
        <v>921</v>
      </c>
      <c r="C6266" t="s">
        <v>284</v>
      </c>
      <c r="E6266" t="s">
        <v>300</v>
      </c>
      <c r="F6266" t="s">
        <v>301</v>
      </c>
      <c r="G6266" t="s">
        <v>80</v>
      </c>
      <c r="H6266">
        <v>0</v>
      </c>
      <c r="I6266" s="68" t="str">
        <f>VLOOKUP(E6266,Refs!$P$2:$R$29,3,FALSE)</f>
        <v>Y63</v>
      </c>
      <c r="J6266" s="68" t="str">
        <f>VLOOKUP(E6266,Refs!$P$2:$S$29,4,FALSE)</f>
        <v>North East and Yorkshire</v>
      </c>
      <c r="K6266" s="28" t="str">
        <f t="shared" si="198"/>
        <v/>
      </c>
    </row>
    <row r="6267" spans="1:11" x14ac:dyDescent="0.35">
      <c r="A6267" s="69">
        <f t="shared" si="199"/>
        <v>45809</v>
      </c>
      <c r="B6267" t="s">
        <v>921</v>
      </c>
      <c r="C6267" t="s">
        <v>284</v>
      </c>
      <c r="E6267" t="s">
        <v>300</v>
      </c>
      <c r="F6267" t="s">
        <v>301</v>
      </c>
      <c r="G6267" t="s">
        <v>25</v>
      </c>
      <c r="H6267">
        <v>59037</v>
      </c>
      <c r="I6267" s="68" t="str">
        <f>VLOOKUP(E6267,Refs!$P$2:$R$29,3,FALSE)</f>
        <v>Y63</v>
      </c>
      <c r="J6267" s="68" t="str">
        <f>VLOOKUP(E6267,Refs!$P$2:$S$29,4,FALSE)</f>
        <v>North East and Yorkshire</v>
      </c>
      <c r="K6267" s="28">
        <f t="shared" si="198"/>
        <v>59037</v>
      </c>
    </row>
    <row r="6268" spans="1:11" x14ac:dyDescent="0.35">
      <c r="A6268" s="69">
        <f t="shared" si="199"/>
        <v>45809</v>
      </c>
      <c r="B6268" t="s">
        <v>921</v>
      </c>
      <c r="C6268" t="s">
        <v>284</v>
      </c>
      <c r="E6268" t="s">
        <v>300</v>
      </c>
      <c r="F6268" t="s">
        <v>301</v>
      </c>
      <c r="G6268" t="s">
        <v>81</v>
      </c>
      <c r="H6268">
        <v>1261</v>
      </c>
      <c r="I6268" s="68" t="str">
        <f>VLOOKUP(E6268,Refs!$P$2:$R$29,3,FALSE)</f>
        <v>Y63</v>
      </c>
      <c r="J6268" s="68" t="str">
        <f>VLOOKUP(E6268,Refs!$P$2:$S$29,4,FALSE)</f>
        <v>North East and Yorkshire</v>
      </c>
      <c r="K6268" s="28">
        <f t="shared" si="198"/>
        <v>1261</v>
      </c>
    </row>
    <row r="6269" spans="1:11" x14ac:dyDescent="0.35">
      <c r="A6269" s="69">
        <f t="shared" si="199"/>
        <v>45809</v>
      </c>
      <c r="B6269" t="s">
        <v>921</v>
      </c>
      <c r="C6269" t="s">
        <v>284</v>
      </c>
      <c r="E6269" t="s">
        <v>300</v>
      </c>
      <c r="F6269" t="s">
        <v>301</v>
      </c>
      <c r="G6269" t="s">
        <v>82</v>
      </c>
      <c r="H6269">
        <v>17537</v>
      </c>
      <c r="I6269" s="68" t="str">
        <f>VLOOKUP(E6269,Refs!$P$2:$R$29,3,FALSE)</f>
        <v>Y63</v>
      </c>
      <c r="J6269" s="68" t="str">
        <f>VLOOKUP(E6269,Refs!$P$2:$S$29,4,FALSE)</f>
        <v>North East and Yorkshire</v>
      </c>
      <c r="K6269" s="28">
        <f t="shared" si="198"/>
        <v>17537</v>
      </c>
    </row>
    <row r="6270" spans="1:11" x14ac:dyDescent="0.35">
      <c r="A6270" s="69">
        <f t="shared" si="199"/>
        <v>45809</v>
      </c>
      <c r="B6270" t="s">
        <v>921</v>
      </c>
      <c r="C6270" t="s">
        <v>284</v>
      </c>
      <c r="E6270" t="s">
        <v>300</v>
      </c>
      <c r="F6270" t="s">
        <v>301</v>
      </c>
      <c r="G6270" t="s">
        <v>83</v>
      </c>
      <c r="H6270">
        <v>5685</v>
      </c>
      <c r="I6270" s="68" t="str">
        <f>VLOOKUP(E6270,Refs!$P$2:$R$29,3,FALSE)</f>
        <v>Y63</v>
      </c>
      <c r="J6270" s="68" t="str">
        <f>VLOOKUP(E6270,Refs!$P$2:$S$29,4,FALSE)</f>
        <v>North East and Yorkshire</v>
      </c>
      <c r="K6270" s="28">
        <f t="shared" si="198"/>
        <v>5685</v>
      </c>
    </row>
    <row r="6271" spans="1:11" x14ac:dyDescent="0.35">
      <c r="A6271" s="69">
        <f t="shared" si="199"/>
        <v>45809</v>
      </c>
      <c r="B6271" t="s">
        <v>921</v>
      </c>
      <c r="C6271" t="s">
        <v>284</v>
      </c>
      <c r="E6271" t="s">
        <v>300</v>
      </c>
      <c r="F6271" t="s">
        <v>301</v>
      </c>
      <c r="G6271" t="s">
        <v>84</v>
      </c>
      <c r="H6271">
        <v>5945</v>
      </c>
      <c r="I6271" s="68" t="str">
        <f>VLOOKUP(E6271,Refs!$P$2:$R$29,3,FALSE)</f>
        <v>Y63</v>
      </c>
      <c r="J6271" s="68" t="str">
        <f>VLOOKUP(E6271,Refs!$P$2:$S$29,4,FALSE)</f>
        <v>North East and Yorkshire</v>
      </c>
      <c r="K6271" s="28">
        <f t="shared" si="198"/>
        <v>5945</v>
      </c>
    </row>
    <row r="6272" spans="1:11" x14ac:dyDescent="0.35">
      <c r="A6272" s="69">
        <f t="shared" si="199"/>
        <v>45809</v>
      </c>
      <c r="B6272" t="s">
        <v>921</v>
      </c>
      <c r="C6272" t="s">
        <v>284</v>
      </c>
      <c r="E6272" t="s">
        <v>300</v>
      </c>
      <c r="F6272" t="s">
        <v>301</v>
      </c>
      <c r="G6272" t="s">
        <v>85</v>
      </c>
      <c r="H6272">
        <v>22878</v>
      </c>
      <c r="I6272" s="68" t="str">
        <f>VLOOKUP(E6272,Refs!$P$2:$R$29,3,FALSE)</f>
        <v>Y63</v>
      </c>
      <c r="J6272" s="68" t="str">
        <f>VLOOKUP(E6272,Refs!$P$2:$S$29,4,FALSE)</f>
        <v>North East and Yorkshire</v>
      </c>
      <c r="K6272" s="28">
        <f t="shared" si="198"/>
        <v>22878</v>
      </c>
    </row>
    <row r="6273" spans="1:11" x14ac:dyDescent="0.35">
      <c r="A6273" s="69">
        <f t="shared" si="199"/>
        <v>45809</v>
      </c>
      <c r="B6273" t="s">
        <v>921</v>
      </c>
      <c r="C6273" t="s">
        <v>284</v>
      </c>
      <c r="E6273" t="s">
        <v>300</v>
      </c>
      <c r="F6273" t="s">
        <v>301</v>
      </c>
      <c r="G6273" t="s">
        <v>86</v>
      </c>
      <c r="H6273">
        <v>6066</v>
      </c>
      <c r="I6273" s="68" t="str">
        <f>VLOOKUP(E6273,Refs!$P$2:$R$29,3,FALSE)</f>
        <v>Y63</v>
      </c>
      <c r="J6273" s="68" t="str">
        <f>VLOOKUP(E6273,Refs!$P$2:$S$29,4,FALSE)</f>
        <v>North East and Yorkshire</v>
      </c>
      <c r="K6273" s="28">
        <f t="shared" si="198"/>
        <v>6066</v>
      </c>
    </row>
    <row r="6274" spans="1:11" x14ac:dyDescent="0.35">
      <c r="A6274" s="69">
        <f t="shared" si="199"/>
        <v>45809</v>
      </c>
      <c r="B6274" t="s">
        <v>921</v>
      </c>
      <c r="C6274" t="s">
        <v>284</v>
      </c>
      <c r="E6274" t="s">
        <v>300</v>
      </c>
      <c r="F6274" t="s">
        <v>301</v>
      </c>
      <c r="G6274" t="s">
        <v>87</v>
      </c>
      <c r="H6274">
        <v>2026</v>
      </c>
      <c r="I6274" s="68" t="str">
        <f>VLOOKUP(E6274,Refs!$P$2:$R$29,3,FALSE)</f>
        <v>Y63</v>
      </c>
      <c r="J6274" s="68" t="str">
        <f>VLOOKUP(E6274,Refs!$P$2:$S$29,4,FALSE)</f>
        <v>North East and Yorkshire</v>
      </c>
      <c r="K6274" s="28">
        <f t="shared" ref="K6274:K6337" si="200">IF(OR(H6274="NULL",H6274=0,H6274=""),"",H6274)</f>
        <v>2026</v>
      </c>
    </row>
    <row r="6275" spans="1:11" x14ac:dyDescent="0.35">
      <c r="A6275" s="69">
        <f t="shared" ref="A6275:A6338" si="201">DATEVALUE(RIGHT(B6275,8))</f>
        <v>45809</v>
      </c>
      <c r="B6275" t="s">
        <v>921</v>
      </c>
      <c r="C6275" t="s">
        <v>284</v>
      </c>
      <c r="E6275" t="s">
        <v>300</v>
      </c>
      <c r="F6275" t="s">
        <v>301</v>
      </c>
      <c r="G6275" t="s">
        <v>88</v>
      </c>
      <c r="H6275">
        <v>15681</v>
      </c>
      <c r="I6275" s="68" t="str">
        <f>VLOOKUP(E6275,Refs!$P$2:$R$29,3,FALSE)</f>
        <v>Y63</v>
      </c>
      <c r="J6275" s="68" t="str">
        <f>VLOOKUP(E6275,Refs!$P$2:$S$29,4,FALSE)</f>
        <v>North East and Yorkshire</v>
      </c>
      <c r="K6275" s="28">
        <f t="shared" si="200"/>
        <v>15681</v>
      </c>
    </row>
    <row r="6276" spans="1:11" x14ac:dyDescent="0.35">
      <c r="A6276" s="69">
        <f t="shared" si="201"/>
        <v>45809</v>
      </c>
      <c r="B6276" t="s">
        <v>921</v>
      </c>
      <c r="C6276" t="s">
        <v>284</v>
      </c>
      <c r="E6276" t="s">
        <v>300</v>
      </c>
      <c r="F6276" t="s">
        <v>301</v>
      </c>
      <c r="G6276" t="s">
        <v>89</v>
      </c>
      <c r="H6276">
        <v>37335</v>
      </c>
      <c r="I6276" s="68" t="str">
        <f>VLOOKUP(E6276,Refs!$P$2:$R$29,3,FALSE)</f>
        <v>Y63</v>
      </c>
      <c r="J6276" s="68" t="str">
        <f>VLOOKUP(E6276,Refs!$P$2:$S$29,4,FALSE)</f>
        <v>North East and Yorkshire</v>
      </c>
      <c r="K6276" s="28">
        <f t="shared" si="200"/>
        <v>37335</v>
      </c>
    </row>
    <row r="6277" spans="1:11" x14ac:dyDescent="0.35">
      <c r="A6277" s="69">
        <f t="shared" si="201"/>
        <v>45809</v>
      </c>
      <c r="B6277" t="s">
        <v>921</v>
      </c>
      <c r="C6277" t="s">
        <v>284</v>
      </c>
      <c r="E6277" t="s">
        <v>300</v>
      </c>
      <c r="F6277" t="s">
        <v>301</v>
      </c>
      <c r="G6277" t="s">
        <v>90</v>
      </c>
      <c r="H6277">
        <v>141126</v>
      </c>
      <c r="I6277" s="68" t="str">
        <f>VLOOKUP(E6277,Refs!$P$2:$R$29,3,FALSE)</f>
        <v>Y63</v>
      </c>
      <c r="J6277" s="68" t="str">
        <f>VLOOKUP(E6277,Refs!$P$2:$S$29,4,FALSE)</f>
        <v>North East and Yorkshire</v>
      </c>
      <c r="K6277" s="28">
        <f t="shared" si="200"/>
        <v>141126</v>
      </c>
    </row>
    <row r="6278" spans="1:11" x14ac:dyDescent="0.35">
      <c r="A6278" s="69">
        <f t="shared" si="201"/>
        <v>45809</v>
      </c>
      <c r="B6278" t="s">
        <v>921</v>
      </c>
      <c r="C6278" t="s">
        <v>284</v>
      </c>
      <c r="E6278" t="s">
        <v>300</v>
      </c>
      <c r="F6278" t="s">
        <v>301</v>
      </c>
      <c r="G6278" t="s">
        <v>27</v>
      </c>
      <c r="H6278">
        <v>15740</v>
      </c>
      <c r="I6278" s="68" t="str">
        <f>VLOOKUP(E6278,Refs!$P$2:$R$29,3,FALSE)</f>
        <v>Y63</v>
      </c>
      <c r="J6278" s="68" t="str">
        <f>VLOOKUP(E6278,Refs!$P$2:$S$29,4,FALSE)</f>
        <v>North East and Yorkshire</v>
      </c>
      <c r="K6278" s="28">
        <f t="shared" si="200"/>
        <v>15740</v>
      </c>
    </row>
    <row r="6279" spans="1:11" x14ac:dyDescent="0.35">
      <c r="A6279" s="69">
        <f t="shared" si="201"/>
        <v>45809</v>
      </c>
      <c r="B6279" t="s">
        <v>921</v>
      </c>
      <c r="C6279" t="s">
        <v>284</v>
      </c>
      <c r="E6279" t="s">
        <v>300</v>
      </c>
      <c r="F6279" t="s">
        <v>301</v>
      </c>
      <c r="G6279" t="s">
        <v>29</v>
      </c>
      <c r="H6279">
        <v>21258</v>
      </c>
      <c r="I6279" s="68" t="str">
        <f>VLOOKUP(E6279,Refs!$P$2:$R$29,3,FALSE)</f>
        <v>Y63</v>
      </c>
      <c r="J6279" s="68" t="str">
        <f>VLOOKUP(E6279,Refs!$P$2:$S$29,4,FALSE)</f>
        <v>North East and Yorkshire</v>
      </c>
      <c r="K6279" s="28">
        <f t="shared" si="200"/>
        <v>21258</v>
      </c>
    </row>
    <row r="6280" spans="1:11" x14ac:dyDescent="0.35">
      <c r="A6280" s="69">
        <f t="shared" si="201"/>
        <v>45809</v>
      </c>
      <c r="B6280" t="s">
        <v>921</v>
      </c>
      <c r="C6280" t="s">
        <v>284</v>
      </c>
      <c r="E6280" t="s">
        <v>300</v>
      </c>
      <c r="F6280" t="s">
        <v>301</v>
      </c>
      <c r="G6280" t="s">
        <v>91</v>
      </c>
      <c r="H6280">
        <v>16077</v>
      </c>
      <c r="I6280" s="68" t="str">
        <f>VLOOKUP(E6280,Refs!$P$2:$R$29,3,FALSE)</f>
        <v>Y63</v>
      </c>
      <c r="J6280" s="68" t="str">
        <f>VLOOKUP(E6280,Refs!$P$2:$S$29,4,FALSE)</f>
        <v>North East and Yorkshire</v>
      </c>
      <c r="K6280" s="28">
        <f t="shared" si="200"/>
        <v>16077</v>
      </c>
    </row>
    <row r="6281" spans="1:11" x14ac:dyDescent="0.35">
      <c r="A6281" s="69">
        <f t="shared" si="201"/>
        <v>45809</v>
      </c>
      <c r="B6281" t="s">
        <v>921</v>
      </c>
      <c r="C6281" t="s">
        <v>284</v>
      </c>
      <c r="E6281" t="s">
        <v>300</v>
      </c>
      <c r="F6281" t="s">
        <v>301</v>
      </c>
      <c r="G6281" t="s">
        <v>92</v>
      </c>
      <c r="H6281">
        <v>9</v>
      </c>
      <c r="I6281" s="68" t="str">
        <f>VLOOKUP(E6281,Refs!$P$2:$R$29,3,FALSE)</f>
        <v>Y63</v>
      </c>
      <c r="J6281" s="68" t="str">
        <f>VLOOKUP(E6281,Refs!$P$2:$S$29,4,FALSE)</f>
        <v>North East and Yorkshire</v>
      </c>
      <c r="K6281" s="28">
        <f t="shared" si="200"/>
        <v>9</v>
      </c>
    </row>
    <row r="6282" spans="1:11" x14ac:dyDescent="0.35">
      <c r="A6282" s="69">
        <f t="shared" si="201"/>
        <v>45809</v>
      </c>
      <c r="B6282" t="s">
        <v>921</v>
      </c>
      <c r="C6282" t="s">
        <v>284</v>
      </c>
      <c r="E6282" t="s">
        <v>300</v>
      </c>
      <c r="F6282" t="s">
        <v>301</v>
      </c>
      <c r="G6282" t="s">
        <v>93</v>
      </c>
      <c r="H6282">
        <v>13000</v>
      </c>
      <c r="I6282" s="68" t="str">
        <f>VLOOKUP(E6282,Refs!$P$2:$R$29,3,FALSE)</f>
        <v>Y63</v>
      </c>
      <c r="J6282" s="68" t="str">
        <f>VLOOKUP(E6282,Refs!$P$2:$S$29,4,FALSE)</f>
        <v>North East and Yorkshire</v>
      </c>
      <c r="K6282" s="28">
        <f t="shared" si="200"/>
        <v>13000</v>
      </c>
    </row>
    <row r="6283" spans="1:11" x14ac:dyDescent="0.35">
      <c r="A6283" s="69">
        <f t="shared" si="201"/>
        <v>45809</v>
      </c>
      <c r="B6283" t="s">
        <v>921</v>
      </c>
      <c r="C6283" t="s">
        <v>284</v>
      </c>
      <c r="E6283" t="s">
        <v>300</v>
      </c>
      <c r="F6283" t="s">
        <v>301</v>
      </c>
      <c r="G6283" t="s">
        <v>94</v>
      </c>
      <c r="H6283">
        <v>532</v>
      </c>
      <c r="I6283" s="68" t="str">
        <f>VLOOKUP(E6283,Refs!$P$2:$R$29,3,FALSE)</f>
        <v>Y63</v>
      </c>
      <c r="J6283" s="68" t="str">
        <f>VLOOKUP(E6283,Refs!$P$2:$S$29,4,FALSE)</f>
        <v>North East and Yorkshire</v>
      </c>
      <c r="K6283" s="28">
        <f t="shared" si="200"/>
        <v>532</v>
      </c>
    </row>
    <row r="6284" spans="1:11" x14ac:dyDescent="0.35">
      <c r="A6284" s="69">
        <f t="shared" si="201"/>
        <v>45809</v>
      </c>
      <c r="B6284" t="s">
        <v>921</v>
      </c>
      <c r="C6284" t="s">
        <v>284</v>
      </c>
      <c r="E6284" t="s">
        <v>300</v>
      </c>
      <c r="F6284" t="s">
        <v>301</v>
      </c>
      <c r="G6284" t="s">
        <v>95</v>
      </c>
      <c r="H6284">
        <v>5031</v>
      </c>
      <c r="I6284" s="68" t="str">
        <f>VLOOKUP(E6284,Refs!$P$2:$R$29,3,FALSE)</f>
        <v>Y63</v>
      </c>
      <c r="J6284" s="68" t="str">
        <f>VLOOKUP(E6284,Refs!$P$2:$S$29,4,FALSE)</f>
        <v>North East and Yorkshire</v>
      </c>
      <c r="K6284" s="28">
        <f t="shared" si="200"/>
        <v>5031</v>
      </c>
    </row>
    <row r="6285" spans="1:11" x14ac:dyDescent="0.35">
      <c r="A6285" s="69">
        <f t="shared" si="201"/>
        <v>45809</v>
      </c>
      <c r="B6285" t="s">
        <v>921</v>
      </c>
      <c r="C6285" t="s">
        <v>284</v>
      </c>
      <c r="E6285" t="s">
        <v>300</v>
      </c>
      <c r="F6285" t="s">
        <v>301</v>
      </c>
      <c r="G6285" t="s">
        <v>96</v>
      </c>
      <c r="H6285">
        <v>2475</v>
      </c>
      <c r="I6285" s="68" t="str">
        <f>VLOOKUP(E6285,Refs!$P$2:$R$29,3,FALSE)</f>
        <v>Y63</v>
      </c>
      <c r="J6285" s="68" t="str">
        <f>VLOOKUP(E6285,Refs!$P$2:$S$29,4,FALSE)</f>
        <v>North East and Yorkshire</v>
      </c>
      <c r="K6285" s="28">
        <f t="shared" si="200"/>
        <v>2475</v>
      </c>
    </row>
    <row r="6286" spans="1:11" x14ac:dyDescent="0.35">
      <c r="A6286" s="69">
        <f t="shared" si="201"/>
        <v>45809</v>
      </c>
      <c r="B6286" t="s">
        <v>921</v>
      </c>
      <c r="C6286" t="s">
        <v>284</v>
      </c>
      <c r="E6286" t="s">
        <v>300</v>
      </c>
      <c r="F6286" t="s">
        <v>301</v>
      </c>
      <c r="G6286" t="s">
        <v>97</v>
      </c>
      <c r="H6286">
        <v>6501</v>
      </c>
      <c r="I6286" s="68" t="str">
        <f>VLOOKUP(E6286,Refs!$P$2:$R$29,3,FALSE)</f>
        <v>Y63</v>
      </c>
      <c r="J6286" s="68" t="str">
        <f>VLOOKUP(E6286,Refs!$P$2:$S$29,4,FALSE)</f>
        <v>North East and Yorkshire</v>
      </c>
      <c r="K6286" s="28">
        <f t="shared" si="200"/>
        <v>6501</v>
      </c>
    </row>
    <row r="6287" spans="1:11" x14ac:dyDescent="0.35">
      <c r="A6287" s="69">
        <f t="shared" si="201"/>
        <v>45809</v>
      </c>
      <c r="B6287" t="s">
        <v>921</v>
      </c>
      <c r="C6287" t="s">
        <v>284</v>
      </c>
      <c r="E6287" t="s">
        <v>300</v>
      </c>
      <c r="F6287" t="s">
        <v>301</v>
      </c>
      <c r="G6287" t="s">
        <v>31</v>
      </c>
      <c r="H6287">
        <v>2893</v>
      </c>
      <c r="I6287" s="68" t="str">
        <f>VLOOKUP(E6287,Refs!$P$2:$R$29,3,FALSE)</f>
        <v>Y63</v>
      </c>
      <c r="J6287" s="68" t="str">
        <f>VLOOKUP(E6287,Refs!$P$2:$S$29,4,FALSE)</f>
        <v>North East and Yorkshire</v>
      </c>
      <c r="K6287" s="28">
        <f t="shared" si="200"/>
        <v>2893</v>
      </c>
    </row>
    <row r="6288" spans="1:11" x14ac:dyDescent="0.35">
      <c r="A6288" s="69">
        <f t="shared" si="201"/>
        <v>45809</v>
      </c>
      <c r="B6288" t="s">
        <v>921</v>
      </c>
      <c r="C6288" t="s">
        <v>284</v>
      </c>
      <c r="E6288" t="s">
        <v>300</v>
      </c>
      <c r="F6288" t="s">
        <v>301</v>
      </c>
      <c r="G6288" t="s">
        <v>98</v>
      </c>
      <c r="H6288">
        <v>21327</v>
      </c>
      <c r="I6288" s="68" t="str">
        <f>VLOOKUP(E6288,Refs!$P$2:$R$29,3,FALSE)</f>
        <v>Y63</v>
      </c>
      <c r="J6288" s="68" t="str">
        <f>VLOOKUP(E6288,Refs!$P$2:$S$29,4,FALSE)</f>
        <v>North East and Yorkshire</v>
      </c>
      <c r="K6288" s="28">
        <f t="shared" si="200"/>
        <v>21327</v>
      </c>
    </row>
    <row r="6289" spans="1:11" x14ac:dyDescent="0.35">
      <c r="A6289" s="69">
        <f t="shared" si="201"/>
        <v>45809</v>
      </c>
      <c r="B6289" t="s">
        <v>921</v>
      </c>
      <c r="C6289" t="s">
        <v>284</v>
      </c>
      <c r="E6289" t="s">
        <v>300</v>
      </c>
      <c r="F6289" t="s">
        <v>301</v>
      </c>
      <c r="G6289" t="s">
        <v>99</v>
      </c>
      <c r="H6289">
        <v>12858</v>
      </c>
      <c r="I6289" s="68" t="str">
        <f>VLOOKUP(E6289,Refs!$P$2:$R$29,3,FALSE)</f>
        <v>Y63</v>
      </c>
      <c r="J6289" s="68" t="str">
        <f>VLOOKUP(E6289,Refs!$P$2:$S$29,4,FALSE)</f>
        <v>North East and Yorkshire</v>
      </c>
      <c r="K6289" s="28">
        <f t="shared" si="200"/>
        <v>12858</v>
      </c>
    </row>
    <row r="6290" spans="1:11" x14ac:dyDescent="0.35">
      <c r="A6290" s="69">
        <f t="shared" si="201"/>
        <v>45809</v>
      </c>
      <c r="B6290" t="s">
        <v>921</v>
      </c>
      <c r="C6290" t="s">
        <v>284</v>
      </c>
      <c r="E6290" t="s">
        <v>300</v>
      </c>
      <c r="F6290" t="s">
        <v>301</v>
      </c>
      <c r="G6290" t="s">
        <v>100</v>
      </c>
      <c r="H6290">
        <v>12827</v>
      </c>
      <c r="I6290" s="68" t="str">
        <f>VLOOKUP(E6290,Refs!$P$2:$R$29,3,FALSE)</f>
        <v>Y63</v>
      </c>
      <c r="J6290" s="68" t="str">
        <f>VLOOKUP(E6290,Refs!$P$2:$S$29,4,FALSE)</f>
        <v>North East and Yorkshire</v>
      </c>
      <c r="K6290" s="28">
        <f t="shared" si="200"/>
        <v>12827</v>
      </c>
    </row>
    <row r="6291" spans="1:11" x14ac:dyDescent="0.35">
      <c r="A6291" s="69">
        <f t="shared" si="201"/>
        <v>45809</v>
      </c>
      <c r="B6291" t="s">
        <v>921</v>
      </c>
      <c r="C6291" t="s">
        <v>284</v>
      </c>
      <c r="E6291" t="s">
        <v>300</v>
      </c>
      <c r="F6291" t="s">
        <v>301</v>
      </c>
      <c r="G6291" t="s">
        <v>101</v>
      </c>
      <c r="H6291">
        <v>12164</v>
      </c>
      <c r="I6291" s="68" t="str">
        <f>VLOOKUP(E6291,Refs!$P$2:$R$29,3,FALSE)</f>
        <v>Y63</v>
      </c>
      <c r="J6291" s="68" t="str">
        <f>VLOOKUP(E6291,Refs!$P$2:$S$29,4,FALSE)</f>
        <v>North East and Yorkshire</v>
      </c>
      <c r="K6291" s="28">
        <f t="shared" si="200"/>
        <v>12164</v>
      </c>
    </row>
    <row r="6292" spans="1:11" x14ac:dyDescent="0.35">
      <c r="A6292" s="69">
        <f t="shared" si="201"/>
        <v>45809</v>
      </c>
      <c r="B6292" t="s">
        <v>921</v>
      </c>
      <c r="C6292" t="s">
        <v>284</v>
      </c>
      <c r="E6292" t="s">
        <v>300</v>
      </c>
      <c r="F6292" t="s">
        <v>301</v>
      </c>
      <c r="G6292" t="s">
        <v>102</v>
      </c>
      <c r="H6292">
        <v>497</v>
      </c>
      <c r="I6292" s="68" t="str">
        <f>VLOOKUP(E6292,Refs!$P$2:$R$29,3,FALSE)</f>
        <v>Y63</v>
      </c>
      <c r="J6292" s="68" t="str">
        <f>VLOOKUP(E6292,Refs!$P$2:$S$29,4,FALSE)</f>
        <v>North East and Yorkshire</v>
      </c>
      <c r="K6292" s="28">
        <f t="shared" si="200"/>
        <v>497</v>
      </c>
    </row>
    <row r="6293" spans="1:11" x14ac:dyDescent="0.35">
      <c r="A6293" s="69">
        <f t="shared" si="201"/>
        <v>45809</v>
      </c>
      <c r="B6293" t="s">
        <v>921</v>
      </c>
      <c r="C6293" t="s">
        <v>284</v>
      </c>
      <c r="E6293" t="s">
        <v>300</v>
      </c>
      <c r="F6293" t="s">
        <v>301</v>
      </c>
      <c r="G6293" t="s">
        <v>103</v>
      </c>
      <c r="H6293">
        <v>3828</v>
      </c>
      <c r="I6293" s="68" t="str">
        <f>VLOOKUP(E6293,Refs!$P$2:$R$29,3,FALSE)</f>
        <v>Y63</v>
      </c>
      <c r="J6293" s="68" t="str">
        <f>VLOOKUP(E6293,Refs!$P$2:$S$29,4,FALSE)</f>
        <v>North East and Yorkshire</v>
      </c>
      <c r="K6293" s="28">
        <f t="shared" si="200"/>
        <v>3828</v>
      </c>
    </row>
    <row r="6294" spans="1:11" x14ac:dyDescent="0.35">
      <c r="A6294" s="69">
        <f t="shared" si="201"/>
        <v>45809</v>
      </c>
      <c r="B6294" t="s">
        <v>921</v>
      </c>
      <c r="C6294" t="s">
        <v>284</v>
      </c>
      <c r="E6294" t="s">
        <v>300</v>
      </c>
      <c r="F6294" t="s">
        <v>301</v>
      </c>
      <c r="G6294" t="s">
        <v>104</v>
      </c>
      <c r="H6294">
        <v>2196</v>
      </c>
      <c r="I6294" s="68" t="str">
        <f>VLOOKUP(E6294,Refs!$P$2:$R$29,3,FALSE)</f>
        <v>Y63</v>
      </c>
      <c r="J6294" s="68" t="str">
        <f>VLOOKUP(E6294,Refs!$P$2:$S$29,4,FALSE)</f>
        <v>North East and Yorkshire</v>
      </c>
      <c r="K6294" s="28">
        <f t="shared" si="200"/>
        <v>2196</v>
      </c>
    </row>
    <row r="6295" spans="1:11" x14ac:dyDescent="0.35">
      <c r="A6295" s="69">
        <f t="shared" si="201"/>
        <v>45809</v>
      </c>
      <c r="B6295" t="s">
        <v>921</v>
      </c>
      <c r="C6295" t="s">
        <v>284</v>
      </c>
      <c r="E6295" t="s">
        <v>300</v>
      </c>
      <c r="F6295" t="s">
        <v>301</v>
      </c>
      <c r="G6295" t="s">
        <v>105</v>
      </c>
      <c r="H6295">
        <v>3304132</v>
      </c>
      <c r="I6295" s="68" t="str">
        <f>VLOOKUP(E6295,Refs!$P$2:$R$29,3,FALSE)</f>
        <v>Y63</v>
      </c>
      <c r="J6295" s="68" t="str">
        <f>VLOOKUP(E6295,Refs!$P$2:$S$29,4,FALSE)</f>
        <v>North East and Yorkshire</v>
      </c>
      <c r="K6295" s="28">
        <f t="shared" si="200"/>
        <v>3304132</v>
      </c>
    </row>
    <row r="6296" spans="1:11" x14ac:dyDescent="0.35">
      <c r="A6296" s="69">
        <f t="shared" si="201"/>
        <v>45809</v>
      </c>
      <c r="B6296" t="s">
        <v>921</v>
      </c>
      <c r="C6296" t="s">
        <v>284</v>
      </c>
      <c r="E6296" t="s">
        <v>300</v>
      </c>
      <c r="F6296" t="s">
        <v>301</v>
      </c>
      <c r="G6296" t="s">
        <v>106</v>
      </c>
      <c r="H6296">
        <v>8354</v>
      </c>
      <c r="I6296" s="68" t="str">
        <f>VLOOKUP(E6296,Refs!$P$2:$R$29,3,FALSE)</f>
        <v>Y63</v>
      </c>
      <c r="J6296" s="68" t="str">
        <f>VLOOKUP(E6296,Refs!$P$2:$S$29,4,FALSE)</f>
        <v>North East and Yorkshire</v>
      </c>
      <c r="K6296" s="28">
        <f t="shared" si="200"/>
        <v>8354</v>
      </c>
    </row>
    <row r="6297" spans="1:11" x14ac:dyDescent="0.35">
      <c r="A6297" s="69">
        <f t="shared" si="201"/>
        <v>45809</v>
      </c>
      <c r="B6297" t="s">
        <v>921</v>
      </c>
      <c r="C6297" t="s">
        <v>284</v>
      </c>
      <c r="E6297" t="s">
        <v>300</v>
      </c>
      <c r="F6297" t="s">
        <v>301</v>
      </c>
      <c r="G6297" t="s">
        <v>107</v>
      </c>
      <c r="H6297">
        <v>6525</v>
      </c>
      <c r="I6297" s="68" t="str">
        <f>VLOOKUP(E6297,Refs!$P$2:$R$29,3,FALSE)</f>
        <v>Y63</v>
      </c>
      <c r="J6297" s="68" t="str">
        <f>VLOOKUP(E6297,Refs!$P$2:$S$29,4,FALSE)</f>
        <v>North East and Yorkshire</v>
      </c>
      <c r="K6297" s="28">
        <f t="shared" si="200"/>
        <v>6525</v>
      </c>
    </row>
    <row r="6298" spans="1:11" x14ac:dyDescent="0.35">
      <c r="A6298" s="69">
        <f t="shared" si="201"/>
        <v>45809</v>
      </c>
      <c r="B6298" t="s">
        <v>921</v>
      </c>
      <c r="C6298" t="s">
        <v>284</v>
      </c>
      <c r="E6298" t="s">
        <v>300</v>
      </c>
      <c r="F6298" t="s">
        <v>301</v>
      </c>
      <c r="G6298" t="s">
        <v>108</v>
      </c>
      <c r="H6298">
        <v>519</v>
      </c>
      <c r="I6298" s="68" t="str">
        <f>VLOOKUP(E6298,Refs!$P$2:$R$29,3,FALSE)</f>
        <v>Y63</v>
      </c>
      <c r="J6298" s="68" t="str">
        <f>VLOOKUP(E6298,Refs!$P$2:$S$29,4,FALSE)</f>
        <v>North East and Yorkshire</v>
      </c>
      <c r="K6298" s="28">
        <f t="shared" si="200"/>
        <v>519</v>
      </c>
    </row>
    <row r="6299" spans="1:11" x14ac:dyDescent="0.35">
      <c r="A6299" s="69">
        <f t="shared" si="201"/>
        <v>45809</v>
      </c>
      <c r="B6299" t="s">
        <v>921</v>
      </c>
      <c r="C6299" t="s">
        <v>284</v>
      </c>
      <c r="E6299" t="s">
        <v>300</v>
      </c>
      <c r="F6299" t="s">
        <v>301</v>
      </c>
      <c r="G6299" t="s">
        <v>109</v>
      </c>
      <c r="H6299">
        <v>3102</v>
      </c>
      <c r="I6299" s="68" t="str">
        <f>VLOOKUP(E6299,Refs!$P$2:$R$29,3,FALSE)</f>
        <v>Y63</v>
      </c>
      <c r="J6299" s="68" t="str">
        <f>VLOOKUP(E6299,Refs!$P$2:$S$29,4,FALSE)</f>
        <v>North East and Yorkshire</v>
      </c>
      <c r="K6299" s="28">
        <f t="shared" si="200"/>
        <v>3102</v>
      </c>
    </row>
    <row r="6300" spans="1:11" x14ac:dyDescent="0.35">
      <c r="A6300" s="69">
        <f t="shared" si="201"/>
        <v>45809</v>
      </c>
      <c r="B6300" t="s">
        <v>921</v>
      </c>
      <c r="C6300" t="s">
        <v>284</v>
      </c>
      <c r="E6300" t="s">
        <v>300</v>
      </c>
      <c r="F6300" t="s">
        <v>301</v>
      </c>
      <c r="G6300" t="s">
        <v>110</v>
      </c>
      <c r="H6300">
        <v>0</v>
      </c>
      <c r="I6300" s="68" t="str">
        <f>VLOOKUP(E6300,Refs!$P$2:$R$29,3,FALSE)</f>
        <v>Y63</v>
      </c>
      <c r="J6300" s="68" t="str">
        <f>VLOOKUP(E6300,Refs!$P$2:$S$29,4,FALSE)</f>
        <v>North East and Yorkshire</v>
      </c>
      <c r="K6300" s="28" t="str">
        <f t="shared" si="200"/>
        <v/>
      </c>
    </row>
    <row r="6301" spans="1:11" x14ac:dyDescent="0.35">
      <c r="A6301" s="69">
        <f t="shared" si="201"/>
        <v>45809</v>
      </c>
      <c r="B6301" t="s">
        <v>921</v>
      </c>
      <c r="C6301" t="s">
        <v>284</v>
      </c>
      <c r="E6301" t="s">
        <v>300</v>
      </c>
      <c r="F6301" t="s">
        <v>301</v>
      </c>
      <c r="G6301" t="s">
        <v>111</v>
      </c>
      <c r="H6301">
        <v>4778</v>
      </c>
      <c r="I6301" s="68" t="str">
        <f>VLOOKUP(E6301,Refs!$P$2:$R$29,3,FALSE)</f>
        <v>Y63</v>
      </c>
      <c r="J6301" s="68" t="str">
        <f>VLOOKUP(E6301,Refs!$P$2:$S$29,4,FALSE)</f>
        <v>North East and Yorkshire</v>
      </c>
      <c r="K6301" s="28">
        <f t="shared" si="200"/>
        <v>4778</v>
      </c>
    </row>
    <row r="6302" spans="1:11" x14ac:dyDescent="0.35">
      <c r="A6302" s="69">
        <f t="shared" si="201"/>
        <v>45809</v>
      </c>
      <c r="B6302" t="s">
        <v>921</v>
      </c>
      <c r="C6302" t="s">
        <v>284</v>
      </c>
      <c r="E6302" t="s">
        <v>300</v>
      </c>
      <c r="F6302" t="s">
        <v>301</v>
      </c>
      <c r="G6302" t="s">
        <v>814</v>
      </c>
      <c r="H6302">
        <v>52369</v>
      </c>
      <c r="I6302" s="68" t="str">
        <f>VLOOKUP(E6302,Refs!$P$2:$R$29,3,FALSE)</f>
        <v>Y63</v>
      </c>
      <c r="J6302" s="68" t="str">
        <f>VLOOKUP(E6302,Refs!$P$2:$S$29,4,FALSE)</f>
        <v>North East and Yorkshire</v>
      </c>
      <c r="K6302" s="28">
        <f t="shared" si="200"/>
        <v>52369</v>
      </c>
    </row>
    <row r="6303" spans="1:11" x14ac:dyDescent="0.35">
      <c r="A6303" s="69">
        <f t="shared" si="201"/>
        <v>45809</v>
      </c>
      <c r="B6303" t="s">
        <v>921</v>
      </c>
      <c r="C6303" t="s">
        <v>284</v>
      </c>
      <c r="E6303" t="s">
        <v>300</v>
      </c>
      <c r="F6303" t="s">
        <v>301</v>
      </c>
      <c r="G6303" t="s">
        <v>815</v>
      </c>
      <c r="H6303">
        <v>2885</v>
      </c>
      <c r="I6303" s="68" t="str">
        <f>VLOOKUP(E6303,Refs!$P$2:$R$29,3,FALSE)</f>
        <v>Y63</v>
      </c>
      <c r="J6303" s="68" t="str">
        <f>VLOOKUP(E6303,Refs!$P$2:$S$29,4,FALSE)</f>
        <v>North East and Yorkshire</v>
      </c>
      <c r="K6303" s="28">
        <f t="shared" si="200"/>
        <v>2885</v>
      </c>
    </row>
    <row r="6304" spans="1:11" x14ac:dyDescent="0.35">
      <c r="A6304" s="69">
        <f t="shared" si="201"/>
        <v>45809</v>
      </c>
      <c r="B6304" t="s">
        <v>921</v>
      </c>
      <c r="C6304" t="s">
        <v>284</v>
      </c>
      <c r="E6304" t="s">
        <v>300</v>
      </c>
      <c r="F6304" t="s">
        <v>301</v>
      </c>
      <c r="G6304" t="s">
        <v>112</v>
      </c>
      <c r="H6304">
        <v>88555</v>
      </c>
      <c r="I6304" s="68" t="str">
        <f>VLOOKUP(E6304,Refs!$P$2:$R$29,3,FALSE)</f>
        <v>Y63</v>
      </c>
      <c r="J6304" s="68" t="str">
        <f>VLOOKUP(E6304,Refs!$P$2:$S$29,4,FALSE)</f>
        <v>North East and Yorkshire</v>
      </c>
      <c r="K6304" s="28">
        <f t="shared" si="200"/>
        <v>88555</v>
      </c>
    </row>
    <row r="6305" spans="1:11" x14ac:dyDescent="0.35">
      <c r="A6305" s="69">
        <f t="shared" si="201"/>
        <v>45809</v>
      </c>
      <c r="B6305" t="s">
        <v>921</v>
      </c>
      <c r="C6305" t="s">
        <v>284</v>
      </c>
      <c r="E6305" t="s">
        <v>300</v>
      </c>
      <c r="F6305" t="s">
        <v>301</v>
      </c>
      <c r="G6305" t="s">
        <v>113</v>
      </c>
      <c r="H6305">
        <v>20</v>
      </c>
      <c r="I6305" s="68" t="str">
        <f>VLOOKUP(E6305,Refs!$P$2:$R$29,3,FALSE)</f>
        <v>Y63</v>
      </c>
      <c r="J6305" s="68" t="str">
        <f>VLOOKUP(E6305,Refs!$P$2:$S$29,4,FALSE)</f>
        <v>North East and Yorkshire</v>
      </c>
      <c r="K6305" s="28">
        <f t="shared" si="200"/>
        <v>20</v>
      </c>
    </row>
    <row r="6306" spans="1:11" x14ac:dyDescent="0.35">
      <c r="A6306" s="69">
        <f t="shared" si="201"/>
        <v>45809</v>
      </c>
      <c r="B6306" t="s">
        <v>921</v>
      </c>
      <c r="C6306" t="s">
        <v>284</v>
      </c>
      <c r="E6306" t="s">
        <v>300</v>
      </c>
      <c r="F6306" t="s">
        <v>301</v>
      </c>
      <c r="G6306" t="s">
        <v>114</v>
      </c>
      <c r="H6306">
        <v>73051</v>
      </c>
      <c r="I6306" s="68" t="str">
        <f>VLOOKUP(E6306,Refs!$P$2:$R$29,3,FALSE)</f>
        <v>Y63</v>
      </c>
      <c r="J6306" s="68" t="str">
        <f>VLOOKUP(E6306,Refs!$P$2:$S$29,4,FALSE)</f>
        <v>North East and Yorkshire</v>
      </c>
      <c r="K6306" s="28">
        <f t="shared" si="200"/>
        <v>73051</v>
      </c>
    </row>
    <row r="6307" spans="1:11" x14ac:dyDescent="0.35">
      <c r="A6307" s="69">
        <f t="shared" si="201"/>
        <v>45809</v>
      </c>
      <c r="B6307" t="s">
        <v>921</v>
      </c>
      <c r="C6307" t="s">
        <v>284</v>
      </c>
      <c r="E6307" t="s">
        <v>300</v>
      </c>
      <c r="F6307" t="s">
        <v>301</v>
      </c>
      <c r="G6307" t="s">
        <v>115</v>
      </c>
      <c r="H6307">
        <v>21514</v>
      </c>
      <c r="I6307" s="68" t="str">
        <f>VLOOKUP(E6307,Refs!$P$2:$R$29,3,FALSE)</f>
        <v>Y63</v>
      </c>
      <c r="J6307" s="68" t="str">
        <f>VLOOKUP(E6307,Refs!$P$2:$S$29,4,FALSE)</f>
        <v>North East and Yorkshire</v>
      </c>
      <c r="K6307" s="28">
        <f t="shared" si="200"/>
        <v>21514</v>
      </c>
    </row>
    <row r="6308" spans="1:11" x14ac:dyDescent="0.35">
      <c r="A6308" s="69">
        <f t="shared" si="201"/>
        <v>45809</v>
      </c>
      <c r="B6308" t="s">
        <v>921</v>
      </c>
      <c r="C6308" t="s">
        <v>284</v>
      </c>
      <c r="E6308" t="s">
        <v>300</v>
      </c>
      <c r="F6308" t="s">
        <v>301</v>
      </c>
      <c r="G6308" t="s">
        <v>116</v>
      </c>
      <c r="H6308">
        <v>13341</v>
      </c>
      <c r="I6308" s="68" t="str">
        <f>VLOOKUP(E6308,Refs!$P$2:$R$29,3,FALSE)</f>
        <v>Y63</v>
      </c>
      <c r="J6308" s="68" t="str">
        <f>VLOOKUP(E6308,Refs!$P$2:$S$29,4,FALSE)</f>
        <v>North East and Yorkshire</v>
      </c>
      <c r="K6308" s="28">
        <f t="shared" si="200"/>
        <v>13341</v>
      </c>
    </row>
    <row r="6309" spans="1:11" x14ac:dyDescent="0.35">
      <c r="A6309" s="69">
        <f t="shared" si="201"/>
        <v>45809</v>
      </c>
      <c r="B6309" t="s">
        <v>921</v>
      </c>
      <c r="C6309" t="s">
        <v>284</v>
      </c>
      <c r="E6309" t="s">
        <v>300</v>
      </c>
      <c r="F6309" t="s">
        <v>301</v>
      </c>
      <c r="G6309" t="s">
        <v>117</v>
      </c>
      <c r="H6309">
        <v>4781</v>
      </c>
      <c r="I6309" s="68" t="str">
        <f>VLOOKUP(E6309,Refs!$P$2:$R$29,3,FALSE)</f>
        <v>Y63</v>
      </c>
      <c r="J6309" s="68" t="str">
        <f>VLOOKUP(E6309,Refs!$P$2:$S$29,4,FALSE)</f>
        <v>North East and Yorkshire</v>
      </c>
      <c r="K6309" s="28">
        <f t="shared" si="200"/>
        <v>4781</v>
      </c>
    </row>
    <row r="6310" spans="1:11" x14ac:dyDescent="0.35">
      <c r="A6310" s="69">
        <f t="shared" si="201"/>
        <v>45809</v>
      </c>
      <c r="B6310" t="s">
        <v>921</v>
      </c>
      <c r="C6310" t="s">
        <v>284</v>
      </c>
      <c r="E6310" t="s">
        <v>300</v>
      </c>
      <c r="F6310" t="s">
        <v>301</v>
      </c>
      <c r="G6310" t="s">
        <v>118</v>
      </c>
      <c r="H6310">
        <v>29866</v>
      </c>
      <c r="I6310" s="68" t="str">
        <f>VLOOKUP(E6310,Refs!$P$2:$R$29,3,FALSE)</f>
        <v>Y63</v>
      </c>
      <c r="J6310" s="68" t="str">
        <f>VLOOKUP(E6310,Refs!$P$2:$S$29,4,FALSE)</f>
        <v>North East and Yorkshire</v>
      </c>
      <c r="K6310" s="28">
        <f t="shared" si="200"/>
        <v>29866</v>
      </c>
    </row>
    <row r="6311" spans="1:11" x14ac:dyDescent="0.35">
      <c r="A6311" s="69">
        <f t="shared" si="201"/>
        <v>45809</v>
      </c>
      <c r="B6311" t="s">
        <v>921</v>
      </c>
      <c r="C6311" t="s">
        <v>284</v>
      </c>
      <c r="E6311" t="s">
        <v>300</v>
      </c>
      <c r="F6311" t="s">
        <v>301</v>
      </c>
      <c r="G6311" t="s">
        <v>119</v>
      </c>
      <c r="H6311">
        <v>721</v>
      </c>
      <c r="I6311" s="68" t="str">
        <f>VLOOKUP(E6311,Refs!$P$2:$R$29,3,FALSE)</f>
        <v>Y63</v>
      </c>
      <c r="J6311" s="68" t="str">
        <f>VLOOKUP(E6311,Refs!$P$2:$S$29,4,FALSE)</f>
        <v>North East and Yorkshire</v>
      </c>
      <c r="K6311" s="28">
        <f t="shared" si="200"/>
        <v>721</v>
      </c>
    </row>
    <row r="6312" spans="1:11" x14ac:dyDescent="0.35">
      <c r="A6312" s="69">
        <f t="shared" si="201"/>
        <v>45809</v>
      </c>
      <c r="B6312" t="s">
        <v>921</v>
      </c>
      <c r="C6312" t="s">
        <v>284</v>
      </c>
      <c r="E6312" t="s">
        <v>300</v>
      </c>
      <c r="F6312" t="s">
        <v>301</v>
      </c>
      <c r="G6312" t="s">
        <v>120</v>
      </c>
      <c r="H6312">
        <v>2932</v>
      </c>
      <c r="I6312" s="68" t="str">
        <f>VLOOKUP(E6312,Refs!$P$2:$R$29,3,FALSE)</f>
        <v>Y63</v>
      </c>
      <c r="J6312" s="68" t="str">
        <f>VLOOKUP(E6312,Refs!$P$2:$S$29,4,FALSE)</f>
        <v>North East and Yorkshire</v>
      </c>
      <c r="K6312" s="28">
        <f t="shared" si="200"/>
        <v>2932</v>
      </c>
    </row>
    <row r="6313" spans="1:11" x14ac:dyDescent="0.35">
      <c r="A6313" s="69">
        <f t="shared" si="201"/>
        <v>45809</v>
      </c>
      <c r="B6313" t="s">
        <v>921</v>
      </c>
      <c r="C6313" t="s">
        <v>284</v>
      </c>
      <c r="E6313" t="s">
        <v>300</v>
      </c>
      <c r="F6313" t="s">
        <v>301</v>
      </c>
      <c r="G6313" t="s">
        <v>121</v>
      </c>
      <c r="H6313">
        <v>1128</v>
      </c>
      <c r="I6313" s="68" t="str">
        <f>VLOOKUP(E6313,Refs!$P$2:$R$29,3,FALSE)</f>
        <v>Y63</v>
      </c>
      <c r="J6313" s="68" t="str">
        <f>VLOOKUP(E6313,Refs!$P$2:$S$29,4,FALSE)</f>
        <v>North East and Yorkshire</v>
      </c>
      <c r="K6313" s="28">
        <f t="shared" si="200"/>
        <v>1128</v>
      </c>
    </row>
    <row r="6314" spans="1:11" x14ac:dyDescent="0.35">
      <c r="A6314" s="69">
        <f t="shared" si="201"/>
        <v>45809</v>
      </c>
      <c r="B6314" t="s">
        <v>921</v>
      </c>
      <c r="C6314" t="s">
        <v>284</v>
      </c>
      <c r="E6314" t="s">
        <v>300</v>
      </c>
      <c r="F6314" t="s">
        <v>301</v>
      </c>
      <c r="G6314" t="s">
        <v>122</v>
      </c>
      <c r="H6314">
        <v>16376</v>
      </c>
      <c r="I6314" s="68" t="str">
        <f>VLOOKUP(E6314,Refs!$P$2:$R$29,3,FALSE)</f>
        <v>Y63</v>
      </c>
      <c r="J6314" s="68" t="str">
        <f>VLOOKUP(E6314,Refs!$P$2:$S$29,4,FALSE)</f>
        <v>North East and Yorkshire</v>
      </c>
      <c r="K6314" s="28">
        <f t="shared" si="200"/>
        <v>16376</v>
      </c>
    </row>
    <row r="6315" spans="1:11" x14ac:dyDescent="0.35">
      <c r="A6315" s="69">
        <f t="shared" si="201"/>
        <v>45809</v>
      </c>
      <c r="B6315" t="s">
        <v>921</v>
      </c>
      <c r="C6315" t="s">
        <v>284</v>
      </c>
      <c r="E6315" t="s">
        <v>300</v>
      </c>
      <c r="F6315" t="s">
        <v>301</v>
      </c>
      <c r="G6315" t="s">
        <v>123</v>
      </c>
      <c r="H6315">
        <v>22</v>
      </c>
      <c r="I6315" s="68" t="str">
        <f>VLOOKUP(E6315,Refs!$P$2:$R$29,3,FALSE)</f>
        <v>Y63</v>
      </c>
      <c r="J6315" s="68" t="str">
        <f>VLOOKUP(E6315,Refs!$P$2:$S$29,4,FALSE)</f>
        <v>North East and Yorkshire</v>
      </c>
      <c r="K6315" s="28">
        <f t="shared" si="200"/>
        <v>22</v>
      </c>
    </row>
    <row r="6316" spans="1:11" x14ac:dyDescent="0.35">
      <c r="A6316" s="69">
        <f t="shared" si="201"/>
        <v>45809</v>
      </c>
      <c r="B6316" t="s">
        <v>921</v>
      </c>
      <c r="C6316" t="s">
        <v>284</v>
      </c>
      <c r="E6316" t="s">
        <v>300</v>
      </c>
      <c r="F6316" t="s">
        <v>301</v>
      </c>
      <c r="G6316" t="s">
        <v>124</v>
      </c>
      <c r="H6316">
        <v>4</v>
      </c>
      <c r="I6316" s="68" t="str">
        <f>VLOOKUP(E6316,Refs!$P$2:$R$29,3,FALSE)</f>
        <v>Y63</v>
      </c>
      <c r="J6316" s="68" t="str">
        <f>VLOOKUP(E6316,Refs!$P$2:$S$29,4,FALSE)</f>
        <v>North East and Yorkshire</v>
      </c>
      <c r="K6316" s="28">
        <f t="shared" si="200"/>
        <v>4</v>
      </c>
    </row>
    <row r="6317" spans="1:11" x14ac:dyDescent="0.35">
      <c r="A6317" s="69">
        <f t="shared" si="201"/>
        <v>45809</v>
      </c>
      <c r="B6317" t="s">
        <v>921</v>
      </c>
      <c r="C6317" t="s">
        <v>284</v>
      </c>
      <c r="E6317" t="s">
        <v>300</v>
      </c>
      <c r="F6317" t="s">
        <v>301</v>
      </c>
      <c r="G6317" t="s">
        <v>125</v>
      </c>
      <c r="H6317">
        <v>0</v>
      </c>
      <c r="I6317" s="68" t="str">
        <f>VLOOKUP(E6317,Refs!$P$2:$R$29,3,FALSE)</f>
        <v>Y63</v>
      </c>
      <c r="J6317" s="68" t="str">
        <f>VLOOKUP(E6317,Refs!$P$2:$S$29,4,FALSE)</f>
        <v>North East and Yorkshire</v>
      </c>
      <c r="K6317" s="28" t="str">
        <f t="shared" si="200"/>
        <v/>
      </c>
    </row>
    <row r="6318" spans="1:11" x14ac:dyDescent="0.35">
      <c r="A6318" s="69">
        <f t="shared" si="201"/>
        <v>45809</v>
      </c>
      <c r="B6318" t="s">
        <v>921</v>
      </c>
      <c r="C6318" t="s">
        <v>284</v>
      </c>
      <c r="E6318" t="s">
        <v>300</v>
      </c>
      <c r="F6318" t="s">
        <v>301</v>
      </c>
      <c r="G6318" t="s">
        <v>126</v>
      </c>
      <c r="H6318">
        <v>0</v>
      </c>
      <c r="I6318" s="68" t="str">
        <f>VLOOKUP(E6318,Refs!$P$2:$R$29,3,FALSE)</f>
        <v>Y63</v>
      </c>
      <c r="J6318" s="68" t="str">
        <f>VLOOKUP(E6318,Refs!$P$2:$S$29,4,FALSE)</f>
        <v>North East and Yorkshire</v>
      </c>
      <c r="K6318" s="28" t="str">
        <f t="shared" si="200"/>
        <v/>
      </c>
    </row>
    <row r="6319" spans="1:11" x14ac:dyDescent="0.35">
      <c r="A6319" s="69">
        <f t="shared" si="201"/>
        <v>45809</v>
      </c>
      <c r="B6319" t="s">
        <v>921</v>
      </c>
      <c r="C6319" t="s">
        <v>284</v>
      </c>
      <c r="E6319" t="s">
        <v>300</v>
      </c>
      <c r="F6319" t="s">
        <v>301</v>
      </c>
      <c r="G6319" t="s">
        <v>127</v>
      </c>
      <c r="H6319">
        <v>0</v>
      </c>
      <c r="I6319" s="68" t="str">
        <f>VLOOKUP(E6319,Refs!$P$2:$R$29,3,FALSE)</f>
        <v>Y63</v>
      </c>
      <c r="J6319" s="68" t="str">
        <f>VLOOKUP(E6319,Refs!$P$2:$S$29,4,FALSE)</f>
        <v>North East and Yorkshire</v>
      </c>
      <c r="K6319" s="28" t="str">
        <f t="shared" si="200"/>
        <v/>
      </c>
    </row>
    <row r="6320" spans="1:11" x14ac:dyDescent="0.35">
      <c r="A6320" s="69">
        <f t="shared" si="201"/>
        <v>45809</v>
      </c>
      <c r="B6320" t="s">
        <v>921</v>
      </c>
      <c r="C6320" t="s">
        <v>284</v>
      </c>
      <c r="E6320" t="s">
        <v>300</v>
      </c>
      <c r="F6320" t="s">
        <v>301</v>
      </c>
      <c r="G6320" t="s">
        <v>128</v>
      </c>
      <c r="H6320">
        <v>14862</v>
      </c>
      <c r="I6320" s="68" t="str">
        <f>VLOOKUP(E6320,Refs!$P$2:$R$29,3,FALSE)</f>
        <v>Y63</v>
      </c>
      <c r="J6320" s="68" t="str">
        <f>VLOOKUP(E6320,Refs!$P$2:$S$29,4,FALSE)</f>
        <v>North East and Yorkshire</v>
      </c>
      <c r="K6320" s="28">
        <f t="shared" si="200"/>
        <v>14862</v>
      </c>
    </row>
    <row r="6321" spans="1:11" x14ac:dyDescent="0.35">
      <c r="A6321" s="69">
        <f t="shared" si="201"/>
        <v>45809</v>
      </c>
      <c r="B6321" t="s">
        <v>921</v>
      </c>
      <c r="C6321" t="s">
        <v>284</v>
      </c>
      <c r="E6321" t="s">
        <v>300</v>
      </c>
      <c r="F6321" t="s">
        <v>301</v>
      </c>
      <c r="G6321" t="s">
        <v>129</v>
      </c>
      <c r="H6321">
        <v>2767</v>
      </c>
      <c r="I6321" s="68" t="str">
        <f>VLOOKUP(E6321,Refs!$P$2:$R$29,3,FALSE)</f>
        <v>Y63</v>
      </c>
      <c r="J6321" s="68" t="str">
        <f>VLOOKUP(E6321,Refs!$P$2:$S$29,4,FALSE)</f>
        <v>North East and Yorkshire</v>
      </c>
      <c r="K6321" s="28">
        <f t="shared" si="200"/>
        <v>2767</v>
      </c>
    </row>
    <row r="6322" spans="1:11" x14ac:dyDescent="0.35">
      <c r="A6322" s="69">
        <f t="shared" si="201"/>
        <v>45809</v>
      </c>
      <c r="B6322" t="s">
        <v>921</v>
      </c>
      <c r="C6322" t="s">
        <v>284</v>
      </c>
      <c r="E6322" t="s">
        <v>300</v>
      </c>
      <c r="F6322" t="s">
        <v>301</v>
      </c>
      <c r="G6322" t="s">
        <v>130</v>
      </c>
      <c r="H6322">
        <v>3132</v>
      </c>
      <c r="I6322" s="68" t="str">
        <f>VLOOKUP(E6322,Refs!$P$2:$R$29,3,FALSE)</f>
        <v>Y63</v>
      </c>
      <c r="J6322" s="68" t="str">
        <f>VLOOKUP(E6322,Refs!$P$2:$S$29,4,FALSE)</f>
        <v>North East and Yorkshire</v>
      </c>
      <c r="K6322" s="28">
        <f t="shared" si="200"/>
        <v>3132</v>
      </c>
    </row>
    <row r="6323" spans="1:11" x14ac:dyDescent="0.35">
      <c r="A6323" s="69">
        <f t="shared" si="201"/>
        <v>45809</v>
      </c>
      <c r="B6323" t="s">
        <v>921</v>
      </c>
      <c r="C6323" t="s">
        <v>284</v>
      </c>
      <c r="E6323" t="s">
        <v>300</v>
      </c>
      <c r="F6323" t="s">
        <v>301</v>
      </c>
      <c r="G6323" t="s">
        <v>131</v>
      </c>
      <c r="H6323">
        <v>2574</v>
      </c>
      <c r="I6323" s="68" t="str">
        <f>VLOOKUP(E6323,Refs!$P$2:$R$29,3,FALSE)</f>
        <v>Y63</v>
      </c>
      <c r="J6323" s="68" t="str">
        <f>VLOOKUP(E6323,Refs!$P$2:$S$29,4,FALSE)</f>
        <v>North East and Yorkshire</v>
      </c>
      <c r="K6323" s="28">
        <f t="shared" si="200"/>
        <v>2574</v>
      </c>
    </row>
    <row r="6324" spans="1:11" x14ac:dyDescent="0.35">
      <c r="A6324" s="69">
        <f t="shared" si="201"/>
        <v>45809</v>
      </c>
      <c r="B6324" t="s">
        <v>921</v>
      </c>
      <c r="C6324" t="s">
        <v>284</v>
      </c>
      <c r="E6324" t="s">
        <v>300</v>
      </c>
      <c r="F6324" t="s">
        <v>301</v>
      </c>
      <c r="G6324" t="s">
        <v>132</v>
      </c>
      <c r="H6324">
        <v>12013</v>
      </c>
      <c r="I6324" s="68" t="str">
        <f>VLOOKUP(E6324,Refs!$P$2:$R$29,3,FALSE)</f>
        <v>Y63</v>
      </c>
      <c r="J6324" s="68" t="str">
        <f>VLOOKUP(E6324,Refs!$P$2:$S$29,4,FALSE)</f>
        <v>North East and Yorkshire</v>
      </c>
      <c r="K6324" s="28">
        <f t="shared" si="200"/>
        <v>12013</v>
      </c>
    </row>
    <row r="6325" spans="1:11" x14ac:dyDescent="0.35">
      <c r="A6325" s="69">
        <f t="shared" si="201"/>
        <v>45809</v>
      </c>
      <c r="B6325" t="s">
        <v>921</v>
      </c>
      <c r="C6325" t="s">
        <v>284</v>
      </c>
      <c r="E6325" t="s">
        <v>300</v>
      </c>
      <c r="F6325" t="s">
        <v>301</v>
      </c>
      <c r="G6325" t="s">
        <v>133</v>
      </c>
      <c r="H6325">
        <v>8079</v>
      </c>
      <c r="I6325" s="68" t="str">
        <f>VLOOKUP(E6325,Refs!$P$2:$R$29,3,FALSE)</f>
        <v>Y63</v>
      </c>
      <c r="J6325" s="68" t="str">
        <f>VLOOKUP(E6325,Refs!$P$2:$S$29,4,FALSE)</f>
        <v>North East and Yorkshire</v>
      </c>
      <c r="K6325" s="28">
        <f t="shared" si="200"/>
        <v>8079</v>
      </c>
    </row>
    <row r="6326" spans="1:11" x14ac:dyDescent="0.35">
      <c r="A6326" s="69">
        <f t="shared" si="201"/>
        <v>45809</v>
      </c>
      <c r="B6326" t="s">
        <v>921</v>
      </c>
      <c r="C6326" t="s">
        <v>284</v>
      </c>
      <c r="E6326" t="s">
        <v>300</v>
      </c>
      <c r="F6326" t="s">
        <v>301</v>
      </c>
      <c r="G6326" t="s">
        <v>134</v>
      </c>
      <c r="H6326">
        <v>535</v>
      </c>
      <c r="I6326" s="68" t="str">
        <f>VLOOKUP(E6326,Refs!$P$2:$R$29,3,FALSE)</f>
        <v>Y63</v>
      </c>
      <c r="J6326" s="68" t="str">
        <f>VLOOKUP(E6326,Refs!$P$2:$S$29,4,FALSE)</f>
        <v>North East and Yorkshire</v>
      </c>
      <c r="K6326" s="28">
        <f t="shared" si="200"/>
        <v>535</v>
      </c>
    </row>
    <row r="6327" spans="1:11" x14ac:dyDescent="0.35">
      <c r="A6327" s="69">
        <f t="shared" si="201"/>
        <v>45809</v>
      </c>
      <c r="B6327" t="s">
        <v>921</v>
      </c>
      <c r="C6327" t="s">
        <v>284</v>
      </c>
      <c r="E6327" t="s">
        <v>300</v>
      </c>
      <c r="F6327" t="s">
        <v>301</v>
      </c>
      <c r="G6327" t="s">
        <v>135</v>
      </c>
      <c r="H6327">
        <v>311</v>
      </c>
      <c r="I6327" s="68" t="str">
        <f>VLOOKUP(E6327,Refs!$P$2:$R$29,3,FALSE)</f>
        <v>Y63</v>
      </c>
      <c r="J6327" s="68" t="str">
        <f>VLOOKUP(E6327,Refs!$P$2:$S$29,4,FALSE)</f>
        <v>North East and Yorkshire</v>
      </c>
      <c r="K6327" s="28">
        <f t="shared" si="200"/>
        <v>311</v>
      </c>
    </row>
    <row r="6328" spans="1:11" x14ac:dyDescent="0.35">
      <c r="A6328" s="69">
        <f t="shared" si="201"/>
        <v>45809</v>
      </c>
      <c r="B6328" t="s">
        <v>921</v>
      </c>
      <c r="C6328" t="s">
        <v>284</v>
      </c>
      <c r="E6328" t="s">
        <v>300</v>
      </c>
      <c r="F6328" t="s">
        <v>301</v>
      </c>
      <c r="G6328" t="s">
        <v>136</v>
      </c>
      <c r="H6328">
        <v>0</v>
      </c>
      <c r="I6328" s="68" t="str">
        <f>VLOOKUP(E6328,Refs!$P$2:$R$29,3,FALSE)</f>
        <v>Y63</v>
      </c>
      <c r="J6328" s="68" t="str">
        <f>VLOOKUP(E6328,Refs!$P$2:$S$29,4,FALSE)</f>
        <v>North East and Yorkshire</v>
      </c>
      <c r="K6328" s="28" t="str">
        <f t="shared" si="200"/>
        <v/>
      </c>
    </row>
    <row r="6329" spans="1:11" x14ac:dyDescent="0.35">
      <c r="A6329" s="69">
        <f t="shared" si="201"/>
        <v>45809</v>
      </c>
      <c r="B6329" t="s">
        <v>921</v>
      </c>
      <c r="C6329" t="s">
        <v>284</v>
      </c>
      <c r="E6329" t="s">
        <v>300</v>
      </c>
      <c r="F6329" t="s">
        <v>301</v>
      </c>
      <c r="G6329" t="s">
        <v>137</v>
      </c>
      <c r="H6329">
        <v>0</v>
      </c>
      <c r="I6329" s="68" t="str">
        <f>VLOOKUP(E6329,Refs!$P$2:$R$29,3,FALSE)</f>
        <v>Y63</v>
      </c>
      <c r="J6329" s="68" t="str">
        <f>VLOOKUP(E6329,Refs!$P$2:$S$29,4,FALSE)</f>
        <v>North East and Yorkshire</v>
      </c>
      <c r="K6329" s="28" t="str">
        <f t="shared" si="200"/>
        <v/>
      </c>
    </row>
    <row r="6330" spans="1:11" x14ac:dyDescent="0.35">
      <c r="A6330" s="69">
        <f t="shared" si="201"/>
        <v>45809</v>
      </c>
      <c r="B6330" t="s">
        <v>921</v>
      </c>
      <c r="C6330" t="s">
        <v>284</v>
      </c>
      <c r="E6330" t="s">
        <v>300</v>
      </c>
      <c r="F6330" t="s">
        <v>301</v>
      </c>
      <c r="G6330" t="s">
        <v>138</v>
      </c>
      <c r="H6330">
        <v>0</v>
      </c>
      <c r="I6330" s="68" t="str">
        <f>VLOOKUP(E6330,Refs!$P$2:$R$29,3,FALSE)</f>
        <v>Y63</v>
      </c>
      <c r="J6330" s="68" t="str">
        <f>VLOOKUP(E6330,Refs!$P$2:$S$29,4,FALSE)</f>
        <v>North East and Yorkshire</v>
      </c>
      <c r="K6330" s="28" t="str">
        <f t="shared" si="200"/>
        <v/>
      </c>
    </row>
    <row r="6331" spans="1:11" x14ac:dyDescent="0.35">
      <c r="A6331" s="69">
        <f t="shared" si="201"/>
        <v>45809</v>
      </c>
      <c r="B6331" t="s">
        <v>921</v>
      </c>
      <c r="C6331" t="s">
        <v>284</v>
      </c>
      <c r="E6331" t="s">
        <v>300</v>
      </c>
      <c r="F6331" t="s">
        <v>301</v>
      </c>
      <c r="G6331" t="s">
        <v>139</v>
      </c>
      <c r="H6331">
        <v>0</v>
      </c>
      <c r="I6331" s="68" t="str">
        <f>VLOOKUP(E6331,Refs!$P$2:$R$29,3,FALSE)</f>
        <v>Y63</v>
      </c>
      <c r="J6331" s="68" t="str">
        <f>VLOOKUP(E6331,Refs!$P$2:$S$29,4,FALSE)</f>
        <v>North East and Yorkshire</v>
      </c>
      <c r="K6331" s="28" t="str">
        <f t="shared" si="200"/>
        <v/>
      </c>
    </row>
    <row r="6332" spans="1:11" x14ac:dyDescent="0.35">
      <c r="A6332" s="69">
        <f t="shared" si="201"/>
        <v>45809</v>
      </c>
      <c r="B6332" t="s">
        <v>921</v>
      </c>
      <c r="C6332" t="s">
        <v>284</v>
      </c>
      <c r="E6332" t="s">
        <v>300</v>
      </c>
      <c r="F6332" t="s">
        <v>301</v>
      </c>
      <c r="G6332" t="s">
        <v>140</v>
      </c>
      <c r="H6332">
        <v>0</v>
      </c>
      <c r="I6332" s="68" t="str">
        <f>VLOOKUP(E6332,Refs!$P$2:$R$29,3,FALSE)</f>
        <v>Y63</v>
      </c>
      <c r="J6332" s="68" t="str">
        <f>VLOOKUP(E6332,Refs!$P$2:$S$29,4,FALSE)</f>
        <v>North East and Yorkshire</v>
      </c>
      <c r="K6332" s="28" t="str">
        <f t="shared" si="200"/>
        <v/>
      </c>
    </row>
    <row r="6333" spans="1:11" x14ac:dyDescent="0.35">
      <c r="A6333" s="69">
        <f t="shared" si="201"/>
        <v>45809</v>
      </c>
      <c r="B6333" t="s">
        <v>921</v>
      </c>
      <c r="C6333" t="s">
        <v>284</v>
      </c>
      <c r="E6333" t="s">
        <v>300</v>
      </c>
      <c r="F6333" t="s">
        <v>301</v>
      </c>
      <c r="G6333" t="s">
        <v>141</v>
      </c>
      <c r="H6333">
        <v>0</v>
      </c>
      <c r="I6333" s="68" t="str">
        <f>VLOOKUP(E6333,Refs!$P$2:$R$29,3,FALSE)</f>
        <v>Y63</v>
      </c>
      <c r="J6333" s="68" t="str">
        <f>VLOOKUP(E6333,Refs!$P$2:$S$29,4,FALSE)</f>
        <v>North East and Yorkshire</v>
      </c>
      <c r="K6333" s="28" t="str">
        <f t="shared" si="200"/>
        <v/>
      </c>
    </row>
    <row r="6334" spans="1:11" x14ac:dyDescent="0.35">
      <c r="A6334" s="69">
        <f t="shared" si="201"/>
        <v>45809</v>
      </c>
      <c r="B6334" t="s">
        <v>921</v>
      </c>
      <c r="C6334" t="s">
        <v>284</v>
      </c>
      <c r="E6334" t="s">
        <v>300</v>
      </c>
      <c r="F6334" t="s">
        <v>301</v>
      </c>
      <c r="G6334" t="s">
        <v>730</v>
      </c>
      <c r="H6334">
        <v>12</v>
      </c>
      <c r="I6334" s="68" t="str">
        <f>VLOOKUP(E6334,Refs!$P$2:$R$29,3,FALSE)</f>
        <v>Y63</v>
      </c>
      <c r="J6334" s="68" t="str">
        <f>VLOOKUP(E6334,Refs!$P$2:$S$29,4,FALSE)</f>
        <v>North East and Yorkshire</v>
      </c>
      <c r="K6334" s="28">
        <f t="shared" si="200"/>
        <v>12</v>
      </c>
    </row>
    <row r="6335" spans="1:11" x14ac:dyDescent="0.35">
      <c r="A6335" s="69">
        <f t="shared" si="201"/>
        <v>45809</v>
      </c>
      <c r="B6335" t="s">
        <v>921</v>
      </c>
      <c r="C6335" t="s">
        <v>284</v>
      </c>
      <c r="E6335" t="s">
        <v>300</v>
      </c>
      <c r="F6335" t="s">
        <v>301</v>
      </c>
      <c r="G6335" t="s">
        <v>729</v>
      </c>
      <c r="H6335">
        <v>0</v>
      </c>
      <c r="I6335" s="68" t="str">
        <f>VLOOKUP(E6335,Refs!$P$2:$R$29,3,FALSE)</f>
        <v>Y63</v>
      </c>
      <c r="J6335" s="68" t="str">
        <f>VLOOKUP(E6335,Refs!$P$2:$S$29,4,FALSE)</f>
        <v>North East and Yorkshire</v>
      </c>
      <c r="K6335" s="28" t="str">
        <f t="shared" si="200"/>
        <v/>
      </c>
    </row>
    <row r="6336" spans="1:11" x14ac:dyDescent="0.35">
      <c r="A6336" s="69">
        <f t="shared" si="201"/>
        <v>45809</v>
      </c>
      <c r="B6336" t="s">
        <v>921</v>
      </c>
      <c r="C6336" t="s">
        <v>284</v>
      </c>
      <c r="E6336" t="s">
        <v>300</v>
      </c>
      <c r="F6336" t="s">
        <v>301</v>
      </c>
      <c r="G6336" t="s">
        <v>732</v>
      </c>
      <c r="H6336">
        <v>32</v>
      </c>
      <c r="I6336" s="68" t="str">
        <f>VLOOKUP(E6336,Refs!$P$2:$R$29,3,FALSE)</f>
        <v>Y63</v>
      </c>
      <c r="J6336" s="68" t="str">
        <f>VLOOKUP(E6336,Refs!$P$2:$S$29,4,FALSE)</f>
        <v>North East and Yorkshire</v>
      </c>
      <c r="K6336" s="28">
        <f t="shared" si="200"/>
        <v>32</v>
      </c>
    </row>
    <row r="6337" spans="1:11" x14ac:dyDescent="0.35">
      <c r="A6337" s="69">
        <f t="shared" si="201"/>
        <v>45809</v>
      </c>
      <c r="B6337" t="s">
        <v>921</v>
      </c>
      <c r="C6337" t="s">
        <v>284</v>
      </c>
      <c r="E6337" t="s">
        <v>300</v>
      </c>
      <c r="F6337" t="s">
        <v>301</v>
      </c>
      <c r="G6337" t="s">
        <v>731</v>
      </c>
      <c r="H6337">
        <v>0</v>
      </c>
      <c r="I6337" s="68" t="str">
        <f>VLOOKUP(E6337,Refs!$P$2:$R$29,3,FALSE)</f>
        <v>Y63</v>
      </c>
      <c r="J6337" s="68" t="str">
        <f>VLOOKUP(E6337,Refs!$P$2:$S$29,4,FALSE)</f>
        <v>North East and Yorkshire</v>
      </c>
      <c r="K6337" s="28" t="str">
        <f t="shared" si="200"/>
        <v/>
      </c>
    </row>
    <row r="6338" spans="1:11" x14ac:dyDescent="0.35">
      <c r="A6338" s="69">
        <f t="shared" si="201"/>
        <v>45809</v>
      </c>
      <c r="B6338" t="s">
        <v>921</v>
      </c>
      <c r="C6338" t="s">
        <v>292</v>
      </c>
      <c r="D6338" t="s">
        <v>895</v>
      </c>
      <c r="E6338" t="s">
        <v>327</v>
      </c>
      <c r="F6338" t="s">
        <v>328</v>
      </c>
      <c r="G6338" t="s">
        <v>10</v>
      </c>
      <c r="H6338">
        <v>90681</v>
      </c>
      <c r="I6338" s="68" t="str">
        <f>VLOOKUP(E6338,Refs!$P$2:$R$29,3,FALSE)</f>
        <v>Y59</v>
      </c>
      <c r="J6338" s="68" t="str">
        <f>VLOOKUP(E6338,Refs!$P$2:$S$29,4,FALSE)</f>
        <v>South East</v>
      </c>
      <c r="K6338" s="28">
        <f t="shared" ref="K6338:K6401" si="202">IF(OR(H6338="NULL",H6338=0,H6338=""),"",H6338)</f>
        <v>90681</v>
      </c>
    </row>
    <row r="6339" spans="1:11" x14ac:dyDescent="0.35">
      <c r="A6339" s="69">
        <f t="shared" ref="A6339:A6402" si="203">DATEVALUE(RIGHT(B6339,8))</f>
        <v>45809</v>
      </c>
      <c r="B6339" t="s">
        <v>921</v>
      </c>
      <c r="C6339" t="s">
        <v>292</v>
      </c>
      <c r="D6339" t="s">
        <v>895</v>
      </c>
      <c r="E6339" t="s">
        <v>327</v>
      </c>
      <c r="F6339" t="s">
        <v>328</v>
      </c>
      <c r="G6339" t="s">
        <v>70</v>
      </c>
      <c r="H6339">
        <v>0</v>
      </c>
      <c r="I6339" s="68" t="str">
        <f>VLOOKUP(E6339,Refs!$P$2:$R$29,3,FALSE)</f>
        <v>Y59</v>
      </c>
      <c r="J6339" s="68" t="str">
        <f>VLOOKUP(E6339,Refs!$P$2:$S$29,4,FALSE)</f>
        <v>South East</v>
      </c>
      <c r="K6339" s="28" t="str">
        <f t="shared" si="202"/>
        <v/>
      </c>
    </row>
    <row r="6340" spans="1:11" x14ac:dyDescent="0.35">
      <c r="A6340" s="69">
        <f t="shared" si="203"/>
        <v>45809</v>
      </c>
      <c r="B6340" t="s">
        <v>921</v>
      </c>
      <c r="C6340" t="s">
        <v>292</v>
      </c>
      <c r="D6340" t="s">
        <v>895</v>
      </c>
      <c r="E6340" t="s">
        <v>327</v>
      </c>
      <c r="F6340" t="s">
        <v>328</v>
      </c>
      <c r="G6340" t="s">
        <v>20</v>
      </c>
      <c r="H6340">
        <v>78896</v>
      </c>
      <c r="I6340" s="68" t="str">
        <f>VLOOKUP(E6340,Refs!$P$2:$R$29,3,FALSE)</f>
        <v>Y59</v>
      </c>
      <c r="J6340" s="68" t="str">
        <f>VLOOKUP(E6340,Refs!$P$2:$S$29,4,FALSE)</f>
        <v>South East</v>
      </c>
      <c r="K6340" s="28">
        <f t="shared" si="202"/>
        <v>78896</v>
      </c>
    </row>
    <row r="6341" spans="1:11" x14ac:dyDescent="0.35">
      <c r="A6341" s="69">
        <f t="shared" si="203"/>
        <v>45809</v>
      </c>
      <c r="B6341" t="s">
        <v>921</v>
      </c>
      <c r="C6341" t="s">
        <v>292</v>
      </c>
      <c r="D6341" t="s">
        <v>895</v>
      </c>
      <c r="E6341" t="s">
        <v>327</v>
      </c>
      <c r="F6341" t="s">
        <v>328</v>
      </c>
      <c r="G6341" t="s">
        <v>23</v>
      </c>
      <c r="H6341">
        <v>61141</v>
      </c>
      <c r="I6341" s="68" t="str">
        <f>VLOOKUP(E6341,Refs!$P$2:$R$29,3,FALSE)</f>
        <v>Y59</v>
      </c>
      <c r="J6341" s="68" t="str">
        <f>VLOOKUP(E6341,Refs!$P$2:$S$29,4,FALSE)</f>
        <v>South East</v>
      </c>
      <c r="K6341" s="28">
        <f t="shared" si="202"/>
        <v>61141</v>
      </c>
    </row>
    <row r="6342" spans="1:11" x14ac:dyDescent="0.35">
      <c r="A6342" s="69">
        <f t="shared" si="203"/>
        <v>45809</v>
      </c>
      <c r="B6342" t="s">
        <v>921</v>
      </c>
      <c r="C6342" t="s">
        <v>292</v>
      </c>
      <c r="D6342" t="s">
        <v>895</v>
      </c>
      <c r="E6342" t="s">
        <v>327</v>
      </c>
      <c r="F6342" t="s">
        <v>328</v>
      </c>
      <c r="G6342" t="s">
        <v>19</v>
      </c>
      <c r="H6342">
        <v>3939</v>
      </c>
      <c r="I6342" s="68" t="str">
        <f>VLOOKUP(E6342,Refs!$P$2:$R$29,3,FALSE)</f>
        <v>Y59</v>
      </c>
      <c r="J6342" s="68" t="str">
        <f>VLOOKUP(E6342,Refs!$P$2:$S$29,4,FALSE)</f>
        <v>South East</v>
      </c>
      <c r="K6342" s="28">
        <f t="shared" si="202"/>
        <v>3939</v>
      </c>
    </row>
    <row r="6343" spans="1:11" x14ac:dyDescent="0.35">
      <c r="A6343" s="69">
        <f t="shared" si="203"/>
        <v>45809</v>
      </c>
      <c r="B6343" t="s">
        <v>921</v>
      </c>
      <c r="C6343" t="s">
        <v>292</v>
      </c>
      <c r="D6343" t="s">
        <v>895</v>
      </c>
      <c r="E6343" t="s">
        <v>327</v>
      </c>
      <c r="F6343" t="s">
        <v>328</v>
      </c>
      <c r="G6343" t="s">
        <v>21</v>
      </c>
      <c r="H6343">
        <v>5214004</v>
      </c>
      <c r="I6343" s="68" t="str">
        <f>VLOOKUP(E6343,Refs!$P$2:$R$29,3,FALSE)</f>
        <v>Y59</v>
      </c>
      <c r="J6343" s="68" t="str">
        <f>VLOOKUP(E6343,Refs!$P$2:$S$29,4,FALSE)</f>
        <v>South East</v>
      </c>
      <c r="K6343" s="28">
        <f t="shared" si="202"/>
        <v>5214004</v>
      </c>
    </row>
    <row r="6344" spans="1:11" x14ac:dyDescent="0.35">
      <c r="A6344" s="69">
        <f t="shared" si="203"/>
        <v>45809</v>
      </c>
      <c r="B6344" t="s">
        <v>921</v>
      </c>
      <c r="C6344" t="s">
        <v>292</v>
      </c>
      <c r="D6344" t="s">
        <v>895</v>
      </c>
      <c r="E6344" t="s">
        <v>327</v>
      </c>
      <c r="F6344" t="s">
        <v>328</v>
      </c>
      <c r="G6344" t="s">
        <v>71</v>
      </c>
      <c r="H6344">
        <v>446</v>
      </c>
      <c r="I6344" s="68" t="str">
        <f>VLOOKUP(E6344,Refs!$P$2:$R$29,3,FALSE)</f>
        <v>Y59</v>
      </c>
      <c r="J6344" s="68" t="str">
        <f>VLOOKUP(E6344,Refs!$P$2:$S$29,4,FALSE)</f>
        <v>South East</v>
      </c>
      <c r="K6344" s="28">
        <f t="shared" si="202"/>
        <v>446</v>
      </c>
    </row>
    <row r="6345" spans="1:11" x14ac:dyDescent="0.35">
      <c r="A6345" s="69">
        <f t="shared" si="203"/>
        <v>45809</v>
      </c>
      <c r="B6345" t="s">
        <v>921</v>
      </c>
      <c r="C6345" t="s">
        <v>292</v>
      </c>
      <c r="D6345" t="s">
        <v>895</v>
      </c>
      <c r="E6345" t="s">
        <v>327</v>
      </c>
      <c r="F6345" t="s">
        <v>328</v>
      </c>
      <c r="G6345" t="s">
        <v>72</v>
      </c>
      <c r="H6345">
        <v>832</v>
      </c>
      <c r="I6345" s="68" t="str">
        <f>VLOOKUP(E6345,Refs!$P$2:$R$29,3,FALSE)</f>
        <v>Y59</v>
      </c>
      <c r="J6345" s="68" t="str">
        <f>VLOOKUP(E6345,Refs!$P$2:$S$29,4,FALSE)</f>
        <v>South East</v>
      </c>
      <c r="K6345" s="28">
        <f t="shared" si="202"/>
        <v>832</v>
      </c>
    </row>
    <row r="6346" spans="1:11" x14ac:dyDescent="0.35">
      <c r="A6346" s="69">
        <f t="shared" si="203"/>
        <v>45809</v>
      </c>
      <c r="B6346" t="s">
        <v>921</v>
      </c>
      <c r="C6346" t="s">
        <v>292</v>
      </c>
      <c r="D6346" t="s">
        <v>895</v>
      </c>
      <c r="E6346" t="s">
        <v>327</v>
      </c>
      <c r="F6346" t="s">
        <v>328</v>
      </c>
      <c r="G6346" t="s">
        <v>73</v>
      </c>
      <c r="H6346">
        <v>845297</v>
      </c>
      <c r="I6346" s="68" t="str">
        <f>VLOOKUP(E6346,Refs!$P$2:$R$29,3,FALSE)</f>
        <v>Y59</v>
      </c>
      <c r="J6346" s="68" t="str">
        <f>VLOOKUP(E6346,Refs!$P$2:$S$29,4,FALSE)</f>
        <v>South East</v>
      </c>
      <c r="K6346" s="28">
        <f t="shared" si="202"/>
        <v>845297</v>
      </c>
    </row>
    <row r="6347" spans="1:11" x14ac:dyDescent="0.35">
      <c r="A6347" s="69">
        <f t="shared" si="203"/>
        <v>45809</v>
      </c>
      <c r="B6347" t="s">
        <v>921</v>
      </c>
      <c r="C6347" t="s">
        <v>292</v>
      </c>
      <c r="D6347" t="s">
        <v>895</v>
      </c>
      <c r="E6347" t="s">
        <v>327</v>
      </c>
      <c r="F6347" t="s">
        <v>328</v>
      </c>
      <c r="G6347" t="s">
        <v>74</v>
      </c>
      <c r="H6347">
        <v>34659</v>
      </c>
      <c r="I6347" s="68" t="str">
        <f>VLOOKUP(E6347,Refs!$P$2:$R$29,3,FALSE)</f>
        <v>Y59</v>
      </c>
      <c r="J6347" s="68" t="str">
        <f>VLOOKUP(E6347,Refs!$P$2:$S$29,4,FALSE)</f>
        <v>South East</v>
      </c>
      <c r="K6347" s="28">
        <f t="shared" si="202"/>
        <v>34659</v>
      </c>
    </row>
    <row r="6348" spans="1:11" x14ac:dyDescent="0.35">
      <c r="A6348" s="69">
        <f t="shared" si="203"/>
        <v>45809</v>
      </c>
      <c r="B6348" t="s">
        <v>921</v>
      </c>
      <c r="C6348" t="s">
        <v>292</v>
      </c>
      <c r="D6348" t="s">
        <v>895</v>
      </c>
      <c r="E6348" t="s">
        <v>327</v>
      </c>
      <c r="F6348" t="s">
        <v>328</v>
      </c>
      <c r="G6348" t="s">
        <v>75</v>
      </c>
      <c r="H6348">
        <v>99464558</v>
      </c>
      <c r="I6348" s="68" t="str">
        <f>VLOOKUP(E6348,Refs!$P$2:$R$29,3,FALSE)</f>
        <v>Y59</v>
      </c>
      <c r="J6348" s="68" t="str">
        <f>VLOOKUP(E6348,Refs!$P$2:$S$29,4,FALSE)</f>
        <v>South East</v>
      </c>
      <c r="K6348" s="28">
        <f t="shared" si="202"/>
        <v>99464558</v>
      </c>
    </row>
    <row r="6349" spans="1:11" x14ac:dyDescent="0.35">
      <c r="A6349" s="69">
        <f t="shared" si="203"/>
        <v>45809</v>
      </c>
      <c r="B6349" t="s">
        <v>921</v>
      </c>
      <c r="C6349" t="s">
        <v>292</v>
      </c>
      <c r="D6349" t="s">
        <v>895</v>
      </c>
      <c r="E6349" t="s">
        <v>327</v>
      </c>
      <c r="F6349" t="s">
        <v>328</v>
      </c>
      <c r="G6349" t="s">
        <v>26</v>
      </c>
      <c r="H6349">
        <v>78896</v>
      </c>
      <c r="I6349" s="68" t="str">
        <f>VLOOKUP(E6349,Refs!$P$2:$R$29,3,FALSE)</f>
        <v>Y59</v>
      </c>
      <c r="J6349" s="68" t="str">
        <f>VLOOKUP(E6349,Refs!$P$2:$S$29,4,FALSE)</f>
        <v>South East</v>
      </c>
      <c r="K6349" s="28">
        <f t="shared" si="202"/>
        <v>78896</v>
      </c>
    </row>
    <row r="6350" spans="1:11" x14ac:dyDescent="0.35">
      <c r="A6350" s="69">
        <f t="shared" si="203"/>
        <v>45809</v>
      </c>
      <c r="B6350" t="s">
        <v>921</v>
      </c>
      <c r="C6350" t="s">
        <v>292</v>
      </c>
      <c r="D6350" t="s">
        <v>895</v>
      </c>
      <c r="E6350" t="s">
        <v>327</v>
      </c>
      <c r="F6350" t="s">
        <v>328</v>
      </c>
      <c r="G6350" t="s">
        <v>76</v>
      </c>
      <c r="H6350">
        <v>1533</v>
      </c>
      <c r="I6350" s="68" t="str">
        <f>VLOOKUP(E6350,Refs!$P$2:$R$29,3,FALSE)</f>
        <v>Y59</v>
      </c>
      <c r="J6350" s="68" t="str">
        <f>VLOOKUP(E6350,Refs!$P$2:$S$29,4,FALSE)</f>
        <v>South East</v>
      </c>
      <c r="K6350" s="28">
        <f t="shared" si="202"/>
        <v>1533</v>
      </c>
    </row>
    <row r="6351" spans="1:11" x14ac:dyDescent="0.35">
      <c r="A6351" s="69">
        <f t="shared" si="203"/>
        <v>45809</v>
      </c>
      <c r="B6351" t="s">
        <v>921</v>
      </c>
      <c r="C6351" t="s">
        <v>292</v>
      </c>
      <c r="D6351" t="s">
        <v>895</v>
      </c>
      <c r="E6351" t="s">
        <v>327</v>
      </c>
      <c r="F6351" t="s">
        <v>328</v>
      </c>
      <c r="G6351" t="s">
        <v>77</v>
      </c>
      <c r="H6351">
        <v>42704</v>
      </c>
      <c r="I6351" s="68" t="str">
        <f>VLOOKUP(E6351,Refs!$P$2:$R$29,3,FALSE)</f>
        <v>Y59</v>
      </c>
      <c r="J6351" s="68" t="str">
        <f>VLOOKUP(E6351,Refs!$P$2:$S$29,4,FALSE)</f>
        <v>South East</v>
      </c>
      <c r="K6351" s="28">
        <f t="shared" si="202"/>
        <v>42704</v>
      </c>
    </row>
    <row r="6352" spans="1:11" x14ac:dyDescent="0.35">
      <c r="A6352" s="69">
        <f t="shared" si="203"/>
        <v>45809</v>
      </c>
      <c r="B6352" t="s">
        <v>921</v>
      </c>
      <c r="C6352" t="s">
        <v>292</v>
      </c>
      <c r="D6352" t="s">
        <v>895</v>
      </c>
      <c r="E6352" t="s">
        <v>327</v>
      </c>
      <c r="F6352" t="s">
        <v>328</v>
      </c>
      <c r="G6352" t="s">
        <v>78</v>
      </c>
      <c r="H6352">
        <v>10141</v>
      </c>
      <c r="I6352" s="68" t="str">
        <f>VLOOKUP(E6352,Refs!$P$2:$R$29,3,FALSE)</f>
        <v>Y59</v>
      </c>
      <c r="J6352" s="68" t="str">
        <f>VLOOKUP(E6352,Refs!$P$2:$S$29,4,FALSE)</f>
        <v>South East</v>
      </c>
      <c r="K6352" s="28">
        <f t="shared" si="202"/>
        <v>10141</v>
      </c>
    </row>
    <row r="6353" spans="1:11" x14ac:dyDescent="0.35">
      <c r="A6353" s="69">
        <f t="shared" si="203"/>
        <v>45809</v>
      </c>
      <c r="B6353" t="s">
        <v>921</v>
      </c>
      <c r="C6353" t="s">
        <v>292</v>
      </c>
      <c r="D6353" t="s">
        <v>895</v>
      </c>
      <c r="E6353" t="s">
        <v>327</v>
      </c>
      <c r="F6353" t="s">
        <v>328</v>
      </c>
      <c r="G6353" t="s">
        <v>79</v>
      </c>
      <c r="H6353">
        <v>24518</v>
      </c>
      <c r="I6353" s="68" t="str">
        <f>VLOOKUP(E6353,Refs!$P$2:$R$29,3,FALSE)</f>
        <v>Y59</v>
      </c>
      <c r="J6353" s="68" t="str">
        <f>VLOOKUP(E6353,Refs!$P$2:$S$29,4,FALSE)</f>
        <v>South East</v>
      </c>
      <c r="K6353" s="28">
        <f t="shared" si="202"/>
        <v>24518</v>
      </c>
    </row>
    <row r="6354" spans="1:11" x14ac:dyDescent="0.35">
      <c r="A6354" s="69">
        <f t="shared" si="203"/>
        <v>45809</v>
      </c>
      <c r="B6354" t="s">
        <v>921</v>
      </c>
      <c r="C6354" t="s">
        <v>292</v>
      </c>
      <c r="D6354" t="s">
        <v>895</v>
      </c>
      <c r="E6354" t="s">
        <v>327</v>
      </c>
      <c r="F6354" t="s">
        <v>328</v>
      </c>
      <c r="G6354" t="s">
        <v>80</v>
      </c>
      <c r="H6354">
        <v>0</v>
      </c>
      <c r="I6354" s="68" t="str">
        <f>VLOOKUP(E6354,Refs!$P$2:$R$29,3,FALSE)</f>
        <v>Y59</v>
      </c>
      <c r="J6354" s="68" t="str">
        <f>VLOOKUP(E6354,Refs!$P$2:$S$29,4,FALSE)</f>
        <v>South East</v>
      </c>
      <c r="K6354" s="28" t="str">
        <f t="shared" si="202"/>
        <v/>
      </c>
    </row>
    <row r="6355" spans="1:11" x14ac:dyDescent="0.35">
      <c r="A6355" s="69">
        <f t="shared" si="203"/>
        <v>45809</v>
      </c>
      <c r="B6355" t="s">
        <v>921</v>
      </c>
      <c r="C6355" t="s">
        <v>292</v>
      </c>
      <c r="D6355" t="s">
        <v>895</v>
      </c>
      <c r="E6355" t="s">
        <v>327</v>
      </c>
      <c r="F6355" t="s">
        <v>328</v>
      </c>
      <c r="G6355" t="s">
        <v>25</v>
      </c>
      <c r="H6355">
        <v>34659</v>
      </c>
      <c r="I6355" s="68" t="str">
        <f>VLOOKUP(E6355,Refs!$P$2:$R$29,3,FALSE)</f>
        <v>Y59</v>
      </c>
      <c r="J6355" s="68" t="str">
        <f>VLOOKUP(E6355,Refs!$P$2:$S$29,4,FALSE)</f>
        <v>South East</v>
      </c>
      <c r="K6355" s="28">
        <f t="shared" si="202"/>
        <v>34659</v>
      </c>
    </row>
    <row r="6356" spans="1:11" x14ac:dyDescent="0.35">
      <c r="A6356" s="69">
        <f t="shared" si="203"/>
        <v>45809</v>
      </c>
      <c r="B6356" t="s">
        <v>921</v>
      </c>
      <c r="C6356" t="s">
        <v>292</v>
      </c>
      <c r="D6356" t="s">
        <v>895</v>
      </c>
      <c r="E6356" t="s">
        <v>327</v>
      </c>
      <c r="F6356" t="s">
        <v>328</v>
      </c>
      <c r="G6356" t="s">
        <v>81</v>
      </c>
      <c r="H6356">
        <v>0</v>
      </c>
      <c r="I6356" s="68" t="str">
        <f>VLOOKUP(E6356,Refs!$P$2:$R$29,3,FALSE)</f>
        <v>Y59</v>
      </c>
      <c r="J6356" s="68" t="str">
        <f>VLOOKUP(E6356,Refs!$P$2:$S$29,4,FALSE)</f>
        <v>South East</v>
      </c>
      <c r="K6356" s="28" t="str">
        <f t="shared" si="202"/>
        <v/>
      </c>
    </row>
    <row r="6357" spans="1:11" x14ac:dyDescent="0.35">
      <c r="A6357" s="69">
        <f t="shared" si="203"/>
        <v>45809</v>
      </c>
      <c r="B6357" t="s">
        <v>921</v>
      </c>
      <c r="C6357" t="s">
        <v>292</v>
      </c>
      <c r="D6357" t="s">
        <v>895</v>
      </c>
      <c r="E6357" t="s">
        <v>327</v>
      </c>
      <c r="F6357" t="s">
        <v>328</v>
      </c>
      <c r="G6357" t="s">
        <v>82</v>
      </c>
      <c r="H6357">
        <v>17059</v>
      </c>
      <c r="I6357" s="68" t="str">
        <f>VLOOKUP(E6357,Refs!$P$2:$R$29,3,FALSE)</f>
        <v>Y59</v>
      </c>
      <c r="J6357" s="68" t="str">
        <f>VLOOKUP(E6357,Refs!$P$2:$S$29,4,FALSE)</f>
        <v>South East</v>
      </c>
      <c r="K6357" s="28">
        <f t="shared" si="202"/>
        <v>17059</v>
      </c>
    </row>
    <row r="6358" spans="1:11" x14ac:dyDescent="0.35">
      <c r="A6358" s="69">
        <f t="shared" si="203"/>
        <v>45809</v>
      </c>
      <c r="B6358" t="s">
        <v>921</v>
      </c>
      <c r="C6358" t="s">
        <v>292</v>
      </c>
      <c r="D6358" t="s">
        <v>895</v>
      </c>
      <c r="E6358" t="s">
        <v>327</v>
      </c>
      <c r="F6358" t="s">
        <v>328</v>
      </c>
      <c r="G6358" t="s">
        <v>83</v>
      </c>
      <c r="H6358">
        <v>5545</v>
      </c>
      <c r="I6358" s="68" t="str">
        <f>VLOOKUP(E6358,Refs!$P$2:$R$29,3,FALSE)</f>
        <v>Y59</v>
      </c>
      <c r="J6358" s="68" t="str">
        <f>VLOOKUP(E6358,Refs!$P$2:$S$29,4,FALSE)</f>
        <v>South East</v>
      </c>
      <c r="K6358" s="28">
        <f t="shared" si="202"/>
        <v>5545</v>
      </c>
    </row>
    <row r="6359" spans="1:11" x14ac:dyDescent="0.35">
      <c r="A6359" s="69">
        <f t="shared" si="203"/>
        <v>45809</v>
      </c>
      <c r="B6359" t="s">
        <v>921</v>
      </c>
      <c r="C6359" t="s">
        <v>292</v>
      </c>
      <c r="D6359" t="s">
        <v>895</v>
      </c>
      <c r="E6359" t="s">
        <v>327</v>
      </c>
      <c r="F6359" t="s">
        <v>328</v>
      </c>
      <c r="G6359" t="s">
        <v>84</v>
      </c>
      <c r="H6359">
        <v>7217</v>
      </c>
      <c r="I6359" s="68" t="str">
        <f>VLOOKUP(E6359,Refs!$P$2:$R$29,3,FALSE)</f>
        <v>Y59</v>
      </c>
      <c r="J6359" s="68" t="str">
        <f>VLOOKUP(E6359,Refs!$P$2:$S$29,4,FALSE)</f>
        <v>South East</v>
      </c>
      <c r="K6359" s="28">
        <f t="shared" si="202"/>
        <v>7217</v>
      </c>
    </row>
    <row r="6360" spans="1:11" x14ac:dyDescent="0.35">
      <c r="A6360" s="69">
        <f t="shared" si="203"/>
        <v>45809</v>
      </c>
      <c r="B6360" t="s">
        <v>921</v>
      </c>
      <c r="C6360" t="s">
        <v>292</v>
      </c>
      <c r="D6360" t="s">
        <v>895</v>
      </c>
      <c r="E6360" t="s">
        <v>327</v>
      </c>
      <c r="F6360" t="s">
        <v>328</v>
      </c>
      <c r="G6360" t="s">
        <v>85</v>
      </c>
      <c r="H6360">
        <v>0</v>
      </c>
      <c r="I6360" s="68" t="str">
        <f>VLOOKUP(E6360,Refs!$P$2:$R$29,3,FALSE)</f>
        <v>Y59</v>
      </c>
      <c r="J6360" s="68" t="str">
        <f>VLOOKUP(E6360,Refs!$P$2:$S$29,4,FALSE)</f>
        <v>South East</v>
      </c>
      <c r="K6360" s="28" t="str">
        <f t="shared" si="202"/>
        <v/>
      </c>
    </row>
    <row r="6361" spans="1:11" x14ac:dyDescent="0.35">
      <c r="A6361" s="69">
        <f t="shared" si="203"/>
        <v>45809</v>
      </c>
      <c r="B6361" t="s">
        <v>921</v>
      </c>
      <c r="C6361" t="s">
        <v>292</v>
      </c>
      <c r="D6361" t="s">
        <v>895</v>
      </c>
      <c r="E6361" t="s">
        <v>327</v>
      </c>
      <c r="F6361" t="s">
        <v>328</v>
      </c>
      <c r="G6361" t="s">
        <v>86</v>
      </c>
      <c r="H6361">
        <v>2971</v>
      </c>
      <c r="I6361" s="68" t="str">
        <f>VLOOKUP(E6361,Refs!$P$2:$R$29,3,FALSE)</f>
        <v>Y59</v>
      </c>
      <c r="J6361" s="68" t="str">
        <f>VLOOKUP(E6361,Refs!$P$2:$S$29,4,FALSE)</f>
        <v>South East</v>
      </c>
      <c r="K6361" s="28">
        <f t="shared" si="202"/>
        <v>2971</v>
      </c>
    </row>
    <row r="6362" spans="1:11" x14ac:dyDescent="0.35">
      <c r="A6362" s="69">
        <f t="shared" si="203"/>
        <v>45809</v>
      </c>
      <c r="B6362" t="s">
        <v>921</v>
      </c>
      <c r="C6362" t="s">
        <v>292</v>
      </c>
      <c r="D6362" t="s">
        <v>895</v>
      </c>
      <c r="E6362" t="s">
        <v>327</v>
      </c>
      <c r="F6362" t="s">
        <v>328</v>
      </c>
      <c r="G6362" t="s">
        <v>87</v>
      </c>
      <c r="H6362">
        <v>1469</v>
      </c>
      <c r="I6362" s="68" t="str">
        <f>VLOOKUP(E6362,Refs!$P$2:$R$29,3,FALSE)</f>
        <v>Y59</v>
      </c>
      <c r="J6362" s="68" t="str">
        <f>VLOOKUP(E6362,Refs!$P$2:$S$29,4,FALSE)</f>
        <v>South East</v>
      </c>
      <c r="K6362" s="28">
        <f t="shared" si="202"/>
        <v>1469</v>
      </c>
    </row>
    <row r="6363" spans="1:11" x14ac:dyDescent="0.35">
      <c r="A6363" s="69">
        <f t="shared" si="203"/>
        <v>45809</v>
      </c>
      <c r="B6363" t="s">
        <v>921</v>
      </c>
      <c r="C6363" t="s">
        <v>292</v>
      </c>
      <c r="D6363" t="s">
        <v>895</v>
      </c>
      <c r="E6363" t="s">
        <v>327</v>
      </c>
      <c r="F6363" t="s">
        <v>328</v>
      </c>
      <c r="G6363" t="s">
        <v>88</v>
      </c>
      <c r="H6363">
        <v>6952</v>
      </c>
      <c r="I6363" s="68" t="str">
        <f>VLOOKUP(E6363,Refs!$P$2:$R$29,3,FALSE)</f>
        <v>Y59</v>
      </c>
      <c r="J6363" s="68" t="str">
        <f>VLOOKUP(E6363,Refs!$P$2:$S$29,4,FALSE)</f>
        <v>South East</v>
      </c>
      <c r="K6363" s="28">
        <f t="shared" si="202"/>
        <v>6952</v>
      </c>
    </row>
    <row r="6364" spans="1:11" x14ac:dyDescent="0.35">
      <c r="A6364" s="69">
        <f t="shared" si="203"/>
        <v>45809</v>
      </c>
      <c r="B6364" t="s">
        <v>921</v>
      </c>
      <c r="C6364" t="s">
        <v>292</v>
      </c>
      <c r="D6364" t="s">
        <v>895</v>
      </c>
      <c r="E6364" t="s">
        <v>327</v>
      </c>
      <c r="F6364" t="s">
        <v>328</v>
      </c>
      <c r="G6364" t="s">
        <v>89</v>
      </c>
      <c r="H6364">
        <v>0</v>
      </c>
      <c r="I6364" s="68" t="str">
        <f>VLOOKUP(E6364,Refs!$P$2:$R$29,3,FALSE)</f>
        <v>Y59</v>
      </c>
      <c r="J6364" s="68" t="str">
        <f>VLOOKUP(E6364,Refs!$P$2:$S$29,4,FALSE)</f>
        <v>South East</v>
      </c>
      <c r="K6364" s="28" t="str">
        <f t="shared" si="202"/>
        <v/>
      </c>
    </row>
    <row r="6365" spans="1:11" x14ac:dyDescent="0.35">
      <c r="A6365" s="69">
        <f t="shared" si="203"/>
        <v>45809</v>
      </c>
      <c r="B6365" t="s">
        <v>921</v>
      </c>
      <c r="C6365" t="s">
        <v>292</v>
      </c>
      <c r="D6365" t="s">
        <v>895</v>
      </c>
      <c r="E6365" t="s">
        <v>327</v>
      </c>
      <c r="F6365" t="s">
        <v>328</v>
      </c>
      <c r="G6365" t="s">
        <v>90</v>
      </c>
      <c r="H6365">
        <v>76483</v>
      </c>
      <c r="I6365" s="68" t="str">
        <f>VLOOKUP(E6365,Refs!$P$2:$R$29,3,FALSE)</f>
        <v>Y59</v>
      </c>
      <c r="J6365" s="68" t="str">
        <f>VLOOKUP(E6365,Refs!$P$2:$S$29,4,FALSE)</f>
        <v>South East</v>
      </c>
      <c r="K6365" s="28">
        <f t="shared" si="202"/>
        <v>76483</v>
      </c>
    </row>
    <row r="6366" spans="1:11" x14ac:dyDescent="0.35">
      <c r="A6366" s="69">
        <f t="shared" si="203"/>
        <v>45809</v>
      </c>
      <c r="B6366" t="s">
        <v>921</v>
      </c>
      <c r="C6366" t="s">
        <v>292</v>
      </c>
      <c r="D6366" t="s">
        <v>895</v>
      </c>
      <c r="E6366" t="s">
        <v>327</v>
      </c>
      <c r="F6366" t="s">
        <v>328</v>
      </c>
      <c r="G6366" t="s">
        <v>27</v>
      </c>
      <c r="H6366">
        <v>4764</v>
      </c>
      <c r="I6366" s="68" t="str">
        <f>VLOOKUP(E6366,Refs!$P$2:$R$29,3,FALSE)</f>
        <v>Y59</v>
      </c>
      <c r="J6366" s="68" t="str">
        <f>VLOOKUP(E6366,Refs!$P$2:$S$29,4,FALSE)</f>
        <v>South East</v>
      </c>
      <c r="K6366" s="28">
        <f t="shared" si="202"/>
        <v>4764</v>
      </c>
    </row>
    <row r="6367" spans="1:11" x14ac:dyDescent="0.35">
      <c r="A6367" s="69">
        <f t="shared" si="203"/>
        <v>45809</v>
      </c>
      <c r="B6367" t="s">
        <v>921</v>
      </c>
      <c r="C6367" t="s">
        <v>292</v>
      </c>
      <c r="D6367" t="s">
        <v>895</v>
      </c>
      <c r="E6367" t="s">
        <v>327</v>
      </c>
      <c r="F6367" t="s">
        <v>328</v>
      </c>
      <c r="G6367" t="s">
        <v>29</v>
      </c>
      <c r="H6367">
        <v>11655</v>
      </c>
      <c r="I6367" s="68" t="str">
        <f>VLOOKUP(E6367,Refs!$P$2:$R$29,3,FALSE)</f>
        <v>Y59</v>
      </c>
      <c r="J6367" s="68" t="str">
        <f>VLOOKUP(E6367,Refs!$P$2:$S$29,4,FALSE)</f>
        <v>South East</v>
      </c>
      <c r="K6367" s="28">
        <f t="shared" si="202"/>
        <v>11655</v>
      </c>
    </row>
    <row r="6368" spans="1:11" x14ac:dyDescent="0.35">
      <c r="A6368" s="69">
        <f t="shared" si="203"/>
        <v>45809</v>
      </c>
      <c r="B6368" t="s">
        <v>921</v>
      </c>
      <c r="C6368" t="s">
        <v>292</v>
      </c>
      <c r="D6368" t="s">
        <v>895</v>
      </c>
      <c r="E6368" t="s">
        <v>327</v>
      </c>
      <c r="F6368" t="s">
        <v>328</v>
      </c>
      <c r="G6368" t="s">
        <v>91</v>
      </c>
      <c r="H6368">
        <v>4177</v>
      </c>
      <c r="I6368" s="68" t="str">
        <f>VLOOKUP(E6368,Refs!$P$2:$R$29,3,FALSE)</f>
        <v>Y59</v>
      </c>
      <c r="J6368" s="68" t="str">
        <f>VLOOKUP(E6368,Refs!$P$2:$S$29,4,FALSE)</f>
        <v>South East</v>
      </c>
      <c r="K6368" s="28">
        <f t="shared" si="202"/>
        <v>4177</v>
      </c>
    </row>
    <row r="6369" spans="1:11" x14ac:dyDescent="0.35">
      <c r="A6369" s="69">
        <f t="shared" si="203"/>
        <v>45809</v>
      </c>
      <c r="B6369" t="s">
        <v>921</v>
      </c>
      <c r="C6369" t="s">
        <v>292</v>
      </c>
      <c r="D6369" t="s">
        <v>895</v>
      </c>
      <c r="E6369" t="s">
        <v>327</v>
      </c>
      <c r="F6369" t="s">
        <v>328</v>
      </c>
      <c r="G6369" t="s">
        <v>92</v>
      </c>
      <c r="H6369">
        <v>0</v>
      </c>
      <c r="I6369" s="68" t="str">
        <f>VLOOKUP(E6369,Refs!$P$2:$R$29,3,FALSE)</f>
        <v>Y59</v>
      </c>
      <c r="J6369" s="68" t="str">
        <f>VLOOKUP(E6369,Refs!$P$2:$S$29,4,FALSE)</f>
        <v>South East</v>
      </c>
      <c r="K6369" s="28" t="str">
        <f t="shared" si="202"/>
        <v/>
      </c>
    </row>
    <row r="6370" spans="1:11" x14ac:dyDescent="0.35">
      <c r="A6370" s="69">
        <f t="shared" si="203"/>
        <v>45809</v>
      </c>
      <c r="B6370" t="s">
        <v>921</v>
      </c>
      <c r="C6370" t="s">
        <v>292</v>
      </c>
      <c r="D6370" t="s">
        <v>895</v>
      </c>
      <c r="E6370" t="s">
        <v>327</v>
      </c>
      <c r="F6370" t="s">
        <v>328</v>
      </c>
      <c r="G6370" t="s">
        <v>93</v>
      </c>
      <c r="H6370">
        <v>3114</v>
      </c>
      <c r="I6370" s="68" t="str">
        <f>VLOOKUP(E6370,Refs!$P$2:$R$29,3,FALSE)</f>
        <v>Y59</v>
      </c>
      <c r="J6370" s="68" t="str">
        <f>VLOOKUP(E6370,Refs!$P$2:$S$29,4,FALSE)</f>
        <v>South East</v>
      </c>
      <c r="K6370" s="28">
        <f t="shared" si="202"/>
        <v>3114</v>
      </c>
    </row>
    <row r="6371" spans="1:11" x14ac:dyDescent="0.35">
      <c r="A6371" s="69">
        <f t="shared" si="203"/>
        <v>45809</v>
      </c>
      <c r="B6371" t="s">
        <v>921</v>
      </c>
      <c r="C6371" t="s">
        <v>292</v>
      </c>
      <c r="D6371" t="s">
        <v>895</v>
      </c>
      <c r="E6371" t="s">
        <v>327</v>
      </c>
      <c r="F6371" t="s">
        <v>328</v>
      </c>
      <c r="G6371" t="s">
        <v>94</v>
      </c>
      <c r="H6371">
        <v>420</v>
      </c>
      <c r="I6371" s="68" t="str">
        <f>VLOOKUP(E6371,Refs!$P$2:$R$29,3,FALSE)</f>
        <v>Y59</v>
      </c>
      <c r="J6371" s="68" t="str">
        <f>VLOOKUP(E6371,Refs!$P$2:$S$29,4,FALSE)</f>
        <v>South East</v>
      </c>
      <c r="K6371" s="28">
        <f t="shared" si="202"/>
        <v>420</v>
      </c>
    </row>
    <row r="6372" spans="1:11" x14ac:dyDescent="0.35">
      <c r="A6372" s="69">
        <f t="shared" si="203"/>
        <v>45809</v>
      </c>
      <c r="B6372" t="s">
        <v>921</v>
      </c>
      <c r="C6372" t="s">
        <v>292</v>
      </c>
      <c r="D6372" t="s">
        <v>895</v>
      </c>
      <c r="E6372" t="s">
        <v>327</v>
      </c>
      <c r="F6372" t="s">
        <v>328</v>
      </c>
      <c r="G6372" t="s">
        <v>95</v>
      </c>
      <c r="H6372">
        <v>2552</v>
      </c>
      <c r="I6372" s="68" t="str">
        <f>VLOOKUP(E6372,Refs!$P$2:$R$29,3,FALSE)</f>
        <v>Y59</v>
      </c>
      <c r="J6372" s="68" t="str">
        <f>VLOOKUP(E6372,Refs!$P$2:$S$29,4,FALSE)</f>
        <v>South East</v>
      </c>
      <c r="K6372" s="28">
        <f t="shared" si="202"/>
        <v>2552</v>
      </c>
    </row>
    <row r="6373" spans="1:11" x14ac:dyDescent="0.35">
      <c r="A6373" s="69">
        <f t="shared" si="203"/>
        <v>45809</v>
      </c>
      <c r="B6373" t="s">
        <v>921</v>
      </c>
      <c r="C6373" t="s">
        <v>292</v>
      </c>
      <c r="D6373" t="s">
        <v>895</v>
      </c>
      <c r="E6373" t="s">
        <v>327</v>
      </c>
      <c r="F6373" t="s">
        <v>328</v>
      </c>
      <c r="G6373" t="s">
        <v>96</v>
      </c>
      <c r="H6373">
        <v>860</v>
      </c>
      <c r="I6373" s="68" t="str">
        <f>VLOOKUP(E6373,Refs!$P$2:$R$29,3,FALSE)</f>
        <v>Y59</v>
      </c>
      <c r="J6373" s="68" t="str">
        <f>VLOOKUP(E6373,Refs!$P$2:$S$29,4,FALSE)</f>
        <v>South East</v>
      </c>
      <c r="K6373" s="28">
        <f t="shared" si="202"/>
        <v>860</v>
      </c>
    </row>
    <row r="6374" spans="1:11" x14ac:dyDescent="0.35">
      <c r="A6374" s="69">
        <f t="shared" si="203"/>
        <v>45809</v>
      </c>
      <c r="B6374" t="s">
        <v>921</v>
      </c>
      <c r="C6374" t="s">
        <v>292</v>
      </c>
      <c r="D6374" t="s">
        <v>895</v>
      </c>
      <c r="E6374" t="s">
        <v>327</v>
      </c>
      <c r="F6374" t="s">
        <v>328</v>
      </c>
      <c r="G6374" t="s">
        <v>97</v>
      </c>
      <c r="H6374">
        <v>4747</v>
      </c>
      <c r="I6374" s="68" t="str">
        <f>VLOOKUP(E6374,Refs!$P$2:$R$29,3,FALSE)</f>
        <v>Y59</v>
      </c>
      <c r="J6374" s="68" t="str">
        <f>VLOOKUP(E6374,Refs!$P$2:$S$29,4,FALSE)</f>
        <v>South East</v>
      </c>
      <c r="K6374" s="28">
        <f t="shared" si="202"/>
        <v>4747</v>
      </c>
    </row>
    <row r="6375" spans="1:11" x14ac:dyDescent="0.35">
      <c r="A6375" s="69">
        <f t="shared" si="203"/>
        <v>45809</v>
      </c>
      <c r="B6375" t="s">
        <v>921</v>
      </c>
      <c r="C6375" t="s">
        <v>292</v>
      </c>
      <c r="D6375" t="s">
        <v>895</v>
      </c>
      <c r="E6375" t="s">
        <v>327</v>
      </c>
      <c r="F6375" t="s">
        <v>328</v>
      </c>
      <c r="G6375" t="s">
        <v>31</v>
      </c>
      <c r="H6375">
        <v>1037</v>
      </c>
      <c r="I6375" s="68" t="str">
        <f>VLOOKUP(E6375,Refs!$P$2:$R$29,3,FALSE)</f>
        <v>Y59</v>
      </c>
      <c r="J6375" s="68" t="str">
        <f>VLOOKUP(E6375,Refs!$P$2:$S$29,4,FALSE)</f>
        <v>South East</v>
      </c>
      <c r="K6375" s="28">
        <f t="shared" si="202"/>
        <v>1037</v>
      </c>
    </row>
    <row r="6376" spans="1:11" x14ac:dyDescent="0.35">
      <c r="A6376" s="69">
        <f t="shared" si="203"/>
        <v>45809</v>
      </c>
      <c r="B6376" t="s">
        <v>921</v>
      </c>
      <c r="C6376" t="s">
        <v>292</v>
      </c>
      <c r="D6376" t="s">
        <v>895</v>
      </c>
      <c r="E6376" t="s">
        <v>327</v>
      </c>
      <c r="F6376" t="s">
        <v>328</v>
      </c>
      <c r="G6376" t="s">
        <v>98</v>
      </c>
      <c r="H6376">
        <v>8753</v>
      </c>
      <c r="I6376" s="68" t="str">
        <f>VLOOKUP(E6376,Refs!$P$2:$R$29,3,FALSE)</f>
        <v>Y59</v>
      </c>
      <c r="J6376" s="68" t="str">
        <f>VLOOKUP(E6376,Refs!$P$2:$S$29,4,FALSE)</f>
        <v>South East</v>
      </c>
      <c r="K6376" s="28">
        <f t="shared" si="202"/>
        <v>8753</v>
      </c>
    </row>
    <row r="6377" spans="1:11" x14ac:dyDescent="0.35">
      <c r="A6377" s="69">
        <f t="shared" si="203"/>
        <v>45809</v>
      </c>
      <c r="B6377" t="s">
        <v>921</v>
      </c>
      <c r="C6377" t="s">
        <v>292</v>
      </c>
      <c r="D6377" t="s">
        <v>895</v>
      </c>
      <c r="E6377" t="s">
        <v>327</v>
      </c>
      <c r="F6377" t="s">
        <v>328</v>
      </c>
      <c r="G6377" t="s">
        <v>99</v>
      </c>
      <c r="H6377">
        <v>7447</v>
      </c>
      <c r="I6377" s="68" t="str">
        <f>VLOOKUP(E6377,Refs!$P$2:$R$29,3,FALSE)</f>
        <v>Y59</v>
      </c>
      <c r="J6377" s="68" t="str">
        <f>VLOOKUP(E6377,Refs!$P$2:$S$29,4,FALSE)</f>
        <v>South East</v>
      </c>
      <c r="K6377" s="28">
        <f t="shared" si="202"/>
        <v>7447</v>
      </c>
    </row>
    <row r="6378" spans="1:11" x14ac:dyDescent="0.35">
      <c r="A6378" s="69">
        <f t="shared" si="203"/>
        <v>45809</v>
      </c>
      <c r="B6378" t="s">
        <v>921</v>
      </c>
      <c r="C6378" t="s">
        <v>292</v>
      </c>
      <c r="D6378" t="s">
        <v>895</v>
      </c>
      <c r="E6378" t="s">
        <v>327</v>
      </c>
      <c r="F6378" t="s">
        <v>328</v>
      </c>
      <c r="G6378" t="s">
        <v>100</v>
      </c>
      <c r="H6378">
        <v>4736</v>
      </c>
      <c r="I6378" s="68" t="str">
        <f>VLOOKUP(E6378,Refs!$P$2:$R$29,3,FALSE)</f>
        <v>Y59</v>
      </c>
      <c r="J6378" s="68" t="str">
        <f>VLOOKUP(E6378,Refs!$P$2:$S$29,4,FALSE)</f>
        <v>South East</v>
      </c>
      <c r="K6378" s="28">
        <f t="shared" si="202"/>
        <v>4736</v>
      </c>
    </row>
    <row r="6379" spans="1:11" x14ac:dyDescent="0.35">
      <c r="A6379" s="69">
        <f t="shared" si="203"/>
        <v>45809</v>
      </c>
      <c r="B6379" t="s">
        <v>921</v>
      </c>
      <c r="C6379" t="s">
        <v>292</v>
      </c>
      <c r="D6379" t="s">
        <v>895</v>
      </c>
      <c r="E6379" t="s">
        <v>327</v>
      </c>
      <c r="F6379" t="s">
        <v>328</v>
      </c>
      <c r="G6379" t="s">
        <v>101</v>
      </c>
      <c r="H6379">
        <v>0</v>
      </c>
      <c r="I6379" s="68" t="str">
        <f>VLOOKUP(E6379,Refs!$P$2:$R$29,3,FALSE)</f>
        <v>Y59</v>
      </c>
      <c r="J6379" s="68" t="str">
        <f>VLOOKUP(E6379,Refs!$P$2:$S$29,4,FALSE)</f>
        <v>South East</v>
      </c>
      <c r="K6379" s="28" t="str">
        <f t="shared" si="202"/>
        <v/>
      </c>
    </row>
    <row r="6380" spans="1:11" x14ac:dyDescent="0.35">
      <c r="A6380" s="69">
        <f t="shared" si="203"/>
        <v>45809</v>
      </c>
      <c r="B6380" t="s">
        <v>921</v>
      </c>
      <c r="C6380" t="s">
        <v>292</v>
      </c>
      <c r="D6380" t="s">
        <v>895</v>
      </c>
      <c r="E6380" t="s">
        <v>327</v>
      </c>
      <c r="F6380" t="s">
        <v>328</v>
      </c>
      <c r="G6380" t="s">
        <v>102</v>
      </c>
      <c r="H6380">
        <v>0</v>
      </c>
      <c r="I6380" s="68" t="str">
        <f>VLOOKUP(E6380,Refs!$P$2:$R$29,3,FALSE)</f>
        <v>Y59</v>
      </c>
      <c r="J6380" s="68" t="str">
        <f>VLOOKUP(E6380,Refs!$P$2:$S$29,4,FALSE)</f>
        <v>South East</v>
      </c>
      <c r="K6380" s="28" t="str">
        <f t="shared" si="202"/>
        <v/>
      </c>
    </row>
    <row r="6381" spans="1:11" x14ac:dyDescent="0.35">
      <c r="A6381" s="69">
        <f t="shared" si="203"/>
        <v>45809</v>
      </c>
      <c r="B6381" t="s">
        <v>921</v>
      </c>
      <c r="C6381" t="s">
        <v>292</v>
      </c>
      <c r="D6381" t="s">
        <v>895</v>
      </c>
      <c r="E6381" t="s">
        <v>327</v>
      </c>
      <c r="F6381" t="s">
        <v>328</v>
      </c>
      <c r="G6381" t="s">
        <v>103</v>
      </c>
      <c r="H6381">
        <v>330</v>
      </c>
      <c r="I6381" s="68" t="str">
        <f>VLOOKUP(E6381,Refs!$P$2:$R$29,3,FALSE)</f>
        <v>Y59</v>
      </c>
      <c r="J6381" s="68" t="str">
        <f>VLOOKUP(E6381,Refs!$P$2:$S$29,4,FALSE)</f>
        <v>South East</v>
      </c>
      <c r="K6381" s="28">
        <f t="shared" si="202"/>
        <v>330</v>
      </c>
    </row>
    <row r="6382" spans="1:11" x14ac:dyDescent="0.35">
      <c r="A6382" s="69">
        <f t="shared" si="203"/>
        <v>45809</v>
      </c>
      <c r="B6382" t="s">
        <v>921</v>
      </c>
      <c r="C6382" t="s">
        <v>292</v>
      </c>
      <c r="D6382" t="s">
        <v>895</v>
      </c>
      <c r="E6382" t="s">
        <v>327</v>
      </c>
      <c r="F6382" t="s">
        <v>328</v>
      </c>
      <c r="G6382" t="s">
        <v>104</v>
      </c>
      <c r="H6382">
        <v>1770</v>
      </c>
      <c r="I6382" s="68" t="str">
        <f>VLOOKUP(E6382,Refs!$P$2:$R$29,3,FALSE)</f>
        <v>Y59</v>
      </c>
      <c r="J6382" s="68" t="str">
        <f>VLOOKUP(E6382,Refs!$P$2:$S$29,4,FALSE)</f>
        <v>South East</v>
      </c>
      <c r="K6382" s="28">
        <f t="shared" si="202"/>
        <v>1770</v>
      </c>
    </row>
    <row r="6383" spans="1:11" x14ac:dyDescent="0.35">
      <c r="A6383" s="69">
        <f t="shared" si="203"/>
        <v>45809</v>
      </c>
      <c r="B6383" t="s">
        <v>921</v>
      </c>
      <c r="C6383" t="s">
        <v>292</v>
      </c>
      <c r="D6383" t="s">
        <v>895</v>
      </c>
      <c r="E6383" t="s">
        <v>327</v>
      </c>
      <c r="F6383" t="s">
        <v>328</v>
      </c>
      <c r="G6383" t="s">
        <v>105</v>
      </c>
      <c r="H6383">
        <v>0</v>
      </c>
      <c r="I6383" s="68" t="str">
        <f>VLOOKUP(E6383,Refs!$P$2:$R$29,3,FALSE)</f>
        <v>Y59</v>
      </c>
      <c r="J6383" s="68" t="str">
        <f>VLOOKUP(E6383,Refs!$P$2:$S$29,4,FALSE)</f>
        <v>South East</v>
      </c>
      <c r="K6383" s="28" t="str">
        <f t="shared" si="202"/>
        <v/>
      </c>
    </row>
    <row r="6384" spans="1:11" x14ac:dyDescent="0.35">
      <c r="A6384" s="69">
        <f t="shared" si="203"/>
        <v>45809</v>
      </c>
      <c r="B6384" t="s">
        <v>921</v>
      </c>
      <c r="C6384" t="s">
        <v>292</v>
      </c>
      <c r="D6384" t="s">
        <v>895</v>
      </c>
      <c r="E6384" t="s">
        <v>327</v>
      </c>
      <c r="F6384" t="s">
        <v>328</v>
      </c>
      <c r="G6384" t="s">
        <v>106</v>
      </c>
      <c r="H6384">
        <v>12205</v>
      </c>
      <c r="I6384" s="68" t="str">
        <f>VLOOKUP(E6384,Refs!$P$2:$R$29,3,FALSE)</f>
        <v>Y59</v>
      </c>
      <c r="J6384" s="68" t="str">
        <f>VLOOKUP(E6384,Refs!$P$2:$S$29,4,FALSE)</f>
        <v>South East</v>
      </c>
      <c r="K6384" s="28">
        <f t="shared" si="202"/>
        <v>12205</v>
      </c>
    </row>
    <row r="6385" spans="1:11" x14ac:dyDescent="0.35">
      <c r="A6385" s="69">
        <f t="shared" si="203"/>
        <v>45809</v>
      </c>
      <c r="B6385" t="s">
        <v>921</v>
      </c>
      <c r="C6385" t="s">
        <v>292</v>
      </c>
      <c r="D6385" t="s">
        <v>895</v>
      </c>
      <c r="E6385" t="s">
        <v>327</v>
      </c>
      <c r="F6385" t="s">
        <v>328</v>
      </c>
      <c r="G6385" t="s">
        <v>107</v>
      </c>
      <c r="H6385">
        <v>4266</v>
      </c>
      <c r="I6385" s="68" t="str">
        <f>VLOOKUP(E6385,Refs!$P$2:$R$29,3,FALSE)</f>
        <v>Y59</v>
      </c>
      <c r="J6385" s="68" t="str">
        <f>VLOOKUP(E6385,Refs!$P$2:$S$29,4,FALSE)</f>
        <v>South East</v>
      </c>
      <c r="K6385" s="28">
        <f t="shared" si="202"/>
        <v>4266</v>
      </c>
    </row>
    <row r="6386" spans="1:11" x14ac:dyDescent="0.35">
      <c r="A6386" s="69">
        <f t="shared" si="203"/>
        <v>45809</v>
      </c>
      <c r="B6386" t="s">
        <v>921</v>
      </c>
      <c r="C6386" t="s">
        <v>292</v>
      </c>
      <c r="D6386" t="s">
        <v>895</v>
      </c>
      <c r="E6386" t="s">
        <v>327</v>
      </c>
      <c r="F6386" t="s">
        <v>328</v>
      </c>
      <c r="G6386" t="s">
        <v>108</v>
      </c>
      <c r="H6386">
        <v>333</v>
      </c>
      <c r="I6386" s="68" t="str">
        <f>VLOOKUP(E6386,Refs!$P$2:$R$29,3,FALSE)</f>
        <v>Y59</v>
      </c>
      <c r="J6386" s="68" t="str">
        <f>VLOOKUP(E6386,Refs!$P$2:$S$29,4,FALSE)</f>
        <v>South East</v>
      </c>
      <c r="K6386" s="28">
        <f t="shared" si="202"/>
        <v>333</v>
      </c>
    </row>
    <row r="6387" spans="1:11" x14ac:dyDescent="0.35">
      <c r="A6387" s="69">
        <f t="shared" si="203"/>
        <v>45809</v>
      </c>
      <c r="B6387" t="s">
        <v>921</v>
      </c>
      <c r="C6387" t="s">
        <v>292</v>
      </c>
      <c r="D6387" t="s">
        <v>895</v>
      </c>
      <c r="E6387" t="s">
        <v>327</v>
      </c>
      <c r="F6387" t="s">
        <v>328</v>
      </c>
      <c r="G6387" t="s">
        <v>109</v>
      </c>
      <c r="H6387">
        <v>2329</v>
      </c>
      <c r="I6387" s="68" t="str">
        <f>VLOOKUP(E6387,Refs!$P$2:$R$29,3,FALSE)</f>
        <v>Y59</v>
      </c>
      <c r="J6387" s="68" t="str">
        <f>VLOOKUP(E6387,Refs!$P$2:$S$29,4,FALSE)</f>
        <v>South East</v>
      </c>
      <c r="K6387" s="28">
        <f t="shared" si="202"/>
        <v>2329</v>
      </c>
    </row>
    <row r="6388" spans="1:11" x14ac:dyDescent="0.35">
      <c r="A6388" s="69">
        <f t="shared" si="203"/>
        <v>45809</v>
      </c>
      <c r="B6388" t="s">
        <v>921</v>
      </c>
      <c r="C6388" t="s">
        <v>292</v>
      </c>
      <c r="D6388" t="s">
        <v>895</v>
      </c>
      <c r="E6388" t="s">
        <v>327</v>
      </c>
      <c r="F6388" t="s">
        <v>328</v>
      </c>
      <c r="G6388" t="s">
        <v>110</v>
      </c>
      <c r="H6388">
        <v>0</v>
      </c>
      <c r="I6388" s="68" t="str">
        <f>VLOOKUP(E6388,Refs!$P$2:$R$29,3,FALSE)</f>
        <v>Y59</v>
      </c>
      <c r="J6388" s="68" t="str">
        <f>VLOOKUP(E6388,Refs!$P$2:$S$29,4,FALSE)</f>
        <v>South East</v>
      </c>
      <c r="K6388" s="28" t="str">
        <f t="shared" si="202"/>
        <v/>
      </c>
    </row>
    <row r="6389" spans="1:11" x14ac:dyDescent="0.35">
      <c r="A6389" s="69">
        <f t="shared" si="203"/>
        <v>45809</v>
      </c>
      <c r="B6389" t="s">
        <v>921</v>
      </c>
      <c r="C6389" t="s">
        <v>292</v>
      </c>
      <c r="D6389" t="s">
        <v>895</v>
      </c>
      <c r="E6389" t="s">
        <v>327</v>
      </c>
      <c r="F6389" t="s">
        <v>328</v>
      </c>
      <c r="G6389" t="s">
        <v>111</v>
      </c>
      <c r="H6389">
        <v>7478</v>
      </c>
      <c r="I6389" s="68" t="str">
        <f>VLOOKUP(E6389,Refs!$P$2:$R$29,3,FALSE)</f>
        <v>Y59</v>
      </c>
      <c r="J6389" s="68" t="str">
        <f>VLOOKUP(E6389,Refs!$P$2:$S$29,4,FALSE)</f>
        <v>South East</v>
      </c>
      <c r="K6389" s="28">
        <f t="shared" si="202"/>
        <v>7478</v>
      </c>
    </row>
    <row r="6390" spans="1:11" x14ac:dyDescent="0.35">
      <c r="A6390" s="69">
        <f t="shared" si="203"/>
        <v>45809</v>
      </c>
      <c r="B6390" t="s">
        <v>921</v>
      </c>
      <c r="C6390" t="s">
        <v>292</v>
      </c>
      <c r="D6390" t="s">
        <v>895</v>
      </c>
      <c r="E6390" t="s">
        <v>327</v>
      </c>
      <c r="F6390" t="s">
        <v>328</v>
      </c>
      <c r="G6390" t="s">
        <v>814</v>
      </c>
      <c r="H6390">
        <v>39618</v>
      </c>
      <c r="I6390" s="68" t="str">
        <f>VLOOKUP(E6390,Refs!$P$2:$R$29,3,FALSE)</f>
        <v>Y59</v>
      </c>
      <c r="J6390" s="68" t="str">
        <f>VLOOKUP(E6390,Refs!$P$2:$S$29,4,FALSE)</f>
        <v>South East</v>
      </c>
      <c r="K6390" s="28">
        <f t="shared" si="202"/>
        <v>39618</v>
      </c>
    </row>
    <row r="6391" spans="1:11" x14ac:dyDescent="0.35">
      <c r="A6391" s="69">
        <f t="shared" si="203"/>
        <v>45809</v>
      </c>
      <c r="B6391" t="s">
        <v>921</v>
      </c>
      <c r="C6391" t="s">
        <v>292</v>
      </c>
      <c r="D6391" t="s">
        <v>895</v>
      </c>
      <c r="E6391" t="s">
        <v>327</v>
      </c>
      <c r="F6391" t="s">
        <v>328</v>
      </c>
      <c r="G6391" t="s">
        <v>815</v>
      </c>
      <c r="H6391">
        <v>0</v>
      </c>
      <c r="I6391" s="68" t="str">
        <f>VLOOKUP(E6391,Refs!$P$2:$R$29,3,FALSE)</f>
        <v>Y59</v>
      </c>
      <c r="J6391" s="68" t="str">
        <f>VLOOKUP(E6391,Refs!$P$2:$S$29,4,FALSE)</f>
        <v>South East</v>
      </c>
      <c r="K6391" s="28" t="str">
        <f t="shared" si="202"/>
        <v/>
      </c>
    </row>
    <row r="6392" spans="1:11" x14ac:dyDescent="0.35">
      <c r="A6392" s="69">
        <f t="shared" si="203"/>
        <v>45809</v>
      </c>
      <c r="B6392" t="s">
        <v>921</v>
      </c>
      <c r="C6392" t="s">
        <v>292</v>
      </c>
      <c r="D6392" t="s">
        <v>895</v>
      </c>
      <c r="E6392" t="s">
        <v>327</v>
      </c>
      <c r="F6392" t="s">
        <v>328</v>
      </c>
      <c r="G6392" t="s">
        <v>112</v>
      </c>
      <c r="H6392">
        <v>58476</v>
      </c>
      <c r="I6392" s="68" t="str">
        <f>VLOOKUP(E6392,Refs!$P$2:$R$29,3,FALSE)</f>
        <v>Y59</v>
      </c>
      <c r="J6392" s="68" t="str">
        <f>VLOOKUP(E6392,Refs!$P$2:$S$29,4,FALSE)</f>
        <v>South East</v>
      </c>
      <c r="K6392" s="28">
        <f t="shared" si="202"/>
        <v>58476</v>
      </c>
    </row>
    <row r="6393" spans="1:11" x14ac:dyDescent="0.35">
      <c r="A6393" s="69">
        <f t="shared" si="203"/>
        <v>45809</v>
      </c>
      <c r="B6393" t="s">
        <v>921</v>
      </c>
      <c r="C6393" t="s">
        <v>292</v>
      </c>
      <c r="D6393" t="s">
        <v>895</v>
      </c>
      <c r="E6393" t="s">
        <v>327</v>
      </c>
      <c r="F6393" t="s">
        <v>328</v>
      </c>
      <c r="G6393" t="s">
        <v>113</v>
      </c>
      <c r="H6393">
        <v>0</v>
      </c>
      <c r="I6393" s="68" t="str">
        <f>VLOOKUP(E6393,Refs!$P$2:$R$29,3,FALSE)</f>
        <v>Y59</v>
      </c>
      <c r="J6393" s="68" t="str">
        <f>VLOOKUP(E6393,Refs!$P$2:$S$29,4,FALSE)</f>
        <v>South East</v>
      </c>
      <c r="K6393" s="28" t="str">
        <f t="shared" si="202"/>
        <v/>
      </c>
    </row>
    <row r="6394" spans="1:11" x14ac:dyDescent="0.35">
      <c r="A6394" s="69">
        <f t="shared" si="203"/>
        <v>45809</v>
      </c>
      <c r="B6394" t="s">
        <v>921</v>
      </c>
      <c r="C6394" t="s">
        <v>292</v>
      </c>
      <c r="D6394" t="s">
        <v>895</v>
      </c>
      <c r="E6394" t="s">
        <v>327</v>
      </c>
      <c r="F6394" t="s">
        <v>328</v>
      </c>
      <c r="G6394" t="s">
        <v>114</v>
      </c>
      <c r="H6394">
        <v>43533</v>
      </c>
      <c r="I6394" s="68" t="str">
        <f>VLOOKUP(E6394,Refs!$P$2:$R$29,3,FALSE)</f>
        <v>Y59</v>
      </c>
      <c r="J6394" s="68" t="str">
        <f>VLOOKUP(E6394,Refs!$P$2:$S$29,4,FALSE)</f>
        <v>South East</v>
      </c>
      <c r="K6394" s="28">
        <f t="shared" si="202"/>
        <v>43533</v>
      </c>
    </row>
    <row r="6395" spans="1:11" x14ac:dyDescent="0.35">
      <c r="A6395" s="69">
        <f t="shared" si="203"/>
        <v>45809</v>
      </c>
      <c r="B6395" t="s">
        <v>921</v>
      </c>
      <c r="C6395" t="s">
        <v>292</v>
      </c>
      <c r="D6395" t="s">
        <v>895</v>
      </c>
      <c r="E6395" t="s">
        <v>327</v>
      </c>
      <c r="F6395" t="s">
        <v>328</v>
      </c>
      <c r="G6395" t="s">
        <v>115</v>
      </c>
      <c r="H6395">
        <v>18100</v>
      </c>
      <c r="I6395" s="68" t="str">
        <f>VLOOKUP(E6395,Refs!$P$2:$R$29,3,FALSE)</f>
        <v>Y59</v>
      </c>
      <c r="J6395" s="68" t="str">
        <f>VLOOKUP(E6395,Refs!$P$2:$S$29,4,FALSE)</f>
        <v>South East</v>
      </c>
      <c r="K6395" s="28">
        <f t="shared" si="202"/>
        <v>18100</v>
      </c>
    </row>
    <row r="6396" spans="1:11" x14ac:dyDescent="0.35">
      <c r="A6396" s="69">
        <f t="shared" si="203"/>
        <v>45809</v>
      </c>
      <c r="B6396" t="s">
        <v>921</v>
      </c>
      <c r="C6396" t="s">
        <v>292</v>
      </c>
      <c r="D6396" t="s">
        <v>895</v>
      </c>
      <c r="E6396" t="s">
        <v>327</v>
      </c>
      <c r="F6396" t="s">
        <v>328</v>
      </c>
      <c r="G6396" t="s">
        <v>116</v>
      </c>
      <c r="H6396">
        <v>14126</v>
      </c>
      <c r="I6396" s="68" t="str">
        <f>VLOOKUP(E6396,Refs!$P$2:$R$29,3,FALSE)</f>
        <v>Y59</v>
      </c>
      <c r="J6396" s="68" t="str">
        <f>VLOOKUP(E6396,Refs!$P$2:$S$29,4,FALSE)</f>
        <v>South East</v>
      </c>
      <c r="K6396" s="28">
        <f t="shared" si="202"/>
        <v>14126</v>
      </c>
    </row>
    <row r="6397" spans="1:11" x14ac:dyDescent="0.35">
      <c r="A6397" s="69">
        <f t="shared" si="203"/>
        <v>45809</v>
      </c>
      <c r="B6397" t="s">
        <v>921</v>
      </c>
      <c r="C6397" t="s">
        <v>292</v>
      </c>
      <c r="D6397" t="s">
        <v>895</v>
      </c>
      <c r="E6397" t="s">
        <v>327</v>
      </c>
      <c r="F6397" t="s">
        <v>328</v>
      </c>
      <c r="G6397" t="s">
        <v>117</v>
      </c>
      <c r="H6397">
        <v>7414</v>
      </c>
      <c r="I6397" s="68" t="str">
        <f>VLOOKUP(E6397,Refs!$P$2:$R$29,3,FALSE)</f>
        <v>Y59</v>
      </c>
      <c r="J6397" s="68" t="str">
        <f>VLOOKUP(E6397,Refs!$P$2:$S$29,4,FALSE)</f>
        <v>South East</v>
      </c>
      <c r="K6397" s="28">
        <f t="shared" si="202"/>
        <v>7414</v>
      </c>
    </row>
    <row r="6398" spans="1:11" x14ac:dyDescent="0.35">
      <c r="A6398" s="69">
        <f t="shared" si="203"/>
        <v>45809</v>
      </c>
      <c r="B6398" t="s">
        <v>921</v>
      </c>
      <c r="C6398" t="s">
        <v>292</v>
      </c>
      <c r="D6398" t="s">
        <v>895</v>
      </c>
      <c r="E6398" t="s">
        <v>327</v>
      </c>
      <c r="F6398" t="s">
        <v>328</v>
      </c>
      <c r="G6398" t="s">
        <v>118</v>
      </c>
      <c r="H6398">
        <v>4468</v>
      </c>
      <c r="I6398" s="68" t="str">
        <f>VLOOKUP(E6398,Refs!$P$2:$R$29,3,FALSE)</f>
        <v>Y59</v>
      </c>
      <c r="J6398" s="68" t="str">
        <f>VLOOKUP(E6398,Refs!$P$2:$S$29,4,FALSE)</f>
        <v>South East</v>
      </c>
      <c r="K6398" s="28">
        <f t="shared" si="202"/>
        <v>4468</v>
      </c>
    </row>
    <row r="6399" spans="1:11" x14ac:dyDescent="0.35">
      <c r="A6399" s="69">
        <f t="shared" si="203"/>
        <v>45809</v>
      </c>
      <c r="B6399" t="s">
        <v>921</v>
      </c>
      <c r="C6399" t="s">
        <v>292</v>
      </c>
      <c r="D6399" t="s">
        <v>895</v>
      </c>
      <c r="E6399" t="s">
        <v>327</v>
      </c>
      <c r="F6399" t="s">
        <v>328</v>
      </c>
      <c r="G6399" t="s">
        <v>119</v>
      </c>
      <c r="H6399">
        <v>1456</v>
      </c>
      <c r="I6399" s="68" t="str">
        <f>VLOOKUP(E6399,Refs!$P$2:$R$29,3,FALSE)</f>
        <v>Y59</v>
      </c>
      <c r="J6399" s="68" t="str">
        <f>VLOOKUP(E6399,Refs!$P$2:$S$29,4,FALSE)</f>
        <v>South East</v>
      </c>
      <c r="K6399" s="28">
        <f t="shared" si="202"/>
        <v>1456</v>
      </c>
    </row>
    <row r="6400" spans="1:11" x14ac:dyDescent="0.35">
      <c r="A6400" s="69">
        <f t="shared" si="203"/>
        <v>45809</v>
      </c>
      <c r="B6400" t="s">
        <v>921</v>
      </c>
      <c r="C6400" t="s">
        <v>292</v>
      </c>
      <c r="D6400" t="s">
        <v>895</v>
      </c>
      <c r="E6400" t="s">
        <v>327</v>
      </c>
      <c r="F6400" t="s">
        <v>328</v>
      </c>
      <c r="G6400" t="s">
        <v>120</v>
      </c>
      <c r="H6400">
        <v>9686</v>
      </c>
      <c r="I6400" s="68" t="str">
        <f>VLOOKUP(E6400,Refs!$P$2:$R$29,3,FALSE)</f>
        <v>Y59</v>
      </c>
      <c r="J6400" s="68" t="str">
        <f>VLOOKUP(E6400,Refs!$P$2:$S$29,4,FALSE)</f>
        <v>South East</v>
      </c>
      <c r="K6400" s="28">
        <f t="shared" si="202"/>
        <v>9686</v>
      </c>
    </row>
    <row r="6401" spans="1:11" x14ac:dyDescent="0.35">
      <c r="A6401" s="69">
        <f t="shared" si="203"/>
        <v>45809</v>
      </c>
      <c r="B6401" t="s">
        <v>921</v>
      </c>
      <c r="C6401" t="s">
        <v>292</v>
      </c>
      <c r="D6401" t="s">
        <v>895</v>
      </c>
      <c r="E6401" t="s">
        <v>327</v>
      </c>
      <c r="F6401" t="s">
        <v>328</v>
      </c>
      <c r="G6401" t="s">
        <v>121</v>
      </c>
      <c r="H6401">
        <v>5351</v>
      </c>
      <c r="I6401" s="68" t="str">
        <f>VLOOKUP(E6401,Refs!$P$2:$R$29,3,FALSE)</f>
        <v>Y59</v>
      </c>
      <c r="J6401" s="68" t="str">
        <f>VLOOKUP(E6401,Refs!$P$2:$S$29,4,FALSE)</f>
        <v>South East</v>
      </c>
      <c r="K6401" s="28">
        <f t="shared" si="202"/>
        <v>5351</v>
      </c>
    </row>
    <row r="6402" spans="1:11" x14ac:dyDescent="0.35">
      <c r="A6402" s="69">
        <f t="shared" si="203"/>
        <v>45809</v>
      </c>
      <c r="B6402" t="s">
        <v>921</v>
      </c>
      <c r="C6402" t="s">
        <v>292</v>
      </c>
      <c r="D6402" t="s">
        <v>895</v>
      </c>
      <c r="E6402" t="s">
        <v>327</v>
      </c>
      <c r="F6402" t="s">
        <v>328</v>
      </c>
      <c r="G6402" t="s">
        <v>122</v>
      </c>
      <c r="H6402">
        <v>5584</v>
      </c>
      <c r="I6402" s="68" t="str">
        <f>VLOOKUP(E6402,Refs!$P$2:$R$29,3,FALSE)</f>
        <v>Y59</v>
      </c>
      <c r="J6402" s="68" t="str">
        <f>VLOOKUP(E6402,Refs!$P$2:$S$29,4,FALSE)</f>
        <v>South East</v>
      </c>
      <c r="K6402" s="28">
        <f t="shared" ref="K6402:K6465" si="204">IF(OR(H6402="NULL",H6402=0,H6402=""),"",H6402)</f>
        <v>5584</v>
      </c>
    </row>
    <row r="6403" spans="1:11" x14ac:dyDescent="0.35">
      <c r="A6403" s="69">
        <f t="shared" ref="A6403:A6466" si="205">DATEVALUE(RIGHT(B6403,8))</f>
        <v>45809</v>
      </c>
      <c r="B6403" t="s">
        <v>921</v>
      </c>
      <c r="C6403" t="s">
        <v>292</v>
      </c>
      <c r="D6403" t="s">
        <v>895</v>
      </c>
      <c r="E6403" t="s">
        <v>327</v>
      </c>
      <c r="F6403" t="s">
        <v>328</v>
      </c>
      <c r="G6403" t="s">
        <v>123</v>
      </c>
      <c r="H6403">
        <v>3612</v>
      </c>
      <c r="I6403" s="68" t="str">
        <f>VLOOKUP(E6403,Refs!$P$2:$R$29,3,FALSE)</f>
        <v>Y59</v>
      </c>
      <c r="J6403" s="68" t="str">
        <f>VLOOKUP(E6403,Refs!$P$2:$S$29,4,FALSE)</f>
        <v>South East</v>
      </c>
      <c r="K6403" s="28">
        <f t="shared" si="204"/>
        <v>3612</v>
      </c>
    </row>
    <row r="6404" spans="1:11" x14ac:dyDescent="0.35">
      <c r="A6404" s="69">
        <f t="shared" si="205"/>
        <v>45809</v>
      </c>
      <c r="B6404" t="s">
        <v>921</v>
      </c>
      <c r="C6404" t="s">
        <v>292</v>
      </c>
      <c r="D6404" t="s">
        <v>895</v>
      </c>
      <c r="E6404" t="s">
        <v>327</v>
      </c>
      <c r="F6404" t="s">
        <v>328</v>
      </c>
      <c r="G6404" t="s">
        <v>124</v>
      </c>
      <c r="H6404">
        <v>1</v>
      </c>
      <c r="I6404" s="68" t="str">
        <f>VLOOKUP(E6404,Refs!$P$2:$R$29,3,FALSE)</f>
        <v>Y59</v>
      </c>
      <c r="J6404" s="68" t="str">
        <f>VLOOKUP(E6404,Refs!$P$2:$S$29,4,FALSE)</f>
        <v>South East</v>
      </c>
      <c r="K6404" s="28">
        <f t="shared" si="204"/>
        <v>1</v>
      </c>
    </row>
    <row r="6405" spans="1:11" x14ac:dyDescent="0.35">
      <c r="A6405" s="69">
        <f t="shared" si="205"/>
        <v>45809</v>
      </c>
      <c r="B6405" t="s">
        <v>921</v>
      </c>
      <c r="C6405" t="s">
        <v>292</v>
      </c>
      <c r="D6405" t="s">
        <v>895</v>
      </c>
      <c r="E6405" t="s">
        <v>327</v>
      </c>
      <c r="F6405" t="s">
        <v>328</v>
      </c>
      <c r="G6405" t="s">
        <v>125</v>
      </c>
      <c r="H6405">
        <v>0</v>
      </c>
      <c r="I6405" s="68" t="str">
        <f>VLOOKUP(E6405,Refs!$P$2:$R$29,3,FALSE)</f>
        <v>Y59</v>
      </c>
      <c r="J6405" s="68" t="str">
        <f>VLOOKUP(E6405,Refs!$P$2:$S$29,4,FALSE)</f>
        <v>South East</v>
      </c>
      <c r="K6405" s="28" t="str">
        <f t="shared" si="204"/>
        <v/>
      </c>
    </row>
    <row r="6406" spans="1:11" x14ac:dyDescent="0.35">
      <c r="A6406" s="69">
        <f t="shared" si="205"/>
        <v>45809</v>
      </c>
      <c r="B6406" t="s">
        <v>921</v>
      </c>
      <c r="C6406" t="s">
        <v>292</v>
      </c>
      <c r="D6406" t="s">
        <v>895</v>
      </c>
      <c r="E6406" t="s">
        <v>327</v>
      </c>
      <c r="F6406" t="s">
        <v>328</v>
      </c>
      <c r="G6406" t="s">
        <v>126</v>
      </c>
      <c r="H6406">
        <v>0</v>
      </c>
      <c r="I6406" s="68" t="str">
        <f>VLOOKUP(E6406,Refs!$P$2:$R$29,3,FALSE)</f>
        <v>Y59</v>
      </c>
      <c r="J6406" s="68" t="str">
        <f>VLOOKUP(E6406,Refs!$P$2:$S$29,4,FALSE)</f>
        <v>South East</v>
      </c>
      <c r="K6406" s="28" t="str">
        <f t="shared" si="204"/>
        <v/>
      </c>
    </row>
    <row r="6407" spans="1:11" x14ac:dyDescent="0.35">
      <c r="A6407" s="69">
        <f t="shared" si="205"/>
        <v>45809</v>
      </c>
      <c r="B6407" t="s">
        <v>921</v>
      </c>
      <c r="C6407" t="s">
        <v>292</v>
      </c>
      <c r="D6407" t="s">
        <v>895</v>
      </c>
      <c r="E6407" t="s">
        <v>327</v>
      </c>
      <c r="F6407" t="s">
        <v>328</v>
      </c>
      <c r="G6407" t="s">
        <v>127</v>
      </c>
      <c r="H6407">
        <v>0</v>
      </c>
      <c r="I6407" s="68" t="str">
        <f>VLOOKUP(E6407,Refs!$P$2:$R$29,3,FALSE)</f>
        <v>Y59</v>
      </c>
      <c r="J6407" s="68" t="str">
        <f>VLOOKUP(E6407,Refs!$P$2:$S$29,4,FALSE)</f>
        <v>South East</v>
      </c>
      <c r="K6407" s="28" t="str">
        <f t="shared" si="204"/>
        <v/>
      </c>
    </row>
    <row r="6408" spans="1:11" x14ac:dyDescent="0.35">
      <c r="A6408" s="69">
        <f t="shared" si="205"/>
        <v>45809</v>
      </c>
      <c r="B6408" t="s">
        <v>921</v>
      </c>
      <c r="C6408" t="s">
        <v>292</v>
      </c>
      <c r="D6408" t="s">
        <v>895</v>
      </c>
      <c r="E6408" t="s">
        <v>327</v>
      </c>
      <c r="F6408" t="s">
        <v>328</v>
      </c>
      <c r="G6408" t="s">
        <v>128</v>
      </c>
      <c r="H6408">
        <v>267</v>
      </c>
      <c r="I6408" s="68" t="str">
        <f>VLOOKUP(E6408,Refs!$P$2:$R$29,3,FALSE)</f>
        <v>Y59</v>
      </c>
      <c r="J6408" s="68" t="str">
        <f>VLOOKUP(E6408,Refs!$P$2:$S$29,4,FALSE)</f>
        <v>South East</v>
      </c>
      <c r="K6408" s="28">
        <f t="shared" si="204"/>
        <v>267</v>
      </c>
    </row>
    <row r="6409" spans="1:11" x14ac:dyDescent="0.35">
      <c r="A6409" s="69">
        <f t="shared" si="205"/>
        <v>45809</v>
      </c>
      <c r="B6409" t="s">
        <v>921</v>
      </c>
      <c r="C6409" t="s">
        <v>292</v>
      </c>
      <c r="D6409" t="s">
        <v>895</v>
      </c>
      <c r="E6409" t="s">
        <v>327</v>
      </c>
      <c r="F6409" t="s">
        <v>328</v>
      </c>
      <c r="G6409" t="s">
        <v>129</v>
      </c>
      <c r="H6409">
        <v>2552</v>
      </c>
      <c r="I6409" s="68" t="str">
        <f>VLOOKUP(E6409,Refs!$P$2:$R$29,3,FALSE)</f>
        <v>Y59</v>
      </c>
      <c r="J6409" s="68" t="str">
        <f>VLOOKUP(E6409,Refs!$P$2:$S$29,4,FALSE)</f>
        <v>South East</v>
      </c>
      <c r="K6409" s="28">
        <f t="shared" si="204"/>
        <v>2552</v>
      </c>
    </row>
    <row r="6410" spans="1:11" x14ac:dyDescent="0.35">
      <c r="A6410" s="69">
        <f t="shared" si="205"/>
        <v>45809</v>
      </c>
      <c r="B6410" t="s">
        <v>921</v>
      </c>
      <c r="C6410" t="s">
        <v>292</v>
      </c>
      <c r="D6410" t="s">
        <v>895</v>
      </c>
      <c r="E6410" t="s">
        <v>327</v>
      </c>
      <c r="F6410" t="s">
        <v>328</v>
      </c>
      <c r="G6410" t="s">
        <v>130</v>
      </c>
      <c r="H6410">
        <v>0</v>
      </c>
      <c r="I6410" s="68" t="str">
        <f>VLOOKUP(E6410,Refs!$P$2:$R$29,3,FALSE)</f>
        <v>Y59</v>
      </c>
      <c r="J6410" s="68" t="str">
        <f>VLOOKUP(E6410,Refs!$P$2:$S$29,4,FALSE)</f>
        <v>South East</v>
      </c>
      <c r="K6410" s="28" t="str">
        <f t="shared" si="204"/>
        <v/>
      </c>
    </row>
    <row r="6411" spans="1:11" x14ac:dyDescent="0.35">
      <c r="A6411" s="69">
        <f t="shared" si="205"/>
        <v>45809</v>
      </c>
      <c r="B6411" t="s">
        <v>921</v>
      </c>
      <c r="C6411" t="s">
        <v>292</v>
      </c>
      <c r="D6411" t="s">
        <v>895</v>
      </c>
      <c r="E6411" t="s">
        <v>327</v>
      </c>
      <c r="F6411" t="s">
        <v>328</v>
      </c>
      <c r="G6411" t="s">
        <v>131</v>
      </c>
      <c r="H6411">
        <v>0</v>
      </c>
      <c r="I6411" s="68" t="str">
        <f>VLOOKUP(E6411,Refs!$P$2:$R$29,3,FALSE)</f>
        <v>Y59</v>
      </c>
      <c r="J6411" s="68" t="str">
        <f>VLOOKUP(E6411,Refs!$P$2:$S$29,4,FALSE)</f>
        <v>South East</v>
      </c>
      <c r="K6411" s="28" t="str">
        <f t="shared" si="204"/>
        <v/>
      </c>
    </row>
    <row r="6412" spans="1:11" x14ac:dyDescent="0.35">
      <c r="A6412" s="69">
        <f t="shared" si="205"/>
        <v>45809</v>
      </c>
      <c r="B6412" t="s">
        <v>921</v>
      </c>
      <c r="C6412" t="s">
        <v>292</v>
      </c>
      <c r="D6412" t="s">
        <v>895</v>
      </c>
      <c r="E6412" t="s">
        <v>327</v>
      </c>
      <c r="F6412" t="s">
        <v>328</v>
      </c>
      <c r="G6412" t="s">
        <v>132</v>
      </c>
      <c r="H6412">
        <v>0</v>
      </c>
      <c r="I6412" s="68" t="str">
        <f>VLOOKUP(E6412,Refs!$P$2:$R$29,3,FALSE)</f>
        <v>Y59</v>
      </c>
      <c r="J6412" s="68" t="str">
        <f>VLOOKUP(E6412,Refs!$P$2:$S$29,4,FALSE)</f>
        <v>South East</v>
      </c>
      <c r="K6412" s="28" t="str">
        <f t="shared" si="204"/>
        <v/>
      </c>
    </row>
    <row r="6413" spans="1:11" x14ac:dyDescent="0.35">
      <c r="A6413" s="69">
        <f t="shared" si="205"/>
        <v>45809</v>
      </c>
      <c r="B6413" t="s">
        <v>921</v>
      </c>
      <c r="C6413" t="s">
        <v>292</v>
      </c>
      <c r="D6413" t="s">
        <v>895</v>
      </c>
      <c r="E6413" t="s">
        <v>327</v>
      </c>
      <c r="F6413" t="s">
        <v>328</v>
      </c>
      <c r="G6413" t="s">
        <v>133</v>
      </c>
      <c r="H6413">
        <v>0</v>
      </c>
      <c r="I6413" s="68" t="str">
        <f>VLOOKUP(E6413,Refs!$P$2:$R$29,3,FALSE)</f>
        <v>Y59</v>
      </c>
      <c r="J6413" s="68" t="str">
        <f>VLOOKUP(E6413,Refs!$P$2:$S$29,4,FALSE)</f>
        <v>South East</v>
      </c>
      <c r="K6413" s="28" t="str">
        <f t="shared" si="204"/>
        <v/>
      </c>
    </row>
    <row r="6414" spans="1:11" x14ac:dyDescent="0.35">
      <c r="A6414" s="69">
        <f t="shared" si="205"/>
        <v>45809</v>
      </c>
      <c r="B6414" t="s">
        <v>921</v>
      </c>
      <c r="C6414" t="s">
        <v>292</v>
      </c>
      <c r="D6414" t="s">
        <v>895</v>
      </c>
      <c r="E6414" t="s">
        <v>327</v>
      </c>
      <c r="F6414" t="s">
        <v>328</v>
      </c>
      <c r="G6414" t="s">
        <v>134</v>
      </c>
      <c r="H6414">
        <v>2660</v>
      </c>
      <c r="I6414" s="68" t="str">
        <f>VLOOKUP(E6414,Refs!$P$2:$R$29,3,FALSE)</f>
        <v>Y59</v>
      </c>
      <c r="J6414" s="68" t="str">
        <f>VLOOKUP(E6414,Refs!$P$2:$S$29,4,FALSE)</f>
        <v>South East</v>
      </c>
      <c r="K6414" s="28">
        <f t="shared" si="204"/>
        <v>2660</v>
      </c>
    </row>
    <row r="6415" spans="1:11" x14ac:dyDescent="0.35">
      <c r="A6415" s="69">
        <f t="shared" si="205"/>
        <v>45809</v>
      </c>
      <c r="B6415" t="s">
        <v>921</v>
      </c>
      <c r="C6415" t="s">
        <v>292</v>
      </c>
      <c r="D6415" t="s">
        <v>895</v>
      </c>
      <c r="E6415" t="s">
        <v>327</v>
      </c>
      <c r="F6415" t="s">
        <v>328</v>
      </c>
      <c r="G6415" t="s">
        <v>135</v>
      </c>
      <c r="H6415">
        <v>0</v>
      </c>
      <c r="I6415" s="68" t="str">
        <f>VLOOKUP(E6415,Refs!$P$2:$R$29,3,FALSE)</f>
        <v>Y59</v>
      </c>
      <c r="J6415" s="68" t="str">
        <f>VLOOKUP(E6415,Refs!$P$2:$S$29,4,FALSE)</f>
        <v>South East</v>
      </c>
      <c r="K6415" s="28" t="str">
        <f t="shared" si="204"/>
        <v/>
      </c>
    </row>
    <row r="6416" spans="1:11" x14ac:dyDescent="0.35">
      <c r="A6416" s="69">
        <f t="shared" si="205"/>
        <v>45809</v>
      </c>
      <c r="B6416" t="s">
        <v>921</v>
      </c>
      <c r="C6416" t="s">
        <v>292</v>
      </c>
      <c r="D6416" t="s">
        <v>895</v>
      </c>
      <c r="E6416" t="s">
        <v>327</v>
      </c>
      <c r="F6416" t="s">
        <v>328</v>
      </c>
      <c r="G6416" t="s">
        <v>136</v>
      </c>
      <c r="H6416">
        <v>0</v>
      </c>
      <c r="I6416" s="68" t="str">
        <f>VLOOKUP(E6416,Refs!$P$2:$R$29,3,FALSE)</f>
        <v>Y59</v>
      </c>
      <c r="J6416" s="68" t="str">
        <f>VLOOKUP(E6416,Refs!$P$2:$S$29,4,FALSE)</f>
        <v>South East</v>
      </c>
      <c r="K6416" s="28" t="str">
        <f t="shared" si="204"/>
        <v/>
      </c>
    </row>
    <row r="6417" spans="1:11" x14ac:dyDescent="0.35">
      <c r="A6417" s="69">
        <f t="shared" si="205"/>
        <v>45809</v>
      </c>
      <c r="B6417" t="s">
        <v>921</v>
      </c>
      <c r="C6417" t="s">
        <v>292</v>
      </c>
      <c r="D6417" t="s">
        <v>895</v>
      </c>
      <c r="E6417" t="s">
        <v>327</v>
      </c>
      <c r="F6417" t="s">
        <v>328</v>
      </c>
      <c r="G6417" t="s">
        <v>137</v>
      </c>
      <c r="H6417">
        <v>0</v>
      </c>
      <c r="I6417" s="68" t="str">
        <f>VLOOKUP(E6417,Refs!$P$2:$R$29,3,FALSE)</f>
        <v>Y59</v>
      </c>
      <c r="J6417" s="68" t="str">
        <f>VLOOKUP(E6417,Refs!$P$2:$S$29,4,FALSE)</f>
        <v>South East</v>
      </c>
      <c r="K6417" s="28" t="str">
        <f t="shared" si="204"/>
        <v/>
      </c>
    </row>
    <row r="6418" spans="1:11" x14ac:dyDescent="0.35">
      <c r="A6418" s="69">
        <f t="shared" si="205"/>
        <v>45809</v>
      </c>
      <c r="B6418" t="s">
        <v>921</v>
      </c>
      <c r="C6418" t="s">
        <v>292</v>
      </c>
      <c r="D6418" t="s">
        <v>895</v>
      </c>
      <c r="E6418" t="s">
        <v>327</v>
      </c>
      <c r="F6418" t="s">
        <v>328</v>
      </c>
      <c r="G6418" t="s">
        <v>138</v>
      </c>
      <c r="H6418">
        <v>0</v>
      </c>
      <c r="I6418" s="68" t="str">
        <f>VLOOKUP(E6418,Refs!$P$2:$R$29,3,FALSE)</f>
        <v>Y59</v>
      </c>
      <c r="J6418" s="68" t="str">
        <f>VLOOKUP(E6418,Refs!$P$2:$S$29,4,FALSE)</f>
        <v>South East</v>
      </c>
      <c r="K6418" s="28" t="str">
        <f t="shared" si="204"/>
        <v/>
      </c>
    </row>
    <row r="6419" spans="1:11" x14ac:dyDescent="0.35">
      <c r="A6419" s="69">
        <f t="shared" si="205"/>
        <v>45809</v>
      </c>
      <c r="B6419" t="s">
        <v>921</v>
      </c>
      <c r="C6419" t="s">
        <v>292</v>
      </c>
      <c r="D6419" t="s">
        <v>895</v>
      </c>
      <c r="E6419" t="s">
        <v>327</v>
      </c>
      <c r="F6419" t="s">
        <v>328</v>
      </c>
      <c r="G6419" t="s">
        <v>139</v>
      </c>
      <c r="H6419">
        <v>0</v>
      </c>
      <c r="I6419" s="68" t="str">
        <f>VLOOKUP(E6419,Refs!$P$2:$R$29,3,FALSE)</f>
        <v>Y59</v>
      </c>
      <c r="J6419" s="68" t="str">
        <f>VLOOKUP(E6419,Refs!$P$2:$S$29,4,FALSE)</f>
        <v>South East</v>
      </c>
      <c r="K6419" s="28" t="str">
        <f t="shared" si="204"/>
        <v/>
      </c>
    </row>
    <row r="6420" spans="1:11" x14ac:dyDescent="0.35">
      <c r="A6420" s="69">
        <f t="shared" si="205"/>
        <v>45809</v>
      </c>
      <c r="B6420" t="s">
        <v>921</v>
      </c>
      <c r="C6420" t="s">
        <v>292</v>
      </c>
      <c r="D6420" t="s">
        <v>895</v>
      </c>
      <c r="E6420" t="s">
        <v>327</v>
      </c>
      <c r="F6420" t="s">
        <v>328</v>
      </c>
      <c r="G6420" t="s">
        <v>140</v>
      </c>
      <c r="H6420">
        <v>0</v>
      </c>
      <c r="I6420" s="68" t="str">
        <f>VLOOKUP(E6420,Refs!$P$2:$R$29,3,FALSE)</f>
        <v>Y59</v>
      </c>
      <c r="J6420" s="68" t="str">
        <f>VLOOKUP(E6420,Refs!$P$2:$S$29,4,FALSE)</f>
        <v>South East</v>
      </c>
      <c r="K6420" s="28" t="str">
        <f t="shared" si="204"/>
        <v/>
      </c>
    </row>
    <row r="6421" spans="1:11" x14ac:dyDescent="0.35">
      <c r="A6421" s="69">
        <f t="shared" si="205"/>
        <v>45809</v>
      </c>
      <c r="B6421" t="s">
        <v>921</v>
      </c>
      <c r="C6421" t="s">
        <v>292</v>
      </c>
      <c r="D6421" t="s">
        <v>895</v>
      </c>
      <c r="E6421" t="s">
        <v>327</v>
      </c>
      <c r="F6421" t="s">
        <v>328</v>
      </c>
      <c r="G6421" t="s">
        <v>141</v>
      </c>
      <c r="H6421">
        <v>0</v>
      </c>
      <c r="I6421" s="68" t="str">
        <f>VLOOKUP(E6421,Refs!$P$2:$R$29,3,FALSE)</f>
        <v>Y59</v>
      </c>
      <c r="J6421" s="68" t="str">
        <f>VLOOKUP(E6421,Refs!$P$2:$S$29,4,FALSE)</f>
        <v>South East</v>
      </c>
      <c r="K6421" s="28" t="str">
        <f t="shared" si="204"/>
        <v/>
      </c>
    </row>
    <row r="6422" spans="1:11" x14ac:dyDescent="0.35">
      <c r="A6422" s="69">
        <f t="shared" si="205"/>
        <v>45809</v>
      </c>
      <c r="B6422" t="s">
        <v>921</v>
      </c>
      <c r="C6422" t="s">
        <v>292</v>
      </c>
      <c r="D6422" t="s">
        <v>895</v>
      </c>
      <c r="E6422" t="s">
        <v>327</v>
      </c>
      <c r="F6422" t="s">
        <v>328</v>
      </c>
      <c r="G6422" t="s">
        <v>730</v>
      </c>
      <c r="H6422">
        <v>0</v>
      </c>
      <c r="I6422" s="68" t="str">
        <f>VLOOKUP(E6422,Refs!$P$2:$R$29,3,FALSE)</f>
        <v>Y59</v>
      </c>
      <c r="J6422" s="68" t="str">
        <f>VLOOKUP(E6422,Refs!$P$2:$S$29,4,FALSE)</f>
        <v>South East</v>
      </c>
      <c r="K6422" s="28" t="str">
        <f t="shared" si="204"/>
        <v/>
      </c>
    </row>
    <row r="6423" spans="1:11" x14ac:dyDescent="0.35">
      <c r="A6423" s="69">
        <f t="shared" si="205"/>
        <v>45809</v>
      </c>
      <c r="B6423" t="s">
        <v>921</v>
      </c>
      <c r="C6423" t="s">
        <v>292</v>
      </c>
      <c r="D6423" t="s">
        <v>895</v>
      </c>
      <c r="E6423" t="s">
        <v>327</v>
      </c>
      <c r="F6423" t="s">
        <v>328</v>
      </c>
      <c r="G6423" t="s">
        <v>729</v>
      </c>
      <c r="H6423">
        <v>0</v>
      </c>
      <c r="I6423" s="68" t="str">
        <f>VLOOKUP(E6423,Refs!$P$2:$R$29,3,FALSE)</f>
        <v>Y59</v>
      </c>
      <c r="J6423" s="68" t="str">
        <f>VLOOKUP(E6423,Refs!$P$2:$S$29,4,FALSE)</f>
        <v>South East</v>
      </c>
      <c r="K6423" s="28" t="str">
        <f t="shared" si="204"/>
        <v/>
      </c>
    </row>
    <row r="6424" spans="1:11" x14ac:dyDescent="0.35">
      <c r="A6424" s="69">
        <f t="shared" si="205"/>
        <v>45809</v>
      </c>
      <c r="B6424" t="s">
        <v>921</v>
      </c>
      <c r="C6424" t="s">
        <v>292</v>
      </c>
      <c r="D6424" t="s">
        <v>895</v>
      </c>
      <c r="E6424" t="s">
        <v>327</v>
      </c>
      <c r="F6424" t="s">
        <v>328</v>
      </c>
      <c r="G6424" t="s">
        <v>732</v>
      </c>
      <c r="H6424">
        <v>0</v>
      </c>
      <c r="I6424" s="68" t="str">
        <f>VLOOKUP(E6424,Refs!$P$2:$R$29,3,FALSE)</f>
        <v>Y59</v>
      </c>
      <c r="J6424" s="68" t="str">
        <f>VLOOKUP(E6424,Refs!$P$2:$S$29,4,FALSE)</f>
        <v>South East</v>
      </c>
      <c r="K6424" s="28" t="str">
        <f t="shared" si="204"/>
        <v/>
      </c>
    </row>
    <row r="6425" spans="1:11" x14ac:dyDescent="0.35">
      <c r="A6425" s="69">
        <f t="shared" si="205"/>
        <v>45809</v>
      </c>
      <c r="B6425" t="s">
        <v>921</v>
      </c>
      <c r="C6425" t="s">
        <v>292</v>
      </c>
      <c r="D6425" t="s">
        <v>895</v>
      </c>
      <c r="E6425" t="s">
        <v>327</v>
      </c>
      <c r="F6425" t="s">
        <v>328</v>
      </c>
      <c r="G6425" t="s">
        <v>731</v>
      </c>
      <c r="H6425">
        <v>0</v>
      </c>
      <c r="I6425" s="68" t="str">
        <f>VLOOKUP(E6425,Refs!$P$2:$R$29,3,FALSE)</f>
        <v>Y59</v>
      </c>
      <c r="J6425" s="68" t="str">
        <f>VLOOKUP(E6425,Refs!$P$2:$S$29,4,FALSE)</f>
        <v>South East</v>
      </c>
      <c r="K6425" s="28" t="str">
        <f t="shared" si="204"/>
        <v/>
      </c>
    </row>
    <row r="6426" spans="1:11" x14ac:dyDescent="0.35">
      <c r="A6426" s="69">
        <f t="shared" si="205"/>
        <v>45809</v>
      </c>
      <c r="B6426" t="s">
        <v>921</v>
      </c>
      <c r="C6426" t="s">
        <v>268</v>
      </c>
      <c r="E6426" t="s">
        <v>304</v>
      </c>
      <c r="F6426" t="s">
        <v>305</v>
      </c>
      <c r="G6426" t="s">
        <v>10</v>
      </c>
      <c r="H6426">
        <v>30299</v>
      </c>
      <c r="I6426" s="68" t="str">
        <f>VLOOKUP(E6426,Refs!$P$2:$R$29,3,FALSE)</f>
        <v>Y61</v>
      </c>
      <c r="J6426" s="68" t="str">
        <f>VLOOKUP(E6426,Refs!$P$2:$S$29,4,FALSE)</f>
        <v>East of England</v>
      </c>
      <c r="K6426" s="28">
        <f t="shared" si="204"/>
        <v>30299</v>
      </c>
    </row>
    <row r="6427" spans="1:11" x14ac:dyDescent="0.35">
      <c r="A6427" s="69">
        <f t="shared" si="205"/>
        <v>45809</v>
      </c>
      <c r="B6427" t="s">
        <v>921</v>
      </c>
      <c r="C6427" t="s">
        <v>268</v>
      </c>
      <c r="E6427" t="s">
        <v>304</v>
      </c>
      <c r="F6427" t="s">
        <v>305</v>
      </c>
      <c r="G6427" t="s">
        <v>70</v>
      </c>
      <c r="H6427">
        <v>30266</v>
      </c>
      <c r="I6427" s="68" t="str">
        <f>VLOOKUP(E6427,Refs!$P$2:$R$29,3,FALSE)</f>
        <v>Y61</v>
      </c>
      <c r="J6427" s="68" t="str">
        <f>VLOOKUP(E6427,Refs!$P$2:$S$29,4,FALSE)</f>
        <v>East of England</v>
      </c>
      <c r="K6427" s="28">
        <f t="shared" si="204"/>
        <v>30266</v>
      </c>
    </row>
    <row r="6428" spans="1:11" x14ac:dyDescent="0.35">
      <c r="A6428" s="69">
        <f t="shared" si="205"/>
        <v>45809</v>
      </c>
      <c r="B6428" t="s">
        <v>921</v>
      </c>
      <c r="C6428" t="s">
        <v>268</v>
      </c>
      <c r="E6428" t="s">
        <v>304</v>
      </c>
      <c r="F6428" t="s">
        <v>305</v>
      </c>
      <c r="G6428" t="s">
        <v>20</v>
      </c>
      <c r="H6428">
        <v>27174</v>
      </c>
      <c r="I6428" s="68" t="str">
        <f>VLOOKUP(E6428,Refs!$P$2:$R$29,3,FALSE)</f>
        <v>Y61</v>
      </c>
      <c r="J6428" s="68" t="str">
        <f>VLOOKUP(E6428,Refs!$P$2:$S$29,4,FALSE)</f>
        <v>East of England</v>
      </c>
      <c r="K6428" s="28">
        <f t="shared" si="204"/>
        <v>27174</v>
      </c>
    </row>
    <row r="6429" spans="1:11" x14ac:dyDescent="0.35">
      <c r="A6429" s="69">
        <f t="shared" si="205"/>
        <v>45809</v>
      </c>
      <c r="B6429" t="s">
        <v>921</v>
      </c>
      <c r="C6429" t="s">
        <v>268</v>
      </c>
      <c r="E6429" t="s">
        <v>304</v>
      </c>
      <c r="F6429" t="s">
        <v>305</v>
      </c>
      <c r="G6429" t="s">
        <v>23</v>
      </c>
      <c r="H6429">
        <v>20675</v>
      </c>
      <c r="I6429" s="68" t="str">
        <f>VLOOKUP(E6429,Refs!$P$2:$R$29,3,FALSE)</f>
        <v>Y61</v>
      </c>
      <c r="J6429" s="68" t="str">
        <f>VLOOKUP(E6429,Refs!$P$2:$S$29,4,FALSE)</f>
        <v>East of England</v>
      </c>
      <c r="K6429" s="28">
        <f t="shared" si="204"/>
        <v>20675</v>
      </c>
    </row>
    <row r="6430" spans="1:11" x14ac:dyDescent="0.35">
      <c r="A6430" s="69">
        <f t="shared" si="205"/>
        <v>45809</v>
      </c>
      <c r="B6430" t="s">
        <v>921</v>
      </c>
      <c r="C6430" t="s">
        <v>268</v>
      </c>
      <c r="E6430" t="s">
        <v>304</v>
      </c>
      <c r="F6430" t="s">
        <v>305</v>
      </c>
      <c r="G6430" t="s">
        <v>19</v>
      </c>
      <c r="H6430">
        <v>1200</v>
      </c>
      <c r="I6430" s="68" t="str">
        <f>VLOOKUP(E6430,Refs!$P$2:$R$29,3,FALSE)</f>
        <v>Y61</v>
      </c>
      <c r="J6430" s="68" t="str">
        <f>VLOOKUP(E6430,Refs!$P$2:$S$29,4,FALSE)</f>
        <v>East of England</v>
      </c>
      <c r="K6430" s="28">
        <f t="shared" si="204"/>
        <v>1200</v>
      </c>
    </row>
    <row r="6431" spans="1:11" x14ac:dyDescent="0.35">
      <c r="A6431" s="69">
        <f t="shared" si="205"/>
        <v>45809</v>
      </c>
      <c r="B6431" t="s">
        <v>921</v>
      </c>
      <c r="C6431" t="s">
        <v>268</v>
      </c>
      <c r="E6431" t="s">
        <v>304</v>
      </c>
      <c r="F6431" t="s">
        <v>305</v>
      </c>
      <c r="G6431" t="s">
        <v>21</v>
      </c>
      <c r="H6431">
        <v>1680005</v>
      </c>
      <c r="I6431" s="68" t="str">
        <f>VLOOKUP(E6431,Refs!$P$2:$R$29,3,FALSE)</f>
        <v>Y61</v>
      </c>
      <c r="J6431" s="68" t="str">
        <f>VLOOKUP(E6431,Refs!$P$2:$S$29,4,FALSE)</f>
        <v>East of England</v>
      </c>
      <c r="K6431" s="28">
        <f t="shared" si="204"/>
        <v>1680005</v>
      </c>
    </row>
    <row r="6432" spans="1:11" x14ac:dyDescent="0.35">
      <c r="A6432" s="69">
        <f t="shared" si="205"/>
        <v>45809</v>
      </c>
      <c r="B6432" t="s">
        <v>921</v>
      </c>
      <c r="C6432" t="s">
        <v>268</v>
      </c>
      <c r="E6432" t="s">
        <v>304</v>
      </c>
      <c r="F6432" t="s">
        <v>305</v>
      </c>
      <c r="G6432" t="s">
        <v>71</v>
      </c>
      <c r="H6432">
        <v>310</v>
      </c>
      <c r="I6432" s="68" t="str">
        <f>VLOOKUP(E6432,Refs!$P$2:$R$29,3,FALSE)</f>
        <v>Y61</v>
      </c>
      <c r="J6432" s="68" t="str">
        <f>VLOOKUP(E6432,Refs!$P$2:$S$29,4,FALSE)</f>
        <v>East of England</v>
      </c>
      <c r="K6432" s="28">
        <f t="shared" si="204"/>
        <v>310</v>
      </c>
    </row>
    <row r="6433" spans="1:11" x14ac:dyDescent="0.35">
      <c r="A6433" s="69">
        <f t="shared" si="205"/>
        <v>45809</v>
      </c>
      <c r="B6433" t="s">
        <v>921</v>
      </c>
      <c r="C6433" t="s">
        <v>268</v>
      </c>
      <c r="E6433" t="s">
        <v>304</v>
      </c>
      <c r="F6433" t="s">
        <v>305</v>
      </c>
      <c r="G6433" t="s">
        <v>72</v>
      </c>
      <c r="H6433">
        <v>610</v>
      </c>
      <c r="I6433" s="68" t="str">
        <f>VLOOKUP(E6433,Refs!$P$2:$R$29,3,FALSE)</f>
        <v>Y61</v>
      </c>
      <c r="J6433" s="68" t="str">
        <f>VLOOKUP(E6433,Refs!$P$2:$S$29,4,FALSE)</f>
        <v>East of England</v>
      </c>
      <c r="K6433" s="28">
        <f t="shared" si="204"/>
        <v>610</v>
      </c>
    </row>
    <row r="6434" spans="1:11" x14ac:dyDescent="0.35">
      <c r="A6434" s="69">
        <f t="shared" si="205"/>
        <v>45809</v>
      </c>
      <c r="B6434" t="s">
        <v>921</v>
      </c>
      <c r="C6434" t="s">
        <v>268</v>
      </c>
      <c r="E6434" t="s">
        <v>304</v>
      </c>
      <c r="F6434" t="s">
        <v>305</v>
      </c>
      <c r="G6434" t="s">
        <v>73</v>
      </c>
      <c r="H6434">
        <v>159654</v>
      </c>
      <c r="I6434" s="68" t="str">
        <f>VLOOKUP(E6434,Refs!$P$2:$R$29,3,FALSE)</f>
        <v>Y61</v>
      </c>
      <c r="J6434" s="68" t="str">
        <f>VLOOKUP(E6434,Refs!$P$2:$S$29,4,FALSE)</f>
        <v>East of England</v>
      </c>
      <c r="K6434" s="28">
        <f t="shared" si="204"/>
        <v>159654</v>
      </c>
    </row>
    <row r="6435" spans="1:11" x14ac:dyDescent="0.35">
      <c r="A6435" s="69">
        <f t="shared" si="205"/>
        <v>45809</v>
      </c>
      <c r="B6435" t="s">
        <v>921</v>
      </c>
      <c r="C6435" t="s">
        <v>268</v>
      </c>
      <c r="E6435" t="s">
        <v>304</v>
      </c>
      <c r="F6435" t="s">
        <v>305</v>
      </c>
      <c r="G6435" t="s">
        <v>74</v>
      </c>
      <c r="H6435">
        <v>10950</v>
      </c>
      <c r="I6435" s="68" t="str">
        <f>VLOOKUP(E6435,Refs!$P$2:$R$29,3,FALSE)</f>
        <v>Y61</v>
      </c>
      <c r="J6435" s="68" t="str">
        <f>VLOOKUP(E6435,Refs!$P$2:$S$29,4,FALSE)</f>
        <v>East of England</v>
      </c>
      <c r="K6435" s="28">
        <f t="shared" si="204"/>
        <v>10950</v>
      </c>
    </row>
    <row r="6436" spans="1:11" x14ac:dyDescent="0.35">
      <c r="A6436" s="69">
        <f t="shared" si="205"/>
        <v>45809</v>
      </c>
      <c r="B6436" t="s">
        <v>921</v>
      </c>
      <c r="C6436" t="s">
        <v>268</v>
      </c>
      <c r="E6436" t="s">
        <v>304</v>
      </c>
      <c r="F6436" t="s">
        <v>305</v>
      </c>
      <c r="G6436" t="s">
        <v>75</v>
      </c>
      <c r="H6436">
        <v>161086290</v>
      </c>
      <c r="I6436" s="68" t="str">
        <f>VLOOKUP(E6436,Refs!$P$2:$R$29,3,FALSE)</f>
        <v>Y61</v>
      </c>
      <c r="J6436" s="68" t="str">
        <f>VLOOKUP(E6436,Refs!$P$2:$S$29,4,FALSE)</f>
        <v>East of England</v>
      </c>
      <c r="K6436" s="28">
        <f t="shared" si="204"/>
        <v>161086290</v>
      </c>
    </row>
    <row r="6437" spans="1:11" x14ac:dyDescent="0.35">
      <c r="A6437" s="69">
        <f t="shared" si="205"/>
        <v>45809</v>
      </c>
      <c r="B6437" t="s">
        <v>921</v>
      </c>
      <c r="C6437" t="s">
        <v>268</v>
      </c>
      <c r="E6437" t="s">
        <v>304</v>
      </c>
      <c r="F6437" t="s">
        <v>305</v>
      </c>
      <c r="G6437" t="s">
        <v>26</v>
      </c>
      <c r="H6437">
        <v>22918</v>
      </c>
      <c r="I6437" s="68" t="str">
        <f>VLOOKUP(E6437,Refs!$P$2:$R$29,3,FALSE)</f>
        <v>Y61</v>
      </c>
      <c r="J6437" s="68" t="str">
        <f>VLOOKUP(E6437,Refs!$P$2:$S$29,4,FALSE)</f>
        <v>East of England</v>
      </c>
      <c r="K6437" s="28">
        <f t="shared" si="204"/>
        <v>22918</v>
      </c>
    </row>
    <row r="6438" spans="1:11" x14ac:dyDescent="0.35">
      <c r="A6438" s="69">
        <f t="shared" si="205"/>
        <v>45809</v>
      </c>
      <c r="B6438" t="s">
        <v>921</v>
      </c>
      <c r="C6438" t="s">
        <v>268</v>
      </c>
      <c r="E6438" t="s">
        <v>304</v>
      </c>
      <c r="F6438" t="s">
        <v>305</v>
      </c>
      <c r="G6438" t="s">
        <v>76</v>
      </c>
      <c r="H6438">
        <v>289</v>
      </c>
      <c r="I6438" s="68" t="str">
        <f>VLOOKUP(E6438,Refs!$P$2:$R$29,3,FALSE)</f>
        <v>Y61</v>
      </c>
      <c r="J6438" s="68" t="str">
        <f>VLOOKUP(E6438,Refs!$P$2:$S$29,4,FALSE)</f>
        <v>East of England</v>
      </c>
      <c r="K6438" s="28">
        <f t="shared" si="204"/>
        <v>289</v>
      </c>
    </row>
    <row r="6439" spans="1:11" x14ac:dyDescent="0.35">
      <c r="A6439" s="69">
        <f t="shared" si="205"/>
        <v>45809</v>
      </c>
      <c r="B6439" t="s">
        <v>921</v>
      </c>
      <c r="C6439" t="s">
        <v>268</v>
      </c>
      <c r="E6439" t="s">
        <v>304</v>
      </c>
      <c r="F6439" t="s">
        <v>305</v>
      </c>
      <c r="G6439" t="s">
        <v>77</v>
      </c>
      <c r="H6439">
        <v>11230</v>
      </c>
      <c r="I6439" s="68" t="str">
        <f>VLOOKUP(E6439,Refs!$P$2:$R$29,3,FALSE)</f>
        <v>Y61</v>
      </c>
      <c r="J6439" s="68" t="str">
        <f>VLOOKUP(E6439,Refs!$P$2:$S$29,4,FALSE)</f>
        <v>East of England</v>
      </c>
      <c r="K6439" s="28">
        <f t="shared" si="204"/>
        <v>11230</v>
      </c>
    </row>
    <row r="6440" spans="1:11" x14ac:dyDescent="0.35">
      <c r="A6440" s="69">
        <f t="shared" si="205"/>
        <v>45809</v>
      </c>
      <c r="B6440" t="s">
        <v>921</v>
      </c>
      <c r="C6440" t="s">
        <v>268</v>
      </c>
      <c r="E6440" t="s">
        <v>304</v>
      </c>
      <c r="F6440" t="s">
        <v>305</v>
      </c>
      <c r="G6440" t="s">
        <v>78</v>
      </c>
      <c r="H6440">
        <v>6319</v>
      </c>
      <c r="I6440" s="68" t="str">
        <f>VLOOKUP(E6440,Refs!$P$2:$R$29,3,FALSE)</f>
        <v>Y61</v>
      </c>
      <c r="J6440" s="68" t="str">
        <f>VLOOKUP(E6440,Refs!$P$2:$S$29,4,FALSE)</f>
        <v>East of England</v>
      </c>
      <c r="K6440" s="28">
        <f t="shared" si="204"/>
        <v>6319</v>
      </c>
    </row>
    <row r="6441" spans="1:11" x14ac:dyDescent="0.35">
      <c r="A6441" s="69">
        <f t="shared" si="205"/>
        <v>45809</v>
      </c>
      <c r="B6441" t="s">
        <v>921</v>
      </c>
      <c r="C6441" t="s">
        <v>268</v>
      </c>
      <c r="E6441" t="s">
        <v>304</v>
      </c>
      <c r="F6441" t="s">
        <v>305</v>
      </c>
      <c r="G6441" t="s">
        <v>79</v>
      </c>
      <c r="H6441">
        <v>5080</v>
      </c>
      <c r="I6441" s="68" t="str">
        <f>VLOOKUP(E6441,Refs!$P$2:$R$29,3,FALSE)</f>
        <v>Y61</v>
      </c>
      <c r="J6441" s="68" t="str">
        <f>VLOOKUP(E6441,Refs!$P$2:$S$29,4,FALSE)</f>
        <v>East of England</v>
      </c>
      <c r="K6441" s="28">
        <f t="shared" si="204"/>
        <v>5080</v>
      </c>
    </row>
    <row r="6442" spans="1:11" x14ac:dyDescent="0.35">
      <c r="A6442" s="69">
        <f t="shared" si="205"/>
        <v>45809</v>
      </c>
      <c r="B6442" t="s">
        <v>921</v>
      </c>
      <c r="C6442" t="s">
        <v>268</v>
      </c>
      <c r="E6442" t="s">
        <v>304</v>
      </c>
      <c r="F6442" t="s">
        <v>305</v>
      </c>
      <c r="G6442" t="s">
        <v>80</v>
      </c>
      <c r="H6442">
        <v>0</v>
      </c>
      <c r="I6442" s="68" t="str">
        <f>VLOOKUP(E6442,Refs!$P$2:$R$29,3,FALSE)</f>
        <v>Y61</v>
      </c>
      <c r="J6442" s="68" t="str">
        <f>VLOOKUP(E6442,Refs!$P$2:$S$29,4,FALSE)</f>
        <v>East of England</v>
      </c>
      <c r="K6442" s="28" t="str">
        <f t="shared" si="204"/>
        <v/>
      </c>
    </row>
    <row r="6443" spans="1:11" x14ac:dyDescent="0.35">
      <c r="A6443" s="69">
        <f t="shared" si="205"/>
        <v>45809</v>
      </c>
      <c r="B6443" t="s">
        <v>921</v>
      </c>
      <c r="C6443" t="s">
        <v>268</v>
      </c>
      <c r="E6443" t="s">
        <v>304</v>
      </c>
      <c r="F6443" t="s">
        <v>305</v>
      </c>
      <c r="G6443" t="s">
        <v>25</v>
      </c>
      <c r="H6443">
        <v>11399</v>
      </c>
      <c r="I6443" s="68" t="str">
        <f>VLOOKUP(E6443,Refs!$P$2:$R$29,3,FALSE)</f>
        <v>Y61</v>
      </c>
      <c r="J6443" s="68" t="str">
        <f>VLOOKUP(E6443,Refs!$P$2:$S$29,4,FALSE)</f>
        <v>East of England</v>
      </c>
      <c r="K6443" s="28">
        <f t="shared" si="204"/>
        <v>11399</v>
      </c>
    </row>
    <row r="6444" spans="1:11" x14ac:dyDescent="0.35">
      <c r="A6444" s="69">
        <f t="shared" si="205"/>
        <v>45809</v>
      </c>
      <c r="B6444" t="s">
        <v>921</v>
      </c>
      <c r="C6444" t="s">
        <v>268</v>
      </c>
      <c r="E6444" t="s">
        <v>304</v>
      </c>
      <c r="F6444" t="s">
        <v>305</v>
      </c>
      <c r="G6444" t="s">
        <v>81</v>
      </c>
      <c r="H6444">
        <v>0</v>
      </c>
      <c r="I6444" s="68" t="str">
        <f>VLOOKUP(E6444,Refs!$P$2:$R$29,3,FALSE)</f>
        <v>Y61</v>
      </c>
      <c r="J6444" s="68" t="str">
        <f>VLOOKUP(E6444,Refs!$P$2:$S$29,4,FALSE)</f>
        <v>East of England</v>
      </c>
      <c r="K6444" s="28" t="str">
        <f t="shared" si="204"/>
        <v/>
      </c>
    </row>
    <row r="6445" spans="1:11" x14ac:dyDescent="0.35">
      <c r="A6445" s="69">
        <f t="shared" si="205"/>
        <v>45809</v>
      </c>
      <c r="B6445" t="s">
        <v>921</v>
      </c>
      <c r="C6445" t="s">
        <v>268</v>
      </c>
      <c r="E6445" t="s">
        <v>304</v>
      </c>
      <c r="F6445" t="s">
        <v>305</v>
      </c>
      <c r="G6445" t="s">
        <v>82</v>
      </c>
      <c r="H6445">
        <v>6126</v>
      </c>
      <c r="I6445" s="68" t="str">
        <f>VLOOKUP(E6445,Refs!$P$2:$R$29,3,FALSE)</f>
        <v>Y61</v>
      </c>
      <c r="J6445" s="68" t="str">
        <f>VLOOKUP(E6445,Refs!$P$2:$S$29,4,FALSE)</f>
        <v>East of England</v>
      </c>
      <c r="K6445" s="28">
        <f t="shared" si="204"/>
        <v>6126</v>
      </c>
    </row>
    <row r="6446" spans="1:11" x14ac:dyDescent="0.35">
      <c r="A6446" s="69">
        <f t="shared" si="205"/>
        <v>45809</v>
      </c>
      <c r="B6446" t="s">
        <v>921</v>
      </c>
      <c r="C6446" t="s">
        <v>268</v>
      </c>
      <c r="E6446" t="s">
        <v>304</v>
      </c>
      <c r="F6446" t="s">
        <v>305</v>
      </c>
      <c r="G6446" t="s">
        <v>83</v>
      </c>
      <c r="H6446">
        <v>1154</v>
      </c>
      <c r="I6446" s="68" t="str">
        <f>VLOOKUP(E6446,Refs!$P$2:$R$29,3,FALSE)</f>
        <v>Y61</v>
      </c>
      <c r="J6446" s="68" t="str">
        <f>VLOOKUP(E6446,Refs!$P$2:$S$29,4,FALSE)</f>
        <v>East of England</v>
      </c>
      <c r="K6446" s="28">
        <f t="shared" si="204"/>
        <v>1154</v>
      </c>
    </row>
    <row r="6447" spans="1:11" x14ac:dyDescent="0.35">
      <c r="A6447" s="69">
        <f t="shared" si="205"/>
        <v>45809</v>
      </c>
      <c r="B6447" t="s">
        <v>921</v>
      </c>
      <c r="C6447" t="s">
        <v>268</v>
      </c>
      <c r="E6447" t="s">
        <v>304</v>
      </c>
      <c r="F6447" t="s">
        <v>305</v>
      </c>
      <c r="G6447" t="s">
        <v>84</v>
      </c>
      <c r="H6447">
        <v>1938</v>
      </c>
      <c r="I6447" s="68" t="str">
        <f>VLOOKUP(E6447,Refs!$P$2:$R$29,3,FALSE)</f>
        <v>Y61</v>
      </c>
      <c r="J6447" s="68" t="str">
        <f>VLOOKUP(E6447,Refs!$P$2:$S$29,4,FALSE)</f>
        <v>East of England</v>
      </c>
      <c r="K6447" s="28">
        <f t="shared" si="204"/>
        <v>1938</v>
      </c>
    </row>
    <row r="6448" spans="1:11" x14ac:dyDescent="0.35">
      <c r="A6448" s="69">
        <f t="shared" si="205"/>
        <v>45809</v>
      </c>
      <c r="B6448" t="s">
        <v>921</v>
      </c>
      <c r="C6448" t="s">
        <v>268</v>
      </c>
      <c r="E6448" t="s">
        <v>304</v>
      </c>
      <c r="F6448" t="s">
        <v>305</v>
      </c>
      <c r="G6448" t="s">
        <v>85</v>
      </c>
      <c r="H6448">
        <v>52765</v>
      </c>
      <c r="I6448" s="68" t="str">
        <f>VLOOKUP(E6448,Refs!$P$2:$R$29,3,FALSE)</f>
        <v>Y61</v>
      </c>
      <c r="J6448" s="68" t="str">
        <f>VLOOKUP(E6448,Refs!$P$2:$S$29,4,FALSE)</f>
        <v>East of England</v>
      </c>
      <c r="K6448" s="28">
        <f t="shared" si="204"/>
        <v>52765</v>
      </c>
    </row>
    <row r="6449" spans="1:11" x14ac:dyDescent="0.35">
      <c r="A6449" s="69">
        <f t="shared" si="205"/>
        <v>45809</v>
      </c>
      <c r="B6449" t="s">
        <v>921</v>
      </c>
      <c r="C6449" t="s">
        <v>268</v>
      </c>
      <c r="E6449" t="s">
        <v>304</v>
      </c>
      <c r="F6449" t="s">
        <v>305</v>
      </c>
      <c r="G6449" t="s">
        <v>86</v>
      </c>
      <c r="H6449">
        <v>5325</v>
      </c>
      <c r="I6449" s="68" t="str">
        <f>VLOOKUP(E6449,Refs!$P$2:$R$29,3,FALSE)</f>
        <v>Y61</v>
      </c>
      <c r="J6449" s="68" t="str">
        <f>VLOOKUP(E6449,Refs!$P$2:$S$29,4,FALSE)</f>
        <v>East of England</v>
      </c>
      <c r="K6449" s="28">
        <f t="shared" si="204"/>
        <v>5325</v>
      </c>
    </row>
    <row r="6450" spans="1:11" x14ac:dyDescent="0.35">
      <c r="A6450" s="69">
        <f t="shared" si="205"/>
        <v>45809</v>
      </c>
      <c r="B6450" t="s">
        <v>921</v>
      </c>
      <c r="C6450" t="s">
        <v>268</v>
      </c>
      <c r="E6450" t="s">
        <v>304</v>
      </c>
      <c r="F6450" t="s">
        <v>305</v>
      </c>
      <c r="G6450" t="s">
        <v>87</v>
      </c>
      <c r="H6450">
        <v>3177</v>
      </c>
      <c r="I6450" s="68" t="str">
        <f>VLOOKUP(E6450,Refs!$P$2:$R$29,3,FALSE)</f>
        <v>Y61</v>
      </c>
      <c r="J6450" s="68" t="str">
        <f>VLOOKUP(E6450,Refs!$P$2:$S$29,4,FALSE)</f>
        <v>East of England</v>
      </c>
      <c r="K6450" s="28">
        <f t="shared" si="204"/>
        <v>3177</v>
      </c>
    </row>
    <row r="6451" spans="1:11" x14ac:dyDescent="0.35">
      <c r="A6451" s="69">
        <f t="shared" si="205"/>
        <v>45809</v>
      </c>
      <c r="B6451" t="s">
        <v>921</v>
      </c>
      <c r="C6451" t="s">
        <v>268</v>
      </c>
      <c r="E6451" t="s">
        <v>304</v>
      </c>
      <c r="F6451" t="s">
        <v>305</v>
      </c>
      <c r="G6451" t="s">
        <v>88</v>
      </c>
      <c r="H6451">
        <v>7718</v>
      </c>
      <c r="I6451" s="68" t="str">
        <f>VLOOKUP(E6451,Refs!$P$2:$R$29,3,FALSE)</f>
        <v>Y61</v>
      </c>
      <c r="J6451" s="68" t="str">
        <f>VLOOKUP(E6451,Refs!$P$2:$S$29,4,FALSE)</f>
        <v>East of England</v>
      </c>
      <c r="K6451" s="28">
        <f t="shared" si="204"/>
        <v>7718</v>
      </c>
    </row>
    <row r="6452" spans="1:11" x14ac:dyDescent="0.35">
      <c r="A6452" s="69">
        <f t="shared" si="205"/>
        <v>45809</v>
      </c>
      <c r="B6452" t="s">
        <v>921</v>
      </c>
      <c r="C6452" t="s">
        <v>268</v>
      </c>
      <c r="E6452" t="s">
        <v>304</v>
      </c>
      <c r="F6452" t="s">
        <v>305</v>
      </c>
      <c r="G6452" t="s">
        <v>89</v>
      </c>
      <c r="H6452">
        <v>52819</v>
      </c>
      <c r="I6452" s="68" t="str">
        <f>VLOOKUP(E6452,Refs!$P$2:$R$29,3,FALSE)</f>
        <v>Y61</v>
      </c>
      <c r="J6452" s="68" t="str">
        <f>VLOOKUP(E6452,Refs!$P$2:$S$29,4,FALSE)</f>
        <v>East of England</v>
      </c>
      <c r="K6452" s="28">
        <f t="shared" si="204"/>
        <v>52819</v>
      </c>
    </row>
    <row r="6453" spans="1:11" x14ac:dyDescent="0.35">
      <c r="A6453" s="69">
        <f t="shared" si="205"/>
        <v>45809</v>
      </c>
      <c r="B6453" t="s">
        <v>921</v>
      </c>
      <c r="C6453" t="s">
        <v>268</v>
      </c>
      <c r="E6453" t="s">
        <v>304</v>
      </c>
      <c r="F6453" t="s">
        <v>305</v>
      </c>
      <c r="G6453" t="s">
        <v>90</v>
      </c>
      <c r="H6453">
        <v>22918</v>
      </c>
      <c r="I6453" s="68" t="str">
        <f>VLOOKUP(E6453,Refs!$P$2:$R$29,3,FALSE)</f>
        <v>Y61</v>
      </c>
      <c r="J6453" s="68" t="str">
        <f>VLOOKUP(E6453,Refs!$P$2:$S$29,4,FALSE)</f>
        <v>East of England</v>
      </c>
      <c r="K6453" s="28">
        <f t="shared" si="204"/>
        <v>22918</v>
      </c>
    </row>
    <row r="6454" spans="1:11" x14ac:dyDescent="0.35">
      <c r="A6454" s="69">
        <f t="shared" si="205"/>
        <v>45809</v>
      </c>
      <c r="B6454" t="s">
        <v>921</v>
      </c>
      <c r="C6454" t="s">
        <v>268</v>
      </c>
      <c r="E6454" t="s">
        <v>304</v>
      </c>
      <c r="F6454" t="s">
        <v>305</v>
      </c>
      <c r="G6454" t="s">
        <v>27</v>
      </c>
      <c r="H6454">
        <v>3061</v>
      </c>
      <c r="I6454" s="68" t="str">
        <f>VLOOKUP(E6454,Refs!$P$2:$R$29,3,FALSE)</f>
        <v>Y61</v>
      </c>
      <c r="J6454" s="68" t="str">
        <f>VLOOKUP(E6454,Refs!$P$2:$S$29,4,FALSE)</f>
        <v>East of England</v>
      </c>
      <c r="K6454" s="28">
        <f t="shared" si="204"/>
        <v>3061</v>
      </c>
    </row>
    <row r="6455" spans="1:11" x14ac:dyDescent="0.35">
      <c r="A6455" s="69">
        <f t="shared" si="205"/>
        <v>45809</v>
      </c>
      <c r="B6455" t="s">
        <v>921</v>
      </c>
      <c r="C6455" t="s">
        <v>268</v>
      </c>
      <c r="E6455" t="s">
        <v>304</v>
      </c>
      <c r="F6455" t="s">
        <v>305</v>
      </c>
      <c r="G6455" t="s">
        <v>29</v>
      </c>
      <c r="H6455">
        <v>1783</v>
      </c>
      <c r="I6455" s="68" t="str">
        <f>VLOOKUP(E6455,Refs!$P$2:$R$29,3,FALSE)</f>
        <v>Y61</v>
      </c>
      <c r="J6455" s="68" t="str">
        <f>VLOOKUP(E6455,Refs!$P$2:$S$29,4,FALSE)</f>
        <v>East of England</v>
      </c>
      <c r="K6455" s="28">
        <f t="shared" si="204"/>
        <v>1783</v>
      </c>
    </row>
    <row r="6456" spans="1:11" x14ac:dyDescent="0.35">
      <c r="A6456" s="69">
        <f t="shared" si="205"/>
        <v>45809</v>
      </c>
      <c r="B6456" t="s">
        <v>921</v>
      </c>
      <c r="C6456" t="s">
        <v>268</v>
      </c>
      <c r="E6456" t="s">
        <v>304</v>
      </c>
      <c r="F6456" t="s">
        <v>305</v>
      </c>
      <c r="G6456" t="s">
        <v>91</v>
      </c>
      <c r="H6456">
        <v>79</v>
      </c>
      <c r="I6456" s="68" t="str">
        <f>VLOOKUP(E6456,Refs!$P$2:$R$29,3,FALSE)</f>
        <v>Y61</v>
      </c>
      <c r="J6456" s="68" t="str">
        <f>VLOOKUP(E6456,Refs!$P$2:$S$29,4,FALSE)</f>
        <v>East of England</v>
      </c>
      <c r="K6456" s="28">
        <f t="shared" si="204"/>
        <v>79</v>
      </c>
    </row>
    <row r="6457" spans="1:11" x14ac:dyDescent="0.35">
      <c r="A6457" s="69">
        <f t="shared" si="205"/>
        <v>45809</v>
      </c>
      <c r="B6457" t="s">
        <v>921</v>
      </c>
      <c r="C6457" t="s">
        <v>268</v>
      </c>
      <c r="E6457" t="s">
        <v>304</v>
      </c>
      <c r="F6457" t="s">
        <v>305</v>
      </c>
      <c r="G6457" t="s">
        <v>92</v>
      </c>
      <c r="H6457">
        <v>4</v>
      </c>
      <c r="I6457" s="68" t="str">
        <f>VLOOKUP(E6457,Refs!$P$2:$R$29,3,FALSE)</f>
        <v>Y61</v>
      </c>
      <c r="J6457" s="68" t="str">
        <f>VLOOKUP(E6457,Refs!$P$2:$S$29,4,FALSE)</f>
        <v>East of England</v>
      </c>
      <c r="K6457" s="28">
        <f t="shared" si="204"/>
        <v>4</v>
      </c>
    </row>
    <row r="6458" spans="1:11" x14ac:dyDescent="0.35">
      <c r="A6458" s="69">
        <f t="shared" si="205"/>
        <v>45809</v>
      </c>
      <c r="B6458" t="s">
        <v>921</v>
      </c>
      <c r="C6458" t="s">
        <v>268</v>
      </c>
      <c r="E6458" t="s">
        <v>304</v>
      </c>
      <c r="F6458" t="s">
        <v>305</v>
      </c>
      <c r="G6458" t="s">
        <v>93</v>
      </c>
      <c r="H6458">
        <v>1326</v>
      </c>
      <c r="I6458" s="68" t="str">
        <f>VLOOKUP(E6458,Refs!$P$2:$R$29,3,FALSE)</f>
        <v>Y61</v>
      </c>
      <c r="J6458" s="68" t="str">
        <f>VLOOKUP(E6458,Refs!$P$2:$S$29,4,FALSE)</f>
        <v>East of England</v>
      </c>
      <c r="K6458" s="28">
        <f t="shared" si="204"/>
        <v>1326</v>
      </c>
    </row>
    <row r="6459" spans="1:11" x14ac:dyDescent="0.35">
      <c r="A6459" s="69">
        <f t="shared" si="205"/>
        <v>45809</v>
      </c>
      <c r="B6459" t="s">
        <v>921</v>
      </c>
      <c r="C6459" t="s">
        <v>268</v>
      </c>
      <c r="E6459" t="s">
        <v>304</v>
      </c>
      <c r="F6459" t="s">
        <v>305</v>
      </c>
      <c r="G6459" t="s">
        <v>94</v>
      </c>
      <c r="H6459">
        <v>132</v>
      </c>
      <c r="I6459" s="68" t="str">
        <f>VLOOKUP(E6459,Refs!$P$2:$R$29,3,FALSE)</f>
        <v>Y61</v>
      </c>
      <c r="J6459" s="68" t="str">
        <f>VLOOKUP(E6459,Refs!$P$2:$S$29,4,FALSE)</f>
        <v>East of England</v>
      </c>
      <c r="K6459" s="28">
        <f t="shared" si="204"/>
        <v>132</v>
      </c>
    </row>
    <row r="6460" spans="1:11" x14ac:dyDescent="0.35">
      <c r="A6460" s="69">
        <f t="shared" si="205"/>
        <v>45809</v>
      </c>
      <c r="B6460" t="s">
        <v>921</v>
      </c>
      <c r="C6460" t="s">
        <v>268</v>
      </c>
      <c r="E6460" t="s">
        <v>304</v>
      </c>
      <c r="F6460" t="s">
        <v>305</v>
      </c>
      <c r="G6460" t="s">
        <v>95</v>
      </c>
      <c r="H6460">
        <v>736</v>
      </c>
      <c r="I6460" s="68" t="str">
        <f>VLOOKUP(E6460,Refs!$P$2:$R$29,3,FALSE)</f>
        <v>Y61</v>
      </c>
      <c r="J6460" s="68" t="str">
        <f>VLOOKUP(E6460,Refs!$P$2:$S$29,4,FALSE)</f>
        <v>East of England</v>
      </c>
      <c r="K6460" s="28">
        <f t="shared" si="204"/>
        <v>736</v>
      </c>
    </row>
    <row r="6461" spans="1:11" x14ac:dyDescent="0.35">
      <c r="A6461" s="69">
        <f t="shared" si="205"/>
        <v>45809</v>
      </c>
      <c r="B6461" t="s">
        <v>921</v>
      </c>
      <c r="C6461" t="s">
        <v>268</v>
      </c>
      <c r="E6461" t="s">
        <v>304</v>
      </c>
      <c r="F6461" t="s">
        <v>305</v>
      </c>
      <c r="G6461" t="s">
        <v>96</v>
      </c>
      <c r="H6461">
        <v>34</v>
      </c>
      <c r="I6461" s="68" t="str">
        <f>VLOOKUP(E6461,Refs!$P$2:$R$29,3,FALSE)</f>
        <v>Y61</v>
      </c>
      <c r="J6461" s="68" t="str">
        <f>VLOOKUP(E6461,Refs!$P$2:$S$29,4,FALSE)</f>
        <v>East of England</v>
      </c>
      <c r="K6461" s="28">
        <f t="shared" si="204"/>
        <v>34</v>
      </c>
    </row>
    <row r="6462" spans="1:11" x14ac:dyDescent="0.35">
      <c r="A6462" s="69">
        <f t="shared" si="205"/>
        <v>45809</v>
      </c>
      <c r="B6462" t="s">
        <v>921</v>
      </c>
      <c r="C6462" t="s">
        <v>268</v>
      </c>
      <c r="E6462" t="s">
        <v>304</v>
      </c>
      <c r="F6462" t="s">
        <v>305</v>
      </c>
      <c r="G6462" t="s">
        <v>97</v>
      </c>
      <c r="H6462">
        <v>2756</v>
      </c>
      <c r="I6462" s="68" t="str">
        <f>VLOOKUP(E6462,Refs!$P$2:$R$29,3,FALSE)</f>
        <v>Y61</v>
      </c>
      <c r="J6462" s="68" t="str">
        <f>VLOOKUP(E6462,Refs!$P$2:$S$29,4,FALSE)</f>
        <v>East of England</v>
      </c>
      <c r="K6462" s="28">
        <f t="shared" si="204"/>
        <v>2756</v>
      </c>
    </row>
    <row r="6463" spans="1:11" x14ac:dyDescent="0.35">
      <c r="A6463" s="69">
        <f t="shared" si="205"/>
        <v>45809</v>
      </c>
      <c r="B6463" t="s">
        <v>921</v>
      </c>
      <c r="C6463" t="s">
        <v>268</v>
      </c>
      <c r="E6463" t="s">
        <v>304</v>
      </c>
      <c r="F6463" t="s">
        <v>305</v>
      </c>
      <c r="G6463" t="s">
        <v>31</v>
      </c>
      <c r="H6463">
        <v>2241</v>
      </c>
      <c r="I6463" s="68" t="str">
        <f>VLOOKUP(E6463,Refs!$P$2:$R$29,3,FALSE)</f>
        <v>Y61</v>
      </c>
      <c r="J6463" s="68" t="str">
        <f>VLOOKUP(E6463,Refs!$P$2:$S$29,4,FALSE)</f>
        <v>East of England</v>
      </c>
      <c r="K6463" s="28">
        <f t="shared" si="204"/>
        <v>2241</v>
      </c>
    </row>
    <row r="6464" spans="1:11" x14ac:dyDescent="0.35">
      <c r="A6464" s="69">
        <f t="shared" si="205"/>
        <v>45809</v>
      </c>
      <c r="B6464" t="s">
        <v>921</v>
      </c>
      <c r="C6464" t="s">
        <v>268</v>
      </c>
      <c r="E6464" t="s">
        <v>304</v>
      </c>
      <c r="F6464" t="s">
        <v>305</v>
      </c>
      <c r="G6464" t="s">
        <v>98</v>
      </c>
      <c r="H6464">
        <v>2606</v>
      </c>
      <c r="I6464" s="68" t="str">
        <f>VLOOKUP(E6464,Refs!$P$2:$R$29,3,FALSE)</f>
        <v>Y61</v>
      </c>
      <c r="J6464" s="68" t="str">
        <f>VLOOKUP(E6464,Refs!$P$2:$S$29,4,FALSE)</f>
        <v>East of England</v>
      </c>
      <c r="K6464" s="28">
        <f t="shared" si="204"/>
        <v>2606</v>
      </c>
    </row>
    <row r="6465" spans="1:11" x14ac:dyDescent="0.35">
      <c r="A6465" s="69">
        <f t="shared" si="205"/>
        <v>45809</v>
      </c>
      <c r="B6465" t="s">
        <v>921</v>
      </c>
      <c r="C6465" t="s">
        <v>268</v>
      </c>
      <c r="E6465" t="s">
        <v>304</v>
      </c>
      <c r="F6465" t="s">
        <v>305</v>
      </c>
      <c r="G6465" t="s">
        <v>99</v>
      </c>
      <c r="H6465">
        <v>3043</v>
      </c>
      <c r="I6465" s="68" t="str">
        <f>VLOOKUP(E6465,Refs!$P$2:$R$29,3,FALSE)</f>
        <v>Y61</v>
      </c>
      <c r="J6465" s="68" t="str">
        <f>VLOOKUP(E6465,Refs!$P$2:$S$29,4,FALSE)</f>
        <v>East of England</v>
      </c>
      <c r="K6465" s="28">
        <f t="shared" si="204"/>
        <v>3043</v>
      </c>
    </row>
    <row r="6466" spans="1:11" x14ac:dyDescent="0.35">
      <c r="A6466" s="69">
        <f t="shared" si="205"/>
        <v>45809</v>
      </c>
      <c r="B6466" t="s">
        <v>921</v>
      </c>
      <c r="C6466" t="s">
        <v>268</v>
      </c>
      <c r="E6466" t="s">
        <v>304</v>
      </c>
      <c r="F6466" t="s">
        <v>305</v>
      </c>
      <c r="G6466" t="s">
        <v>100</v>
      </c>
      <c r="H6466">
        <v>2016</v>
      </c>
      <c r="I6466" s="68" t="str">
        <f>VLOOKUP(E6466,Refs!$P$2:$R$29,3,FALSE)</f>
        <v>Y61</v>
      </c>
      <c r="J6466" s="68" t="str">
        <f>VLOOKUP(E6466,Refs!$P$2:$S$29,4,FALSE)</f>
        <v>East of England</v>
      </c>
      <c r="K6466" s="28">
        <f t="shared" ref="K6466:K6529" si="206">IF(OR(H6466="NULL",H6466=0,H6466=""),"",H6466)</f>
        <v>2016</v>
      </c>
    </row>
    <row r="6467" spans="1:11" x14ac:dyDescent="0.35">
      <c r="A6467" s="69">
        <f t="shared" ref="A6467:A6530" si="207">DATEVALUE(RIGHT(B6467,8))</f>
        <v>45809</v>
      </c>
      <c r="B6467" t="s">
        <v>921</v>
      </c>
      <c r="C6467" t="s">
        <v>268</v>
      </c>
      <c r="E6467" t="s">
        <v>304</v>
      </c>
      <c r="F6467" t="s">
        <v>305</v>
      </c>
      <c r="G6467" t="s">
        <v>101</v>
      </c>
      <c r="H6467">
        <v>388</v>
      </c>
      <c r="I6467" s="68" t="str">
        <f>VLOOKUP(E6467,Refs!$P$2:$R$29,3,FALSE)</f>
        <v>Y61</v>
      </c>
      <c r="J6467" s="68" t="str">
        <f>VLOOKUP(E6467,Refs!$P$2:$S$29,4,FALSE)</f>
        <v>East of England</v>
      </c>
      <c r="K6467" s="28">
        <f t="shared" si="206"/>
        <v>388</v>
      </c>
    </row>
    <row r="6468" spans="1:11" x14ac:dyDescent="0.35">
      <c r="A6468" s="69">
        <f t="shared" si="207"/>
        <v>45809</v>
      </c>
      <c r="B6468" t="s">
        <v>921</v>
      </c>
      <c r="C6468" t="s">
        <v>268</v>
      </c>
      <c r="E6468" t="s">
        <v>304</v>
      </c>
      <c r="F6468" t="s">
        <v>305</v>
      </c>
      <c r="G6468" t="s">
        <v>102</v>
      </c>
      <c r="H6468">
        <v>210</v>
      </c>
      <c r="I6468" s="68" t="str">
        <f>VLOOKUP(E6468,Refs!$P$2:$R$29,3,FALSE)</f>
        <v>Y61</v>
      </c>
      <c r="J6468" s="68" t="str">
        <f>VLOOKUP(E6468,Refs!$P$2:$S$29,4,FALSE)</f>
        <v>East of England</v>
      </c>
      <c r="K6468" s="28">
        <f t="shared" si="206"/>
        <v>210</v>
      </c>
    </row>
    <row r="6469" spans="1:11" x14ac:dyDescent="0.35">
      <c r="A6469" s="69">
        <f t="shared" si="207"/>
        <v>45809</v>
      </c>
      <c r="B6469" t="s">
        <v>921</v>
      </c>
      <c r="C6469" t="s">
        <v>268</v>
      </c>
      <c r="E6469" t="s">
        <v>304</v>
      </c>
      <c r="F6469" t="s">
        <v>305</v>
      </c>
      <c r="G6469" t="s">
        <v>103</v>
      </c>
      <c r="H6469">
        <v>100</v>
      </c>
      <c r="I6469" s="68" t="str">
        <f>VLOOKUP(E6469,Refs!$P$2:$R$29,3,FALSE)</f>
        <v>Y61</v>
      </c>
      <c r="J6469" s="68" t="str">
        <f>VLOOKUP(E6469,Refs!$P$2:$S$29,4,FALSE)</f>
        <v>East of England</v>
      </c>
      <c r="K6469" s="28">
        <f t="shared" si="206"/>
        <v>100</v>
      </c>
    </row>
    <row r="6470" spans="1:11" x14ac:dyDescent="0.35">
      <c r="A6470" s="69">
        <f t="shared" si="207"/>
        <v>45809</v>
      </c>
      <c r="B6470" t="s">
        <v>921</v>
      </c>
      <c r="C6470" t="s">
        <v>268</v>
      </c>
      <c r="E6470" t="s">
        <v>304</v>
      </c>
      <c r="F6470" t="s">
        <v>305</v>
      </c>
      <c r="G6470" t="s">
        <v>104</v>
      </c>
      <c r="H6470">
        <v>1913</v>
      </c>
      <c r="I6470" s="68" t="str">
        <f>VLOOKUP(E6470,Refs!$P$2:$R$29,3,FALSE)</f>
        <v>Y61</v>
      </c>
      <c r="J6470" s="68" t="str">
        <f>VLOOKUP(E6470,Refs!$P$2:$S$29,4,FALSE)</f>
        <v>East of England</v>
      </c>
      <c r="K6470" s="28">
        <f t="shared" si="206"/>
        <v>1913</v>
      </c>
    </row>
    <row r="6471" spans="1:11" x14ac:dyDescent="0.35">
      <c r="A6471" s="69">
        <f t="shared" si="207"/>
        <v>45809</v>
      </c>
      <c r="B6471" t="s">
        <v>921</v>
      </c>
      <c r="C6471" t="s">
        <v>268</v>
      </c>
      <c r="E6471" t="s">
        <v>304</v>
      </c>
      <c r="F6471" t="s">
        <v>305</v>
      </c>
      <c r="G6471" t="s">
        <v>105</v>
      </c>
      <c r="H6471">
        <v>21560220</v>
      </c>
      <c r="I6471" s="68" t="str">
        <f>VLOOKUP(E6471,Refs!$P$2:$R$29,3,FALSE)</f>
        <v>Y61</v>
      </c>
      <c r="J6471" s="68" t="str">
        <f>VLOOKUP(E6471,Refs!$P$2:$S$29,4,FALSE)</f>
        <v>East of England</v>
      </c>
      <c r="K6471" s="28">
        <f t="shared" si="206"/>
        <v>21560220</v>
      </c>
    </row>
    <row r="6472" spans="1:11" x14ac:dyDescent="0.35">
      <c r="A6472" s="69">
        <f t="shared" si="207"/>
        <v>45809</v>
      </c>
      <c r="B6472" t="s">
        <v>921</v>
      </c>
      <c r="C6472" t="s">
        <v>268</v>
      </c>
      <c r="E6472" t="s">
        <v>304</v>
      </c>
      <c r="F6472" t="s">
        <v>305</v>
      </c>
      <c r="G6472" t="s">
        <v>106</v>
      </c>
      <c r="H6472">
        <v>2882</v>
      </c>
      <c r="I6472" s="68" t="str">
        <f>VLOOKUP(E6472,Refs!$P$2:$R$29,3,FALSE)</f>
        <v>Y61</v>
      </c>
      <c r="J6472" s="68" t="str">
        <f>VLOOKUP(E6472,Refs!$P$2:$S$29,4,FALSE)</f>
        <v>East of England</v>
      </c>
      <c r="K6472" s="28">
        <f t="shared" si="206"/>
        <v>2882</v>
      </c>
    </row>
    <row r="6473" spans="1:11" x14ac:dyDescent="0.35">
      <c r="A6473" s="69">
        <f t="shared" si="207"/>
        <v>45809</v>
      </c>
      <c r="B6473" t="s">
        <v>921</v>
      </c>
      <c r="C6473" t="s">
        <v>268</v>
      </c>
      <c r="E6473" t="s">
        <v>304</v>
      </c>
      <c r="F6473" t="s">
        <v>305</v>
      </c>
      <c r="G6473" t="s">
        <v>107</v>
      </c>
      <c r="H6473">
        <v>2049</v>
      </c>
      <c r="I6473" s="68" t="str">
        <f>VLOOKUP(E6473,Refs!$P$2:$R$29,3,FALSE)</f>
        <v>Y61</v>
      </c>
      <c r="J6473" s="68" t="str">
        <f>VLOOKUP(E6473,Refs!$P$2:$S$29,4,FALSE)</f>
        <v>East of England</v>
      </c>
      <c r="K6473" s="28">
        <f t="shared" si="206"/>
        <v>2049</v>
      </c>
    </row>
    <row r="6474" spans="1:11" x14ac:dyDescent="0.35">
      <c r="A6474" s="69">
        <f t="shared" si="207"/>
        <v>45809</v>
      </c>
      <c r="B6474" t="s">
        <v>921</v>
      </c>
      <c r="C6474" t="s">
        <v>268</v>
      </c>
      <c r="E6474" t="s">
        <v>304</v>
      </c>
      <c r="F6474" t="s">
        <v>305</v>
      </c>
      <c r="G6474" t="s">
        <v>108</v>
      </c>
      <c r="H6474">
        <v>119</v>
      </c>
      <c r="I6474" s="68" t="str">
        <f>VLOOKUP(E6474,Refs!$P$2:$R$29,3,FALSE)</f>
        <v>Y61</v>
      </c>
      <c r="J6474" s="68" t="str">
        <f>VLOOKUP(E6474,Refs!$P$2:$S$29,4,FALSE)</f>
        <v>East of England</v>
      </c>
      <c r="K6474" s="28">
        <f t="shared" si="206"/>
        <v>119</v>
      </c>
    </row>
    <row r="6475" spans="1:11" x14ac:dyDescent="0.35">
      <c r="A6475" s="69">
        <f t="shared" si="207"/>
        <v>45809</v>
      </c>
      <c r="B6475" t="s">
        <v>921</v>
      </c>
      <c r="C6475" t="s">
        <v>268</v>
      </c>
      <c r="E6475" t="s">
        <v>304</v>
      </c>
      <c r="F6475" t="s">
        <v>305</v>
      </c>
      <c r="G6475" t="s">
        <v>109</v>
      </c>
      <c r="H6475">
        <v>1930</v>
      </c>
      <c r="I6475" s="68" t="str">
        <f>VLOOKUP(E6475,Refs!$P$2:$R$29,3,FALSE)</f>
        <v>Y61</v>
      </c>
      <c r="J6475" s="68" t="str">
        <f>VLOOKUP(E6475,Refs!$P$2:$S$29,4,FALSE)</f>
        <v>East of England</v>
      </c>
      <c r="K6475" s="28">
        <f t="shared" si="206"/>
        <v>1930</v>
      </c>
    </row>
    <row r="6476" spans="1:11" x14ac:dyDescent="0.35">
      <c r="A6476" s="69">
        <f t="shared" si="207"/>
        <v>45809</v>
      </c>
      <c r="B6476" t="s">
        <v>921</v>
      </c>
      <c r="C6476" t="s">
        <v>268</v>
      </c>
      <c r="E6476" t="s">
        <v>304</v>
      </c>
      <c r="F6476" t="s">
        <v>305</v>
      </c>
      <c r="G6476" t="s">
        <v>110</v>
      </c>
      <c r="H6476">
        <v>24539643</v>
      </c>
      <c r="I6476" s="68" t="str">
        <f>VLOOKUP(E6476,Refs!$P$2:$R$29,3,FALSE)</f>
        <v>Y61</v>
      </c>
      <c r="J6476" s="68" t="str">
        <f>VLOOKUP(E6476,Refs!$P$2:$S$29,4,FALSE)</f>
        <v>East of England</v>
      </c>
      <c r="K6476" s="28">
        <f t="shared" si="206"/>
        <v>24539643</v>
      </c>
    </row>
    <row r="6477" spans="1:11" x14ac:dyDescent="0.35">
      <c r="A6477" s="69">
        <f t="shared" si="207"/>
        <v>45809</v>
      </c>
      <c r="B6477" t="s">
        <v>921</v>
      </c>
      <c r="C6477" t="s">
        <v>268</v>
      </c>
      <c r="E6477" t="s">
        <v>304</v>
      </c>
      <c r="F6477" t="s">
        <v>305</v>
      </c>
      <c r="G6477" t="s">
        <v>111</v>
      </c>
      <c r="H6477">
        <v>737</v>
      </c>
      <c r="I6477" s="68" t="str">
        <f>VLOOKUP(E6477,Refs!$P$2:$R$29,3,FALSE)</f>
        <v>Y61</v>
      </c>
      <c r="J6477" s="68" t="str">
        <f>VLOOKUP(E6477,Refs!$P$2:$S$29,4,FALSE)</f>
        <v>East of England</v>
      </c>
      <c r="K6477" s="28">
        <f t="shared" si="206"/>
        <v>737</v>
      </c>
    </row>
    <row r="6478" spans="1:11" x14ac:dyDescent="0.35">
      <c r="A6478" s="69">
        <f t="shared" si="207"/>
        <v>45809</v>
      </c>
      <c r="B6478" t="s">
        <v>921</v>
      </c>
      <c r="C6478" t="s">
        <v>268</v>
      </c>
      <c r="E6478" t="s">
        <v>304</v>
      </c>
      <c r="F6478" t="s">
        <v>305</v>
      </c>
      <c r="G6478" t="s">
        <v>814</v>
      </c>
      <c r="H6478">
        <v>9134</v>
      </c>
      <c r="I6478" s="68" t="str">
        <f>VLOOKUP(E6478,Refs!$P$2:$R$29,3,FALSE)</f>
        <v>Y61</v>
      </c>
      <c r="J6478" s="68" t="str">
        <f>VLOOKUP(E6478,Refs!$P$2:$S$29,4,FALSE)</f>
        <v>East of England</v>
      </c>
      <c r="K6478" s="28">
        <f t="shared" si="206"/>
        <v>9134</v>
      </c>
    </row>
    <row r="6479" spans="1:11" x14ac:dyDescent="0.35">
      <c r="A6479" s="69">
        <f t="shared" si="207"/>
        <v>45809</v>
      </c>
      <c r="B6479" t="s">
        <v>921</v>
      </c>
      <c r="C6479" t="s">
        <v>268</v>
      </c>
      <c r="E6479" t="s">
        <v>304</v>
      </c>
      <c r="F6479" t="s">
        <v>305</v>
      </c>
      <c r="G6479" t="s">
        <v>815</v>
      </c>
      <c r="H6479">
        <v>1346</v>
      </c>
      <c r="I6479" s="68" t="str">
        <f>VLOOKUP(E6479,Refs!$P$2:$R$29,3,FALSE)</f>
        <v>Y61</v>
      </c>
      <c r="J6479" s="68" t="str">
        <f>VLOOKUP(E6479,Refs!$P$2:$S$29,4,FALSE)</f>
        <v>East of England</v>
      </c>
      <c r="K6479" s="28">
        <f t="shared" si="206"/>
        <v>1346</v>
      </c>
    </row>
    <row r="6480" spans="1:11" x14ac:dyDescent="0.35">
      <c r="A6480" s="69">
        <f t="shared" si="207"/>
        <v>45809</v>
      </c>
      <c r="B6480" t="s">
        <v>921</v>
      </c>
      <c r="C6480" t="s">
        <v>268</v>
      </c>
      <c r="E6480" t="s">
        <v>304</v>
      </c>
      <c r="F6480" t="s">
        <v>305</v>
      </c>
      <c r="G6480" t="s">
        <v>112</v>
      </c>
      <c r="H6480">
        <v>18564</v>
      </c>
      <c r="I6480" s="68" t="str">
        <f>VLOOKUP(E6480,Refs!$P$2:$R$29,3,FALSE)</f>
        <v>Y61</v>
      </c>
      <c r="J6480" s="68" t="str">
        <f>VLOOKUP(E6480,Refs!$P$2:$S$29,4,FALSE)</f>
        <v>East of England</v>
      </c>
      <c r="K6480" s="28">
        <f t="shared" si="206"/>
        <v>18564</v>
      </c>
    </row>
    <row r="6481" spans="1:11" x14ac:dyDescent="0.35">
      <c r="A6481" s="69">
        <f t="shared" si="207"/>
        <v>45809</v>
      </c>
      <c r="B6481" t="s">
        <v>921</v>
      </c>
      <c r="C6481" t="s">
        <v>268</v>
      </c>
      <c r="E6481" t="s">
        <v>304</v>
      </c>
      <c r="F6481" t="s">
        <v>305</v>
      </c>
      <c r="G6481" t="s">
        <v>113</v>
      </c>
      <c r="H6481">
        <v>11</v>
      </c>
      <c r="I6481" s="68" t="str">
        <f>VLOOKUP(E6481,Refs!$P$2:$R$29,3,FALSE)</f>
        <v>Y61</v>
      </c>
      <c r="J6481" s="68" t="str">
        <f>VLOOKUP(E6481,Refs!$P$2:$S$29,4,FALSE)</f>
        <v>East of England</v>
      </c>
      <c r="K6481" s="28">
        <f t="shared" si="206"/>
        <v>11</v>
      </c>
    </row>
    <row r="6482" spans="1:11" x14ac:dyDescent="0.35">
      <c r="A6482" s="69">
        <f t="shared" si="207"/>
        <v>45809</v>
      </c>
      <c r="B6482" t="s">
        <v>921</v>
      </c>
      <c r="C6482" t="s">
        <v>268</v>
      </c>
      <c r="E6482" t="s">
        <v>304</v>
      </c>
      <c r="F6482" t="s">
        <v>305</v>
      </c>
      <c r="G6482" t="s">
        <v>114</v>
      </c>
      <c r="H6482">
        <v>12930</v>
      </c>
      <c r="I6482" s="68" t="str">
        <f>VLOOKUP(E6482,Refs!$P$2:$R$29,3,FALSE)</f>
        <v>Y61</v>
      </c>
      <c r="J6482" s="68" t="str">
        <f>VLOOKUP(E6482,Refs!$P$2:$S$29,4,FALSE)</f>
        <v>East of England</v>
      </c>
      <c r="K6482" s="28">
        <f t="shared" si="206"/>
        <v>12930</v>
      </c>
    </row>
    <row r="6483" spans="1:11" x14ac:dyDescent="0.35">
      <c r="A6483" s="69">
        <f t="shared" si="207"/>
        <v>45809</v>
      </c>
      <c r="B6483" t="s">
        <v>921</v>
      </c>
      <c r="C6483" t="s">
        <v>268</v>
      </c>
      <c r="E6483" t="s">
        <v>304</v>
      </c>
      <c r="F6483" t="s">
        <v>305</v>
      </c>
      <c r="G6483" t="s">
        <v>115</v>
      </c>
      <c r="H6483">
        <v>5246</v>
      </c>
      <c r="I6483" s="68" t="str">
        <f>VLOOKUP(E6483,Refs!$P$2:$R$29,3,FALSE)</f>
        <v>Y61</v>
      </c>
      <c r="J6483" s="68" t="str">
        <f>VLOOKUP(E6483,Refs!$P$2:$S$29,4,FALSE)</f>
        <v>East of England</v>
      </c>
      <c r="K6483" s="28">
        <f t="shared" si="206"/>
        <v>5246</v>
      </c>
    </row>
    <row r="6484" spans="1:11" x14ac:dyDescent="0.35">
      <c r="A6484" s="69">
        <f t="shared" si="207"/>
        <v>45809</v>
      </c>
      <c r="B6484" t="s">
        <v>921</v>
      </c>
      <c r="C6484" t="s">
        <v>268</v>
      </c>
      <c r="E6484" t="s">
        <v>304</v>
      </c>
      <c r="F6484" t="s">
        <v>305</v>
      </c>
      <c r="G6484" t="s">
        <v>116</v>
      </c>
      <c r="H6484">
        <v>3330</v>
      </c>
      <c r="I6484" s="68" t="str">
        <f>VLOOKUP(E6484,Refs!$P$2:$R$29,3,FALSE)</f>
        <v>Y61</v>
      </c>
      <c r="J6484" s="68" t="str">
        <f>VLOOKUP(E6484,Refs!$P$2:$S$29,4,FALSE)</f>
        <v>East of England</v>
      </c>
      <c r="K6484" s="28">
        <f t="shared" si="206"/>
        <v>3330</v>
      </c>
    </row>
    <row r="6485" spans="1:11" x14ac:dyDescent="0.35">
      <c r="A6485" s="69">
        <f t="shared" si="207"/>
        <v>45809</v>
      </c>
      <c r="B6485" t="s">
        <v>921</v>
      </c>
      <c r="C6485" t="s">
        <v>268</v>
      </c>
      <c r="E6485" t="s">
        <v>304</v>
      </c>
      <c r="F6485" t="s">
        <v>305</v>
      </c>
      <c r="G6485" t="s">
        <v>117</v>
      </c>
      <c r="H6485">
        <v>1288</v>
      </c>
      <c r="I6485" s="68" t="str">
        <f>VLOOKUP(E6485,Refs!$P$2:$R$29,3,FALSE)</f>
        <v>Y61</v>
      </c>
      <c r="J6485" s="68" t="str">
        <f>VLOOKUP(E6485,Refs!$P$2:$S$29,4,FALSE)</f>
        <v>East of England</v>
      </c>
      <c r="K6485" s="28">
        <f t="shared" si="206"/>
        <v>1288</v>
      </c>
    </row>
    <row r="6486" spans="1:11" x14ac:dyDescent="0.35">
      <c r="A6486" s="69">
        <f t="shared" si="207"/>
        <v>45809</v>
      </c>
      <c r="B6486" t="s">
        <v>921</v>
      </c>
      <c r="C6486" t="s">
        <v>268</v>
      </c>
      <c r="E6486" t="s">
        <v>304</v>
      </c>
      <c r="F6486" t="s">
        <v>305</v>
      </c>
      <c r="G6486" t="s">
        <v>118</v>
      </c>
      <c r="H6486">
        <v>2787</v>
      </c>
      <c r="I6486" s="68" t="str">
        <f>VLOOKUP(E6486,Refs!$P$2:$R$29,3,FALSE)</f>
        <v>Y61</v>
      </c>
      <c r="J6486" s="68" t="str">
        <f>VLOOKUP(E6486,Refs!$P$2:$S$29,4,FALSE)</f>
        <v>East of England</v>
      </c>
      <c r="K6486" s="28">
        <f t="shared" si="206"/>
        <v>2787</v>
      </c>
    </row>
    <row r="6487" spans="1:11" x14ac:dyDescent="0.35">
      <c r="A6487" s="69">
        <f t="shared" si="207"/>
        <v>45809</v>
      </c>
      <c r="B6487" t="s">
        <v>921</v>
      </c>
      <c r="C6487" t="s">
        <v>268</v>
      </c>
      <c r="E6487" t="s">
        <v>304</v>
      </c>
      <c r="F6487" t="s">
        <v>305</v>
      </c>
      <c r="G6487" t="s">
        <v>119</v>
      </c>
      <c r="H6487">
        <v>2613</v>
      </c>
      <c r="I6487" s="68" t="str">
        <f>VLOOKUP(E6487,Refs!$P$2:$R$29,3,FALSE)</f>
        <v>Y61</v>
      </c>
      <c r="J6487" s="68" t="str">
        <f>VLOOKUP(E6487,Refs!$P$2:$S$29,4,FALSE)</f>
        <v>East of England</v>
      </c>
      <c r="K6487" s="28">
        <f t="shared" si="206"/>
        <v>2613</v>
      </c>
    </row>
    <row r="6488" spans="1:11" x14ac:dyDescent="0.35">
      <c r="A6488" s="69">
        <f t="shared" si="207"/>
        <v>45809</v>
      </c>
      <c r="B6488" t="s">
        <v>921</v>
      </c>
      <c r="C6488" t="s">
        <v>268</v>
      </c>
      <c r="E6488" t="s">
        <v>304</v>
      </c>
      <c r="F6488" t="s">
        <v>305</v>
      </c>
      <c r="G6488" t="s">
        <v>120</v>
      </c>
      <c r="H6488">
        <v>870</v>
      </c>
      <c r="I6488" s="68" t="str">
        <f>VLOOKUP(E6488,Refs!$P$2:$R$29,3,FALSE)</f>
        <v>Y61</v>
      </c>
      <c r="J6488" s="68" t="str">
        <f>VLOOKUP(E6488,Refs!$P$2:$S$29,4,FALSE)</f>
        <v>East of England</v>
      </c>
      <c r="K6488" s="28">
        <f t="shared" si="206"/>
        <v>870</v>
      </c>
    </row>
    <row r="6489" spans="1:11" x14ac:dyDescent="0.35">
      <c r="A6489" s="69">
        <f t="shared" si="207"/>
        <v>45809</v>
      </c>
      <c r="B6489" t="s">
        <v>921</v>
      </c>
      <c r="C6489" t="s">
        <v>268</v>
      </c>
      <c r="E6489" t="s">
        <v>304</v>
      </c>
      <c r="F6489" t="s">
        <v>305</v>
      </c>
      <c r="G6489" t="s">
        <v>121</v>
      </c>
      <c r="H6489">
        <v>703</v>
      </c>
      <c r="I6489" s="68" t="str">
        <f>VLOOKUP(E6489,Refs!$P$2:$R$29,3,FALSE)</f>
        <v>Y61</v>
      </c>
      <c r="J6489" s="68" t="str">
        <f>VLOOKUP(E6489,Refs!$P$2:$S$29,4,FALSE)</f>
        <v>East of England</v>
      </c>
      <c r="K6489" s="28">
        <f t="shared" si="206"/>
        <v>703</v>
      </c>
    </row>
    <row r="6490" spans="1:11" x14ac:dyDescent="0.35">
      <c r="A6490" s="69">
        <f t="shared" si="207"/>
        <v>45809</v>
      </c>
      <c r="B6490" t="s">
        <v>921</v>
      </c>
      <c r="C6490" t="s">
        <v>268</v>
      </c>
      <c r="E6490" t="s">
        <v>304</v>
      </c>
      <c r="F6490" t="s">
        <v>305</v>
      </c>
      <c r="G6490" t="s">
        <v>122</v>
      </c>
      <c r="H6490">
        <v>1273</v>
      </c>
      <c r="I6490" s="68" t="str">
        <f>VLOOKUP(E6490,Refs!$P$2:$R$29,3,FALSE)</f>
        <v>Y61</v>
      </c>
      <c r="J6490" s="68" t="str">
        <f>VLOOKUP(E6490,Refs!$P$2:$S$29,4,FALSE)</f>
        <v>East of England</v>
      </c>
      <c r="K6490" s="28">
        <f t="shared" si="206"/>
        <v>1273</v>
      </c>
    </row>
    <row r="6491" spans="1:11" x14ac:dyDescent="0.35">
      <c r="A6491" s="69">
        <f t="shared" si="207"/>
        <v>45809</v>
      </c>
      <c r="B6491" t="s">
        <v>921</v>
      </c>
      <c r="C6491" t="s">
        <v>268</v>
      </c>
      <c r="E6491" t="s">
        <v>304</v>
      </c>
      <c r="F6491" t="s">
        <v>305</v>
      </c>
      <c r="G6491" t="s">
        <v>123</v>
      </c>
      <c r="H6491">
        <v>467</v>
      </c>
      <c r="I6491" s="68" t="str">
        <f>VLOOKUP(E6491,Refs!$P$2:$R$29,3,FALSE)</f>
        <v>Y61</v>
      </c>
      <c r="J6491" s="68" t="str">
        <f>VLOOKUP(E6491,Refs!$P$2:$S$29,4,FALSE)</f>
        <v>East of England</v>
      </c>
      <c r="K6491" s="28">
        <f t="shared" si="206"/>
        <v>467</v>
      </c>
    </row>
    <row r="6492" spans="1:11" x14ac:dyDescent="0.35">
      <c r="A6492" s="69">
        <f t="shared" si="207"/>
        <v>45809</v>
      </c>
      <c r="B6492" t="s">
        <v>921</v>
      </c>
      <c r="C6492" t="s">
        <v>268</v>
      </c>
      <c r="E6492" t="s">
        <v>304</v>
      </c>
      <c r="F6492" t="s">
        <v>305</v>
      </c>
      <c r="G6492" t="s">
        <v>124</v>
      </c>
      <c r="H6492">
        <v>1</v>
      </c>
      <c r="I6492" s="68" t="str">
        <f>VLOOKUP(E6492,Refs!$P$2:$R$29,3,FALSE)</f>
        <v>Y61</v>
      </c>
      <c r="J6492" s="68" t="str">
        <f>VLOOKUP(E6492,Refs!$P$2:$S$29,4,FALSE)</f>
        <v>East of England</v>
      </c>
      <c r="K6492" s="28">
        <f t="shared" si="206"/>
        <v>1</v>
      </c>
    </row>
    <row r="6493" spans="1:11" x14ac:dyDescent="0.35">
      <c r="A6493" s="69">
        <f t="shared" si="207"/>
        <v>45809</v>
      </c>
      <c r="B6493" t="s">
        <v>921</v>
      </c>
      <c r="C6493" t="s">
        <v>268</v>
      </c>
      <c r="E6493" t="s">
        <v>304</v>
      </c>
      <c r="F6493" t="s">
        <v>305</v>
      </c>
      <c r="G6493" t="s">
        <v>125</v>
      </c>
      <c r="H6493">
        <v>0</v>
      </c>
      <c r="I6493" s="68" t="str">
        <f>VLOOKUP(E6493,Refs!$P$2:$R$29,3,FALSE)</f>
        <v>Y61</v>
      </c>
      <c r="J6493" s="68" t="str">
        <f>VLOOKUP(E6493,Refs!$P$2:$S$29,4,FALSE)</f>
        <v>East of England</v>
      </c>
      <c r="K6493" s="28" t="str">
        <f t="shared" si="206"/>
        <v/>
      </c>
    </row>
    <row r="6494" spans="1:11" x14ac:dyDescent="0.35">
      <c r="A6494" s="69">
        <f t="shared" si="207"/>
        <v>45809</v>
      </c>
      <c r="B6494" t="s">
        <v>921</v>
      </c>
      <c r="C6494" t="s">
        <v>268</v>
      </c>
      <c r="E6494" t="s">
        <v>304</v>
      </c>
      <c r="F6494" t="s">
        <v>305</v>
      </c>
      <c r="G6494" t="s">
        <v>126</v>
      </c>
      <c r="H6494">
        <v>0</v>
      </c>
      <c r="I6494" s="68" t="str">
        <f>VLOOKUP(E6494,Refs!$P$2:$R$29,3,FALSE)</f>
        <v>Y61</v>
      </c>
      <c r="J6494" s="68" t="str">
        <f>VLOOKUP(E6494,Refs!$P$2:$S$29,4,FALSE)</f>
        <v>East of England</v>
      </c>
      <c r="K6494" s="28" t="str">
        <f t="shared" si="206"/>
        <v/>
      </c>
    </row>
    <row r="6495" spans="1:11" x14ac:dyDescent="0.35">
      <c r="A6495" s="69">
        <f t="shared" si="207"/>
        <v>45809</v>
      </c>
      <c r="B6495" t="s">
        <v>921</v>
      </c>
      <c r="C6495" t="s">
        <v>268</v>
      </c>
      <c r="E6495" t="s">
        <v>304</v>
      </c>
      <c r="F6495" t="s">
        <v>305</v>
      </c>
      <c r="G6495" t="s">
        <v>127</v>
      </c>
      <c r="H6495">
        <v>0</v>
      </c>
      <c r="I6495" s="68" t="str">
        <f>VLOOKUP(E6495,Refs!$P$2:$R$29,3,FALSE)</f>
        <v>Y61</v>
      </c>
      <c r="J6495" s="68" t="str">
        <f>VLOOKUP(E6495,Refs!$P$2:$S$29,4,FALSE)</f>
        <v>East of England</v>
      </c>
      <c r="K6495" s="28" t="str">
        <f t="shared" si="206"/>
        <v/>
      </c>
    </row>
    <row r="6496" spans="1:11" x14ac:dyDescent="0.35">
      <c r="A6496" s="69">
        <f t="shared" si="207"/>
        <v>45809</v>
      </c>
      <c r="B6496" t="s">
        <v>921</v>
      </c>
      <c r="C6496" t="s">
        <v>268</v>
      </c>
      <c r="E6496" t="s">
        <v>304</v>
      </c>
      <c r="F6496" t="s">
        <v>305</v>
      </c>
      <c r="G6496" t="s">
        <v>128</v>
      </c>
      <c r="H6496">
        <v>175</v>
      </c>
      <c r="I6496" s="68" t="str">
        <f>VLOOKUP(E6496,Refs!$P$2:$R$29,3,FALSE)</f>
        <v>Y61</v>
      </c>
      <c r="J6496" s="68" t="str">
        <f>VLOOKUP(E6496,Refs!$P$2:$S$29,4,FALSE)</f>
        <v>East of England</v>
      </c>
      <c r="K6496" s="28">
        <f t="shared" si="206"/>
        <v>175</v>
      </c>
    </row>
    <row r="6497" spans="1:11" x14ac:dyDescent="0.35">
      <c r="A6497" s="69">
        <f t="shared" si="207"/>
        <v>45809</v>
      </c>
      <c r="B6497" t="s">
        <v>921</v>
      </c>
      <c r="C6497" t="s">
        <v>268</v>
      </c>
      <c r="E6497" t="s">
        <v>304</v>
      </c>
      <c r="F6497" t="s">
        <v>305</v>
      </c>
      <c r="G6497" t="s">
        <v>129</v>
      </c>
      <c r="H6497">
        <v>292</v>
      </c>
      <c r="I6497" s="68" t="str">
        <f>VLOOKUP(E6497,Refs!$P$2:$R$29,3,FALSE)</f>
        <v>Y61</v>
      </c>
      <c r="J6497" s="68" t="str">
        <f>VLOOKUP(E6497,Refs!$P$2:$S$29,4,FALSE)</f>
        <v>East of England</v>
      </c>
      <c r="K6497" s="28">
        <f t="shared" si="206"/>
        <v>292</v>
      </c>
    </row>
    <row r="6498" spans="1:11" x14ac:dyDescent="0.35">
      <c r="A6498" s="69">
        <f t="shared" si="207"/>
        <v>45809</v>
      </c>
      <c r="B6498" t="s">
        <v>921</v>
      </c>
      <c r="C6498" t="s">
        <v>268</v>
      </c>
      <c r="E6498" t="s">
        <v>304</v>
      </c>
      <c r="F6498" t="s">
        <v>305</v>
      </c>
      <c r="G6498" t="s">
        <v>130</v>
      </c>
      <c r="H6498">
        <v>561</v>
      </c>
      <c r="I6498" s="68" t="str">
        <f>VLOOKUP(E6498,Refs!$P$2:$R$29,3,FALSE)</f>
        <v>Y61</v>
      </c>
      <c r="J6498" s="68" t="str">
        <f>VLOOKUP(E6498,Refs!$P$2:$S$29,4,FALSE)</f>
        <v>East of England</v>
      </c>
      <c r="K6498" s="28">
        <f t="shared" si="206"/>
        <v>561</v>
      </c>
    </row>
    <row r="6499" spans="1:11" x14ac:dyDescent="0.35">
      <c r="A6499" s="69">
        <f t="shared" si="207"/>
        <v>45809</v>
      </c>
      <c r="B6499" t="s">
        <v>921</v>
      </c>
      <c r="C6499" t="s">
        <v>268</v>
      </c>
      <c r="E6499" t="s">
        <v>304</v>
      </c>
      <c r="F6499" t="s">
        <v>305</v>
      </c>
      <c r="G6499" t="s">
        <v>131</v>
      </c>
      <c r="H6499">
        <v>492</v>
      </c>
      <c r="I6499" s="68" t="str">
        <f>VLOOKUP(E6499,Refs!$P$2:$R$29,3,FALSE)</f>
        <v>Y61</v>
      </c>
      <c r="J6499" s="68" t="str">
        <f>VLOOKUP(E6499,Refs!$P$2:$S$29,4,FALSE)</f>
        <v>East of England</v>
      </c>
      <c r="K6499" s="28">
        <f t="shared" si="206"/>
        <v>492</v>
      </c>
    </row>
    <row r="6500" spans="1:11" x14ac:dyDescent="0.35">
      <c r="A6500" s="69">
        <f t="shared" si="207"/>
        <v>45809</v>
      </c>
      <c r="B6500" t="s">
        <v>921</v>
      </c>
      <c r="C6500" t="s">
        <v>268</v>
      </c>
      <c r="E6500" t="s">
        <v>304</v>
      </c>
      <c r="F6500" t="s">
        <v>305</v>
      </c>
      <c r="G6500" t="s">
        <v>132</v>
      </c>
      <c r="H6500">
        <v>2163</v>
      </c>
      <c r="I6500" s="68" t="str">
        <f>VLOOKUP(E6500,Refs!$P$2:$R$29,3,FALSE)</f>
        <v>Y61</v>
      </c>
      <c r="J6500" s="68" t="str">
        <f>VLOOKUP(E6500,Refs!$P$2:$S$29,4,FALSE)</f>
        <v>East of England</v>
      </c>
      <c r="K6500" s="28">
        <f t="shared" si="206"/>
        <v>2163</v>
      </c>
    </row>
    <row r="6501" spans="1:11" x14ac:dyDescent="0.35">
      <c r="A6501" s="69">
        <f t="shared" si="207"/>
        <v>45809</v>
      </c>
      <c r="B6501" t="s">
        <v>921</v>
      </c>
      <c r="C6501" t="s">
        <v>268</v>
      </c>
      <c r="E6501" t="s">
        <v>304</v>
      </c>
      <c r="F6501" t="s">
        <v>305</v>
      </c>
      <c r="G6501" t="s">
        <v>133</v>
      </c>
      <c r="H6501">
        <v>1956</v>
      </c>
      <c r="I6501" s="68" t="str">
        <f>VLOOKUP(E6501,Refs!$P$2:$R$29,3,FALSE)</f>
        <v>Y61</v>
      </c>
      <c r="J6501" s="68" t="str">
        <f>VLOOKUP(E6501,Refs!$P$2:$S$29,4,FALSE)</f>
        <v>East of England</v>
      </c>
      <c r="K6501" s="28">
        <f t="shared" si="206"/>
        <v>1956</v>
      </c>
    </row>
    <row r="6502" spans="1:11" x14ac:dyDescent="0.35">
      <c r="A6502" s="69">
        <f t="shared" si="207"/>
        <v>45809</v>
      </c>
      <c r="B6502" t="s">
        <v>921</v>
      </c>
      <c r="C6502" t="s">
        <v>268</v>
      </c>
      <c r="E6502" t="s">
        <v>304</v>
      </c>
      <c r="F6502" t="s">
        <v>305</v>
      </c>
      <c r="G6502" t="s">
        <v>134</v>
      </c>
      <c r="H6502">
        <v>800</v>
      </c>
      <c r="I6502" s="68" t="str">
        <f>VLOOKUP(E6502,Refs!$P$2:$R$29,3,FALSE)</f>
        <v>Y61</v>
      </c>
      <c r="J6502" s="68" t="str">
        <f>VLOOKUP(E6502,Refs!$P$2:$S$29,4,FALSE)</f>
        <v>East of England</v>
      </c>
      <c r="K6502" s="28">
        <f t="shared" si="206"/>
        <v>800</v>
      </c>
    </row>
    <row r="6503" spans="1:11" x14ac:dyDescent="0.35">
      <c r="A6503" s="69">
        <f t="shared" si="207"/>
        <v>45809</v>
      </c>
      <c r="B6503" t="s">
        <v>921</v>
      </c>
      <c r="C6503" t="s">
        <v>268</v>
      </c>
      <c r="E6503" t="s">
        <v>304</v>
      </c>
      <c r="F6503" t="s">
        <v>305</v>
      </c>
      <c r="G6503" t="s">
        <v>135</v>
      </c>
      <c r="H6503">
        <v>799</v>
      </c>
      <c r="I6503" s="68" t="str">
        <f>VLOOKUP(E6503,Refs!$P$2:$R$29,3,FALSE)</f>
        <v>Y61</v>
      </c>
      <c r="J6503" s="68" t="str">
        <f>VLOOKUP(E6503,Refs!$P$2:$S$29,4,FALSE)</f>
        <v>East of England</v>
      </c>
      <c r="K6503" s="28">
        <f t="shared" si="206"/>
        <v>799</v>
      </c>
    </row>
    <row r="6504" spans="1:11" x14ac:dyDescent="0.35">
      <c r="A6504" s="69">
        <f t="shared" si="207"/>
        <v>45809</v>
      </c>
      <c r="B6504" t="s">
        <v>921</v>
      </c>
      <c r="C6504" t="s">
        <v>268</v>
      </c>
      <c r="E6504" t="s">
        <v>304</v>
      </c>
      <c r="F6504" t="s">
        <v>305</v>
      </c>
      <c r="G6504" t="s">
        <v>136</v>
      </c>
      <c r="H6504">
        <v>217</v>
      </c>
      <c r="I6504" s="68" t="str">
        <f>VLOOKUP(E6504,Refs!$P$2:$R$29,3,FALSE)</f>
        <v>Y61</v>
      </c>
      <c r="J6504" s="68" t="str">
        <f>VLOOKUP(E6504,Refs!$P$2:$S$29,4,FALSE)</f>
        <v>East of England</v>
      </c>
      <c r="K6504" s="28">
        <f t="shared" si="206"/>
        <v>217</v>
      </c>
    </row>
    <row r="6505" spans="1:11" x14ac:dyDescent="0.35">
      <c r="A6505" s="69">
        <f t="shared" si="207"/>
        <v>45809</v>
      </c>
      <c r="B6505" t="s">
        <v>921</v>
      </c>
      <c r="C6505" t="s">
        <v>268</v>
      </c>
      <c r="E6505" t="s">
        <v>304</v>
      </c>
      <c r="F6505" t="s">
        <v>305</v>
      </c>
      <c r="G6505" t="s">
        <v>137</v>
      </c>
      <c r="H6505">
        <v>188</v>
      </c>
      <c r="I6505" s="68" t="str">
        <f>VLOOKUP(E6505,Refs!$P$2:$R$29,3,FALSE)</f>
        <v>Y61</v>
      </c>
      <c r="J6505" s="68" t="str">
        <f>VLOOKUP(E6505,Refs!$P$2:$S$29,4,FALSE)</f>
        <v>East of England</v>
      </c>
      <c r="K6505" s="28">
        <f t="shared" si="206"/>
        <v>188</v>
      </c>
    </row>
    <row r="6506" spans="1:11" x14ac:dyDescent="0.35">
      <c r="A6506" s="69">
        <f t="shared" si="207"/>
        <v>45809</v>
      </c>
      <c r="B6506" t="s">
        <v>921</v>
      </c>
      <c r="C6506" t="s">
        <v>268</v>
      </c>
      <c r="E6506" t="s">
        <v>304</v>
      </c>
      <c r="F6506" t="s">
        <v>305</v>
      </c>
      <c r="G6506" t="s">
        <v>138</v>
      </c>
      <c r="H6506">
        <v>8</v>
      </c>
      <c r="I6506" s="68" t="str">
        <f>VLOOKUP(E6506,Refs!$P$2:$R$29,3,FALSE)</f>
        <v>Y61</v>
      </c>
      <c r="J6506" s="68" t="str">
        <f>VLOOKUP(E6506,Refs!$P$2:$S$29,4,FALSE)</f>
        <v>East of England</v>
      </c>
      <c r="K6506" s="28">
        <f t="shared" si="206"/>
        <v>8</v>
      </c>
    </row>
    <row r="6507" spans="1:11" x14ac:dyDescent="0.35">
      <c r="A6507" s="69">
        <f t="shared" si="207"/>
        <v>45809</v>
      </c>
      <c r="B6507" t="s">
        <v>921</v>
      </c>
      <c r="C6507" t="s">
        <v>268</v>
      </c>
      <c r="E6507" t="s">
        <v>304</v>
      </c>
      <c r="F6507" t="s">
        <v>305</v>
      </c>
      <c r="G6507" t="s">
        <v>139</v>
      </c>
      <c r="H6507">
        <v>7</v>
      </c>
      <c r="I6507" s="68" t="str">
        <f>VLOOKUP(E6507,Refs!$P$2:$R$29,3,FALSE)</f>
        <v>Y61</v>
      </c>
      <c r="J6507" s="68" t="str">
        <f>VLOOKUP(E6507,Refs!$P$2:$S$29,4,FALSE)</f>
        <v>East of England</v>
      </c>
      <c r="K6507" s="28">
        <f t="shared" si="206"/>
        <v>7</v>
      </c>
    </row>
    <row r="6508" spans="1:11" x14ac:dyDescent="0.35">
      <c r="A6508" s="69">
        <f t="shared" si="207"/>
        <v>45809</v>
      </c>
      <c r="B6508" t="s">
        <v>921</v>
      </c>
      <c r="C6508" t="s">
        <v>268</v>
      </c>
      <c r="E6508" t="s">
        <v>304</v>
      </c>
      <c r="F6508" t="s">
        <v>305</v>
      </c>
      <c r="G6508" t="s">
        <v>140</v>
      </c>
      <c r="H6508">
        <v>182</v>
      </c>
      <c r="I6508" s="68" t="str">
        <f>VLOOKUP(E6508,Refs!$P$2:$R$29,3,FALSE)</f>
        <v>Y61</v>
      </c>
      <c r="J6508" s="68" t="str">
        <f>VLOOKUP(E6508,Refs!$P$2:$S$29,4,FALSE)</f>
        <v>East of England</v>
      </c>
      <c r="K6508" s="28">
        <f t="shared" si="206"/>
        <v>182</v>
      </c>
    </row>
    <row r="6509" spans="1:11" x14ac:dyDescent="0.35">
      <c r="A6509" s="69">
        <f t="shared" si="207"/>
        <v>45809</v>
      </c>
      <c r="B6509" t="s">
        <v>921</v>
      </c>
      <c r="C6509" t="s">
        <v>268</v>
      </c>
      <c r="E6509" t="s">
        <v>304</v>
      </c>
      <c r="F6509" t="s">
        <v>305</v>
      </c>
      <c r="G6509" t="s">
        <v>141</v>
      </c>
      <c r="H6509">
        <v>182</v>
      </c>
      <c r="I6509" s="68" t="str">
        <f>VLOOKUP(E6509,Refs!$P$2:$R$29,3,FALSE)</f>
        <v>Y61</v>
      </c>
      <c r="J6509" s="68" t="str">
        <f>VLOOKUP(E6509,Refs!$P$2:$S$29,4,FALSE)</f>
        <v>East of England</v>
      </c>
      <c r="K6509" s="28">
        <f t="shared" si="206"/>
        <v>182</v>
      </c>
    </row>
    <row r="6510" spans="1:11" x14ac:dyDescent="0.35">
      <c r="A6510" s="69">
        <f t="shared" si="207"/>
        <v>45809</v>
      </c>
      <c r="B6510" t="s">
        <v>921</v>
      </c>
      <c r="C6510" t="s">
        <v>268</v>
      </c>
      <c r="E6510" t="s">
        <v>304</v>
      </c>
      <c r="F6510" t="s">
        <v>305</v>
      </c>
      <c r="G6510" t="s">
        <v>730</v>
      </c>
      <c r="H6510">
        <v>8</v>
      </c>
      <c r="I6510" s="68" t="str">
        <f>VLOOKUP(E6510,Refs!$P$2:$R$29,3,FALSE)</f>
        <v>Y61</v>
      </c>
      <c r="J6510" s="68" t="str">
        <f>VLOOKUP(E6510,Refs!$P$2:$S$29,4,FALSE)</f>
        <v>East of England</v>
      </c>
      <c r="K6510" s="28">
        <f t="shared" si="206"/>
        <v>8</v>
      </c>
    </row>
    <row r="6511" spans="1:11" x14ac:dyDescent="0.35">
      <c r="A6511" s="69">
        <f t="shared" si="207"/>
        <v>45809</v>
      </c>
      <c r="B6511" t="s">
        <v>921</v>
      </c>
      <c r="C6511" t="s">
        <v>268</v>
      </c>
      <c r="E6511" t="s">
        <v>304</v>
      </c>
      <c r="F6511" t="s">
        <v>305</v>
      </c>
      <c r="G6511" t="s">
        <v>729</v>
      </c>
      <c r="H6511">
        <v>1</v>
      </c>
      <c r="I6511" s="68" t="str">
        <f>VLOOKUP(E6511,Refs!$P$2:$R$29,3,FALSE)</f>
        <v>Y61</v>
      </c>
      <c r="J6511" s="68" t="str">
        <f>VLOOKUP(E6511,Refs!$P$2:$S$29,4,FALSE)</f>
        <v>East of England</v>
      </c>
      <c r="K6511" s="28">
        <f t="shared" si="206"/>
        <v>1</v>
      </c>
    </row>
    <row r="6512" spans="1:11" x14ac:dyDescent="0.35">
      <c r="A6512" s="69">
        <f t="shared" si="207"/>
        <v>45809</v>
      </c>
      <c r="B6512" t="s">
        <v>921</v>
      </c>
      <c r="C6512" t="s">
        <v>268</v>
      </c>
      <c r="E6512" t="s">
        <v>304</v>
      </c>
      <c r="F6512" t="s">
        <v>305</v>
      </c>
      <c r="G6512" t="s">
        <v>732</v>
      </c>
      <c r="H6512">
        <v>33</v>
      </c>
      <c r="I6512" s="68" t="str">
        <f>VLOOKUP(E6512,Refs!$P$2:$R$29,3,FALSE)</f>
        <v>Y61</v>
      </c>
      <c r="J6512" s="68" t="str">
        <f>VLOOKUP(E6512,Refs!$P$2:$S$29,4,FALSE)</f>
        <v>East of England</v>
      </c>
      <c r="K6512" s="28">
        <f t="shared" si="206"/>
        <v>33</v>
      </c>
    </row>
    <row r="6513" spans="1:11" x14ac:dyDescent="0.35">
      <c r="A6513" s="69">
        <f t="shared" si="207"/>
        <v>45809</v>
      </c>
      <c r="B6513" t="s">
        <v>921</v>
      </c>
      <c r="C6513" t="s">
        <v>268</v>
      </c>
      <c r="E6513" t="s">
        <v>304</v>
      </c>
      <c r="F6513" t="s">
        <v>305</v>
      </c>
      <c r="G6513" t="s">
        <v>731</v>
      </c>
      <c r="H6513">
        <v>25</v>
      </c>
      <c r="I6513" s="68" t="str">
        <f>VLOOKUP(E6513,Refs!$P$2:$R$29,3,FALSE)</f>
        <v>Y61</v>
      </c>
      <c r="J6513" s="68" t="str">
        <f>VLOOKUP(E6513,Refs!$P$2:$S$29,4,FALSE)</f>
        <v>East of England</v>
      </c>
      <c r="K6513" s="28">
        <f t="shared" si="206"/>
        <v>25</v>
      </c>
    </row>
    <row r="6514" spans="1:11" x14ac:dyDescent="0.35">
      <c r="A6514" s="69">
        <f t="shared" si="207"/>
        <v>45809</v>
      </c>
      <c r="B6514" t="s">
        <v>921</v>
      </c>
      <c r="C6514" t="s">
        <v>268</v>
      </c>
      <c r="E6514" t="s">
        <v>306</v>
      </c>
      <c r="F6514" t="s">
        <v>307</v>
      </c>
      <c r="G6514" t="s">
        <v>10</v>
      </c>
      <c r="H6514">
        <v>22570</v>
      </c>
      <c r="I6514" s="68" t="str">
        <f>VLOOKUP(E6514,Refs!$P$2:$R$29,3,FALSE)</f>
        <v>Y61</v>
      </c>
      <c r="J6514" s="68" t="str">
        <f>VLOOKUP(E6514,Refs!$P$2:$S$29,4,FALSE)</f>
        <v>East of England</v>
      </c>
      <c r="K6514" s="28">
        <f t="shared" si="206"/>
        <v>22570</v>
      </c>
    </row>
    <row r="6515" spans="1:11" x14ac:dyDescent="0.35">
      <c r="A6515" s="69">
        <f t="shared" si="207"/>
        <v>45809</v>
      </c>
      <c r="B6515" t="s">
        <v>921</v>
      </c>
      <c r="C6515" t="s">
        <v>268</v>
      </c>
      <c r="E6515" t="s">
        <v>306</v>
      </c>
      <c r="F6515" t="s">
        <v>307</v>
      </c>
      <c r="G6515" t="s">
        <v>70</v>
      </c>
      <c r="H6515">
        <v>22541</v>
      </c>
      <c r="I6515" s="68" t="str">
        <f>VLOOKUP(E6515,Refs!$P$2:$R$29,3,FALSE)</f>
        <v>Y61</v>
      </c>
      <c r="J6515" s="68" t="str">
        <f>VLOOKUP(E6515,Refs!$P$2:$S$29,4,FALSE)</f>
        <v>East of England</v>
      </c>
      <c r="K6515" s="28">
        <f t="shared" si="206"/>
        <v>22541</v>
      </c>
    </row>
    <row r="6516" spans="1:11" x14ac:dyDescent="0.35">
      <c r="A6516" s="69">
        <f t="shared" si="207"/>
        <v>45809</v>
      </c>
      <c r="B6516" t="s">
        <v>921</v>
      </c>
      <c r="C6516" t="s">
        <v>268</v>
      </c>
      <c r="E6516" t="s">
        <v>306</v>
      </c>
      <c r="F6516" t="s">
        <v>307</v>
      </c>
      <c r="G6516" t="s">
        <v>20</v>
      </c>
      <c r="H6516">
        <v>20332</v>
      </c>
      <c r="I6516" s="68" t="str">
        <f>VLOOKUP(E6516,Refs!$P$2:$R$29,3,FALSE)</f>
        <v>Y61</v>
      </c>
      <c r="J6516" s="68" t="str">
        <f>VLOOKUP(E6516,Refs!$P$2:$S$29,4,FALSE)</f>
        <v>East of England</v>
      </c>
      <c r="K6516" s="28">
        <f t="shared" si="206"/>
        <v>20332</v>
      </c>
    </row>
    <row r="6517" spans="1:11" x14ac:dyDescent="0.35">
      <c r="A6517" s="69">
        <f t="shared" si="207"/>
        <v>45809</v>
      </c>
      <c r="B6517" t="s">
        <v>921</v>
      </c>
      <c r="C6517" t="s">
        <v>268</v>
      </c>
      <c r="E6517" t="s">
        <v>306</v>
      </c>
      <c r="F6517" t="s">
        <v>307</v>
      </c>
      <c r="G6517" t="s">
        <v>23</v>
      </c>
      <c r="H6517">
        <v>15551</v>
      </c>
      <c r="I6517" s="68" t="str">
        <f>VLOOKUP(E6517,Refs!$P$2:$R$29,3,FALSE)</f>
        <v>Y61</v>
      </c>
      <c r="J6517" s="68" t="str">
        <f>VLOOKUP(E6517,Refs!$P$2:$S$29,4,FALSE)</f>
        <v>East of England</v>
      </c>
      <c r="K6517" s="28">
        <f t="shared" si="206"/>
        <v>15551</v>
      </c>
    </row>
    <row r="6518" spans="1:11" x14ac:dyDescent="0.35">
      <c r="A6518" s="69">
        <f t="shared" si="207"/>
        <v>45809</v>
      </c>
      <c r="B6518" t="s">
        <v>921</v>
      </c>
      <c r="C6518" t="s">
        <v>268</v>
      </c>
      <c r="E6518" t="s">
        <v>306</v>
      </c>
      <c r="F6518" t="s">
        <v>307</v>
      </c>
      <c r="G6518" t="s">
        <v>19</v>
      </c>
      <c r="H6518">
        <v>809</v>
      </c>
      <c r="I6518" s="68" t="str">
        <f>VLOOKUP(E6518,Refs!$P$2:$R$29,3,FALSE)</f>
        <v>Y61</v>
      </c>
      <c r="J6518" s="68" t="str">
        <f>VLOOKUP(E6518,Refs!$P$2:$S$29,4,FALSE)</f>
        <v>East of England</v>
      </c>
      <c r="K6518" s="28">
        <f t="shared" si="206"/>
        <v>809</v>
      </c>
    </row>
    <row r="6519" spans="1:11" x14ac:dyDescent="0.35">
      <c r="A6519" s="69">
        <f t="shared" si="207"/>
        <v>45809</v>
      </c>
      <c r="B6519" t="s">
        <v>921</v>
      </c>
      <c r="C6519" t="s">
        <v>268</v>
      </c>
      <c r="E6519" t="s">
        <v>306</v>
      </c>
      <c r="F6519" t="s">
        <v>307</v>
      </c>
      <c r="G6519" t="s">
        <v>21</v>
      </c>
      <c r="H6519">
        <v>1218202</v>
      </c>
      <c r="I6519" s="68" t="str">
        <f>VLOOKUP(E6519,Refs!$P$2:$R$29,3,FALSE)</f>
        <v>Y61</v>
      </c>
      <c r="J6519" s="68" t="str">
        <f>VLOOKUP(E6519,Refs!$P$2:$S$29,4,FALSE)</f>
        <v>East of England</v>
      </c>
      <c r="K6519" s="28">
        <f t="shared" si="206"/>
        <v>1218202</v>
      </c>
    </row>
    <row r="6520" spans="1:11" x14ac:dyDescent="0.35">
      <c r="A6520" s="69">
        <f t="shared" si="207"/>
        <v>45809</v>
      </c>
      <c r="B6520" t="s">
        <v>921</v>
      </c>
      <c r="C6520" t="s">
        <v>268</v>
      </c>
      <c r="E6520" t="s">
        <v>306</v>
      </c>
      <c r="F6520" t="s">
        <v>307</v>
      </c>
      <c r="G6520" t="s">
        <v>71</v>
      </c>
      <c r="H6520">
        <v>327</v>
      </c>
      <c r="I6520" s="68" t="str">
        <f>VLOOKUP(E6520,Refs!$P$2:$R$29,3,FALSE)</f>
        <v>Y61</v>
      </c>
      <c r="J6520" s="68" t="str">
        <f>VLOOKUP(E6520,Refs!$P$2:$S$29,4,FALSE)</f>
        <v>East of England</v>
      </c>
      <c r="K6520" s="28">
        <f t="shared" si="206"/>
        <v>327</v>
      </c>
    </row>
    <row r="6521" spans="1:11" x14ac:dyDescent="0.35">
      <c r="A6521" s="69">
        <f t="shared" si="207"/>
        <v>45809</v>
      </c>
      <c r="B6521" t="s">
        <v>921</v>
      </c>
      <c r="C6521" t="s">
        <v>268</v>
      </c>
      <c r="E6521" t="s">
        <v>306</v>
      </c>
      <c r="F6521" t="s">
        <v>307</v>
      </c>
      <c r="G6521" t="s">
        <v>72</v>
      </c>
      <c r="H6521">
        <v>718</v>
      </c>
      <c r="I6521" s="68" t="str">
        <f>VLOOKUP(E6521,Refs!$P$2:$R$29,3,FALSE)</f>
        <v>Y61</v>
      </c>
      <c r="J6521" s="68" t="str">
        <f>VLOOKUP(E6521,Refs!$P$2:$S$29,4,FALSE)</f>
        <v>East of England</v>
      </c>
      <c r="K6521" s="28">
        <f t="shared" si="206"/>
        <v>718</v>
      </c>
    </row>
    <row r="6522" spans="1:11" x14ac:dyDescent="0.35">
      <c r="A6522" s="69">
        <f t="shared" si="207"/>
        <v>45809</v>
      </c>
      <c r="B6522" t="s">
        <v>921</v>
      </c>
      <c r="C6522" t="s">
        <v>268</v>
      </c>
      <c r="E6522" t="s">
        <v>306</v>
      </c>
      <c r="F6522" t="s">
        <v>307</v>
      </c>
      <c r="G6522" t="s">
        <v>73</v>
      </c>
      <c r="H6522">
        <v>112838</v>
      </c>
      <c r="I6522" s="68" t="str">
        <f>VLOOKUP(E6522,Refs!$P$2:$R$29,3,FALSE)</f>
        <v>Y61</v>
      </c>
      <c r="J6522" s="68" t="str">
        <f>VLOOKUP(E6522,Refs!$P$2:$S$29,4,FALSE)</f>
        <v>East of England</v>
      </c>
      <c r="K6522" s="28">
        <f t="shared" si="206"/>
        <v>112838</v>
      </c>
    </row>
    <row r="6523" spans="1:11" x14ac:dyDescent="0.35">
      <c r="A6523" s="69">
        <f t="shared" si="207"/>
        <v>45809</v>
      </c>
      <c r="B6523" t="s">
        <v>921</v>
      </c>
      <c r="C6523" t="s">
        <v>268</v>
      </c>
      <c r="E6523" t="s">
        <v>306</v>
      </c>
      <c r="F6523" t="s">
        <v>307</v>
      </c>
      <c r="G6523" t="s">
        <v>74</v>
      </c>
      <c r="H6523">
        <v>7685</v>
      </c>
      <c r="I6523" s="68" t="str">
        <f>VLOOKUP(E6523,Refs!$P$2:$R$29,3,FALSE)</f>
        <v>Y61</v>
      </c>
      <c r="J6523" s="68" t="str">
        <f>VLOOKUP(E6523,Refs!$P$2:$S$29,4,FALSE)</f>
        <v>East of England</v>
      </c>
      <c r="K6523" s="28">
        <f t="shared" si="206"/>
        <v>7685</v>
      </c>
    </row>
    <row r="6524" spans="1:11" x14ac:dyDescent="0.35">
      <c r="A6524" s="69">
        <f t="shared" si="207"/>
        <v>45809</v>
      </c>
      <c r="B6524" t="s">
        <v>921</v>
      </c>
      <c r="C6524" t="s">
        <v>268</v>
      </c>
      <c r="E6524" t="s">
        <v>306</v>
      </c>
      <c r="F6524" t="s">
        <v>307</v>
      </c>
      <c r="G6524" t="s">
        <v>75</v>
      </c>
      <c r="H6524">
        <v>114421082</v>
      </c>
      <c r="I6524" s="68" t="str">
        <f>VLOOKUP(E6524,Refs!$P$2:$R$29,3,FALSE)</f>
        <v>Y61</v>
      </c>
      <c r="J6524" s="68" t="str">
        <f>VLOOKUP(E6524,Refs!$P$2:$S$29,4,FALSE)</f>
        <v>East of England</v>
      </c>
      <c r="K6524" s="28">
        <f t="shared" si="206"/>
        <v>114421082</v>
      </c>
    </row>
    <row r="6525" spans="1:11" x14ac:dyDescent="0.35">
      <c r="A6525" s="69">
        <f t="shared" si="207"/>
        <v>45809</v>
      </c>
      <c r="B6525" t="s">
        <v>921</v>
      </c>
      <c r="C6525" t="s">
        <v>268</v>
      </c>
      <c r="E6525" t="s">
        <v>306</v>
      </c>
      <c r="F6525" t="s">
        <v>307</v>
      </c>
      <c r="G6525" t="s">
        <v>26</v>
      </c>
      <c r="H6525">
        <v>18322</v>
      </c>
      <c r="I6525" s="68" t="str">
        <f>VLOOKUP(E6525,Refs!$P$2:$R$29,3,FALSE)</f>
        <v>Y61</v>
      </c>
      <c r="J6525" s="68" t="str">
        <f>VLOOKUP(E6525,Refs!$P$2:$S$29,4,FALSE)</f>
        <v>East of England</v>
      </c>
      <c r="K6525" s="28">
        <f t="shared" si="206"/>
        <v>18322</v>
      </c>
    </row>
    <row r="6526" spans="1:11" x14ac:dyDescent="0.35">
      <c r="A6526" s="69">
        <f t="shared" si="207"/>
        <v>45809</v>
      </c>
      <c r="B6526" t="s">
        <v>921</v>
      </c>
      <c r="C6526" t="s">
        <v>268</v>
      </c>
      <c r="E6526" t="s">
        <v>306</v>
      </c>
      <c r="F6526" t="s">
        <v>307</v>
      </c>
      <c r="G6526" t="s">
        <v>76</v>
      </c>
      <c r="H6526">
        <v>263</v>
      </c>
      <c r="I6526" s="68" t="str">
        <f>VLOOKUP(E6526,Refs!$P$2:$R$29,3,FALSE)</f>
        <v>Y61</v>
      </c>
      <c r="J6526" s="68" t="str">
        <f>VLOOKUP(E6526,Refs!$P$2:$S$29,4,FALSE)</f>
        <v>East of England</v>
      </c>
      <c r="K6526" s="28">
        <f t="shared" si="206"/>
        <v>263</v>
      </c>
    </row>
    <row r="6527" spans="1:11" x14ac:dyDescent="0.35">
      <c r="A6527" s="69">
        <f t="shared" si="207"/>
        <v>45809</v>
      </c>
      <c r="B6527" t="s">
        <v>921</v>
      </c>
      <c r="C6527" t="s">
        <v>268</v>
      </c>
      <c r="E6527" t="s">
        <v>306</v>
      </c>
      <c r="F6527" t="s">
        <v>307</v>
      </c>
      <c r="G6527" t="s">
        <v>77</v>
      </c>
      <c r="H6527">
        <v>10124</v>
      </c>
      <c r="I6527" s="68" t="str">
        <f>VLOOKUP(E6527,Refs!$P$2:$R$29,3,FALSE)</f>
        <v>Y61</v>
      </c>
      <c r="J6527" s="68" t="str">
        <f>VLOOKUP(E6527,Refs!$P$2:$S$29,4,FALSE)</f>
        <v>East of England</v>
      </c>
      <c r="K6527" s="28">
        <f t="shared" si="206"/>
        <v>10124</v>
      </c>
    </row>
    <row r="6528" spans="1:11" x14ac:dyDescent="0.35">
      <c r="A6528" s="69">
        <f t="shared" si="207"/>
        <v>45809</v>
      </c>
      <c r="B6528" t="s">
        <v>921</v>
      </c>
      <c r="C6528" t="s">
        <v>268</v>
      </c>
      <c r="E6528" t="s">
        <v>306</v>
      </c>
      <c r="F6528" t="s">
        <v>307</v>
      </c>
      <c r="G6528" t="s">
        <v>78</v>
      </c>
      <c r="H6528">
        <v>4462</v>
      </c>
      <c r="I6528" s="68" t="str">
        <f>VLOOKUP(E6528,Refs!$P$2:$R$29,3,FALSE)</f>
        <v>Y61</v>
      </c>
      <c r="J6528" s="68" t="str">
        <f>VLOOKUP(E6528,Refs!$P$2:$S$29,4,FALSE)</f>
        <v>East of England</v>
      </c>
      <c r="K6528" s="28">
        <f t="shared" si="206"/>
        <v>4462</v>
      </c>
    </row>
    <row r="6529" spans="1:11" x14ac:dyDescent="0.35">
      <c r="A6529" s="69">
        <f t="shared" si="207"/>
        <v>45809</v>
      </c>
      <c r="B6529" t="s">
        <v>921</v>
      </c>
      <c r="C6529" t="s">
        <v>268</v>
      </c>
      <c r="E6529" t="s">
        <v>306</v>
      </c>
      <c r="F6529" t="s">
        <v>307</v>
      </c>
      <c r="G6529" t="s">
        <v>79</v>
      </c>
      <c r="H6529">
        <v>3473</v>
      </c>
      <c r="I6529" s="68" t="str">
        <f>VLOOKUP(E6529,Refs!$P$2:$R$29,3,FALSE)</f>
        <v>Y61</v>
      </c>
      <c r="J6529" s="68" t="str">
        <f>VLOOKUP(E6529,Refs!$P$2:$S$29,4,FALSE)</f>
        <v>East of England</v>
      </c>
      <c r="K6529" s="28">
        <f t="shared" si="206"/>
        <v>3473</v>
      </c>
    </row>
    <row r="6530" spans="1:11" x14ac:dyDescent="0.35">
      <c r="A6530" s="69">
        <f t="shared" si="207"/>
        <v>45809</v>
      </c>
      <c r="B6530" t="s">
        <v>921</v>
      </c>
      <c r="C6530" t="s">
        <v>268</v>
      </c>
      <c r="E6530" t="s">
        <v>306</v>
      </c>
      <c r="F6530" t="s">
        <v>307</v>
      </c>
      <c r="G6530" t="s">
        <v>80</v>
      </c>
      <c r="H6530">
        <v>0</v>
      </c>
      <c r="I6530" s="68" t="str">
        <f>VLOOKUP(E6530,Refs!$P$2:$R$29,3,FALSE)</f>
        <v>Y61</v>
      </c>
      <c r="J6530" s="68" t="str">
        <f>VLOOKUP(E6530,Refs!$P$2:$S$29,4,FALSE)</f>
        <v>East of England</v>
      </c>
      <c r="K6530" s="28" t="str">
        <f t="shared" ref="K6530:K6593" si="208">IF(OR(H6530="NULL",H6530=0,H6530=""),"",H6530)</f>
        <v/>
      </c>
    </row>
    <row r="6531" spans="1:11" x14ac:dyDescent="0.35">
      <c r="A6531" s="69">
        <f t="shared" ref="A6531:A6594" si="209">DATEVALUE(RIGHT(B6531,8))</f>
        <v>45809</v>
      </c>
      <c r="B6531" t="s">
        <v>921</v>
      </c>
      <c r="C6531" t="s">
        <v>268</v>
      </c>
      <c r="E6531" t="s">
        <v>306</v>
      </c>
      <c r="F6531" t="s">
        <v>307</v>
      </c>
      <c r="G6531" t="s">
        <v>25</v>
      </c>
      <c r="H6531">
        <v>7935</v>
      </c>
      <c r="I6531" s="68" t="str">
        <f>VLOOKUP(E6531,Refs!$P$2:$R$29,3,FALSE)</f>
        <v>Y61</v>
      </c>
      <c r="J6531" s="68" t="str">
        <f>VLOOKUP(E6531,Refs!$P$2:$S$29,4,FALSE)</f>
        <v>East of England</v>
      </c>
      <c r="K6531" s="28">
        <f t="shared" si="208"/>
        <v>7935</v>
      </c>
    </row>
    <row r="6532" spans="1:11" x14ac:dyDescent="0.35">
      <c r="A6532" s="69">
        <f t="shared" si="209"/>
        <v>45809</v>
      </c>
      <c r="B6532" t="s">
        <v>921</v>
      </c>
      <c r="C6532" t="s">
        <v>268</v>
      </c>
      <c r="E6532" t="s">
        <v>306</v>
      </c>
      <c r="F6532" t="s">
        <v>307</v>
      </c>
      <c r="G6532" t="s">
        <v>81</v>
      </c>
      <c r="H6532">
        <v>0</v>
      </c>
      <c r="I6532" s="68" t="str">
        <f>VLOOKUP(E6532,Refs!$P$2:$R$29,3,FALSE)</f>
        <v>Y61</v>
      </c>
      <c r="J6532" s="68" t="str">
        <f>VLOOKUP(E6532,Refs!$P$2:$S$29,4,FALSE)</f>
        <v>East of England</v>
      </c>
      <c r="K6532" s="28" t="str">
        <f t="shared" si="208"/>
        <v/>
      </c>
    </row>
    <row r="6533" spans="1:11" x14ac:dyDescent="0.35">
      <c r="A6533" s="69">
        <f t="shared" si="209"/>
        <v>45809</v>
      </c>
      <c r="B6533" t="s">
        <v>921</v>
      </c>
      <c r="C6533" t="s">
        <v>268</v>
      </c>
      <c r="E6533" t="s">
        <v>306</v>
      </c>
      <c r="F6533" t="s">
        <v>307</v>
      </c>
      <c r="G6533" t="s">
        <v>82</v>
      </c>
      <c r="H6533">
        <v>4232</v>
      </c>
      <c r="I6533" s="68" t="str">
        <f>VLOOKUP(E6533,Refs!$P$2:$R$29,3,FALSE)</f>
        <v>Y61</v>
      </c>
      <c r="J6533" s="68" t="str">
        <f>VLOOKUP(E6533,Refs!$P$2:$S$29,4,FALSE)</f>
        <v>East of England</v>
      </c>
      <c r="K6533" s="28">
        <f t="shared" si="208"/>
        <v>4232</v>
      </c>
    </row>
    <row r="6534" spans="1:11" x14ac:dyDescent="0.35">
      <c r="A6534" s="69">
        <f t="shared" si="209"/>
        <v>45809</v>
      </c>
      <c r="B6534" t="s">
        <v>921</v>
      </c>
      <c r="C6534" t="s">
        <v>268</v>
      </c>
      <c r="E6534" t="s">
        <v>306</v>
      </c>
      <c r="F6534" t="s">
        <v>307</v>
      </c>
      <c r="G6534" t="s">
        <v>83</v>
      </c>
      <c r="H6534">
        <v>766</v>
      </c>
      <c r="I6534" s="68" t="str">
        <f>VLOOKUP(E6534,Refs!$P$2:$R$29,3,FALSE)</f>
        <v>Y61</v>
      </c>
      <c r="J6534" s="68" t="str">
        <f>VLOOKUP(E6534,Refs!$P$2:$S$29,4,FALSE)</f>
        <v>East of England</v>
      </c>
      <c r="K6534" s="28">
        <f t="shared" si="208"/>
        <v>766</v>
      </c>
    </row>
    <row r="6535" spans="1:11" x14ac:dyDescent="0.35">
      <c r="A6535" s="69">
        <f t="shared" si="209"/>
        <v>45809</v>
      </c>
      <c r="B6535" t="s">
        <v>921</v>
      </c>
      <c r="C6535" t="s">
        <v>268</v>
      </c>
      <c r="E6535" t="s">
        <v>306</v>
      </c>
      <c r="F6535" t="s">
        <v>307</v>
      </c>
      <c r="G6535" t="s">
        <v>84</v>
      </c>
      <c r="H6535">
        <v>2175</v>
      </c>
      <c r="I6535" s="68" t="str">
        <f>VLOOKUP(E6535,Refs!$P$2:$R$29,3,FALSE)</f>
        <v>Y61</v>
      </c>
      <c r="J6535" s="68" t="str">
        <f>VLOOKUP(E6535,Refs!$P$2:$S$29,4,FALSE)</f>
        <v>East of England</v>
      </c>
      <c r="K6535" s="28">
        <f t="shared" si="208"/>
        <v>2175</v>
      </c>
    </row>
    <row r="6536" spans="1:11" x14ac:dyDescent="0.35">
      <c r="A6536" s="69">
        <f t="shared" si="209"/>
        <v>45809</v>
      </c>
      <c r="B6536" t="s">
        <v>921</v>
      </c>
      <c r="C6536" t="s">
        <v>268</v>
      </c>
      <c r="E6536" t="s">
        <v>306</v>
      </c>
      <c r="F6536" t="s">
        <v>307</v>
      </c>
      <c r="G6536" t="s">
        <v>85</v>
      </c>
      <c r="H6536">
        <v>52080</v>
      </c>
      <c r="I6536" s="68" t="str">
        <f>VLOOKUP(E6536,Refs!$P$2:$R$29,3,FALSE)</f>
        <v>Y61</v>
      </c>
      <c r="J6536" s="68" t="str">
        <f>VLOOKUP(E6536,Refs!$P$2:$S$29,4,FALSE)</f>
        <v>East of England</v>
      </c>
      <c r="K6536" s="28">
        <f t="shared" si="208"/>
        <v>52080</v>
      </c>
    </row>
    <row r="6537" spans="1:11" x14ac:dyDescent="0.35">
      <c r="A6537" s="69">
        <f t="shared" si="209"/>
        <v>45809</v>
      </c>
      <c r="B6537" t="s">
        <v>921</v>
      </c>
      <c r="C6537" t="s">
        <v>268</v>
      </c>
      <c r="E6537" t="s">
        <v>306</v>
      </c>
      <c r="F6537" t="s">
        <v>307</v>
      </c>
      <c r="G6537" t="s">
        <v>86</v>
      </c>
      <c r="H6537">
        <v>3366</v>
      </c>
      <c r="I6537" s="68" t="str">
        <f>VLOOKUP(E6537,Refs!$P$2:$R$29,3,FALSE)</f>
        <v>Y61</v>
      </c>
      <c r="J6537" s="68" t="str">
        <f>VLOOKUP(E6537,Refs!$P$2:$S$29,4,FALSE)</f>
        <v>East of England</v>
      </c>
      <c r="K6537" s="28">
        <f t="shared" si="208"/>
        <v>3366</v>
      </c>
    </row>
    <row r="6538" spans="1:11" x14ac:dyDescent="0.35">
      <c r="A6538" s="69">
        <f t="shared" si="209"/>
        <v>45809</v>
      </c>
      <c r="B6538" t="s">
        <v>921</v>
      </c>
      <c r="C6538" t="s">
        <v>268</v>
      </c>
      <c r="E6538" t="s">
        <v>306</v>
      </c>
      <c r="F6538" t="s">
        <v>307</v>
      </c>
      <c r="G6538" t="s">
        <v>87</v>
      </c>
      <c r="H6538">
        <v>1796</v>
      </c>
      <c r="I6538" s="68" t="str">
        <f>VLOOKUP(E6538,Refs!$P$2:$R$29,3,FALSE)</f>
        <v>Y61</v>
      </c>
      <c r="J6538" s="68" t="str">
        <f>VLOOKUP(E6538,Refs!$P$2:$S$29,4,FALSE)</f>
        <v>East of England</v>
      </c>
      <c r="K6538" s="28">
        <f t="shared" si="208"/>
        <v>1796</v>
      </c>
    </row>
    <row r="6539" spans="1:11" x14ac:dyDescent="0.35">
      <c r="A6539" s="69">
        <f t="shared" si="209"/>
        <v>45809</v>
      </c>
      <c r="B6539" t="s">
        <v>921</v>
      </c>
      <c r="C6539" t="s">
        <v>268</v>
      </c>
      <c r="E6539" t="s">
        <v>306</v>
      </c>
      <c r="F6539" t="s">
        <v>307</v>
      </c>
      <c r="G6539" t="s">
        <v>88</v>
      </c>
      <c r="H6539">
        <v>7613</v>
      </c>
      <c r="I6539" s="68" t="str">
        <f>VLOOKUP(E6539,Refs!$P$2:$R$29,3,FALSE)</f>
        <v>Y61</v>
      </c>
      <c r="J6539" s="68" t="str">
        <f>VLOOKUP(E6539,Refs!$P$2:$S$29,4,FALSE)</f>
        <v>East of England</v>
      </c>
      <c r="K6539" s="28">
        <f t="shared" si="208"/>
        <v>7613</v>
      </c>
    </row>
    <row r="6540" spans="1:11" x14ac:dyDescent="0.35">
      <c r="A6540" s="69">
        <f t="shared" si="209"/>
        <v>45809</v>
      </c>
      <c r="B6540" t="s">
        <v>921</v>
      </c>
      <c r="C6540" t="s">
        <v>268</v>
      </c>
      <c r="E6540" t="s">
        <v>306</v>
      </c>
      <c r="F6540" t="s">
        <v>307</v>
      </c>
      <c r="G6540" t="s">
        <v>89</v>
      </c>
      <c r="H6540">
        <v>52171</v>
      </c>
      <c r="I6540" s="68" t="str">
        <f>VLOOKUP(E6540,Refs!$P$2:$R$29,3,FALSE)</f>
        <v>Y61</v>
      </c>
      <c r="J6540" s="68" t="str">
        <f>VLOOKUP(E6540,Refs!$P$2:$S$29,4,FALSE)</f>
        <v>East of England</v>
      </c>
      <c r="K6540" s="28">
        <f t="shared" si="208"/>
        <v>52171</v>
      </c>
    </row>
    <row r="6541" spans="1:11" x14ac:dyDescent="0.35">
      <c r="A6541" s="69">
        <f t="shared" si="209"/>
        <v>45809</v>
      </c>
      <c r="B6541" t="s">
        <v>921</v>
      </c>
      <c r="C6541" t="s">
        <v>268</v>
      </c>
      <c r="E6541" t="s">
        <v>306</v>
      </c>
      <c r="F6541" t="s">
        <v>307</v>
      </c>
      <c r="G6541" t="s">
        <v>90</v>
      </c>
      <c r="H6541">
        <v>18322</v>
      </c>
      <c r="I6541" s="68" t="str">
        <f>VLOOKUP(E6541,Refs!$P$2:$R$29,3,FALSE)</f>
        <v>Y61</v>
      </c>
      <c r="J6541" s="68" t="str">
        <f>VLOOKUP(E6541,Refs!$P$2:$S$29,4,FALSE)</f>
        <v>East of England</v>
      </c>
      <c r="K6541" s="28">
        <f t="shared" si="208"/>
        <v>18322</v>
      </c>
    </row>
    <row r="6542" spans="1:11" x14ac:dyDescent="0.35">
      <c r="A6542" s="69">
        <f t="shared" si="209"/>
        <v>45809</v>
      </c>
      <c r="B6542" t="s">
        <v>921</v>
      </c>
      <c r="C6542" t="s">
        <v>268</v>
      </c>
      <c r="E6542" t="s">
        <v>306</v>
      </c>
      <c r="F6542" t="s">
        <v>307</v>
      </c>
      <c r="G6542" t="s">
        <v>27</v>
      </c>
      <c r="H6542">
        <v>2245</v>
      </c>
      <c r="I6542" s="68" t="str">
        <f>VLOOKUP(E6542,Refs!$P$2:$R$29,3,FALSE)</f>
        <v>Y61</v>
      </c>
      <c r="J6542" s="68" t="str">
        <f>VLOOKUP(E6542,Refs!$P$2:$S$29,4,FALSE)</f>
        <v>East of England</v>
      </c>
      <c r="K6542" s="28">
        <f t="shared" si="208"/>
        <v>2245</v>
      </c>
    </row>
    <row r="6543" spans="1:11" x14ac:dyDescent="0.35">
      <c r="A6543" s="69">
        <f t="shared" si="209"/>
        <v>45809</v>
      </c>
      <c r="B6543" t="s">
        <v>921</v>
      </c>
      <c r="C6543" t="s">
        <v>268</v>
      </c>
      <c r="E6543" t="s">
        <v>306</v>
      </c>
      <c r="F6543" t="s">
        <v>307</v>
      </c>
      <c r="G6543" t="s">
        <v>29</v>
      </c>
      <c r="H6543">
        <v>1502</v>
      </c>
      <c r="I6543" s="68" t="str">
        <f>VLOOKUP(E6543,Refs!$P$2:$R$29,3,FALSE)</f>
        <v>Y61</v>
      </c>
      <c r="J6543" s="68" t="str">
        <f>VLOOKUP(E6543,Refs!$P$2:$S$29,4,FALSE)</f>
        <v>East of England</v>
      </c>
      <c r="K6543" s="28">
        <f t="shared" si="208"/>
        <v>1502</v>
      </c>
    </row>
    <row r="6544" spans="1:11" x14ac:dyDescent="0.35">
      <c r="A6544" s="69">
        <f t="shared" si="209"/>
        <v>45809</v>
      </c>
      <c r="B6544" t="s">
        <v>921</v>
      </c>
      <c r="C6544" t="s">
        <v>268</v>
      </c>
      <c r="E6544" t="s">
        <v>306</v>
      </c>
      <c r="F6544" t="s">
        <v>307</v>
      </c>
      <c r="G6544" t="s">
        <v>91</v>
      </c>
      <c r="H6544">
        <v>65</v>
      </c>
      <c r="I6544" s="68" t="str">
        <f>VLOOKUP(E6544,Refs!$P$2:$R$29,3,FALSE)</f>
        <v>Y61</v>
      </c>
      <c r="J6544" s="68" t="str">
        <f>VLOOKUP(E6544,Refs!$P$2:$S$29,4,FALSE)</f>
        <v>East of England</v>
      </c>
      <c r="K6544" s="28">
        <f t="shared" si="208"/>
        <v>65</v>
      </c>
    </row>
    <row r="6545" spans="1:11" x14ac:dyDescent="0.35">
      <c r="A6545" s="69">
        <f t="shared" si="209"/>
        <v>45809</v>
      </c>
      <c r="B6545" t="s">
        <v>921</v>
      </c>
      <c r="C6545" t="s">
        <v>268</v>
      </c>
      <c r="E6545" t="s">
        <v>306</v>
      </c>
      <c r="F6545" t="s">
        <v>307</v>
      </c>
      <c r="G6545" t="s">
        <v>92</v>
      </c>
      <c r="H6545">
        <v>7</v>
      </c>
      <c r="I6545" s="68" t="str">
        <f>VLOOKUP(E6545,Refs!$P$2:$R$29,3,FALSE)</f>
        <v>Y61</v>
      </c>
      <c r="J6545" s="68" t="str">
        <f>VLOOKUP(E6545,Refs!$P$2:$S$29,4,FALSE)</f>
        <v>East of England</v>
      </c>
      <c r="K6545" s="28">
        <f t="shared" si="208"/>
        <v>7</v>
      </c>
    </row>
    <row r="6546" spans="1:11" x14ac:dyDescent="0.35">
      <c r="A6546" s="69">
        <f t="shared" si="209"/>
        <v>45809</v>
      </c>
      <c r="B6546" t="s">
        <v>921</v>
      </c>
      <c r="C6546" t="s">
        <v>268</v>
      </c>
      <c r="E6546" t="s">
        <v>306</v>
      </c>
      <c r="F6546" t="s">
        <v>307</v>
      </c>
      <c r="G6546" t="s">
        <v>93</v>
      </c>
      <c r="H6546">
        <v>944</v>
      </c>
      <c r="I6546" s="68" t="str">
        <f>VLOOKUP(E6546,Refs!$P$2:$R$29,3,FALSE)</f>
        <v>Y61</v>
      </c>
      <c r="J6546" s="68" t="str">
        <f>VLOOKUP(E6546,Refs!$P$2:$S$29,4,FALSE)</f>
        <v>East of England</v>
      </c>
      <c r="K6546" s="28">
        <f t="shared" si="208"/>
        <v>944</v>
      </c>
    </row>
    <row r="6547" spans="1:11" x14ac:dyDescent="0.35">
      <c r="A6547" s="69">
        <f t="shared" si="209"/>
        <v>45809</v>
      </c>
      <c r="B6547" t="s">
        <v>921</v>
      </c>
      <c r="C6547" t="s">
        <v>268</v>
      </c>
      <c r="E6547" t="s">
        <v>306</v>
      </c>
      <c r="F6547" t="s">
        <v>307</v>
      </c>
      <c r="G6547" t="s">
        <v>94</v>
      </c>
      <c r="H6547">
        <v>98</v>
      </c>
      <c r="I6547" s="68" t="str">
        <f>VLOOKUP(E6547,Refs!$P$2:$R$29,3,FALSE)</f>
        <v>Y61</v>
      </c>
      <c r="J6547" s="68" t="str">
        <f>VLOOKUP(E6547,Refs!$P$2:$S$29,4,FALSE)</f>
        <v>East of England</v>
      </c>
      <c r="K6547" s="28">
        <f t="shared" si="208"/>
        <v>98</v>
      </c>
    </row>
    <row r="6548" spans="1:11" x14ac:dyDescent="0.35">
      <c r="A6548" s="69">
        <f t="shared" si="209"/>
        <v>45809</v>
      </c>
      <c r="B6548" t="s">
        <v>921</v>
      </c>
      <c r="C6548" t="s">
        <v>268</v>
      </c>
      <c r="E6548" t="s">
        <v>306</v>
      </c>
      <c r="F6548" t="s">
        <v>307</v>
      </c>
      <c r="G6548" t="s">
        <v>95</v>
      </c>
      <c r="H6548">
        <v>681</v>
      </c>
      <c r="I6548" s="68" t="str">
        <f>VLOOKUP(E6548,Refs!$P$2:$R$29,3,FALSE)</f>
        <v>Y61</v>
      </c>
      <c r="J6548" s="68" t="str">
        <f>VLOOKUP(E6548,Refs!$P$2:$S$29,4,FALSE)</f>
        <v>East of England</v>
      </c>
      <c r="K6548" s="28">
        <f t="shared" si="208"/>
        <v>681</v>
      </c>
    </row>
    <row r="6549" spans="1:11" x14ac:dyDescent="0.35">
      <c r="A6549" s="69">
        <f t="shared" si="209"/>
        <v>45809</v>
      </c>
      <c r="B6549" t="s">
        <v>921</v>
      </c>
      <c r="C6549" t="s">
        <v>268</v>
      </c>
      <c r="E6549" t="s">
        <v>306</v>
      </c>
      <c r="F6549" t="s">
        <v>307</v>
      </c>
      <c r="G6549" t="s">
        <v>96</v>
      </c>
      <c r="H6549">
        <v>37</v>
      </c>
      <c r="I6549" s="68" t="str">
        <f>VLOOKUP(E6549,Refs!$P$2:$R$29,3,FALSE)</f>
        <v>Y61</v>
      </c>
      <c r="J6549" s="68" t="str">
        <f>VLOOKUP(E6549,Refs!$P$2:$S$29,4,FALSE)</f>
        <v>East of England</v>
      </c>
      <c r="K6549" s="28">
        <f t="shared" si="208"/>
        <v>37</v>
      </c>
    </row>
    <row r="6550" spans="1:11" x14ac:dyDescent="0.35">
      <c r="A6550" s="69">
        <f t="shared" si="209"/>
        <v>45809</v>
      </c>
      <c r="B6550" t="s">
        <v>921</v>
      </c>
      <c r="C6550" t="s">
        <v>268</v>
      </c>
      <c r="E6550" t="s">
        <v>306</v>
      </c>
      <c r="F6550" t="s">
        <v>307</v>
      </c>
      <c r="G6550" t="s">
        <v>97</v>
      </c>
      <c r="H6550">
        <v>1977</v>
      </c>
      <c r="I6550" s="68" t="str">
        <f>VLOOKUP(E6550,Refs!$P$2:$R$29,3,FALSE)</f>
        <v>Y61</v>
      </c>
      <c r="J6550" s="68" t="str">
        <f>VLOOKUP(E6550,Refs!$P$2:$S$29,4,FALSE)</f>
        <v>East of England</v>
      </c>
      <c r="K6550" s="28">
        <f t="shared" si="208"/>
        <v>1977</v>
      </c>
    </row>
    <row r="6551" spans="1:11" x14ac:dyDescent="0.35">
      <c r="A6551" s="69">
        <f t="shared" si="209"/>
        <v>45809</v>
      </c>
      <c r="B6551" t="s">
        <v>921</v>
      </c>
      <c r="C6551" t="s">
        <v>268</v>
      </c>
      <c r="E6551" t="s">
        <v>306</v>
      </c>
      <c r="F6551" t="s">
        <v>307</v>
      </c>
      <c r="G6551" t="s">
        <v>31</v>
      </c>
      <c r="H6551">
        <v>1561</v>
      </c>
      <c r="I6551" s="68" t="str">
        <f>VLOOKUP(E6551,Refs!$P$2:$R$29,3,FALSE)</f>
        <v>Y61</v>
      </c>
      <c r="J6551" s="68" t="str">
        <f>VLOOKUP(E6551,Refs!$P$2:$S$29,4,FALSE)</f>
        <v>East of England</v>
      </c>
      <c r="K6551" s="28">
        <f t="shared" si="208"/>
        <v>1561</v>
      </c>
    </row>
    <row r="6552" spans="1:11" x14ac:dyDescent="0.35">
      <c r="A6552" s="69">
        <f t="shared" si="209"/>
        <v>45809</v>
      </c>
      <c r="B6552" t="s">
        <v>921</v>
      </c>
      <c r="C6552" t="s">
        <v>268</v>
      </c>
      <c r="E6552" t="s">
        <v>306</v>
      </c>
      <c r="F6552" t="s">
        <v>307</v>
      </c>
      <c r="G6552" t="s">
        <v>98</v>
      </c>
      <c r="H6552">
        <v>1715</v>
      </c>
      <c r="I6552" s="68" t="str">
        <f>VLOOKUP(E6552,Refs!$P$2:$R$29,3,FALSE)</f>
        <v>Y61</v>
      </c>
      <c r="J6552" s="68" t="str">
        <f>VLOOKUP(E6552,Refs!$P$2:$S$29,4,FALSE)</f>
        <v>East of England</v>
      </c>
      <c r="K6552" s="28">
        <f t="shared" si="208"/>
        <v>1715</v>
      </c>
    </row>
    <row r="6553" spans="1:11" x14ac:dyDescent="0.35">
      <c r="A6553" s="69">
        <f t="shared" si="209"/>
        <v>45809</v>
      </c>
      <c r="B6553" t="s">
        <v>921</v>
      </c>
      <c r="C6553" t="s">
        <v>268</v>
      </c>
      <c r="E6553" t="s">
        <v>306</v>
      </c>
      <c r="F6553" t="s">
        <v>307</v>
      </c>
      <c r="G6553" t="s">
        <v>99</v>
      </c>
      <c r="H6553">
        <v>2265</v>
      </c>
      <c r="I6553" s="68" t="str">
        <f>VLOOKUP(E6553,Refs!$P$2:$R$29,3,FALSE)</f>
        <v>Y61</v>
      </c>
      <c r="J6553" s="68" t="str">
        <f>VLOOKUP(E6553,Refs!$P$2:$S$29,4,FALSE)</f>
        <v>East of England</v>
      </c>
      <c r="K6553" s="28">
        <f t="shared" si="208"/>
        <v>2265</v>
      </c>
    </row>
    <row r="6554" spans="1:11" x14ac:dyDescent="0.35">
      <c r="A6554" s="69">
        <f t="shared" si="209"/>
        <v>45809</v>
      </c>
      <c r="B6554" t="s">
        <v>921</v>
      </c>
      <c r="C6554" t="s">
        <v>268</v>
      </c>
      <c r="E6554" t="s">
        <v>306</v>
      </c>
      <c r="F6554" t="s">
        <v>307</v>
      </c>
      <c r="G6554" t="s">
        <v>100</v>
      </c>
      <c r="H6554">
        <v>1472</v>
      </c>
      <c r="I6554" s="68" t="str">
        <f>VLOOKUP(E6554,Refs!$P$2:$R$29,3,FALSE)</f>
        <v>Y61</v>
      </c>
      <c r="J6554" s="68" t="str">
        <f>VLOOKUP(E6554,Refs!$P$2:$S$29,4,FALSE)</f>
        <v>East of England</v>
      </c>
      <c r="K6554" s="28">
        <f t="shared" si="208"/>
        <v>1472</v>
      </c>
    </row>
    <row r="6555" spans="1:11" x14ac:dyDescent="0.35">
      <c r="A6555" s="69">
        <f t="shared" si="209"/>
        <v>45809</v>
      </c>
      <c r="B6555" t="s">
        <v>921</v>
      </c>
      <c r="C6555" t="s">
        <v>268</v>
      </c>
      <c r="E6555" t="s">
        <v>306</v>
      </c>
      <c r="F6555" t="s">
        <v>307</v>
      </c>
      <c r="G6555" t="s">
        <v>101</v>
      </c>
      <c r="H6555">
        <v>268</v>
      </c>
      <c r="I6555" s="68" t="str">
        <f>VLOOKUP(E6555,Refs!$P$2:$R$29,3,FALSE)</f>
        <v>Y61</v>
      </c>
      <c r="J6555" s="68" t="str">
        <f>VLOOKUP(E6555,Refs!$P$2:$S$29,4,FALSE)</f>
        <v>East of England</v>
      </c>
      <c r="K6555" s="28">
        <f t="shared" si="208"/>
        <v>268</v>
      </c>
    </row>
    <row r="6556" spans="1:11" x14ac:dyDescent="0.35">
      <c r="A6556" s="69">
        <f t="shared" si="209"/>
        <v>45809</v>
      </c>
      <c r="B6556" t="s">
        <v>921</v>
      </c>
      <c r="C6556" t="s">
        <v>268</v>
      </c>
      <c r="E6556" t="s">
        <v>306</v>
      </c>
      <c r="F6556" t="s">
        <v>307</v>
      </c>
      <c r="G6556" t="s">
        <v>102</v>
      </c>
      <c r="H6556">
        <v>132</v>
      </c>
      <c r="I6556" s="68" t="str">
        <f>VLOOKUP(E6556,Refs!$P$2:$R$29,3,FALSE)</f>
        <v>Y61</v>
      </c>
      <c r="J6556" s="68" t="str">
        <f>VLOOKUP(E6556,Refs!$P$2:$S$29,4,FALSE)</f>
        <v>East of England</v>
      </c>
      <c r="K6556" s="28">
        <f t="shared" si="208"/>
        <v>132</v>
      </c>
    </row>
    <row r="6557" spans="1:11" x14ac:dyDescent="0.35">
      <c r="A6557" s="69">
        <f t="shared" si="209"/>
        <v>45809</v>
      </c>
      <c r="B6557" t="s">
        <v>921</v>
      </c>
      <c r="C6557" t="s">
        <v>268</v>
      </c>
      <c r="E6557" t="s">
        <v>306</v>
      </c>
      <c r="F6557" t="s">
        <v>307</v>
      </c>
      <c r="G6557" t="s">
        <v>103</v>
      </c>
      <c r="H6557">
        <v>73</v>
      </c>
      <c r="I6557" s="68" t="str">
        <f>VLOOKUP(E6557,Refs!$P$2:$R$29,3,FALSE)</f>
        <v>Y61</v>
      </c>
      <c r="J6557" s="68" t="str">
        <f>VLOOKUP(E6557,Refs!$P$2:$S$29,4,FALSE)</f>
        <v>East of England</v>
      </c>
      <c r="K6557" s="28">
        <f t="shared" si="208"/>
        <v>73</v>
      </c>
    </row>
    <row r="6558" spans="1:11" x14ac:dyDescent="0.35">
      <c r="A6558" s="69">
        <f t="shared" si="209"/>
        <v>45809</v>
      </c>
      <c r="B6558" t="s">
        <v>921</v>
      </c>
      <c r="C6558" t="s">
        <v>268</v>
      </c>
      <c r="E6558" t="s">
        <v>306</v>
      </c>
      <c r="F6558" t="s">
        <v>307</v>
      </c>
      <c r="G6558" t="s">
        <v>104</v>
      </c>
      <c r="H6558">
        <v>1397</v>
      </c>
      <c r="I6558" s="68" t="str">
        <f>VLOOKUP(E6558,Refs!$P$2:$R$29,3,FALSE)</f>
        <v>Y61</v>
      </c>
      <c r="J6558" s="68" t="str">
        <f>VLOOKUP(E6558,Refs!$P$2:$S$29,4,FALSE)</f>
        <v>East of England</v>
      </c>
      <c r="K6558" s="28">
        <f t="shared" si="208"/>
        <v>1397</v>
      </c>
    </row>
    <row r="6559" spans="1:11" x14ac:dyDescent="0.35">
      <c r="A6559" s="69">
        <f t="shared" si="209"/>
        <v>45809</v>
      </c>
      <c r="B6559" t="s">
        <v>921</v>
      </c>
      <c r="C6559" t="s">
        <v>268</v>
      </c>
      <c r="E6559" t="s">
        <v>306</v>
      </c>
      <c r="F6559" t="s">
        <v>307</v>
      </c>
      <c r="G6559" t="s">
        <v>105</v>
      </c>
      <c r="H6559">
        <v>16749897</v>
      </c>
      <c r="I6559" s="68" t="str">
        <f>VLOOKUP(E6559,Refs!$P$2:$R$29,3,FALSE)</f>
        <v>Y61</v>
      </c>
      <c r="J6559" s="68" t="str">
        <f>VLOOKUP(E6559,Refs!$P$2:$S$29,4,FALSE)</f>
        <v>East of England</v>
      </c>
      <c r="K6559" s="28">
        <f t="shared" si="208"/>
        <v>16749897</v>
      </c>
    </row>
    <row r="6560" spans="1:11" x14ac:dyDescent="0.35">
      <c r="A6560" s="69">
        <f t="shared" si="209"/>
        <v>45809</v>
      </c>
      <c r="B6560" t="s">
        <v>921</v>
      </c>
      <c r="C6560" t="s">
        <v>268</v>
      </c>
      <c r="E6560" t="s">
        <v>306</v>
      </c>
      <c r="F6560" t="s">
        <v>307</v>
      </c>
      <c r="G6560" t="s">
        <v>106</v>
      </c>
      <c r="H6560">
        <v>2308</v>
      </c>
      <c r="I6560" s="68" t="str">
        <f>VLOOKUP(E6560,Refs!$P$2:$R$29,3,FALSE)</f>
        <v>Y61</v>
      </c>
      <c r="J6560" s="68" t="str">
        <f>VLOOKUP(E6560,Refs!$P$2:$S$29,4,FALSE)</f>
        <v>East of England</v>
      </c>
      <c r="K6560" s="28">
        <f t="shared" si="208"/>
        <v>2308</v>
      </c>
    </row>
    <row r="6561" spans="1:11" x14ac:dyDescent="0.35">
      <c r="A6561" s="69">
        <f t="shared" si="209"/>
        <v>45809</v>
      </c>
      <c r="B6561" t="s">
        <v>921</v>
      </c>
      <c r="C6561" t="s">
        <v>268</v>
      </c>
      <c r="E6561" t="s">
        <v>306</v>
      </c>
      <c r="F6561" t="s">
        <v>307</v>
      </c>
      <c r="G6561" t="s">
        <v>107</v>
      </c>
      <c r="H6561">
        <v>1500</v>
      </c>
      <c r="I6561" s="68" t="str">
        <f>VLOOKUP(E6561,Refs!$P$2:$R$29,3,FALSE)</f>
        <v>Y61</v>
      </c>
      <c r="J6561" s="68" t="str">
        <f>VLOOKUP(E6561,Refs!$P$2:$S$29,4,FALSE)</f>
        <v>East of England</v>
      </c>
      <c r="K6561" s="28">
        <f t="shared" si="208"/>
        <v>1500</v>
      </c>
    </row>
    <row r="6562" spans="1:11" x14ac:dyDescent="0.35">
      <c r="A6562" s="69">
        <f t="shared" si="209"/>
        <v>45809</v>
      </c>
      <c r="B6562" t="s">
        <v>921</v>
      </c>
      <c r="C6562" t="s">
        <v>268</v>
      </c>
      <c r="E6562" t="s">
        <v>306</v>
      </c>
      <c r="F6562" t="s">
        <v>307</v>
      </c>
      <c r="G6562" t="s">
        <v>108</v>
      </c>
      <c r="H6562">
        <v>67</v>
      </c>
      <c r="I6562" s="68" t="str">
        <f>VLOOKUP(E6562,Refs!$P$2:$R$29,3,FALSE)</f>
        <v>Y61</v>
      </c>
      <c r="J6562" s="68" t="str">
        <f>VLOOKUP(E6562,Refs!$P$2:$S$29,4,FALSE)</f>
        <v>East of England</v>
      </c>
      <c r="K6562" s="28">
        <f t="shared" si="208"/>
        <v>67</v>
      </c>
    </row>
    <row r="6563" spans="1:11" x14ac:dyDescent="0.35">
      <c r="A6563" s="69">
        <f t="shared" si="209"/>
        <v>45809</v>
      </c>
      <c r="B6563" t="s">
        <v>921</v>
      </c>
      <c r="C6563" t="s">
        <v>268</v>
      </c>
      <c r="E6563" t="s">
        <v>306</v>
      </c>
      <c r="F6563" t="s">
        <v>307</v>
      </c>
      <c r="G6563" t="s">
        <v>109</v>
      </c>
      <c r="H6563">
        <v>1433</v>
      </c>
      <c r="I6563" s="68" t="str">
        <f>VLOOKUP(E6563,Refs!$P$2:$R$29,3,FALSE)</f>
        <v>Y61</v>
      </c>
      <c r="J6563" s="68" t="str">
        <f>VLOOKUP(E6563,Refs!$P$2:$S$29,4,FALSE)</f>
        <v>East of England</v>
      </c>
      <c r="K6563" s="28">
        <f t="shared" si="208"/>
        <v>1433</v>
      </c>
    </row>
    <row r="6564" spans="1:11" x14ac:dyDescent="0.35">
      <c r="A6564" s="69">
        <f t="shared" si="209"/>
        <v>45809</v>
      </c>
      <c r="B6564" t="s">
        <v>921</v>
      </c>
      <c r="C6564" t="s">
        <v>268</v>
      </c>
      <c r="E6564" t="s">
        <v>306</v>
      </c>
      <c r="F6564" t="s">
        <v>307</v>
      </c>
      <c r="G6564" t="s">
        <v>110</v>
      </c>
      <c r="H6564">
        <v>18164503</v>
      </c>
      <c r="I6564" s="68" t="str">
        <f>VLOOKUP(E6564,Refs!$P$2:$R$29,3,FALSE)</f>
        <v>Y61</v>
      </c>
      <c r="J6564" s="68" t="str">
        <f>VLOOKUP(E6564,Refs!$P$2:$S$29,4,FALSE)</f>
        <v>East of England</v>
      </c>
      <c r="K6564" s="28">
        <f t="shared" si="208"/>
        <v>18164503</v>
      </c>
    </row>
    <row r="6565" spans="1:11" x14ac:dyDescent="0.35">
      <c r="A6565" s="69">
        <f t="shared" si="209"/>
        <v>45809</v>
      </c>
      <c r="B6565" t="s">
        <v>921</v>
      </c>
      <c r="C6565" t="s">
        <v>268</v>
      </c>
      <c r="E6565" t="s">
        <v>306</v>
      </c>
      <c r="F6565" t="s">
        <v>307</v>
      </c>
      <c r="G6565" t="s">
        <v>111</v>
      </c>
      <c r="H6565">
        <v>508</v>
      </c>
      <c r="I6565" s="68" t="str">
        <f>VLOOKUP(E6565,Refs!$P$2:$R$29,3,FALSE)</f>
        <v>Y61</v>
      </c>
      <c r="J6565" s="68" t="str">
        <f>VLOOKUP(E6565,Refs!$P$2:$S$29,4,FALSE)</f>
        <v>East of England</v>
      </c>
      <c r="K6565" s="28">
        <f t="shared" si="208"/>
        <v>508</v>
      </c>
    </row>
    <row r="6566" spans="1:11" x14ac:dyDescent="0.35">
      <c r="A6566" s="69">
        <f t="shared" si="209"/>
        <v>45809</v>
      </c>
      <c r="B6566" t="s">
        <v>921</v>
      </c>
      <c r="C6566" t="s">
        <v>268</v>
      </c>
      <c r="E6566" t="s">
        <v>306</v>
      </c>
      <c r="F6566" t="s">
        <v>307</v>
      </c>
      <c r="G6566" t="s">
        <v>814</v>
      </c>
      <c r="H6566">
        <v>8233</v>
      </c>
      <c r="I6566" s="68" t="str">
        <f>VLOOKUP(E6566,Refs!$P$2:$R$29,3,FALSE)</f>
        <v>Y61</v>
      </c>
      <c r="J6566" s="68" t="str">
        <f>VLOOKUP(E6566,Refs!$P$2:$S$29,4,FALSE)</f>
        <v>East of England</v>
      </c>
      <c r="K6566" s="28">
        <f t="shared" si="208"/>
        <v>8233</v>
      </c>
    </row>
    <row r="6567" spans="1:11" x14ac:dyDescent="0.35">
      <c r="A6567" s="69">
        <f t="shared" si="209"/>
        <v>45809</v>
      </c>
      <c r="B6567" t="s">
        <v>921</v>
      </c>
      <c r="C6567" t="s">
        <v>268</v>
      </c>
      <c r="E6567" t="s">
        <v>306</v>
      </c>
      <c r="F6567" t="s">
        <v>307</v>
      </c>
      <c r="G6567" t="s">
        <v>815</v>
      </c>
      <c r="H6567">
        <v>883</v>
      </c>
      <c r="I6567" s="68" t="str">
        <f>VLOOKUP(E6567,Refs!$P$2:$R$29,3,FALSE)</f>
        <v>Y61</v>
      </c>
      <c r="J6567" s="68" t="str">
        <f>VLOOKUP(E6567,Refs!$P$2:$S$29,4,FALSE)</f>
        <v>East of England</v>
      </c>
      <c r="K6567" s="28">
        <f t="shared" si="208"/>
        <v>883</v>
      </c>
    </row>
    <row r="6568" spans="1:11" x14ac:dyDescent="0.35">
      <c r="A6568" s="69">
        <f t="shared" si="209"/>
        <v>45809</v>
      </c>
      <c r="B6568" t="s">
        <v>921</v>
      </c>
      <c r="C6568" t="s">
        <v>268</v>
      </c>
      <c r="E6568" t="s">
        <v>306</v>
      </c>
      <c r="F6568" t="s">
        <v>307</v>
      </c>
      <c r="G6568" t="s">
        <v>112</v>
      </c>
      <c r="H6568">
        <v>15254</v>
      </c>
      <c r="I6568" s="68" t="str">
        <f>VLOOKUP(E6568,Refs!$P$2:$R$29,3,FALSE)</f>
        <v>Y61</v>
      </c>
      <c r="J6568" s="68" t="str">
        <f>VLOOKUP(E6568,Refs!$P$2:$S$29,4,FALSE)</f>
        <v>East of England</v>
      </c>
      <c r="K6568" s="28">
        <f t="shared" si="208"/>
        <v>15254</v>
      </c>
    </row>
    <row r="6569" spans="1:11" x14ac:dyDescent="0.35">
      <c r="A6569" s="69">
        <f t="shared" si="209"/>
        <v>45809</v>
      </c>
      <c r="B6569" t="s">
        <v>921</v>
      </c>
      <c r="C6569" t="s">
        <v>268</v>
      </c>
      <c r="E6569" t="s">
        <v>306</v>
      </c>
      <c r="F6569" t="s">
        <v>307</v>
      </c>
      <c r="G6569" t="s">
        <v>113</v>
      </c>
      <c r="H6569">
        <v>4</v>
      </c>
      <c r="I6569" s="68" t="str">
        <f>VLOOKUP(E6569,Refs!$P$2:$R$29,3,FALSE)</f>
        <v>Y61</v>
      </c>
      <c r="J6569" s="68" t="str">
        <f>VLOOKUP(E6569,Refs!$P$2:$S$29,4,FALSE)</f>
        <v>East of England</v>
      </c>
      <c r="K6569" s="28">
        <f t="shared" si="208"/>
        <v>4</v>
      </c>
    </row>
    <row r="6570" spans="1:11" x14ac:dyDescent="0.35">
      <c r="A6570" s="69">
        <f t="shared" si="209"/>
        <v>45809</v>
      </c>
      <c r="B6570" t="s">
        <v>921</v>
      </c>
      <c r="C6570" t="s">
        <v>268</v>
      </c>
      <c r="E6570" t="s">
        <v>306</v>
      </c>
      <c r="F6570" t="s">
        <v>307</v>
      </c>
      <c r="G6570" t="s">
        <v>114</v>
      </c>
      <c r="H6570">
        <v>9811</v>
      </c>
      <c r="I6570" s="68" t="str">
        <f>VLOOKUP(E6570,Refs!$P$2:$R$29,3,FALSE)</f>
        <v>Y61</v>
      </c>
      <c r="J6570" s="68" t="str">
        <f>VLOOKUP(E6570,Refs!$P$2:$S$29,4,FALSE)</f>
        <v>East of England</v>
      </c>
      <c r="K6570" s="28">
        <f t="shared" si="208"/>
        <v>9811</v>
      </c>
    </row>
    <row r="6571" spans="1:11" x14ac:dyDescent="0.35">
      <c r="A6571" s="69">
        <f t="shared" si="209"/>
        <v>45809</v>
      </c>
      <c r="B6571" t="s">
        <v>921</v>
      </c>
      <c r="C6571" t="s">
        <v>268</v>
      </c>
      <c r="E6571" t="s">
        <v>306</v>
      </c>
      <c r="F6571" t="s">
        <v>307</v>
      </c>
      <c r="G6571" t="s">
        <v>115</v>
      </c>
      <c r="H6571">
        <v>4518</v>
      </c>
      <c r="I6571" s="68" t="str">
        <f>VLOOKUP(E6571,Refs!$P$2:$R$29,3,FALSE)</f>
        <v>Y61</v>
      </c>
      <c r="J6571" s="68" t="str">
        <f>VLOOKUP(E6571,Refs!$P$2:$S$29,4,FALSE)</f>
        <v>East of England</v>
      </c>
      <c r="K6571" s="28">
        <f t="shared" si="208"/>
        <v>4518</v>
      </c>
    </row>
    <row r="6572" spans="1:11" x14ac:dyDescent="0.35">
      <c r="A6572" s="69">
        <f t="shared" si="209"/>
        <v>45809</v>
      </c>
      <c r="B6572" t="s">
        <v>921</v>
      </c>
      <c r="C6572" t="s">
        <v>268</v>
      </c>
      <c r="E6572" t="s">
        <v>306</v>
      </c>
      <c r="F6572" t="s">
        <v>307</v>
      </c>
      <c r="G6572" t="s">
        <v>116</v>
      </c>
      <c r="H6572">
        <v>3070</v>
      </c>
      <c r="I6572" s="68" t="str">
        <f>VLOOKUP(E6572,Refs!$P$2:$R$29,3,FALSE)</f>
        <v>Y61</v>
      </c>
      <c r="J6572" s="68" t="str">
        <f>VLOOKUP(E6572,Refs!$P$2:$S$29,4,FALSE)</f>
        <v>East of England</v>
      </c>
      <c r="K6572" s="28">
        <f t="shared" si="208"/>
        <v>3070</v>
      </c>
    </row>
    <row r="6573" spans="1:11" x14ac:dyDescent="0.35">
      <c r="A6573" s="69">
        <f t="shared" si="209"/>
        <v>45809</v>
      </c>
      <c r="B6573" t="s">
        <v>921</v>
      </c>
      <c r="C6573" t="s">
        <v>268</v>
      </c>
      <c r="E6573" t="s">
        <v>306</v>
      </c>
      <c r="F6573" t="s">
        <v>307</v>
      </c>
      <c r="G6573" t="s">
        <v>117</v>
      </c>
      <c r="H6573">
        <v>1896</v>
      </c>
      <c r="I6573" s="68" t="str">
        <f>VLOOKUP(E6573,Refs!$P$2:$R$29,3,FALSE)</f>
        <v>Y61</v>
      </c>
      <c r="J6573" s="68" t="str">
        <f>VLOOKUP(E6573,Refs!$P$2:$S$29,4,FALSE)</f>
        <v>East of England</v>
      </c>
      <c r="K6573" s="28">
        <f t="shared" si="208"/>
        <v>1896</v>
      </c>
    </row>
    <row r="6574" spans="1:11" x14ac:dyDescent="0.35">
      <c r="A6574" s="69">
        <f t="shared" si="209"/>
        <v>45809</v>
      </c>
      <c r="B6574" t="s">
        <v>921</v>
      </c>
      <c r="C6574" t="s">
        <v>268</v>
      </c>
      <c r="E6574" t="s">
        <v>306</v>
      </c>
      <c r="F6574" t="s">
        <v>307</v>
      </c>
      <c r="G6574" t="s">
        <v>118</v>
      </c>
      <c r="H6574">
        <v>1475</v>
      </c>
      <c r="I6574" s="68" t="str">
        <f>VLOOKUP(E6574,Refs!$P$2:$R$29,3,FALSE)</f>
        <v>Y61</v>
      </c>
      <c r="J6574" s="68" t="str">
        <f>VLOOKUP(E6574,Refs!$P$2:$S$29,4,FALSE)</f>
        <v>East of England</v>
      </c>
      <c r="K6574" s="28">
        <f t="shared" si="208"/>
        <v>1475</v>
      </c>
    </row>
    <row r="6575" spans="1:11" x14ac:dyDescent="0.35">
      <c r="A6575" s="69">
        <f t="shared" si="209"/>
        <v>45809</v>
      </c>
      <c r="B6575" t="s">
        <v>921</v>
      </c>
      <c r="C6575" t="s">
        <v>268</v>
      </c>
      <c r="E6575" t="s">
        <v>306</v>
      </c>
      <c r="F6575" t="s">
        <v>307</v>
      </c>
      <c r="G6575" t="s">
        <v>119</v>
      </c>
      <c r="H6575">
        <v>1371</v>
      </c>
      <c r="I6575" s="68" t="str">
        <f>VLOOKUP(E6575,Refs!$P$2:$R$29,3,FALSE)</f>
        <v>Y61</v>
      </c>
      <c r="J6575" s="68" t="str">
        <f>VLOOKUP(E6575,Refs!$P$2:$S$29,4,FALSE)</f>
        <v>East of England</v>
      </c>
      <c r="K6575" s="28">
        <f t="shared" si="208"/>
        <v>1371</v>
      </c>
    </row>
    <row r="6576" spans="1:11" x14ac:dyDescent="0.35">
      <c r="A6576" s="69">
        <f t="shared" si="209"/>
        <v>45809</v>
      </c>
      <c r="B6576" t="s">
        <v>921</v>
      </c>
      <c r="C6576" t="s">
        <v>268</v>
      </c>
      <c r="E6576" t="s">
        <v>306</v>
      </c>
      <c r="F6576" t="s">
        <v>307</v>
      </c>
      <c r="G6576" t="s">
        <v>120</v>
      </c>
      <c r="H6576">
        <v>2195</v>
      </c>
      <c r="I6576" s="68" t="str">
        <f>VLOOKUP(E6576,Refs!$P$2:$R$29,3,FALSE)</f>
        <v>Y61</v>
      </c>
      <c r="J6576" s="68" t="str">
        <f>VLOOKUP(E6576,Refs!$P$2:$S$29,4,FALSE)</f>
        <v>East of England</v>
      </c>
      <c r="K6576" s="28">
        <f t="shared" si="208"/>
        <v>2195</v>
      </c>
    </row>
    <row r="6577" spans="1:11" x14ac:dyDescent="0.35">
      <c r="A6577" s="69">
        <f t="shared" si="209"/>
        <v>45809</v>
      </c>
      <c r="B6577" t="s">
        <v>921</v>
      </c>
      <c r="C6577" t="s">
        <v>268</v>
      </c>
      <c r="E6577" t="s">
        <v>306</v>
      </c>
      <c r="F6577" t="s">
        <v>307</v>
      </c>
      <c r="G6577" t="s">
        <v>121</v>
      </c>
      <c r="H6577">
        <v>1073</v>
      </c>
      <c r="I6577" s="68" t="str">
        <f>VLOOKUP(E6577,Refs!$P$2:$R$29,3,FALSE)</f>
        <v>Y61</v>
      </c>
      <c r="J6577" s="68" t="str">
        <f>VLOOKUP(E6577,Refs!$P$2:$S$29,4,FALSE)</f>
        <v>East of England</v>
      </c>
      <c r="K6577" s="28">
        <f t="shared" si="208"/>
        <v>1073</v>
      </c>
    </row>
    <row r="6578" spans="1:11" x14ac:dyDescent="0.35">
      <c r="A6578" s="69">
        <f t="shared" si="209"/>
        <v>45809</v>
      </c>
      <c r="B6578" t="s">
        <v>921</v>
      </c>
      <c r="C6578" t="s">
        <v>268</v>
      </c>
      <c r="E6578" t="s">
        <v>306</v>
      </c>
      <c r="F6578" t="s">
        <v>307</v>
      </c>
      <c r="G6578" t="s">
        <v>122</v>
      </c>
      <c r="H6578">
        <v>1206</v>
      </c>
      <c r="I6578" s="68" t="str">
        <f>VLOOKUP(E6578,Refs!$P$2:$R$29,3,FALSE)</f>
        <v>Y61</v>
      </c>
      <c r="J6578" s="68" t="str">
        <f>VLOOKUP(E6578,Refs!$P$2:$S$29,4,FALSE)</f>
        <v>East of England</v>
      </c>
      <c r="K6578" s="28">
        <f t="shared" si="208"/>
        <v>1206</v>
      </c>
    </row>
    <row r="6579" spans="1:11" x14ac:dyDescent="0.35">
      <c r="A6579" s="69">
        <f t="shared" si="209"/>
        <v>45809</v>
      </c>
      <c r="B6579" t="s">
        <v>921</v>
      </c>
      <c r="C6579" t="s">
        <v>268</v>
      </c>
      <c r="E6579" t="s">
        <v>306</v>
      </c>
      <c r="F6579" t="s">
        <v>307</v>
      </c>
      <c r="G6579" t="s">
        <v>123</v>
      </c>
      <c r="H6579">
        <v>7</v>
      </c>
      <c r="I6579" s="68" t="str">
        <f>VLOOKUP(E6579,Refs!$P$2:$R$29,3,FALSE)</f>
        <v>Y61</v>
      </c>
      <c r="J6579" s="68" t="str">
        <f>VLOOKUP(E6579,Refs!$P$2:$S$29,4,FALSE)</f>
        <v>East of England</v>
      </c>
      <c r="K6579" s="28">
        <f t="shared" si="208"/>
        <v>7</v>
      </c>
    </row>
    <row r="6580" spans="1:11" x14ac:dyDescent="0.35">
      <c r="A6580" s="69">
        <f t="shared" si="209"/>
        <v>45809</v>
      </c>
      <c r="B6580" t="s">
        <v>921</v>
      </c>
      <c r="C6580" t="s">
        <v>268</v>
      </c>
      <c r="E6580" t="s">
        <v>306</v>
      </c>
      <c r="F6580" t="s">
        <v>307</v>
      </c>
      <c r="G6580" t="s">
        <v>124</v>
      </c>
      <c r="H6580">
        <v>2</v>
      </c>
      <c r="I6580" s="68" t="str">
        <f>VLOOKUP(E6580,Refs!$P$2:$R$29,3,FALSE)</f>
        <v>Y61</v>
      </c>
      <c r="J6580" s="68" t="str">
        <f>VLOOKUP(E6580,Refs!$P$2:$S$29,4,FALSE)</f>
        <v>East of England</v>
      </c>
      <c r="K6580" s="28">
        <f t="shared" si="208"/>
        <v>2</v>
      </c>
    </row>
    <row r="6581" spans="1:11" x14ac:dyDescent="0.35">
      <c r="A6581" s="69">
        <f t="shared" si="209"/>
        <v>45809</v>
      </c>
      <c r="B6581" t="s">
        <v>921</v>
      </c>
      <c r="C6581" t="s">
        <v>268</v>
      </c>
      <c r="E6581" t="s">
        <v>306</v>
      </c>
      <c r="F6581" t="s">
        <v>307</v>
      </c>
      <c r="G6581" t="s">
        <v>125</v>
      </c>
      <c r="H6581">
        <v>0</v>
      </c>
      <c r="I6581" s="68" t="str">
        <f>VLOOKUP(E6581,Refs!$P$2:$R$29,3,FALSE)</f>
        <v>Y61</v>
      </c>
      <c r="J6581" s="68" t="str">
        <f>VLOOKUP(E6581,Refs!$P$2:$S$29,4,FALSE)</f>
        <v>East of England</v>
      </c>
      <c r="K6581" s="28" t="str">
        <f t="shared" si="208"/>
        <v/>
      </c>
    </row>
    <row r="6582" spans="1:11" x14ac:dyDescent="0.35">
      <c r="A6582" s="69">
        <f t="shared" si="209"/>
        <v>45809</v>
      </c>
      <c r="B6582" t="s">
        <v>921</v>
      </c>
      <c r="C6582" t="s">
        <v>268</v>
      </c>
      <c r="E6582" t="s">
        <v>306</v>
      </c>
      <c r="F6582" t="s">
        <v>307</v>
      </c>
      <c r="G6582" t="s">
        <v>126</v>
      </c>
      <c r="H6582">
        <v>0</v>
      </c>
      <c r="I6582" s="68" t="str">
        <f>VLOOKUP(E6582,Refs!$P$2:$R$29,3,FALSE)</f>
        <v>Y61</v>
      </c>
      <c r="J6582" s="68" t="str">
        <f>VLOOKUP(E6582,Refs!$P$2:$S$29,4,FALSE)</f>
        <v>East of England</v>
      </c>
      <c r="K6582" s="28" t="str">
        <f t="shared" si="208"/>
        <v/>
      </c>
    </row>
    <row r="6583" spans="1:11" x14ac:dyDescent="0.35">
      <c r="A6583" s="69">
        <f t="shared" si="209"/>
        <v>45809</v>
      </c>
      <c r="B6583" t="s">
        <v>921</v>
      </c>
      <c r="C6583" t="s">
        <v>268</v>
      </c>
      <c r="E6583" t="s">
        <v>306</v>
      </c>
      <c r="F6583" t="s">
        <v>307</v>
      </c>
      <c r="G6583" t="s">
        <v>127</v>
      </c>
      <c r="H6583">
        <v>0</v>
      </c>
      <c r="I6583" s="68" t="str">
        <f>VLOOKUP(E6583,Refs!$P$2:$R$29,3,FALSE)</f>
        <v>Y61</v>
      </c>
      <c r="J6583" s="68" t="str">
        <f>VLOOKUP(E6583,Refs!$P$2:$S$29,4,FALSE)</f>
        <v>East of England</v>
      </c>
      <c r="K6583" s="28" t="str">
        <f t="shared" si="208"/>
        <v/>
      </c>
    </row>
    <row r="6584" spans="1:11" x14ac:dyDescent="0.35">
      <c r="A6584" s="69">
        <f t="shared" si="209"/>
        <v>45809</v>
      </c>
      <c r="B6584" t="s">
        <v>921</v>
      </c>
      <c r="C6584" t="s">
        <v>268</v>
      </c>
      <c r="E6584" t="s">
        <v>306</v>
      </c>
      <c r="F6584" t="s">
        <v>307</v>
      </c>
      <c r="G6584" t="s">
        <v>128</v>
      </c>
      <c r="H6584">
        <v>171</v>
      </c>
      <c r="I6584" s="68" t="str">
        <f>VLOOKUP(E6584,Refs!$P$2:$R$29,3,FALSE)</f>
        <v>Y61</v>
      </c>
      <c r="J6584" s="68" t="str">
        <f>VLOOKUP(E6584,Refs!$P$2:$S$29,4,FALSE)</f>
        <v>East of England</v>
      </c>
      <c r="K6584" s="28">
        <f t="shared" si="208"/>
        <v>171</v>
      </c>
    </row>
    <row r="6585" spans="1:11" x14ac:dyDescent="0.35">
      <c r="A6585" s="69">
        <f t="shared" si="209"/>
        <v>45809</v>
      </c>
      <c r="B6585" t="s">
        <v>921</v>
      </c>
      <c r="C6585" t="s">
        <v>268</v>
      </c>
      <c r="E6585" t="s">
        <v>306</v>
      </c>
      <c r="F6585" t="s">
        <v>307</v>
      </c>
      <c r="G6585" t="s">
        <v>129</v>
      </c>
      <c r="H6585">
        <v>199</v>
      </c>
      <c r="I6585" s="68" t="str">
        <f>VLOOKUP(E6585,Refs!$P$2:$R$29,3,FALSE)</f>
        <v>Y61</v>
      </c>
      <c r="J6585" s="68" t="str">
        <f>VLOOKUP(E6585,Refs!$P$2:$S$29,4,FALSE)</f>
        <v>East of England</v>
      </c>
      <c r="K6585" s="28">
        <f t="shared" si="208"/>
        <v>199</v>
      </c>
    </row>
    <row r="6586" spans="1:11" x14ac:dyDescent="0.35">
      <c r="A6586" s="69">
        <f t="shared" si="209"/>
        <v>45809</v>
      </c>
      <c r="B6586" t="s">
        <v>921</v>
      </c>
      <c r="C6586" t="s">
        <v>268</v>
      </c>
      <c r="E6586" t="s">
        <v>306</v>
      </c>
      <c r="F6586" t="s">
        <v>307</v>
      </c>
      <c r="G6586" t="s">
        <v>130</v>
      </c>
      <c r="H6586">
        <v>347</v>
      </c>
      <c r="I6586" s="68" t="str">
        <f>VLOOKUP(E6586,Refs!$P$2:$R$29,3,FALSE)</f>
        <v>Y61</v>
      </c>
      <c r="J6586" s="68" t="str">
        <f>VLOOKUP(E6586,Refs!$P$2:$S$29,4,FALSE)</f>
        <v>East of England</v>
      </c>
      <c r="K6586" s="28">
        <f t="shared" si="208"/>
        <v>347</v>
      </c>
    </row>
    <row r="6587" spans="1:11" x14ac:dyDescent="0.35">
      <c r="A6587" s="69">
        <f t="shared" si="209"/>
        <v>45809</v>
      </c>
      <c r="B6587" t="s">
        <v>921</v>
      </c>
      <c r="C6587" t="s">
        <v>268</v>
      </c>
      <c r="E6587" t="s">
        <v>306</v>
      </c>
      <c r="F6587" t="s">
        <v>307</v>
      </c>
      <c r="G6587" t="s">
        <v>131</v>
      </c>
      <c r="H6587">
        <v>321</v>
      </c>
      <c r="I6587" s="68" t="str">
        <f>VLOOKUP(E6587,Refs!$P$2:$R$29,3,FALSE)</f>
        <v>Y61</v>
      </c>
      <c r="J6587" s="68" t="str">
        <f>VLOOKUP(E6587,Refs!$P$2:$S$29,4,FALSE)</f>
        <v>East of England</v>
      </c>
      <c r="K6587" s="28">
        <f t="shared" si="208"/>
        <v>321</v>
      </c>
    </row>
    <row r="6588" spans="1:11" x14ac:dyDescent="0.35">
      <c r="A6588" s="69">
        <f t="shared" si="209"/>
        <v>45809</v>
      </c>
      <c r="B6588" t="s">
        <v>921</v>
      </c>
      <c r="C6588" t="s">
        <v>268</v>
      </c>
      <c r="E6588" t="s">
        <v>306</v>
      </c>
      <c r="F6588" t="s">
        <v>307</v>
      </c>
      <c r="G6588" t="s">
        <v>132</v>
      </c>
      <c r="H6588">
        <v>1037</v>
      </c>
      <c r="I6588" s="68" t="str">
        <f>VLOOKUP(E6588,Refs!$P$2:$R$29,3,FALSE)</f>
        <v>Y61</v>
      </c>
      <c r="J6588" s="68" t="str">
        <f>VLOOKUP(E6588,Refs!$P$2:$S$29,4,FALSE)</f>
        <v>East of England</v>
      </c>
      <c r="K6588" s="28">
        <f t="shared" si="208"/>
        <v>1037</v>
      </c>
    </row>
    <row r="6589" spans="1:11" x14ac:dyDescent="0.35">
      <c r="A6589" s="69">
        <f t="shared" si="209"/>
        <v>45809</v>
      </c>
      <c r="B6589" t="s">
        <v>921</v>
      </c>
      <c r="C6589" t="s">
        <v>268</v>
      </c>
      <c r="E6589" t="s">
        <v>306</v>
      </c>
      <c r="F6589" t="s">
        <v>307</v>
      </c>
      <c r="G6589" t="s">
        <v>133</v>
      </c>
      <c r="H6589">
        <v>942</v>
      </c>
      <c r="I6589" s="68" t="str">
        <f>VLOOKUP(E6589,Refs!$P$2:$R$29,3,FALSE)</f>
        <v>Y61</v>
      </c>
      <c r="J6589" s="68" t="str">
        <f>VLOOKUP(E6589,Refs!$P$2:$S$29,4,FALSE)</f>
        <v>East of England</v>
      </c>
      <c r="K6589" s="28">
        <f t="shared" si="208"/>
        <v>942</v>
      </c>
    </row>
    <row r="6590" spans="1:11" x14ac:dyDescent="0.35">
      <c r="A6590" s="69">
        <f t="shared" si="209"/>
        <v>45809</v>
      </c>
      <c r="B6590" t="s">
        <v>921</v>
      </c>
      <c r="C6590" t="s">
        <v>268</v>
      </c>
      <c r="E6590" t="s">
        <v>306</v>
      </c>
      <c r="F6590" t="s">
        <v>307</v>
      </c>
      <c r="G6590" t="s">
        <v>134</v>
      </c>
      <c r="H6590">
        <v>655</v>
      </c>
      <c r="I6590" s="68" t="str">
        <f>VLOOKUP(E6590,Refs!$P$2:$R$29,3,FALSE)</f>
        <v>Y61</v>
      </c>
      <c r="J6590" s="68" t="str">
        <f>VLOOKUP(E6590,Refs!$P$2:$S$29,4,FALSE)</f>
        <v>East of England</v>
      </c>
      <c r="K6590" s="28">
        <f t="shared" si="208"/>
        <v>655</v>
      </c>
    </row>
    <row r="6591" spans="1:11" x14ac:dyDescent="0.35">
      <c r="A6591" s="69">
        <f t="shared" si="209"/>
        <v>45809</v>
      </c>
      <c r="B6591" t="s">
        <v>921</v>
      </c>
      <c r="C6591" t="s">
        <v>268</v>
      </c>
      <c r="E6591" t="s">
        <v>306</v>
      </c>
      <c r="F6591" t="s">
        <v>307</v>
      </c>
      <c r="G6591" t="s">
        <v>135</v>
      </c>
      <c r="H6591">
        <v>652</v>
      </c>
      <c r="I6591" s="68" t="str">
        <f>VLOOKUP(E6591,Refs!$P$2:$R$29,3,FALSE)</f>
        <v>Y61</v>
      </c>
      <c r="J6591" s="68" t="str">
        <f>VLOOKUP(E6591,Refs!$P$2:$S$29,4,FALSE)</f>
        <v>East of England</v>
      </c>
      <c r="K6591" s="28">
        <f t="shared" si="208"/>
        <v>652</v>
      </c>
    </row>
    <row r="6592" spans="1:11" x14ac:dyDescent="0.35">
      <c r="A6592" s="69">
        <f t="shared" si="209"/>
        <v>45809</v>
      </c>
      <c r="B6592" t="s">
        <v>921</v>
      </c>
      <c r="C6592" t="s">
        <v>268</v>
      </c>
      <c r="E6592" t="s">
        <v>306</v>
      </c>
      <c r="F6592" t="s">
        <v>307</v>
      </c>
      <c r="G6592" t="s">
        <v>136</v>
      </c>
      <c r="H6592">
        <v>128</v>
      </c>
      <c r="I6592" s="68" t="str">
        <f>VLOOKUP(E6592,Refs!$P$2:$R$29,3,FALSE)</f>
        <v>Y61</v>
      </c>
      <c r="J6592" s="68" t="str">
        <f>VLOOKUP(E6592,Refs!$P$2:$S$29,4,FALSE)</f>
        <v>East of England</v>
      </c>
      <c r="K6592" s="28">
        <f t="shared" si="208"/>
        <v>128</v>
      </c>
    </row>
    <row r="6593" spans="1:11" x14ac:dyDescent="0.35">
      <c r="A6593" s="69">
        <f t="shared" si="209"/>
        <v>45809</v>
      </c>
      <c r="B6593" t="s">
        <v>921</v>
      </c>
      <c r="C6593" t="s">
        <v>268</v>
      </c>
      <c r="E6593" t="s">
        <v>306</v>
      </c>
      <c r="F6593" t="s">
        <v>307</v>
      </c>
      <c r="G6593" t="s">
        <v>137</v>
      </c>
      <c r="H6593">
        <v>120</v>
      </c>
      <c r="I6593" s="68" t="str">
        <f>VLOOKUP(E6593,Refs!$P$2:$R$29,3,FALSE)</f>
        <v>Y61</v>
      </c>
      <c r="J6593" s="68" t="str">
        <f>VLOOKUP(E6593,Refs!$P$2:$S$29,4,FALSE)</f>
        <v>East of England</v>
      </c>
      <c r="K6593" s="28">
        <f t="shared" si="208"/>
        <v>120</v>
      </c>
    </row>
    <row r="6594" spans="1:11" x14ac:dyDescent="0.35">
      <c r="A6594" s="69">
        <f t="shared" si="209"/>
        <v>45809</v>
      </c>
      <c r="B6594" t="s">
        <v>921</v>
      </c>
      <c r="C6594" t="s">
        <v>268</v>
      </c>
      <c r="E6594" t="s">
        <v>306</v>
      </c>
      <c r="F6594" t="s">
        <v>307</v>
      </c>
      <c r="G6594" t="s">
        <v>138</v>
      </c>
      <c r="H6594">
        <v>4</v>
      </c>
      <c r="I6594" s="68" t="str">
        <f>VLOOKUP(E6594,Refs!$P$2:$R$29,3,FALSE)</f>
        <v>Y61</v>
      </c>
      <c r="J6594" s="68" t="str">
        <f>VLOOKUP(E6594,Refs!$P$2:$S$29,4,FALSE)</f>
        <v>East of England</v>
      </c>
      <c r="K6594" s="28">
        <f t="shared" ref="K6594:K6657" si="210">IF(OR(H6594="NULL",H6594=0,H6594=""),"",H6594)</f>
        <v>4</v>
      </c>
    </row>
    <row r="6595" spans="1:11" x14ac:dyDescent="0.35">
      <c r="A6595" s="69">
        <f t="shared" ref="A6595:A6658" si="211">DATEVALUE(RIGHT(B6595,8))</f>
        <v>45809</v>
      </c>
      <c r="B6595" t="s">
        <v>921</v>
      </c>
      <c r="C6595" t="s">
        <v>268</v>
      </c>
      <c r="E6595" t="s">
        <v>306</v>
      </c>
      <c r="F6595" t="s">
        <v>307</v>
      </c>
      <c r="G6595" t="s">
        <v>139</v>
      </c>
      <c r="H6595">
        <v>4</v>
      </c>
      <c r="I6595" s="68" t="str">
        <f>VLOOKUP(E6595,Refs!$P$2:$R$29,3,FALSE)</f>
        <v>Y61</v>
      </c>
      <c r="J6595" s="68" t="str">
        <f>VLOOKUP(E6595,Refs!$P$2:$S$29,4,FALSE)</f>
        <v>East of England</v>
      </c>
      <c r="K6595" s="28">
        <f t="shared" si="210"/>
        <v>4</v>
      </c>
    </row>
    <row r="6596" spans="1:11" x14ac:dyDescent="0.35">
      <c r="A6596" s="69">
        <f t="shared" si="211"/>
        <v>45809</v>
      </c>
      <c r="B6596" t="s">
        <v>921</v>
      </c>
      <c r="C6596" t="s">
        <v>268</v>
      </c>
      <c r="E6596" t="s">
        <v>306</v>
      </c>
      <c r="F6596" t="s">
        <v>307</v>
      </c>
      <c r="G6596" t="s">
        <v>140</v>
      </c>
      <c r="H6596">
        <v>145</v>
      </c>
      <c r="I6596" s="68" t="str">
        <f>VLOOKUP(E6596,Refs!$P$2:$R$29,3,FALSE)</f>
        <v>Y61</v>
      </c>
      <c r="J6596" s="68" t="str">
        <f>VLOOKUP(E6596,Refs!$P$2:$S$29,4,FALSE)</f>
        <v>East of England</v>
      </c>
      <c r="K6596" s="28">
        <f t="shared" si="210"/>
        <v>145</v>
      </c>
    </row>
    <row r="6597" spans="1:11" x14ac:dyDescent="0.35">
      <c r="A6597" s="69">
        <f t="shared" si="211"/>
        <v>45809</v>
      </c>
      <c r="B6597" t="s">
        <v>921</v>
      </c>
      <c r="C6597" t="s">
        <v>268</v>
      </c>
      <c r="E6597" t="s">
        <v>306</v>
      </c>
      <c r="F6597" t="s">
        <v>307</v>
      </c>
      <c r="G6597" t="s">
        <v>141</v>
      </c>
      <c r="H6597">
        <v>145</v>
      </c>
      <c r="I6597" s="68" t="str">
        <f>VLOOKUP(E6597,Refs!$P$2:$R$29,3,FALSE)</f>
        <v>Y61</v>
      </c>
      <c r="J6597" s="68" t="str">
        <f>VLOOKUP(E6597,Refs!$P$2:$S$29,4,FALSE)</f>
        <v>East of England</v>
      </c>
      <c r="K6597" s="28">
        <f t="shared" si="210"/>
        <v>145</v>
      </c>
    </row>
    <row r="6598" spans="1:11" x14ac:dyDescent="0.35">
      <c r="A6598" s="69">
        <f t="shared" si="211"/>
        <v>45809</v>
      </c>
      <c r="B6598" t="s">
        <v>921</v>
      </c>
      <c r="C6598" t="s">
        <v>268</v>
      </c>
      <c r="E6598" t="s">
        <v>306</v>
      </c>
      <c r="F6598" t="s">
        <v>307</v>
      </c>
      <c r="G6598" t="s">
        <v>730</v>
      </c>
      <c r="H6598">
        <v>8</v>
      </c>
      <c r="I6598" s="68" t="str">
        <f>VLOOKUP(E6598,Refs!$P$2:$R$29,3,FALSE)</f>
        <v>Y61</v>
      </c>
      <c r="J6598" s="68" t="str">
        <f>VLOOKUP(E6598,Refs!$P$2:$S$29,4,FALSE)</f>
        <v>East of England</v>
      </c>
      <c r="K6598" s="28">
        <f t="shared" si="210"/>
        <v>8</v>
      </c>
    </row>
    <row r="6599" spans="1:11" x14ac:dyDescent="0.35">
      <c r="A6599" s="69">
        <f t="shared" si="211"/>
        <v>45809</v>
      </c>
      <c r="B6599" t="s">
        <v>921</v>
      </c>
      <c r="C6599" t="s">
        <v>268</v>
      </c>
      <c r="E6599" t="s">
        <v>306</v>
      </c>
      <c r="F6599" t="s">
        <v>307</v>
      </c>
      <c r="G6599" t="s">
        <v>729</v>
      </c>
      <c r="H6599">
        <v>1</v>
      </c>
      <c r="I6599" s="68" t="str">
        <f>VLOOKUP(E6599,Refs!$P$2:$R$29,3,FALSE)</f>
        <v>Y61</v>
      </c>
      <c r="J6599" s="68" t="str">
        <f>VLOOKUP(E6599,Refs!$P$2:$S$29,4,FALSE)</f>
        <v>East of England</v>
      </c>
      <c r="K6599" s="28">
        <f t="shared" si="210"/>
        <v>1</v>
      </c>
    </row>
    <row r="6600" spans="1:11" x14ac:dyDescent="0.35">
      <c r="A6600" s="69">
        <f t="shared" si="211"/>
        <v>45809</v>
      </c>
      <c r="B6600" t="s">
        <v>921</v>
      </c>
      <c r="C6600" t="s">
        <v>268</v>
      </c>
      <c r="E6600" t="s">
        <v>306</v>
      </c>
      <c r="F6600" t="s">
        <v>307</v>
      </c>
      <c r="G6600" t="s">
        <v>732</v>
      </c>
      <c r="H6600">
        <v>40</v>
      </c>
      <c r="I6600" s="68" t="str">
        <f>VLOOKUP(E6600,Refs!$P$2:$R$29,3,FALSE)</f>
        <v>Y61</v>
      </c>
      <c r="J6600" s="68" t="str">
        <f>VLOOKUP(E6600,Refs!$P$2:$S$29,4,FALSE)</f>
        <v>East of England</v>
      </c>
      <c r="K6600" s="28">
        <f t="shared" si="210"/>
        <v>40</v>
      </c>
    </row>
    <row r="6601" spans="1:11" x14ac:dyDescent="0.35">
      <c r="A6601" s="69">
        <f t="shared" si="211"/>
        <v>45809</v>
      </c>
      <c r="B6601" t="s">
        <v>921</v>
      </c>
      <c r="C6601" t="s">
        <v>268</v>
      </c>
      <c r="E6601" t="s">
        <v>306</v>
      </c>
      <c r="F6601" t="s">
        <v>307</v>
      </c>
      <c r="G6601" t="s">
        <v>731</v>
      </c>
      <c r="H6601">
        <v>25</v>
      </c>
      <c r="I6601" s="68" t="str">
        <f>VLOOKUP(E6601,Refs!$P$2:$R$29,3,FALSE)</f>
        <v>Y61</v>
      </c>
      <c r="J6601" s="68" t="str">
        <f>VLOOKUP(E6601,Refs!$P$2:$S$29,4,FALSE)</f>
        <v>East of England</v>
      </c>
      <c r="K6601" s="28">
        <f t="shared" si="210"/>
        <v>25</v>
      </c>
    </row>
    <row r="6602" spans="1:11" x14ac:dyDescent="0.35">
      <c r="A6602" s="69">
        <f t="shared" si="211"/>
        <v>45809</v>
      </c>
      <c r="B6602" t="s">
        <v>921</v>
      </c>
      <c r="C6602" t="s">
        <v>268</v>
      </c>
      <c r="E6602" t="s">
        <v>723</v>
      </c>
      <c r="F6602" t="s">
        <v>724</v>
      </c>
      <c r="G6602" t="s">
        <v>10</v>
      </c>
      <c r="H6602">
        <v>19128</v>
      </c>
      <c r="I6602" s="68" t="str">
        <f>VLOOKUP(E6602,Refs!$P$2:$R$29,3,FALSE)</f>
        <v>Y58</v>
      </c>
      <c r="J6602" s="68" t="str">
        <f>VLOOKUP(E6602,Refs!$P$2:$S$29,4,FALSE)</f>
        <v>South West</v>
      </c>
      <c r="K6602" s="28">
        <f t="shared" si="210"/>
        <v>19128</v>
      </c>
    </row>
    <row r="6603" spans="1:11" x14ac:dyDescent="0.35">
      <c r="A6603" s="69">
        <f t="shared" si="211"/>
        <v>45809</v>
      </c>
      <c r="B6603" t="s">
        <v>921</v>
      </c>
      <c r="C6603" t="s">
        <v>268</v>
      </c>
      <c r="E6603" t="s">
        <v>723</v>
      </c>
      <c r="F6603" t="s">
        <v>724</v>
      </c>
      <c r="G6603" t="s">
        <v>70</v>
      </c>
      <c r="H6603">
        <v>19109</v>
      </c>
      <c r="I6603" s="68" t="str">
        <f>VLOOKUP(E6603,Refs!$P$2:$R$29,3,FALSE)</f>
        <v>Y58</v>
      </c>
      <c r="J6603" s="68" t="str">
        <f>VLOOKUP(E6603,Refs!$P$2:$S$29,4,FALSE)</f>
        <v>South West</v>
      </c>
      <c r="K6603" s="28">
        <f t="shared" si="210"/>
        <v>19109</v>
      </c>
    </row>
    <row r="6604" spans="1:11" x14ac:dyDescent="0.35">
      <c r="A6604" s="69">
        <f t="shared" si="211"/>
        <v>45809</v>
      </c>
      <c r="B6604" t="s">
        <v>921</v>
      </c>
      <c r="C6604" t="s">
        <v>268</v>
      </c>
      <c r="E6604" t="s">
        <v>723</v>
      </c>
      <c r="F6604" t="s">
        <v>724</v>
      </c>
      <c r="G6604" t="s">
        <v>20</v>
      </c>
      <c r="H6604">
        <v>17536</v>
      </c>
      <c r="I6604" s="68" t="str">
        <f>VLOOKUP(E6604,Refs!$P$2:$R$29,3,FALSE)</f>
        <v>Y58</v>
      </c>
      <c r="J6604" s="68" t="str">
        <f>VLOOKUP(E6604,Refs!$P$2:$S$29,4,FALSE)</f>
        <v>South West</v>
      </c>
      <c r="K6604" s="28">
        <f t="shared" si="210"/>
        <v>17536</v>
      </c>
    </row>
    <row r="6605" spans="1:11" x14ac:dyDescent="0.35">
      <c r="A6605" s="69">
        <f t="shared" si="211"/>
        <v>45809</v>
      </c>
      <c r="B6605" t="s">
        <v>921</v>
      </c>
      <c r="C6605" t="s">
        <v>268</v>
      </c>
      <c r="E6605" t="s">
        <v>723</v>
      </c>
      <c r="F6605" t="s">
        <v>724</v>
      </c>
      <c r="G6605" t="s">
        <v>23</v>
      </c>
      <c r="H6605">
        <v>13828</v>
      </c>
      <c r="I6605" s="68" t="str">
        <f>VLOOKUP(E6605,Refs!$P$2:$R$29,3,FALSE)</f>
        <v>Y58</v>
      </c>
      <c r="J6605" s="68" t="str">
        <f>VLOOKUP(E6605,Refs!$P$2:$S$29,4,FALSE)</f>
        <v>South West</v>
      </c>
      <c r="K6605" s="28">
        <f t="shared" si="210"/>
        <v>13828</v>
      </c>
    </row>
    <row r="6606" spans="1:11" x14ac:dyDescent="0.35">
      <c r="A6606" s="69">
        <f t="shared" si="211"/>
        <v>45809</v>
      </c>
      <c r="B6606" t="s">
        <v>921</v>
      </c>
      <c r="C6606" t="s">
        <v>268</v>
      </c>
      <c r="E6606" t="s">
        <v>723</v>
      </c>
      <c r="F6606" t="s">
        <v>724</v>
      </c>
      <c r="G6606" t="s">
        <v>19</v>
      </c>
      <c r="H6606">
        <v>759</v>
      </c>
      <c r="I6606" s="68" t="str">
        <f>VLOOKUP(E6606,Refs!$P$2:$R$29,3,FALSE)</f>
        <v>Y58</v>
      </c>
      <c r="J6606" s="68" t="str">
        <f>VLOOKUP(E6606,Refs!$P$2:$S$29,4,FALSE)</f>
        <v>South West</v>
      </c>
      <c r="K6606" s="28">
        <f t="shared" si="210"/>
        <v>759</v>
      </c>
    </row>
    <row r="6607" spans="1:11" x14ac:dyDescent="0.35">
      <c r="A6607" s="69">
        <f t="shared" si="211"/>
        <v>45809</v>
      </c>
      <c r="B6607" t="s">
        <v>921</v>
      </c>
      <c r="C6607" t="s">
        <v>268</v>
      </c>
      <c r="E6607" t="s">
        <v>723</v>
      </c>
      <c r="F6607" t="s">
        <v>724</v>
      </c>
      <c r="G6607" t="s">
        <v>21</v>
      </c>
      <c r="H6607">
        <v>965622</v>
      </c>
      <c r="I6607" s="68" t="str">
        <f>VLOOKUP(E6607,Refs!$P$2:$R$29,3,FALSE)</f>
        <v>Y58</v>
      </c>
      <c r="J6607" s="68" t="str">
        <f>VLOOKUP(E6607,Refs!$P$2:$S$29,4,FALSE)</f>
        <v>South West</v>
      </c>
      <c r="K6607" s="28">
        <f t="shared" si="210"/>
        <v>965622</v>
      </c>
    </row>
    <row r="6608" spans="1:11" x14ac:dyDescent="0.35">
      <c r="A6608" s="69">
        <f t="shared" si="211"/>
        <v>45809</v>
      </c>
      <c r="B6608" t="s">
        <v>921</v>
      </c>
      <c r="C6608" t="s">
        <v>268</v>
      </c>
      <c r="E6608" t="s">
        <v>723</v>
      </c>
      <c r="F6608" t="s">
        <v>724</v>
      </c>
      <c r="G6608" t="s">
        <v>71</v>
      </c>
      <c r="H6608">
        <v>334</v>
      </c>
      <c r="I6608" s="68" t="str">
        <f>VLOOKUP(E6608,Refs!$P$2:$R$29,3,FALSE)</f>
        <v>Y58</v>
      </c>
      <c r="J6608" s="68" t="str">
        <f>VLOOKUP(E6608,Refs!$P$2:$S$29,4,FALSE)</f>
        <v>South West</v>
      </c>
      <c r="K6608" s="28">
        <f t="shared" si="210"/>
        <v>334</v>
      </c>
    </row>
    <row r="6609" spans="1:11" x14ac:dyDescent="0.35">
      <c r="A6609" s="69">
        <f t="shared" si="211"/>
        <v>45809</v>
      </c>
      <c r="B6609" t="s">
        <v>921</v>
      </c>
      <c r="C6609" t="s">
        <v>268</v>
      </c>
      <c r="E6609" t="s">
        <v>723</v>
      </c>
      <c r="F6609" t="s">
        <v>724</v>
      </c>
      <c r="G6609" t="s">
        <v>72</v>
      </c>
      <c r="H6609">
        <v>581</v>
      </c>
      <c r="I6609" s="68" t="str">
        <f>VLOOKUP(E6609,Refs!$P$2:$R$29,3,FALSE)</f>
        <v>Y58</v>
      </c>
      <c r="J6609" s="68" t="str">
        <f>VLOOKUP(E6609,Refs!$P$2:$S$29,4,FALSE)</f>
        <v>South West</v>
      </c>
      <c r="K6609" s="28">
        <f t="shared" si="210"/>
        <v>581</v>
      </c>
    </row>
    <row r="6610" spans="1:11" x14ac:dyDescent="0.35">
      <c r="A6610" s="69">
        <f t="shared" si="211"/>
        <v>45809</v>
      </c>
      <c r="B6610" t="s">
        <v>921</v>
      </c>
      <c r="C6610" t="s">
        <v>268</v>
      </c>
      <c r="E6610" t="s">
        <v>723</v>
      </c>
      <c r="F6610" t="s">
        <v>724</v>
      </c>
      <c r="G6610" t="s">
        <v>73</v>
      </c>
      <c r="H6610">
        <v>103191</v>
      </c>
      <c r="I6610" s="68" t="str">
        <f>VLOOKUP(E6610,Refs!$P$2:$R$29,3,FALSE)</f>
        <v>Y58</v>
      </c>
      <c r="J6610" s="68" t="str">
        <f>VLOOKUP(E6610,Refs!$P$2:$S$29,4,FALSE)</f>
        <v>South West</v>
      </c>
      <c r="K6610" s="28">
        <f t="shared" si="210"/>
        <v>103191</v>
      </c>
    </row>
    <row r="6611" spans="1:11" x14ac:dyDescent="0.35">
      <c r="A6611" s="69">
        <f t="shared" si="211"/>
        <v>45809</v>
      </c>
      <c r="B6611" t="s">
        <v>921</v>
      </c>
      <c r="C6611" t="s">
        <v>268</v>
      </c>
      <c r="E6611" t="s">
        <v>723</v>
      </c>
      <c r="F6611" t="s">
        <v>724</v>
      </c>
      <c r="G6611" t="s">
        <v>74</v>
      </c>
      <c r="H6611">
        <v>7800</v>
      </c>
      <c r="I6611" s="68" t="str">
        <f>VLOOKUP(E6611,Refs!$P$2:$R$29,3,FALSE)</f>
        <v>Y58</v>
      </c>
      <c r="J6611" s="68" t="str">
        <f>VLOOKUP(E6611,Refs!$P$2:$S$29,4,FALSE)</f>
        <v>South West</v>
      </c>
      <c r="K6611" s="28">
        <f t="shared" si="210"/>
        <v>7800</v>
      </c>
    </row>
    <row r="6612" spans="1:11" x14ac:dyDescent="0.35">
      <c r="A6612" s="69">
        <f t="shared" si="211"/>
        <v>45809</v>
      </c>
      <c r="B6612" t="s">
        <v>921</v>
      </c>
      <c r="C6612" t="s">
        <v>268</v>
      </c>
      <c r="E6612" t="s">
        <v>723</v>
      </c>
      <c r="F6612" t="s">
        <v>724</v>
      </c>
      <c r="G6612" t="s">
        <v>75</v>
      </c>
      <c r="H6612">
        <v>48013259</v>
      </c>
      <c r="I6612" s="68" t="str">
        <f>VLOOKUP(E6612,Refs!$P$2:$R$29,3,FALSE)</f>
        <v>Y58</v>
      </c>
      <c r="J6612" s="68" t="str">
        <f>VLOOKUP(E6612,Refs!$P$2:$S$29,4,FALSE)</f>
        <v>South West</v>
      </c>
      <c r="K6612" s="28">
        <f t="shared" si="210"/>
        <v>48013259</v>
      </c>
    </row>
    <row r="6613" spans="1:11" x14ac:dyDescent="0.35">
      <c r="A6613" s="69">
        <f t="shared" si="211"/>
        <v>45809</v>
      </c>
      <c r="B6613" t="s">
        <v>921</v>
      </c>
      <c r="C6613" t="s">
        <v>268</v>
      </c>
      <c r="E6613" t="s">
        <v>723</v>
      </c>
      <c r="F6613" t="s">
        <v>724</v>
      </c>
      <c r="G6613" t="s">
        <v>26</v>
      </c>
      <c r="H6613">
        <v>16824</v>
      </c>
      <c r="I6613" s="68" t="str">
        <f>VLOOKUP(E6613,Refs!$P$2:$R$29,3,FALSE)</f>
        <v>Y58</v>
      </c>
      <c r="J6613" s="68" t="str">
        <f>VLOOKUP(E6613,Refs!$P$2:$S$29,4,FALSE)</f>
        <v>South West</v>
      </c>
      <c r="K6613" s="28">
        <f t="shared" si="210"/>
        <v>16824</v>
      </c>
    </row>
    <row r="6614" spans="1:11" x14ac:dyDescent="0.35">
      <c r="A6614" s="69">
        <f t="shared" si="211"/>
        <v>45809</v>
      </c>
      <c r="B6614" t="s">
        <v>921</v>
      </c>
      <c r="C6614" t="s">
        <v>268</v>
      </c>
      <c r="E6614" t="s">
        <v>723</v>
      </c>
      <c r="F6614" t="s">
        <v>724</v>
      </c>
      <c r="G6614" t="s">
        <v>76</v>
      </c>
      <c r="H6614">
        <v>128</v>
      </c>
      <c r="I6614" s="68" t="str">
        <f>VLOOKUP(E6614,Refs!$P$2:$R$29,3,FALSE)</f>
        <v>Y58</v>
      </c>
      <c r="J6614" s="68" t="str">
        <f>VLOOKUP(E6614,Refs!$P$2:$S$29,4,FALSE)</f>
        <v>South West</v>
      </c>
      <c r="K6614" s="28">
        <f t="shared" si="210"/>
        <v>128</v>
      </c>
    </row>
    <row r="6615" spans="1:11" x14ac:dyDescent="0.35">
      <c r="A6615" s="69">
        <f t="shared" si="211"/>
        <v>45809</v>
      </c>
      <c r="B6615" t="s">
        <v>921</v>
      </c>
      <c r="C6615" t="s">
        <v>268</v>
      </c>
      <c r="E6615" t="s">
        <v>723</v>
      </c>
      <c r="F6615" t="s">
        <v>724</v>
      </c>
      <c r="G6615" t="s">
        <v>77</v>
      </c>
      <c r="H6615">
        <v>4901</v>
      </c>
      <c r="I6615" s="68" t="str">
        <f>VLOOKUP(E6615,Refs!$P$2:$R$29,3,FALSE)</f>
        <v>Y58</v>
      </c>
      <c r="J6615" s="68" t="str">
        <f>VLOOKUP(E6615,Refs!$P$2:$S$29,4,FALSE)</f>
        <v>South West</v>
      </c>
      <c r="K6615" s="28">
        <f t="shared" si="210"/>
        <v>4901</v>
      </c>
    </row>
    <row r="6616" spans="1:11" x14ac:dyDescent="0.35">
      <c r="A6616" s="69">
        <f t="shared" si="211"/>
        <v>45809</v>
      </c>
      <c r="B6616" t="s">
        <v>921</v>
      </c>
      <c r="C6616" t="s">
        <v>268</v>
      </c>
      <c r="E6616" t="s">
        <v>723</v>
      </c>
      <c r="F6616" t="s">
        <v>724</v>
      </c>
      <c r="G6616" t="s">
        <v>78</v>
      </c>
      <c r="H6616">
        <v>2524</v>
      </c>
      <c r="I6616" s="68" t="str">
        <f>VLOOKUP(E6616,Refs!$P$2:$R$29,3,FALSE)</f>
        <v>Y58</v>
      </c>
      <c r="J6616" s="68" t="str">
        <f>VLOOKUP(E6616,Refs!$P$2:$S$29,4,FALSE)</f>
        <v>South West</v>
      </c>
      <c r="K6616" s="28">
        <f t="shared" si="210"/>
        <v>2524</v>
      </c>
    </row>
    <row r="6617" spans="1:11" x14ac:dyDescent="0.35">
      <c r="A6617" s="69">
        <f t="shared" si="211"/>
        <v>45809</v>
      </c>
      <c r="B6617" t="s">
        <v>921</v>
      </c>
      <c r="C6617" t="s">
        <v>268</v>
      </c>
      <c r="E6617" t="s">
        <v>723</v>
      </c>
      <c r="F6617" t="s">
        <v>724</v>
      </c>
      <c r="G6617" t="s">
        <v>79</v>
      </c>
      <c r="H6617">
        <v>9271</v>
      </c>
      <c r="I6617" s="68" t="str">
        <f>VLOOKUP(E6617,Refs!$P$2:$R$29,3,FALSE)</f>
        <v>Y58</v>
      </c>
      <c r="J6617" s="68" t="str">
        <f>VLOOKUP(E6617,Refs!$P$2:$S$29,4,FALSE)</f>
        <v>South West</v>
      </c>
      <c r="K6617" s="28">
        <f t="shared" si="210"/>
        <v>9271</v>
      </c>
    </row>
    <row r="6618" spans="1:11" x14ac:dyDescent="0.35">
      <c r="A6618" s="69">
        <f t="shared" si="211"/>
        <v>45809</v>
      </c>
      <c r="B6618" t="s">
        <v>921</v>
      </c>
      <c r="C6618" t="s">
        <v>268</v>
      </c>
      <c r="E6618" t="s">
        <v>723</v>
      </c>
      <c r="F6618" t="s">
        <v>724</v>
      </c>
      <c r="G6618" t="s">
        <v>80</v>
      </c>
      <c r="H6618">
        <v>0</v>
      </c>
      <c r="I6618" s="68" t="str">
        <f>VLOOKUP(E6618,Refs!$P$2:$R$29,3,FALSE)</f>
        <v>Y58</v>
      </c>
      <c r="J6618" s="68" t="str">
        <f>VLOOKUP(E6618,Refs!$P$2:$S$29,4,FALSE)</f>
        <v>South West</v>
      </c>
      <c r="K6618" s="28" t="str">
        <f t="shared" si="210"/>
        <v/>
      </c>
    </row>
    <row r="6619" spans="1:11" x14ac:dyDescent="0.35">
      <c r="A6619" s="69">
        <f t="shared" si="211"/>
        <v>45809</v>
      </c>
      <c r="B6619" t="s">
        <v>921</v>
      </c>
      <c r="C6619" t="s">
        <v>268</v>
      </c>
      <c r="E6619" t="s">
        <v>723</v>
      </c>
      <c r="F6619" t="s">
        <v>724</v>
      </c>
      <c r="G6619" t="s">
        <v>25</v>
      </c>
      <c r="H6619">
        <v>11795</v>
      </c>
      <c r="I6619" s="68" t="str">
        <f>VLOOKUP(E6619,Refs!$P$2:$R$29,3,FALSE)</f>
        <v>Y58</v>
      </c>
      <c r="J6619" s="68" t="str">
        <f>VLOOKUP(E6619,Refs!$P$2:$S$29,4,FALSE)</f>
        <v>South West</v>
      </c>
      <c r="K6619" s="28">
        <f t="shared" si="210"/>
        <v>11795</v>
      </c>
    </row>
    <row r="6620" spans="1:11" x14ac:dyDescent="0.35">
      <c r="A6620" s="69">
        <f t="shared" si="211"/>
        <v>45809</v>
      </c>
      <c r="B6620" t="s">
        <v>921</v>
      </c>
      <c r="C6620" t="s">
        <v>268</v>
      </c>
      <c r="E6620" t="s">
        <v>723</v>
      </c>
      <c r="F6620" t="s">
        <v>724</v>
      </c>
      <c r="G6620" t="s">
        <v>81</v>
      </c>
      <c r="H6620">
        <v>0</v>
      </c>
      <c r="I6620" s="68" t="str">
        <f>VLOOKUP(E6620,Refs!$P$2:$R$29,3,FALSE)</f>
        <v>Y58</v>
      </c>
      <c r="J6620" s="68" t="str">
        <f>VLOOKUP(E6620,Refs!$P$2:$S$29,4,FALSE)</f>
        <v>South West</v>
      </c>
      <c r="K6620" s="28" t="str">
        <f t="shared" si="210"/>
        <v/>
      </c>
    </row>
    <row r="6621" spans="1:11" x14ac:dyDescent="0.35">
      <c r="A6621" s="69">
        <f t="shared" si="211"/>
        <v>45809</v>
      </c>
      <c r="B6621" t="s">
        <v>921</v>
      </c>
      <c r="C6621" t="s">
        <v>268</v>
      </c>
      <c r="E6621" t="s">
        <v>723</v>
      </c>
      <c r="F6621" t="s">
        <v>724</v>
      </c>
      <c r="G6621" t="s">
        <v>82</v>
      </c>
      <c r="H6621">
        <v>4634</v>
      </c>
      <c r="I6621" s="68" t="str">
        <f>VLOOKUP(E6621,Refs!$P$2:$R$29,3,FALSE)</f>
        <v>Y58</v>
      </c>
      <c r="J6621" s="68" t="str">
        <f>VLOOKUP(E6621,Refs!$P$2:$S$29,4,FALSE)</f>
        <v>South West</v>
      </c>
      <c r="K6621" s="28">
        <f t="shared" si="210"/>
        <v>4634</v>
      </c>
    </row>
    <row r="6622" spans="1:11" x14ac:dyDescent="0.35">
      <c r="A6622" s="69">
        <f t="shared" si="211"/>
        <v>45809</v>
      </c>
      <c r="B6622" t="s">
        <v>921</v>
      </c>
      <c r="C6622" t="s">
        <v>268</v>
      </c>
      <c r="E6622" t="s">
        <v>723</v>
      </c>
      <c r="F6622" t="s">
        <v>724</v>
      </c>
      <c r="G6622" t="s">
        <v>83</v>
      </c>
      <c r="H6622">
        <v>1628</v>
      </c>
      <c r="I6622" s="68" t="str">
        <f>VLOOKUP(E6622,Refs!$P$2:$R$29,3,FALSE)</f>
        <v>Y58</v>
      </c>
      <c r="J6622" s="68" t="str">
        <f>VLOOKUP(E6622,Refs!$P$2:$S$29,4,FALSE)</f>
        <v>South West</v>
      </c>
      <c r="K6622" s="28">
        <f t="shared" si="210"/>
        <v>1628</v>
      </c>
    </row>
    <row r="6623" spans="1:11" x14ac:dyDescent="0.35">
      <c r="A6623" s="69">
        <f t="shared" si="211"/>
        <v>45809</v>
      </c>
      <c r="B6623" t="s">
        <v>921</v>
      </c>
      <c r="C6623" t="s">
        <v>268</v>
      </c>
      <c r="E6623" t="s">
        <v>723</v>
      </c>
      <c r="F6623" t="s">
        <v>724</v>
      </c>
      <c r="G6623" t="s">
        <v>84</v>
      </c>
      <c r="H6623">
        <v>7131</v>
      </c>
      <c r="I6623" s="68" t="str">
        <f>VLOOKUP(E6623,Refs!$P$2:$R$29,3,FALSE)</f>
        <v>Y58</v>
      </c>
      <c r="J6623" s="68" t="str">
        <f>VLOOKUP(E6623,Refs!$P$2:$S$29,4,FALSE)</f>
        <v>South West</v>
      </c>
      <c r="K6623" s="28">
        <f t="shared" si="210"/>
        <v>7131</v>
      </c>
    </row>
    <row r="6624" spans="1:11" x14ac:dyDescent="0.35">
      <c r="A6624" s="69">
        <f t="shared" si="211"/>
        <v>45809</v>
      </c>
      <c r="B6624" t="s">
        <v>921</v>
      </c>
      <c r="C6624" t="s">
        <v>268</v>
      </c>
      <c r="E6624" t="s">
        <v>723</v>
      </c>
      <c r="F6624" t="s">
        <v>724</v>
      </c>
      <c r="G6624" t="s">
        <v>85</v>
      </c>
      <c r="H6624">
        <v>25689</v>
      </c>
      <c r="I6624" s="68" t="str">
        <f>VLOOKUP(E6624,Refs!$P$2:$R$29,3,FALSE)</f>
        <v>Y58</v>
      </c>
      <c r="J6624" s="68" t="str">
        <f>VLOOKUP(E6624,Refs!$P$2:$S$29,4,FALSE)</f>
        <v>South West</v>
      </c>
      <c r="K6624" s="28">
        <f t="shared" si="210"/>
        <v>25689</v>
      </c>
    </row>
    <row r="6625" spans="1:11" x14ac:dyDescent="0.35">
      <c r="A6625" s="69">
        <f t="shared" si="211"/>
        <v>45809</v>
      </c>
      <c r="B6625" t="s">
        <v>921</v>
      </c>
      <c r="C6625" t="s">
        <v>268</v>
      </c>
      <c r="E6625" t="s">
        <v>723</v>
      </c>
      <c r="F6625" t="s">
        <v>724</v>
      </c>
      <c r="G6625" t="s">
        <v>86</v>
      </c>
      <c r="H6625">
        <v>2934</v>
      </c>
      <c r="I6625" s="68" t="str">
        <f>VLOOKUP(E6625,Refs!$P$2:$R$29,3,FALSE)</f>
        <v>Y58</v>
      </c>
      <c r="J6625" s="68" t="str">
        <f>VLOOKUP(E6625,Refs!$P$2:$S$29,4,FALSE)</f>
        <v>South West</v>
      </c>
      <c r="K6625" s="28">
        <f t="shared" si="210"/>
        <v>2934</v>
      </c>
    </row>
    <row r="6626" spans="1:11" x14ac:dyDescent="0.35">
      <c r="A6626" s="69">
        <f t="shared" si="211"/>
        <v>45809</v>
      </c>
      <c r="B6626" t="s">
        <v>921</v>
      </c>
      <c r="C6626" t="s">
        <v>268</v>
      </c>
      <c r="E6626" t="s">
        <v>723</v>
      </c>
      <c r="F6626" t="s">
        <v>724</v>
      </c>
      <c r="G6626" t="s">
        <v>87</v>
      </c>
      <c r="H6626">
        <v>1771</v>
      </c>
      <c r="I6626" s="68" t="str">
        <f>VLOOKUP(E6626,Refs!$P$2:$R$29,3,FALSE)</f>
        <v>Y58</v>
      </c>
      <c r="J6626" s="68" t="str">
        <f>VLOOKUP(E6626,Refs!$P$2:$S$29,4,FALSE)</f>
        <v>South West</v>
      </c>
      <c r="K6626" s="28">
        <f t="shared" si="210"/>
        <v>1771</v>
      </c>
    </row>
    <row r="6627" spans="1:11" x14ac:dyDescent="0.35">
      <c r="A6627" s="69">
        <f t="shared" si="211"/>
        <v>45809</v>
      </c>
      <c r="B6627" t="s">
        <v>921</v>
      </c>
      <c r="C6627" t="s">
        <v>268</v>
      </c>
      <c r="E6627" t="s">
        <v>723</v>
      </c>
      <c r="F6627" t="s">
        <v>724</v>
      </c>
      <c r="G6627" t="s">
        <v>88</v>
      </c>
      <c r="H6627">
        <v>11961</v>
      </c>
      <c r="I6627" s="68" t="str">
        <f>VLOOKUP(E6627,Refs!$P$2:$R$29,3,FALSE)</f>
        <v>Y58</v>
      </c>
      <c r="J6627" s="68" t="str">
        <f>VLOOKUP(E6627,Refs!$P$2:$S$29,4,FALSE)</f>
        <v>South West</v>
      </c>
      <c r="K6627" s="28">
        <f t="shared" si="210"/>
        <v>11961</v>
      </c>
    </row>
    <row r="6628" spans="1:11" x14ac:dyDescent="0.35">
      <c r="A6628" s="69">
        <f t="shared" si="211"/>
        <v>45809</v>
      </c>
      <c r="B6628" t="s">
        <v>921</v>
      </c>
      <c r="C6628" t="s">
        <v>268</v>
      </c>
      <c r="E6628" t="s">
        <v>723</v>
      </c>
      <c r="F6628" t="s">
        <v>724</v>
      </c>
      <c r="G6628" t="s">
        <v>89</v>
      </c>
      <c r="H6628">
        <v>39167</v>
      </c>
      <c r="I6628" s="68" t="str">
        <f>VLOOKUP(E6628,Refs!$P$2:$R$29,3,FALSE)</f>
        <v>Y58</v>
      </c>
      <c r="J6628" s="68" t="str">
        <f>VLOOKUP(E6628,Refs!$P$2:$S$29,4,FALSE)</f>
        <v>South West</v>
      </c>
      <c r="K6628" s="28">
        <f t="shared" si="210"/>
        <v>39167</v>
      </c>
    </row>
    <row r="6629" spans="1:11" x14ac:dyDescent="0.35">
      <c r="A6629" s="69">
        <f t="shared" si="211"/>
        <v>45809</v>
      </c>
      <c r="B6629" t="s">
        <v>921</v>
      </c>
      <c r="C6629" t="s">
        <v>268</v>
      </c>
      <c r="E6629" t="s">
        <v>723</v>
      </c>
      <c r="F6629" t="s">
        <v>724</v>
      </c>
      <c r="G6629" t="s">
        <v>90</v>
      </c>
      <c r="H6629">
        <v>16824</v>
      </c>
      <c r="I6629" s="68" t="str">
        <f>VLOOKUP(E6629,Refs!$P$2:$R$29,3,FALSE)</f>
        <v>Y58</v>
      </c>
      <c r="J6629" s="68" t="str">
        <f>VLOOKUP(E6629,Refs!$P$2:$S$29,4,FALSE)</f>
        <v>South West</v>
      </c>
      <c r="K6629" s="28">
        <f t="shared" si="210"/>
        <v>16824</v>
      </c>
    </row>
    <row r="6630" spans="1:11" x14ac:dyDescent="0.35">
      <c r="A6630" s="69">
        <f t="shared" si="211"/>
        <v>45809</v>
      </c>
      <c r="B6630" t="s">
        <v>921</v>
      </c>
      <c r="C6630" t="s">
        <v>268</v>
      </c>
      <c r="E6630" t="s">
        <v>723</v>
      </c>
      <c r="F6630" t="s">
        <v>724</v>
      </c>
      <c r="G6630" t="s">
        <v>27</v>
      </c>
      <c r="H6630">
        <v>2083</v>
      </c>
      <c r="I6630" s="68" t="str">
        <f>VLOOKUP(E6630,Refs!$P$2:$R$29,3,FALSE)</f>
        <v>Y58</v>
      </c>
      <c r="J6630" s="68" t="str">
        <f>VLOOKUP(E6630,Refs!$P$2:$S$29,4,FALSE)</f>
        <v>South West</v>
      </c>
      <c r="K6630" s="28">
        <f t="shared" si="210"/>
        <v>2083</v>
      </c>
    </row>
    <row r="6631" spans="1:11" x14ac:dyDescent="0.35">
      <c r="A6631" s="69">
        <f t="shared" si="211"/>
        <v>45809</v>
      </c>
      <c r="B6631" t="s">
        <v>921</v>
      </c>
      <c r="C6631" t="s">
        <v>268</v>
      </c>
      <c r="E6631" t="s">
        <v>723</v>
      </c>
      <c r="F6631" t="s">
        <v>724</v>
      </c>
      <c r="G6631" t="s">
        <v>29</v>
      </c>
      <c r="H6631">
        <v>693</v>
      </c>
      <c r="I6631" s="68" t="str">
        <f>VLOOKUP(E6631,Refs!$P$2:$R$29,3,FALSE)</f>
        <v>Y58</v>
      </c>
      <c r="J6631" s="68" t="str">
        <f>VLOOKUP(E6631,Refs!$P$2:$S$29,4,FALSE)</f>
        <v>South West</v>
      </c>
      <c r="K6631" s="28">
        <f t="shared" si="210"/>
        <v>693</v>
      </c>
    </row>
    <row r="6632" spans="1:11" x14ac:dyDescent="0.35">
      <c r="A6632" s="69">
        <f t="shared" si="211"/>
        <v>45809</v>
      </c>
      <c r="B6632" t="s">
        <v>921</v>
      </c>
      <c r="C6632" t="s">
        <v>268</v>
      </c>
      <c r="E6632" t="s">
        <v>723</v>
      </c>
      <c r="F6632" t="s">
        <v>724</v>
      </c>
      <c r="G6632" t="s">
        <v>91</v>
      </c>
      <c r="H6632">
        <v>663</v>
      </c>
      <c r="I6632" s="68" t="str">
        <f>VLOOKUP(E6632,Refs!$P$2:$R$29,3,FALSE)</f>
        <v>Y58</v>
      </c>
      <c r="J6632" s="68" t="str">
        <f>VLOOKUP(E6632,Refs!$P$2:$S$29,4,FALSE)</f>
        <v>South West</v>
      </c>
      <c r="K6632" s="28">
        <f t="shared" si="210"/>
        <v>663</v>
      </c>
    </row>
    <row r="6633" spans="1:11" x14ac:dyDescent="0.35">
      <c r="A6633" s="69">
        <f t="shared" si="211"/>
        <v>45809</v>
      </c>
      <c r="B6633" t="s">
        <v>921</v>
      </c>
      <c r="C6633" t="s">
        <v>268</v>
      </c>
      <c r="E6633" t="s">
        <v>723</v>
      </c>
      <c r="F6633" t="s">
        <v>724</v>
      </c>
      <c r="G6633" t="s">
        <v>92</v>
      </c>
      <c r="H6633">
        <v>3</v>
      </c>
      <c r="I6633" s="68" t="str">
        <f>VLOOKUP(E6633,Refs!$P$2:$R$29,3,FALSE)</f>
        <v>Y58</v>
      </c>
      <c r="J6633" s="68" t="str">
        <f>VLOOKUP(E6633,Refs!$P$2:$S$29,4,FALSE)</f>
        <v>South West</v>
      </c>
      <c r="K6633" s="28">
        <f t="shared" si="210"/>
        <v>3</v>
      </c>
    </row>
    <row r="6634" spans="1:11" x14ac:dyDescent="0.35">
      <c r="A6634" s="69">
        <f t="shared" si="211"/>
        <v>45809</v>
      </c>
      <c r="B6634" t="s">
        <v>921</v>
      </c>
      <c r="C6634" t="s">
        <v>268</v>
      </c>
      <c r="E6634" t="s">
        <v>723</v>
      </c>
      <c r="F6634" t="s">
        <v>724</v>
      </c>
      <c r="G6634" t="s">
        <v>93</v>
      </c>
      <c r="H6634">
        <v>518</v>
      </c>
      <c r="I6634" s="68" t="str">
        <f>VLOOKUP(E6634,Refs!$P$2:$R$29,3,FALSE)</f>
        <v>Y58</v>
      </c>
      <c r="J6634" s="68" t="str">
        <f>VLOOKUP(E6634,Refs!$P$2:$S$29,4,FALSE)</f>
        <v>South West</v>
      </c>
      <c r="K6634" s="28">
        <f t="shared" si="210"/>
        <v>518</v>
      </c>
    </row>
    <row r="6635" spans="1:11" x14ac:dyDescent="0.35">
      <c r="A6635" s="69">
        <f t="shared" si="211"/>
        <v>45809</v>
      </c>
      <c r="B6635" t="s">
        <v>921</v>
      </c>
      <c r="C6635" t="s">
        <v>268</v>
      </c>
      <c r="E6635" t="s">
        <v>723</v>
      </c>
      <c r="F6635" t="s">
        <v>724</v>
      </c>
      <c r="G6635" t="s">
        <v>94</v>
      </c>
      <c r="H6635">
        <v>64</v>
      </c>
      <c r="I6635" s="68" t="str">
        <f>VLOOKUP(E6635,Refs!$P$2:$R$29,3,FALSE)</f>
        <v>Y58</v>
      </c>
      <c r="J6635" s="68" t="str">
        <f>VLOOKUP(E6635,Refs!$P$2:$S$29,4,FALSE)</f>
        <v>South West</v>
      </c>
      <c r="K6635" s="28">
        <f t="shared" si="210"/>
        <v>64</v>
      </c>
    </row>
    <row r="6636" spans="1:11" x14ac:dyDescent="0.35">
      <c r="A6636" s="69">
        <f t="shared" si="211"/>
        <v>45809</v>
      </c>
      <c r="B6636" t="s">
        <v>921</v>
      </c>
      <c r="C6636" t="s">
        <v>268</v>
      </c>
      <c r="E6636" t="s">
        <v>723</v>
      </c>
      <c r="F6636" t="s">
        <v>724</v>
      </c>
      <c r="G6636" t="s">
        <v>95</v>
      </c>
      <c r="H6636">
        <v>1541</v>
      </c>
      <c r="I6636" s="68" t="str">
        <f>VLOOKUP(E6636,Refs!$P$2:$R$29,3,FALSE)</f>
        <v>Y58</v>
      </c>
      <c r="J6636" s="68" t="str">
        <f>VLOOKUP(E6636,Refs!$P$2:$S$29,4,FALSE)</f>
        <v>South West</v>
      </c>
      <c r="K6636" s="28">
        <f t="shared" si="210"/>
        <v>1541</v>
      </c>
    </row>
    <row r="6637" spans="1:11" x14ac:dyDescent="0.35">
      <c r="A6637" s="69">
        <f t="shared" si="211"/>
        <v>45809</v>
      </c>
      <c r="B6637" t="s">
        <v>921</v>
      </c>
      <c r="C6637" t="s">
        <v>268</v>
      </c>
      <c r="E6637" t="s">
        <v>723</v>
      </c>
      <c r="F6637" t="s">
        <v>724</v>
      </c>
      <c r="G6637" t="s">
        <v>96</v>
      </c>
      <c r="H6637">
        <v>331</v>
      </c>
      <c r="I6637" s="68" t="str">
        <f>VLOOKUP(E6637,Refs!$P$2:$R$29,3,FALSE)</f>
        <v>Y58</v>
      </c>
      <c r="J6637" s="68" t="str">
        <f>VLOOKUP(E6637,Refs!$P$2:$S$29,4,FALSE)</f>
        <v>South West</v>
      </c>
      <c r="K6637" s="28">
        <f t="shared" si="210"/>
        <v>331</v>
      </c>
    </row>
    <row r="6638" spans="1:11" x14ac:dyDescent="0.35">
      <c r="A6638" s="69">
        <f t="shared" si="211"/>
        <v>45809</v>
      </c>
      <c r="B6638" t="s">
        <v>921</v>
      </c>
      <c r="C6638" t="s">
        <v>268</v>
      </c>
      <c r="E6638" t="s">
        <v>723</v>
      </c>
      <c r="F6638" t="s">
        <v>724</v>
      </c>
      <c r="G6638" t="s">
        <v>97</v>
      </c>
      <c r="H6638">
        <v>5788</v>
      </c>
      <c r="I6638" s="68" t="str">
        <f>VLOOKUP(E6638,Refs!$P$2:$R$29,3,FALSE)</f>
        <v>Y58</v>
      </c>
      <c r="J6638" s="68" t="str">
        <f>VLOOKUP(E6638,Refs!$P$2:$S$29,4,FALSE)</f>
        <v>South West</v>
      </c>
      <c r="K6638" s="28">
        <f t="shared" si="210"/>
        <v>5788</v>
      </c>
    </row>
    <row r="6639" spans="1:11" x14ac:dyDescent="0.35">
      <c r="A6639" s="69">
        <f t="shared" si="211"/>
        <v>45809</v>
      </c>
      <c r="B6639" t="s">
        <v>921</v>
      </c>
      <c r="C6639" t="s">
        <v>268</v>
      </c>
      <c r="E6639" t="s">
        <v>723</v>
      </c>
      <c r="F6639" t="s">
        <v>724</v>
      </c>
      <c r="G6639" t="s">
        <v>31</v>
      </c>
      <c r="H6639">
        <v>5565</v>
      </c>
      <c r="I6639" s="68" t="str">
        <f>VLOOKUP(E6639,Refs!$P$2:$R$29,3,FALSE)</f>
        <v>Y58</v>
      </c>
      <c r="J6639" s="68" t="str">
        <f>VLOOKUP(E6639,Refs!$P$2:$S$29,4,FALSE)</f>
        <v>South West</v>
      </c>
      <c r="K6639" s="28">
        <f t="shared" si="210"/>
        <v>5565</v>
      </c>
    </row>
    <row r="6640" spans="1:11" x14ac:dyDescent="0.35">
      <c r="A6640" s="69">
        <f t="shared" si="211"/>
        <v>45809</v>
      </c>
      <c r="B6640" t="s">
        <v>921</v>
      </c>
      <c r="C6640" t="s">
        <v>268</v>
      </c>
      <c r="E6640" t="s">
        <v>723</v>
      </c>
      <c r="F6640" t="s">
        <v>724</v>
      </c>
      <c r="G6640" t="s">
        <v>98</v>
      </c>
      <c r="H6640">
        <v>660</v>
      </c>
      <c r="I6640" s="68" t="str">
        <f>VLOOKUP(E6640,Refs!$P$2:$R$29,3,FALSE)</f>
        <v>Y58</v>
      </c>
      <c r="J6640" s="68" t="str">
        <f>VLOOKUP(E6640,Refs!$P$2:$S$29,4,FALSE)</f>
        <v>South West</v>
      </c>
      <c r="K6640" s="28">
        <f t="shared" si="210"/>
        <v>660</v>
      </c>
    </row>
    <row r="6641" spans="1:11" x14ac:dyDescent="0.35">
      <c r="A6641" s="69">
        <f t="shared" si="211"/>
        <v>45809</v>
      </c>
      <c r="B6641" t="s">
        <v>921</v>
      </c>
      <c r="C6641" t="s">
        <v>268</v>
      </c>
      <c r="E6641" t="s">
        <v>723</v>
      </c>
      <c r="F6641" t="s">
        <v>724</v>
      </c>
      <c r="G6641" t="s">
        <v>99</v>
      </c>
      <c r="H6641">
        <v>1977</v>
      </c>
      <c r="I6641" s="68" t="str">
        <f>VLOOKUP(E6641,Refs!$P$2:$R$29,3,FALSE)</f>
        <v>Y58</v>
      </c>
      <c r="J6641" s="68" t="str">
        <f>VLOOKUP(E6641,Refs!$P$2:$S$29,4,FALSE)</f>
        <v>South West</v>
      </c>
      <c r="K6641" s="28">
        <f t="shared" si="210"/>
        <v>1977</v>
      </c>
    </row>
    <row r="6642" spans="1:11" x14ac:dyDescent="0.35">
      <c r="A6642" s="69">
        <f t="shared" si="211"/>
        <v>45809</v>
      </c>
      <c r="B6642" t="s">
        <v>921</v>
      </c>
      <c r="C6642" t="s">
        <v>268</v>
      </c>
      <c r="E6642" t="s">
        <v>723</v>
      </c>
      <c r="F6642" t="s">
        <v>724</v>
      </c>
      <c r="G6642" t="s">
        <v>100</v>
      </c>
      <c r="H6642">
        <v>1881</v>
      </c>
      <c r="I6642" s="68" t="str">
        <f>VLOOKUP(E6642,Refs!$P$2:$R$29,3,FALSE)</f>
        <v>Y58</v>
      </c>
      <c r="J6642" s="68" t="str">
        <f>VLOOKUP(E6642,Refs!$P$2:$S$29,4,FALSE)</f>
        <v>South West</v>
      </c>
      <c r="K6642" s="28">
        <f t="shared" si="210"/>
        <v>1881</v>
      </c>
    </row>
    <row r="6643" spans="1:11" x14ac:dyDescent="0.35">
      <c r="A6643" s="69">
        <f t="shared" si="211"/>
        <v>45809</v>
      </c>
      <c r="B6643" t="s">
        <v>921</v>
      </c>
      <c r="C6643" t="s">
        <v>268</v>
      </c>
      <c r="E6643" t="s">
        <v>723</v>
      </c>
      <c r="F6643" t="s">
        <v>724</v>
      </c>
      <c r="G6643" t="s">
        <v>101</v>
      </c>
      <c r="H6643">
        <v>698</v>
      </c>
      <c r="I6643" s="68" t="str">
        <f>VLOOKUP(E6643,Refs!$P$2:$R$29,3,FALSE)</f>
        <v>Y58</v>
      </c>
      <c r="J6643" s="68" t="str">
        <f>VLOOKUP(E6643,Refs!$P$2:$S$29,4,FALSE)</f>
        <v>South West</v>
      </c>
      <c r="K6643" s="28">
        <f t="shared" si="210"/>
        <v>698</v>
      </c>
    </row>
    <row r="6644" spans="1:11" x14ac:dyDescent="0.35">
      <c r="A6644" s="69">
        <f t="shared" si="211"/>
        <v>45809</v>
      </c>
      <c r="B6644" t="s">
        <v>921</v>
      </c>
      <c r="C6644" t="s">
        <v>268</v>
      </c>
      <c r="E6644" t="s">
        <v>723</v>
      </c>
      <c r="F6644" t="s">
        <v>724</v>
      </c>
      <c r="G6644" t="s">
        <v>102</v>
      </c>
      <c r="H6644">
        <v>248</v>
      </c>
      <c r="I6644" s="68" t="str">
        <f>VLOOKUP(E6644,Refs!$P$2:$R$29,3,FALSE)</f>
        <v>Y58</v>
      </c>
      <c r="J6644" s="68" t="str">
        <f>VLOOKUP(E6644,Refs!$P$2:$S$29,4,FALSE)</f>
        <v>South West</v>
      </c>
      <c r="K6644" s="28">
        <f t="shared" si="210"/>
        <v>248</v>
      </c>
    </row>
    <row r="6645" spans="1:11" x14ac:dyDescent="0.35">
      <c r="A6645" s="69">
        <f t="shared" si="211"/>
        <v>45809</v>
      </c>
      <c r="B6645" t="s">
        <v>921</v>
      </c>
      <c r="C6645" t="s">
        <v>268</v>
      </c>
      <c r="E6645" t="s">
        <v>723</v>
      </c>
      <c r="F6645" t="s">
        <v>724</v>
      </c>
      <c r="G6645" t="s">
        <v>103</v>
      </c>
      <c r="H6645">
        <v>105</v>
      </c>
      <c r="I6645" s="68" t="str">
        <f>VLOOKUP(E6645,Refs!$P$2:$R$29,3,FALSE)</f>
        <v>Y58</v>
      </c>
      <c r="J6645" s="68" t="str">
        <f>VLOOKUP(E6645,Refs!$P$2:$S$29,4,FALSE)</f>
        <v>South West</v>
      </c>
      <c r="K6645" s="28">
        <f t="shared" si="210"/>
        <v>105</v>
      </c>
    </row>
    <row r="6646" spans="1:11" x14ac:dyDescent="0.35">
      <c r="A6646" s="69">
        <f t="shared" si="211"/>
        <v>45809</v>
      </c>
      <c r="B6646" t="s">
        <v>921</v>
      </c>
      <c r="C6646" t="s">
        <v>268</v>
      </c>
      <c r="E6646" t="s">
        <v>723</v>
      </c>
      <c r="F6646" t="s">
        <v>724</v>
      </c>
      <c r="G6646" t="s">
        <v>104</v>
      </c>
      <c r="H6646">
        <v>1665</v>
      </c>
      <c r="I6646" s="68" t="str">
        <f>VLOOKUP(E6646,Refs!$P$2:$R$29,3,FALSE)</f>
        <v>Y58</v>
      </c>
      <c r="J6646" s="68" t="str">
        <f>VLOOKUP(E6646,Refs!$P$2:$S$29,4,FALSE)</f>
        <v>South West</v>
      </c>
      <c r="K6646" s="28">
        <f t="shared" si="210"/>
        <v>1665</v>
      </c>
    </row>
    <row r="6647" spans="1:11" x14ac:dyDescent="0.35">
      <c r="A6647" s="69">
        <f t="shared" si="211"/>
        <v>45809</v>
      </c>
      <c r="B6647" t="s">
        <v>921</v>
      </c>
      <c r="C6647" t="s">
        <v>268</v>
      </c>
      <c r="E6647" t="s">
        <v>723</v>
      </c>
      <c r="F6647" t="s">
        <v>724</v>
      </c>
      <c r="G6647" t="s">
        <v>105</v>
      </c>
      <c r="H6647">
        <v>13389334</v>
      </c>
      <c r="I6647" s="68" t="str">
        <f>VLOOKUP(E6647,Refs!$P$2:$R$29,3,FALSE)</f>
        <v>Y58</v>
      </c>
      <c r="J6647" s="68" t="str">
        <f>VLOOKUP(E6647,Refs!$P$2:$S$29,4,FALSE)</f>
        <v>South West</v>
      </c>
      <c r="K6647" s="28">
        <f t="shared" si="210"/>
        <v>13389334</v>
      </c>
    </row>
    <row r="6648" spans="1:11" x14ac:dyDescent="0.35">
      <c r="A6648" s="69">
        <f t="shared" si="211"/>
        <v>45809</v>
      </c>
      <c r="B6648" t="s">
        <v>921</v>
      </c>
      <c r="C6648" t="s">
        <v>268</v>
      </c>
      <c r="E6648" t="s">
        <v>723</v>
      </c>
      <c r="F6648" t="s">
        <v>724</v>
      </c>
      <c r="G6648" t="s">
        <v>106</v>
      </c>
      <c r="H6648">
        <v>1489</v>
      </c>
      <c r="I6648" s="68" t="str">
        <f>VLOOKUP(E6648,Refs!$P$2:$R$29,3,FALSE)</f>
        <v>Y58</v>
      </c>
      <c r="J6648" s="68" t="str">
        <f>VLOOKUP(E6648,Refs!$P$2:$S$29,4,FALSE)</f>
        <v>South West</v>
      </c>
      <c r="K6648" s="28">
        <f t="shared" si="210"/>
        <v>1489</v>
      </c>
    </row>
    <row r="6649" spans="1:11" x14ac:dyDescent="0.35">
      <c r="A6649" s="69">
        <f t="shared" si="211"/>
        <v>45809</v>
      </c>
      <c r="B6649" t="s">
        <v>921</v>
      </c>
      <c r="C6649" t="s">
        <v>268</v>
      </c>
      <c r="E6649" t="s">
        <v>723</v>
      </c>
      <c r="F6649" t="s">
        <v>724</v>
      </c>
      <c r="G6649" t="s">
        <v>107</v>
      </c>
      <c r="H6649">
        <v>1473</v>
      </c>
      <c r="I6649" s="68" t="str">
        <f>VLOOKUP(E6649,Refs!$P$2:$R$29,3,FALSE)</f>
        <v>Y58</v>
      </c>
      <c r="J6649" s="68" t="str">
        <f>VLOOKUP(E6649,Refs!$P$2:$S$29,4,FALSE)</f>
        <v>South West</v>
      </c>
      <c r="K6649" s="28">
        <f t="shared" si="210"/>
        <v>1473</v>
      </c>
    </row>
    <row r="6650" spans="1:11" x14ac:dyDescent="0.35">
      <c r="A6650" s="69">
        <f t="shared" si="211"/>
        <v>45809</v>
      </c>
      <c r="B6650" t="s">
        <v>921</v>
      </c>
      <c r="C6650" t="s">
        <v>268</v>
      </c>
      <c r="E6650" t="s">
        <v>723</v>
      </c>
      <c r="F6650" t="s">
        <v>724</v>
      </c>
      <c r="G6650" t="s">
        <v>108</v>
      </c>
      <c r="H6650">
        <v>63</v>
      </c>
      <c r="I6650" s="68" t="str">
        <f>VLOOKUP(E6650,Refs!$P$2:$R$29,3,FALSE)</f>
        <v>Y58</v>
      </c>
      <c r="J6650" s="68" t="str">
        <f>VLOOKUP(E6650,Refs!$P$2:$S$29,4,FALSE)</f>
        <v>South West</v>
      </c>
      <c r="K6650" s="28">
        <f t="shared" si="210"/>
        <v>63</v>
      </c>
    </row>
    <row r="6651" spans="1:11" x14ac:dyDescent="0.35">
      <c r="A6651" s="69">
        <f t="shared" si="211"/>
        <v>45809</v>
      </c>
      <c r="B6651" t="s">
        <v>921</v>
      </c>
      <c r="C6651" t="s">
        <v>268</v>
      </c>
      <c r="E6651" t="s">
        <v>723</v>
      </c>
      <c r="F6651" t="s">
        <v>724</v>
      </c>
      <c r="G6651" t="s">
        <v>109</v>
      </c>
      <c r="H6651">
        <v>1287</v>
      </c>
      <c r="I6651" s="68" t="str">
        <f>VLOOKUP(E6651,Refs!$P$2:$R$29,3,FALSE)</f>
        <v>Y58</v>
      </c>
      <c r="J6651" s="68" t="str">
        <f>VLOOKUP(E6651,Refs!$P$2:$S$29,4,FALSE)</f>
        <v>South West</v>
      </c>
      <c r="K6651" s="28">
        <f t="shared" si="210"/>
        <v>1287</v>
      </c>
    </row>
    <row r="6652" spans="1:11" x14ac:dyDescent="0.35">
      <c r="A6652" s="69">
        <f t="shared" si="211"/>
        <v>45809</v>
      </c>
      <c r="B6652" t="s">
        <v>921</v>
      </c>
      <c r="C6652" t="s">
        <v>268</v>
      </c>
      <c r="E6652" t="s">
        <v>723</v>
      </c>
      <c r="F6652" t="s">
        <v>724</v>
      </c>
      <c r="G6652" t="s">
        <v>110</v>
      </c>
      <c r="H6652">
        <v>10322379</v>
      </c>
      <c r="I6652" s="68" t="str">
        <f>VLOOKUP(E6652,Refs!$P$2:$R$29,3,FALSE)</f>
        <v>Y58</v>
      </c>
      <c r="J6652" s="68" t="str">
        <f>VLOOKUP(E6652,Refs!$P$2:$S$29,4,FALSE)</f>
        <v>South West</v>
      </c>
      <c r="K6652" s="28">
        <f t="shared" si="210"/>
        <v>10322379</v>
      </c>
    </row>
    <row r="6653" spans="1:11" x14ac:dyDescent="0.35">
      <c r="A6653" s="69">
        <f t="shared" si="211"/>
        <v>45809</v>
      </c>
      <c r="B6653" t="s">
        <v>921</v>
      </c>
      <c r="C6653" t="s">
        <v>268</v>
      </c>
      <c r="E6653" t="s">
        <v>723</v>
      </c>
      <c r="F6653" t="s">
        <v>724</v>
      </c>
      <c r="G6653" t="s">
        <v>111</v>
      </c>
      <c r="H6653">
        <v>144</v>
      </c>
      <c r="I6653" s="68" t="str">
        <f>VLOOKUP(E6653,Refs!$P$2:$R$29,3,FALSE)</f>
        <v>Y58</v>
      </c>
      <c r="J6653" s="68" t="str">
        <f>VLOOKUP(E6653,Refs!$P$2:$S$29,4,FALSE)</f>
        <v>South West</v>
      </c>
      <c r="K6653" s="28">
        <f t="shared" si="210"/>
        <v>144</v>
      </c>
    </row>
    <row r="6654" spans="1:11" x14ac:dyDescent="0.35">
      <c r="A6654" s="69">
        <f t="shared" si="211"/>
        <v>45809</v>
      </c>
      <c r="B6654" t="s">
        <v>921</v>
      </c>
      <c r="C6654" t="s">
        <v>268</v>
      </c>
      <c r="E6654" t="s">
        <v>723</v>
      </c>
      <c r="F6654" t="s">
        <v>724</v>
      </c>
      <c r="G6654" t="s">
        <v>814</v>
      </c>
      <c r="H6654">
        <v>3165</v>
      </c>
      <c r="I6654" s="68" t="str">
        <f>VLOOKUP(E6654,Refs!$P$2:$R$29,3,FALSE)</f>
        <v>Y58</v>
      </c>
      <c r="J6654" s="68" t="str">
        <f>VLOOKUP(E6654,Refs!$P$2:$S$29,4,FALSE)</f>
        <v>South West</v>
      </c>
      <c r="K6654" s="28">
        <f t="shared" si="210"/>
        <v>3165</v>
      </c>
    </row>
    <row r="6655" spans="1:11" x14ac:dyDescent="0.35">
      <c r="A6655" s="69">
        <f t="shared" si="211"/>
        <v>45809</v>
      </c>
      <c r="B6655" t="s">
        <v>921</v>
      </c>
      <c r="C6655" t="s">
        <v>268</v>
      </c>
      <c r="E6655" t="s">
        <v>723</v>
      </c>
      <c r="F6655" t="s">
        <v>724</v>
      </c>
      <c r="G6655" t="s">
        <v>815</v>
      </c>
      <c r="H6655">
        <v>1978</v>
      </c>
      <c r="I6655" s="68" t="str">
        <f>VLOOKUP(E6655,Refs!$P$2:$R$29,3,FALSE)</f>
        <v>Y58</v>
      </c>
      <c r="J6655" s="68" t="str">
        <f>VLOOKUP(E6655,Refs!$P$2:$S$29,4,FALSE)</f>
        <v>South West</v>
      </c>
      <c r="K6655" s="28">
        <f t="shared" si="210"/>
        <v>1978</v>
      </c>
    </row>
    <row r="6656" spans="1:11" x14ac:dyDescent="0.35">
      <c r="A6656" s="69">
        <f t="shared" si="211"/>
        <v>45809</v>
      </c>
      <c r="B6656" t="s">
        <v>921</v>
      </c>
      <c r="C6656" t="s">
        <v>268</v>
      </c>
      <c r="E6656" t="s">
        <v>723</v>
      </c>
      <c r="F6656" t="s">
        <v>724</v>
      </c>
      <c r="G6656" t="s">
        <v>112</v>
      </c>
      <c r="H6656">
        <v>11371</v>
      </c>
      <c r="I6656" s="68" t="str">
        <f>VLOOKUP(E6656,Refs!$P$2:$R$29,3,FALSE)</f>
        <v>Y58</v>
      </c>
      <c r="J6656" s="68" t="str">
        <f>VLOOKUP(E6656,Refs!$P$2:$S$29,4,FALSE)</f>
        <v>South West</v>
      </c>
      <c r="K6656" s="28">
        <f t="shared" si="210"/>
        <v>11371</v>
      </c>
    </row>
    <row r="6657" spans="1:11" x14ac:dyDescent="0.35">
      <c r="A6657" s="69">
        <f t="shared" si="211"/>
        <v>45809</v>
      </c>
      <c r="B6657" t="s">
        <v>921</v>
      </c>
      <c r="C6657" t="s">
        <v>268</v>
      </c>
      <c r="E6657" t="s">
        <v>723</v>
      </c>
      <c r="F6657" t="s">
        <v>724</v>
      </c>
      <c r="G6657" t="s">
        <v>113</v>
      </c>
      <c r="H6657">
        <v>0</v>
      </c>
      <c r="I6657" s="68" t="str">
        <f>VLOOKUP(E6657,Refs!$P$2:$R$29,3,FALSE)</f>
        <v>Y58</v>
      </c>
      <c r="J6657" s="68" t="str">
        <f>VLOOKUP(E6657,Refs!$P$2:$S$29,4,FALSE)</f>
        <v>South West</v>
      </c>
      <c r="K6657" s="28" t="str">
        <f t="shared" si="210"/>
        <v/>
      </c>
    </row>
    <row r="6658" spans="1:11" x14ac:dyDescent="0.35">
      <c r="A6658" s="69">
        <f t="shared" si="211"/>
        <v>45809</v>
      </c>
      <c r="B6658" t="s">
        <v>921</v>
      </c>
      <c r="C6658" t="s">
        <v>268</v>
      </c>
      <c r="E6658" t="s">
        <v>723</v>
      </c>
      <c r="F6658" t="s">
        <v>724</v>
      </c>
      <c r="G6658" t="s">
        <v>114</v>
      </c>
      <c r="H6658">
        <v>10439</v>
      </c>
      <c r="I6658" s="68" t="str">
        <f>VLOOKUP(E6658,Refs!$P$2:$R$29,3,FALSE)</f>
        <v>Y58</v>
      </c>
      <c r="J6658" s="68" t="str">
        <f>VLOOKUP(E6658,Refs!$P$2:$S$29,4,FALSE)</f>
        <v>South West</v>
      </c>
      <c r="K6658" s="28">
        <f t="shared" ref="K6658:K6721" si="212">IF(OR(H6658="NULL",H6658=0,H6658=""),"",H6658)</f>
        <v>10439</v>
      </c>
    </row>
    <row r="6659" spans="1:11" x14ac:dyDescent="0.35">
      <c r="A6659" s="69">
        <f t="shared" ref="A6659:A6722" si="213">DATEVALUE(RIGHT(B6659,8))</f>
        <v>45809</v>
      </c>
      <c r="B6659" t="s">
        <v>921</v>
      </c>
      <c r="C6659" t="s">
        <v>268</v>
      </c>
      <c r="E6659" t="s">
        <v>723</v>
      </c>
      <c r="F6659" t="s">
        <v>724</v>
      </c>
      <c r="G6659" t="s">
        <v>115</v>
      </c>
      <c r="H6659">
        <v>3239</v>
      </c>
      <c r="I6659" s="68" t="str">
        <f>VLOOKUP(E6659,Refs!$P$2:$R$29,3,FALSE)</f>
        <v>Y58</v>
      </c>
      <c r="J6659" s="68" t="str">
        <f>VLOOKUP(E6659,Refs!$P$2:$S$29,4,FALSE)</f>
        <v>South West</v>
      </c>
      <c r="K6659" s="28">
        <f t="shared" si="212"/>
        <v>3239</v>
      </c>
    </row>
    <row r="6660" spans="1:11" x14ac:dyDescent="0.35">
      <c r="A6660" s="69">
        <f t="shared" si="213"/>
        <v>45809</v>
      </c>
      <c r="B6660" t="s">
        <v>921</v>
      </c>
      <c r="C6660" t="s">
        <v>268</v>
      </c>
      <c r="E6660" t="s">
        <v>723</v>
      </c>
      <c r="F6660" t="s">
        <v>724</v>
      </c>
      <c r="G6660" t="s">
        <v>116</v>
      </c>
      <c r="H6660">
        <v>2289</v>
      </c>
      <c r="I6660" s="68" t="str">
        <f>VLOOKUP(E6660,Refs!$P$2:$R$29,3,FALSE)</f>
        <v>Y58</v>
      </c>
      <c r="J6660" s="68" t="str">
        <f>VLOOKUP(E6660,Refs!$P$2:$S$29,4,FALSE)</f>
        <v>South West</v>
      </c>
      <c r="K6660" s="28">
        <f t="shared" si="212"/>
        <v>2289</v>
      </c>
    </row>
    <row r="6661" spans="1:11" x14ac:dyDescent="0.35">
      <c r="A6661" s="69">
        <f t="shared" si="213"/>
        <v>45809</v>
      </c>
      <c r="B6661" t="s">
        <v>921</v>
      </c>
      <c r="C6661" t="s">
        <v>268</v>
      </c>
      <c r="E6661" t="s">
        <v>723</v>
      </c>
      <c r="F6661" t="s">
        <v>724</v>
      </c>
      <c r="G6661" t="s">
        <v>117</v>
      </c>
      <c r="H6661">
        <v>887</v>
      </c>
      <c r="I6661" s="68" t="str">
        <f>VLOOKUP(E6661,Refs!$P$2:$R$29,3,FALSE)</f>
        <v>Y58</v>
      </c>
      <c r="J6661" s="68" t="str">
        <f>VLOOKUP(E6661,Refs!$P$2:$S$29,4,FALSE)</f>
        <v>South West</v>
      </c>
      <c r="K6661" s="28">
        <f t="shared" si="212"/>
        <v>887</v>
      </c>
    </row>
    <row r="6662" spans="1:11" x14ac:dyDescent="0.35">
      <c r="A6662" s="69">
        <f t="shared" si="213"/>
        <v>45809</v>
      </c>
      <c r="B6662" t="s">
        <v>921</v>
      </c>
      <c r="C6662" t="s">
        <v>268</v>
      </c>
      <c r="E6662" t="s">
        <v>723</v>
      </c>
      <c r="F6662" t="s">
        <v>724</v>
      </c>
      <c r="G6662" t="s">
        <v>118</v>
      </c>
      <c r="H6662">
        <v>2330</v>
      </c>
      <c r="I6662" s="68" t="str">
        <f>VLOOKUP(E6662,Refs!$P$2:$R$29,3,FALSE)</f>
        <v>Y58</v>
      </c>
      <c r="J6662" s="68" t="str">
        <f>VLOOKUP(E6662,Refs!$P$2:$S$29,4,FALSE)</f>
        <v>South West</v>
      </c>
      <c r="K6662" s="28">
        <f t="shared" si="212"/>
        <v>2330</v>
      </c>
    </row>
    <row r="6663" spans="1:11" x14ac:dyDescent="0.35">
      <c r="A6663" s="69">
        <f t="shared" si="213"/>
        <v>45809</v>
      </c>
      <c r="B6663" t="s">
        <v>921</v>
      </c>
      <c r="C6663" t="s">
        <v>268</v>
      </c>
      <c r="E6663" t="s">
        <v>723</v>
      </c>
      <c r="F6663" t="s">
        <v>724</v>
      </c>
      <c r="G6663" t="s">
        <v>119</v>
      </c>
      <c r="H6663">
        <v>2288</v>
      </c>
      <c r="I6663" s="68" t="str">
        <f>VLOOKUP(E6663,Refs!$P$2:$R$29,3,FALSE)</f>
        <v>Y58</v>
      </c>
      <c r="J6663" s="68" t="str">
        <f>VLOOKUP(E6663,Refs!$P$2:$S$29,4,FALSE)</f>
        <v>South West</v>
      </c>
      <c r="K6663" s="28">
        <f t="shared" si="212"/>
        <v>2288</v>
      </c>
    </row>
    <row r="6664" spans="1:11" x14ac:dyDescent="0.35">
      <c r="A6664" s="69">
        <f t="shared" si="213"/>
        <v>45809</v>
      </c>
      <c r="B6664" t="s">
        <v>921</v>
      </c>
      <c r="C6664" t="s">
        <v>268</v>
      </c>
      <c r="E6664" t="s">
        <v>723</v>
      </c>
      <c r="F6664" t="s">
        <v>724</v>
      </c>
      <c r="G6664" t="s">
        <v>120</v>
      </c>
      <c r="H6664">
        <v>318</v>
      </c>
      <c r="I6664" s="68" t="str">
        <f>VLOOKUP(E6664,Refs!$P$2:$R$29,3,FALSE)</f>
        <v>Y58</v>
      </c>
      <c r="J6664" s="68" t="str">
        <f>VLOOKUP(E6664,Refs!$P$2:$S$29,4,FALSE)</f>
        <v>South West</v>
      </c>
      <c r="K6664" s="28">
        <f t="shared" si="212"/>
        <v>318</v>
      </c>
    </row>
    <row r="6665" spans="1:11" x14ac:dyDescent="0.35">
      <c r="A6665" s="69">
        <f t="shared" si="213"/>
        <v>45809</v>
      </c>
      <c r="B6665" t="s">
        <v>921</v>
      </c>
      <c r="C6665" t="s">
        <v>268</v>
      </c>
      <c r="E6665" t="s">
        <v>723</v>
      </c>
      <c r="F6665" t="s">
        <v>724</v>
      </c>
      <c r="G6665" t="s">
        <v>121</v>
      </c>
      <c r="H6665">
        <v>40</v>
      </c>
      <c r="I6665" s="68" t="str">
        <f>VLOOKUP(E6665,Refs!$P$2:$R$29,3,FALSE)</f>
        <v>Y58</v>
      </c>
      <c r="J6665" s="68" t="str">
        <f>VLOOKUP(E6665,Refs!$P$2:$S$29,4,FALSE)</f>
        <v>South West</v>
      </c>
      <c r="K6665" s="28">
        <f t="shared" si="212"/>
        <v>40</v>
      </c>
    </row>
    <row r="6666" spans="1:11" x14ac:dyDescent="0.35">
      <c r="A6666" s="69">
        <f t="shared" si="213"/>
        <v>45809</v>
      </c>
      <c r="B6666" t="s">
        <v>921</v>
      </c>
      <c r="C6666" t="s">
        <v>268</v>
      </c>
      <c r="E6666" t="s">
        <v>723</v>
      </c>
      <c r="F6666" t="s">
        <v>724</v>
      </c>
      <c r="G6666" t="s">
        <v>122</v>
      </c>
      <c r="H6666">
        <v>198</v>
      </c>
      <c r="I6666" s="68" t="str">
        <f>VLOOKUP(E6666,Refs!$P$2:$R$29,3,FALSE)</f>
        <v>Y58</v>
      </c>
      <c r="J6666" s="68" t="str">
        <f>VLOOKUP(E6666,Refs!$P$2:$S$29,4,FALSE)</f>
        <v>South West</v>
      </c>
      <c r="K6666" s="28">
        <f t="shared" si="212"/>
        <v>198</v>
      </c>
    </row>
    <row r="6667" spans="1:11" x14ac:dyDescent="0.35">
      <c r="A6667" s="69">
        <f t="shared" si="213"/>
        <v>45809</v>
      </c>
      <c r="B6667" t="s">
        <v>921</v>
      </c>
      <c r="C6667" t="s">
        <v>268</v>
      </c>
      <c r="E6667" t="s">
        <v>723</v>
      </c>
      <c r="F6667" t="s">
        <v>724</v>
      </c>
      <c r="G6667" t="s">
        <v>123</v>
      </c>
      <c r="H6667">
        <v>24</v>
      </c>
      <c r="I6667" s="68" t="str">
        <f>VLOOKUP(E6667,Refs!$P$2:$R$29,3,FALSE)</f>
        <v>Y58</v>
      </c>
      <c r="J6667" s="68" t="str">
        <f>VLOOKUP(E6667,Refs!$P$2:$S$29,4,FALSE)</f>
        <v>South West</v>
      </c>
      <c r="K6667" s="28">
        <f t="shared" si="212"/>
        <v>24</v>
      </c>
    </row>
    <row r="6668" spans="1:11" x14ac:dyDescent="0.35">
      <c r="A6668" s="69">
        <f t="shared" si="213"/>
        <v>45809</v>
      </c>
      <c r="B6668" t="s">
        <v>921</v>
      </c>
      <c r="C6668" t="s">
        <v>268</v>
      </c>
      <c r="E6668" t="s">
        <v>723</v>
      </c>
      <c r="F6668" t="s">
        <v>724</v>
      </c>
      <c r="G6668" t="s">
        <v>124</v>
      </c>
      <c r="H6668">
        <v>3</v>
      </c>
      <c r="I6668" s="68" t="str">
        <f>VLOOKUP(E6668,Refs!$P$2:$R$29,3,FALSE)</f>
        <v>Y58</v>
      </c>
      <c r="J6668" s="68" t="str">
        <f>VLOOKUP(E6668,Refs!$P$2:$S$29,4,FALSE)</f>
        <v>South West</v>
      </c>
      <c r="K6668" s="28">
        <f t="shared" si="212"/>
        <v>3</v>
      </c>
    </row>
    <row r="6669" spans="1:11" x14ac:dyDescent="0.35">
      <c r="A6669" s="69">
        <f t="shared" si="213"/>
        <v>45809</v>
      </c>
      <c r="B6669" t="s">
        <v>921</v>
      </c>
      <c r="C6669" t="s">
        <v>268</v>
      </c>
      <c r="E6669" t="s">
        <v>723</v>
      </c>
      <c r="F6669" t="s">
        <v>724</v>
      </c>
      <c r="G6669" t="s">
        <v>125</v>
      </c>
      <c r="H6669">
        <v>0</v>
      </c>
      <c r="I6669" s="68" t="str">
        <f>VLOOKUP(E6669,Refs!$P$2:$R$29,3,FALSE)</f>
        <v>Y58</v>
      </c>
      <c r="J6669" s="68" t="str">
        <f>VLOOKUP(E6669,Refs!$P$2:$S$29,4,FALSE)</f>
        <v>South West</v>
      </c>
      <c r="K6669" s="28" t="str">
        <f t="shared" si="212"/>
        <v/>
      </c>
    </row>
    <row r="6670" spans="1:11" x14ac:dyDescent="0.35">
      <c r="A6670" s="69">
        <f t="shared" si="213"/>
        <v>45809</v>
      </c>
      <c r="B6670" t="s">
        <v>921</v>
      </c>
      <c r="C6670" t="s">
        <v>268</v>
      </c>
      <c r="E6670" t="s">
        <v>723</v>
      </c>
      <c r="F6670" t="s">
        <v>724</v>
      </c>
      <c r="G6670" t="s">
        <v>126</v>
      </c>
      <c r="H6670">
        <v>0</v>
      </c>
      <c r="I6670" s="68" t="str">
        <f>VLOOKUP(E6670,Refs!$P$2:$R$29,3,FALSE)</f>
        <v>Y58</v>
      </c>
      <c r="J6670" s="68" t="str">
        <f>VLOOKUP(E6670,Refs!$P$2:$S$29,4,FALSE)</f>
        <v>South West</v>
      </c>
      <c r="K6670" s="28" t="str">
        <f t="shared" si="212"/>
        <v/>
      </c>
    </row>
    <row r="6671" spans="1:11" x14ac:dyDescent="0.35">
      <c r="A6671" s="69">
        <f t="shared" si="213"/>
        <v>45809</v>
      </c>
      <c r="B6671" t="s">
        <v>921</v>
      </c>
      <c r="C6671" t="s">
        <v>268</v>
      </c>
      <c r="E6671" t="s">
        <v>723</v>
      </c>
      <c r="F6671" t="s">
        <v>724</v>
      </c>
      <c r="G6671" t="s">
        <v>127</v>
      </c>
      <c r="H6671">
        <v>0</v>
      </c>
      <c r="I6671" s="68" t="str">
        <f>VLOOKUP(E6671,Refs!$P$2:$R$29,3,FALSE)</f>
        <v>Y58</v>
      </c>
      <c r="J6671" s="68" t="str">
        <f>VLOOKUP(E6671,Refs!$P$2:$S$29,4,FALSE)</f>
        <v>South West</v>
      </c>
      <c r="K6671" s="28" t="str">
        <f t="shared" si="212"/>
        <v/>
      </c>
    </row>
    <row r="6672" spans="1:11" x14ac:dyDescent="0.35">
      <c r="A6672" s="69">
        <f t="shared" si="213"/>
        <v>45809</v>
      </c>
      <c r="B6672" t="s">
        <v>921</v>
      </c>
      <c r="C6672" t="s">
        <v>268</v>
      </c>
      <c r="E6672" t="s">
        <v>723</v>
      </c>
      <c r="F6672" t="s">
        <v>724</v>
      </c>
      <c r="G6672" t="s">
        <v>128</v>
      </c>
      <c r="H6672">
        <v>0</v>
      </c>
      <c r="I6672" s="68" t="str">
        <f>VLOOKUP(E6672,Refs!$P$2:$R$29,3,FALSE)</f>
        <v>Y58</v>
      </c>
      <c r="J6672" s="68" t="str">
        <f>VLOOKUP(E6672,Refs!$P$2:$S$29,4,FALSE)</f>
        <v>South West</v>
      </c>
      <c r="K6672" s="28" t="str">
        <f t="shared" si="212"/>
        <v/>
      </c>
    </row>
    <row r="6673" spans="1:11" x14ac:dyDescent="0.35">
      <c r="A6673" s="69">
        <f t="shared" si="213"/>
        <v>45809</v>
      </c>
      <c r="B6673" t="s">
        <v>921</v>
      </c>
      <c r="C6673" t="s">
        <v>268</v>
      </c>
      <c r="E6673" t="s">
        <v>723</v>
      </c>
      <c r="F6673" t="s">
        <v>724</v>
      </c>
      <c r="G6673" t="s">
        <v>129</v>
      </c>
      <c r="H6673">
        <v>1377</v>
      </c>
      <c r="I6673" s="68" t="str">
        <f>VLOOKUP(E6673,Refs!$P$2:$R$29,3,FALSE)</f>
        <v>Y58</v>
      </c>
      <c r="J6673" s="68" t="str">
        <f>VLOOKUP(E6673,Refs!$P$2:$S$29,4,FALSE)</f>
        <v>South West</v>
      </c>
      <c r="K6673" s="28">
        <f t="shared" si="212"/>
        <v>1377</v>
      </c>
    </row>
    <row r="6674" spans="1:11" x14ac:dyDescent="0.35">
      <c r="A6674" s="69">
        <f t="shared" si="213"/>
        <v>45809</v>
      </c>
      <c r="B6674" t="s">
        <v>921</v>
      </c>
      <c r="C6674" t="s">
        <v>268</v>
      </c>
      <c r="E6674" t="s">
        <v>723</v>
      </c>
      <c r="F6674" t="s">
        <v>724</v>
      </c>
      <c r="G6674" t="s">
        <v>130</v>
      </c>
      <c r="H6674">
        <v>1394</v>
      </c>
      <c r="I6674" s="68" t="str">
        <f>VLOOKUP(E6674,Refs!$P$2:$R$29,3,FALSE)</f>
        <v>Y58</v>
      </c>
      <c r="J6674" s="68" t="str">
        <f>VLOOKUP(E6674,Refs!$P$2:$S$29,4,FALSE)</f>
        <v>South West</v>
      </c>
      <c r="K6674" s="28">
        <f t="shared" si="212"/>
        <v>1394</v>
      </c>
    </row>
    <row r="6675" spans="1:11" x14ac:dyDescent="0.35">
      <c r="A6675" s="69">
        <f t="shared" si="213"/>
        <v>45809</v>
      </c>
      <c r="B6675" t="s">
        <v>921</v>
      </c>
      <c r="C6675" t="s">
        <v>268</v>
      </c>
      <c r="E6675" t="s">
        <v>723</v>
      </c>
      <c r="F6675" t="s">
        <v>724</v>
      </c>
      <c r="G6675" t="s">
        <v>131</v>
      </c>
      <c r="H6675">
        <v>1140</v>
      </c>
      <c r="I6675" s="68" t="str">
        <f>VLOOKUP(E6675,Refs!$P$2:$R$29,3,FALSE)</f>
        <v>Y58</v>
      </c>
      <c r="J6675" s="68" t="str">
        <f>VLOOKUP(E6675,Refs!$P$2:$S$29,4,FALSE)</f>
        <v>South West</v>
      </c>
      <c r="K6675" s="28">
        <f t="shared" si="212"/>
        <v>1140</v>
      </c>
    </row>
    <row r="6676" spans="1:11" x14ac:dyDescent="0.35">
      <c r="A6676" s="69">
        <f t="shared" si="213"/>
        <v>45809</v>
      </c>
      <c r="B6676" t="s">
        <v>921</v>
      </c>
      <c r="C6676" t="s">
        <v>268</v>
      </c>
      <c r="E6676" t="s">
        <v>723</v>
      </c>
      <c r="F6676" t="s">
        <v>724</v>
      </c>
      <c r="G6676" t="s">
        <v>132</v>
      </c>
      <c r="H6676">
        <v>898</v>
      </c>
      <c r="I6676" s="68" t="str">
        <f>VLOOKUP(E6676,Refs!$P$2:$R$29,3,FALSE)</f>
        <v>Y58</v>
      </c>
      <c r="J6676" s="68" t="str">
        <f>VLOOKUP(E6676,Refs!$P$2:$S$29,4,FALSE)</f>
        <v>South West</v>
      </c>
      <c r="K6676" s="28">
        <f t="shared" si="212"/>
        <v>898</v>
      </c>
    </row>
    <row r="6677" spans="1:11" x14ac:dyDescent="0.35">
      <c r="A6677" s="69">
        <f t="shared" si="213"/>
        <v>45809</v>
      </c>
      <c r="B6677" t="s">
        <v>921</v>
      </c>
      <c r="C6677" t="s">
        <v>268</v>
      </c>
      <c r="E6677" t="s">
        <v>723</v>
      </c>
      <c r="F6677" t="s">
        <v>724</v>
      </c>
      <c r="G6677" t="s">
        <v>133</v>
      </c>
      <c r="H6677">
        <v>828</v>
      </c>
      <c r="I6677" s="68" t="str">
        <f>VLOOKUP(E6677,Refs!$P$2:$R$29,3,FALSE)</f>
        <v>Y58</v>
      </c>
      <c r="J6677" s="68" t="str">
        <f>VLOOKUP(E6677,Refs!$P$2:$S$29,4,FALSE)</f>
        <v>South West</v>
      </c>
      <c r="K6677" s="28">
        <f t="shared" si="212"/>
        <v>828</v>
      </c>
    </row>
    <row r="6678" spans="1:11" x14ac:dyDescent="0.35">
      <c r="A6678" s="69">
        <f t="shared" si="213"/>
        <v>45809</v>
      </c>
      <c r="B6678" t="s">
        <v>921</v>
      </c>
      <c r="C6678" t="s">
        <v>268</v>
      </c>
      <c r="E6678" t="s">
        <v>723</v>
      </c>
      <c r="F6678" t="s">
        <v>724</v>
      </c>
      <c r="G6678" t="s">
        <v>134</v>
      </c>
      <c r="H6678">
        <v>1242</v>
      </c>
      <c r="I6678" s="68" t="str">
        <f>VLOOKUP(E6678,Refs!$P$2:$R$29,3,FALSE)</f>
        <v>Y58</v>
      </c>
      <c r="J6678" s="68" t="str">
        <f>VLOOKUP(E6678,Refs!$P$2:$S$29,4,FALSE)</f>
        <v>South West</v>
      </c>
      <c r="K6678" s="28">
        <f t="shared" si="212"/>
        <v>1242</v>
      </c>
    </row>
    <row r="6679" spans="1:11" x14ac:dyDescent="0.35">
      <c r="A6679" s="69">
        <f t="shared" si="213"/>
        <v>45809</v>
      </c>
      <c r="B6679" t="s">
        <v>921</v>
      </c>
      <c r="C6679" t="s">
        <v>268</v>
      </c>
      <c r="E6679" t="s">
        <v>723</v>
      </c>
      <c r="F6679" t="s">
        <v>724</v>
      </c>
      <c r="G6679" t="s">
        <v>135</v>
      </c>
      <c r="H6679">
        <v>1089</v>
      </c>
      <c r="I6679" s="68" t="str">
        <f>VLOOKUP(E6679,Refs!$P$2:$R$29,3,FALSE)</f>
        <v>Y58</v>
      </c>
      <c r="J6679" s="68" t="str">
        <f>VLOOKUP(E6679,Refs!$P$2:$S$29,4,FALSE)</f>
        <v>South West</v>
      </c>
      <c r="K6679" s="28">
        <f t="shared" si="212"/>
        <v>1089</v>
      </c>
    </row>
    <row r="6680" spans="1:11" x14ac:dyDescent="0.35">
      <c r="A6680" s="69">
        <f t="shared" si="213"/>
        <v>45809</v>
      </c>
      <c r="B6680" t="s">
        <v>921</v>
      </c>
      <c r="C6680" t="s">
        <v>268</v>
      </c>
      <c r="E6680" t="s">
        <v>723</v>
      </c>
      <c r="F6680" t="s">
        <v>724</v>
      </c>
      <c r="G6680" t="s">
        <v>136</v>
      </c>
      <c r="H6680">
        <v>126</v>
      </c>
      <c r="I6680" s="68" t="str">
        <f>VLOOKUP(E6680,Refs!$P$2:$R$29,3,FALSE)</f>
        <v>Y58</v>
      </c>
      <c r="J6680" s="68" t="str">
        <f>VLOOKUP(E6680,Refs!$P$2:$S$29,4,FALSE)</f>
        <v>South West</v>
      </c>
      <c r="K6680" s="28">
        <f t="shared" si="212"/>
        <v>126</v>
      </c>
    </row>
    <row r="6681" spans="1:11" x14ac:dyDescent="0.35">
      <c r="A6681" s="69">
        <f t="shared" si="213"/>
        <v>45809</v>
      </c>
      <c r="B6681" t="s">
        <v>921</v>
      </c>
      <c r="C6681" t="s">
        <v>268</v>
      </c>
      <c r="E6681" t="s">
        <v>723</v>
      </c>
      <c r="F6681" t="s">
        <v>724</v>
      </c>
      <c r="G6681" t="s">
        <v>137</v>
      </c>
      <c r="H6681">
        <v>109</v>
      </c>
      <c r="I6681" s="68" t="str">
        <f>VLOOKUP(E6681,Refs!$P$2:$R$29,3,FALSE)</f>
        <v>Y58</v>
      </c>
      <c r="J6681" s="68" t="str">
        <f>VLOOKUP(E6681,Refs!$P$2:$S$29,4,FALSE)</f>
        <v>South West</v>
      </c>
      <c r="K6681" s="28">
        <f t="shared" si="212"/>
        <v>109</v>
      </c>
    </row>
    <row r="6682" spans="1:11" x14ac:dyDescent="0.35">
      <c r="A6682" s="69">
        <f t="shared" si="213"/>
        <v>45809</v>
      </c>
      <c r="B6682" t="s">
        <v>921</v>
      </c>
      <c r="C6682" t="s">
        <v>268</v>
      </c>
      <c r="E6682" t="s">
        <v>723</v>
      </c>
      <c r="F6682" t="s">
        <v>724</v>
      </c>
      <c r="G6682" t="s">
        <v>138</v>
      </c>
      <c r="H6682">
        <v>15</v>
      </c>
      <c r="I6682" s="68" t="str">
        <f>VLOOKUP(E6682,Refs!$P$2:$R$29,3,FALSE)</f>
        <v>Y58</v>
      </c>
      <c r="J6682" s="68" t="str">
        <f>VLOOKUP(E6682,Refs!$P$2:$S$29,4,FALSE)</f>
        <v>South West</v>
      </c>
      <c r="K6682" s="28">
        <f t="shared" si="212"/>
        <v>15</v>
      </c>
    </row>
    <row r="6683" spans="1:11" x14ac:dyDescent="0.35">
      <c r="A6683" s="69">
        <f t="shared" si="213"/>
        <v>45809</v>
      </c>
      <c r="B6683" t="s">
        <v>921</v>
      </c>
      <c r="C6683" t="s">
        <v>268</v>
      </c>
      <c r="E6683" t="s">
        <v>723</v>
      </c>
      <c r="F6683" t="s">
        <v>724</v>
      </c>
      <c r="G6683" t="s">
        <v>139</v>
      </c>
      <c r="H6683">
        <v>13</v>
      </c>
      <c r="I6683" s="68" t="str">
        <f>VLOOKUP(E6683,Refs!$P$2:$R$29,3,FALSE)</f>
        <v>Y58</v>
      </c>
      <c r="J6683" s="68" t="str">
        <f>VLOOKUP(E6683,Refs!$P$2:$S$29,4,FALSE)</f>
        <v>South West</v>
      </c>
      <c r="K6683" s="28">
        <f t="shared" si="212"/>
        <v>13</v>
      </c>
    </row>
    <row r="6684" spans="1:11" x14ac:dyDescent="0.35">
      <c r="A6684" s="69">
        <f t="shared" si="213"/>
        <v>45809</v>
      </c>
      <c r="B6684" t="s">
        <v>921</v>
      </c>
      <c r="C6684" t="s">
        <v>268</v>
      </c>
      <c r="E6684" t="s">
        <v>723</v>
      </c>
      <c r="F6684" t="s">
        <v>724</v>
      </c>
      <c r="G6684" t="s">
        <v>140</v>
      </c>
      <c r="H6684">
        <v>345</v>
      </c>
      <c r="I6684" s="68" t="str">
        <f>VLOOKUP(E6684,Refs!$P$2:$R$29,3,FALSE)</f>
        <v>Y58</v>
      </c>
      <c r="J6684" s="68" t="str">
        <f>VLOOKUP(E6684,Refs!$P$2:$S$29,4,FALSE)</f>
        <v>South West</v>
      </c>
      <c r="K6684" s="28">
        <f t="shared" si="212"/>
        <v>345</v>
      </c>
    </row>
    <row r="6685" spans="1:11" x14ac:dyDescent="0.35">
      <c r="A6685" s="69">
        <f t="shared" si="213"/>
        <v>45809</v>
      </c>
      <c r="B6685" t="s">
        <v>921</v>
      </c>
      <c r="C6685" t="s">
        <v>268</v>
      </c>
      <c r="E6685" t="s">
        <v>723</v>
      </c>
      <c r="F6685" t="s">
        <v>724</v>
      </c>
      <c r="G6685" t="s">
        <v>141</v>
      </c>
      <c r="H6685">
        <v>345</v>
      </c>
      <c r="I6685" s="68" t="str">
        <f>VLOOKUP(E6685,Refs!$P$2:$R$29,3,FALSE)</f>
        <v>Y58</v>
      </c>
      <c r="J6685" s="68" t="str">
        <f>VLOOKUP(E6685,Refs!$P$2:$S$29,4,FALSE)</f>
        <v>South West</v>
      </c>
      <c r="K6685" s="28">
        <f t="shared" si="212"/>
        <v>345</v>
      </c>
    </row>
    <row r="6686" spans="1:11" x14ac:dyDescent="0.35">
      <c r="A6686" s="69">
        <f t="shared" si="213"/>
        <v>45809</v>
      </c>
      <c r="B6686" t="s">
        <v>921</v>
      </c>
      <c r="C6686" t="s">
        <v>268</v>
      </c>
      <c r="E6686" t="s">
        <v>723</v>
      </c>
      <c r="F6686" t="s">
        <v>724</v>
      </c>
      <c r="G6686" t="s">
        <v>730</v>
      </c>
      <c r="H6686">
        <v>1</v>
      </c>
      <c r="I6686" s="68" t="str">
        <f>VLOOKUP(E6686,Refs!$P$2:$R$29,3,FALSE)</f>
        <v>Y58</v>
      </c>
      <c r="J6686" s="68" t="str">
        <f>VLOOKUP(E6686,Refs!$P$2:$S$29,4,FALSE)</f>
        <v>South West</v>
      </c>
      <c r="K6686" s="28">
        <f t="shared" si="212"/>
        <v>1</v>
      </c>
    </row>
    <row r="6687" spans="1:11" x14ac:dyDescent="0.35">
      <c r="A6687" s="69">
        <f t="shared" si="213"/>
        <v>45809</v>
      </c>
      <c r="B6687" t="s">
        <v>921</v>
      </c>
      <c r="C6687" t="s">
        <v>268</v>
      </c>
      <c r="E6687" t="s">
        <v>723</v>
      </c>
      <c r="F6687" t="s">
        <v>724</v>
      </c>
      <c r="G6687" t="s">
        <v>729</v>
      </c>
      <c r="H6687">
        <v>1</v>
      </c>
      <c r="I6687" s="68" t="str">
        <f>VLOOKUP(E6687,Refs!$P$2:$R$29,3,FALSE)</f>
        <v>Y58</v>
      </c>
      <c r="J6687" s="68" t="str">
        <f>VLOOKUP(E6687,Refs!$P$2:$S$29,4,FALSE)</f>
        <v>South West</v>
      </c>
      <c r="K6687" s="28">
        <f t="shared" si="212"/>
        <v>1</v>
      </c>
    </row>
    <row r="6688" spans="1:11" x14ac:dyDescent="0.35">
      <c r="A6688" s="69">
        <f t="shared" si="213"/>
        <v>45809</v>
      </c>
      <c r="B6688" t="s">
        <v>921</v>
      </c>
      <c r="C6688" t="s">
        <v>268</v>
      </c>
      <c r="E6688" t="s">
        <v>723</v>
      </c>
      <c r="F6688" t="s">
        <v>724</v>
      </c>
      <c r="G6688" t="s">
        <v>732</v>
      </c>
      <c r="H6688">
        <v>0</v>
      </c>
      <c r="I6688" s="68" t="str">
        <f>VLOOKUP(E6688,Refs!$P$2:$R$29,3,FALSE)</f>
        <v>Y58</v>
      </c>
      <c r="J6688" s="68" t="str">
        <f>VLOOKUP(E6688,Refs!$P$2:$S$29,4,FALSE)</f>
        <v>South West</v>
      </c>
      <c r="K6688" s="28" t="str">
        <f t="shared" si="212"/>
        <v/>
      </c>
    </row>
    <row r="6689" spans="1:11" x14ac:dyDescent="0.35">
      <c r="A6689" s="69">
        <f t="shared" si="213"/>
        <v>45809</v>
      </c>
      <c r="B6689" t="s">
        <v>921</v>
      </c>
      <c r="C6689" t="s">
        <v>268</v>
      </c>
      <c r="E6689" t="s">
        <v>723</v>
      </c>
      <c r="F6689" t="s">
        <v>724</v>
      </c>
      <c r="G6689" t="s">
        <v>731</v>
      </c>
      <c r="H6689">
        <v>0</v>
      </c>
      <c r="I6689" s="68" t="str">
        <f>VLOOKUP(E6689,Refs!$P$2:$R$29,3,FALSE)</f>
        <v>Y58</v>
      </c>
      <c r="J6689" s="68" t="str">
        <f>VLOOKUP(E6689,Refs!$P$2:$S$29,4,FALSE)</f>
        <v>South West</v>
      </c>
      <c r="K6689" s="28" t="str">
        <f t="shared" si="212"/>
        <v/>
      </c>
    </row>
    <row r="6690" spans="1:11" x14ac:dyDescent="0.35">
      <c r="A6690" s="69">
        <f t="shared" si="213"/>
        <v>45809</v>
      </c>
      <c r="B6690" t="s">
        <v>921</v>
      </c>
      <c r="C6690" t="s">
        <v>268</v>
      </c>
      <c r="E6690" t="s">
        <v>727</v>
      </c>
      <c r="F6690" t="s">
        <v>728</v>
      </c>
      <c r="G6690" t="s">
        <v>10</v>
      </c>
      <c r="H6690">
        <v>18004</v>
      </c>
      <c r="I6690" s="68" t="str">
        <f>VLOOKUP(E6690,Refs!$P$2:$R$29,3,FALSE)</f>
        <v>Y58</v>
      </c>
      <c r="J6690" s="68" t="str">
        <f>VLOOKUP(E6690,Refs!$P$2:$S$29,4,FALSE)</f>
        <v>South West</v>
      </c>
      <c r="K6690" s="28">
        <f t="shared" si="212"/>
        <v>18004</v>
      </c>
    </row>
    <row r="6691" spans="1:11" x14ac:dyDescent="0.35">
      <c r="A6691" s="69">
        <f t="shared" si="213"/>
        <v>45809</v>
      </c>
      <c r="B6691" t="s">
        <v>921</v>
      </c>
      <c r="C6691" t="s">
        <v>268</v>
      </c>
      <c r="E6691" t="s">
        <v>727</v>
      </c>
      <c r="F6691" t="s">
        <v>728</v>
      </c>
      <c r="G6691" t="s">
        <v>70</v>
      </c>
      <c r="H6691">
        <v>17970</v>
      </c>
      <c r="I6691" s="68" t="str">
        <f>VLOOKUP(E6691,Refs!$P$2:$R$29,3,FALSE)</f>
        <v>Y58</v>
      </c>
      <c r="J6691" s="68" t="str">
        <f>VLOOKUP(E6691,Refs!$P$2:$S$29,4,FALSE)</f>
        <v>South West</v>
      </c>
      <c r="K6691" s="28">
        <f t="shared" si="212"/>
        <v>17970</v>
      </c>
    </row>
    <row r="6692" spans="1:11" x14ac:dyDescent="0.35">
      <c r="A6692" s="69">
        <f t="shared" si="213"/>
        <v>45809</v>
      </c>
      <c r="B6692" t="s">
        <v>921</v>
      </c>
      <c r="C6692" t="s">
        <v>268</v>
      </c>
      <c r="E6692" t="s">
        <v>727</v>
      </c>
      <c r="F6692" t="s">
        <v>728</v>
      </c>
      <c r="G6692" t="s">
        <v>20</v>
      </c>
      <c r="H6692">
        <v>15733</v>
      </c>
      <c r="I6692" s="68" t="str">
        <f>VLOOKUP(E6692,Refs!$P$2:$R$29,3,FALSE)</f>
        <v>Y58</v>
      </c>
      <c r="J6692" s="68" t="str">
        <f>VLOOKUP(E6692,Refs!$P$2:$S$29,4,FALSE)</f>
        <v>South West</v>
      </c>
      <c r="K6692" s="28">
        <f t="shared" si="212"/>
        <v>15733</v>
      </c>
    </row>
    <row r="6693" spans="1:11" x14ac:dyDescent="0.35">
      <c r="A6693" s="69">
        <f t="shared" si="213"/>
        <v>45809</v>
      </c>
      <c r="B6693" t="s">
        <v>921</v>
      </c>
      <c r="C6693" t="s">
        <v>268</v>
      </c>
      <c r="E6693" t="s">
        <v>727</v>
      </c>
      <c r="F6693" t="s">
        <v>728</v>
      </c>
      <c r="G6693" t="s">
        <v>23</v>
      </c>
      <c r="H6693">
        <v>11924</v>
      </c>
      <c r="I6693" s="68" t="str">
        <f>VLOOKUP(E6693,Refs!$P$2:$R$29,3,FALSE)</f>
        <v>Y58</v>
      </c>
      <c r="J6693" s="68" t="str">
        <f>VLOOKUP(E6693,Refs!$P$2:$S$29,4,FALSE)</f>
        <v>South West</v>
      </c>
      <c r="K6693" s="28">
        <f t="shared" si="212"/>
        <v>11924</v>
      </c>
    </row>
    <row r="6694" spans="1:11" x14ac:dyDescent="0.35">
      <c r="A6694" s="69">
        <f t="shared" si="213"/>
        <v>45809</v>
      </c>
      <c r="B6694" t="s">
        <v>921</v>
      </c>
      <c r="C6694" t="s">
        <v>268</v>
      </c>
      <c r="E6694" t="s">
        <v>727</v>
      </c>
      <c r="F6694" t="s">
        <v>728</v>
      </c>
      <c r="G6694" t="s">
        <v>19</v>
      </c>
      <c r="H6694">
        <v>749</v>
      </c>
      <c r="I6694" s="68" t="str">
        <f>VLOOKUP(E6694,Refs!$P$2:$R$29,3,FALSE)</f>
        <v>Y58</v>
      </c>
      <c r="J6694" s="68" t="str">
        <f>VLOOKUP(E6694,Refs!$P$2:$S$29,4,FALSE)</f>
        <v>South West</v>
      </c>
      <c r="K6694" s="28">
        <f t="shared" si="212"/>
        <v>749</v>
      </c>
    </row>
    <row r="6695" spans="1:11" x14ac:dyDescent="0.35">
      <c r="A6695" s="69">
        <f t="shared" si="213"/>
        <v>45809</v>
      </c>
      <c r="B6695" t="s">
        <v>921</v>
      </c>
      <c r="C6695" t="s">
        <v>268</v>
      </c>
      <c r="E6695" t="s">
        <v>727</v>
      </c>
      <c r="F6695" t="s">
        <v>728</v>
      </c>
      <c r="G6695" t="s">
        <v>21</v>
      </c>
      <c r="H6695">
        <v>964090</v>
      </c>
      <c r="I6695" s="68" t="str">
        <f>VLOOKUP(E6695,Refs!$P$2:$R$29,3,FALSE)</f>
        <v>Y58</v>
      </c>
      <c r="J6695" s="68" t="str">
        <f>VLOOKUP(E6695,Refs!$P$2:$S$29,4,FALSE)</f>
        <v>South West</v>
      </c>
      <c r="K6695" s="28">
        <f t="shared" si="212"/>
        <v>964090</v>
      </c>
    </row>
    <row r="6696" spans="1:11" x14ac:dyDescent="0.35">
      <c r="A6696" s="69">
        <f t="shared" si="213"/>
        <v>45809</v>
      </c>
      <c r="B6696" t="s">
        <v>921</v>
      </c>
      <c r="C6696" t="s">
        <v>268</v>
      </c>
      <c r="E6696" t="s">
        <v>727</v>
      </c>
      <c r="F6696" t="s">
        <v>728</v>
      </c>
      <c r="G6696" t="s">
        <v>71</v>
      </c>
      <c r="H6696">
        <v>315</v>
      </c>
      <c r="I6696" s="68" t="str">
        <f>VLOOKUP(E6696,Refs!$P$2:$R$29,3,FALSE)</f>
        <v>Y58</v>
      </c>
      <c r="J6696" s="68" t="str">
        <f>VLOOKUP(E6696,Refs!$P$2:$S$29,4,FALSE)</f>
        <v>South West</v>
      </c>
      <c r="K6696" s="28">
        <f t="shared" si="212"/>
        <v>315</v>
      </c>
    </row>
    <row r="6697" spans="1:11" x14ac:dyDescent="0.35">
      <c r="A6697" s="69">
        <f t="shared" si="213"/>
        <v>45809</v>
      </c>
      <c r="B6697" t="s">
        <v>921</v>
      </c>
      <c r="C6697" t="s">
        <v>268</v>
      </c>
      <c r="E6697" t="s">
        <v>727</v>
      </c>
      <c r="F6697" t="s">
        <v>728</v>
      </c>
      <c r="G6697" t="s">
        <v>72</v>
      </c>
      <c r="H6697">
        <v>560</v>
      </c>
      <c r="I6697" s="68" t="str">
        <f>VLOOKUP(E6697,Refs!$P$2:$R$29,3,FALSE)</f>
        <v>Y58</v>
      </c>
      <c r="J6697" s="68" t="str">
        <f>VLOOKUP(E6697,Refs!$P$2:$S$29,4,FALSE)</f>
        <v>South West</v>
      </c>
      <c r="K6697" s="28">
        <f t="shared" si="212"/>
        <v>560</v>
      </c>
    </row>
    <row r="6698" spans="1:11" x14ac:dyDescent="0.35">
      <c r="A6698" s="69">
        <f t="shared" si="213"/>
        <v>45809</v>
      </c>
      <c r="B6698" t="s">
        <v>921</v>
      </c>
      <c r="C6698" t="s">
        <v>268</v>
      </c>
      <c r="E6698" t="s">
        <v>727</v>
      </c>
      <c r="F6698" t="s">
        <v>728</v>
      </c>
      <c r="G6698" t="s">
        <v>73</v>
      </c>
      <c r="H6698">
        <v>96490</v>
      </c>
      <c r="I6698" s="68" t="str">
        <f>VLOOKUP(E6698,Refs!$P$2:$R$29,3,FALSE)</f>
        <v>Y58</v>
      </c>
      <c r="J6698" s="68" t="str">
        <f>VLOOKUP(E6698,Refs!$P$2:$S$29,4,FALSE)</f>
        <v>South West</v>
      </c>
      <c r="K6698" s="28">
        <f t="shared" si="212"/>
        <v>96490</v>
      </c>
    </row>
    <row r="6699" spans="1:11" x14ac:dyDescent="0.35">
      <c r="A6699" s="69">
        <f t="shared" si="213"/>
        <v>45809</v>
      </c>
      <c r="B6699" t="s">
        <v>921</v>
      </c>
      <c r="C6699" t="s">
        <v>268</v>
      </c>
      <c r="E6699" t="s">
        <v>727</v>
      </c>
      <c r="F6699" t="s">
        <v>728</v>
      </c>
      <c r="G6699" t="s">
        <v>74</v>
      </c>
      <c r="H6699">
        <v>7214</v>
      </c>
      <c r="I6699" s="68" t="str">
        <f>VLOOKUP(E6699,Refs!$P$2:$R$29,3,FALSE)</f>
        <v>Y58</v>
      </c>
      <c r="J6699" s="68" t="str">
        <f>VLOOKUP(E6699,Refs!$P$2:$S$29,4,FALSE)</f>
        <v>South West</v>
      </c>
      <c r="K6699" s="28">
        <f t="shared" si="212"/>
        <v>7214</v>
      </c>
    </row>
    <row r="6700" spans="1:11" x14ac:dyDescent="0.35">
      <c r="A6700" s="69">
        <f t="shared" si="213"/>
        <v>45809</v>
      </c>
      <c r="B6700" t="s">
        <v>921</v>
      </c>
      <c r="C6700" t="s">
        <v>268</v>
      </c>
      <c r="E6700" t="s">
        <v>727</v>
      </c>
      <c r="F6700" t="s">
        <v>728</v>
      </c>
      <c r="G6700" t="s">
        <v>75</v>
      </c>
      <c r="H6700">
        <v>25256195</v>
      </c>
      <c r="I6700" s="68" t="str">
        <f>VLOOKUP(E6700,Refs!$P$2:$R$29,3,FALSE)</f>
        <v>Y58</v>
      </c>
      <c r="J6700" s="68" t="str">
        <f>VLOOKUP(E6700,Refs!$P$2:$S$29,4,FALSE)</f>
        <v>South West</v>
      </c>
      <c r="K6700" s="28">
        <f t="shared" si="212"/>
        <v>25256195</v>
      </c>
    </row>
    <row r="6701" spans="1:11" x14ac:dyDescent="0.35">
      <c r="A6701" s="69">
        <f t="shared" si="213"/>
        <v>45809</v>
      </c>
      <c r="B6701" t="s">
        <v>921</v>
      </c>
      <c r="C6701" t="s">
        <v>268</v>
      </c>
      <c r="E6701" t="s">
        <v>727</v>
      </c>
      <c r="F6701" t="s">
        <v>728</v>
      </c>
      <c r="G6701" t="s">
        <v>26</v>
      </c>
      <c r="H6701">
        <v>13060</v>
      </c>
      <c r="I6701" s="68" t="str">
        <f>VLOOKUP(E6701,Refs!$P$2:$R$29,3,FALSE)</f>
        <v>Y58</v>
      </c>
      <c r="J6701" s="68" t="str">
        <f>VLOOKUP(E6701,Refs!$P$2:$S$29,4,FALSE)</f>
        <v>South West</v>
      </c>
      <c r="K6701" s="28">
        <f t="shared" si="212"/>
        <v>13060</v>
      </c>
    </row>
    <row r="6702" spans="1:11" x14ac:dyDescent="0.35">
      <c r="A6702" s="69">
        <f t="shared" si="213"/>
        <v>45809</v>
      </c>
      <c r="B6702" t="s">
        <v>921</v>
      </c>
      <c r="C6702" t="s">
        <v>268</v>
      </c>
      <c r="E6702" t="s">
        <v>727</v>
      </c>
      <c r="F6702" t="s">
        <v>728</v>
      </c>
      <c r="G6702" t="s">
        <v>76</v>
      </c>
      <c r="H6702">
        <v>371</v>
      </c>
      <c r="I6702" s="68" t="str">
        <f>VLOOKUP(E6702,Refs!$P$2:$R$29,3,FALSE)</f>
        <v>Y58</v>
      </c>
      <c r="J6702" s="68" t="str">
        <f>VLOOKUP(E6702,Refs!$P$2:$S$29,4,FALSE)</f>
        <v>South West</v>
      </c>
      <c r="K6702" s="28">
        <f t="shared" si="212"/>
        <v>371</v>
      </c>
    </row>
    <row r="6703" spans="1:11" x14ac:dyDescent="0.35">
      <c r="A6703" s="69">
        <f t="shared" si="213"/>
        <v>45809</v>
      </c>
      <c r="B6703" t="s">
        <v>921</v>
      </c>
      <c r="C6703" t="s">
        <v>268</v>
      </c>
      <c r="E6703" t="s">
        <v>727</v>
      </c>
      <c r="F6703" t="s">
        <v>728</v>
      </c>
      <c r="G6703" t="s">
        <v>77</v>
      </c>
      <c r="H6703">
        <v>5958</v>
      </c>
      <c r="I6703" s="68" t="str">
        <f>VLOOKUP(E6703,Refs!$P$2:$R$29,3,FALSE)</f>
        <v>Y58</v>
      </c>
      <c r="J6703" s="68" t="str">
        <f>VLOOKUP(E6703,Refs!$P$2:$S$29,4,FALSE)</f>
        <v>South West</v>
      </c>
      <c r="K6703" s="28">
        <f t="shared" si="212"/>
        <v>5958</v>
      </c>
    </row>
    <row r="6704" spans="1:11" x14ac:dyDescent="0.35">
      <c r="A6704" s="69">
        <f t="shared" si="213"/>
        <v>45809</v>
      </c>
      <c r="B6704" t="s">
        <v>921</v>
      </c>
      <c r="C6704" t="s">
        <v>268</v>
      </c>
      <c r="E6704" t="s">
        <v>727</v>
      </c>
      <c r="F6704" t="s">
        <v>728</v>
      </c>
      <c r="G6704" t="s">
        <v>78</v>
      </c>
      <c r="H6704">
        <v>2605</v>
      </c>
      <c r="I6704" s="68" t="str">
        <f>VLOOKUP(E6704,Refs!$P$2:$R$29,3,FALSE)</f>
        <v>Y58</v>
      </c>
      <c r="J6704" s="68" t="str">
        <f>VLOOKUP(E6704,Refs!$P$2:$S$29,4,FALSE)</f>
        <v>South West</v>
      </c>
      <c r="K6704" s="28">
        <f t="shared" si="212"/>
        <v>2605</v>
      </c>
    </row>
    <row r="6705" spans="1:11" x14ac:dyDescent="0.35">
      <c r="A6705" s="69">
        <f t="shared" si="213"/>
        <v>45809</v>
      </c>
      <c r="B6705" t="s">
        <v>921</v>
      </c>
      <c r="C6705" t="s">
        <v>268</v>
      </c>
      <c r="E6705" t="s">
        <v>727</v>
      </c>
      <c r="F6705" t="s">
        <v>728</v>
      </c>
      <c r="G6705" t="s">
        <v>79</v>
      </c>
      <c r="H6705">
        <v>4126</v>
      </c>
      <c r="I6705" s="68" t="str">
        <f>VLOOKUP(E6705,Refs!$P$2:$R$29,3,FALSE)</f>
        <v>Y58</v>
      </c>
      <c r="J6705" s="68" t="str">
        <f>VLOOKUP(E6705,Refs!$P$2:$S$29,4,FALSE)</f>
        <v>South West</v>
      </c>
      <c r="K6705" s="28">
        <f t="shared" si="212"/>
        <v>4126</v>
      </c>
    </row>
    <row r="6706" spans="1:11" x14ac:dyDescent="0.35">
      <c r="A6706" s="69">
        <f t="shared" si="213"/>
        <v>45809</v>
      </c>
      <c r="B6706" t="s">
        <v>921</v>
      </c>
      <c r="C6706" t="s">
        <v>268</v>
      </c>
      <c r="E6706" t="s">
        <v>727</v>
      </c>
      <c r="F6706" t="s">
        <v>728</v>
      </c>
      <c r="G6706" t="s">
        <v>80</v>
      </c>
      <c r="H6706">
        <v>0</v>
      </c>
      <c r="I6706" s="68" t="str">
        <f>VLOOKUP(E6706,Refs!$P$2:$R$29,3,FALSE)</f>
        <v>Y58</v>
      </c>
      <c r="J6706" s="68" t="str">
        <f>VLOOKUP(E6706,Refs!$P$2:$S$29,4,FALSE)</f>
        <v>South West</v>
      </c>
      <c r="K6706" s="28" t="str">
        <f t="shared" si="212"/>
        <v/>
      </c>
    </row>
    <row r="6707" spans="1:11" x14ac:dyDescent="0.35">
      <c r="A6707" s="69">
        <f t="shared" si="213"/>
        <v>45809</v>
      </c>
      <c r="B6707" t="s">
        <v>921</v>
      </c>
      <c r="C6707" t="s">
        <v>268</v>
      </c>
      <c r="E6707" t="s">
        <v>727</v>
      </c>
      <c r="F6707" t="s">
        <v>728</v>
      </c>
      <c r="G6707" t="s">
        <v>25</v>
      </c>
      <c r="H6707">
        <v>6731</v>
      </c>
      <c r="I6707" s="68" t="str">
        <f>VLOOKUP(E6707,Refs!$P$2:$R$29,3,FALSE)</f>
        <v>Y58</v>
      </c>
      <c r="J6707" s="68" t="str">
        <f>VLOOKUP(E6707,Refs!$P$2:$S$29,4,FALSE)</f>
        <v>South West</v>
      </c>
      <c r="K6707" s="28">
        <f t="shared" si="212"/>
        <v>6731</v>
      </c>
    </row>
    <row r="6708" spans="1:11" x14ac:dyDescent="0.35">
      <c r="A6708" s="69">
        <f t="shared" si="213"/>
        <v>45809</v>
      </c>
      <c r="B6708" t="s">
        <v>921</v>
      </c>
      <c r="C6708" t="s">
        <v>268</v>
      </c>
      <c r="E6708" t="s">
        <v>727</v>
      </c>
      <c r="F6708" t="s">
        <v>728</v>
      </c>
      <c r="G6708" t="s">
        <v>81</v>
      </c>
      <c r="H6708">
        <v>0</v>
      </c>
      <c r="I6708" s="68" t="str">
        <f>VLOOKUP(E6708,Refs!$P$2:$R$29,3,FALSE)</f>
        <v>Y58</v>
      </c>
      <c r="J6708" s="68" t="str">
        <f>VLOOKUP(E6708,Refs!$P$2:$S$29,4,FALSE)</f>
        <v>South West</v>
      </c>
      <c r="K6708" s="28" t="str">
        <f t="shared" si="212"/>
        <v/>
      </c>
    </row>
    <row r="6709" spans="1:11" x14ac:dyDescent="0.35">
      <c r="A6709" s="69">
        <f t="shared" si="213"/>
        <v>45809</v>
      </c>
      <c r="B6709" t="s">
        <v>921</v>
      </c>
      <c r="C6709" t="s">
        <v>268</v>
      </c>
      <c r="E6709" t="s">
        <v>727</v>
      </c>
      <c r="F6709" t="s">
        <v>728</v>
      </c>
      <c r="G6709" t="s">
        <v>82</v>
      </c>
      <c r="H6709">
        <v>4013</v>
      </c>
      <c r="I6709" s="68" t="str">
        <f>VLOOKUP(E6709,Refs!$P$2:$R$29,3,FALSE)</f>
        <v>Y58</v>
      </c>
      <c r="J6709" s="68" t="str">
        <f>VLOOKUP(E6709,Refs!$P$2:$S$29,4,FALSE)</f>
        <v>South West</v>
      </c>
      <c r="K6709" s="28">
        <f t="shared" si="212"/>
        <v>4013</v>
      </c>
    </row>
    <row r="6710" spans="1:11" x14ac:dyDescent="0.35">
      <c r="A6710" s="69">
        <f t="shared" si="213"/>
        <v>45809</v>
      </c>
      <c r="B6710" t="s">
        <v>921</v>
      </c>
      <c r="C6710" t="s">
        <v>268</v>
      </c>
      <c r="E6710" t="s">
        <v>727</v>
      </c>
      <c r="F6710" t="s">
        <v>728</v>
      </c>
      <c r="G6710" t="s">
        <v>83</v>
      </c>
      <c r="H6710">
        <v>1658</v>
      </c>
      <c r="I6710" s="68" t="str">
        <f>VLOOKUP(E6710,Refs!$P$2:$R$29,3,FALSE)</f>
        <v>Y58</v>
      </c>
      <c r="J6710" s="68" t="str">
        <f>VLOOKUP(E6710,Refs!$P$2:$S$29,4,FALSE)</f>
        <v>South West</v>
      </c>
      <c r="K6710" s="28">
        <f t="shared" si="212"/>
        <v>1658</v>
      </c>
    </row>
    <row r="6711" spans="1:11" x14ac:dyDescent="0.35">
      <c r="A6711" s="69">
        <f t="shared" si="213"/>
        <v>45809</v>
      </c>
      <c r="B6711" t="s">
        <v>921</v>
      </c>
      <c r="C6711" t="s">
        <v>268</v>
      </c>
      <c r="E6711" t="s">
        <v>727</v>
      </c>
      <c r="F6711" t="s">
        <v>728</v>
      </c>
      <c r="G6711" t="s">
        <v>84</v>
      </c>
      <c r="H6711">
        <v>3995</v>
      </c>
      <c r="I6711" s="68" t="str">
        <f>VLOOKUP(E6711,Refs!$P$2:$R$29,3,FALSE)</f>
        <v>Y58</v>
      </c>
      <c r="J6711" s="68" t="str">
        <f>VLOOKUP(E6711,Refs!$P$2:$S$29,4,FALSE)</f>
        <v>South West</v>
      </c>
      <c r="K6711" s="28">
        <f t="shared" si="212"/>
        <v>3995</v>
      </c>
    </row>
    <row r="6712" spans="1:11" x14ac:dyDescent="0.35">
      <c r="A6712" s="69">
        <f t="shared" si="213"/>
        <v>45809</v>
      </c>
      <c r="B6712" t="s">
        <v>921</v>
      </c>
      <c r="C6712" t="s">
        <v>268</v>
      </c>
      <c r="E6712" t="s">
        <v>727</v>
      </c>
      <c r="F6712" t="s">
        <v>728</v>
      </c>
      <c r="G6712" t="s">
        <v>85</v>
      </c>
      <c r="H6712">
        <v>20555</v>
      </c>
      <c r="I6712" s="68" t="str">
        <f>VLOOKUP(E6712,Refs!$P$2:$R$29,3,FALSE)</f>
        <v>Y58</v>
      </c>
      <c r="J6712" s="68" t="str">
        <f>VLOOKUP(E6712,Refs!$P$2:$S$29,4,FALSE)</f>
        <v>South West</v>
      </c>
      <c r="K6712" s="28">
        <f t="shared" si="212"/>
        <v>20555</v>
      </c>
    </row>
    <row r="6713" spans="1:11" x14ac:dyDescent="0.35">
      <c r="A6713" s="69">
        <f t="shared" si="213"/>
        <v>45809</v>
      </c>
      <c r="B6713" t="s">
        <v>921</v>
      </c>
      <c r="C6713" t="s">
        <v>268</v>
      </c>
      <c r="E6713" t="s">
        <v>727</v>
      </c>
      <c r="F6713" t="s">
        <v>728</v>
      </c>
      <c r="G6713" t="s">
        <v>86</v>
      </c>
      <c r="H6713">
        <v>3042</v>
      </c>
      <c r="I6713" s="68" t="str">
        <f>VLOOKUP(E6713,Refs!$P$2:$R$29,3,FALSE)</f>
        <v>Y58</v>
      </c>
      <c r="J6713" s="68" t="str">
        <f>VLOOKUP(E6713,Refs!$P$2:$S$29,4,FALSE)</f>
        <v>South West</v>
      </c>
      <c r="K6713" s="28">
        <f t="shared" si="212"/>
        <v>3042</v>
      </c>
    </row>
    <row r="6714" spans="1:11" x14ac:dyDescent="0.35">
      <c r="A6714" s="69">
        <f t="shared" si="213"/>
        <v>45809</v>
      </c>
      <c r="B6714" t="s">
        <v>921</v>
      </c>
      <c r="C6714" t="s">
        <v>268</v>
      </c>
      <c r="E6714" t="s">
        <v>727</v>
      </c>
      <c r="F6714" t="s">
        <v>728</v>
      </c>
      <c r="G6714" t="s">
        <v>87</v>
      </c>
      <c r="H6714">
        <v>2154</v>
      </c>
      <c r="I6714" s="68" t="str">
        <f>VLOOKUP(E6714,Refs!$P$2:$R$29,3,FALSE)</f>
        <v>Y58</v>
      </c>
      <c r="J6714" s="68" t="str">
        <f>VLOOKUP(E6714,Refs!$P$2:$S$29,4,FALSE)</f>
        <v>South West</v>
      </c>
      <c r="K6714" s="28">
        <f t="shared" si="212"/>
        <v>2154</v>
      </c>
    </row>
    <row r="6715" spans="1:11" x14ac:dyDescent="0.35">
      <c r="A6715" s="69">
        <f t="shared" si="213"/>
        <v>45809</v>
      </c>
      <c r="B6715" t="s">
        <v>921</v>
      </c>
      <c r="C6715" t="s">
        <v>268</v>
      </c>
      <c r="E6715" t="s">
        <v>727</v>
      </c>
      <c r="F6715" t="s">
        <v>728</v>
      </c>
      <c r="G6715" t="s">
        <v>88</v>
      </c>
      <c r="H6715">
        <v>9238</v>
      </c>
      <c r="I6715" s="68" t="str">
        <f>VLOOKUP(E6715,Refs!$P$2:$R$29,3,FALSE)</f>
        <v>Y58</v>
      </c>
      <c r="J6715" s="68" t="str">
        <f>VLOOKUP(E6715,Refs!$P$2:$S$29,4,FALSE)</f>
        <v>South West</v>
      </c>
      <c r="K6715" s="28">
        <f t="shared" si="212"/>
        <v>9238</v>
      </c>
    </row>
    <row r="6716" spans="1:11" x14ac:dyDescent="0.35">
      <c r="A6716" s="69">
        <f t="shared" si="213"/>
        <v>45809</v>
      </c>
      <c r="B6716" t="s">
        <v>921</v>
      </c>
      <c r="C6716" t="s">
        <v>268</v>
      </c>
      <c r="E6716" t="s">
        <v>727</v>
      </c>
      <c r="F6716" t="s">
        <v>728</v>
      </c>
      <c r="G6716" t="s">
        <v>89</v>
      </c>
      <c r="H6716">
        <v>37407</v>
      </c>
      <c r="I6716" s="68" t="str">
        <f>VLOOKUP(E6716,Refs!$P$2:$R$29,3,FALSE)</f>
        <v>Y58</v>
      </c>
      <c r="J6716" s="68" t="str">
        <f>VLOOKUP(E6716,Refs!$P$2:$S$29,4,FALSE)</f>
        <v>South West</v>
      </c>
      <c r="K6716" s="28">
        <f t="shared" si="212"/>
        <v>37407</v>
      </c>
    </row>
    <row r="6717" spans="1:11" x14ac:dyDescent="0.35">
      <c r="A6717" s="69">
        <f t="shared" si="213"/>
        <v>45809</v>
      </c>
      <c r="B6717" t="s">
        <v>921</v>
      </c>
      <c r="C6717" t="s">
        <v>268</v>
      </c>
      <c r="E6717" t="s">
        <v>727</v>
      </c>
      <c r="F6717" t="s">
        <v>728</v>
      </c>
      <c r="G6717" t="s">
        <v>90</v>
      </c>
      <c r="H6717">
        <v>13060</v>
      </c>
      <c r="I6717" s="68" t="str">
        <f>VLOOKUP(E6717,Refs!$P$2:$R$29,3,FALSE)</f>
        <v>Y58</v>
      </c>
      <c r="J6717" s="68" t="str">
        <f>VLOOKUP(E6717,Refs!$P$2:$S$29,4,FALSE)</f>
        <v>South West</v>
      </c>
      <c r="K6717" s="28">
        <f t="shared" si="212"/>
        <v>13060</v>
      </c>
    </row>
    <row r="6718" spans="1:11" x14ac:dyDescent="0.35">
      <c r="A6718" s="69">
        <f t="shared" si="213"/>
        <v>45809</v>
      </c>
      <c r="B6718" t="s">
        <v>921</v>
      </c>
      <c r="C6718" t="s">
        <v>268</v>
      </c>
      <c r="E6718" t="s">
        <v>727</v>
      </c>
      <c r="F6718" t="s">
        <v>728</v>
      </c>
      <c r="G6718" t="s">
        <v>27</v>
      </c>
      <c r="H6718">
        <v>1756</v>
      </c>
      <c r="I6718" s="68" t="str">
        <f>VLOOKUP(E6718,Refs!$P$2:$R$29,3,FALSE)</f>
        <v>Y58</v>
      </c>
      <c r="J6718" s="68" t="str">
        <f>VLOOKUP(E6718,Refs!$P$2:$S$29,4,FALSE)</f>
        <v>South West</v>
      </c>
      <c r="K6718" s="28">
        <f t="shared" si="212"/>
        <v>1756</v>
      </c>
    </row>
    <row r="6719" spans="1:11" x14ac:dyDescent="0.35">
      <c r="A6719" s="69">
        <f t="shared" si="213"/>
        <v>45809</v>
      </c>
      <c r="B6719" t="s">
        <v>921</v>
      </c>
      <c r="C6719" t="s">
        <v>268</v>
      </c>
      <c r="E6719" t="s">
        <v>727</v>
      </c>
      <c r="F6719" t="s">
        <v>728</v>
      </c>
      <c r="G6719" t="s">
        <v>29</v>
      </c>
      <c r="H6719">
        <v>901</v>
      </c>
      <c r="I6719" s="68" t="str">
        <f>VLOOKUP(E6719,Refs!$P$2:$R$29,3,FALSE)</f>
        <v>Y58</v>
      </c>
      <c r="J6719" s="68" t="str">
        <f>VLOOKUP(E6719,Refs!$P$2:$S$29,4,FALSE)</f>
        <v>South West</v>
      </c>
      <c r="K6719" s="28">
        <f t="shared" si="212"/>
        <v>901</v>
      </c>
    </row>
    <row r="6720" spans="1:11" x14ac:dyDescent="0.35">
      <c r="A6720" s="69">
        <f t="shared" si="213"/>
        <v>45809</v>
      </c>
      <c r="B6720" t="s">
        <v>921</v>
      </c>
      <c r="C6720" t="s">
        <v>268</v>
      </c>
      <c r="E6720" t="s">
        <v>727</v>
      </c>
      <c r="F6720" t="s">
        <v>728</v>
      </c>
      <c r="G6720" t="s">
        <v>91</v>
      </c>
      <c r="H6720">
        <v>834</v>
      </c>
      <c r="I6720" s="68" t="str">
        <f>VLOOKUP(E6720,Refs!$P$2:$R$29,3,FALSE)</f>
        <v>Y58</v>
      </c>
      <c r="J6720" s="68" t="str">
        <f>VLOOKUP(E6720,Refs!$P$2:$S$29,4,FALSE)</f>
        <v>South West</v>
      </c>
      <c r="K6720" s="28">
        <f t="shared" si="212"/>
        <v>834</v>
      </c>
    </row>
    <row r="6721" spans="1:11" x14ac:dyDescent="0.35">
      <c r="A6721" s="69">
        <f t="shared" si="213"/>
        <v>45809</v>
      </c>
      <c r="B6721" t="s">
        <v>921</v>
      </c>
      <c r="C6721" t="s">
        <v>268</v>
      </c>
      <c r="E6721" t="s">
        <v>727</v>
      </c>
      <c r="F6721" t="s">
        <v>728</v>
      </c>
      <c r="G6721" t="s">
        <v>92</v>
      </c>
      <c r="H6721">
        <v>2</v>
      </c>
      <c r="I6721" s="68" t="str">
        <f>VLOOKUP(E6721,Refs!$P$2:$R$29,3,FALSE)</f>
        <v>Y58</v>
      </c>
      <c r="J6721" s="68" t="str">
        <f>VLOOKUP(E6721,Refs!$P$2:$S$29,4,FALSE)</f>
        <v>South West</v>
      </c>
      <c r="K6721" s="28">
        <f t="shared" si="212"/>
        <v>2</v>
      </c>
    </row>
    <row r="6722" spans="1:11" x14ac:dyDescent="0.35">
      <c r="A6722" s="69">
        <f t="shared" si="213"/>
        <v>45809</v>
      </c>
      <c r="B6722" t="s">
        <v>921</v>
      </c>
      <c r="C6722" t="s">
        <v>268</v>
      </c>
      <c r="E6722" t="s">
        <v>727</v>
      </c>
      <c r="F6722" t="s">
        <v>728</v>
      </c>
      <c r="G6722" t="s">
        <v>93</v>
      </c>
      <c r="H6722">
        <v>1631</v>
      </c>
      <c r="I6722" s="68" t="str">
        <f>VLOOKUP(E6722,Refs!$P$2:$R$29,3,FALSE)</f>
        <v>Y58</v>
      </c>
      <c r="J6722" s="68" t="str">
        <f>VLOOKUP(E6722,Refs!$P$2:$S$29,4,FALSE)</f>
        <v>South West</v>
      </c>
      <c r="K6722" s="28">
        <f t="shared" ref="K6722:K6785" si="214">IF(OR(H6722="NULL",H6722=0,H6722=""),"",H6722)</f>
        <v>1631</v>
      </c>
    </row>
    <row r="6723" spans="1:11" x14ac:dyDescent="0.35">
      <c r="A6723" s="69">
        <f t="shared" ref="A6723:A6786" si="215">DATEVALUE(RIGHT(B6723,8))</f>
        <v>45809</v>
      </c>
      <c r="B6723" t="s">
        <v>921</v>
      </c>
      <c r="C6723" t="s">
        <v>268</v>
      </c>
      <c r="E6723" t="s">
        <v>727</v>
      </c>
      <c r="F6723" t="s">
        <v>728</v>
      </c>
      <c r="G6723" t="s">
        <v>94</v>
      </c>
      <c r="H6723">
        <v>52</v>
      </c>
      <c r="I6723" s="68" t="str">
        <f>VLOOKUP(E6723,Refs!$P$2:$R$29,3,FALSE)</f>
        <v>Y58</v>
      </c>
      <c r="J6723" s="68" t="str">
        <f>VLOOKUP(E6723,Refs!$P$2:$S$29,4,FALSE)</f>
        <v>South West</v>
      </c>
      <c r="K6723" s="28">
        <f t="shared" si="214"/>
        <v>52</v>
      </c>
    </row>
    <row r="6724" spans="1:11" x14ac:dyDescent="0.35">
      <c r="A6724" s="69">
        <f t="shared" si="215"/>
        <v>45809</v>
      </c>
      <c r="B6724" t="s">
        <v>921</v>
      </c>
      <c r="C6724" t="s">
        <v>268</v>
      </c>
      <c r="E6724" t="s">
        <v>727</v>
      </c>
      <c r="F6724" t="s">
        <v>728</v>
      </c>
      <c r="G6724" t="s">
        <v>95</v>
      </c>
      <c r="H6724">
        <v>1026</v>
      </c>
      <c r="I6724" s="68" t="str">
        <f>VLOOKUP(E6724,Refs!$P$2:$R$29,3,FALSE)</f>
        <v>Y58</v>
      </c>
      <c r="J6724" s="68" t="str">
        <f>VLOOKUP(E6724,Refs!$P$2:$S$29,4,FALSE)</f>
        <v>South West</v>
      </c>
      <c r="K6724" s="28">
        <f t="shared" si="214"/>
        <v>1026</v>
      </c>
    </row>
    <row r="6725" spans="1:11" x14ac:dyDescent="0.35">
      <c r="A6725" s="69">
        <f t="shared" si="215"/>
        <v>45809</v>
      </c>
      <c r="B6725" t="s">
        <v>921</v>
      </c>
      <c r="C6725" t="s">
        <v>268</v>
      </c>
      <c r="E6725" t="s">
        <v>727</v>
      </c>
      <c r="F6725" t="s">
        <v>728</v>
      </c>
      <c r="G6725" t="s">
        <v>96</v>
      </c>
      <c r="H6725">
        <v>64</v>
      </c>
      <c r="I6725" s="68" t="str">
        <f>VLOOKUP(E6725,Refs!$P$2:$R$29,3,FALSE)</f>
        <v>Y58</v>
      </c>
      <c r="J6725" s="68" t="str">
        <f>VLOOKUP(E6725,Refs!$P$2:$S$29,4,FALSE)</f>
        <v>South West</v>
      </c>
      <c r="K6725" s="28">
        <f t="shared" si="214"/>
        <v>64</v>
      </c>
    </row>
    <row r="6726" spans="1:11" x14ac:dyDescent="0.35">
      <c r="A6726" s="69">
        <f t="shared" si="215"/>
        <v>45809</v>
      </c>
      <c r="B6726" t="s">
        <v>921</v>
      </c>
      <c r="C6726" t="s">
        <v>268</v>
      </c>
      <c r="E6726" t="s">
        <v>727</v>
      </c>
      <c r="F6726" t="s">
        <v>728</v>
      </c>
      <c r="G6726" t="s">
        <v>97</v>
      </c>
      <c r="H6726">
        <v>2438</v>
      </c>
      <c r="I6726" s="68" t="str">
        <f>VLOOKUP(E6726,Refs!$P$2:$R$29,3,FALSE)</f>
        <v>Y58</v>
      </c>
      <c r="J6726" s="68" t="str">
        <f>VLOOKUP(E6726,Refs!$P$2:$S$29,4,FALSE)</f>
        <v>South West</v>
      </c>
      <c r="K6726" s="28">
        <f t="shared" si="214"/>
        <v>2438</v>
      </c>
    </row>
    <row r="6727" spans="1:11" x14ac:dyDescent="0.35">
      <c r="A6727" s="69">
        <f t="shared" si="215"/>
        <v>45809</v>
      </c>
      <c r="B6727" t="s">
        <v>921</v>
      </c>
      <c r="C6727" t="s">
        <v>268</v>
      </c>
      <c r="E6727" t="s">
        <v>727</v>
      </c>
      <c r="F6727" t="s">
        <v>728</v>
      </c>
      <c r="G6727" t="s">
        <v>31</v>
      </c>
      <c r="H6727">
        <v>2190</v>
      </c>
      <c r="I6727" s="68" t="str">
        <f>VLOOKUP(E6727,Refs!$P$2:$R$29,3,FALSE)</f>
        <v>Y58</v>
      </c>
      <c r="J6727" s="68" t="str">
        <f>VLOOKUP(E6727,Refs!$P$2:$S$29,4,FALSE)</f>
        <v>South West</v>
      </c>
      <c r="K6727" s="28">
        <f t="shared" si="214"/>
        <v>2190</v>
      </c>
    </row>
    <row r="6728" spans="1:11" x14ac:dyDescent="0.35">
      <c r="A6728" s="69">
        <f t="shared" si="215"/>
        <v>45809</v>
      </c>
      <c r="B6728" t="s">
        <v>921</v>
      </c>
      <c r="C6728" t="s">
        <v>268</v>
      </c>
      <c r="E6728" t="s">
        <v>727</v>
      </c>
      <c r="F6728" t="s">
        <v>728</v>
      </c>
      <c r="G6728" t="s">
        <v>98</v>
      </c>
      <c r="H6728">
        <v>770</v>
      </c>
      <c r="I6728" s="68" t="str">
        <f>VLOOKUP(E6728,Refs!$P$2:$R$29,3,FALSE)</f>
        <v>Y58</v>
      </c>
      <c r="J6728" s="68" t="str">
        <f>VLOOKUP(E6728,Refs!$P$2:$S$29,4,FALSE)</f>
        <v>South West</v>
      </c>
      <c r="K6728" s="28">
        <f t="shared" si="214"/>
        <v>770</v>
      </c>
    </row>
    <row r="6729" spans="1:11" x14ac:dyDescent="0.35">
      <c r="A6729" s="69">
        <f t="shared" si="215"/>
        <v>45809</v>
      </c>
      <c r="B6729" t="s">
        <v>921</v>
      </c>
      <c r="C6729" t="s">
        <v>268</v>
      </c>
      <c r="E6729" t="s">
        <v>727</v>
      </c>
      <c r="F6729" t="s">
        <v>728</v>
      </c>
      <c r="G6729" t="s">
        <v>99</v>
      </c>
      <c r="H6729">
        <v>1701</v>
      </c>
      <c r="I6729" s="68" t="str">
        <f>VLOOKUP(E6729,Refs!$P$2:$R$29,3,FALSE)</f>
        <v>Y58</v>
      </c>
      <c r="J6729" s="68" t="str">
        <f>VLOOKUP(E6729,Refs!$P$2:$S$29,4,FALSE)</f>
        <v>South West</v>
      </c>
      <c r="K6729" s="28">
        <f t="shared" si="214"/>
        <v>1701</v>
      </c>
    </row>
    <row r="6730" spans="1:11" x14ac:dyDescent="0.35">
      <c r="A6730" s="69">
        <f t="shared" si="215"/>
        <v>45809</v>
      </c>
      <c r="B6730" t="s">
        <v>921</v>
      </c>
      <c r="C6730" t="s">
        <v>268</v>
      </c>
      <c r="E6730" t="s">
        <v>727</v>
      </c>
      <c r="F6730" t="s">
        <v>728</v>
      </c>
      <c r="G6730" t="s">
        <v>100</v>
      </c>
      <c r="H6730">
        <v>1625</v>
      </c>
      <c r="I6730" s="68" t="str">
        <f>VLOOKUP(E6730,Refs!$P$2:$R$29,3,FALSE)</f>
        <v>Y58</v>
      </c>
      <c r="J6730" s="68" t="str">
        <f>VLOOKUP(E6730,Refs!$P$2:$S$29,4,FALSE)</f>
        <v>South West</v>
      </c>
      <c r="K6730" s="28">
        <f t="shared" si="214"/>
        <v>1625</v>
      </c>
    </row>
    <row r="6731" spans="1:11" x14ac:dyDescent="0.35">
      <c r="A6731" s="69">
        <f t="shared" si="215"/>
        <v>45809</v>
      </c>
      <c r="B6731" t="s">
        <v>921</v>
      </c>
      <c r="C6731" t="s">
        <v>268</v>
      </c>
      <c r="E6731" t="s">
        <v>727</v>
      </c>
      <c r="F6731" t="s">
        <v>728</v>
      </c>
      <c r="G6731" t="s">
        <v>101</v>
      </c>
      <c r="H6731">
        <v>957</v>
      </c>
      <c r="I6731" s="68" t="str">
        <f>VLOOKUP(E6731,Refs!$P$2:$R$29,3,FALSE)</f>
        <v>Y58</v>
      </c>
      <c r="J6731" s="68" t="str">
        <f>VLOOKUP(E6731,Refs!$P$2:$S$29,4,FALSE)</f>
        <v>South West</v>
      </c>
      <c r="K6731" s="28">
        <f t="shared" si="214"/>
        <v>957</v>
      </c>
    </row>
    <row r="6732" spans="1:11" x14ac:dyDescent="0.35">
      <c r="A6732" s="69">
        <f t="shared" si="215"/>
        <v>45809</v>
      </c>
      <c r="B6732" t="s">
        <v>921</v>
      </c>
      <c r="C6732" t="s">
        <v>268</v>
      </c>
      <c r="E6732" t="s">
        <v>727</v>
      </c>
      <c r="F6732" t="s">
        <v>728</v>
      </c>
      <c r="G6732" t="s">
        <v>102</v>
      </c>
      <c r="H6732">
        <v>357</v>
      </c>
      <c r="I6732" s="68" t="str">
        <f>VLOOKUP(E6732,Refs!$P$2:$R$29,3,FALSE)</f>
        <v>Y58</v>
      </c>
      <c r="J6732" s="68" t="str">
        <f>VLOOKUP(E6732,Refs!$P$2:$S$29,4,FALSE)</f>
        <v>South West</v>
      </c>
      <c r="K6732" s="28">
        <f t="shared" si="214"/>
        <v>357</v>
      </c>
    </row>
    <row r="6733" spans="1:11" x14ac:dyDescent="0.35">
      <c r="A6733" s="69">
        <f t="shared" si="215"/>
        <v>45809</v>
      </c>
      <c r="B6733" t="s">
        <v>921</v>
      </c>
      <c r="C6733" t="s">
        <v>268</v>
      </c>
      <c r="E6733" t="s">
        <v>727</v>
      </c>
      <c r="F6733" t="s">
        <v>728</v>
      </c>
      <c r="G6733" t="s">
        <v>103</v>
      </c>
      <c r="H6733">
        <v>109</v>
      </c>
      <c r="I6733" s="68" t="str">
        <f>VLOOKUP(E6733,Refs!$P$2:$R$29,3,FALSE)</f>
        <v>Y58</v>
      </c>
      <c r="J6733" s="68" t="str">
        <f>VLOOKUP(E6733,Refs!$P$2:$S$29,4,FALSE)</f>
        <v>South West</v>
      </c>
      <c r="K6733" s="28">
        <f t="shared" si="214"/>
        <v>109</v>
      </c>
    </row>
    <row r="6734" spans="1:11" x14ac:dyDescent="0.35">
      <c r="A6734" s="69">
        <f t="shared" si="215"/>
        <v>45809</v>
      </c>
      <c r="B6734" t="s">
        <v>921</v>
      </c>
      <c r="C6734" t="s">
        <v>268</v>
      </c>
      <c r="E6734" t="s">
        <v>727</v>
      </c>
      <c r="F6734" t="s">
        <v>728</v>
      </c>
      <c r="G6734" t="s">
        <v>104</v>
      </c>
      <c r="H6734">
        <v>1354</v>
      </c>
      <c r="I6734" s="68" t="str">
        <f>VLOOKUP(E6734,Refs!$P$2:$R$29,3,FALSE)</f>
        <v>Y58</v>
      </c>
      <c r="J6734" s="68" t="str">
        <f>VLOOKUP(E6734,Refs!$P$2:$S$29,4,FALSE)</f>
        <v>South West</v>
      </c>
      <c r="K6734" s="28">
        <f t="shared" si="214"/>
        <v>1354</v>
      </c>
    </row>
    <row r="6735" spans="1:11" x14ac:dyDescent="0.35">
      <c r="A6735" s="69">
        <f t="shared" si="215"/>
        <v>45809</v>
      </c>
      <c r="B6735" t="s">
        <v>921</v>
      </c>
      <c r="C6735" t="s">
        <v>268</v>
      </c>
      <c r="E6735" t="s">
        <v>727</v>
      </c>
      <c r="F6735" t="s">
        <v>728</v>
      </c>
      <c r="G6735" t="s">
        <v>105</v>
      </c>
      <c r="H6735">
        <v>3931789</v>
      </c>
      <c r="I6735" s="68" t="str">
        <f>VLOOKUP(E6735,Refs!$P$2:$R$29,3,FALSE)</f>
        <v>Y58</v>
      </c>
      <c r="J6735" s="68" t="str">
        <f>VLOOKUP(E6735,Refs!$P$2:$S$29,4,FALSE)</f>
        <v>South West</v>
      </c>
      <c r="K6735" s="28">
        <f t="shared" si="214"/>
        <v>3931789</v>
      </c>
    </row>
    <row r="6736" spans="1:11" x14ac:dyDescent="0.35">
      <c r="A6736" s="69">
        <f t="shared" si="215"/>
        <v>45809</v>
      </c>
      <c r="B6736" t="s">
        <v>921</v>
      </c>
      <c r="C6736" t="s">
        <v>268</v>
      </c>
      <c r="E6736" t="s">
        <v>727</v>
      </c>
      <c r="F6736" t="s">
        <v>728</v>
      </c>
      <c r="G6736" t="s">
        <v>106</v>
      </c>
      <c r="H6736">
        <v>955</v>
      </c>
      <c r="I6736" s="68" t="str">
        <f>VLOOKUP(E6736,Refs!$P$2:$R$29,3,FALSE)</f>
        <v>Y58</v>
      </c>
      <c r="J6736" s="68" t="str">
        <f>VLOOKUP(E6736,Refs!$P$2:$S$29,4,FALSE)</f>
        <v>South West</v>
      </c>
      <c r="K6736" s="28">
        <f t="shared" si="214"/>
        <v>955</v>
      </c>
    </row>
    <row r="6737" spans="1:11" x14ac:dyDescent="0.35">
      <c r="A6737" s="69">
        <f t="shared" si="215"/>
        <v>45809</v>
      </c>
      <c r="B6737" t="s">
        <v>921</v>
      </c>
      <c r="C6737" t="s">
        <v>268</v>
      </c>
      <c r="E6737" t="s">
        <v>727</v>
      </c>
      <c r="F6737" t="s">
        <v>728</v>
      </c>
      <c r="G6737" t="s">
        <v>107</v>
      </c>
      <c r="H6737">
        <v>940</v>
      </c>
      <c r="I6737" s="68" t="str">
        <f>VLOOKUP(E6737,Refs!$P$2:$R$29,3,FALSE)</f>
        <v>Y58</v>
      </c>
      <c r="J6737" s="68" t="str">
        <f>VLOOKUP(E6737,Refs!$P$2:$S$29,4,FALSE)</f>
        <v>South West</v>
      </c>
      <c r="K6737" s="28">
        <f t="shared" si="214"/>
        <v>940</v>
      </c>
    </row>
    <row r="6738" spans="1:11" x14ac:dyDescent="0.35">
      <c r="A6738" s="69">
        <f t="shared" si="215"/>
        <v>45809</v>
      </c>
      <c r="B6738" t="s">
        <v>921</v>
      </c>
      <c r="C6738" t="s">
        <v>268</v>
      </c>
      <c r="E6738" t="s">
        <v>727</v>
      </c>
      <c r="F6738" t="s">
        <v>728</v>
      </c>
      <c r="G6738" t="s">
        <v>108</v>
      </c>
      <c r="H6738">
        <v>90</v>
      </c>
      <c r="I6738" s="68" t="str">
        <f>VLOOKUP(E6738,Refs!$P$2:$R$29,3,FALSE)</f>
        <v>Y58</v>
      </c>
      <c r="J6738" s="68" t="str">
        <f>VLOOKUP(E6738,Refs!$P$2:$S$29,4,FALSE)</f>
        <v>South West</v>
      </c>
      <c r="K6738" s="28">
        <f t="shared" si="214"/>
        <v>90</v>
      </c>
    </row>
    <row r="6739" spans="1:11" x14ac:dyDescent="0.35">
      <c r="A6739" s="69">
        <f t="shared" si="215"/>
        <v>45809</v>
      </c>
      <c r="B6739" t="s">
        <v>921</v>
      </c>
      <c r="C6739" t="s">
        <v>268</v>
      </c>
      <c r="E6739" t="s">
        <v>727</v>
      </c>
      <c r="F6739" t="s">
        <v>728</v>
      </c>
      <c r="G6739" t="s">
        <v>109</v>
      </c>
      <c r="H6739">
        <v>718</v>
      </c>
      <c r="I6739" s="68" t="str">
        <f>VLOOKUP(E6739,Refs!$P$2:$R$29,3,FALSE)</f>
        <v>Y58</v>
      </c>
      <c r="J6739" s="68" t="str">
        <f>VLOOKUP(E6739,Refs!$P$2:$S$29,4,FALSE)</f>
        <v>South West</v>
      </c>
      <c r="K6739" s="28">
        <f t="shared" si="214"/>
        <v>718</v>
      </c>
    </row>
    <row r="6740" spans="1:11" x14ac:dyDescent="0.35">
      <c r="A6740" s="69">
        <f t="shared" si="215"/>
        <v>45809</v>
      </c>
      <c r="B6740" t="s">
        <v>921</v>
      </c>
      <c r="C6740" t="s">
        <v>268</v>
      </c>
      <c r="E6740" t="s">
        <v>727</v>
      </c>
      <c r="F6740" t="s">
        <v>728</v>
      </c>
      <c r="G6740" t="s">
        <v>110</v>
      </c>
      <c r="H6740">
        <v>2931517</v>
      </c>
      <c r="I6740" s="68" t="str">
        <f>VLOOKUP(E6740,Refs!$P$2:$R$29,3,FALSE)</f>
        <v>Y58</v>
      </c>
      <c r="J6740" s="68" t="str">
        <f>VLOOKUP(E6740,Refs!$P$2:$S$29,4,FALSE)</f>
        <v>South West</v>
      </c>
      <c r="K6740" s="28">
        <f t="shared" si="214"/>
        <v>2931517</v>
      </c>
    </row>
    <row r="6741" spans="1:11" x14ac:dyDescent="0.35">
      <c r="A6741" s="69">
        <f t="shared" si="215"/>
        <v>45809</v>
      </c>
      <c r="B6741" t="s">
        <v>921</v>
      </c>
      <c r="C6741" t="s">
        <v>268</v>
      </c>
      <c r="E6741" t="s">
        <v>727</v>
      </c>
      <c r="F6741" t="s">
        <v>728</v>
      </c>
      <c r="G6741" t="s">
        <v>111</v>
      </c>
      <c r="H6741">
        <v>170</v>
      </c>
      <c r="I6741" s="68" t="str">
        <f>VLOOKUP(E6741,Refs!$P$2:$R$29,3,FALSE)</f>
        <v>Y58</v>
      </c>
      <c r="J6741" s="68" t="str">
        <f>VLOOKUP(E6741,Refs!$P$2:$S$29,4,FALSE)</f>
        <v>South West</v>
      </c>
      <c r="K6741" s="28">
        <f t="shared" si="214"/>
        <v>170</v>
      </c>
    </row>
    <row r="6742" spans="1:11" x14ac:dyDescent="0.35">
      <c r="A6742" s="69">
        <f t="shared" si="215"/>
        <v>45809</v>
      </c>
      <c r="B6742" t="s">
        <v>921</v>
      </c>
      <c r="C6742" t="s">
        <v>268</v>
      </c>
      <c r="E6742" t="s">
        <v>727</v>
      </c>
      <c r="F6742" t="s">
        <v>728</v>
      </c>
      <c r="G6742" t="s">
        <v>814</v>
      </c>
      <c r="H6742">
        <v>3390</v>
      </c>
      <c r="I6742" s="68" t="str">
        <f>VLOOKUP(E6742,Refs!$P$2:$R$29,3,FALSE)</f>
        <v>Y58</v>
      </c>
      <c r="J6742" s="68" t="str">
        <f>VLOOKUP(E6742,Refs!$P$2:$S$29,4,FALSE)</f>
        <v>South West</v>
      </c>
      <c r="K6742" s="28">
        <f t="shared" si="214"/>
        <v>3390</v>
      </c>
    </row>
    <row r="6743" spans="1:11" x14ac:dyDescent="0.35">
      <c r="A6743" s="69">
        <f t="shared" si="215"/>
        <v>45809</v>
      </c>
      <c r="B6743" t="s">
        <v>921</v>
      </c>
      <c r="C6743" t="s">
        <v>268</v>
      </c>
      <c r="E6743" t="s">
        <v>727</v>
      </c>
      <c r="F6743" t="s">
        <v>728</v>
      </c>
      <c r="G6743" t="s">
        <v>815</v>
      </c>
      <c r="H6743">
        <v>1030</v>
      </c>
      <c r="I6743" s="68" t="str">
        <f>VLOOKUP(E6743,Refs!$P$2:$R$29,3,FALSE)</f>
        <v>Y58</v>
      </c>
      <c r="J6743" s="68" t="str">
        <f>VLOOKUP(E6743,Refs!$P$2:$S$29,4,FALSE)</f>
        <v>South West</v>
      </c>
      <c r="K6743" s="28">
        <f t="shared" si="214"/>
        <v>1030</v>
      </c>
    </row>
    <row r="6744" spans="1:11" x14ac:dyDescent="0.35">
      <c r="A6744" s="69">
        <f t="shared" si="215"/>
        <v>45809</v>
      </c>
      <c r="B6744" t="s">
        <v>921</v>
      </c>
      <c r="C6744" t="s">
        <v>268</v>
      </c>
      <c r="E6744" t="s">
        <v>727</v>
      </c>
      <c r="F6744" t="s">
        <v>728</v>
      </c>
      <c r="G6744" t="s">
        <v>112</v>
      </c>
      <c r="H6744">
        <v>11831</v>
      </c>
      <c r="I6744" s="68" t="str">
        <f>VLOOKUP(E6744,Refs!$P$2:$R$29,3,FALSE)</f>
        <v>Y58</v>
      </c>
      <c r="J6744" s="68" t="str">
        <f>VLOOKUP(E6744,Refs!$P$2:$S$29,4,FALSE)</f>
        <v>South West</v>
      </c>
      <c r="K6744" s="28">
        <f t="shared" si="214"/>
        <v>11831</v>
      </c>
    </row>
    <row r="6745" spans="1:11" x14ac:dyDescent="0.35">
      <c r="A6745" s="69">
        <f t="shared" si="215"/>
        <v>45809</v>
      </c>
      <c r="B6745" t="s">
        <v>921</v>
      </c>
      <c r="C6745" t="s">
        <v>268</v>
      </c>
      <c r="E6745" t="s">
        <v>727</v>
      </c>
      <c r="F6745" t="s">
        <v>728</v>
      </c>
      <c r="G6745" t="s">
        <v>113</v>
      </c>
      <c r="H6745">
        <v>6</v>
      </c>
      <c r="I6745" s="68" t="str">
        <f>VLOOKUP(E6745,Refs!$P$2:$R$29,3,FALSE)</f>
        <v>Y58</v>
      </c>
      <c r="J6745" s="68" t="str">
        <f>VLOOKUP(E6745,Refs!$P$2:$S$29,4,FALSE)</f>
        <v>South West</v>
      </c>
      <c r="K6745" s="28">
        <f t="shared" si="214"/>
        <v>6</v>
      </c>
    </row>
    <row r="6746" spans="1:11" x14ac:dyDescent="0.35">
      <c r="A6746" s="69">
        <f t="shared" si="215"/>
        <v>45809</v>
      </c>
      <c r="B6746" t="s">
        <v>921</v>
      </c>
      <c r="C6746" t="s">
        <v>268</v>
      </c>
      <c r="E6746" t="s">
        <v>727</v>
      </c>
      <c r="F6746" t="s">
        <v>728</v>
      </c>
      <c r="G6746" t="s">
        <v>114</v>
      </c>
      <c r="H6746">
        <v>10568</v>
      </c>
      <c r="I6746" s="68" t="str">
        <f>VLOOKUP(E6746,Refs!$P$2:$R$29,3,FALSE)</f>
        <v>Y58</v>
      </c>
      <c r="J6746" s="68" t="str">
        <f>VLOOKUP(E6746,Refs!$P$2:$S$29,4,FALSE)</f>
        <v>South West</v>
      </c>
      <c r="K6746" s="28">
        <f t="shared" si="214"/>
        <v>10568</v>
      </c>
    </row>
    <row r="6747" spans="1:11" x14ac:dyDescent="0.35">
      <c r="A6747" s="69">
        <f t="shared" si="215"/>
        <v>45809</v>
      </c>
      <c r="B6747" t="s">
        <v>921</v>
      </c>
      <c r="C6747" t="s">
        <v>268</v>
      </c>
      <c r="E6747" t="s">
        <v>727</v>
      </c>
      <c r="F6747" t="s">
        <v>728</v>
      </c>
      <c r="G6747" t="s">
        <v>115</v>
      </c>
      <c r="H6747">
        <v>2421</v>
      </c>
      <c r="I6747" s="68" t="str">
        <f>VLOOKUP(E6747,Refs!$P$2:$R$29,3,FALSE)</f>
        <v>Y58</v>
      </c>
      <c r="J6747" s="68" t="str">
        <f>VLOOKUP(E6747,Refs!$P$2:$S$29,4,FALSE)</f>
        <v>South West</v>
      </c>
      <c r="K6747" s="28">
        <f t="shared" si="214"/>
        <v>2421</v>
      </c>
    </row>
    <row r="6748" spans="1:11" x14ac:dyDescent="0.35">
      <c r="A6748" s="69">
        <f t="shared" si="215"/>
        <v>45809</v>
      </c>
      <c r="B6748" t="s">
        <v>921</v>
      </c>
      <c r="C6748" t="s">
        <v>268</v>
      </c>
      <c r="E6748" t="s">
        <v>727</v>
      </c>
      <c r="F6748" t="s">
        <v>728</v>
      </c>
      <c r="G6748" t="s">
        <v>116</v>
      </c>
      <c r="H6748">
        <v>1771</v>
      </c>
      <c r="I6748" s="68" t="str">
        <f>VLOOKUP(E6748,Refs!$P$2:$R$29,3,FALSE)</f>
        <v>Y58</v>
      </c>
      <c r="J6748" s="68" t="str">
        <f>VLOOKUP(E6748,Refs!$P$2:$S$29,4,FALSE)</f>
        <v>South West</v>
      </c>
      <c r="K6748" s="28">
        <f t="shared" si="214"/>
        <v>1771</v>
      </c>
    </row>
    <row r="6749" spans="1:11" x14ac:dyDescent="0.35">
      <c r="A6749" s="69">
        <f t="shared" si="215"/>
        <v>45809</v>
      </c>
      <c r="B6749" t="s">
        <v>921</v>
      </c>
      <c r="C6749" t="s">
        <v>268</v>
      </c>
      <c r="E6749" t="s">
        <v>727</v>
      </c>
      <c r="F6749" t="s">
        <v>728</v>
      </c>
      <c r="G6749" t="s">
        <v>117</v>
      </c>
      <c r="H6749">
        <v>858</v>
      </c>
      <c r="I6749" s="68" t="str">
        <f>VLOOKUP(E6749,Refs!$P$2:$R$29,3,FALSE)</f>
        <v>Y58</v>
      </c>
      <c r="J6749" s="68" t="str">
        <f>VLOOKUP(E6749,Refs!$P$2:$S$29,4,FALSE)</f>
        <v>South West</v>
      </c>
      <c r="K6749" s="28">
        <f t="shared" si="214"/>
        <v>858</v>
      </c>
    </row>
    <row r="6750" spans="1:11" x14ac:dyDescent="0.35">
      <c r="A6750" s="69">
        <f t="shared" si="215"/>
        <v>45809</v>
      </c>
      <c r="B6750" t="s">
        <v>921</v>
      </c>
      <c r="C6750" t="s">
        <v>268</v>
      </c>
      <c r="E6750" t="s">
        <v>727</v>
      </c>
      <c r="F6750" t="s">
        <v>728</v>
      </c>
      <c r="G6750" t="s">
        <v>118</v>
      </c>
      <c r="H6750">
        <v>1753</v>
      </c>
      <c r="I6750" s="68" t="str">
        <f>VLOOKUP(E6750,Refs!$P$2:$R$29,3,FALSE)</f>
        <v>Y58</v>
      </c>
      <c r="J6750" s="68" t="str">
        <f>VLOOKUP(E6750,Refs!$P$2:$S$29,4,FALSE)</f>
        <v>South West</v>
      </c>
      <c r="K6750" s="28">
        <f t="shared" si="214"/>
        <v>1753</v>
      </c>
    </row>
    <row r="6751" spans="1:11" x14ac:dyDescent="0.35">
      <c r="A6751" s="69">
        <f t="shared" si="215"/>
        <v>45809</v>
      </c>
      <c r="B6751" t="s">
        <v>921</v>
      </c>
      <c r="C6751" t="s">
        <v>268</v>
      </c>
      <c r="E6751" t="s">
        <v>727</v>
      </c>
      <c r="F6751" t="s">
        <v>728</v>
      </c>
      <c r="G6751" t="s">
        <v>119</v>
      </c>
      <c r="H6751">
        <v>1528</v>
      </c>
      <c r="I6751" s="68" t="str">
        <f>VLOOKUP(E6751,Refs!$P$2:$R$29,3,FALSE)</f>
        <v>Y58</v>
      </c>
      <c r="J6751" s="68" t="str">
        <f>VLOOKUP(E6751,Refs!$P$2:$S$29,4,FALSE)</f>
        <v>South West</v>
      </c>
      <c r="K6751" s="28">
        <f t="shared" si="214"/>
        <v>1528</v>
      </c>
    </row>
    <row r="6752" spans="1:11" x14ac:dyDescent="0.35">
      <c r="A6752" s="69">
        <f t="shared" si="215"/>
        <v>45809</v>
      </c>
      <c r="B6752" t="s">
        <v>921</v>
      </c>
      <c r="C6752" t="s">
        <v>268</v>
      </c>
      <c r="E6752" t="s">
        <v>727</v>
      </c>
      <c r="F6752" t="s">
        <v>728</v>
      </c>
      <c r="G6752" t="s">
        <v>120</v>
      </c>
      <c r="H6752">
        <v>646</v>
      </c>
      <c r="I6752" s="68" t="str">
        <f>VLOOKUP(E6752,Refs!$P$2:$R$29,3,FALSE)</f>
        <v>Y58</v>
      </c>
      <c r="J6752" s="68" t="str">
        <f>VLOOKUP(E6752,Refs!$P$2:$S$29,4,FALSE)</f>
        <v>South West</v>
      </c>
      <c r="K6752" s="28">
        <f t="shared" si="214"/>
        <v>646</v>
      </c>
    </row>
    <row r="6753" spans="1:11" x14ac:dyDescent="0.35">
      <c r="A6753" s="69">
        <f t="shared" si="215"/>
        <v>45809</v>
      </c>
      <c r="B6753" t="s">
        <v>921</v>
      </c>
      <c r="C6753" t="s">
        <v>268</v>
      </c>
      <c r="E6753" t="s">
        <v>727</v>
      </c>
      <c r="F6753" t="s">
        <v>728</v>
      </c>
      <c r="G6753" t="s">
        <v>121</v>
      </c>
      <c r="H6753">
        <v>11</v>
      </c>
      <c r="I6753" s="68" t="str">
        <f>VLOOKUP(E6753,Refs!$P$2:$R$29,3,FALSE)</f>
        <v>Y58</v>
      </c>
      <c r="J6753" s="68" t="str">
        <f>VLOOKUP(E6753,Refs!$P$2:$S$29,4,FALSE)</f>
        <v>South West</v>
      </c>
      <c r="K6753" s="28">
        <f t="shared" si="214"/>
        <v>11</v>
      </c>
    </row>
    <row r="6754" spans="1:11" x14ac:dyDescent="0.35">
      <c r="A6754" s="69">
        <f t="shared" si="215"/>
        <v>45809</v>
      </c>
      <c r="B6754" t="s">
        <v>921</v>
      </c>
      <c r="C6754" t="s">
        <v>268</v>
      </c>
      <c r="E6754" t="s">
        <v>727</v>
      </c>
      <c r="F6754" t="s">
        <v>728</v>
      </c>
      <c r="G6754" t="s">
        <v>122</v>
      </c>
      <c r="H6754">
        <v>868</v>
      </c>
      <c r="I6754" s="68" t="str">
        <f>VLOOKUP(E6754,Refs!$P$2:$R$29,3,FALSE)</f>
        <v>Y58</v>
      </c>
      <c r="J6754" s="68" t="str">
        <f>VLOOKUP(E6754,Refs!$P$2:$S$29,4,FALSE)</f>
        <v>South West</v>
      </c>
      <c r="K6754" s="28">
        <f t="shared" si="214"/>
        <v>868</v>
      </c>
    </row>
    <row r="6755" spans="1:11" x14ac:dyDescent="0.35">
      <c r="A6755" s="69">
        <f t="shared" si="215"/>
        <v>45809</v>
      </c>
      <c r="B6755" t="s">
        <v>921</v>
      </c>
      <c r="C6755" t="s">
        <v>268</v>
      </c>
      <c r="E6755" t="s">
        <v>727</v>
      </c>
      <c r="F6755" t="s">
        <v>728</v>
      </c>
      <c r="G6755" t="s">
        <v>123</v>
      </c>
      <c r="H6755">
        <v>24</v>
      </c>
      <c r="I6755" s="68" t="str">
        <f>VLOOKUP(E6755,Refs!$P$2:$R$29,3,FALSE)</f>
        <v>Y58</v>
      </c>
      <c r="J6755" s="68" t="str">
        <f>VLOOKUP(E6755,Refs!$P$2:$S$29,4,FALSE)</f>
        <v>South West</v>
      </c>
      <c r="K6755" s="28">
        <f t="shared" si="214"/>
        <v>24</v>
      </c>
    </row>
    <row r="6756" spans="1:11" x14ac:dyDescent="0.35">
      <c r="A6756" s="69">
        <f t="shared" si="215"/>
        <v>45809</v>
      </c>
      <c r="B6756" t="s">
        <v>921</v>
      </c>
      <c r="C6756" t="s">
        <v>268</v>
      </c>
      <c r="E6756" t="s">
        <v>727</v>
      </c>
      <c r="F6756" t="s">
        <v>728</v>
      </c>
      <c r="G6756" t="s">
        <v>124</v>
      </c>
      <c r="H6756">
        <v>3</v>
      </c>
      <c r="I6756" s="68" t="str">
        <f>VLOOKUP(E6756,Refs!$P$2:$R$29,3,FALSE)</f>
        <v>Y58</v>
      </c>
      <c r="J6756" s="68" t="str">
        <f>VLOOKUP(E6756,Refs!$P$2:$S$29,4,FALSE)</f>
        <v>South West</v>
      </c>
      <c r="K6756" s="28">
        <f t="shared" si="214"/>
        <v>3</v>
      </c>
    </row>
    <row r="6757" spans="1:11" x14ac:dyDescent="0.35">
      <c r="A6757" s="69">
        <f t="shared" si="215"/>
        <v>45809</v>
      </c>
      <c r="B6757" t="s">
        <v>921</v>
      </c>
      <c r="C6757" t="s">
        <v>268</v>
      </c>
      <c r="E6757" t="s">
        <v>727</v>
      </c>
      <c r="F6757" t="s">
        <v>728</v>
      </c>
      <c r="G6757" t="s">
        <v>125</v>
      </c>
      <c r="H6757">
        <v>0</v>
      </c>
      <c r="I6757" s="68" t="str">
        <f>VLOOKUP(E6757,Refs!$P$2:$R$29,3,FALSE)</f>
        <v>Y58</v>
      </c>
      <c r="J6757" s="68" t="str">
        <f>VLOOKUP(E6757,Refs!$P$2:$S$29,4,FALSE)</f>
        <v>South West</v>
      </c>
      <c r="K6757" s="28" t="str">
        <f t="shared" si="214"/>
        <v/>
      </c>
    </row>
    <row r="6758" spans="1:11" x14ac:dyDescent="0.35">
      <c r="A6758" s="69">
        <f t="shared" si="215"/>
        <v>45809</v>
      </c>
      <c r="B6758" t="s">
        <v>921</v>
      </c>
      <c r="C6758" t="s">
        <v>268</v>
      </c>
      <c r="E6758" t="s">
        <v>727</v>
      </c>
      <c r="F6758" t="s">
        <v>728</v>
      </c>
      <c r="G6758" t="s">
        <v>126</v>
      </c>
      <c r="H6758">
        <v>0</v>
      </c>
      <c r="I6758" s="68" t="str">
        <f>VLOOKUP(E6758,Refs!$P$2:$R$29,3,FALSE)</f>
        <v>Y58</v>
      </c>
      <c r="J6758" s="68" t="str">
        <f>VLOOKUP(E6758,Refs!$P$2:$S$29,4,FALSE)</f>
        <v>South West</v>
      </c>
      <c r="K6758" s="28" t="str">
        <f t="shared" si="214"/>
        <v/>
      </c>
    </row>
    <row r="6759" spans="1:11" x14ac:dyDescent="0.35">
      <c r="A6759" s="69">
        <f t="shared" si="215"/>
        <v>45809</v>
      </c>
      <c r="B6759" t="s">
        <v>921</v>
      </c>
      <c r="C6759" t="s">
        <v>268</v>
      </c>
      <c r="E6759" t="s">
        <v>727</v>
      </c>
      <c r="F6759" t="s">
        <v>728</v>
      </c>
      <c r="G6759" t="s">
        <v>127</v>
      </c>
      <c r="H6759">
        <v>0</v>
      </c>
      <c r="I6759" s="68" t="str">
        <f>VLOOKUP(E6759,Refs!$P$2:$R$29,3,FALSE)</f>
        <v>Y58</v>
      </c>
      <c r="J6759" s="68" t="str">
        <f>VLOOKUP(E6759,Refs!$P$2:$S$29,4,FALSE)</f>
        <v>South West</v>
      </c>
      <c r="K6759" s="28" t="str">
        <f t="shared" si="214"/>
        <v/>
      </c>
    </row>
    <row r="6760" spans="1:11" x14ac:dyDescent="0.35">
      <c r="A6760" s="69">
        <f t="shared" si="215"/>
        <v>45809</v>
      </c>
      <c r="B6760" t="s">
        <v>921</v>
      </c>
      <c r="C6760" t="s">
        <v>268</v>
      </c>
      <c r="E6760" t="s">
        <v>727</v>
      </c>
      <c r="F6760" t="s">
        <v>728</v>
      </c>
      <c r="G6760" t="s">
        <v>128</v>
      </c>
      <c r="H6760">
        <v>0</v>
      </c>
      <c r="I6760" s="68" t="str">
        <f>VLOOKUP(E6760,Refs!$P$2:$R$29,3,FALSE)</f>
        <v>Y58</v>
      </c>
      <c r="J6760" s="68" t="str">
        <f>VLOOKUP(E6760,Refs!$P$2:$S$29,4,FALSE)</f>
        <v>South West</v>
      </c>
      <c r="K6760" s="28" t="str">
        <f t="shared" si="214"/>
        <v/>
      </c>
    </row>
    <row r="6761" spans="1:11" x14ac:dyDescent="0.35">
      <c r="A6761" s="69">
        <f t="shared" si="215"/>
        <v>45809</v>
      </c>
      <c r="B6761" t="s">
        <v>921</v>
      </c>
      <c r="C6761" t="s">
        <v>268</v>
      </c>
      <c r="E6761" t="s">
        <v>727</v>
      </c>
      <c r="F6761" t="s">
        <v>728</v>
      </c>
      <c r="G6761" t="s">
        <v>129</v>
      </c>
      <c r="H6761">
        <v>720</v>
      </c>
      <c r="I6761" s="68" t="str">
        <f>VLOOKUP(E6761,Refs!$P$2:$R$29,3,FALSE)</f>
        <v>Y58</v>
      </c>
      <c r="J6761" s="68" t="str">
        <f>VLOOKUP(E6761,Refs!$P$2:$S$29,4,FALSE)</f>
        <v>South West</v>
      </c>
      <c r="K6761" s="28">
        <f t="shared" si="214"/>
        <v>720</v>
      </c>
    </row>
    <row r="6762" spans="1:11" x14ac:dyDescent="0.35">
      <c r="A6762" s="69">
        <f t="shared" si="215"/>
        <v>45809</v>
      </c>
      <c r="B6762" t="s">
        <v>921</v>
      </c>
      <c r="C6762" t="s">
        <v>268</v>
      </c>
      <c r="E6762" t="s">
        <v>727</v>
      </c>
      <c r="F6762" t="s">
        <v>728</v>
      </c>
      <c r="G6762" t="s">
        <v>130</v>
      </c>
      <c r="H6762">
        <v>398</v>
      </c>
      <c r="I6762" s="68" t="str">
        <f>VLOOKUP(E6762,Refs!$P$2:$R$29,3,FALSE)</f>
        <v>Y58</v>
      </c>
      <c r="J6762" s="68" t="str">
        <f>VLOOKUP(E6762,Refs!$P$2:$S$29,4,FALSE)</f>
        <v>South West</v>
      </c>
      <c r="K6762" s="28">
        <f t="shared" si="214"/>
        <v>398</v>
      </c>
    </row>
    <row r="6763" spans="1:11" x14ac:dyDescent="0.35">
      <c r="A6763" s="69">
        <f t="shared" si="215"/>
        <v>45809</v>
      </c>
      <c r="B6763" t="s">
        <v>921</v>
      </c>
      <c r="C6763" t="s">
        <v>268</v>
      </c>
      <c r="E6763" t="s">
        <v>727</v>
      </c>
      <c r="F6763" t="s">
        <v>728</v>
      </c>
      <c r="G6763" t="s">
        <v>131</v>
      </c>
      <c r="H6763">
        <v>311</v>
      </c>
      <c r="I6763" s="68" t="str">
        <f>VLOOKUP(E6763,Refs!$P$2:$R$29,3,FALSE)</f>
        <v>Y58</v>
      </c>
      <c r="J6763" s="68" t="str">
        <f>VLOOKUP(E6763,Refs!$P$2:$S$29,4,FALSE)</f>
        <v>South West</v>
      </c>
      <c r="K6763" s="28">
        <f t="shared" si="214"/>
        <v>311</v>
      </c>
    </row>
    <row r="6764" spans="1:11" x14ac:dyDescent="0.35">
      <c r="A6764" s="69">
        <f t="shared" si="215"/>
        <v>45809</v>
      </c>
      <c r="B6764" t="s">
        <v>921</v>
      </c>
      <c r="C6764" t="s">
        <v>268</v>
      </c>
      <c r="E6764" t="s">
        <v>727</v>
      </c>
      <c r="F6764" t="s">
        <v>728</v>
      </c>
      <c r="G6764" t="s">
        <v>132</v>
      </c>
      <c r="H6764">
        <v>985</v>
      </c>
      <c r="I6764" s="68" t="str">
        <f>VLOOKUP(E6764,Refs!$P$2:$R$29,3,FALSE)</f>
        <v>Y58</v>
      </c>
      <c r="J6764" s="68" t="str">
        <f>VLOOKUP(E6764,Refs!$P$2:$S$29,4,FALSE)</f>
        <v>South West</v>
      </c>
      <c r="K6764" s="28">
        <f t="shared" si="214"/>
        <v>985</v>
      </c>
    </row>
    <row r="6765" spans="1:11" x14ac:dyDescent="0.35">
      <c r="A6765" s="69">
        <f t="shared" si="215"/>
        <v>45809</v>
      </c>
      <c r="B6765" t="s">
        <v>921</v>
      </c>
      <c r="C6765" t="s">
        <v>268</v>
      </c>
      <c r="E6765" t="s">
        <v>727</v>
      </c>
      <c r="F6765" t="s">
        <v>728</v>
      </c>
      <c r="G6765" t="s">
        <v>133</v>
      </c>
      <c r="H6765">
        <v>918</v>
      </c>
      <c r="I6765" s="68" t="str">
        <f>VLOOKUP(E6765,Refs!$P$2:$R$29,3,FALSE)</f>
        <v>Y58</v>
      </c>
      <c r="J6765" s="68" t="str">
        <f>VLOOKUP(E6765,Refs!$P$2:$S$29,4,FALSE)</f>
        <v>South West</v>
      </c>
      <c r="K6765" s="28">
        <f t="shared" si="214"/>
        <v>918</v>
      </c>
    </row>
    <row r="6766" spans="1:11" x14ac:dyDescent="0.35">
      <c r="A6766" s="69">
        <f t="shared" si="215"/>
        <v>45809</v>
      </c>
      <c r="B6766" t="s">
        <v>921</v>
      </c>
      <c r="C6766" t="s">
        <v>268</v>
      </c>
      <c r="E6766" t="s">
        <v>727</v>
      </c>
      <c r="F6766" t="s">
        <v>728</v>
      </c>
      <c r="G6766" t="s">
        <v>134</v>
      </c>
      <c r="H6766">
        <v>747</v>
      </c>
      <c r="I6766" s="68" t="str">
        <f>VLOOKUP(E6766,Refs!$P$2:$R$29,3,FALSE)</f>
        <v>Y58</v>
      </c>
      <c r="J6766" s="68" t="str">
        <f>VLOOKUP(E6766,Refs!$P$2:$S$29,4,FALSE)</f>
        <v>South West</v>
      </c>
      <c r="K6766" s="28">
        <f t="shared" si="214"/>
        <v>747</v>
      </c>
    </row>
    <row r="6767" spans="1:11" x14ac:dyDescent="0.35">
      <c r="A6767" s="69">
        <f t="shared" si="215"/>
        <v>45809</v>
      </c>
      <c r="B6767" t="s">
        <v>921</v>
      </c>
      <c r="C6767" t="s">
        <v>268</v>
      </c>
      <c r="E6767" t="s">
        <v>727</v>
      </c>
      <c r="F6767" t="s">
        <v>728</v>
      </c>
      <c r="G6767" t="s">
        <v>135</v>
      </c>
      <c r="H6767">
        <v>620</v>
      </c>
      <c r="I6767" s="68" t="str">
        <f>VLOOKUP(E6767,Refs!$P$2:$R$29,3,FALSE)</f>
        <v>Y58</v>
      </c>
      <c r="J6767" s="68" t="str">
        <f>VLOOKUP(E6767,Refs!$P$2:$S$29,4,FALSE)</f>
        <v>South West</v>
      </c>
      <c r="K6767" s="28">
        <f t="shared" si="214"/>
        <v>620</v>
      </c>
    </row>
    <row r="6768" spans="1:11" x14ac:dyDescent="0.35">
      <c r="A6768" s="69">
        <f t="shared" si="215"/>
        <v>45809</v>
      </c>
      <c r="B6768" t="s">
        <v>921</v>
      </c>
      <c r="C6768" t="s">
        <v>268</v>
      </c>
      <c r="E6768" t="s">
        <v>727</v>
      </c>
      <c r="F6768" t="s">
        <v>728</v>
      </c>
      <c r="G6768" t="s">
        <v>136</v>
      </c>
      <c r="H6768">
        <v>179</v>
      </c>
      <c r="I6768" s="68" t="str">
        <f>VLOOKUP(E6768,Refs!$P$2:$R$29,3,FALSE)</f>
        <v>Y58</v>
      </c>
      <c r="J6768" s="68" t="str">
        <f>VLOOKUP(E6768,Refs!$P$2:$S$29,4,FALSE)</f>
        <v>South West</v>
      </c>
      <c r="K6768" s="28">
        <f t="shared" si="214"/>
        <v>179</v>
      </c>
    </row>
    <row r="6769" spans="1:11" x14ac:dyDescent="0.35">
      <c r="A6769" s="69">
        <f t="shared" si="215"/>
        <v>45809</v>
      </c>
      <c r="B6769" t="s">
        <v>921</v>
      </c>
      <c r="C6769" t="s">
        <v>268</v>
      </c>
      <c r="E6769" t="s">
        <v>727</v>
      </c>
      <c r="F6769" t="s">
        <v>728</v>
      </c>
      <c r="G6769" t="s">
        <v>137</v>
      </c>
      <c r="H6769">
        <v>173</v>
      </c>
      <c r="I6769" s="68" t="str">
        <f>VLOOKUP(E6769,Refs!$P$2:$R$29,3,FALSE)</f>
        <v>Y58</v>
      </c>
      <c r="J6769" s="68" t="str">
        <f>VLOOKUP(E6769,Refs!$P$2:$S$29,4,FALSE)</f>
        <v>South West</v>
      </c>
      <c r="K6769" s="28">
        <f t="shared" si="214"/>
        <v>173</v>
      </c>
    </row>
    <row r="6770" spans="1:11" x14ac:dyDescent="0.35">
      <c r="A6770" s="69">
        <f t="shared" si="215"/>
        <v>45809</v>
      </c>
      <c r="B6770" t="s">
        <v>921</v>
      </c>
      <c r="C6770" t="s">
        <v>268</v>
      </c>
      <c r="E6770" t="s">
        <v>727</v>
      </c>
      <c r="F6770" t="s">
        <v>728</v>
      </c>
      <c r="G6770" t="s">
        <v>138</v>
      </c>
      <c r="H6770">
        <v>8</v>
      </c>
      <c r="I6770" s="68" t="str">
        <f>VLOOKUP(E6770,Refs!$P$2:$R$29,3,FALSE)</f>
        <v>Y58</v>
      </c>
      <c r="J6770" s="68" t="str">
        <f>VLOOKUP(E6770,Refs!$P$2:$S$29,4,FALSE)</f>
        <v>South West</v>
      </c>
      <c r="K6770" s="28">
        <f t="shared" si="214"/>
        <v>8</v>
      </c>
    </row>
    <row r="6771" spans="1:11" x14ac:dyDescent="0.35">
      <c r="A6771" s="69">
        <f t="shared" si="215"/>
        <v>45809</v>
      </c>
      <c r="B6771" t="s">
        <v>921</v>
      </c>
      <c r="C6771" t="s">
        <v>268</v>
      </c>
      <c r="E6771" t="s">
        <v>727</v>
      </c>
      <c r="F6771" t="s">
        <v>728</v>
      </c>
      <c r="G6771" t="s">
        <v>139</v>
      </c>
      <c r="H6771">
        <v>6</v>
      </c>
      <c r="I6771" s="68" t="str">
        <f>VLOOKUP(E6771,Refs!$P$2:$R$29,3,FALSE)</f>
        <v>Y58</v>
      </c>
      <c r="J6771" s="68" t="str">
        <f>VLOOKUP(E6771,Refs!$P$2:$S$29,4,FALSE)</f>
        <v>South West</v>
      </c>
      <c r="K6771" s="28">
        <f t="shared" si="214"/>
        <v>6</v>
      </c>
    </row>
    <row r="6772" spans="1:11" x14ac:dyDescent="0.35">
      <c r="A6772" s="69">
        <f t="shared" si="215"/>
        <v>45809</v>
      </c>
      <c r="B6772" t="s">
        <v>921</v>
      </c>
      <c r="C6772" t="s">
        <v>268</v>
      </c>
      <c r="E6772" t="s">
        <v>727</v>
      </c>
      <c r="F6772" t="s">
        <v>728</v>
      </c>
      <c r="G6772" t="s">
        <v>140</v>
      </c>
      <c r="H6772">
        <v>124</v>
      </c>
      <c r="I6772" s="68" t="str">
        <f>VLOOKUP(E6772,Refs!$P$2:$R$29,3,FALSE)</f>
        <v>Y58</v>
      </c>
      <c r="J6772" s="68" t="str">
        <f>VLOOKUP(E6772,Refs!$P$2:$S$29,4,FALSE)</f>
        <v>South West</v>
      </c>
      <c r="K6772" s="28">
        <f t="shared" si="214"/>
        <v>124</v>
      </c>
    </row>
    <row r="6773" spans="1:11" x14ac:dyDescent="0.35">
      <c r="A6773" s="69">
        <f t="shared" si="215"/>
        <v>45809</v>
      </c>
      <c r="B6773" t="s">
        <v>921</v>
      </c>
      <c r="C6773" t="s">
        <v>268</v>
      </c>
      <c r="E6773" t="s">
        <v>727</v>
      </c>
      <c r="F6773" t="s">
        <v>728</v>
      </c>
      <c r="G6773" t="s">
        <v>141</v>
      </c>
      <c r="H6773">
        <v>124</v>
      </c>
      <c r="I6773" s="68" t="str">
        <f>VLOOKUP(E6773,Refs!$P$2:$R$29,3,FALSE)</f>
        <v>Y58</v>
      </c>
      <c r="J6773" s="68" t="str">
        <f>VLOOKUP(E6773,Refs!$P$2:$S$29,4,FALSE)</f>
        <v>South West</v>
      </c>
      <c r="K6773" s="28">
        <f t="shared" si="214"/>
        <v>124</v>
      </c>
    </row>
    <row r="6774" spans="1:11" x14ac:dyDescent="0.35">
      <c r="A6774" s="69">
        <f t="shared" si="215"/>
        <v>45809</v>
      </c>
      <c r="B6774" t="s">
        <v>921</v>
      </c>
      <c r="C6774" t="s">
        <v>268</v>
      </c>
      <c r="E6774" t="s">
        <v>727</v>
      </c>
      <c r="F6774" t="s">
        <v>728</v>
      </c>
      <c r="G6774" t="s">
        <v>730</v>
      </c>
      <c r="H6774">
        <v>16</v>
      </c>
      <c r="I6774" s="68" t="str">
        <f>VLOOKUP(E6774,Refs!$P$2:$R$29,3,FALSE)</f>
        <v>Y58</v>
      </c>
      <c r="J6774" s="68" t="str">
        <f>VLOOKUP(E6774,Refs!$P$2:$S$29,4,FALSE)</f>
        <v>South West</v>
      </c>
      <c r="K6774" s="28">
        <f t="shared" si="214"/>
        <v>16</v>
      </c>
    </row>
    <row r="6775" spans="1:11" x14ac:dyDescent="0.35">
      <c r="A6775" s="69">
        <f t="shared" si="215"/>
        <v>45809</v>
      </c>
      <c r="B6775" t="s">
        <v>921</v>
      </c>
      <c r="C6775" t="s">
        <v>268</v>
      </c>
      <c r="E6775" t="s">
        <v>727</v>
      </c>
      <c r="F6775" t="s">
        <v>728</v>
      </c>
      <c r="G6775" t="s">
        <v>729</v>
      </c>
      <c r="H6775">
        <v>13</v>
      </c>
      <c r="I6775" s="68" t="str">
        <f>VLOOKUP(E6775,Refs!$P$2:$R$29,3,FALSE)</f>
        <v>Y58</v>
      </c>
      <c r="J6775" s="68" t="str">
        <f>VLOOKUP(E6775,Refs!$P$2:$S$29,4,FALSE)</f>
        <v>South West</v>
      </c>
      <c r="K6775" s="28">
        <f t="shared" si="214"/>
        <v>13</v>
      </c>
    </row>
    <row r="6776" spans="1:11" x14ac:dyDescent="0.35">
      <c r="A6776" s="69">
        <f t="shared" si="215"/>
        <v>45809</v>
      </c>
      <c r="B6776" t="s">
        <v>921</v>
      </c>
      <c r="C6776" t="s">
        <v>268</v>
      </c>
      <c r="E6776" t="s">
        <v>727</v>
      </c>
      <c r="F6776" t="s">
        <v>728</v>
      </c>
      <c r="G6776" t="s">
        <v>732</v>
      </c>
      <c r="H6776">
        <v>51</v>
      </c>
      <c r="I6776" s="68" t="str">
        <f>VLOOKUP(E6776,Refs!$P$2:$R$29,3,FALSE)</f>
        <v>Y58</v>
      </c>
      <c r="J6776" s="68" t="str">
        <f>VLOOKUP(E6776,Refs!$P$2:$S$29,4,FALSE)</f>
        <v>South West</v>
      </c>
      <c r="K6776" s="28">
        <f t="shared" si="214"/>
        <v>51</v>
      </c>
    </row>
    <row r="6777" spans="1:11" x14ac:dyDescent="0.35">
      <c r="A6777" s="69">
        <f t="shared" si="215"/>
        <v>45809</v>
      </c>
      <c r="B6777" t="s">
        <v>921</v>
      </c>
      <c r="C6777" t="s">
        <v>268</v>
      </c>
      <c r="E6777" t="s">
        <v>727</v>
      </c>
      <c r="F6777" t="s">
        <v>728</v>
      </c>
      <c r="G6777" t="s">
        <v>731</v>
      </c>
      <c r="H6777">
        <v>42</v>
      </c>
      <c r="I6777" s="68" t="str">
        <f>VLOOKUP(E6777,Refs!$P$2:$R$29,3,FALSE)</f>
        <v>Y58</v>
      </c>
      <c r="J6777" s="68" t="str">
        <f>VLOOKUP(E6777,Refs!$P$2:$S$29,4,FALSE)</f>
        <v>South West</v>
      </c>
      <c r="K6777" s="28">
        <f t="shared" si="214"/>
        <v>42</v>
      </c>
    </row>
    <row r="6778" spans="1:11" x14ac:dyDescent="0.35">
      <c r="A6778" s="69">
        <f t="shared" si="215"/>
        <v>45809</v>
      </c>
      <c r="B6778" t="s">
        <v>921</v>
      </c>
      <c r="C6778" t="s">
        <v>268</v>
      </c>
      <c r="E6778" t="s">
        <v>805</v>
      </c>
      <c r="F6778" t="s">
        <v>806</v>
      </c>
      <c r="G6778" t="s">
        <v>10</v>
      </c>
      <c r="H6778">
        <v>41770</v>
      </c>
      <c r="I6778" s="68" t="str">
        <f>VLOOKUP(E6778,Refs!$P$2:$R$29,3,FALSE)</f>
        <v>Y61</v>
      </c>
      <c r="J6778" s="68" t="str">
        <f>VLOOKUP(E6778,Refs!$P$2:$S$29,4,FALSE)</f>
        <v>East of England</v>
      </c>
      <c r="K6778" s="28">
        <f t="shared" si="214"/>
        <v>41770</v>
      </c>
    </row>
    <row r="6779" spans="1:11" x14ac:dyDescent="0.35">
      <c r="A6779" s="69">
        <f t="shared" si="215"/>
        <v>45809</v>
      </c>
      <c r="B6779" t="s">
        <v>921</v>
      </c>
      <c r="C6779" t="s">
        <v>268</v>
      </c>
      <c r="E6779" t="s">
        <v>805</v>
      </c>
      <c r="F6779" t="s">
        <v>806</v>
      </c>
      <c r="G6779" t="s">
        <v>70</v>
      </c>
      <c r="H6779">
        <v>41727</v>
      </c>
      <c r="I6779" s="68" t="str">
        <f>VLOOKUP(E6779,Refs!$P$2:$R$29,3,FALSE)</f>
        <v>Y61</v>
      </c>
      <c r="J6779" s="68" t="str">
        <f>VLOOKUP(E6779,Refs!$P$2:$S$29,4,FALSE)</f>
        <v>East of England</v>
      </c>
      <c r="K6779" s="28">
        <f t="shared" si="214"/>
        <v>41727</v>
      </c>
    </row>
    <row r="6780" spans="1:11" x14ac:dyDescent="0.35">
      <c r="A6780" s="69">
        <f t="shared" si="215"/>
        <v>45809</v>
      </c>
      <c r="B6780" t="s">
        <v>921</v>
      </c>
      <c r="C6780" t="s">
        <v>268</v>
      </c>
      <c r="E6780" t="s">
        <v>805</v>
      </c>
      <c r="F6780" t="s">
        <v>806</v>
      </c>
      <c r="G6780" t="s">
        <v>20</v>
      </c>
      <c r="H6780">
        <v>37105</v>
      </c>
      <c r="I6780" s="68" t="str">
        <f>VLOOKUP(E6780,Refs!$P$2:$R$29,3,FALSE)</f>
        <v>Y61</v>
      </c>
      <c r="J6780" s="68" t="str">
        <f>VLOOKUP(E6780,Refs!$P$2:$S$29,4,FALSE)</f>
        <v>East of England</v>
      </c>
      <c r="K6780" s="28">
        <f t="shared" si="214"/>
        <v>37105</v>
      </c>
    </row>
    <row r="6781" spans="1:11" x14ac:dyDescent="0.35">
      <c r="A6781" s="69">
        <f t="shared" si="215"/>
        <v>45809</v>
      </c>
      <c r="B6781" t="s">
        <v>921</v>
      </c>
      <c r="C6781" t="s">
        <v>268</v>
      </c>
      <c r="E6781" t="s">
        <v>805</v>
      </c>
      <c r="F6781" t="s">
        <v>806</v>
      </c>
      <c r="G6781" t="s">
        <v>23</v>
      </c>
      <c r="H6781">
        <v>27913</v>
      </c>
      <c r="I6781" s="68" t="str">
        <f>VLOOKUP(E6781,Refs!$P$2:$R$29,3,FALSE)</f>
        <v>Y61</v>
      </c>
      <c r="J6781" s="68" t="str">
        <f>VLOOKUP(E6781,Refs!$P$2:$S$29,4,FALSE)</f>
        <v>East of England</v>
      </c>
      <c r="K6781" s="28">
        <f t="shared" si="214"/>
        <v>27913</v>
      </c>
    </row>
    <row r="6782" spans="1:11" x14ac:dyDescent="0.35">
      <c r="A6782" s="69">
        <f t="shared" si="215"/>
        <v>45809</v>
      </c>
      <c r="B6782" t="s">
        <v>921</v>
      </c>
      <c r="C6782" t="s">
        <v>268</v>
      </c>
      <c r="E6782" t="s">
        <v>805</v>
      </c>
      <c r="F6782" t="s">
        <v>806</v>
      </c>
      <c r="G6782" t="s">
        <v>19</v>
      </c>
      <c r="H6782">
        <v>1487</v>
      </c>
      <c r="I6782" s="68" t="str">
        <f>VLOOKUP(E6782,Refs!$P$2:$R$29,3,FALSE)</f>
        <v>Y61</v>
      </c>
      <c r="J6782" s="68" t="str">
        <f>VLOOKUP(E6782,Refs!$P$2:$S$29,4,FALSE)</f>
        <v>East of England</v>
      </c>
      <c r="K6782" s="28">
        <f t="shared" si="214"/>
        <v>1487</v>
      </c>
    </row>
    <row r="6783" spans="1:11" x14ac:dyDescent="0.35">
      <c r="A6783" s="69">
        <f t="shared" si="215"/>
        <v>45809</v>
      </c>
      <c r="B6783" t="s">
        <v>921</v>
      </c>
      <c r="C6783" t="s">
        <v>268</v>
      </c>
      <c r="E6783" t="s">
        <v>805</v>
      </c>
      <c r="F6783" t="s">
        <v>806</v>
      </c>
      <c r="G6783" t="s">
        <v>21</v>
      </c>
      <c r="H6783">
        <v>2332459</v>
      </c>
      <c r="I6783" s="68" t="str">
        <f>VLOOKUP(E6783,Refs!$P$2:$R$29,3,FALSE)</f>
        <v>Y61</v>
      </c>
      <c r="J6783" s="68" t="str">
        <f>VLOOKUP(E6783,Refs!$P$2:$S$29,4,FALSE)</f>
        <v>East of England</v>
      </c>
      <c r="K6783" s="28">
        <f t="shared" si="214"/>
        <v>2332459</v>
      </c>
    </row>
    <row r="6784" spans="1:11" x14ac:dyDescent="0.35">
      <c r="A6784" s="69">
        <f t="shared" si="215"/>
        <v>45809</v>
      </c>
      <c r="B6784" t="s">
        <v>921</v>
      </c>
      <c r="C6784" t="s">
        <v>268</v>
      </c>
      <c r="E6784" t="s">
        <v>805</v>
      </c>
      <c r="F6784" t="s">
        <v>806</v>
      </c>
      <c r="G6784" t="s">
        <v>71</v>
      </c>
      <c r="H6784">
        <v>298</v>
      </c>
      <c r="I6784" s="68" t="str">
        <f>VLOOKUP(E6784,Refs!$P$2:$R$29,3,FALSE)</f>
        <v>Y61</v>
      </c>
      <c r="J6784" s="68" t="str">
        <f>VLOOKUP(E6784,Refs!$P$2:$S$29,4,FALSE)</f>
        <v>East of England</v>
      </c>
      <c r="K6784" s="28">
        <f t="shared" si="214"/>
        <v>298</v>
      </c>
    </row>
    <row r="6785" spans="1:11" x14ac:dyDescent="0.35">
      <c r="A6785" s="69">
        <f t="shared" si="215"/>
        <v>45809</v>
      </c>
      <c r="B6785" t="s">
        <v>921</v>
      </c>
      <c r="C6785" t="s">
        <v>268</v>
      </c>
      <c r="E6785" t="s">
        <v>805</v>
      </c>
      <c r="F6785" t="s">
        <v>806</v>
      </c>
      <c r="G6785" t="s">
        <v>72</v>
      </c>
      <c r="H6785">
        <v>543</v>
      </c>
      <c r="I6785" s="68" t="str">
        <f>VLOOKUP(E6785,Refs!$P$2:$R$29,3,FALSE)</f>
        <v>Y61</v>
      </c>
      <c r="J6785" s="68" t="str">
        <f>VLOOKUP(E6785,Refs!$P$2:$S$29,4,FALSE)</f>
        <v>East of England</v>
      </c>
      <c r="K6785" s="28">
        <f t="shared" si="214"/>
        <v>543</v>
      </c>
    </row>
    <row r="6786" spans="1:11" x14ac:dyDescent="0.35">
      <c r="A6786" s="69">
        <f t="shared" si="215"/>
        <v>45809</v>
      </c>
      <c r="B6786" t="s">
        <v>921</v>
      </c>
      <c r="C6786" t="s">
        <v>268</v>
      </c>
      <c r="E6786" t="s">
        <v>805</v>
      </c>
      <c r="F6786" t="s">
        <v>806</v>
      </c>
      <c r="G6786" t="s">
        <v>73</v>
      </c>
      <c r="H6786">
        <v>220513</v>
      </c>
      <c r="I6786" s="68" t="str">
        <f>VLOOKUP(E6786,Refs!$P$2:$R$29,3,FALSE)</f>
        <v>Y61</v>
      </c>
      <c r="J6786" s="68" t="str">
        <f>VLOOKUP(E6786,Refs!$P$2:$S$29,4,FALSE)</f>
        <v>East of England</v>
      </c>
      <c r="K6786" s="28">
        <f t="shared" ref="K6786:K6849" si="216">IF(OR(H6786="NULL",H6786=0,H6786=""),"",H6786)</f>
        <v>220513</v>
      </c>
    </row>
    <row r="6787" spans="1:11" x14ac:dyDescent="0.35">
      <c r="A6787" s="69">
        <f t="shared" ref="A6787:A6850" si="217">DATEVALUE(RIGHT(B6787,8))</f>
        <v>45809</v>
      </c>
      <c r="B6787" t="s">
        <v>921</v>
      </c>
      <c r="C6787" t="s">
        <v>268</v>
      </c>
      <c r="E6787" t="s">
        <v>805</v>
      </c>
      <c r="F6787" t="s">
        <v>806</v>
      </c>
      <c r="G6787" t="s">
        <v>74</v>
      </c>
      <c r="H6787">
        <v>16343</v>
      </c>
      <c r="I6787" s="68" t="str">
        <f>VLOOKUP(E6787,Refs!$P$2:$R$29,3,FALSE)</f>
        <v>Y61</v>
      </c>
      <c r="J6787" s="68" t="str">
        <f>VLOOKUP(E6787,Refs!$P$2:$S$29,4,FALSE)</f>
        <v>East of England</v>
      </c>
      <c r="K6787" s="28">
        <f t="shared" si="216"/>
        <v>16343</v>
      </c>
    </row>
    <row r="6788" spans="1:11" x14ac:dyDescent="0.35">
      <c r="A6788" s="69">
        <f t="shared" si="217"/>
        <v>45809</v>
      </c>
      <c r="B6788" t="s">
        <v>921</v>
      </c>
      <c r="C6788" t="s">
        <v>268</v>
      </c>
      <c r="E6788" t="s">
        <v>805</v>
      </c>
      <c r="F6788" t="s">
        <v>806</v>
      </c>
      <c r="G6788" t="s">
        <v>75</v>
      </c>
      <c r="H6788">
        <v>237157986</v>
      </c>
      <c r="I6788" s="68" t="str">
        <f>VLOOKUP(E6788,Refs!$P$2:$R$29,3,FALSE)</f>
        <v>Y61</v>
      </c>
      <c r="J6788" s="68" t="str">
        <f>VLOOKUP(E6788,Refs!$P$2:$S$29,4,FALSE)</f>
        <v>East of England</v>
      </c>
      <c r="K6788" s="28">
        <f t="shared" si="216"/>
        <v>237157986</v>
      </c>
    </row>
    <row r="6789" spans="1:11" x14ac:dyDescent="0.35">
      <c r="A6789" s="69">
        <f t="shared" si="217"/>
        <v>45809</v>
      </c>
      <c r="B6789" t="s">
        <v>921</v>
      </c>
      <c r="C6789" t="s">
        <v>268</v>
      </c>
      <c r="E6789" t="s">
        <v>805</v>
      </c>
      <c r="F6789" t="s">
        <v>806</v>
      </c>
      <c r="G6789" t="s">
        <v>26</v>
      </c>
      <c r="H6789">
        <v>33555</v>
      </c>
      <c r="I6789" s="68" t="str">
        <f>VLOOKUP(E6789,Refs!$P$2:$R$29,3,FALSE)</f>
        <v>Y61</v>
      </c>
      <c r="J6789" s="68" t="str">
        <f>VLOOKUP(E6789,Refs!$P$2:$S$29,4,FALSE)</f>
        <v>East of England</v>
      </c>
      <c r="K6789" s="28">
        <f t="shared" si="216"/>
        <v>33555</v>
      </c>
    </row>
    <row r="6790" spans="1:11" x14ac:dyDescent="0.35">
      <c r="A6790" s="69">
        <f t="shared" si="217"/>
        <v>45809</v>
      </c>
      <c r="B6790" t="s">
        <v>921</v>
      </c>
      <c r="C6790" t="s">
        <v>268</v>
      </c>
      <c r="E6790" t="s">
        <v>805</v>
      </c>
      <c r="F6790" t="s">
        <v>806</v>
      </c>
      <c r="G6790" t="s">
        <v>76</v>
      </c>
      <c r="H6790">
        <v>261</v>
      </c>
      <c r="I6790" s="68" t="str">
        <f>VLOOKUP(E6790,Refs!$P$2:$R$29,3,FALSE)</f>
        <v>Y61</v>
      </c>
      <c r="J6790" s="68" t="str">
        <f>VLOOKUP(E6790,Refs!$P$2:$S$29,4,FALSE)</f>
        <v>East of England</v>
      </c>
      <c r="K6790" s="28">
        <f t="shared" si="216"/>
        <v>261</v>
      </c>
    </row>
    <row r="6791" spans="1:11" x14ac:dyDescent="0.35">
      <c r="A6791" s="69">
        <f t="shared" si="217"/>
        <v>45809</v>
      </c>
      <c r="B6791" t="s">
        <v>921</v>
      </c>
      <c r="C6791" t="s">
        <v>268</v>
      </c>
      <c r="E6791" t="s">
        <v>805</v>
      </c>
      <c r="F6791" t="s">
        <v>806</v>
      </c>
      <c r="G6791" t="s">
        <v>77</v>
      </c>
      <c r="H6791">
        <v>15366</v>
      </c>
      <c r="I6791" s="68" t="str">
        <f>VLOOKUP(E6791,Refs!$P$2:$R$29,3,FALSE)</f>
        <v>Y61</v>
      </c>
      <c r="J6791" s="68" t="str">
        <f>VLOOKUP(E6791,Refs!$P$2:$S$29,4,FALSE)</f>
        <v>East of England</v>
      </c>
      <c r="K6791" s="28">
        <f t="shared" si="216"/>
        <v>15366</v>
      </c>
    </row>
    <row r="6792" spans="1:11" x14ac:dyDescent="0.35">
      <c r="A6792" s="69">
        <f t="shared" si="217"/>
        <v>45809</v>
      </c>
      <c r="B6792" t="s">
        <v>921</v>
      </c>
      <c r="C6792" t="s">
        <v>268</v>
      </c>
      <c r="E6792" t="s">
        <v>805</v>
      </c>
      <c r="F6792" t="s">
        <v>806</v>
      </c>
      <c r="G6792" t="s">
        <v>78</v>
      </c>
      <c r="H6792">
        <v>8998</v>
      </c>
      <c r="I6792" s="68" t="str">
        <f>VLOOKUP(E6792,Refs!$P$2:$R$29,3,FALSE)</f>
        <v>Y61</v>
      </c>
      <c r="J6792" s="68" t="str">
        <f>VLOOKUP(E6792,Refs!$P$2:$S$29,4,FALSE)</f>
        <v>East of England</v>
      </c>
      <c r="K6792" s="28">
        <f t="shared" si="216"/>
        <v>8998</v>
      </c>
    </row>
    <row r="6793" spans="1:11" x14ac:dyDescent="0.35">
      <c r="A6793" s="69">
        <f t="shared" si="217"/>
        <v>45809</v>
      </c>
      <c r="B6793" t="s">
        <v>921</v>
      </c>
      <c r="C6793" t="s">
        <v>268</v>
      </c>
      <c r="E6793" t="s">
        <v>805</v>
      </c>
      <c r="F6793" t="s">
        <v>806</v>
      </c>
      <c r="G6793" t="s">
        <v>79</v>
      </c>
      <c r="H6793">
        <v>8930</v>
      </c>
      <c r="I6793" s="68" t="str">
        <f>VLOOKUP(E6793,Refs!$P$2:$R$29,3,FALSE)</f>
        <v>Y61</v>
      </c>
      <c r="J6793" s="68" t="str">
        <f>VLOOKUP(E6793,Refs!$P$2:$S$29,4,FALSE)</f>
        <v>East of England</v>
      </c>
      <c r="K6793" s="28">
        <f t="shared" si="216"/>
        <v>8930</v>
      </c>
    </row>
    <row r="6794" spans="1:11" x14ac:dyDescent="0.35">
      <c r="A6794" s="69">
        <f t="shared" si="217"/>
        <v>45809</v>
      </c>
      <c r="B6794" t="s">
        <v>921</v>
      </c>
      <c r="C6794" t="s">
        <v>268</v>
      </c>
      <c r="E6794" t="s">
        <v>805</v>
      </c>
      <c r="F6794" t="s">
        <v>806</v>
      </c>
      <c r="G6794" t="s">
        <v>80</v>
      </c>
      <c r="H6794">
        <v>0</v>
      </c>
      <c r="I6794" s="68" t="str">
        <f>VLOOKUP(E6794,Refs!$P$2:$R$29,3,FALSE)</f>
        <v>Y61</v>
      </c>
      <c r="J6794" s="68" t="str">
        <f>VLOOKUP(E6794,Refs!$P$2:$S$29,4,FALSE)</f>
        <v>East of England</v>
      </c>
      <c r="K6794" s="28" t="str">
        <f t="shared" si="216"/>
        <v/>
      </c>
    </row>
    <row r="6795" spans="1:11" x14ac:dyDescent="0.35">
      <c r="A6795" s="69">
        <f t="shared" si="217"/>
        <v>45809</v>
      </c>
      <c r="B6795" t="s">
        <v>921</v>
      </c>
      <c r="C6795" t="s">
        <v>268</v>
      </c>
      <c r="E6795" t="s">
        <v>805</v>
      </c>
      <c r="F6795" t="s">
        <v>806</v>
      </c>
      <c r="G6795" t="s">
        <v>25</v>
      </c>
      <c r="H6795">
        <v>17928</v>
      </c>
      <c r="I6795" s="68" t="str">
        <f>VLOOKUP(E6795,Refs!$P$2:$R$29,3,FALSE)</f>
        <v>Y61</v>
      </c>
      <c r="J6795" s="68" t="str">
        <f>VLOOKUP(E6795,Refs!$P$2:$S$29,4,FALSE)</f>
        <v>East of England</v>
      </c>
      <c r="K6795" s="28">
        <f t="shared" si="216"/>
        <v>17928</v>
      </c>
    </row>
    <row r="6796" spans="1:11" x14ac:dyDescent="0.35">
      <c r="A6796" s="69">
        <f t="shared" si="217"/>
        <v>45809</v>
      </c>
      <c r="B6796" t="s">
        <v>921</v>
      </c>
      <c r="C6796" t="s">
        <v>268</v>
      </c>
      <c r="E6796" t="s">
        <v>805</v>
      </c>
      <c r="F6796" t="s">
        <v>806</v>
      </c>
      <c r="G6796" t="s">
        <v>81</v>
      </c>
      <c r="H6796">
        <v>0</v>
      </c>
      <c r="I6796" s="68" t="str">
        <f>VLOOKUP(E6796,Refs!$P$2:$R$29,3,FALSE)</f>
        <v>Y61</v>
      </c>
      <c r="J6796" s="68" t="str">
        <f>VLOOKUP(E6796,Refs!$P$2:$S$29,4,FALSE)</f>
        <v>East of England</v>
      </c>
      <c r="K6796" s="28" t="str">
        <f t="shared" si="216"/>
        <v/>
      </c>
    </row>
    <row r="6797" spans="1:11" x14ac:dyDescent="0.35">
      <c r="A6797" s="69">
        <f t="shared" si="217"/>
        <v>45809</v>
      </c>
      <c r="B6797" t="s">
        <v>921</v>
      </c>
      <c r="C6797" t="s">
        <v>268</v>
      </c>
      <c r="E6797" t="s">
        <v>805</v>
      </c>
      <c r="F6797" t="s">
        <v>806</v>
      </c>
      <c r="G6797" t="s">
        <v>82</v>
      </c>
      <c r="H6797">
        <v>8268</v>
      </c>
      <c r="I6797" s="68" t="str">
        <f>VLOOKUP(E6797,Refs!$P$2:$R$29,3,FALSE)</f>
        <v>Y61</v>
      </c>
      <c r="J6797" s="68" t="str">
        <f>VLOOKUP(E6797,Refs!$P$2:$S$29,4,FALSE)</f>
        <v>East of England</v>
      </c>
      <c r="K6797" s="28">
        <f t="shared" si="216"/>
        <v>8268</v>
      </c>
    </row>
    <row r="6798" spans="1:11" x14ac:dyDescent="0.35">
      <c r="A6798" s="69">
        <f t="shared" si="217"/>
        <v>45809</v>
      </c>
      <c r="B6798" t="s">
        <v>921</v>
      </c>
      <c r="C6798" t="s">
        <v>268</v>
      </c>
      <c r="E6798" t="s">
        <v>805</v>
      </c>
      <c r="F6798" t="s">
        <v>806</v>
      </c>
      <c r="G6798" t="s">
        <v>83</v>
      </c>
      <c r="H6798">
        <v>1502</v>
      </c>
      <c r="I6798" s="68" t="str">
        <f>VLOOKUP(E6798,Refs!$P$2:$R$29,3,FALSE)</f>
        <v>Y61</v>
      </c>
      <c r="J6798" s="68" t="str">
        <f>VLOOKUP(E6798,Refs!$P$2:$S$29,4,FALSE)</f>
        <v>East of England</v>
      </c>
      <c r="K6798" s="28">
        <f t="shared" si="216"/>
        <v>1502</v>
      </c>
    </row>
    <row r="6799" spans="1:11" x14ac:dyDescent="0.35">
      <c r="A6799" s="69">
        <f t="shared" si="217"/>
        <v>45809</v>
      </c>
      <c r="B6799" t="s">
        <v>921</v>
      </c>
      <c r="C6799" t="s">
        <v>268</v>
      </c>
      <c r="E6799" t="s">
        <v>805</v>
      </c>
      <c r="F6799" t="s">
        <v>806</v>
      </c>
      <c r="G6799" t="s">
        <v>84</v>
      </c>
      <c r="H6799">
        <v>2069</v>
      </c>
      <c r="I6799" s="68" t="str">
        <f>VLOOKUP(E6799,Refs!$P$2:$R$29,3,FALSE)</f>
        <v>Y61</v>
      </c>
      <c r="J6799" s="68" t="str">
        <f>VLOOKUP(E6799,Refs!$P$2:$S$29,4,FALSE)</f>
        <v>East of England</v>
      </c>
      <c r="K6799" s="28">
        <f t="shared" si="216"/>
        <v>2069</v>
      </c>
    </row>
    <row r="6800" spans="1:11" x14ac:dyDescent="0.35">
      <c r="A6800" s="69">
        <f t="shared" si="217"/>
        <v>45809</v>
      </c>
      <c r="B6800" t="s">
        <v>921</v>
      </c>
      <c r="C6800" t="s">
        <v>268</v>
      </c>
      <c r="E6800" t="s">
        <v>805</v>
      </c>
      <c r="F6800" t="s">
        <v>806</v>
      </c>
      <c r="G6800" t="s">
        <v>85</v>
      </c>
      <c r="H6800">
        <v>52860</v>
      </c>
      <c r="I6800" s="68" t="str">
        <f>VLOOKUP(E6800,Refs!$P$2:$R$29,3,FALSE)</f>
        <v>Y61</v>
      </c>
      <c r="J6800" s="68" t="str">
        <f>VLOOKUP(E6800,Refs!$P$2:$S$29,4,FALSE)</f>
        <v>East of England</v>
      </c>
      <c r="K6800" s="28">
        <f t="shared" si="216"/>
        <v>52860</v>
      </c>
    </row>
    <row r="6801" spans="1:11" x14ac:dyDescent="0.35">
      <c r="A6801" s="69">
        <f t="shared" si="217"/>
        <v>45809</v>
      </c>
      <c r="B6801" t="s">
        <v>921</v>
      </c>
      <c r="C6801" t="s">
        <v>268</v>
      </c>
      <c r="E6801" t="s">
        <v>805</v>
      </c>
      <c r="F6801" t="s">
        <v>806</v>
      </c>
      <c r="G6801" t="s">
        <v>86</v>
      </c>
      <c r="H6801">
        <v>7943</v>
      </c>
      <c r="I6801" s="68" t="str">
        <f>VLOOKUP(E6801,Refs!$P$2:$R$29,3,FALSE)</f>
        <v>Y61</v>
      </c>
      <c r="J6801" s="68" t="str">
        <f>VLOOKUP(E6801,Refs!$P$2:$S$29,4,FALSE)</f>
        <v>East of England</v>
      </c>
      <c r="K6801" s="28">
        <f t="shared" si="216"/>
        <v>7943</v>
      </c>
    </row>
    <row r="6802" spans="1:11" x14ac:dyDescent="0.35">
      <c r="A6802" s="69">
        <f t="shared" si="217"/>
        <v>45809</v>
      </c>
      <c r="B6802" t="s">
        <v>921</v>
      </c>
      <c r="C6802" t="s">
        <v>268</v>
      </c>
      <c r="E6802" t="s">
        <v>805</v>
      </c>
      <c r="F6802" t="s">
        <v>806</v>
      </c>
      <c r="G6802" t="s">
        <v>87</v>
      </c>
      <c r="H6802">
        <v>4658</v>
      </c>
      <c r="I6802" s="68" t="str">
        <f>VLOOKUP(E6802,Refs!$P$2:$R$29,3,FALSE)</f>
        <v>Y61</v>
      </c>
      <c r="J6802" s="68" t="str">
        <f>VLOOKUP(E6802,Refs!$P$2:$S$29,4,FALSE)</f>
        <v>East of England</v>
      </c>
      <c r="K6802" s="28">
        <f t="shared" si="216"/>
        <v>4658</v>
      </c>
    </row>
    <row r="6803" spans="1:11" x14ac:dyDescent="0.35">
      <c r="A6803" s="69">
        <f t="shared" si="217"/>
        <v>45809</v>
      </c>
      <c r="B6803" t="s">
        <v>921</v>
      </c>
      <c r="C6803" t="s">
        <v>268</v>
      </c>
      <c r="E6803" t="s">
        <v>805</v>
      </c>
      <c r="F6803" t="s">
        <v>806</v>
      </c>
      <c r="G6803" t="s">
        <v>88</v>
      </c>
      <c r="H6803">
        <v>7967</v>
      </c>
      <c r="I6803" s="68" t="str">
        <f>VLOOKUP(E6803,Refs!$P$2:$R$29,3,FALSE)</f>
        <v>Y61</v>
      </c>
      <c r="J6803" s="68" t="str">
        <f>VLOOKUP(E6803,Refs!$P$2:$S$29,4,FALSE)</f>
        <v>East of England</v>
      </c>
      <c r="K6803" s="28">
        <f t="shared" si="216"/>
        <v>7967</v>
      </c>
    </row>
    <row r="6804" spans="1:11" x14ac:dyDescent="0.35">
      <c r="A6804" s="69">
        <f t="shared" si="217"/>
        <v>45809</v>
      </c>
      <c r="B6804" t="s">
        <v>921</v>
      </c>
      <c r="C6804" t="s">
        <v>268</v>
      </c>
      <c r="E6804" t="s">
        <v>805</v>
      </c>
      <c r="F6804" t="s">
        <v>806</v>
      </c>
      <c r="G6804" t="s">
        <v>89</v>
      </c>
      <c r="H6804">
        <v>52845</v>
      </c>
      <c r="I6804" s="68" t="str">
        <f>VLOOKUP(E6804,Refs!$P$2:$R$29,3,FALSE)</f>
        <v>Y61</v>
      </c>
      <c r="J6804" s="68" t="str">
        <f>VLOOKUP(E6804,Refs!$P$2:$S$29,4,FALSE)</f>
        <v>East of England</v>
      </c>
      <c r="K6804" s="28">
        <f t="shared" si="216"/>
        <v>52845</v>
      </c>
    </row>
    <row r="6805" spans="1:11" x14ac:dyDescent="0.35">
      <c r="A6805" s="69">
        <f t="shared" si="217"/>
        <v>45809</v>
      </c>
      <c r="B6805" t="s">
        <v>921</v>
      </c>
      <c r="C6805" t="s">
        <v>268</v>
      </c>
      <c r="E6805" t="s">
        <v>805</v>
      </c>
      <c r="F6805" t="s">
        <v>806</v>
      </c>
      <c r="G6805" t="s">
        <v>90</v>
      </c>
      <c r="H6805">
        <v>33555</v>
      </c>
      <c r="I6805" s="68" t="str">
        <f>VLOOKUP(E6805,Refs!$P$2:$R$29,3,FALSE)</f>
        <v>Y61</v>
      </c>
      <c r="J6805" s="68" t="str">
        <f>VLOOKUP(E6805,Refs!$P$2:$S$29,4,FALSE)</f>
        <v>East of England</v>
      </c>
      <c r="K6805" s="28">
        <f t="shared" si="216"/>
        <v>33555</v>
      </c>
    </row>
    <row r="6806" spans="1:11" x14ac:dyDescent="0.35">
      <c r="A6806" s="69">
        <f t="shared" si="217"/>
        <v>45809</v>
      </c>
      <c r="B6806" t="s">
        <v>921</v>
      </c>
      <c r="C6806" t="s">
        <v>268</v>
      </c>
      <c r="E6806" t="s">
        <v>805</v>
      </c>
      <c r="F6806" t="s">
        <v>806</v>
      </c>
      <c r="G6806" t="s">
        <v>27</v>
      </c>
      <c r="H6806">
        <v>4188</v>
      </c>
      <c r="I6806" s="68" t="str">
        <f>VLOOKUP(E6806,Refs!$P$2:$R$29,3,FALSE)</f>
        <v>Y61</v>
      </c>
      <c r="J6806" s="68" t="str">
        <f>VLOOKUP(E6806,Refs!$P$2:$S$29,4,FALSE)</f>
        <v>East of England</v>
      </c>
      <c r="K6806" s="28">
        <f t="shared" si="216"/>
        <v>4188</v>
      </c>
    </row>
    <row r="6807" spans="1:11" x14ac:dyDescent="0.35">
      <c r="A6807" s="69">
        <f t="shared" si="217"/>
        <v>45809</v>
      </c>
      <c r="B6807" t="s">
        <v>921</v>
      </c>
      <c r="C6807" t="s">
        <v>268</v>
      </c>
      <c r="E6807" t="s">
        <v>805</v>
      </c>
      <c r="F6807" t="s">
        <v>806</v>
      </c>
      <c r="G6807" t="s">
        <v>29</v>
      </c>
      <c r="H6807">
        <v>2657</v>
      </c>
      <c r="I6807" s="68" t="str">
        <f>VLOOKUP(E6807,Refs!$P$2:$R$29,3,FALSE)</f>
        <v>Y61</v>
      </c>
      <c r="J6807" s="68" t="str">
        <f>VLOOKUP(E6807,Refs!$P$2:$S$29,4,FALSE)</f>
        <v>East of England</v>
      </c>
      <c r="K6807" s="28">
        <f t="shared" si="216"/>
        <v>2657</v>
      </c>
    </row>
    <row r="6808" spans="1:11" x14ac:dyDescent="0.35">
      <c r="A6808" s="69">
        <f t="shared" si="217"/>
        <v>45809</v>
      </c>
      <c r="B6808" t="s">
        <v>921</v>
      </c>
      <c r="C6808" t="s">
        <v>268</v>
      </c>
      <c r="E6808" t="s">
        <v>805</v>
      </c>
      <c r="F6808" t="s">
        <v>806</v>
      </c>
      <c r="G6808" t="s">
        <v>91</v>
      </c>
      <c r="H6808">
        <v>141</v>
      </c>
      <c r="I6808" s="68" t="str">
        <f>VLOOKUP(E6808,Refs!$P$2:$R$29,3,FALSE)</f>
        <v>Y61</v>
      </c>
      <c r="J6808" s="68" t="str">
        <f>VLOOKUP(E6808,Refs!$P$2:$S$29,4,FALSE)</f>
        <v>East of England</v>
      </c>
      <c r="K6808" s="28">
        <f t="shared" si="216"/>
        <v>141</v>
      </c>
    </row>
    <row r="6809" spans="1:11" x14ac:dyDescent="0.35">
      <c r="A6809" s="69">
        <f t="shared" si="217"/>
        <v>45809</v>
      </c>
      <c r="B6809" t="s">
        <v>921</v>
      </c>
      <c r="C6809" t="s">
        <v>268</v>
      </c>
      <c r="E6809" t="s">
        <v>805</v>
      </c>
      <c r="F6809" t="s">
        <v>806</v>
      </c>
      <c r="G6809" t="s">
        <v>92</v>
      </c>
      <c r="H6809">
        <v>8</v>
      </c>
      <c r="I6809" s="68" t="str">
        <f>VLOOKUP(E6809,Refs!$P$2:$R$29,3,FALSE)</f>
        <v>Y61</v>
      </c>
      <c r="J6809" s="68" t="str">
        <f>VLOOKUP(E6809,Refs!$P$2:$S$29,4,FALSE)</f>
        <v>East of England</v>
      </c>
      <c r="K6809" s="28">
        <f t="shared" si="216"/>
        <v>8</v>
      </c>
    </row>
    <row r="6810" spans="1:11" x14ac:dyDescent="0.35">
      <c r="A6810" s="69">
        <f t="shared" si="217"/>
        <v>45809</v>
      </c>
      <c r="B6810" t="s">
        <v>921</v>
      </c>
      <c r="C6810" t="s">
        <v>268</v>
      </c>
      <c r="E6810" t="s">
        <v>805</v>
      </c>
      <c r="F6810" t="s">
        <v>806</v>
      </c>
      <c r="G6810" t="s">
        <v>93</v>
      </c>
      <c r="H6810">
        <v>1103</v>
      </c>
      <c r="I6810" s="68" t="str">
        <f>VLOOKUP(E6810,Refs!$P$2:$R$29,3,FALSE)</f>
        <v>Y61</v>
      </c>
      <c r="J6810" s="68" t="str">
        <f>VLOOKUP(E6810,Refs!$P$2:$S$29,4,FALSE)</f>
        <v>East of England</v>
      </c>
      <c r="K6810" s="28">
        <f t="shared" si="216"/>
        <v>1103</v>
      </c>
    </row>
    <row r="6811" spans="1:11" x14ac:dyDescent="0.35">
      <c r="A6811" s="69">
        <f t="shared" si="217"/>
        <v>45809</v>
      </c>
      <c r="B6811" t="s">
        <v>921</v>
      </c>
      <c r="C6811" t="s">
        <v>268</v>
      </c>
      <c r="E6811" t="s">
        <v>805</v>
      </c>
      <c r="F6811" t="s">
        <v>806</v>
      </c>
      <c r="G6811" t="s">
        <v>94</v>
      </c>
      <c r="H6811">
        <v>162</v>
      </c>
      <c r="I6811" s="68" t="str">
        <f>VLOOKUP(E6811,Refs!$P$2:$R$29,3,FALSE)</f>
        <v>Y61</v>
      </c>
      <c r="J6811" s="68" t="str">
        <f>VLOOKUP(E6811,Refs!$P$2:$S$29,4,FALSE)</f>
        <v>East of England</v>
      </c>
      <c r="K6811" s="28">
        <f t="shared" si="216"/>
        <v>162</v>
      </c>
    </row>
    <row r="6812" spans="1:11" x14ac:dyDescent="0.35">
      <c r="A6812" s="69">
        <f t="shared" si="217"/>
        <v>45809</v>
      </c>
      <c r="B6812" t="s">
        <v>921</v>
      </c>
      <c r="C6812" t="s">
        <v>268</v>
      </c>
      <c r="E6812" t="s">
        <v>805</v>
      </c>
      <c r="F6812" t="s">
        <v>806</v>
      </c>
      <c r="G6812" t="s">
        <v>95</v>
      </c>
      <c r="H6812">
        <v>1097</v>
      </c>
      <c r="I6812" s="68" t="str">
        <f>VLOOKUP(E6812,Refs!$P$2:$R$29,3,FALSE)</f>
        <v>Y61</v>
      </c>
      <c r="J6812" s="68" t="str">
        <f>VLOOKUP(E6812,Refs!$P$2:$S$29,4,FALSE)</f>
        <v>East of England</v>
      </c>
      <c r="K6812" s="28">
        <f t="shared" si="216"/>
        <v>1097</v>
      </c>
    </row>
    <row r="6813" spans="1:11" x14ac:dyDescent="0.35">
      <c r="A6813" s="69">
        <f t="shared" si="217"/>
        <v>45809</v>
      </c>
      <c r="B6813" t="s">
        <v>921</v>
      </c>
      <c r="C6813" t="s">
        <v>268</v>
      </c>
      <c r="E6813" t="s">
        <v>805</v>
      </c>
      <c r="F6813" t="s">
        <v>806</v>
      </c>
      <c r="G6813" t="s">
        <v>96</v>
      </c>
      <c r="H6813">
        <v>41</v>
      </c>
      <c r="I6813" s="68" t="str">
        <f>VLOOKUP(E6813,Refs!$P$2:$R$29,3,FALSE)</f>
        <v>Y61</v>
      </c>
      <c r="J6813" s="68" t="str">
        <f>VLOOKUP(E6813,Refs!$P$2:$S$29,4,FALSE)</f>
        <v>East of England</v>
      </c>
      <c r="K6813" s="28">
        <f t="shared" si="216"/>
        <v>41</v>
      </c>
    </row>
    <row r="6814" spans="1:11" x14ac:dyDescent="0.35">
      <c r="A6814" s="69">
        <f t="shared" si="217"/>
        <v>45809</v>
      </c>
      <c r="B6814" t="s">
        <v>921</v>
      </c>
      <c r="C6814" t="s">
        <v>268</v>
      </c>
      <c r="E6814" t="s">
        <v>805</v>
      </c>
      <c r="F6814" t="s">
        <v>806</v>
      </c>
      <c r="G6814" t="s">
        <v>97</v>
      </c>
      <c r="H6814">
        <v>4903</v>
      </c>
      <c r="I6814" s="68" t="str">
        <f>VLOOKUP(E6814,Refs!$P$2:$R$29,3,FALSE)</f>
        <v>Y61</v>
      </c>
      <c r="J6814" s="68" t="str">
        <f>VLOOKUP(E6814,Refs!$P$2:$S$29,4,FALSE)</f>
        <v>East of England</v>
      </c>
      <c r="K6814" s="28">
        <f t="shared" si="216"/>
        <v>4903</v>
      </c>
    </row>
    <row r="6815" spans="1:11" x14ac:dyDescent="0.35">
      <c r="A6815" s="69">
        <f t="shared" si="217"/>
        <v>45809</v>
      </c>
      <c r="B6815" t="s">
        <v>921</v>
      </c>
      <c r="C6815" t="s">
        <v>268</v>
      </c>
      <c r="E6815" t="s">
        <v>805</v>
      </c>
      <c r="F6815" t="s">
        <v>806</v>
      </c>
      <c r="G6815" t="s">
        <v>31</v>
      </c>
      <c r="H6815">
        <v>4152</v>
      </c>
      <c r="I6815" s="68" t="str">
        <f>VLOOKUP(E6815,Refs!$P$2:$R$29,3,FALSE)</f>
        <v>Y61</v>
      </c>
      <c r="J6815" s="68" t="str">
        <f>VLOOKUP(E6815,Refs!$P$2:$S$29,4,FALSE)</f>
        <v>East of England</v>
      </c>
      <c r="K6815" s="28">
        <f t="shared" si="216"/>
        <v>4152</v>
      </c>
    </row>
    <row r="6816" spans="1:11" x14ac:dyDescent="0.35">
      <c r="A6816" s="69">
        <f t="shared" si="217"/>
        <v>45809</v>
      </c>
      <c r="B6816" t="s">
        <v>921</v>
      </c>
      <c r="C6816" t="s">
        <v>268</v>
      </c>
      <c r="E6816" t="s">
        <v>805</v>
      </c>
      <c r="F6816" t="s">
        <v>806</v>
      </c>
      <c r="G6816" t="s">
        <v>98</v>
      </c>
      <c r="H6816">
        <v>3517</v>
      </c>
      <c r="I6816" s="68" t="str">
        <f>VLOOKUP(E6816,Refs!$P$2:$R$29,3,FALSE)</f>
        <v>Y61</v>
      </c>
      <c r="J6816" s="68" t="str">
        <f>VLOOKUP(E6816,Refs!$P$2:$S$29,4,FALSE)</f>
        <v>East of England</v>
      </c>
      <c r="K6816" s="28">
        <f t="shared" si="216"/>
        <v>3517</v>
      </c>
    </row>
    <row r="6817" spans="1:11" x14ac:dyDescent="0.35">
      <c r="A6817" s="69">
        <f t="shared" si="217"/>
        <v>45809</v>
      </c>
      <c r="B6817" t="s">
        <v>921</v>
      </c>
      <c r="C6817" t="s">
        <v>268</v>
      </c>
      <c r="E6817" t="s">
        <v>805</v>
      </c>
      <c r="F6817" t="s">
        <v>806</v>
      </c>
      <c r="G6817" t="s">
        <v>99</v>
      </c>
      <c r="H6817">
        <v>3915</v>
      </c>
      <c r="I6817" s="68" t="str">
        <f>VLOOKUP(E6817,Refs!$P$2:$R$29,3,FALSE)</f>
        <v>Y61</v>
      </c>
      <c r="J6817" s="68" t="str">
        <f>VLOOKUP(E6817,Refs!$P$2:$S$29,4,FALSE)</f>
        <v>East of England</v>
      </c>
      <c r="K6817" s="28">
        <f t="shared" si="216"/>
        <v>3915</v>
      </c>
    </row>
    <row r="6818" spans="1:11" x14ac:dyDescent="0.35">
      <c r="A6818" s="69">
        <f t="shared" si="217"/>
        <v>45809</v>
      </c>
      <c r="B6818" t="s">
        <v>921</v>
      </c>
      <c r="C6818" t="s">
        <v>268</v>
      </c>
      <c r="E6818" t="s">
        <v>805</v>
      </c>
      <c r="F6818" t="s">
        <v>806</v>
      </c>
      <c r="G6818" t="s">
        <v>100</v>
      </c>
      <c r="H6818">
        <v>2543</v>
      </c>
      <c r="I6818" s="68" t="str">
        <f>VLOOKUP(E6818,Refs!$P$2:$R$29,3,FALSE)</f>
        <v>Y61</v>
      </c>
      <c r="J6818" s="68" t="str">
        <f>VLOOKUP(E6818,Refs!$P$2:$S$29,4,FALSE)</f>
        <v>East of England</v>
      </c>
      <c r="K6818" s="28">
        <f t="shared" si="216"/>
        <v>2543</v>
      </c>
    </row>
    <row r="6819" spans="1:11" x14ac:dyDescent="0.35">
      <c r="A6819" s="69">
        <f t="shared" si="217"/>
        <v>45809</v>
      </c>
      <c r="B6819" t="s">
        <v>921</v>
      </c>
      <c r="C6819" t="s">
        <v>268</v>
      </c>
      <c r="E6819" t="s">
        <v>805</v>
      </c>
      <c r="F6819" t="s">
        <v>806</v>
      </c>
      <c r="G6819" t="s">
        <v>101</v>
      </c>
      <c r="H6819">
        <v>475</v>
      </c>
      <c r="I6819" s="68" t="str">
        <f>VLOOKUP(E6819,Refs!$P$2:$R$29,3,FALSE)</f>
        <v>Y61</v>
      </c>
      <c r="J6819" s="68" t="str">
        <f>VLOOKUP(E6819,Refs!$P$2:$S$29,4,FALSE)</f>
        <v>East of England</v>
      </c>
      <c r="K6819" s="28">
        <f t="shared" si="216"/>
        <v>475</v>
      </c>
    </row>
    <row r="6820" spans="1:11" x14ac:dyDescent="0.35">
      <c r="A6820" s="69">
        <f t="shared" si="217"/>
        <v>45809</v>
      </c>
      <c r="B6820" t="s">
        <v>921</v>
      </c>
      <c r="C6820" t="s">
        <v>268</v>
      </c>
      <c r="E6820" t="s">
        <v>805</v>
      </c>
      <c r="F6820" t="s">
        <v>806</v>
      </c>
      <c r="G6820" t="s">
        <v>102</v>
      </c>
      <c r="H6820">
        <v>272</v>
      </c>
      <c r="I6820" s="68" t="str">
        <f>VLOOKUP(E6820,Refs!$P$2:$R$29,3,FALSE)</f>
        <v>Y61</v>
      </c>
      <c r="J6820" s="68" t="str">
        <f>VLOOKUP(E6820,Refs!$P$2:$S$29,4,FALSE)</f>
        <v>East of England</v>
      </c>
      <c r="K6820" s="28">
        <f t="shared" si="216"/>
        <v>272</v>
      </c>
    </row>
    <row r="6821" spans="1:11" x14ac:dyDescent="0.35">
      <c r="A6821" s="69">
        <f t="shared" si="217"/>
        <v>45809</v>
      </c>
      <c r="B6821" t="s">
        <v>921</v>
      </c>
      <c r="C6821" t="s">
        <v>268</v>
      </c>
      <c r="E6821" t="s">
        <v>805</v>
      </c>
      <c r="F6821" t="s">
        <v>806</v>
      </c>
      <c r="G6821" t="s">
        <v>103</v>
      </c>
      <c r="H6821">
        <v>118</v>
      </c>
      <c r="I6821" s="68" t="str">
        <f>VLOOKUP(E6821,Refs!$P$2:$R$29,3,FALSE)</f>
        <v>Y61</v>
      </c>
      <c r="J6821" s="68" t="str">
        <f>VLOOKUP(E6821,Refs!$P$2:$S$29,4,FALSE)</f>
        <v>East of England</v>
      </c>
      <c r="K6821" s="28">
        <f t="shared" si="216"/>
        <v>118</v>
      </c>
    </row>
    <row r="6822" spans="1:11" x14ac:dyDescent="0.35">
      <c r="A6822" s="69">
        <f t="shared" si="217"/>
        <v>45809</v>
      </c>
      <c r="B6822" t="s">
        <v>921</v>
      </c>
      <c r="C6822" t="s">
        <v>268</v>
      </c>
      <c r="E6822" t="s">
        <v>805</v>
      </c>
      <c r="F6822" t="s">
        <v>806</v>
      </c>
      <c r="G6822" t="s">
        <v>104</v>
      </c>
      <c r="H6822">
        <v>2418</v>
      </c>
      <c r="I6822" s="68" t="str">
        <f>VLOOKUP(E6822,Refs!$P$2:$R$29,3,FALSE)</f>
        <v>Y61</v>
      </c>
      <c r="J6822" s="68" t="str">
        <f>VLOOKUP(E6822,Refs!$P$2:$S$29,4,FALSE)</f>
        <v>East of England</v>
      </c>
      <c r="K6822" s="28">
        <f t="shared" si="216"/>
        <v>2418</v>
      </c>
    </row>
    <row r="6823" spans="1:11" x14ac:dyDescent="0.35">
      <c r="A6823" s="69">
        <f t="shared" si="217"/>
        <v>45809</v>
      </c>
      <c r="B6823" t="s">
        <v>921</v>
      </c>
      <c r="C6823" t="s">
        <v>268</v>
      </c>
      <c r="E6823" t="s">
        <v>805</v>
      </c>
      <c r="F6823" t="s">
        <v>806</v>
      </c>
      <c r="G6823" t="s">
        <v>105</v>
      </c>
      <c r="H6823">
        <v>27081867</v>
      </c>
      <c r="I6823" s="68" t="str">
        <f>VLOOKUP(E6823,Refs!$P$2:$R$29,3,FALSE)</f>
        <v>Y61</v>
      </c>
      <c r="J6823" s="68" t="str">
        <f>VLOOKUP(E6823,Refs!$P$2:$S$29,4,FALSE)</f>
        <v>East of England</v>
      </c>
      <c r="K6823" s="28">
        <f t="shared" si="216"/>
        <v>27081867</v>
      </c>
    </row>
    <row r="6824" spans="1:11" x14ac:dyDescent="0.35">
      <c r="A6824" s="69">
        <f t="shared" si="217"/>
        <v>45809</v>
      </c>
      <c r="B6824" t="s">
        <v>921</v>
      </c>
      <c r="C6824" t="s">
        <v>268</v>
      </c>
      <c r="E6824" t="s">
        <v>805</v>
      </c>
      <c r="F6824" t="s">
        <v>806</v>
      </c>
      <c r="G6824" t="s">
        <v>106</v>
      </c>
      <c r="H6824">
        <v>4392</v>
      </c>
      <c r="I6824" s="68" t="str">
        <f>VLOOKUP(E6824,Refs!$P$2:$R$29,3,FALSE)</f>
        <v>Y61</v>
      </c>
      <c r="J6824" s="68" t="str">
        <f>VLOOKUP(E6824,Refs!$P$2:$S$29,4,FALSE)</f>
        <v>East of England</v>
      </c>
      <c r="K6824" s="28">
        <f t="shared" si="216"/>
        <v>4392</v>
      </c>
    </row>
    <row r="6825" spans="1:11" x14ac:dyDescent="0.35">
      <c r="A6825" s="69">
        <f t="shared" si="217"/>
        <v>45809</v>
      </c>
      <c r="B6825" t="s">
        <v>921</v>
      </c>
      <c r="C6825" t="s">
        <v>268</v>
      </c>
      <c r="E6825" t="s">
        <v>805</v>
      </c>
      <c r="F6825" t="s">
        <v>806</v>
      </c>
      <c r="G6825" t="s">
        <v>107</v>
      </c>
      <c r="H6825">
        <v>2969</v>
      </c>
      <c r="I6825" s="68" t="str">
        <f>VLOOKUP(E6825,Refs!$P$2:$R$29,3,FALSE)</f>
        <v>Y61</v>
      </c>
      <c r="J6825" s="68" t="str">
        <f>VLOOKUP(E6825,Refs!$P$2:$S$29,4,FALSE)</f>
        <v>East of England</v>
      </c>
      <c r="K6825" s="28">
        <f t="shared" si="216"/>
        <v>2969</v>
      </c>
    </row>
    <row r="6826" spans="1:11" x14ac:dyDescent="0.35">
      <c r="A6826" s="69">
        <f t="shared" si="217"/>
        <v>45809</v>
      </c>
      <c r="B6826" t="s">
        <v>921</v>
      </c>
      <c r="C6826" t="s">
        <v>268</v>
      </c>
      <c r="E6826" t="s">
        <v>805</v>
      </c>
      <c r="F6826" t="s">
        <v>806</v>
      </c>
      <c r="G6826" t="s">
        <v>108</v>
      </c>
      <c r="H6826">
        <v>160</v>
      </c>
      <c r="I6826" s="68" t="str">
        <f>VLOOKUP(E6826,Refs!$P$2:$R$29,3,FALSE)</f>
        <v>Y61</v>
      </c>
      <c r="J6826" s="68" t="str">
        <f>VLOOKUP(E6826,Refs!$P$2:$S$29,4,FALSE)</f>
        <v>East of England</v>
      </c>
      <c r="K6826" s="28">
        <f t="shared" si="216"/>
        <v>160</v>
      </c>
    </row>
    <row r="6827" spans="1:11" x14ac:dyDescent="0.35">
      <c r="A6827" s="69">
        <f t="shared" si="217"/>
        <v>45809</v>
      </c>
      <c r="B6827" t="s">
        <v>921</v>
      </c>
      <c r="C6827" t="s">
        <v>268</v>
      </c>
      <c r="E6827" t="s">
        <v>805</v>
      </c>
      <c r="F6827" t="s">
        <v>806</v>
      </c>
      <c r="G6827" t="s">
        <v>109</v>
      </c>
      <c r="H6827">
        <v>2809</v>
      </c>
      <c r="I6827" s="68" t="str">
        <f>VLOOKUP(E6827,Refs!$P$2:$R$29,3,FALSE)</f>
        <v>Y61</v>
      </c>
      <c r="J6827" s="68" t="str">
        <f>VLOOKUP(E6827,Refs!$P$2:$S$29,4,FALSE)</f>
        <v>East of England</v>
      </c>
      <c r="K6827" s="28">
        <f t="shared" si="216"/>
        <v>2809</v>
      </c>
    </row>
    <row r="6828" spans="1:11" x14ac:dyDescent="0.35">
      <c r="A6828" s="69">
        <f t="shared" si="217"/>
        <v>45809</v>
      </c>
      <c r="B6828" t="s">
        <v>921</v>
      </c>
      <c r="C6828" t="s">
        <v>268</v>
      </c>
      <c r="E6828" t="s">
        <v>805</v>
      </c>
      <c r="F6828" t="s">
        <v>806</v>
      </c>
      <c r="G6828" t="s">
        <v>110</v>
      </c>
      <c r="H6828">
        <v>35197760</v>
      </c>
      <c r="I6828" s="68" t="str">
        <f>VLOOKUP(E6828,Refs!$P$2:$R$29,3,FALSE)</f>
        <v>Y61</v>
      </c>
      <c r="J6828" s="68" t="str">
        <f>VLOOKUP(E6828,Refs!$P$2:$S$29,4,FALSE)</f>
        <v>East of England</v>
      </c>
      <c r="K6828" s="28">
        <f t="shared" si="216"/>
        <v>35197760</v>
      </c>
    </row>
    <row r="6829" spans="1:11" x14ac:dyDescent="0.35">
      <c r="A6829" s="69">
        <f t="shared" si="217"/>
        <v>45809</v>
      </c>
      <c r="B6829" t="s">
        <v>921</v>
      </c>
      <c r="C6829" t="s">
        <v>268</v>
      </c>
      <c r="E6829" t="s">
        <v>805</v>
      </c>
      <c r="F6829" t="s">
        <v>806</v>
      </c>
      <c r="G6829" t="s">
        <v>111</v>
      </c>
      <c r="H6829">
        <v>1108</v>
      </c>
      <c r="I6829" s="68" t="str">
        <f>VLOOKUP(E6829,Refs!$P$2:$R$29,3,FALSE)</f>
        <v>Y61</v>
      </c>
      <c r="J6829" s="68" t="str">
        <f>VLOOKUP(E6829,Refs!$P$2:$S$29,4,FALSE)</f>
        <v>East of England</v>
      </c>
      <c r="K6829" s="28">
        <f t="shared" si="216"/>
        <v>1108</v>
      </c>
    </row>
    <row r="6830" spans="1:11" x14ac:dyDescent="0.35">
      <c r="A6830" s="69">
        <f t="shared" si="217"/>
        <v>45809</v>
      </c>
      <c r="B6830" t="s">
        <v>921</v>
      </c>
      <c r="C6830" t="s">
        <v>268</v>
      </c>
      <c r="E6830" t="s">
        <v>805</v>
      </c>
      <c r="F6830" t="s">
        <v>806</v>
      </c>
      <c r="G6830" t="s">
        <v>814</v>
      </c>
      <c r="H6830">
        <v>13648</v>
      </c>
      <c r="I6830" s="68" t="str">
        <f>VLOOKUP(E6830,Refs!$P$2:$R$29,3,FALSE)</f>
        <v>Y61</v>
      </c>
      <c r="J6830" s="68" t="str">
        <f>VLOOKUP(E6830,Refs!$P$2:$S$29,4,FALSE)</f>
        <v>East of England</v>
      </c>
      <c r="K6830" s="28">
        <f t="shared" si="216"/>
        <v>13648</v>
      </c>
    </row>
    <row r="6831" spans="1:11" x14ac:dyDescent="0.35">
      <c r="A6831" s="69">
        <f t="shared" si="217"/>
        <v>45809</v>
      </c>
      <c r="B6831" t="s">
        <v>921</v>
      </c>
      <c r="C6831" t="s">
        <v>268</v>
      </c>
      <c r="E6831" t="s">
        <v>805</v>
      </c>
      <c r="F6831" t="s">
        <v>806</v>
      </c>
      <c r="G6831" t="s">
        <v>815</v>
      </c>
      <c r="H6831">
        <v>2231</v>
      </c>
      <c r="I6831" s="68" t="str">
        <f>VLOOKUP(E6831,Refs!$P$2:$R$29,3,FALSE)</f>
        <v>Y61</v>
      </c>
      <c r="J6831" s="68" t="str">
        <f>VLOOKUP(E6831,Refs!$P$2:$S$29,4,FALSE)</f>
        <v>East of England</v>
      </c>
      <c r="K6831" s="28">
        <f t="shared" si="216"/>
        <v>2231</v>
      </c>
    </row>
    <row r="6832" spans="1:11" x14ac:dyDescent="0.35">
      <c r="A6832" s="69">
        <f t="shared" si="217"/>
        <v>45809</v>
      </c>
      <c r="B6832" t="s">
        <v>921</v>
      </c>
      <c r="C6832" t="s">
        <v>268</v>
      </c>
      <c r="E6832" t="s">
        <v>805</v>
      </c>
      <c r="F6832" t="s">
        <v>806</v>
      </c>
      <c r="G6832" t="s">
        <v>112</v>
      </c>
      <c r="H6832">
        <v>27069</v>
      </c>
      <c r="I6832" s="68" t="str">
        <f>VLOOKUP(E6832,Refs!$P$2:$R$29,3,FALSE)</f>
        <v>Y61</v>
      </c>
      <c r="J6832" s="68" t="str">
        <f>VLOOKUP(E6832,Refs!$P$2:$S$29,4,FALSE)</f>
        <v>East of England</v>
      </c>
      <c r="K6832" s="28">
        <f t="shared" si="216"/>
        <v>27069</v>
      </c>
    </row>
    <row r="6833" spans="1:11" x14ac:dyDescent="0.35">
      <c r="A6833" s="69">
        <f t="shared" si="217"/>
        <v>45809</v>
      </c>
      <c r="B6833" t="s">
        <v>921</v>
      </c>
      <c r="C6833" t="s">
        <v>268</v>
      </c>
      <c r="E6833" t="s">
        <v>805</v>
      </c>
      <c r="F6833" t="s">
        <v>806</v>
      </c>
      <c r="G6833" t="s">
        <v>113</v>
      </c>
      <c r="H6833">
        <v>14</v>
      </c>
      <c r="I6833" s="68" t="str">
        <f>VLOOKUP(E6833,Refs!$P$2:$R$29,3,FALSE)</f>
        <v>Y61</v>
      </c>
      <c r="J6833" s="68" t="str">
        <f>VLOOKUP(E6833,Refs!$P$2:$S$29,4,FALSE)</f>
        <v>East of England</v>
      </c>
      <c r="K6833" s="28">
        <f t="shared" si="216"/>
        <v>14</v>
      </c>
    </row>
    <row r="6834" spans="1:11" x14ac:dyDescent="0.35">
      <c r="A6834" s="69">
        <f t="shared" si="217"/>
        <v>45809</v>
      </c>
      <c r="B6834" t="s">
        <v>921</v>
      </c>
      <c r="C6834" t="s">
        <v>268</v>
      </c>
      <c r="E6834" t="s">
        <v>805</v>
      </c>
      <c r="F6834" t="s">
        <v>806</v>
      </c>
      <c r="G6834" t="s">
        <v>114</v>
      </c>
      <c r="H6834">
        <v>21312</v>
      </c>
      <c r="I6834" s="68" t="str">
        <f>VLOOKUP(E6834,Refs!$P$2:$R$29,3,FALSE)</f>
        <v>Y61</v>
      </c>
      <c r="J6834" s="68" t="str">
        <f>VLOOKUP(E6834,Refs!$P$2:$S$29,4,FALSE)</f>
        <v>East of England</v>
      </c>
      <c r="K6834" s="28">
        <f t="shared" si="216"/>
        <v>21312</v>
      </c>
    </row>
    <row r="6835" spans="1:11" x14ac:dyDescent="0.35">
      <c r="A6835" s="69">
        <f t="shared" si="217"/>
        <v>45809</v>
      </c>
      <c r="B6835" t="s">
        <v>921</v>
      </c>
      <c r="C6835" t="s">
        <v>268</v>
      </c>
      <c r="E6835" t="s">
        <v>805</v>
      </c>
      <c r="F6835" t="s">
        <v>806</v>
      </c>
      <c r="G6835" t="s">
        <v>115</v>
      </c>
      <c r="H6835">
        <v>6670</v>
      </c>
      <c r="I6835" s="68" t="str">
        <f>VLOOKUP(E6835,Refs!$P$2:$R$29,3,FALSE)</f>
        <v>Y61</v>
      </c>
      <c r="J6835" s="68" t="str">
        <f>VLOOKUP(E6835,Refs!$P$2:$S$29,4,FALSE)</f>
        <v>East of England</v>
      </c>
      <c r="K6835" s="28">
        <f t="shared" si="216"/>
        <v>6670</v>
      </c>
    </row>
    <row r="6836" spans="1:11" x14ac:dyDescent="0.35">
      <c r="A6836" s="69">
        <f t="shared" si="217"/>
        <v>45809</v>
      </c>
      <c r="B6836" t="s">
        <v>921</v>
      </c>
      <c r="C6836" t="s">
        <v>268</v>
      </c>
      <c r="E6836" t="s">
        <v>805</v>
      </c>
      <c r="F6836" t="s">
        <v>806</v>
      </c>
      <c r="G6836" t="s">
        <v>116</v>
      </c>
      <c r="H6836">
        <v>4706</v>
      </c>
      <c r="I6836" s="68" t="str">
        <f>VLOOKUP(E6836,Refs!$P$2:$R$29,3,FALSE)</f>
        <v>Y61</v>
      </c>
      <c r="J6836" s="68" t="str">
        <f>VLOOKUP(E6836,Refs!$P$2:$S$29,4,FALSE)</f>
        <v>East of England</v>
      </c>
      <c r="K6836" s="28">
        <f t="shared" si="216"/>
        <v>4706</v>
      </c>
    </row>
    <row r="6837" spans="1:11" x14ac:dyDescent="0.35">
      <c r="A6837" s="69">
        <f t="shared" si="217"/>
        <v>45809</v>
      </c>
      <c r="B6837" t="s">
        <v>921</v>
      </c>
      <c r="C6837" t="s">
        <v>268</v>
      </c>
      <c r="E6837" t="s">
        <v>805</v>
      </c>
      <c r="F6837" t="s">
        <v>806</v>
      </c>
      <c r="G6837" t="s">
        <v>117</v>
      </c>
      <c r="H6837">
        <v>2363</v>
      </c>
      <c r="I6837" s="68" t="str">
        <f>VLOOKUP(E6837,Refs!$P$2:$R$29,3,FALSE)</f>
        <v>Y61</v>
      </c>
      <c r="J6837" s="68" t="str">
        <f>VLOOKUP(E6837,Refs!$P$2:$S$29,4,FALSE)</f>
        <v>East of England</v>
      </c>
      <c r="K6837" s="28">
        <f t="shared" si="216"/>
        <v>2363</v>
      </c>
    </row>
    <row r="6838" spans="1:11" x14ac:dyDescent="0.35">
      <c r="A6838" s="69">
        <f t="shared" si="217"/>
        <v>45809</v>
      </c>
      <c r="B6838" t="s">
        <v>921</v>
      </c>
      <c r="C6838" t="s">
        <v>268</v>
      </c>
      <c r="E6838" t="s">
        <v>805</v>
      </c>
      <c r="F6838" t="s">
        <v>806</v>
      </c>
      <c r="G6838" t="s">
        <v>118</v>
      </c>
      <c r="H6838">
        <v>3780</v>
      </c>
      <c r="I6838" s="68" t="str">
        <f>VLOOKUP(E6838,Refs!$P$2:$R$29,3,FALSE)</f>
        <v>Y61</v>
      </c>
      <c r="J6838" s="68" t="str">
        <f>VLOOKUP(E6838,Refs!$P$2:$S$29,4,FALSE)</f>
        <v>East of England</v>
      </c>
      <c r="K6838" s="28">
        <f t="shared" si="216"/>
        <v>3780</v>
      </c>
    </row>
    <row r="6839" spans="1:11" x14ac:dyDescent="0.35">
      <c r="A6839" s="69">
        <f t="shared" si="217"/>
        <v>45809</v>
      </c>
      <c r="B6839" t="s">
        <v>921</v>
      </c>
      <c r="C6839" t="s">
        <v>268</v>
      </c>
      <c r="E6839" t="s">
        <v>805</v>
      </c>
      <c r="F6839" t="s">
        <v>806</v>
      </c>
      <c r="G6839" t="s">
        <v>119</v>
      </c>
      <c r="H6839">
        <v>3195</v>
      </c>
      <c r="I6839" s="68" t="str">
        <f>VLOOKUP(E6839,Refs!$P$2:$R$29,3,FALSE)</f>
        <v>Y61</v>
      </c>
      <c r="J6839" s="68" t="str">
        <f>VLOOKUP(E6839,Refs!$P$2:$S$29,4,FALSE)</f>
        <v>East of England</v>
      </c>
      <c r="K6839" s="28">
        <f t="shared" si="216"/>
        <v>3195</v>
      </c>
    </row>
    <row r="6840" spans="1:11" x14ac:dyDescent="0.35">
      <c r="A6840" s="69">
        <f t="shared" si="217"/>
        <v>45809</v>
      </c>
      <c r="B6840" t="s">
        <v>921</v>
      </c>
      <c r="C6840" t="s">
        <v>268</v>
      </c>
      <c r="E6840" t="s">
        <v>805</v>
      </c>
      <c r="F6840" t="s">
        <v>806</v>
      </c>
      <c r="G6840" t="s">
        <v>120</v>
      </c>
      <c r="H6840">
        <v>2123</v>
      </c>
      <c r="I6840" s="68" t="str">
        <f>VLOOKUP(E6840,Refs!$P$2:$R$29,3,FALSE)</f>
        <v>Y61</v>
      </c>
      <c r="J6840" s="68" t="str">
        <f>VLOOKUP(E6840,Refs!$P$2:$S$29,4,FALSE)</f>
        <v>East of England</v>
      </c>
      <c r="K6840" s="28">
        <f t="shared" si="216"/>
        <v>2123</v>
      </c>
    </row>
    <row r="6841" spans="1:11" x14ac:dyDescent="0.35">
      <c r="A6841" s="69">
        <f t="shared" si="217"/>
        <v>45809</v>
      </c>
      <c r="B6841" t="s">
        <v>921</v>
      </c>
      <c r="C6841" t="s">
        <v>268</v>
      </c>
      <c r="E6841" t="s">
        <v>805</v>
      </c>
      <c r="F6841" t="s">
        <v>806</v>
      </c>
      <c r="G6841" t="s">
        <v>121</v>
      </c>
      <c r="H6841">
        <v>886</v>
      </c>
      <c r="I6841" s="68" t="str">
        <f>VLOOKUP(E6841,Refs!$P$2:$R$29,3,FALSE)</f>
        <v>Y61</v>
      </c>
      <c r="J6841" s="68" t="str">
        <f>VLOOKUP(E6841,Refs!$P$2:$S$29,4,FALSE)</f>
        <v>East of England</v>
      </c>
      <c r="K6841" s="28">
        <f t="shared" si="216"/>
        <v>886</v>
      </c>
    </row>
    <row r="6842" spans="1:11" x14ac:dyDescent="0.35">
      <c r="A6842" s="69">
        <f t="shared" si="217"/>
        <v>45809</v>
      </c>
      <c r="B6842" t="s">
        <v>921</v>
      </c>
      <c r="C6842" t="s">
        <v>268</v>
      </c>
      <c r="E6842" t="s">
        <v>805</v>
      </c>
      <c r="F6842" t="s">
        <v>806</v>
      </c>
      <c r="G6842" t="s">
        <v>122</v>
      </c>
      <c r="H6842">
        <v>1882</v>
      </c>
      <c r="I6842" s="68" t="str">
        <f>VLOOKUP(E6842,Refs!$P$2:$R$29,3,FALSE)</f>
        <v>Y61</v>
      </c>
      <c r="J6842" s="68" t="str">
        <f>VLOOKUP(E6842,Refs!$P$2:$S$29,4,FALSE)</f>
        <v>East of England</v>
      </c>
      <c r="K6842" s="28">
        <f t="shared" si="216"/>
        <v>1882</v>
      </c>
    </row>
    <row r="6843" spans="1:11" x14ac:dyDescent="0.35">
      <c r="A6843" s="69">
        <f t="shared" si="217"/>
        <v>45809</v>
      </c>
      <c r="B6843" t="s">
        <v>921</v>
      </c>
      <c r="C6843" t="s">
        <v>268</v>
      </c>
      <c r="E6843" t="s">
        <v>805</v>
      </c>
      <c r="F6843" t="s">
        <v>806</v>
      </c>
      <c r="G6843" t="s">
        <v>123</v>
      </c>
      <c r="H6843">
        <v>28</v>
      </c>
      <c r="I6843" s="68" t="str">
        <f>VLOOKUP(E6843,Refs!$P$2:$R$29,3,FALSE)</f>
        <v>Y61</v>
      </c>
      <c r="J6843" s="68" t="str">
        <f>VLOOKUP(E6843,Refs!$P$2:$S$29,4,FALSE)</f>
        <v>East of England</v>
      </c>
      <c r="K6843" s="28">
        <f t="shared" si="216"/>
        <v>28</v>
      </c>
    </row>
    <row r="6844" spans="1:11" x14ac:dyDescent="0.35">
      <c r="A6844" s="69">
        <f t="shared" si="217"/>
        <v>45809</v>
      </c>
      <c r="B6844" t="s">
        <v>921</v>
      </c>
      <c r="C6844" t="s">
        <v>268</v>
      </c>
      <c r="E6844" t="s">
        <v>805</v>
      </c>
      <c r="F6844" t="s">
        <v>806</v>
      </c>
      <c r="G6844" t="s">
        <v>124</v>
      </c>
      <c r="H6844">
        <v>4</v>
      </c>
      <c r="I6844" s="68" t="str">
        <f>VLOOKUP(E6844,Refs!$P$2:$R$29,3,FALSE)</f>
        <v>Y61</v>
      </c>
      <c r="J6844" s="68" t="str">
        <f>VLOOKUP(E6844,Refs!$P$2:$S$29,4,FALSE)</f>
        <v>East of England</v>
      </c>
      <c r="K6844" s="28">
        <f t="shared" si="216"/>
        <v>4</v>
      </c>
    </row>
    <row r="6845" spans="1:11" x14ac:dyDescent="0.35">
      <c r="A6845" s="69">
        <f t="shared" si="217"/>
        <v>45809</v>
      </c>
      <c r="B6845" t="s">
        <v>921</v>
      </c>
      <c r="C6845" t="s">
        <v>268</v>
      </c>
      <c r="E6845" t="s">
        <v>805</v>
      </c>
      <c r="F6845" t="s">
        <v>806</v>
      </c>
      <c r="G6845" t="s">
        <v>125</v>
      </c>
      <c r="H6845">
        <v>0</v>
      </c>
      <c r="I6845" s="68" t="str">
        <f>VLOOKUP(E6845,Refs!$P$2:$R$29,3,FALSE)</f>
        <v>Y61</v>
      </c>
      <c r="J6845" s="68" t="str">
        <f>VLOOKUP(E6845,Refs!$P$2:$S$29,4,FALSE)</f>
        <v>East of England</v>
      </c>
      <c r="K6845" s="28" t="str">
        <f t="shared" si="216"/>
        <v/>
      </c>
    </row>
    <row r="6846" spans="1:11" x14ac:dyDescent="0.35">
      <c r="A6846" s="69">
        <f t="shared" si="217"/>
        <v>45809</v>
      </c>
      <c r="B6846" t="s">
        <v>921</v>
      </c>
      <c r="C6846" t="s">
        <v>268</v>
      </c>
      <c r="E6846" t="s">
        <v>805</v>
      </c>
      <c r="F6846" t="s">
        <v>806</v>
      </c>
      <c r="G6846" t="s">
        <v>126</v>
      </c>
      <c r="H6846">
        <v>0</v>
      </c>
      <c r="I6846" s="68" t="str">
        <f>VLOOKUP(E6846,Refs!$P$2:$R$29,3,FALSE)</f>
        <v>Y61</v>
      </c>
      <c r="J6846" s="68" t="str">
        <f>VLOOKUP(E6846,Refs!$P$2:$S$29,4,FALSE)</f>
        <v>East of England</v>
      </c>
      <c r="K6846" s="28" t="str">
        <f t="shared" si="216"/>
        <v/>
      </c>
    </row>
    <row r="6847" spans="1:11" x14ac:dyDescent="0.35">
      <c r="A6847" s="69">
        <f t="shared" si="217"/>
        <v>45809</v>
      </c>
      <c r="B6847" t="s">
        <v>921</v>
      </c>
      <c r="C6847" t="s">
        <v>268</v>
      </c>
      <c r="E6847" t="s">
        <v>805</v>
      </c>
      <c r="F6847" t="s">
        <v>806</v>
      </c>
      <c r="G6847" t="s">
        <v>127</v>
      </c>
      <c r="H6847">
        <v>0</v>
      </c>
      <c r="I6847" s="68" t="str">
        <f>VLOOKUP(E6847,Refs!$P$2:$R$29,3,FALSE)</f>
        <v>Y61</v>
      </c>
      <c r="J6847" s="68" t="str">
        <f>VLOOKUP(E6847,Refs!$P$2:$S$29,4,FALSE)</f>
        <v>East of England</v>
      </c>
      <c r="K6847" s="28" t="str">
        <f t="shared" si="216"/>
        <v/>
      </c>
    </row>
    <row r="6848" spans="1:11" x14ac:dyDescent="0.35">
      <c r="A6848" s="69">
        <f t="shared" si="217"/>
        <v>45809</v>
      </c>
      <c r="B6848" t="s">
        <v>921</v>
      </c>
      <c r="C6848" t="s">
        <v>268</v>
      </c>
      <c r="E6848" t="s">
        <v>805</v>
      </c>
      <c r="F6848" t="s">
        <v>806</v>
      </c>
      <c r="G6848" t="s">
        <v>128</v>
      </c>
      <c r="H6848">
        <v>198</v>
      </c>
      <c r="I6848" s="68" t="str">
        <f>VLOOKUP(E6848,Refs!$P$2:$R$29,3,FALSE)</f>
        <v>Y61</v>
      </c>
      <c r="J6848" s="68" t="str">
        <f>VLOOKUP(E6848,Refs!$P$2:$S$29,4,FALSE)</f>
        <v>East of England</v>
      </c>
      <c r="K6848" s="28">
        <f t="shared" si="216"/>
        <v>198</v>
      </c>
    </row>
    <row r="6849" spans="1:11" x14ac:dyDescent="0.35">
      <c r="A6849" s="69">
        <f t="shared" si="217"/>
        <v>45809</v>
      </c>
      <c r="B6849" t="s">
        <v>921</v>
      </c>
      <c r="C6849" t="s">
        <v>268</v>
      </c>
      <c r="E6849" t="s">
        <v>805</v>
      </c>
      <c r="F6849" t="s">
        <v>806</v>
      </c>
      <c r="G6849" t="s">
        <v>129</v>
      </c>
      <c r="H6849">
        <v>489</v>
      </c>
      <c r="I6849" s="68" t="str">
        <f>VLOOKUP(E6849,Refs!$P$2:$R$29,3,FALSE)</f>
        <v>Y61</v>
      </c>
      <c r="J6849" s="68" t="str">
        <f>VLOOKUP(E6849,Refs!$P$2:$S$29,4,FALSE)</f>
        <v>East of England</v>
      </c>
      <c r="K6849" s="28">
        <f t="shared" si="216"/>
        <v>489</v>
      </c>
    </row>
    <row r="6850" spans="1:11" x14ac:dyDescent="0.35">
      <c r="A6850" s="69">
        <f t="shared" si="217"/>
        <v>45809</v>
      </c>
      <c r="B6850" t="s">
        <v>921</v>
      </c>
      <c r="C6850" t="s">
        <v>268</v>
      </c>
      <c r="E6850" t="s">
        <v>805</v>
      </c>
      <c r="F6850" t="s">
        <v>806</v>
      </c>
      <c r="G6850" t="s">
        <v>130</v>
      </c>
      <c r="H6850">
        <v>893</v>
      </c>
      <c r="I6850" s="68" t="str">
        <f>VLOOKUP(E6850,Refs!$P$2:$R$29,3,FALSE)</f>
        <v>Y61</v>
      </c>
      <c r="J6850" s="68" t="str">
        <f>VLOOKUP(E6850,Refs!$P$2:$S$29,4,FALSE)</f>
        <v>East of England</v>
      </c>
      <c r="K6850" s="28">
        <f t="shared" ref="K6850:K6913" si="218">IF(OR(H6850="NULL",H6850=0,H6850=""),"",H6850)</f>
        <v>893</v>
      </c>
    </row>
    <row r="6851" spans="1:11" x14ac:dyDescent="0.35">
      <c r="A6851" s="69">
        <f t="shared" ref="A6851:A6914" si="219">DATEVALUE(RIGHT(B6851,8))</f>
        <v>45809</v>
      </c>
      <c r="B6851" t="s">
        <v>921</v>
      </c>
      <c r="C6851" t="s">
        <v>268</v>
      </c>
      <c r="E6851" t="s">
        <v>805</v>
      </c>
      <c r="F6851" t="s">
        <v>806</v>
      </c>
      <c r="G6851" t="s">
        <v>131</v>
      </c>
      <c r="H6851">
        <v>826</v>
      </c>
      <c r="I6851" s="68" t="str">
        <f>VLOOKUP(E6851,Refs!$P$2:$R$29,3,FALSE)</f>
        <v>Y61</v>
      </c>
      <c r="J6851" s="68" t="str">
        <f>VLOOKUP(E6851,Refs!$P$2:$S$29,4,FALSE)</f>
        <v>East of England</v>
      </c>
      <c r="K6851" s="28">
        <f t="shared" si="218"/>
        <v>826</v>
      </c>
    </row>
    <row r="6852" spans="1:11" x14ac:dyDescent="0.35">
      <c r="A6852" s="69">
        <f t="shared" si="219"/>
        <v>45809</v>
      </c>
      <c r="B6852" t="s">
        <v>921</v>
      </c>
      <c r="C6852" t="s">
        <v>268</v>
      </c>
      <c r="E6852" t="s">
        <v>805</v>
      </c>
      <c r="F6852" t="s">
        <v>806</v>
      </c>
      <c r="G6852" t="s">
        <v>132</v>
      </c>
      <c r="H6852">
        <v>2462</v>
      </c>
      <c r="I6852" s="68" t="str">
        <f>VLOOKUP(E6852,Refs!$P$2:$R$29,3,FALSE)</f>
        <v>Y61</v>
      </c>
      <c r="J6852" s="68" t="str">
        <f>VLOOKUP(E6852,Refs!$P$2:$S$29,4,FALSE)</f>
        <v>East of England</v>
      </c>
      <c r="K6852" s="28">
        <f t="shared" si="218"/>
        <v>2462</v>
      </c>
    </row>
    <row r="6853" spans="1:11" x14ac:dyDescent="0.35">
      <c r="A6853" s="69">
        <f t="shared" si="219"/>
        <v>45809</v>
      </c>
      <c r="B6853" t="s">
        <v>921</v>
      </c>
      <c r="C6853" t="s">
        <v>268</v>
      </c>
      <c r="E6853" t="s">
        <v>805</v>
      </c>
      <c r="F6853" t="s">
        <v>806</v>
      </c>
      <c r="G6853" t="s">
        <v>133</v>
      </c>
      <c r="H6853">
        <v>2171</v>
      </c>
      <c r="I6853" s="68" t="str">
        <f>VLOOKUP(E6853,Refs!$P$2:$R$29,3,FALSE)</f>
        <v>Y61</v>
      </c>
      <c r="J6853" s="68" t="str">
        <f>VLOOKUP(E6853,Refs!$P$2:$S$29,4,FALSE)</f>
        <v>East of England</v>
      </c>
      <c r="K6853" s="28">
        <f t="shared" si="218"/>
        <v>2171</v>
      </c>
    </row>
    <row r="6854" spans="1:11" x14ac:dyDescent="0.35">
      <c r="A6854" s="69">
        <f t="shared" si="219"/>
        <v>45809</v>
      </c>
      <c r="B6854" t="s">
        <v>921</v>
      </c>
      <c r="C6854" t="s">
        <v>268</v>
      </c>
      <c r="E6854" t="s">
        <v>805</v>
      </c>
      <c r="F6854" t="s">
        <v>806</v>
      </c>
      <c r="G6854" t="s">
        <v>134</v>
      </c>
      <c r="H6854">
        <v>1421</v>
      </c>
      <c r="I6854" s="68" t="str">
        <f>VLOOKUP(E6854,Refs!$P$2:$R$29,3,FALSE)</f>
        <v>Y61</v>
      </c>
      <c r="J6854" s="68" t="str">
        <f>VLOOKUP(E6854,Refs!$P$2:$S$29,4,FALSE)</f>
        <v>East of England</v>
      </c>
      <c r="K6854" s="28">
        <f t="shared" si="218"/>
        <v>1421</v>
      </c>
    </row>
    <row r="6855" spans="1:11" x14ac:dyDescent="0.35">
      <c r="A6855" s="69">
        <f t="shared" si="219"/>
        <v>45809</v>
      </c>
      <c r="B6855" t="s">
        <v>921</v>
      </c>
      <c r="C6855" t="s">
        <v>268</v>
      </c>
      <c r="E6855" t="s">
        <v>805</v>
      </c>
      <c r="F6855" t="s">
        <v>806</v>
      </c>
      <c r="G6855" t="s">
        <v>135</v>
      </c>
      <c r="H6855">
        <v>1411</v>
      </c>
      <c r="I6855" s="68" t="str">
        <f>VLOOKUP(E6855,Refs!$P$2:$R$29,3,FALSE)</f>
        <v>Y61</v>
      </c>
      <c r="J6855" s="68" t="str">
        <f>VLOOKUP(E6855,Refs!$P$2:$S$29,4,FALSE)</f>
        <v>East of England</v>
      </c>
      <c r="K6855" s="28">
        <f t="shared" si="218"/>
        <v>1411</v>
      </c>
    </row>
    <row r="6856" spans="1:11" x14ac:dyDescent="0.35">
      <c r="A6856" s="69">
        <f t="shared" si="219"/>
        <v>45809</v>
      </c>
      <c r="B6856" t="s">
        <v>921</v>
      </c>
      <c r="C6856" t="s">
        <v>268</v>
      </c>
      <c r="E6856" t="s">
        <v>805</v>
      </c>
      <c r="F6856" t="s">
        <v>806</v>
      </c>
      <c r="G6856" t="s">
        <v>136</v>
      </c>
      <c r="H6856">
        <v>257</v>
      </c>
      <c r="I6856" s="68" t="str">
        <f>VLOOKUP(E6856,Refs!$P$2:$R$29,3,FALSE)</f>
        <v>Y61</v>
      </c>
      <c r="J6856" s="68" t="str">
        <f>VLOOKUP(E6856,Refs!$P$2:$S$29,4,FALSE)</f>
        <v>East of England</v>
      </c>
      <c r="K6856" s="28">
        <f t="shared" si="218"/>
        <v>257</v>
      </c>
    </row>
    <row r="6857" spans="1:11" x14ac:dyDescent="0.35">
      <c r="A6857" s="69">
        <f t="shared" si="219"/>
        <v>45809</v>
      </c>
      <c r="B6857" t="s">
        <v>921</v>
      </c>
      <c r="C6857" t="s">
        <v>268</v>
      </c>
      <c r="E6857" t="s">
        <v>805</v>
      </c>
      <c r="F6857" t="s">
        <v>806</v>
      </c>
      <c r="G6857" t="s">
        <v>137</v>
      </c>
      <c r="H6857">
        <v>221</v>
      </c>
      <c r="I6857" s="68" t="str">
        <f>VLOOKUP(E6857,Refs!$P$2:$R$29,3,FALSE)</f>
        <v>Y61</v>
      </c>
      <c r="J6857" s="68" t="str">
        <f>VLOOKUP(E6857,Refs!$P$2:$S$29,4,FALSE)</f>
        <v>East of England</v>
      </c>
      <c r="K6857" s="28">
        <f t="shared" si="218"/>
        <v>221</v>
      </c>
    </row>
    <row r="6858" spans="1:11" x14ac:dyDescent="0.35">
      <c r="A6858" s="69">
        <f t="shared" si="219"/>
        <v>45809</v>
      </c>
      <c r="B6858" t="s">
        <v>921</v>
      </c>
      <c r="C6858" t="s">
        <v>268</v>
      </c>
      <c r="E6858" t="s">
        <v>805</v>
      </c>
      <c r="F6858" t="s">
        <v>806</v>
      </c>
      <c r="G6858" t="s">
        <v>138</v>
      </c>
      <c r="H6858">
        <v>7</v>
      </c>
      <c r="I6858" s="68" t="str">
        <f>VLOOKUP(E6858,Refs!$P$2:$R$29,3,FALSE)</f>
        <v>Y61</v>
      </c>
      <c r="J6858" s="68" t="str">
        <f>VLOOKUP(E6858,Refs!$P$2:$S$29,4,FALSE)</f>
        <v>East of England</v>
      </c>
      <c r="K6858" s="28">
        <f t="shared" si="218"/>
        <v>7</v>
      </c>
    </row>
    <row r="6859" spans="1:11" x14ac:dyDescent="0.35">
      <c r="A6859" s="69">
        <f t="shared" si="219"/>
        <v>45809</v>
      </c>
      <c r="B6859" t="s">
        <v>921</v>
      </c>
      <c r="C6859" t="s">
        <v>268</v>
      </c>
      <c r="E6859" t="s">
        <v>805</v>
      </c>
      <c r="F6859" t="s">
        <v>806</v>
      </c>
      <c r="G6859" t="s">
        <v>139</v>
      </c>
      <c r="H6859">
        <v>6</v>
      </c>
      <c r="I6859" s="68" t="str">
        <f>VLOOKUP(E6859,Refs!$P$2:$R$29,3,FALSE)</f>
        <v>Y61</v>
      </c>
      <c r="J6859" s="68" t="str">
        <f>VLOOKUP(E6859,Refs!$P$2:$S$29,4,FALSE)</f>
        <v>East of England</v>
      </c>
      <c r="K6859" s="28">
        <f t="shared" si="218"/>
        <v>6</v>
      </c>
    </row>
    <row r="6860" spans="1:11" x14ac:dyDescent="0.35">
      <c r="A6860" s="69">
        <f t="shared" si="219"/>
        <v>45809</v>
      </c>
      <c r="B6860" t="s">
        <v>921</v>
      </c>
      <c r="C6860" t="s">
        <v>268</v>
      </c>
      <c r="E6860" t="s">
        <v>805</v>
      </c>
      <c r="F6860" t="s">
        <v>806</v>
      </c>
      <c r="G6860" t="s">
        <v>140</v>
      </c>
      <c r="H6860">
        <v>278</v>
      </c>
      <c r="I6860" s="68" t="str">
        <f>VLOOKUP(E6860,Refs!$P$2:$R$29,3,FALSE)</f>
        <v>Y61</v>
      </c>
      <c r="J6860" s="68" t="str">
        <f>VLOOKUP(E6860,Refs!$P$2:$S$29,4,FALSE)</f>
        <v>East of England</v>
      </c>
      <c r="K6860" s="28">
        <f t="shared" si="218"/>
        <v>278</v>
      </c>
    </row>
    <row r="6861" spans="1:11" x14ac:dyDescent="0.35">
      <c r="A6861" s="69">
        <f t="shared" si="219"/>
        <v>45809</v>
      </c>
      <c r="B6861" t="s">
        <v>921</v>
      </c>
      <c r="C6861" t="s">
        <v>268</v>
      </c>
      <c r="E6861" t="s">
        <v>805</v>
      </c>
      <c r="F6861" t="s">
        <v>806</v>
      </c>
      <c r="G6861" t="s">
        <v>141</v>
      </c>
      <c r="H6861">
        <v>278</v>
      </c>
      <c r="I6861" s="68" t="str">
        <f>VLOOKUP(E6861,Refs!$P$2:$R$29,3,FALSE)</f>
        <v>Y61</v>
      </c>
      <c r="J6861" s="68" t="str">
        <f>VLOOKUP(E6861,Refs!$P$2:$S$29,4,FALSE)</f>
        <v>East of England</v>
      </c>
      <c r="K6861" s="28">
        <f t="shared" si="218"/>
        <v>278</v>
      </c>
    </row>
    <row r="6862" spans="1:11" x14ac:dyDescent="0.35">
      <c r="A6862" s="69">
        <f t="shared" si="219"/>
        <v>45809</v>
      </c>
      <c r="B6862" t="s">
        <v>921</v>
      </c>
      <c r="C6862" t="s">
        <v>268</v>
      </c>
      <c r="E6862" t="s">
        <v>805</v>
      </c>
      <c r="F6862" t="s">
        <v>806</v>
      </c>
      <c r="G6862" t="s">
        <v>730</v>
      </c>
      <c r="H6862">
        <v>8</v>
      </c>
      <c r="I6862" s="68" t="str">
        <f>VLOOKUP(E6862,Refs!$P$2:$R$29,3,FALSE)</f>
        <v>Y61</v>
      </c>
      <c r="J6862" s="68" t="str">
        <f>VLOOKUP(E6862,Refs!$P$2:$S$29,4,FALSE)</f>
        <v>East of England</v>
      </c>
      <c r="K6862" s="28">
        <f t="shared" si="218"/>
        <v>8</v>
      </c>
    </row>
    <row r="6863" spans="1:11" x14ac:dyDescent="0.35">
      <c r="A6863" s="69">
        <f t="shared" si="219"/>
        <v>45809</v>
      </c>
      <c r="B6863" t="s">
        <v>921</v>
      </c>
      <c r="C6863" t="s">
        <v>268</v>
      </c>
      <c r="E6863" t="s">
        <v>805</v>
      </c>
      <c r="F6863" t="s">
        <v>806</v>
      </c>
      <c r="G6863" t="s">
        <v>729</v>
      </c>
      <c r="H6863">
        <v>4</v>
      </c>
      <c r="I6863" s="68" t="str">
        <f>VLOOKUP(E6863,Refs!$P$2:$R$29,3,FALSE)</f>
        <v>Y61</v>
      </c>
      <c r="J6863" s="68" t="str">
        <f>VLOOKUP(E6863,Refs!$P$2:$S$29,4,FALSE)</f>
        <v>East of England</v>
      </c>
      <c r="K6863" s="28">
        <f t="shared" si="218"/>
        <v>4</v>
      </c>
    </row>
    <row r="6864" spans="1:11" x14ac:dyDescent="0.35">
      <c r="A6864" s="69">
        <f t="shared" si="219"/>
        <v>45809</v>
      </c>
      <c r="B6864" t="s">
        <v>921</v>
      </c>
      <c r="C6864" t="s">
        <v>268</v>
      </c>
      <c r="E6864" t="s">
        <v>805</v>
      </c>
      <c r="F6864" t="s">
        <v>806</v>
      </c>
      <c r="G6864" t="s">
        <v>732</v>
      </c>
      <c r="H6864">
        <v>56</v>
      </c>
      <c r="I6864" s="68" t="str">
        <f>VLOOKUP(E6864,Refs!$P$2:$R$29,3,FALSE)</f>
        <v>Y61</v>
      </c>
      <c r="J6864" s="68" t="str">
        <f>VLOOKUP(E6864,Refs!$P$2:$S$29,4,FALSE)</f>
        <v>East of England</v>
      </c>
      <c r="K6864" s="28">
        <f t="shared" si="218"/>
        <v>56</v>
      </c>
    </row>
    <row r="6865" spans="1:11" x14ac:dyDescent="0.35">
      <c r="A6865" s="69">
        <f t="shared" si="219"/>
        <v>45809</v>
      </c>
      <c r="B6865" t="s">
        <v>921</v>
      </c>
      <c r="C6865" t="s">
        <v>268</v>
      </c>
      <c r="E6865" t="s">
        <v>805</v>
      </c>
      <c r="F6865" t="s">
        <v>806</v>
      </c>
      <c r="G6865" t="s">
        <v>731</v>
      </c>
      <c r="H6865">
        <v>32</v>
      </c>
      <c r="I6865" s="68" t="str">
        <f>VLOOKUP(E6865,Refs!$P$2:$R$29,3,FALSE)</f>
        <v>Y61</v>
      </c>
      <c r="J6865" s="68" t="str">
        <f>VLOOKUP(E6865,Refs!$P$2:$S$29,4,FALSE)</f>
        <v>East of England</v>
      </c>
      <c r="K6865" s="28">
        <f t="shared" si="218"/>
        <v>32</v>
      </c>
    </row>
    <row r="6866" spans="1:11" x14ac:dyDescent="0.35">
      <c r="A6866" s="69">
        <f t="shared" si="219"/>
        <v>45809</v>
      </c>
      <c r="B6866" t="s">
        <v>921</v>
      </c>
      <c r="C6866" t="s">
        <v>274</v>
      </c>
      <c r="D6866" t="s">
        <v>897</v>
      </c>
      <c r="E6866" t="s">
        <v>316</v>
      </c>
      <c r="F6866" t="s">
        <v>317</v>
      </c>
      <c r="G6866" t="s">
        <v>10</v>
      </c>
      <c r="H6866">
        <v>60297</v>
      </c>
      <c r="I6866" s="68" t="str">
        <f>VLOOKUP(E6866,Refs!$P$2:$R$29,3,FALSE)</f>
        <v>Y56</v>
      </c>
      <c r="J6866" s="68" t="str">
        <f>VLOOKUP(E6866,Refs!$P$2:$S$29,4,FALSE)</f>
        <v>London</v>
      </c>
      <c r="K6866" s="28">
        <f t="shared" si="218"/>
        <v>60297</v>
      </c>
    </row>
    <row r="6867" spans="1:11" x14ac:dyDescent="0.35">
      <c r="A6867" s="69">
        <f t="shared" si="219"/>
        <v>45809</v>
      </c>
      <c r="B6867" t="s">
        <v>921</v>
      </c>
      <c r="C6867" t="s">
        <v>274</v>
      </c>
      <c r="D6867" t="s">
        <v>897</v>
      </c>
      <c r="E6867" t="s">
        <v>316</v>
      </c>
      <c r="F6867" t="s">
        <v>317</v>
      </c>
      <c r="G6867" t="s">
        <v>70</v>
      </c>
      <c r="H6867">
        <v>8954</v>
      </c>
      <c r="I6867" s="68" t="str">
        <f>VLOOKUP(E6867,Refs!$P$2:$R$29,3,FALSE)</f>
        <v>Y56</v>
      </c>
      <c r="J6867" s="68" t="str">
        <f>VLOOKUP(E6867,Refs!$P$2:$S$29,4,FALSE)</f>
        <v>London</v>
      </c>
      <c r="K6867" s="28">
        <f t="shared" si="218"/>
        <v>8954</v>
      </c>
    </row>
    <row r="6868" spans="1:11" x14ac:dyDescent="0.35">
      <c r="A6868" s="69">
        <f t="shared" si="219"/>
        <v>45809</v>
      </c>
      <c r="B6868" t="s">
        <v>921</v>
      </c>
      <c r="C6868" t="s">
        <v>274</v>
      </c>
      <c r="D6868" t="s">
        <v>897</v>
      </c>
      <c r="E6868" t="s">
        <v>316</v>
      </c>
      <c r="F6868" t="s">
        <v>317</v>
      </c>
      <c r="G6868" t="s">
        <v>20</v>
      </c>
      <c r="H6868">
        <v>57897</v>
      </c>
      <c r="I6868" s="68" t="str">
        <f>VLOOKUP(E6868,Refs!$P$2:$R$29,3,FALSE)</f>
        <v>Y56</v>
      </c>
      <c r="J6868" s="68" t="str">
        <f>VLOOKUP(E6868,Refs!$P$2:$S$29,4,FALSE)</f>
        <v>London</v>
      </c>
      <c r="K6868" s="28">
        <f t="shared" si="218"/>
        <v>57897</v>
      </c>
    </row>
    <row r="6869" spans="1:11" x14ac:dyDescent="0.35">
      <c r="A6869" s="69">
        <f t="shared" si="219"/>
        <v>45809</v>
      </c>
      <c r="B6869" t="s">
        <v>921</v>
      </c>
      <c r="C6869" t="s">
        <v>274</v>
      </c>
      <c r="D6869" t="s">
        <v>897</v>
      </c>
      <c r="E6869" t="s">
        <v>316</v>
      </c>
      <c r="F6869" t="s">
        <v>317</v>
      </c>
      <c r="G6869" t="s">
        <v>23</v>
      </c>
      <c r="H6869">
        <v>52065</v>
      </c>
      <c r="I6869" s="68" t="str">
        <f>VLOOKUP(E6869,Refs!$P$2:$R$29,3,FALSE)</f>
        <v>Y56</v>
      </c>
      <c r="J6869" s="68" t="str">
        <f>VLOOKUP(E6869,Refs!$P$2:$S$29,4,FALSE)</f>
        <v>London</v>
      </c>
      <c r="K6869" s="28">
        <f t="shared" si="218"/>
        <v>52065</v>
      </c>
    </row>
    <row r="6870" spans="1:11" x14ac:dyDescent="0.35">
      <c r="A6870" s="69">
        <f t="shared" si="219"/>
        <v>45809</v>
      </c>
      <c r="B6870" t="s">
        <v>921</v>
      </c>
      <c r="C6870" t="s">
        <v>274</v>
      </c>
      <c r="D6870" t="s">
        <v>897</v>
      </c>
      <c r="E6870" t="s">
        <v>316</v>
      </c>
      <c r="F6870" t="s">
        <v>317</v>
      </c>
      <c r="G6870" t="s">
        <v>19</v>
      </c>
      <c r="H6870">
        <v>1013</v>
      </c>
      <c r="I6870" s="68" t="str">
        <f>VLOOKUP(E6870,Refs!$P$2:$R$29,3,FALSE)</f>
        <v>Y56</v>
      </c>
      <c r="J6870" s="68" t="str">
        <f>VLOOKUP(E6870,Refs!$P$2:$S$29,4,FALSE)</f>
        <v>London</v>
      </c>
      <c r="K6870" s="28">
        <f t="shared" si="218"/>
        <v>1013</v>
      </c>
    </row>
    <row r="6871" spans="1:11" x14ac:dyDescent="0.35">
      <c r="A6871" s="69">
        <f t="shared" si="219"/>
        <v>45809</v>
      </c>
      <c r="B6871" t="s">
        <v>921</v>
      </c>
      <c r="C6871" t="s">
        <v>274</v>
      </c>
      <c r="D6871" t="s">
        <v>897</v>
      </c>
      <c r="E6871" t="s">
        <v>316</v>
      </c>
      <c r="F6871" t="s">
        <v>317</v>
      </c>
      <c r="G6871" t="s">
        <v>21</v>
      </c>
      <c r="H6871">
        <v>343349</v>
      </c>
      <c r="I6871" s="68" t="str">
        <f>VLOOKUP(E6871,Refs!$P$2:$R$29,3,FALSE)</f>
        <v>Y56</v>
      </c>
      <c r="J6871" s="68" t="str">
        <f>VLOOKUP(E6871,Refs!$P$2:$S$29,4,FALSE)</f>
        <v>London</v>
      </c>
      <c r="K6871" s="28">
        <f t="shared" si="218"/>
        <v>343349</v>
      </c>
    </row>
    <row r="6872" spans="1:11" x14ac:dyDescent="0.35">
      <c r="A6872" s="69">
        <f t="shared" si="219"/>
        <v>45809</v>
      </c>
      <c r="B6872" t="s">
        <v>921</v>
      </c>
      <c r="C6872" t="s">
        <v>274</v>
      </c>
      <c r="D6872" t="s">
        <v>897</v>
      </c>
      <c r="E6872" t="s">
        <v>316</v>
      </c>
      <c r="F6872" t="s">
        <v>317</v>
      </c>
      <c r="G6872" t="s">
        <v>71</v>
      </c>
      <c r="H6872">
        <v>6</v>
      </c>
      <c r="I6872" s="68" t="str">
        <f>VLOOKUP(E6872,Refs!$P$2:$R$29,3,FALSE)</f>
        <v>Y56</v>
      </c>
      <c r="J6872" s="68" t="str">
        <f>VLOOKUP(E6872,Refs!$P$2:$S$29,4,FALSE)</f>
        <v>London</v>
      </c>
      <c r="K6872" s="28">
        <f t="shared" si="218"/>
        <v>6</v>
      </c>
    </row>
    <row r="6873" spans="1:11" x14ac:dyDescent="0.35">
      <c r="A6873" s="69">
        <f t="shared" si="219"/>
        <v>45809</v>
      </c>
      <c r="B6873" t="s">
        <v>921</v>
      </c>
      <c r="C6873" t="s">
        <v>274</v>
      </c>
      <c r="D6873" t="s">
        <v>897</v>
      </c>
      <c r="E6873" t="s">
        <v>316</v>
      </c>
      <c r="F6873" t="s">
        <v>317</v>
      </c>
      <c r="G6873" t="s">
        <v>72</v>
      </c>
      <c r="H6873">
        <v>59</v>
      </c>
      <c r="I6873" s="68" t="str">
        <f>VLOOKUP(E6873,Refs!$P$2:$R$29,3,FALSE)</f>
        <v>Y56</v>
      </c>
      <c r="J6873" s="68" t="str">
        <f>VLOOKUP(E6873,Refs!$P$2:$S$29,4,FALSE)</f>
        <v>London</v>
      </c>
      <c r="K6873" s="28">
        <f t="shared" si="218"/>
        <v>59</v>
      </c>
    </row>
    <row r="6874" spans="1:11" x14ac:dyDescent="0.35">
      <c r="A6874" s="69">
        <f t="shared" si="219"/>
        <v>45809</v>
      </c>
      <c r="B6874" t="s">
        <v>921</v>
      </c>
      <c r="C6874" t="s">
        <v>274</v>
      </c>
      <c r="D6874" t="s">
        <v>897</v>
      </c>
      <c r="E6874" t="s">
        <v>316</v>
      </c>
      <c r="F6874" t="s">
        <v>317</v>
      </c>
      <c r="G6874" t="s">
        <v>73</v>
      </c>
      <c r="H6874">
        <v>30827</v>
      </c>
      <c r="I6874" s="68" t="str">
        <f>VLOOKUP(E6874,Refs!$P$2:$R$29,3,FALSE)</f>
        <v>Y56</v>
      </c>
      <c r="J6874" s="68" t="str">
        <f>VLOOKUP(E6874,Refs!$P$2:$S$29,4,FALSE)</f>
        <v>London</v>
      </c>
      <c r="K6874" s="28">
        <f t="shared" si="218"/>
        <v>30827</v>
      </c>
    </row>
    <row r="6875" spans="1:11" x14ac:dyDescent="0.35">
      <c r="A6875" s="69">
        <f t="shared" si="219"/>
        <v>45809</v>
      </c>
      <c r="B6875" t="s">
        <v>921</v>
      </c>
      <c r="C6875" t="s">
        <v>274</v>
      </c>
      <c r="D6875" t="s">
        <v>897</v>
      </c>
      <c r="E6875" t="s">
        <v>316</v>
      </c>
      <c r="F6875" t="s">
        <v>317</v>
      </c>
      <c r="G6875" t="s">
        <v>74</v>
      </c>
      <c r="H6875">
        <v>12257</v>
      </c>
      <c r="I6875" s="68" t="str">
        <f>VLOOKUP(E6875,Refs!$P$2:$R$29,3,FALSE)</f>
        <v>Y56</v>
      </c>
      <c r="J6875" s="68" t="str">
        <f>VLOOKUP(E6875,Refs!$P$2:$S$29,4,FALSE)</f>
        <v>London</v>
      </c>
      <c r="K6875" s="28">
        <f t="shared" si="218"/>
        <v>12257</v>
      </c>
    </row>
    <row r="6876" spans="1:11" x14ac:dyDescent="0.35">
      <c r="A6876" s="69">
        <f t="shared" si="219"/>
        <v>45809</v>
      </c>
      <c r="B6876" t="s">
        <v>921</v>
      </c>
      <c r="C6876" t="s">
        <v>274</v>
      </c>
      <c r="D6876" t="s">
        <v>897</v>
      </c>
      <c r="E6876" t="s">
        <v>316</v>
      </c>
      <c r="F6876" t="s">
        <v>317</v>
      </c>
      <c r="G6876" t="s">
        <v>75</v>
      </c>
      <c r="H6876">
        <v>106001810</v>
      </c>
      <c r="I6876" s="68" t="str">
        <f>VLOOKUP(E6876,Refs!$P$2:$R$29,3,FALSE)</f>
        <v>Y56</v>
      </c>
      <c r="J6876" s="68" t="str">
        <f>VLOOKUP(E6876,Refs!$P$2:$S$29,4,FALSE)</f>
        <v>London</v>
      </c>
      <c r="K6876" s="28">
        <f t="shared" si="218"/>
        <v>106001810</v>
      </c>
    </row>
    <row r="6877" spans="1:11" x14ac:dyDescent="0.35">
      <c r="A6877" s="69">
        <f t="shared" si="219"/>
        <v>45809</v>
      </c>
      <c r="B6877" t="s">
        <v>921</v>
      </c>
      <c r="C6877" t="s">
        <v>274</v>
      </c>
      <c r="D6877" t="s">
        <v>897</v>
      </c>
      <c r="E6877" t="s">
        <v>316</v>
      </c>
      <c r="F6877" t="s">
        <v>317</v>
      </c>
      <c r="G6877" t="s">
        <v>26</v>
      </c>
      <c r="H6877">
        <v>58637</v>
      </c>
      <c r="I6877" s="68" t="str">
        <f>VLOOKUP(E6877,Refs!$P$2:$R$29,3,FALSE)</f>
        <v>Y56</v>
      </c>
      <c r="J6877" s="68" t="str">
        <f>VLOOKUP(E6877,Refs!$P$2:$S$29,4,FALSE)</f>
        <v>London</v>
      </c>
      <c r="K6877" s="28">
        <f t="shared" si="218"/>
        <v>58637</v>
      </c>
    </row>
    <row r="6878" spans="1:11" x14ac:dyDescent="0.35">
      <c r="A6878" s="69">
        <f t="shared" si="219"/>
        <v>45809</v>
      </c>
      <c r="B6878" t="s">
        <v>921</v>
      </c>
      <c r="C6878" t="s">
        <v>274</v>
      </c>
      <c r="D6878" t="s">
        <v>897</v>
      </c>
      <c r="E6878" t="s">
        <v>316</v>
      </c>
      <c r="F6878" t="s">
        <v>317</v>
      </c>
      <c r="G6878" t="s">
        <v>76</v>
      </c>
      <c r="H6878">
        <v>3081</v>
      </c>
      <c r="I6878" s="68" t="str">
        <f>VLOOKUP(E6878,Refs!$P$2:$R$29,3,FALSE)</f>
        <v>Y56</v>
      </c>
      <c r="J6878" s="68" t="str">
        <f>VLOOKUP(E6878,Refs!$P$2:$S$29,4,FALSE)</f>
        <v>London</v>
      </c>
      <c r="K6878" s="28">
        <f t="shared" si="218"/>
        <v>3081</v>
      </c>
    </row>
    <row r="6879" spans="1:11" x14ac:dyDescent="0.35">
      <c r="A6879" s="69">
        <f t="shared" si="219"/>
        <v>45809</v>
      </c>
      <c r="B6879" t="s">
        <v>921</v>
      </c>
      <c r="C6879" t="s">
        <v>274</v>
      </c>
      <c r="D6879" t="s">
        <v>897</v>
      </c>
      <c r="E6879" t="s">
        <v>316</v>
      </c>
      <c r="F6879" t="s">
        <v>317</v>
      </c>
      <c r="G6879" t="s">
        <v>77</v>
      </c>
      <c r="H6879">
        <v>33107</v>
      </c>
      <c r="I6879" s="68" t="str">
        <f>VLOOKUP(E6879,Refs!$P$2:$R$29,3,FALSE)</f>
        <v>Y56</v>
      </c>
      <c r="J6879" s="68" t="str">
        <f>VLOOKUP(E6879,Refs!$P$2:$S$29,4,FALSE)</f>
        <v>London</v>
      </c>
      <c r="K6879" s="28">
        <f t="shared" si="218"/>
        <v>33107</v>
      </c>
    </row>
    <row r="6880" spans="1:11" x14ac:dyDescent="0.35">
      <c r="A6880" s="69">
        <f t="shared" si="219"/>
        <v>45809</v>
      </c>
      <c r="B6880" t="s">
        <v>921</v>
      </c>
      <c r="C6880" t="s">
        <v>274</v>
      </c>
      <c r="D6880" t="s">
        <v>897</v>
      </c>
      <c r="E6880" t="s">
        <v>316</v>
      </c>
      <c r="F6880" t="s">
        <v>317</v>
      </c>
      <c r="G6880" t="s">
        <v>78</v>
      </c>
      <c r="H6880">
        <v>8554</v>
      </c>
      <c r="I6880" s="68" t="str">
        <f>VLOOKUP(E6880,Refs!$P$2:$R$29,3,FALSE)</f>
        <v>Y56</v>
      </c>
      <c r="J6880" s="68" t="str">
        <f>VLOOKUP(E6880,Refs!$P$2:$S$29,4,FALSE)</f>
        <v>London</v>
      </c>
      <c r="K6880" s="28">
        <f t="shared" si="218"/>
        <v>8554</v>
      </c>
    </row>
    <row r="6881" spans="1:11" x14ac:dyDescent="0.35">
      <c r="A6881" s="69">
        <f t="shared" si="219"/>
        <v>45809</v>
      </c>
      <c r="B6881" t="s">
        <v>921</v>
      </c>
      <c r="C6881" t="s">
        <v>274</v>
      </c>
      <c r="D6881" t="s">
        <v>897</v>
      </c>
      <c r="E6881" t="s">
        <v>316</v>
      </c>
      <c r="F6881" t="s">
        <v>317</v>
      </c>
      <c r="G6881" t="s">
        <v>79</v>
      </c>
      <c r="H6881">
        <v>11888</v>
      </c>
      <c r="I6881" s="68" t="str">
        <f>VLOOKUP(E6881,Refs!$P$2:$R$29,3,FALSE)</f>
        <v>Y56</v>
      </c>
      <c r="J6881" s="68" t="str">
        <f>VLOOKUP(E6881,Refs!$P$2:$S$29,4,FALSE)</f>
        <v>London</v>
      </c>
      <c r="K6881" s="28">
        <f t="shared" si="218"/>
        <v>11888</v>
      </c>
    </row>
    <row r="6882" spans="1:11" x14ac:dyDescent="0.35">
      <c r="A6882" s="69">
        <f t="shared" si="219"/>
        <v>45809</v>
      </c>
      <c r="B6882" t="s">
        <v>921</v>
      </c>
      <c r="C6882" t="s">
        <v>274</v>
      </c>
      <c r="D6882" t="s">
        <v>897</v>
      </c>
      <c r="E6882" t="s">
        <v>316</v>
      </c>
      <c r="F6882" t="s">
        <v>317</v>
      </c>
      <c r="G6882" t="s">
        <v>80</v>
      </c>
      <c r="H6882">
        <v>2007</v>
      </c>
      <c r="I6882" s="68" t="str">
        <f>VLOOKUP(E6882,Refs!$P$2:$R$29,3,FALSE)</f>
        <v>Y56</v>
      </c>
      <c r="J6882" s="68" t="str">
        <f>VLOOKUP(E6882,Refs!$P$2:$S$29,4,FALSE)</f>
        <v>London</v>
      </c>
      <c r="K6882" s="28">
        <f t="shared" si="218"/>
        <v>2007</v>
      </c>
    </row>
    <row r="6883" spans="1:11" x14ac:dyDescent="0.35">
      <c r="A6883" s="69">
        <f t="shared" si="219"/>
        <v>45809</v>
      </c>
      <c r="B6883" t="s">
        <v>921</v>
      </c>
      <c r="C6883" t="s">
        <v>274</v>
      </c>
      <c r="D6883" t="s">
        <v>897</v>
      </c>
      <c r="E6883" t="s">
        <v>316</v>
      </c>
      <c r="F6883" t="s">
        <v>317</v>
      </c>
      <c r="G6883" t="s">
        <v>25</v>
      </c>
      <c r="H6883">
        <v>20462</v>
      </c>
      <c r="I6883" s="68" t="str">
        <f>VLOOKUP(E6883,Refs!$P$2:$R$29,3,FALSE)</f>
        <v>Y56</v>
      </c>
      <c r="J6883" s="68" t="str">
        <f>VLOOKUP(E6883,Refs!$P$2:$S$29,4,FALSE)</f>
        <v>London</v>
      </c>
      <c r="K6883" s="28">
        <f t="shared" si="218"/>
        <v>20462</v>
      </c>
    </row>
    <row r="6884" spans="1:11" x14ac:dyDescent="0.35">
      <c r="A6884" s="69">
        <f t="shared" si="219"/>
        <v>45809</v>
      </c>
      <c r="B6884" t="s">
        <v>921</v>
      </c>
      <c r="C6884" t="s">
        <v>274</v>
      </c>
      <c r="D6884" t="s">
        <v>897</v>
      </c>
      <c r="E6884" t="s">
        <v>316</v>
      </c>
      <c r="F6884" t="s">
        <v>317</v>
      </c>
      <c r="G6884" t="s">
        <v>81</v>
      </c>
      <c r="H6884">
        <v>28</v>
      </c>
      <c r="I6884" s="68" t="str">
        <f>VLOOKUP(E6884,Refs!$P$2:$R$29,3,FALSE)</f>
        <v>Y56</v>
      </c>
      <c r="J6884" s="68" t="str">
        <f>VLOOKUP(E6884,Refs!$P$2:$S$29,4,FALSE)</f>
        <v>London</v>
      </c>
      <c r="K6884" s="28">
        <f t="shared" si="218"/>
        <v>28</v>
      </c>
    </row>
    <row r="6885" spans="1:11" x14ac:dyDescent="0.35">
      <c r="A6885" s="69">
        <f t="shared" si="219"/>
        <v>45809</v>
      </c>
      <c r="B6885" t="s">
        <v>921</v>
      </c>
      <c r="C6885" t="s">
        <v>274</v>
      </c>
      <c r="D6885" t="s">
        <v>897</v>
      </c>
      <c r="E6885" t="s">
        <v>316</v>
      </c>
      <c r="F6885" t="s">
        <v>317</v>
      </c>
      <c r="G6885" t="s">
        <v>82</v>
      </c>
      <c r="H6885">
        <v>9433</v>
      </c>
      <c r="I6885" s="68" t="str">
        <f>VLOOKUP(E6885,Refs!$P$2:$R$29,3,FALSE)</f>
        <v>Y56</v>
      </c>
      <c r="J6885" s="68" t="str">
        <f>VLOOKUP(E6885,Refs!$P$2:$S$29,4,FALSE)</f>
        <v>London</v>
      </c>
      <c r="K6885" s="28">
        <f t="shared" si="218"/>
        <v>9433</v>
      </c>
    </row>
    <row r="6886" spans="1:11" x14ac:dyDescent="0.35">
      <c r="A6886" s="69">
        <f t="shared" si="219"/>
        <v>45809</v>
      </c>
      <c r="B6886" t="s">
        <v>921</v>
      </c>
      <c r="C6886" t="s">
        <v>274</v>
      </c>
      <c r="D6886" t="s">
        <v>897</v>
      </c>
      <c r="E6886" t="s">
        <v>316</v>
      </c>
      <c r="F6886" t="s">
        <v>317</v>
      </c>
      <c r="G6886" t="s">
        <v>83</v>
      </c>
      <c r="H6886">
        <v>1934</v>
      </c>
      <c r="I6886" s="68" t="str">
        <f>VLOOKUP(E6886,Refs!$P$2:$R$29,3,FALSE)</f>
        <v>Y56</v>
      </c>
      <c r="J6886" s="68" t="str">
        <f>VLOOKUP(E6886,Refs!$P$2:$S$29,4,FALSE)</f>
        <v>London</v>
      </c>
      <c r="K6886" s="28">
        <f t="shared" si="218"/>
        <v>1934</v>
      </c>
    </row>
    <row r="6887" spans="1:11" x14ac:dyDescent="0.35">
      <c r="A6887" s="69">
        <f t="shared" si="219"/>
        <v>45809</v>
      </c>
      <c r="B6887" t="s">
        <v>921</v>
      </c>
      <c r="C6887" t="s">
        <v>274</v>
      </c>
      <c r="D6887" t="s">
        <v>897</v>
      </c>
      <c r="E6887" t="s">
        <v>316</v>
      </c>
      <c r="F6887" t="s">
        <v>317</v>
      </c>
      <c r="G6887" t="s">
        <v>84</v>
      </c>
      <c r="H6887">
        <v>8110</v>
      </c>
      <c r="I6887" s="68" t="str">
        <f>VLOOKUP(E6887,Refs!$P$2:$R$29,3,FALSE)</f>
        <v>Y56</v>
      </c>
      <c r="J6887" s="68" t="str">
        <f>VLOOKUP(E6887,Refs!$P$2:$S$29,4,FALSE)</f>
        <v>London</v>
      </c>
      <c r="K6887" s="28">
        <f t="shared" si="218"/>
        <v>8110</v>
      </c>
    </row>
    <row r="6888" spans="1:11" x14ac:dyDescent="0.35">
      <c r="A6888" s="69">
        <f t="shared" si="219"/>
        <v>45809</v>
      </c>
      <c r="B6888" t="s">
        <v>921</v>
      </c>
      <c r="C6888" t="s">
        <v>274</v>
      </c>
      <c r="D6888" t="s">
        <v>897</v>
      </c>
      <c r="E6888" t="s">
        <v>316</v>
      </c>
      <c r="F6888" t="s">
        <v>317</v>
      </c>
      <c r="G6888" t="s">
        <v>85</v>
      </c>
      <c r="H6888">
        <v>25980</v>
      </c>
      <c r="I6888" s="68" t="str">
        <f>VLOOKUP(E6888,Refs!$P$2:$R$29,3,FALSE)</f>
        <v>Y56</v>
      </c>
      <c r="J6888" s="68" t="str">
        <f>VLOOKUP(E6888,Refs!$P$2:$S$29,4,FALSE)</f>
        <v>London</v>
      </c>
      <c r="K6888" s="28">
        <f t="shared" si="218"/>
        <v>25980</v>
      </c>
    </row>
    <row r="6889" spans="1:11" x14ac:dyDescent="0.35">
      <c r="A6889" s="69">
        <f t="shared" si="219"/>
        <v>45809</v>
      </c>
      <c r="B6889" t="s">
        <v>921</v>
      </c>
      <c r="C6889" t="s">
        <v>274</v>
      </c>
      <c r="D6889" t="s">
        <v>897</v>
      </c>
      <c r="E6889" t="s">
        <v>316</v>
      </c>
      <c r="F6889" t="s">
        <v>317</v>
      </c>
      <c r="G6889" t="s">
        <v>86</v>
      </c>
      <c r="H6889">
        <v>2351</v>
      </c>
      <c r="I6889" s="68" t="str">
        <f>VLOOKUP(E6889,Refs!$P$2:$R$29,3,FALSE)</f>
        <v>Y56</v>
      </c>
      <c r="J6889" s="68" t="str">
        <f>VLOOKUP(E6889,Refs!$P$2:$S$29,4,FALSE)</f>
        <v>London</v>
      </c>
      <c r="K6889" s="28">
        <f t="shared" si="218"/>
        <v>2351</v>
      </c>
    </row>
    <row r="6890" spans="1:11" x14ac:dyDescent="0.35">
      <c r="A6890" s="69">
        <f t="shared" si="219"/>
        <v>45809</v>
      </c>
      <c r="B6890" t="s">
        <v>921</v>
      </c>
      <c r="C6890" t="s">
        <v>274</v>
      </c>
      <c r="D6890" t="s">
        <v>897</v>
      </c>
      <c r="E6890" t="s">
        <v>316</v>
      </c>
      <c r="F6890" t="s">
        <v>317</v>
      </c>
      <c r="G6890" t="s">
        <v>87</v>
      </c>
      <c r="H6890">
        <v>1163</v>
      </c>
      <c r="I6890" s="68" t="str">
        <f>VLOOKUP(E6890,Refs!$P$2:$R$29,3,FALSE)</f>
        <v>Y56</v>
      </c>
      <c r="J6890" s="68" t="str">
        <f>VLOOKUP(E6890,Refs!$P$2:$S$29,4,FALSE)</f>
        <v>London</v>
      </c>
      <c r="K6890" s="28">
        <f t="shared" si="218"/>
        <v>1163</v>
      </c>
    </row>
    <row r="6891" spans="1:11" x14ac:dyDescent="0.35">
      <c r="A6891" s="69">
        <f t="shared" si="219"/>
        <v>45809</v>
      </c>
      <c r="B6891" t="s">
        <v>921</v>
      </c>
      <c r="C6891" t="s">
        <v>274</v>
      </c>
      <c r="D6891" t="s">
        <v>897</v>
      </c>
      <c r="E6891" t="s">
        <v>316</v>
      </c>
      <c r="F6891" t="s">
        <v>317</v>
      </c>
      <c r="G6891" t="s">
        <v>88</v>
      </c>
      <c r="H6891">
        <v>12181</v>
      </c>
      <c r="I6891" s="68" t="str">
        <f>VLOOKUP(E6891,Refs!$P$2:$R$29,3,FALSE)</f>
        <v>Y56</v>
      </c>
      <c r="J6891" s="68" t="str">
        <f>VLOOKUP(E6891,Refs!$P$2:$S$29,4,FALSE)</f>
        <v>London</v>
      </c>
      <c r="K6891" s="28">
        <f t="shared" si="218"/>
        <v>12181</v>
      </c>
    </row>
    <row r="6892" spans="1:11" x14ac:dyDescent="0.35">
      <c r="A6892" s="69">
        <f t="shared" si="219"/>
        <v>45809</v>
      </c>
      <c r="B6892" t="s">
        <v>921</v>
      </c>
      <c r="C6892" t="s">
        <v>274</v>
      </c>
      <c r="D6892" t="s">
        <v>897</v>
      </c>
      <c r="E6892" t="s">
        <v>316</v>
      </c>
      <c r="F6892" t="s">
        <v>317</v>
      </c>
      <c r="G6892" t="s">
        <v>89</v>
      </c>
      <c r="H6892">
        <v>44939</v>
      </c>
      <c r="I6892" s="68" t="str">
        <f>VLOOKUP(E6892,Refs!$P$2:$R$29,3,FALSE)</f>
        <v>Y56</v>
      </c>
      <c r="J6892" s="68" t="str">
        <f>VLOOKUP(E6892,Refs!$P$2:$S$29,4,FALSE)</f>
        <v>London</v>
      </c>
      <c r="K6892" s="28">
        <f t="shared" si="218"/>
        <v>44939</v>
      </c>
    </row>
    <row r="6893" spans="1:11" x14ac:dyDescent="0.35">
      <c r="A6893" s="69">
        <f t="shared" si="219"/>
        <v>45809</v>
      </c>
      <c r="B6893" t="s">
        <v>921</v>
      </c>
      <c r="C6893" t="s">
        <v>274</v>
      </c>
      <c r="D6893" t="s">
        <v>897</v>
      </c>
      <c r="E6893" t="s">
        <v>316</v>
      </c>
      <c r="F6893" t="s">
        <v>317</v>
      </c>
      <c r="G6893" t="s">
        <v>90</v>
      </c>
      <c r="H6893">
        <v>57478</v>
      </c>
      <c r="I6893" s="68" t="str">
        <f>VLOOKUP(E6893,Refs!$P$2:$R$29,3,FALSE)</f>
        <v>Y56</v>
      </c>
      <c r="J6893" s="68" t="str">
        <f>VLOOKUP(E6893,Refs!$P$2:$S$29,4,FALSE)</f>
        <v>London</v>
      </c>
      <c r="K6893" s="28">
        <f t="shared" si="218"/>
        <v>57478</v>
      </c>
    </row>
    <row r="6894" spans="1:11" x14ac:dyDescent="0.35">
      <c r="A6894" s="69">
        <f t="shared" si="219"/>
        <v>45809</v>
      </c>
      <c r="B6894" t="s">
        <v>921</v>
      </c>
      <c r="C6894" t="s">
        <v>274</v>
      </c>
      <c r="D6894" t="s">
        <v>897</v>
      </c>
      <c r="E6894" t="s">
        <v>316</v>
      </c>
      <c r="F6894" t="s">
        <v>317</v>
      </c>
      <c r="G6894" t="s">
        <v>27</v>
      </c>
      <c r="H6894">
        <v>4983</v>
      </c>
      <c r="I6894" s="68" t="str">
        <f>VLOOKUP(E6894,Refs!$P$2:$R$29,3,FALSE)</f>
        <v>Y56</v>
      </c>
      <c r="J6894" s="68" t="str">
        <f>VLOOKUP(E6894,Refs!$P$2:$S$29,4,FALSE)</f>
        <v>London</v>
      </c>
      <c r="K6894" s="28">
        <f t="shared" si="218"/>
        <v>4983</v>
      </c>
    </row>
    <row r="6895" spans="1:11" x14ac:dyDescent="0.35">
      <c r="A6895" s="69">
        <f t="shared" si="219"/>
        <v>45809</v>
      </c>
      <c r="B6895" t="s">
        <v>921</v>
      </c>
      <c r="C6895" t="s">
        <v>274</v>
      </c>
      <c r="D6895" t="s">
        <v>897</v>
      </c>
      <c r="E6895" t="s">
        <v>316</v>
      </c>
      <c r="F6895" t="s">
        <v>317</v>
      </c>
      <c r="G6895" t="s">
        <v>29</v>
      </c>
      <c r="H6895">
        <v>6832</v>
      </c>
      <c r="I6895" s="68" t="str">
        <f>VLOOKUP(E6895,Refs!$P$2:$R$29,3,FALSE)</f>
        <v>Y56</v>
      </c>
      <c r="J6895" s="68" t="str">
        <f>VLOOKUP(E6895,Refs!$P$2:$S$29,4,FALSE)</f>
        <v>London</v>
      </c>
      <c r="K6895" s="28">
        <f t="shared" si="218"/>
        <v>6832</v>
      </c>
    </row>
    <row r="6896" spans="1:11" x14ac:dyDescent="0.35">
      <c r="A6896" s="69">
        <f t="shared" si="219"/>
        <v>45809</v>
      </c>
      <c r="B6896" t="s">
        <v>921</v>
      </c>
      <c r="C6896" t="s">
        <v>274</v>
      </c>
      <c r="D6896" t="s">
        <v>897</v>
      </c>
      <c r="E6896" t="s">
        <v>316</v>
      </c>
      <c r="F6896" t="s">
        <v>317</v>
      </c>
      <c r="G6896" t="s">
        <v>91</v>
      </c>
      <c r="H6896">
        <v>2524</v>
      </c>
      <c r="I6896" s="68" t="str">
        <f>VLOOKUP(E6896,Refs!$P$2:$R$29,3,FALSE)</f>
        <v>Y56</v>
      </c>
      <c r="J6896" s="68" t="str">
        <f>VLOOKUP(E6896,Refs!$P$2:$S$29,4,FALSE)</f>
        <v>London</v>
      </c>
      <c r="K6896" s="28">
        <f t="shared" si="218"/>
        <v>2524</v>
      </c>
    </row>
    <row r="6897" spans="1:11" x14ac:dyDescent="0.35">
      <c r="A6897" s="69">
        <f t="shared" si="219"/>
        <v>45809</v>
      </c>
      <c r="B6897" t="s">
        <v>921</v>
      </c>
      <c r="C6897" t="s">
        <v>274</v>
      </c>
      <c r="D6897" t="s">
        <v>897</v>
      </c>
      <c r="E6897" t="s">
        <v>316</v>
      </c>
      <c r="F6897" t="s">
        <v>317</v>
      </c>
      <c r="G6897" t="s">
        <v>92</v>
      </c>
      <c r="H6897">
        <v>54</v>
      </c>
      <c r="I6897" s="68" t="str">
        <f>VLOOKUP(E6897,Refs!$P$2:$R$29,3,FALSE)</f>
        <v>Y56</v>
      </c>
      <c r="J6897" s="68" t="str">
        <f>VLOOKUP(E6897,Refs!$P$2:$S$29,4,FALSE)</f>
        <v>London</v>
      </c>
      <c r="K6897" s="28">
        <f t="shared" si="218"/>
        <v>54</v>
      </c>
    </row>
    <row r="6898" spans="1:11" x14ac:dyDescent="0.35">
      <c r="A6898" s="69">
        <f t="shared" si="219"/>
        <v>45809</v>
      </c>
      <c r="B6898" t="s">
        <v>921</v>
      </c>
      <c r="C6898" t="s">
        <v>274</v>
      </c>
      <c r="D6898" t="s">
        <v>897</v>
      </c>
      <c r="E6898" t="s">
        <v>316</v>
      </c>
      <c r="F6898" t="s">
        <v>317</v>
      </c>
      <c r="G6898" t="s">
        <v>93</v>
      </c>
      <c r="H6898">
        <v>3692</v>
      </c>
      <c r="I6898" s="68" t="str">
        <f>VLOOKUP(E6898,Refs!$P$2:$R$29,3,FALSE)</f>
        <v>Y56</v>
      </c>
      <c r="J6898" s="68" t="str">
        <f>VLOOKUP(E6898,Refs!$P$2:$S$29,4,FALSE)</f>
        <v>London</v>
      </c>
      <c r="K6898" s="28">
        <f t="shared" si="218"/>
        <v>3692</v>
      </c>
    </row>
    <row r="6899" spans="1:11" x14ac:dyDescent="0.35">
      <c r="A6899" s="69">
        <f t="shared" si="219"/>
        <v>45809</v>
      </c>
      <c r="B6899" t="s">
        <v>921</v>
      </c>
      <c r="C6899" t="s">
        <v>274</v>
      </c>
      <c r="D6899" t="s">
        <v>897</v>
      </c>
      <c r="E6899" t="s">
        <v>316</v>
      </c>
      <c r="F6899" t="s">
        <v>317</v>
      </c>
      <c r="G6899" t="s">
        <v>94</v>
      </c>
      <c r="H6899">
        <v>344</v>
      </c>
      <c r="I6899" s="68" t="str">
        <f>VLOOKUP(E6899,Refs!$P$2:$R$29,3,FALSE)</f>
        <v>Y56</v>
      </c>
      <c r="J6899" s="68" t="str">
        <f>VLOOKUP(E6899,Refs!$P$2:$S$29,4,FALSE)</f>
        <v>London</v>
      </c>
      <c r="K6899" s="28">
        <f t="shared" si="218"/>
        <v>344</v>
      </c>
    </row>
    <row r="6900" spans="1:11" x14ac:dyDescent="0.35">
      <c r="A6900" s="69">
        <f t="shared" si="219"/>
        <v>45809</v>
      </c>
      <c r="B6900" t="s">
        <v>921</v>
      </c>
      <c r="C6900" t="s">
        <v>274</v>
      </c>
      <c r="D6900" t="s">
        <v>897</v>
      </c>
      <c r="E6900" t="s">
        <v>316</v>
      </c>
      <c r="F6900" t="s">
        <v>317</v>
      </c>
      <c r="G6900" t="s">
        <v>95</v>
      </c>
      <c r="H6900">
        <v>1331</v>
      </c>
      <c r="I6900" s="68" t="str">
        <f>VLOOKUP(E6900,Refs!$P$2:$R$29,3,FALSE)</f>
        <v>Y56</v>
      </c>
      <c r="J6900" s="68" t="str">
        <f>VLOOKUP(E6900,Refs!$P$2:$S$29,4,FALSE)</f>
        <v>London</v>
      </c>
      <c r="K6900" s="28">
        <f t="shared" si="218"/>
        <v>1331</v>
      </c>
    </row>
    <row r="6901" spans="1:11" x14ac:dyDescent="0.35">
      <c r="A6901" s="69">
        <f t="shared" si="219"/>
        <v>45809</v>
      </c>
      <c r="B6901" t="s">
        <v>921</v>
      </c>
      <c r="C6901" t="s">
        <v>274</v>
      </c>
      <c r="D6901" t="s">
        <v>897</v>
      </c>
      <c r="E6901" t="s">
        <v>316</v>
      </c>
      <c r="F6901" t="s">
        <v>317</v>
      </c>
      <c r="G6901" t="s">
        <v>96</v>
      </c>
      <c r="H6901">
        <v>99</v>
      </c>
      <c r="I6901" s="68" t="str">
        <f>VLOOKUP(E6901,Refs!$P$2:$R$29,3,FALSE)</f>
        <v>Y56</v>
      </c>
      <c r="J6901" s="68" t="str">
        <f>VLOOKUP(E6901,Refs!$P$2:$S$29,4,FALSE)</f>
        <v>London</v>
      </c>
      <c r="K6901" s="28">
        <f t="shared" si="218"/>
        <v>99</v>
      </c>
    </row>
    <row r="6902" spans="1:11" x14ac:dyDescent="0.35">
      <c r="A6902" s="69">
        <f t="shared" si="219"/>
        <v>45809</v>
      </c>
      <c r="B6902" t="s">
        <v>921</v>
      </c>
      <c r="C6902" t="s">
        <v>274</v>
      </c>
      <c r="D6902" t="s">
        <v>897</v>
      </c>
      <c r="E6902" t="s">
        <v>316</v>
      </c>
      <c r="F6902" t="s">
        <v>317</v>
      </c>
      <c r="G6902" t="s">
        <v>97</v>
      </c>
      <c r="H6902">
        <v>5295</v>
      </c>
      <c r="I6902" s="68" t="str">
        <f>VLOOKUP(E6902,Refs!$P$2:$R$29,3,FALSE)</f>
        <v>Y56</v>
      </c>
      <c r="J6902" s="68" t="str">
        <f>VLOOKUP(E6902,Refs!$P$2:$S$29,4,FALSE)</f>
        <v>London</v>
      </c>
      <c r="K6902" s="28">
        <f t="shared" si="218"/>
        <v>5295</v>
      </c>
    </row>
    <row r="6903" spans="1:11" x14ac:dyDescent="0.35">
      <c r="A6903" s="69">
        <f t="shared" si="219"/>
        <v>45809</v>
      </c>
      <c r="B6903" t="s">
        <v>921</v>
      </c>
      <c r="C6903" t="s">
        <v>274</v>
      </c>
      <c r="D6903" t="s">
        <v>897</v>
      </c>
      <c r="E6903" t="s">
        <v>316</v>
      </c>
      <c r="F6903" t="s">
        <v>317</v>
      </c>
      <c r="G6903" t="s">
        <v>31</v>
      </c>
      <c r="H6903">
        <v>3993</v>
      </c>
      <c r="I6903" s="68" t="str">
        <f>VLOOKUP(E6903,Refs!$P$2:$R$29,3,FALSE)</f>
        <v>Y56</v>
      </c>
      <c r="J6903" s="68" t="str">
        <f>VLOOKUP(E6903,Refs!$P$2:$S$29,4,FALSE)</f>
        <v>London</v>
      </c>
      <c r="K6903" s="28">
        <f t="shared" si="218"/>
        <v>3993</v>
      </c>
    </row>
    <row r="6904" spans="1:11" x14ac:dyDescent="0.35">
      <c r="A6904" s="69">
        <f t="shared" si="219"/>
        <v>45809</v>
      </c>
      <c r="B6904" t="s">
        <v>921</v>
      </c>
      <c r="C6904" t="s">
        <v>274</v>
      </c>
      <c r="D6904" t="s">
        <v>897</v>
      </c>
      <c r="E6904" t="s">
        <v>316</v>
      </c>
      <c r="F6904" t="s">
        <v>317</v>
      </c>
      <c r="G6904" t="s">
        <v>98</v>
      </c>
      <c r="H6904">
        <v>11763</v>
      </c>
      <c r="I6904" s="68" t="str">
        <f>VLOOKUP(E6904,Refs!$P$2:$R$29,3,FALSE)</f>
        <v>Y56</v>
      </c>
      <c r="J6904" s="68" t="str">
        <f>VLOOKUP(E6904,Refs!$P$2:$S$29,4,FALSE)</f>
        <v>London</v>
      </c>
      <c r="K6904" s="28">
        <f t="shared" si="218"/>
        <v>11763</v>
      </c>
    </row>
    <row r="6905" spans="1:11" x14ac:dyDescent="0.35">
      <c r="A6905" s="69">
        <f t="shared" si="219"/>
        <v>45809</v>
      </c>
      <c r="B6905" t="s">
        <v>921</v>
      </c>
      <c r="C6905" t="s">
        <v>274</v>
      </c>
      <c r="D6905" t="s">
        <v>897</v>
      </c>
      <c r="E6905" t="s">
        <v>316</v>
      </c>
      <c r="F6905" t="s">
        <v>317</v>
      </c>
      <c r="G6905" t="s">
        <v>99</v>
      </c>
      <c r="H6905">
        <v>5714</v>
      </c>
      <c r="I6905" s="68" t="str">
        <f>VLOOKUP(E6905,Refs!$P$2:$R$29,3,FALSE)</f>
        <v>Y56</v>
      </c>
      <c r="J6905" s="68" t="str">
        <f>VLOOKUP(E6905,Refs!$P$2:$S$29,4,FALSE)</f>
        <v>London</v>
      </c>
      <c r="K6905" s="28">
        <f t="shared" si="218"/>
        <v>5714</v>
      </c>
    </row>
    <row r="6906" spans="1:11" x14ac:dyDescent="0.35">
      <c r="A6906" s="69">
        <f t="shared" si="219"/>
        <v>45809</v>
      </c>
      <c r="B6906" t="s">
        <v>921</v>
      </c>
      <c r="C6906" t="s">
        <v>274</v>
      </c>
      <c r="D6906" t="s">
        <v>897</v>
      </c>
      <c r="E6906" t="s">
        <v>316</v>
      </c>
      <c r="F6906" t="s">
        <v>317</v>
      </c>
      <c r="G6906" t="s">
        <v>100</v>
      </c>
      <c r="H6906">
        <v>5029</v>
      </c>
      <c r="I6906" s="68" t="str">
        <f>VLOOKUP(E6906,Refs!$P$2:$R$29,3,FALSE)</f>
        <v>Y56</v>
      </c>
      <c r="J6906" s="68" t="str">
        <f>VLOOKUP(E6906,Refs!$P$2:$S$29,4,FALSE)</f>
        <v>London</v>
      </c>
      <c r="K6906" s="28">
        <f t="shared" si="218"/>
        <v>5029</v>
      </c>
    </row>
    <row r="6907" spans="1:11" x14ac:dyDescent="0.35">
      <c r="A6907" s="69">
        <f t="shared" si="219"/>
        <v>45809</v>
      </c>
      <c r="B6907" t="s">
        <v>921</v>
      </c>
      <c r="C6907" t="s">
        <v>274</v>
      </c>
      <c r="D6907" t="s">
        <v>897</v>
      </c>
      <c r="E6907" t="s">
        <v>316</v>
      </c>
      <c r="F6907" t="s">
        <v>317</v>
      </c>
      <c r="G6907" t="s">
        <v>101</v>
      </c>
      <c r="H6907">
        <v>530</v>
      </c>
      <c r="I6907" s="68" t="str">
        <f>VLOOKUP(E6907,Refs!$P$2:$R$29,3,FALSE)</f>
        <v>Y56</v>
      </c>
      <c r="J6907" s="68" t="str">
        <f>VLOOKUP(E6907,Refs!$P$2:$S$29,4,FALSE)</f>
        <v>London</v>
      </c>
      <c r="K6907" s="28">
        <f t="shared" si="218"/>
        <v>530</v>
      </c>
    </row>
    <row r="6908" spans="1:11" x14ac:dyDescent="0.35">
      <c r="A6908" s="69">
        <f t="shared" si="219"/>
        <v>45809</v>
      </c>
      <c r="B6908" t="s">
        <v>921</v>
      </c>
      <c r="C6908" t="s">
        <v>274</v>
      </c>
      <c r="D6908" t="s">
        <v>897</v>
      </c>
      <c r="E6908" t="s">
        <v>316</v>
      </c>
      <c r="F6908" t="s">
        <v>317</v>
      </c>
      <c r="G6908" t="s">
        <v>102</v>
      </c>
      <c r="H6908">
        <v>1373</v>
      </c>
      <c r="I6908" s="68" t="str">
        <f>VLOOKUP(E6908,Refs!$P$2:$R$29,3,FALSE)</f>
        <v>Y56</v>
      </c>
      <c r="J6908" s="68" t="str">
        <f>VLOOKUP(E6908,Refs!$P$2:$S$29,4,FALSE)</f>
        <v>London</v>
      </c>
      <c r="K6908" s="28">
        <f t="shared" si="218"/>
        <v>1373</v>
      </c>
    </row>
    <row r="6909" spans="1:11" x14ac:dyDescent="0.35">
      <c r="A6909" s="69">
        <f t="shared" si="219"/>
        <v>45809</v>
      </c>
      <c r="B6909" t="s">
        <v>921</v>
      </c>
      <c r="C6909" t="s">
        <v>274</v>
      </c>
      <c r="D6909" t="s">
        <v>897</v>
      </c>
      <c r="E6909" t="s">
        <v>316</v>
      </c>
      <c r="F6909" t="s">
        <v>317</v>
      </c>
      <c r="G6909" t="s">
        <v>103</v>
      </c>
      <c r="H6909">
        <v>174</v>
      </c>
      <c r="I6909" s="68" t="str">
        <f>VLOOKUP(E6909,Refs!$P$2:$R$29,3,FALSE)</f>
        <v>Y56</v>
      </c>
      <c r="J6909" s="68" t="str">
        <f>VLOOKUP(E6909,Refs!$P$2:$S$29,4,FALSE)</f>
        <v>London</v>
      </c>
      <c r="K6909" s="28">
        <f t="shared" si="218"/>
        <v>174</v>
      </c>
    </row>
    <row r="6910" spans="1:11" x14ac:dyDescent="0.35">
      <c r="A6910" s="69">
        <f t="shared" si="219"/>
        <v>45809</v>
      </c>
      <c r="B6910" t="s">
        <v>921</v>
      </c>
      <c r="C6910" t="s">
        <v>274</v>
      </c>
      <c r="D6910" t="s">
        <v>897</v>
      </c>
      <c r="E6910" t="s">
        <v>316</v>
      </c>
      <c r="F6910" t="s">
        <v>317</v>
      </c>
      <c r="G6910" t="s">
        <v>104</v>
      </c>
      <c r="H6910">
        <v>4518</v>
      </c>
      <c r="I6910" s="68" t="str">
        <f>VLOOKUP(E6910,Refs!$P$2:$R$29,3,FALSE)</f>
        <v>Y56</v>
      </c>
      <c r="J6910" s="68" t="str">
        <f>VLOOKUP(E6910,Refs!$P$2:$S$29,4,FALSE)</f>
        <v>London</v>
      </c>
      <c r="K6910" s="28">
        <f t="shared" si="218"/>
        <v>4518</v>
      </c>
    </row>
    <row r="6911" spans="1:11" x14ac:dyDescent="0.35">
      <c r="A6911" s="69">
        <f t="shared" si="219"/>
        <v>45809</v>
      </c>
      <c r="B6911" t="s">
        <v>921</v>
      </c>
      <c r="C6911" t="s">
        <v>274</v>
      </c>
      <c r="D6911" t="s">
        <v>897</v>
      </c>
      <c r="E6911" t="s">
        <v>316</v>
      </c>
      <c r="F6911" t="s">
        <v>317</v>
      </c>
      <c r="G6911" t="s">
        <v>105</v>
      </c>
      <c r="H6911">
        <v>49664747</v>
      </c>
      <c r="I6911" s="68" t="str">
        <f>VLOOKUP(E6911,Refs!$P$2:$R$29,3,FALSE)</f>
        <v>Y56</v>
      </c>
      <c r="J6911" s="68" t="str">
        <f>VLOOKUP(E6911,Refs!$P$2:$S$29,4,FALSE)</f>
        <v>London</v>
      </c>
      <c r="K6911" s="28">
        <f t="shared" si="218"/>
        <v>49664747</v>
      </c>
    </row>
    <row r="6912" spans="1:11" x14ac:dyDescent="0.35">
      <c r="A6912" s="69">
        <f t="shared" si="219"/>
        <v>45809</v>
      </c>
      <c r="B6912" t="s">
        <v>921</v>
      </c>
      <c r="C6912" t="s">
        <v>274</v>
      </c>
      <c r="D6912" t="s">
        <v>897</v>
      </c>
      <c r="E6912" t="s">
        <v>316</v>
      </c>
      <c r="F6912" t="s">
        <v>317</v>
      </c>
      <c r="G6912" t="s">
        <v>106</v>
      </c>
      <c r="H6912">
        <v>6725</v>
      </c>
      <c r="I6912" s="68" t="str">
        <f>VLOOKUP(E6912,Refs!$P$2:$R$29,3,FALSE)</f>
        <v>Y56</v>
      </c>
      <c r="J6912" s="68" t="str">
        <f>VLOOKUP(E6912,Refs!$P$2:$S$29,4,FALSE)</f>
        <v>London</v>
      </c>
      <c r="K6912" s="28">
        <f t="shared" si="218"/>
        <v>6725</v>
      </c>
    </row>
    <row r="6913" spans="1:11" x14ac:dyDescent="0.35">
      <c r="A6913" s="69">
        <f t="shared" si="219"/>
        <v>45809</v>
      </c>
      <c r="B6913" t="s">
        <v>921</v>
      </c>
      <c r="C6913" t="s">
        <v>274</v>
      </c>
      <c r="D6913" t="s">
        <v>897</v>
      </c>
      <c r="E6913" t="s">
        <v>316</v>
      </c>
      <c r="F6913" t="s">
        <v>317</v>
      </c>
      <c r="G6913" t="s">
        <v>107</v>
      </c>
      <c r="H6913">
        <v>3044</v>
      </c>
      <c r="I6913" s="68" t="str">
        <f>VLOOKUP(E6913,Refs!$P$2:$R$29,3,FALSE)</f>
        <v>Y56</v>
      </c>
      <c r="J6913" s="68" t="str">
        <f>VLOOKUP(E6913,Refs!$P$2:$S$29,4,FALSE)</f>
        <v>London</v>
      </c>
      <c r="K6913" s="28">
        <f t="shared" si="218"/>
        <v>3044</v>
      </c>
    </row>
    <row r="6914" spans="1:11" x14ac:dyDescent="0.35">
      <c r="A6914" s="69">
        <f t="shared" si="219"/>
        <v>45809</v>
      </c>
      <c r="B6914" t="s">
        <v>921</v>
      </c>
      <c r="C6914" t="s">
        <v>274</v>
      </c>
      <c r="D6914" t="s">
        <v>897</v>
      </c>
      <c r="E6914" t="s">
        <v>316</v>
      </c>
      <c r="F6914" t="s">
        <v>317</v>
      </c>
      <c r="G6914" t="s">
        <v>108</v>
      </c>
      <c r="H6914">
        <v>141</v>
      </c>
      <c r="I6914" s="68" t="str">
        <f>VLOOKUP(E6914,Refs!$P$2:$R$29,3,FALSE)</f>
        <v>Y56</v>
      </c>
      <c r="J6914" s="68" t="str">
        <f>VLOOKUP(E6914,Refs!$P$2:$S$29,4,FALSE)</f>
        <v>London</v>
      </c>
      <c r="K6914" s="28">
        <f t="shared" ref="K6914:K6977" si="220">IF(OR(H6914="NULL",H6914=0,H6914=""),"",H6914)</f>
        <v>141</v>
      </c>
    </row>
    <row r="6915" spans="1:11" x14ac:dyDescent="0.35">
      <c r="A6915" s="69">
        <f t="shared" ref="A6915:A6978" si="221">DATEVALUE(RIGHT(B6915,8))</f>
        <v>45809</v>
      </c>
      <c r="B6915" t="s">
        <v>921</v>
      </c>
      <c r="C6915" t="s">
        <v>274</v>
      </c>
      <c r="D6915" t="s">
        <v>897</v>
      </c>
      <c r="E6915" t="s">
        <v>316</v>
      </c>
      <c r="F6915" t="s">
        <v>317</v>
      </c>
      <c r="G6915" t="s">
        <v>109</v>
      </c>
      <c r="H6915">
        <v>2134</v>
      </c>
      <c r="I6915" s="68" t="str">
        <f>VLOOKUP(E6915,Refs!$P$2:$R$29,3,FALSE)</f>
        <v>Y56</v>
      </c>
      <c r="J6915" s="68" t="str">
        <f>VLOOKUP(E6915,Refs!$P$2:$S$29,4,FALSE)</f>
        <v>London</v>
      </c>
      <c r="K6915" s="28">
        <f t="shared" si="220"/>
        <v>2134</v>
      </c>
    </row>
    <row r="6916" spans="1:11" x14ac:dyDescent="0.35">
      <c r="A6916" s="69">
        <f t="shared" si="221"/>
        <v>45809</v>
      </c>
      <c r="B6916" t="s">
        <v>921</v>
      </c>
      <c r="C6916" t="s">
        <v>274</v>
      </c>
      <c r="D6916" t="s">
        <v>897</v>
      </c>
      <c r="E6916" t="s">
        <v>316</v>
      </c>
      <c r="F6916" t="s">
        <v>317</v>
      </c>
      <c r="G6916" t="s">
        <v>110</v>
      </c>
      <c r="H6916">
        <v>29543896</v>
      </c>
      <c r="I6916" s="68" t="str">
        <f>VLOOKUP(E6916,Refs!$P$2:$R$29,3,FALSE)</f>
        <v>Y56</v>
      </c>
      <c r="J6916" s="68" t="str">
        <f>VLOOKUP(E6916,Refs!$P$2:$S$29,4,FALSE)</f>
        <v>London</v>
      </c>
      <c r="K6916" s="28">
        <f t="shared" si="220"/>
        <v>29543896</v>
      </c>
    </row>
    <row r="6917" spans="1:11" x14ac:dyDescent="0.35">
      <c r="A6917" s="69">
        <f t="shared" si="221"/>
        <v>45809</v>
      </c>
      <c r="B6917" t="s">
        <v>921</v>
      </c>
      <c r="C6917" t="s">
        <v>274</v>
      </c>
      <c r="D6917" t="s">
        <v>897</v>
      </c>
      <c r="E6917" t="s">
        <v>316</v>
      </c>
      <c r="F6917" t="s">
        <v>317</v>
      </c>
      <c r="G6917" t="s">
        <v>111</v>
      </c>
      <c r="H6917">
        <v>3111</v>
      </c>
      <c r="I6917" s="68" t="str">
        <f>VLOOKUP(E6917,Refs!$P$2:$R$29,3,FALSE)</f>
        <v>Y56</v>
      </c>
      <c r="J6917" s="68" t="str">
        <f>VLOOKUP(E6917,Refs!$P$2:$S$29,4,FALSE)</f>
        <v>London</v>
      </c>
      <c r="K6917" s="28">
        <f t="shared" si="220"/>
        <v>3111</v>
      </c>
    </row>
    <row r="6918" spans="1:11" x14ac:dyDescent="0.35">
      <c r="A6918" s="69">
        <f t="shared" si="221"/>
        <v>45809</v>
      </c>
      <c r="B6918" t="s">
        <v>921</v>
      </c>
      <c r="C6918" t="s">
        <v>274</v>
      </c>
      <c r="D6918" t="s">
        <v>897</v>
      </c>
      <c r="E6918" t="s">
        <v>316</v>
      </c>
      <c r="F6918" t="s">
        <v>317</v>
      </c>
      <c r="G6918" t="s">
        <v>814</v>
      </c>
      <c r="H6918">
        <v>22839</v>
      </c>
      <c r="I6918" s="68" t="str">
        <f>VLOOKUP(E6918,Refs!$P$2:$R$29,3,FALSE)</f>
        <v>Y56</v>
      </c>
      <c r="J6918" s="68" t="str">
        <f>VLOOKUP(E6918,Refs!$P$2:$S$29,4,FALSE)</f>
        <v>London</v>
      </c>
      <c r="K6918" s="28">
        <f t="shared" si="220"/>
        <v>22839</v>
      </c>
    </row>
    <row r="6919" spans="1:11" x14ac:dyDescent="0.35">
      <c r="A6919" s="69">
        <f t="shared" si="221"/>
        <v>45809</v>
      </c>
      <c r="B6919" t="s">
        <v>921</v>
      </c>
      <c r="C6919" t="s">
        <v>274</v>
      </c>
      <c r="D6919" t="s">
        <v>897</v>
      </c>
      <c r="E6919" t="s">
        <v>316</v>
      </c>
      <c r="F6919" t="s">
        <v>317</v>
      </c>
      <c r="G6919" t="s">
        <v>815</v>
      </c>
      <c r="H6919">
        <v>246</v>
      </c>
      <c r="I6919" s="68" t="str">
        <f>VLOOKUP(E6919,Refs!$P$2:$R$29,3,FALSE)</f>
        <v>Y56</v>
      </c>
      <c r="J6919" s="68" t="str">
        <f>VLOOKUP(E6919,Refs!$P$2:$S$29,4,FALSE)</f>
        <v>London</v>
      </c>
      <c r="K6919" s="28">
        <f t="shared" si="220"/>
        <v>246</v>
      </c>
    </row>
    <row r="6920" spans="1:11" x14ac:dyDescent="0.35">
      <c r="A6920" s="69">
        <f t="shared" si="221"/>
        <v>45809</v>
      </c>
      <c r="B6920" t="s">
        <v>921</v>
      </c>
      <c r="C6920" t="s">
        <v>274</v>
      </c>
      <c r="D6920" t="s">
        <v>897</v>
      </c>
      <c r="E6920" t="s">
        <v>316</v>
      </c>
      <c r="F6920" t="s">
        <v>317</v>
      </c>
      <c r="G6920" t="s">
        <v>112</v>
      </c>
      <c r="H6920">
        <v>32898</v>
      </c>
      <c r="I6920" s="68" t="str">
        <f>VLOOKUP(E6920,Refs!$P$2:$R$29,3,FALSE)</f>
        <v>Y56</v>
      </c>
      <c r="J6920" s="68" t="str">
        <f>VLOOKUP(E6920,Refs!$P$2:$S$29,4,FALSE)</f>
        <v>London</v>
      </c>
      <c r="K6920" s="28">
        <f t="shared" si="220"/>
        <v>32898</v>
      </c>
    </row>
    <row r="6921" spans="1:11" x14ac:dyDescent="0.35">
      <c r="A6921" s="69">
        <f t="shared" si="221"/>
        <v>45809</v>
      </c>
      <c r="B6921" t="s">
        <v>921</v>
      </c>
      <c r="C6921" t="s">
        <v>274</v>
      </c>
      <c r="D6921" t="s">
        <v>897</v>
      </c>
      <c r="E6921" t="s">
        <v>316</v>
      </c>
      <c r="F6921" t="s">
        <v>317</v>
      </c>
      <c r="G6921" t="s">
        <v>113</v>
      </c>
      <c r="H6921">
        <v>6</v>
      </c>
      <c r="I6921" s="68" t="str">
        <f>VLOOKUP(E6921,Refs!$P$2:$R$29,3,FALSE)</f>
        <v>Y56</v>
      </c>
      <c r="J6921" s="68" t="str">
        <f>VLOOKUP(E6921,Refs!$P$2:$S$29,4,FALSE)</f>
        <v>London</v>
      </c>
      <c r="K6921" s="28">
        <f t="shared" si="220"/>
        <v>6</v>
      </c>
    </row>
    <row r="6922" spans="1:11" x14ac:dyDescent="0.35">
      <c r="A6922" s="69">
        <f t="shared" si="221"/>
        <v>45809</v>
      </c>
      <c r="B6922" t="s">
        <v>921</v>
      </c>
      <c r="C6922" t="s">
        <v>274</v>
      </c>
      <c r="D6922" t="s">
        <v>897</v>
      </c>
      <c r="E6922" t="s">
        <v>316</v>
      </c>
      <c r="F6922" t="s">
        <v>317</v>
      </c>
      <c r="G6922" t="s">
        <v>114</v>
      </c>
      <c r="H6922">
        <v>19175</v>
      </c>
      <c r="I6922" s="68" t="str">
        <f>VLOOKUP(E6922,Refs!$P$2:$R$29,3,FALSE)</f>
        <v>Y56</v>
      </c>
      <c r="J6922" s="68" t="str">
        <f>VLOOKUP(E6922,Refs!$P$2:$S$29,4,FALSE)</f>
        <v>London</v>
      </c>
      <c r="K6922" s="28">
        <f t="shared" si="220"/>
        <v>19175</v>
      </c>
    </row>
    <row r="6923" spans="1:11" x14ac:dyDescent="0.35">
      <c r="A6923" s="69">
        <f t="shared" si="221"/>
        <v>45809</v>
      </c>
      <c r="B6923" t="s">
        <v>921</v>
      </c>
      <c r="C6923" t="s">
        <v>274</v>
      </c>
      <c r="D6923" t="s">
        <v>897</v>
      </c>
      <c r="E6923" t="s">
        <v>316</v>
      </c>
      <c r="F6923" t="s">
        <v>317</v>
      </c>
      <c r="G6923" t="s">
        <v>115</v>
      </c>
      <c r="H6923">
        <v>21981</v>
      </c>
      <c r="I6923" s="68" t="str">
        <f>VLOOKUP(E6923,Refs!$P$2:$R$29,3,FALSE)</f>
        <v>Y56</v>
      </c>
      <c r="J6923" s="68" t="str">
        <f>VLOOKUP(E6923,Refs!$P$2:$S$29,4,FALSE)</f>
        <v>London</v>
      </c>
      <c r="K6923" s="28">
        <f t="shared" si="220"/>
        <v>21981</v>
      </c>
    </row>
    <row r="6924" spans="1:11" x14ac:dyDescent="0.35">
      <c r="A6924" s="69">
        <f t="shared" si="221"/>
        <v>45809</v>
      </c>
      <c r="B6924" t="s">
        <v>921</v>
      </c>
      <c r="C6924" t="s">
        <v>274</v>
      </c>
      <c r="D6924" t="s">
        <v>897</v>
      </c>
      <c r="E6924" t="s">
        <v>316</v>
      </c>
      <c r="F6924" t="s">
        <v>317</v>
      </c>
      <c r="G6924" t="s">
        <v>116</v>
      </c>
      <c r="H6924">
        <v>12457</v>
      </c>
      <c r="I6924" s="68" t="str">
        <f>VLOOKUP(E6924,Refs!$P$2:$R$29,3,FALSE)</f>
        <v>Y56</v>
      </c>
      <c r="J6924" s="68" t="str">
        <f>VLOOKUP(E6924,Refs!$P$2:$S$29,4,FALSE)</f>
        <v>London</v>
      </c>
      <c r="K6924" s="28">
        <f t="shared" si="220"/>
        <v>12457</v>
      </c>
    </row>
    <row r="6925" spans="1:11" x14ac:dyDescent="0.35">
      <c r="A6925" s="69">
        <f t="shared" si="221"/>
        <v>45809</v>
      </c>
      <c r="B6925" t="s">
        <v>921</v>
      </c>
      <c r="C6925" t="s">
        <v>274</v>
      </c>
      <c r="D6925" t="s">
        <v>897</v>
      </c>
      <c r="E6925" t="s">
        <v>316</v>
      </c>
      <c r="F6925" t="s">
        <v>317</v>
      </c>
      <c r="G6925" t="s">
        <v>117</v>
      </c>
      <c r="H6925">
        <v>10516</v>
      </c>
      <c r="I6925" s="68" t="str">
        <f>VLOOKUP(E6925,Refs!$P$2:$R$29,3,FALSE)</f>
        <v>Y56</v>
      </c>
      <c r="J6925" s="68" t="str">
        <f>VLOOKUP(E6925,Refs!$P$2:$S$29,4,FALSE)</f>
        <v>London</v>
      </c>
      <c r="K6925" s="28">
        <f t="shared" si="220"/>
        <v>10516</v>
      </c>
    </row>
    <row r="6926" spans="1:11" x14ac:dyDescent="0.35">
      <c r="A6926" s="69">
        <f t="shared" si="221"/>
        <v>45809</v>
      </c>
      <c r="B6926" t="s">
        <v>921</v>
      </c>
      <c r="C6926" t="s">
        <v>274</v>
      </c>
      <c r="D6926" t="s">
        <v>897</v>
      </c>
      <c r="E6926" t="s">
        <v>316</v>
      </c>
      <c r="F6926" t="s">
        <v>317</v>
      </c>
      <c r="G6926" t="s">
        <v>118</v>
      </c>
      <c r="H6926">
        <v>3446</v>
      </c>
      <c r="I6926" s="68" t="str">
        <f>VLOOKUP(E6926,Refs!$P$2:$R$29,3,FALSE)</f>
        <v>Y56</v>
      </c>
      <c r="J6926" s="68" t="str">
        <f>VLOOKUP(E6926,Refs!$P$2:$S$29,4,FALSE)</f>
        <v>London</v>
      </c>
      <c r="K6926" s="28">
        <f t="shared" si="220"/>
        <v>3446</v>
      </c>
    </row>
    <row r="6927" spans="1:11" x14ac:dyDescent="0.35">
      <c r="A6927" s="69">
        <f t="shared" si="221"/>
        <v>45809</v>
      </c>
      <c r="B6927" t="s">
        <v>921</v>
      </c>
      <c r="C6927" t="s">
        <v>274</v>
      </c>
      <c r="D6927" t="s">
        <v>897</v>
      </c>
      <c r="E6927" t="s">
        <v>316</v>
      </c>
      <c r="F6927" t="s">
        <v>317</v>
      </c>
      <c r="G6927" t="s">
        <v>119</v>
      </c>
      <c r="H6927">
        <v>3125</v>
      </c>
      <c r="I6927" s="68" t="str">
        <f>VLOOKUP(E6927,Refs!$P$2:$R$29,3,FALSE)</f>
        <v>Y56</v>
      </c>
      <c r="J6927" s="68" t="str">
        <f>VLOOKUP(E6927,Refs!$P$2:$S$29,4,FALSE)</f>
        <v>London</v>
      </c>
      <c r="K6927" s="28">
        <f t="shared" si="220"/>
        <v>3125</v>
      </c>
    </row>
    <row r="6928" spans="1:11" x14ac:dyDescent="0.35">
      <c r="A6928" s="69">
        <f t="shared" si="221"/>
        <v>45809</v>
      </c>
      <c r="B6928" t="s">
        <v>921</v>
      </c>
      <c r="C6928" t="s">
        <v>274</v>
      </c>
      <c r="D6928" t="s">
        <v>897</v>
      </c>
      <c r="E6928" t="s">
        <v>316</v>
      </c>
      <c r="F6928" t="s">
        <v>317</v>
      </c>
      <c r="G6928" t="s">
        <v>120</v>
      </c>
      <c r="H6928">
        <v>6388</v>
      </c>
      <c r="I6928" s="68" t="str">
        <f>VLOOKUP(E6928,Refs!$P$2:$R$29,3,FALSE)</f>
        <v>Y56</v>
      </c>
      <c r="J6928" s="68" t="str">
        <f>VLOOKUP(E6928,Refs!$P$2:$S$29,4,FALSE)</f>
        <v>London</v>
      </c>
      <c r="K6928" s="28">
        <f t="shared" si="220"/>
        <v>6388</v>
      </c>
    </row>
    <row r="6929" spans="1:11" x14ac:dyDescent="0.35">
      <c r="A6929" s="69">
        <f t="shared" si="221"/>
        <v>45809</v>
      </c>
      <c r="B6929" t="s">
        <v>921</v>
      </c>
      <c r="C6929" t="s">
        <v>274</v>
      </c>
      <c r="D6929" t="s">
        <v>897</v>
      </c>
      <c r="E6929" t="s">
        <v>316</v>
      </c>
      <c r="F6929" t="s">
        <v>317</v>
      </c>
      <c r="G6929" t="s">
        <v>121</v>
      </c>
      <c r="H6929">
        <v>2840</v>
      </c>
      <c r="I6929" s="68" t="str">
        <f>VLOOKUP(E6929,Refs!$P$2:$R$29,3,FALSE)</f>
        <v>Y56</v>
      </c>
      <c r="J6929" s="68" t="str">
        <f>VLOOKUP(E6929,Refs!$P$2:$S$29,4,FALSE)</f>
        <v>London</v>
      </c>
      <c r="K6929" s="28">
        <f t="shared" si="220"/>
        <v>2840</v>
      </c>
    </row>
    <row r="6930" spans="1:11" x14ac:dyDescent="0.35">
      <c r="A6930" s="69">
        <f t="shared" si="221"/>
        <v>45809</v>
      </c>
      <c r="B6930" t="s">
        <v>921</v>
      </c>
      <c r="C6930" t="s">
        <v>274</v>
      </c>
      <c r="D6930" t="s">
        <v>897</v>
      </c>
      <c r="E6930" t="s">
        <v>316</v>
      </c>
      <c r="F6930" t="s">
        <v>317</v>
      </c>
      <c r="G6930" t="s">
        <v>122</v>
      </c>
      <c r="H6930">
        <v>2666</v>
      </c>
      <c r="I6930" s="68" t="str">
        <f>VLOOKUP(E6930,Refs!$P$2:$R$29,3,FALSE)</f>
        <v>Y56</v>
      </c>
      <c r="J6930" s="68" t="str">
        <f>VLOOKUP(E6930,Refs!$P$2:$S$29,4,FALSE)</f>
        <v>London</v>
      </c>
      <c r="K6930" s="28">
        <f t="shared" si="220"/>
        <v>2666</v>
      </c>
    </row>
    <row r="6931" spans="1:11" x14ac:dyDescent="0.35">
      <c r="A6931" s="69">
        <f t="shared" si="221"/>
        <v>45809</v>
      </c>
      <c r="B6931" t="s">
        <v>921</v>
      </c>
      <c r="C6931" t="s">
        <v>274</v>
      </c>
      <c r="D6931" t="s">
        <v>897</v>
      </c>
      <c r="E6931" t="s">
        <v>316</v>
      </c>
      <c r="F6931" t="s">
        <v>317</v>
      </c>
      <c r="G6931" t="s">
        <v>123</v>
      </c>
      <c r="H6931">
        <v>216</v>
      </c>
      <c r="I6931" s="68" t="str">
        <f>VLOOKUP(E6931,Refs!$P$2:$R$29,3,FALSE)</f>
        <v>Y56</v>
      </c>
      <c r="J6931" s="68" t="str">
        <f>VLOOKUP(E6931,Refs!$P$2:$S$29,4,FALSE)</f>
        <v>London</v>
      </c>
      <c r="K6931" s="28">
        <f t="shared" si="220"/>
        <v>216</v>
      </c>
    </row>
    <row r="6932" spans="1:11" x14ac:dyDescent="0.35">
      <c r="A6932" s="69">
        <f t="shared" si="221"/>
        <v>45809</v>
      </c>
      <c r="B6932" t="s">
        <v>921</v>
      </c>
      <c r="C6932" t="s">
        <v>274</v>
      </c>
      <c r="D6932" t="s">
        <v>897</v>
      </c>
      <c r="E6932" t="s">
        <v>316</v>
      </c>
      <c r="F6932" t="s">
        <v>317</v>
      </c>
      <c r="G6932" t="s">
        <v>124</v>
      </c>
      <c r="H6932">
        <v>26</v>
      </c>
      <c r="I6932" s="68" t="str">
        <f>VLOOKUP(E6932,Refs!$P$2:$R$29,3,FALSE)</f>
        <v>Y56</v>
      </c>
      <c r="J6932" s="68" t="str">
        <f>VLOOKUP(E6932,Refs!$P$2:$S$29,4,FALSE)</f>
        <v>London</v>
      </c>
      <c r="K6932" s="28">
        <f t="shared" si="220"/>
        <v>26</v>
      </c>
    </row>
    <row r="6933" spans="1:11" x14ac:dyDescent="0.35">
      <c r="A6933" s="69">
        <f t="shared" si="221"/>
        <v>45809</v>
      </c>
      <c r="B6933" t="s">
        <v>921</v>
      </c>
      <c r="C6933" t="s">
        <v>274</v>
      </c>
      <c r="D6933" t="s">
        <v>897</v>
      </c>
      <c r="E6933" t="s">
        <v>316</v>
      </c>
      <c r="F6933" t="s">
        <v>317</v>
      </c>
      <c r="G6933" t="s">
        <v>125</v>
      </c>
      <c r="H6933">
        <v>0</v>
      </c>
      <c r="I6933" s="68" t="str">
        <f>VLOOKUP(E6933,Refs!$P$2:$R$29,3,FALSE)</f>
        <v>Y56</v>
      </c>
      <c r="J6933" s="68" t="str">
        <f>VLOOKUP(E6933,Refs!$P$2:$S$29,4,FALSE)</f>
        <v>London</v>
      </c>
      <c r="K6933" s="28" t="str">
        <f t="shared" si="220"/>
        <v/>
      </c>
    </row>
    <row r="6934" spans="1:11" x14ac:dyDescent="0.35">
      <c r="A6934" s="69">
        <f t="shared" si="221"/>
        <v>45809</v>
      </c>
      <c r="B6934" t="s">
        <v>921</v>
      </c>
      <c r="C6934" t="s">
        <v>274</v>
      </c>
      <c r="D6934" t="s">
        <v>897</v>
      </c>
      <c r="E6934" t="s">
        <v>316</v>
      </c>
      <c r="F6934" t="s">
        <v>317</v>
      </c>
      <c r="G6934" t="s">
        <v>126</v>
      </c>
      <c r="H6934">
        <v>5424</v>
      </c>
      <c r="I6934" s="68" t="str">
        <f>VLOOKUP(E6934,Refs!$P$2:$R$29,3,FALSE)</f>
        <v>Y56</v>
      </c>
      <c r="J6934" s="68" t="str">
        <f>VLOOKUP(E6934,Refs!$P$2:$S$29,4,FALSE)</f>
        <v>London</v>
      </c>
      <c r="K6934" s="28">
        <f t="shared" si="220"/>
        <v>5424</v>
      </c>
    </row>
    <row r="6935" spans="1:11" x14ac:dyDescent="0.35">
      <c r="A6935" s="69">
        <f t="shared" si="221"/>
        <v>45809</v>
      </c>
      <c r="B6935" t="s">
        <v>921</v>
      </c>
      <c r="C6935" t="s">
        <v>274</v>
      </c>
      <c r="D6935" t="s">
        <v>897</v>
      </c>
      <c r="E6935" t="s">
        <v>316</v>
      </c>
      <c r="F6935" t="s">
        <v>317</v>
      </c>
      <c r="G6935" t="s">
        <v>127</v>
      </c>
      <c r="H6935">
        <v>3914</v>
      </c>
      <c r="I6935" s="68" t="str">
        <f>VLOOKUP(E6935,Refs!$P$2:$R$29,3,FALSE)</f>
        <v>Y56</v>
      </c>
      <c r="J6935" s="68" t="str">
        <f>VLOOKUP(E6935,Refs!$P$2:$S$29,4,FALSE)</f>
        <v>London</v>
      </c>
      <c r="K6935" s="28">
        <f t="shared" si="220"/>
        <v>3914</v>
      </c>
    </row>
    <row r="6936" spans="1:11" x14ac:dyDescent="0.35">
      <c r="A6936" s="69">
        <f t="shared" si="221"/>
        <v>45809</v>
      </c>
      <c r="B6936" t="s">
        <v>921</v>
      </c>
      <c r="C6936" t="s">
        <v>274</v>
      </c>
      <c r="D6936" t="s">
        <v>897</v>
      </c>
      <c r="E6936" t="s">
        <v>316</v>
      </c>
      <c r="F6936" t="s">
        <v>317</v>
      </c>
      <c r="G6936" t="s">
        <v>128</v>
      </c>
      <c r="H6936">
        <v>1370</v>
      </c>
      <c r="I6936" s="68" t="str">
        <f>VLOOKUP(E6936,Refs!$P$2:$R$29,3,FALSE)</f>
        <v>Y56</v>
      </c>
      <c r="J6936" s="68" t="str">
        <f>VLOOKUP(E6936,Refs!$P$2:$S$29,4,FALSE)</f>
        <v>London</v>
      </c>
      <c r="K6936" s="28">
        <f t="shared" si="220"/>
        <v>1370</v>
      </c>
    </row>
    <row r="6937" spans="1:11" x14ac:dyDescent="0.35">
      <c r="A6937" s="69">
        <f t="shared" si="221"/>
        <v>45809</v>
      </c>
      <c r="B6937" t="s">
        <v>921</v>
      </c>
      <c r="C6937" t="s">
        <v>274</v>
      </c>
      <c r="D6937" t="s">
        <v>897</v>
      </c>
      <c r="E6937" t="s">
        <v>316</v>
      </c>
      <c r="F6937" t="s">
        <v>317</v>
      </c>
      <c r="G6937" t="s">
        <v>129</v>
      </c>
      <c r="H6937">
        <v>243</v>
      </c>
      <c r="I6937" s="68" t="str">
        <f>VLOOKUP(E6937,Refs!$P$2:$R$29,3,FALSE)</f>
        <v>Y56</v>
      </c>
      <c r="J6937" s="68" t="str">
        <f>VLOOKUP(E6937,Refs!$P$2:$S$29,4,FALSE)</f>
        <v>London</v>
      </c>
      <c r="K6937" s="28">
        <f t="shared" si="220"/>
        <v>243</v>
      </c>
    </row>
    <row r="6938" spans="1:11" x14ac:dyDescent="0.35">
      <c r="A6938" s="69">
        <f t="shared" si="221"/>
        <v>45809</v>
      </c>
      <c r="B6938" t="s">
        <v>921</v>
      </c>
      <c r="C6938" t="s">
        <v>274</v>
      </c>
      <c r="D6938" t="s">
        <v>897</v>
      </c>
      <c r="E6938" t="s">
        <v>316</v>
      </c>
      <c r="F6938" t="s">
        <v>317</v>
      </c>
      <c r="G6938" t="s">
        <v>130</v>
      </c>
      <c r="H6938">
        <v>476</v>
      </c>
      <c r="I6938" s="68" t="str">
        <f>VLOOKUP(E6938,Refs!$P$2:$R$29,3,FALSE)</f>
        <v>Y56</v>
      </c>
      <c r="J6938" s="68" t="str">
        <f>VLOOKUP(E6938,Refs!$P$2:$S$29,4,FALSE)</f>
        <v>London</v>
      </c>
      <c r="K6938" s="28">
        <f t="shared" si="220"/>
        <v>476</v>
      </c>
    </row>
    <row r="6939" spans="1:11" x14ac:dyDescent="0.35">
      <c r="A6939" s="69">
        <f t="shared" si="221"/>
        <v>45809</v>
      </c>
      <c r="B6939" t="s">
        <v>921</v>
      </c>
      <c r="C6939" t="s">
        <v>274</v>
      </c>
      <c r="D6939" t="s">
        <v>897</v>
      </c>
      <c r="E6939" t="s">
        <v>316</v>
      </c>
      <c r="F6939" t="s">
        <v>317</v>
      </c>
      <c r="G6939" t="s">
        <v>131</v>
      </c>
      <c r="H6939">
        <v>86</v>
      </c>
      <c r="I6939" s="68" t="str">
        <f>VLOOKUP(E6939,Refs!$P$2:$R$29,3,FALSE)</f>
        <v>Y56</v>
      </c>
      <c r="J6939" s="68" t="str">
        <f>VLOOKUP(E6939,Refs!$P$2:$S$29,4,FALSE)</f>
        <v>London</v>
      </c>
      <c r="K6939" s="28">
        <f t="shared" si="220"/>
        <v>86</v>
      </c>
    </row>
    <row r="6940" spans="1:11" x14ac:dyDescent="0.35">
      <c r="A6940" s="69">
        <f t="shared" si="221"/>
        <v>45809</v>
      </c>
      <c r="B6940" t="s">
        <v>921</v>
      </c>
      <c r="C6940" t="s">
        <v>274</v>
      </c>
      <c r="D6940" t="s">
        <v>897</v>
      </c>
      <c r="E6940" t="s">
        <v>316</v>
      </c>
      <c r="F6940" t="s">
        <v>317</v>
      </c>
      <c r="G6940" t="s">
        <v>132</v>
      </c>
      <c r="H6940">
        <v>2874</v>
      </c>
      <c r="I6940" s="68" t="str">
        <f>VLOOKUP(E6940,Refs!$P$2:$R$29,3,FALSE)</f>
        <v>Y56</v>
      </c>
      <c r="J6940" s="68" t="str">
        <f>VLOOKUP(E6940,Refs!$P$2:$S$29,4,FALSE)</f>
        <v>London</v>
      </c>
      <c r="K6940" s="28">
        <f t="shared" si="220"/>
        <v>2874</v>
      </c>
    </row>
    <row r="6941" spans="1:11" x14ac:dyDescent="0.35">
      <c r="A6941" s="69">
        <f t="shared" si="221"/>
        <v>45809</v>
      </c>
      <c r="B6941" t="s">
        <v>921</v>
      </c>
      <c r="C6941" t="s">
        <v>274</v>
      </c>
      <c r="D6941" t="s">
        <v>897</v>
      </c>
      <c r="E6941" t="s">
        <v>316</v>
      </c>
      <c r="F6941" t="s">
        <v>317</v>
      </c>
      <c r="G6941" t="s">
        <v>133</v>
      </c>
      <c r="H6941">
        <v>2124</v>
      </c>
      <c r="I6941" s="68" t="str">
        <f>VLOOKUP(E6941,Refs!$P$2:$R$29,3,FALSE)</f>
        <v>Y56</v>
      </c>
      <c r="J6941" s="68" t="str">
        <f>VLOOKUP(E6941,Refs!$P$2:$S$29,4,FALSE)</f>
        <v>London</v>
      </c>
      <c r="K6941" s="28">
        <f t="shared" si="220"/>
        <v>2124</v>
      </c>
    </row>
    <row r="6942" spans="1:11" x14ac:dyDescent="0.35">
      <c r="A6942" s="69">
        <f t="shared" si="221"/>
        <v>45809</v>
      </c>
      <c r="B6942" t="s">
        <v>921</v>
      </c>
      <c r="C6942" t="s">
        <v>274</v>
      </c>
      <c r="D6942" t="s">
        <v>897</v>
      </c>
      <c r="E6942" t="s">
        <v>316</v>
      </c>
      <c r="F6942" t="s">
        <v>317</v>
      </c>
      <c r="G6942" t="s">
        <v>134</v>
      </c>
      <c r="H6942">
        <v>1713</v>
      </c>
      <c r="I6942" s="68" t="str">
        <f>VLOOKUP(E6942,Refs!$P$2:$R$29,3,FALSE)</f>
        <v>Y56</v>
      </c>
      <c r="J6942" s="68" t="str">
        <f>VLOOKUP(E6942,Refs!$P$2:$S$29,4,FALSE)</f>
        <v>London</v>
      </c>
      <c r="K6942" s="28">
        <f t="shared" si="220"/>
        <v>1713</v>
      </c>
    </row>
    <row r="6943" spans="1:11" x14ac:dyDescent="0.35">
      <c r="A6943" s="69">
        <f t="shared" si="221"/>
        <v>45809</v>
      </c>
      <c r="B6943" t="s">
        <v>921</v>
      </c>
      <c r="C6943" t="s">
        <v>274</v>
      </c>
      <c r="D6943" t="s">
        <v>897</v>
      </c>
      <c r="E6943" t="s">
        <v>316</v>
      </c>
      <c r="F6943" t="s">
        <v>317</v>
      </c>
      <c r="G6943" t="s">
        <v>135</v>
      </c>
      <c r="H6943">
        <v>1236</v>
      </c>
      <c r="I6943" s="68" t="str">
        <f>VLOOKUP(E6943,Refs!$P$2:$R$29,3,FALSE)</f>
        <v>Y56</v>
      </c>
      <c r="J6943" s="68" t="str">
        <f>VLOOKUP(E6943,Refs!$P$2:$S$29,4,FALSE)</f>
        <v>London</v>
      </c>
      <c r="K6943" s="28">
        <f t="shared" si="220"/>
        <v>1236</v>
      </c>
    </row>
    <row r="6944" spans="1:11" x14ac:dyDescent="0.35">
      <c r="A6944" s="69">
        <f t="shared" si="221"/>
        <v>45809</v>
      </c>
      <c r="B6944" t="s">
        <v>921</v>
      </c>
      <c r="C6944" t="s">
        <v>274</v>
      </c>
      <c r="D6944" t="s">
        <v>897</v>
      </c>
      <c r="E6944" t="s">
        <v>316</v>
      </c>
      <c r="F6944" t="s">
        <v>317</v>
      </c>
      <c r="G6944" t="s">
        <v>136</v>
      </c>
      <c r="H6944">
        <v>96</v>
      </c>
      <c r="I6944" s="68" t="str">
        <f>VLOOKUP(E6944,Refs!$P$2:$R$29,3,FALSE)</f>
        <v>Y56</v>
      </c>
      <c r="J6944" s="68" t="str">
        <f>VLOOKUP(E6944,Refs!$P$2:$S$29,4,FALSE)</f>
        <v>London</v>
      </c>
      <c r="K6944" s="28">
        <f t="shared" si="220"/>
        <v>96</v>
      </c>
    </row>
    <row r="6945" spans="1:11" x14ac:dyDescent="0.35">
      <c r="A6945" s="69">
        <f t="shared" si="221"/>
        <v>45809</v>
      </c>
      <c r="B6945" t="s">
        <v>921</v>
      </c>
      <c r="C6945" t="s">
        <v>274</v>
      </c>
      <c r="D6945" t="s">
        <v>897</v>
      </c>
      <c r="E6945" t="s">
        <v>316</v>
      </c>
      <c r="F6945" t="s">
        <v>317</v>
      </c>
      <c r="G6945" t="s">
        <v>137</v>
      </c>
      <c r="H6945">
        <v>37</v>
      </c>
      <c r="I6945" s="68" t="str">
        <f>VLOOKUP(E6945,Refs!$P$2:$R$29,3,FALSE)</f>
        <v>Y56</v>
      </c>
      <c r="J6945" s="68" t="str">
        <f>VLOOKUP(E6945,Refs!$P$2:$S$29,4,FALSE)</f>
        <v>London</v>
      </c>
      <c r="K6945" s="28">
        <f t="shared" si="220"/>
        <v>37</v>
      </c>
    </row>
    <row r="6946" spans="1:11" x14ac:dyDescent="0.35">
      <c r="A6946" s="69">
        <f t="shared" si="221"/>
        <v>45809</v>
      </c>
      <c r="B6946" t="s">
        <v>921</v>
      </c>
      <c r="C6946" t="s">
        <v>274</v>
      </c>
      <c r="D6946" t="s">
        <v>897</v>
      </c>
      <c r="E6946" t="s">
        <v>316</v>
      </c>
      <c r="F6946" t="s">
        <v>317</v>
      </c>
      <c r="G6946" t="s">
        <v>138</v>
      </c>
      <c r="H6946">
        <v>0</v>
      </c>
      <c r="I6946" s="68" t="str">
        <f>VLOOKUP(E6946,Refs!$P$2:$R$29,3,FALSE)</f>
        <v>Y56</v>
      </c>
      <c r="J6946" s="68" t="str">
        <f>VLOOKUP(E6946,Refs!$P$2:$S$29,4,FALSE)</f>
        <v>London</v>
      </c>
      <c r="K6946" s="28" t="str">
        <f t="shared" si="220"/>
        <v/>
      </c>
    </row>
    <row r="6947" spans="1:11" x14ac:dyDescent="0.35">
      <c r="A6947" s="69">
        <f t="shared" si="221"/>
        <v>45809</v>
      </c>
      <c r="B6947" t="s">
        <v>921</v>
      </c>
      <c r="C6947" t="s">
        <v>274</v>
      </c>
      <c r="D6947" t="s">
        <v>897</v>
      </c>
      <c r="E6947" t="s">
        <v>316</v>
      </c>
      <c r="F6947" t="s">
        <v>317</v>
      </c>
      <c r="G6947" t="s">
        <v>139</v>
      </c>
      <c r="H6947">
        <v>0</v>
      </c>
      <c r="I6947" s="68" t="str">
        <f>VLOOKUP(E6947,Refs!$P$2:$R$29,3,FALSE)</f>
        <v>Y56</v>
      </c>
      <c r="J6947" s="68" t="str">
        <f>VLOOKUP(E6947,Refs!$P$2:$S$29,4,FALSE)</f>
        <v>London</v>
      </c>
      <c r="K6947" s="28" t="str">
        <f t="shared" si="220"/>
        <v/>
      </c>
    </row>
    <row r="6948" spans="1:11" x14ac:dyDescent="0.35">
      <c r="A6948" s="69">
        <f t="shared" si="221"/>
        <v>45809</v>
      </c>
      <c r="B6948" t="s">
        <v>921</v>
      </c>
      <c r="C6948" t="s">
        <v>274</v>
      </c>
      <c r="D6948" t="s">
        <v>897</v>
      </c>
      <c r="E6948" t="s">
        <v>316</v>
      </c>
      <c r="F6948" t="s">
        <v>317</v>
      </c>
      <c r="G6948" t="s">
        <v>140</v>
      </c>
      <c r="H6948">
        <v>102</v>
      </c>
      <c r="I6948" s="68" t="str">
        <f>VLOOKUP(E6948,Refs!$P$2:$R$29,3,FALSE)</f>
        <v>Y56</v>
      </c>
      <c r="J6948" s="68" t="str">
        <f>VLOOKUP(E6948,Refs!$P$2:$S$29,4,FALSE)</f>
        <v>London</v>
      </c>
      <c r="K6948" s="28">
        <f t="shared" si="220"/>
        <v>102</v>
      </c>
    </row>
    <row r="6949" spans="1:11" x14ac:dyDescent="0.35">
      <c r="A6949" s="69">
        <f t="shared" si="221"/>
        <v>45809</v>
      </c>
      <c r="B6949" t="s">
        <v>921</v>
      </c>
      <c r="C6949" t="s">
        <v>274</v>
      </c>
      <c r="D6949" t="s">
        <v>897</v>
      </c>
      <c r="E6949" t="s">
        <v>316</v>
      </c>
      <c r="F6949" t="s">
        <v>317</v>
      </c>
      <c r="G6949" t="s">
        <v>141</v>
      </c>
      <c r="H6949">
        <v>66</v>
      </c>
      <c r="I6949" s="68" t="str">
        <f>VLOOKUP(E6949,Refs!$P$2:$R$29,3,FALSE)</f>
        <v>Y56</v>
      </c>
      <c r="J6949" s="68" t="str">
        <f>VLOOKUP(E6949,Refs!$P$2:$S$29,4,FALSE)</f>
        <v>London</v>
      </c>
      <c r="K6949" s="28">
        <f t="shared" si="220"/>
        <v>66</v>
      </c>
    </row>
    <row r="6950" spans="1:11" x14ac:dyDescent="0.35">
      <c r="A6950" s="69">
        <f t="shared" si="221"/>
        <v>45809</v>
      </c>
      <c r="B6950" t="s">
        <v>921</v>
      </c>
      <c r="C6950" t="s">
        <v>274</v>
      </c>
      <c r="D6950" t="s">
        <v>897</v>
      </c>
      <c r="E6950" t="s">
        <v>316</v>
      </c>
      <c r="F6950" t="s">
        <v>317</v>
      </c>
      <c r="G6950" t="s">
        <v>730</v>
      </c>
      <c r="H6950">
        <v>84</v>
      </c>
      <c r="I6950" s="68" t="str">
        <f>VLOOKUP(E6950,Refs!$P$2:$R$29,3,FALSE)</f>
        <v>Y56</v>
      </c>
      <c r="J6950" s="68" t="str">
        <f>VLOOKUP(E6950,Refs!$P$2:$S$29,4,FALSE)</f>
        <v>London</v>
      </c>
      <c r="K6950" s="28">
        <f t="shared" si="220"/>
        <v>84</v>
      </c>
    </row>
    <row r="6951" spans="1:11" x14ac:dyDescent="0.35">
      <c r="A6951" s="69">
        <f t="shared" si="221"/>
        <v>45809</v>
      </c>
      <c r="B6951" t="s">
        <v>921</v>
      </c>
      <c r="C6951" t="s">
        <v>274</v>
      </c>
      <c r="D6951" t="s">
        <v>897</v>
      </c>
      <c r="E6951" t="s">
        <v>316</v>
      </c>
      <c r="F6951" t="s">
        <v>317</v>
      </c>
      <c r="G6951" t="s">
        <v>729</v>
      </c>
      <c r="H6951">
        <v>1</v>
      </c>
      <c r="I6951" s="68" t="str">
        <f>VLOOKUP(E6951,Refs!$P$2:$R$29,3,FALSE)</f>
        <v>Y56</v>
      </c>
      <c r="J6951" s="68" t="str">
        <f>VLOOKUP(E6951,Refs!$P$2:$S$29,4,FALSE)</f>
        <v>London</v>
      </c>
      <c r="K6951" s="28">
        <f t="shared" si="220"/>
        <v>1</v>
      </c>
    </row>
    <row r="6952" spans="1:11" x14ac:dyDescent="0.35">
      <c r="A6952" s="69">
        <f t="shared" si="221"/>
        <v>45809</v>
      </c>
      <c r="B6952" t="s">
        <v>921</v>
      </c>
      <c r="C6952" t="s">
        <v>274</v>
      </c>
      <c r="D6952" t="s">
        <v>897</v>
      </c>
      <c r="E6952" t="s">
        <v>316</v>
      </c>
      <c r="F6952" t="s">
        <v>317</v>
      </c>
      <c r="G6952" t="s">
        <v>732</v>
      </c>
      <c r="H6952">
        <v>57</v>
      </c>
      <c r="I6952" s="68" t="str">
        <f>VLOOKUP(E6952,Refs!$P$2:$R$29,3,FALSE)</f>
        <v>Y56</v>
      </c>
      <c r="J6952" s="68" t="str">
        <f>VLOOKUP(E6952,Refs!$P$2:$S$29,4,FALSE)</f>
        <v>London</v>
      </c>
      <c r="K6952" s="28">
        <f t="shared" si="220"/>
        <v>57</v>
      </c>
    </row>
    <row r="6953" spans="1:11" x14ac:dyDescent="0.35">
      <c r="A6953" s="69">
        <f t="shared" si="221"/>
        <v>45809</v>
      </c>
      <c r="B6953" t="s">
        <v>921</v>
      </c>
      <c r="C6953" t="s">
        <v>274</v>
      </c>
      <c r="D6953" t="s">
        <v>897</v>
      </c>
      <c r="E6953" t="s">
        <v>316</v>
      </c>
      <c r="F6953" t="s">
        <v>317</v>
      </c>
      <c r="G6953" t="s">
        <v>731</v>
      </c>
      <c r="H6953">
        <v>15</v>
      </c>
      <c r="I6953" s="68" t="str">
        <f>VLOOKUP(E6953,Refs!$P$2:$R$29,3,FALSE)</f>
        <v>Y56</v>
      </c>
      <c r="J6953" s="68" t="str">
        <f>VLOOKUP(E6953,Refs!$P$2:$S$29,4,FALSE)</f>
        <v>London</v>
      </c>
      <c r="K6953" s="28">
        <f t="shared" si="220"/>
        <v>15</v>
      </c>
    </row>
    <row r="6954" spans="1:11" x14ac:dyDescent="0.35">
      <c r="A6954" s="69">
        <f t="shared" si="221"/>
        <v>45809</v>
      </c>
      <c r="B6954" t="s">
        <v>921</v>
      </c>
      <c r="C6954" t="s">
        <v>274</v>
      </c>
      <c r="D6954" t="s">
        <v>897</v>
      </c>
      <c r="E6954" t="s">
        <v>318</v>
      </c>
      <c r="F6954" t="s">
        <v>319</v>
      </c>
      <c r="G6954" t="s">
        <v>10</v>
      </c>
      <c r="H6954">
        <v>50091</v>
      </c>
      <c r="I6954" s="68" t="str">
        <f>VLOOKUP(E6954,Refs!$P$2:$R$29,3,FALSE)</f>
        <v>Y56</v>
      </c>
      <c r="J6954" s="68" t="str">
        <f>VLOOKUP(E6954,Refs!$P$2:$S$29,4,FALSE)</f>
        <v>London</v>
      </c>
      <c r="K6954" s="28">
        <f t="shared" si="220"/>
        <v>50091</v>
      </c>
    </row>
    <row r="6955" spans="1:11" x14ac:dyDescent="0.35">
      <c r="A6955" s="69">
        <f t="shared" si="221"/>
        <v>45809</v>
      </c>
      <c r="B6955" t="s">
        <v>921</v>
      </c>
      <c r="C6955" t="s">
        <v>274</v>
      </c>
      <c r="D6955" t="s">
        <v>897</v>
      </c>
      <c r="E6955" t="s">
        <v>318</v>
      </c>
      <c r="F6955" t="s">
        <v>319</v>
      </c>
      <c r="G6955" t="s">
        <v>70</v>
      </c>
      <c r="H6955">
        <v>3933</v>
      </c>
      <c r="I6955" s="68" t="str">
        <f>VLOOKUP(E6955,Refs!$P$2:$R$29,3,FALSE)</f>
        <v>Y56</v>
      </c>
      <c r="J6955" s="68" t="str">
        <f>VLOOKUP(E6955,Refs!$P$2:$S$29,4,FALSE)</f>
        <v>London</v>
      </c>
      <c r="K6955" s="28">
        <f t="shared" si="220"/>
        <v>3933</v>
      </c>
    </row>
    <row r="6956" spans="1:11" x14ac:dyDescent="0.35">
      <c r="A6956" s="69">
        <f t="shared" si="221"/>
        <v>45809</v>
      </c>
      <c r="B6956" t="s">
        <v>921</v>
      </c>
      <c r="C6956" t="s">
        <v>274</v>
      </c>
      <c r="D6956" t="s">
        <v>897</v>
      </c>
      <c r="E6956" t="s">
        <v>318</v>
      </c>
      <c r="F6956" t="s">
        <v>319</v>
      </c>
      <c r="G6956" t="s">
        <v>20</v>
      </c>
      <c r="H6956">
        <v>47706</v>
      </c>
      <c r="I6956" s="68" t="str">
        <f>VLOOKUP(E6956,Refs!$P$2:$R$29,3,FALSE)</f>
        <v>Y56</v>
      </c>
      <c r="J6956" s="68" t="str">
        <f>VLOOKUP(E6956,Refs!$P$2:$S$29,4,FALSE)</f>
        <v>London</v>
      </c>
      <c r="K6956" s="28">
        <f t="shared" si="220"/>
        <v>47706</v>
      </c>
    </row>
    <row r="6957" spans="1:11" x14ac:dyDescent="0.35">
      <c r="A6957" s="69">
        <f t="shared" si="221"/>
        <v>45809</v>
      </c>
      <c r="B6957" t="s">
        <v>921</v>
      </c>
      <c r="C6957" t="s">
        <v>274</v>
      </c>
      <c r="D6957" t="s">
        <v>897</v>
      </c>
      <c r="E6957" t="s">
        <v>318</v>
      </c>
      <c r="F6957" t="s">
        <v>319</v>
      </c>
      <c r="G6957" t="s">
        <v>23</v>
      </c>
      <c r="H6957">
        <v>43828</v>
      </c>
      <c r="I6957" s="68" t="str">
        <f>VLOOKUP(E6957,Refs!$P$2:$R$29,3,FALSE)</f>
        <v>Y56</v>
      </c>
      <c r="J6957" s="68" t="str">
        <f>VLOOKUP(E6957,Refs!$P$2:$S$29,4,FALSE)</f>
        <v>London</v>
      </c>
      <c r="K6957" s="28">
        <f t="shared" si="220"/>
        <v>43828</v>
      </c>
    </row>
    <row r="6958" spans="1:11" x14ac:dyDescent="0.35">
      <c r="A6958" s="69">
        <f t="shared" si="221"/>
        <v>45809</v>
      </c>
      <c r="B6958" t="s">
        <v>921</v>
      </c>
      <c r="C6958" t="s">
        <v>274</v>
      </c>
      <c r="D6958" t="s">
        <v>897</v>
      </c>
      <c r="E6958" t="s">
        <v>318</v>
      </c>
      <c r="F6958" t="s">
        <v>319</v>
      </c>
      <c r="G6958" t="s">
        <v>19</v>
      </c>
      <c r="H6958">
        <v>627</v>
      </c>
      <c r="I6958" s="68" t="str">
        <f>VLOOKUP(E6958,Refs!$P$2:$R$29,3,FALSE)</f>
        <v>Y56</v>
      </c>
      <c r="J6958" s="68" t="str">
        <f>VLOOKUP(E6958,Refs!$P$2:$S$29,4,FALSE)</f>
        <v>London</v>
      </c>
      <c r="K6958" s="28">
        <f t="shared" si="220"/>
        <v>627</v>
      </c>
    </row>
    <row r="6959" spans="1:11" x14ac:dyDescent="0.35">
      <c r="A6959" s="69">
        <f t="shared" si="221"/>
        <v>45809</v>
      </c>
      <c r="B6959" t="s">
        <v>921</v>
      </c>
      <c r="C6959" t="s">
        <v>274</v>
      </c>
      <c r="D6959" t="s">
        <v>897</v>
      </c>
      <c r="E6959" t="s">
        <v>318</v>
      </c>
      <c r="F6959" t="s">
        <v>319</v>
      </c>
      <c r="G6959" t="s">
        <v>21</v>
      </c>
      <c r="H6959">
        <v>284263</v>
      </c>
      <c r="I6959" s="68" t="str">
        <f>VLOOKUP(E6959,Refs!$P$2:$R$29,3,FALSE)</f>
        <v>Y56</v>
      </c>
      <c r="J6959" s="68" t="str">
        <f>VLOOKUP(E6959,Refs!$P$2:$S$29,4,FALSE)</f>
        <v>London</v>
      </c>
      <c r="K6959" s="28">
        <f t="shared" si="220"/>
        <v>284263</v>
      </c>
    </row>
    <row r="6960" spans="1:11" x14ac:dyDescent="0.35">
      <c r="A6960" s="69">
        <f t="shared" si="221"/>
        <v>45809</v>
      </c>
      <c r="B6960" t="s">
        <v>921</v>
      </c>
      <c r="C6960" t="s">
        <v>274</v>
      </c>
      <c r="D6960" t="s">
        <v>897</v>
      </c>
      <c r="E6960" t="s">
        <v>318</v>
      </c>
      <c r="F6960" t="s">
        <v>319</v>
      </c>
      <c r="G6960" t="s">
        <v>71</v>
      </c>
      <c r="H6960">
        <v>6</v>
      </c>
      <c r="I6960" s="68" t="str">
        <f>VLOOKUP(E6960,Refs!$P$2:$R$29,3,FALSE)</f>
        <v>Y56</v>
      </c>
      <c r="J6960" s="68" t="str">
        <f>VLOOKUP(E6960,Refs!$P$2:$S$29,4,FALSE)</f>
        <v>London</v>
      </c>
      <c r="K6960" s="28">
        <f t="shared" si="220"/>
        <v>6</v>
      </c>
    </row>
    <row r="6961" spans="1:11" x14ac:dyDescent="0.35">
      <c r="A6961" s="69">
        <f t="shared" si="221"/>
        <v>45809</v>
      </c>
      <c r="B6961" t="s">
        <v>921</v>
      </c>
      <c r="C6961" t="s">
        <v>274</v>
      </c>
      <c r="D6961" t="s">
        <v>897</v>
      </c>
      <c r="E6961" t="s">
        <v>318</v>
      </c>
      <c r="F6961" t="s">
        <v>319</v>
      </c>
      <c r="G6961" t="s">
        <v>72</v>
      </c>
      <c r="H6961">
        <v>103</v>
      </c>
      <c r="I6961" s="68" t="str">
        <f>VLOOKUP(E6961,Refs!$P$2:$R$29,3,FALSE)</f>
        <v>Y56</v>
      </c>
      <c r="J6961" s="68" t="str">
        <f>VLOOKUP(E6961,Refs!$P$2:$S$29,4,FALSE)</f>
        <v>London</v>
      </c>
      <c r="K6961" s="28">
        <f t="shared" si="220"/>
        <v>103</v>
      </c>
    </row>
    <row r="6962" spans="1:11" x14ac:dyDescent="0.35">
      <c r="A6962" s="69">
        <f t="shared" si="221"/>
        <v>45809</v>
      </c>
      <c r="B6962" t="s">
        <v>921</v>
      </c>
      <c r="C6962" t="s">
        <v>274</v>
      </c>
      <c r="D6962" t="s">
        <v>897</v>
      </c>
      <c r="E6962" t="s">
        <v>318</v>
      </c>
      <c r="F6962" t="s">
        <v>319</v>
      </c>
      <c r="G6962" t="s">
        <v>73</v>
      </c>
      <c r="H6962">
        <v>24999</v>
      </c>
      <c r="I6962" s="68" t="str">
        <f>VLOOKUP(E6962,Refs!$P$2:$R$29,3,FALSE)</f>
        <v>Y56</v>
      </c>
      <c r="J6962" s="68" t="str">
        <f>VLOOKUP(E6962,Refs!$P$2:$S$29,4,FALSE)</f>
        <v>London</v>
      </c>
      <c r="K6962" s="28">
        <f t="shared" si="220"/>
        <v>24999</v>
      </c>
    </row>
    <row r="6963" spans="1:11" x14ac:dyDescent="0.35">
      <c r="A6963" s="69">
        <f t="shared" si="221"/>
        <v>45809</v>
      </c>
      <c r="B6963" t="s">
        <v>921</v>
      </c>
      <c r="C6963" t="s">
        <v>274</v>
      </c>
      <c r="D6963" t="s">
        <v>897</v>
      </c>
      <c r="E6963" t="s">
        <v>318</v>
      </c>
      <c r="F6963" t="s">
        <v>319</v>
      </c>
      <c r="G6963" t="s">
        <v>74</v>
      </c>
      <c r="H6963">
        <v>14981</v>
      </c>
      <c r="I6963" s="68" t="str">
        <f>VLOOKUP(E6963,Refs!$P$2:$R$29,3,FALSE)</f>
        <v>Y56</v>
      </c>
      <c r="J6963" s="68" t="str">
        <f>VLOOKUP(E6963,Refs!$P$2:$S$29,4,FALSE)</f>
        <v>London</v>
      </c>
      <c r="K6963" s="28">
        <f t="shared" si="220"/>
        <v>14981</v>
      </c>
    </row>
    <row r="6964" spans="1:11" x14ac:dyDescent="0.35">
      <c r="A6964" s="69">
        <f t="shared" si="221"/>
        <v>45809</v>
      </c>
      <c r="B6964" t="s">
        <v>921</v>
      </c>
      <c r="C6964" t="s">
        <v>274</v>
      </c>
      <c r="D6964" t="s">
        <v>897</v>
      </c>
      <c r="E6964" t="s">
        <v>318</v>
      </c>
      <c r="F6964" t="s">
        <v>319</v>
      </c>
      <c r="G6964" t="s">
        <v>75</v>
      </c>
      <c r="H6964">
        <v>74649862</v>
      </c>
      <c r="I6964" s="68" t="str">
        <f>VLOOKUP(E6964,Refs!$P$2:$R$29,3,FALSE)</f>
        <v>Y56</v>
      </c>
      <c r="J6964" s="68" t="str">
        <f>VLOOKUP(E6964,Refs!$P$2:$S$29,4,FALSE)</f>
        <v>London</v>
      </c>
      <c r="K6964" s="28">
        <f t="shared" si="220"/>
        <v>74649862</v>
      </c>
    </row>
    <row r="6965" spans="1:11" x14ac:dyDescent="0.35">
      <c r="A6965" s="69">
        <f t="shared" si="221"/>
        <v>45809</v>
      </c>
      <c r="B6965" t="s">
        <v>921</v>
      </c>
      <c r="C6965" t="s">
        <v>274</v>
      </c>
      <c r="D6965" t="s">
        <v>897</v>
      </c>
      <c r="E6965" t="s">
        <v>318</v>
      </c>
      <c r="F6965" t="s">
        <v>319</v>
      </c>
      <c r="G6965" t="s">
        <v>26</v>
      </c>
      <c r="H6965">
        <v>47584</v>
      </c>
      <c r="I6965" s="68" t="str">
        <f>VLOOKUP(E6965,Refs!$P$2:$R$29,3,FALSE)</f>
        <v>Y56</v>
      </c>
      <c r="J6965" s="68" t="str">
        <f>VLOOKUP(E6965,Refs!$P$2:$S$29,4,FALSE)</f>
        <v>London</v>
      </c>
      <c r="K6965" s="28">
        <f t="shared" si="220"/>
        <v>47584</v>
      </c>
    </row>
    <row r="6966" spans="1:11" x14ac:dyDescent="0.35">
      <c r="A6966" s="69">
        <f t="shared" si="221"/>
        <v>45809</v>
      </c>
      <c r="B6966" t="s">
        <v>921</v>
      </c>
      <c r="C6966" t="s">
        <v>274</v>
      </c>
      <c r="D6966" t="s">
        <v>897</v>
      </c>
      <c r="E6966" t="s">
        <v>318</v>
      </c>
      <c r="F6966" t="s">
        <v>319</v>
      </c>
      <c r="G6966" t="s">
        <v>76</v>
      </c>
      <c r="H6966">
        <v>1142</v>
      </c>
      <c r="I6966" s="68" t="str">
        <f>VLOOKUP(E6966,Refs!$P$2:$R$29,3,FALSE)</f>
        <v>Y56</v>
      </c>
      <c r="J6966" s="68" t="str">
        <f>VLOOKUP(E6966,Refs!$P$2:$S$29,4,FALSE)</f>
        <v>London</v>
      </c>
      <c r="K6966" s="28">
        <f t="shared" si="220"/>
        <v>1142</v>
      </c>
    </row>
    <row r="6967" spans="1:11" x14ac:dyDescent="0.35">
      <c r="A6967" s="69">
        <f t="shared" si="221"/>
        <v>45809</v>
      </c>
      <c r="B6967" t="s">
        <v>921</v>
      </c>
      <c r="C6967" t="s">
        <v>274</v>
      </c>
      <c r="D6967" t="s">
        <v>897</v>
      </c>
      <c r="E6967" t="s">
        <v>318</v>
      </c>
      <c r="F6967" t="s">
        <v>319</v>
      </c>
      <c r="G6967" t="s">
        <v>77</v>
      </c>
      <c r="H6967">
        <v>23255</v>
      </c>
      <c r="I6967" s="68" t="str">
        <f>VLOOKUP(E6967,Refs!$P$2:$R$29,3,FALSE)</f>
        <v>Y56</v>
      </c>
      <c r="J6967" s="68" t="str">
        <f>VLOOKUP(E6967,Refs!$P$2:$S$29,4,FALSE)</f>
        <v>London</v>
      </c>
      <c r="K6967" s="28">
        <f t="shared" si="220"/>
        <v>23255</v>
      </c>
    </row>
    <row r="6968" spans="1:11" x14ac:dyDescent="0.35">
      <c r="A6968" s="69">
        <f t="shared" si="221"/>
        <v>45809</v>
      </c>
      <c r="B6968" t="s">
        <v>921</v>
      </c>
      <c r="C6968" t="s">
        <v>274</v>
      </c>
      <c r="D6968" t="s">
        <v>897</v>
      </c>
      <c r="E6968" t="s">
        <v>318</v>
      </c>
      <c r="F6968" t="s">
        <v>319</v>
      </c>
      <c r="G6968" t="s">
        <v>78</v>
      </c>
      <c r="H6968">
        <v>3290</v>
      </c>
      <c r="I6968" s="68" t="str">
        <f>VLOOKUP(E6968,Refs!$P$2:$R$29,3,FALSE)</f>
        <v>Y56</v>
      </c>
      <c r="J6968" s="68" t="str">
        <f>VLOOKUP(E6968,Refs!$P$2:$S$29,4,FALSE)</f>
        <v>London</v>
      </c>
      <c r="K6968" s="28">
        <f t="shared" si="220"/>
        <v>3290</v>
      </c>
    </row>
    <row r="6969" spans="1:11" x14ac:dyDescent="0.35">
      <c r="A6969" s="69">
        <f t="shared" si="221"/>
        <v>45809</v>
      </c>
      <c r="B6969" t="s">
        <v>921</v>
      </c>
      <c r="C6969" t="s">
        <v>274</v>
      </c>
      <c r="D6969" t="s">
        <v>897</v>
      </c>
      <c r="E6969" t="s">
        <v>318</v>
      </c>
      <c r="F6969" t="s">
        <v>319</v>
      </c>
      <c r="G6969" t="s">
        <v>79</v>
      </c>
      <c r="H6969">
        <v>16998</v>
      </c>
      <c r="I6969" s="68" t="str">
        <f>VLOOKUP(E6969,Refs!$P$2:$R$29,3,FALSE)</f>
        <v>Y56</v>
      </c>
      <c r="J6969" s="68" t="str">
        <f>VLOOKUP(E6969,Refs!$P$2:$S$29,4,FALSE)</f>
        <v>London</v>
      </c>
      <c r="K6969" s="28">
        <f t="shared" si="220"/>
        <v>16998</v>
      </c>
    </row>
    <row r="6970" spans="1:11" x14ac:dyDescent="0.35">
      <c r="A6970" s="69">
        <f t="shared" si="221"/>
        <v>45809</v>
      </c>
      <c r="B6970" t="s">
        <v>921</v>
      </c>
      <c r="C6970" t="s">
        <v>274</v>
      </c>
      <c r="D6970" t="s">
        <v>897</v>
      </c>
      <c r="E6970" t="s">
        <v>318</v>
      </c>
      <c r="F6970" t="s">
        <v>319</v>
      </c>
      <c r="G6970" t="s">
        <v>80</v>
      </c>
      <c r="H6970">
        <v>2899</v>
      </c>
      <c r="I6970" s="68" t="str">
        <f>VLOOKUP(E6970,Refs!$P$2:$R$29,3,FALSE)</f>
        <v>Y56</v>
      </c>
      <c r="J6970" s="68" t="str">
        <f>VLOOKUP(E6970,Refs!$P$2:$S$29,4,FALSE)</f>
        <v>London</v>
      </c>
      <c r="K6970" s="28">
        <f t="shared" si="220"/>
        <v>2899</v>
      </c>
    </row>
    <row r="6971" spans="1:11" x14ac:dyDescent="0.35">
      <c r="A6971" s="69">
        <f t="shared" si="221"/>
        <v>45809</v>
      </c>
      <c r="B6971" t="s">
        <v>921</v>
      </c>
      <c r="C6971" t="s">
        <v>274</v>
      </c>
      <c r="D6971" t="s">
        <v>897</v>
      </c>
      <c r="E6971" t="s">
        <v>318</v>
      </c>
      <c r="F6971" t="s">
        <v>319</v>
      </c>
      <c r="G6971" t="s">
        <v>25</v>
      </c>
      <c r="H6971">
        <v>20304</v>
      </c>
      <c r="I6971" s="68" t="str">
        <f>VLOOKUP(E6971,Refs!$P$2:$R$29,3,FALSE)</f>
        <v>Y56</v>
      </c>
      <c r="J6971" s="68" t="str">
        <f>VLOOKUP(E6971,Refs!$P$2:$S$29,4,FALSE)</f>
        <v>London</v>
      </c>
      <c r="K6971" s="28">
        <f t="shared" si="220"/>
        <v>20304</v>
      </c>
    </row>
    <row r="6972" spans="1:11" x14ac:dyDescent="0.35">
      <c r="A6972" s="69">
        <f t="shared" si="221"/>
        <v>45809</v>
      </c>
      <c r="B6972" t="s">
        <v>921</v>
      </c>
      <c r="C6972" t="s">
        <v>274</v>
      </c>
      <c r="D6972" t="s">
        <v>897</v>
      </c>
      <c r="E6972" t="s">
        <v>318</v>
      </c>
      <c r="F6972" t="s">
        <v>319</v>
      </c>
      <c r="G6972" t="s">
        <v>81</v>
      </c>
      <c r="H6972">
        <v>17</v>
      </c>
      <c r="I6972" s="68" t="str">
        <f>VLOOKUP(E6972,Refs!$P$2:$R$29,3,FALSE)</f>
        <v>Y56</v>
      </c>
      <c r="J6972" s="68" t="str">
        <f>VLOOKUP(E6972,Refs!$P$2:$S$29,4,FALSE)</f>
        <v>London</v>
      </c>
      <c r="K6972" s="28">
        <f t="shared" si="220"/>
        <v>17</v>
      </c>
    </row>
    <row r="6973" spans="1:11" x14ac:dyDescent="0.35">
      <c r="A6973" s="69">
        <f t="shared" si="221"/>
        <v>45809</v>
      </c>
      <c r="B6973" t="s">
        <v>921</v>
      </c>
      <c r="C6973" t="s">
        <v>274</v>
      </c>
      <c r="D6973" t="s">
        <v>897</v>
      </c>
      <c r="E6973" t="s">
        <v>318</v>
      </c>
      <c r="F6973" t="s">
        <v>319</v>
      </c>
      <c r="G6973" t="s">
        <v>82</v>
      </c>
      <c r="H6973">
        <v>12263</v>
      </c>
      <c r="I6973" s="68" t="str">
        <f>VLOOKUP(E6973,Refs!$P$2:$R$29,3,FALSE)</f>
        <v>Y56</v>
      </c>
      <c r="J6973" s="68" t="str">
        <f>VLOOKUP(E6973,Refs!$P$2:$S$29,4,FALSE)</f>
        <v>London</v>
      </c>
      <c r="K6973" s="28">
        <f t="shared" si="220"/>
        <v>12263</v>
      </c>
    </row>
    <row r="6974" spans="1:11" x14ac:dyDescent="0.35">
      <c r="A6974" s="69">
        <f t="shared" si="221"/>
        <v>45809</v>
      </c>
      <c r="B6974" t="s">
        <v>921</v>
      </c>
      <c r="C6974" t="s">
        <v>274</v>
      </c>
      <c r="D6974" t="s">
        <v>897</v>
      </c>
      <c r="E6974" t="s">
        <v>318</v>
      </c>
      <c r="F6974" t="s">
        <v>319</v>
      </c>
      <c r="G6974" t="s">
        <v>83</v>
      </c>
      <c r="H6974">
        <v>4983</v>
      </c>
      <c r="I6974" s="68" t="str">
        <f>VLOOKUP(E6974,Refs!$P$2:$R$29,3,FALSE)</f>
        <v>Y56</v>
      </c>
      <c r="J6974" s="68" t="str">
        <f>VLOOKUP(E6974,Refs!$P$2:$S$29,4,FALSE)</f>
        <v>London</v>
      </c>
      <c r="K6974" s="28">
        <f t="shared" si="220"/>
        <v>4983</v>
      </c>
    </row>
    <row r="6975" spans="1:11" x14ac:dyDescent="0.35">
      <c r="A6975" s="69">
        <f t="shared" si="221"/>
        <v>45809</v>
      </c>
      <c r="B6975" t="s">
        <v>921</v>
      </c>
      <c r="C6975" t="s">
        <v>274</v>
      </c>
      <c r="D6975" t="s">
        <v>897</v>
      </c>
      <c r="E6975" t="s">
        <v>318</v>
      </c>
      <c r="F6975" t="s">
        <v>319</v>
      </c>
      <c r="G6975" t="s">
        <v>84</v>
      </c>
      <c r="H6975">
        <v>5406</v>
      </c>
      <c r="I6975" s="68" t="str">
        <f>VLOOKUP(E6975,Refs!$P$2:$R$29,3,FALSE)</f>
        <v>Y56</v>
      </c>
      <c r="J6975" s="68" t="str">
        <f>VLOOKUP(E6975,Refs!$P$2:$S$29,4,FALSE)</f>
        <v>London</v>
      </c>
      <c r="K6975" s="28">
        <f t="shared" si="220"/>
        <v>5406</v>
      </c>
    </row>
    <row r="6976" spans="1:11" x14ac:dyDescent="0.35">
      <c r="A6976" s="69">
        <f t="shared" si="221"/>
        <v>45809</v>
      </c>
      <c r="B6976" t="s">
        <v>921</v>
      </c>
      <c r="C6976" t="s">
        <v>274</v>
      </c>
      <c r="D6976" t="s">
        <v>897</v>
      </c>
      <c r="E6976" t="s">
        <v>318</v>
      </c>
      <c r="F6976" t="s">
        <v>319</v>
      </c>
      <c r="G6976" t="s">
        <v>85</v>
      </c>
      <c r="H6976">
        <v>22685</v>
      </c>
      <c r="I6976" s="68" t="str">
        <f>VLOOKUP(E6976,Refs!$P$2:$R$29,3,FALSE)</f>
        <v>Y56</v>
      </c>
      <c r="J6976" s="68" t="str">
        <f>VLOOKUP(E6976,Refs!$P$2:$S$29,4,FALSE)</f>
        <v>London</v>
      </c>
      <c r="K6976" s="28">
        <f t="shared" si="220"/>
        <v>22685</v>
      </c>
    </row>
    <row r="6977" spans="1:11" x14ac:dyDescent="0.35">
      <c r="A6977" s="69">
        <f t="shared" si="221"/>
        <v>45809</v>
      </c>
      <c r="B6977" t="s">
        <v>921</v>
      </c>
      <c r="C6977" t="s">
        <v>274</v>
      </c>
      <c r="D6977" t="s">
        <v>897</v>
      </c>
      <c r="E6977" t="s">
        <v>318</v>
      </c>
      <c r="F6977" t="s">
        <v>319</v>
      </c>
      <c r="G6977" t="s">
        <v>86</v>
      </c>
      <c r="H6977">
        <v>1334</v>
      </c>
      <c r="I6977" s="68" t="str">
        <f>VLOOKUP(E6977,Refs!$P$2:$R$29,3,FALSE)</f>
        <v>Y56</v>
      </c>
      <c r="J6977" s="68" t="str">
        <f>VLOOKUP(E6977,Refs!$P$2:$S$29,4,FALSE)</f>
        <v>London</v>
      </c>
      <c r="K6977" s="28">
        <f t="shared" si="220"/>
        <v>1334</v>
      </c>
    </row>
    <row r="6978" spans="1:11" x14ac:dyDescent="0.35">
      <c r="A6978" s="69">
        <f t="shared" si="221"/>
        <v>45809</v>
      </c>
      <c r="B6978" t="s">
        <v>921</v>
      </c>
      <c r="C6978" t="s">
        <v>274</v>
      </c>
      <c r="D6978" t="s">
        <v>897</v>
      </c>
      <c r="E6978" t="s">
        <v>318</v>
      </c>
      <c r="F6978" t="s">
        <v>319</v>
      </c>
      <c r="G6978" t="s">
        <v>87</v>
      </c>
      <c r="H6978">
        <v>946</v>
      </c>
      <c r="I6978" s="68" t="str">
        <f>VLOOKUP(E6978,Refs!$P$2:$R$29,3,FALSE)</f>
        <v>Y56</v>
      </c>
      <c r="J6978" s="68" t="str">
        <f>VLOOKUP(E6978,Refs!$P$2:$S$29,4,FALSE)</f>
        <v>London</v>
      </c>
      <c r="K6978" s="28">
        <f t="shared" ref="K6978:K7041" si="222">IF(OR(H6978="NULL",H6978=0,H6978=""),"",H6978)</f>
        <v>946</v>
      </c>
    </row>
    <row r="6979" spans="1:11" x14ac:dyDescent="0.35">
      <c r="A6979" s="69">
        <f t="shared" ref="A6979:A7042" si="223">DATEVALUE(RIGHT(B6979,8))</f>
        <v>45809</v>
      </c>
      <c r="B6979" t="s">
        <v>921</v>
      </c>
      <c r="C6979" t="s">
        <v>274</v>
      </c>
      <c r="D6979" t="s">
        <v>897</v>
      </c>
      <c r="E6979" t="s">
        <v>318</v>
      </c>
      <c r="F6979" t="s">
        <v>319</v>
      </c>
      <c r="G6979" t="s">
        <v>88</v>
      </c>
      <c r="H6979">
        <v>4117</v>
      </c>
      <c r="I6979" s="68" t="str">
        <f>VLOOKUP(E6979,Refs!$P$2:$R$29,3,FALSE)</f>
        <v>Y56</v>
      </c>
      <c r="J6979" s="68" t="str">
        <f>VLOOKUP(E6979,Refs!$P$2:$S$29,4,FALSE)</f>
        <v>London</v>
      </c>
      <c r="K6979" s="28">
        <f t="shared" si="222"/>
        <v>4117</v>
      </c>
    </row>
    <row r="6980" spans="1:11" x14ac:dyDescent="0.35">
      <c r="A6980" s="69">
        <f t="shared" si="223"/>
        <v>45809</v>
      </c>
      <c r="B6980" t="s">
        <v>921</v>
      </c>
      <c r="C6980" t="s">
        <v>274</v>
      </c>
      <c r="D6980" t="s">
        <v>897</v>
      </c>
      <c r="E6980" t="s">
        <v>318</v>
      </c>
      <c r="F6980" t="s">
        <v>319</v>
      </c>
      <c r="G6980" t="s">
        <v>89</v>
      </c>
      <c r="H6980">
        <v>17343</v>
      </c>
      <c r="I6980" s="68" t="str">
        <f>VLOOKUP(E6980,Refs!$P$2:$R$29,3,FALSE)</f>
        <v>Y56</v>
      </c>
      <c r="J6980" s="68" t="str">
        <f>VLOOKUP(E6980,Refs!$P$2:$S$29,4,FALSE)</f>
        <v>London</v>
      </c>
      <c r="K6980" s="28">
        <f t="shared" si="222"/>
        <v>17343</v>
      </c>
    </row>
    <row r="6981" spans="1:11" x14ac:dyDescent="0.35">
      <c r="A6981" s="69">
        <f t="shared" si="223"/>
        <v>45809</v>
      </c>
      <c r="B6981" t="s">
        <v>921</v>
      </c>
      <c r="C6981" t="s">
        <v>274</v>
      </c>
      <c r="D6981" t="s">
        <v>897</v>
      </c>
      <c r="E6981" t="s">
        <v>318</v>
      </c>
      <c r="F6981" t="s">
        <v>319</v>
      </c>
      <c r="G6981" t="s">
        <v>90</v>
      </c>
      <c r="H6981">
        <v>46121</v>
      </c>
      <c r="I6981" s="68" t="str">
        <f>VLOOKUP(E6981,Refs!$P$2:$R$29,3,FALSE)</f>
        <v>Y56</v>
      </c>
      <c r="J6981" s="68" t="str">
        <f>VLOOKUP(E6981,Refs!$P$2:$S$29,4,FALSE)</f>
        <v>London</v>
      </c>
      <c r="K6981" s="28">
        <f t="shared" si="222"/>
        <v>46121</v>
      </c>
    </row>
    <row r="6982" spans="1:11" x14ac:dyDescent="0.35">
      <c r="A6982" s="69">
        <f t="shared" si="223"/>
        <v>45809</v>
      </c>
      <c r="B6982" t="s">
        <v>921</v>
      </c>
      <c r="C6982" t="s">
        <v>274</v>
      </c>
      <c r="D6982" t="s">
        <v>897</v>
      </c>
      <c r="E6982" t="s">
        <v>318</v>
      </c>
      <c r="F6982" t="s">
        <v>319</v>
      </c>
      <c r="G6982" t="s">
        <v>27</v>
      </c>
      <c r="H6982">
        <v>4804</v>
      </c>
      <c r="I6982" s="68" t="str">
        <f>VLOOKUP(E6982,Refs!$P$2:$R$29,3,FALSE)</f>
        <v>Y56</v>
      </c>
      <c r="J6982" s="68" t="str">
        <f>VLOOKUP(E6982,Refs!$P$2:$S$29,4,FALSE)</f>
        <v>London</v>
      </c>
      <c r="K6982" s="28">
        <f t="shared" si="222"/>
        <v>4804</v>
      </c>
    </row>
    <row r="6983" spans="1:11" x14ac:dyDescent="0.35">
      <c r="A6983" s="69">
        <f t="shared" si="223"/>
        <v>45809</v>
      </c>
      <c r="B6983" t="s">
        <v>921</v>
      </c>
      <c r="C6983" t="s">
        <v>274</v>
      </c>
      <c r="D6983" t="s">
        <v>897</v>
      </c>
      <c r="E6983" t="s">
        <v>318</v>
      </c>
      <c r="F6983" t="s">
        <v>319</v>
      </c>
      <c r="G6983" t="s">
        <v>29</v>
      </c>
      <c r="H6983">
        <v>6171</v>
      </c>
      <c r="I6983" s="68" t="str">
        <f>VLOOKUP(E6983,Refs!$P$2:$R$29,3,FALSE)</f>
        <v>Y56</v>
      </c>
      <c r="J6983" s="68" t="str">
        <f>VLOOKUP(E6983,Refs!$P$2:$S$29,4,FALSE)</f>
        <v>London</v>
      </c>
      <c r="K6983" s="28">
        <f t="shared" si="222"/>
        <v>6171</v>
      </c>
    </row>
    <row r="6984" spans="1:11" x14ac:dyDescent="0.35">
      <c r="A6984" s="69">
        <f t="shared" si="223"/>
        <v>45809</v>
      </c>
      <c r="B6984" t="s">
        <v>921</v>
      </c>
      <c r="C6984" t="s">
        <v>274</v>
      </c>
      <c r="D6984" t="s">
        <v>897</v>
      </c>
      <c r="E6984" t="s">
        <v>318</v>
      </c>
      <c r="F6984" t="s">
        <v>319</v>
      </c>
      <c r="G6984" t="s">
        <v>91</v>
      </c>
      <c r="H6984">
        <v>1869</v>
      </c>
      <c r="I6984" s="68" t="str">
        <f>VLOOKUP(E6984,Refs!$P$2:$R$29,3,FALSE)</f>
        <v>Y56</v>
      </c>
      <c r="J6984" s="68" t="str">
        <f>VLOOKUP(E6984,Refs!$P$2:$S$29,4,FALSE)</f>
        <v>London</v>
      </c>
      <c r="K6984" s="28">
        <f t="shared" si="222"/>
        <v>1869</v>
      </c>
    </row>
    <row r="6985" spans="1:11" x14ac:dyDescent="0.35">
      <c r="A6985" s="69">
        <f t="shared" si="223"/>
        <v>45809</v>
      </c>
      <c r="B6985" t="s">
        <v>921</v>
      </c>
      <c r="C6985" t="s">
        <v>274</v>
      </c>
      <c r="D6985" t="s">
        <v>897</v>
      </c>
      <c r="E6985" t="s">
        <v>318</v>
      </c>
      <c r="F6985" t="s">
        <v>319</v>
      </c>
      <c r="G6985" t="s">
        <v>92</v>
      </c>
      <c r="H6985">
        <v>59</v>
      </c>
      <c r="I6985" s="68" t="str">
        <f>VLOOKUP(E6985,Refs!$P$2:$R$29,3,FALSE)</f>
        <v>Y56</v>
      </c>
      <c r="J6985" s="68" t="str">
        <f>VLOOKUP(E6985,Refs!$P$2:$S$29,4,FALSE)</f>
        <v>London</v>
      </c>
      <c r="K6985" s="28">
        <f t="shared" si="222"/>
        <v>59</v>
      </c>
    </row>
    <row r="6986" spans="1:11" x14ac:dyDescent="0.35">
      <c r="A6986" s="69">
        <f t="shared" si="223"/>
        <v>45809</v>
      </c>
      <c r="B6986" t="s">
        <v>921</v>
      </c>
      <c r="C6986" t="s">
        <v>274</v>
      </c>
      <c r="D6986" t="s">
        <v>897</v>
      </c>
      <c r="E6986" t="s">
        <v>318</v>
      </c>
      <c r="F6986" t="s">
        <v>319</v>
      </c>
      <c r="G6986" t="s">
        <v>93</v>
      </c>
      <c r="H6986">
        <v>2907</v>
      </c>
      <c r="I6986" s="68" t="str">
        <f>VLOOKUP(E6986,Refs!$P$2:$R$29,3,FALSE)</f>
        <v>Y56</v>
      </c>
      <c r="J6986" s="68" t="str">
        <f>VLOOKUP(E6986,Refs!$P$2:$S$29,4,FALSE)</f>
        <v>London</v>
      </c>
      <c r="K6986" s="28">
        <f t="shared" si="222"/>
        <v>2907</v>
      </c>
    </row>
    <row r="6987" spans="1:11" x14ac:dyDescent="0.35">
      <c r="A6987" s="69">
        <f t="shared" si="223"/>
        <v>45809</v>
      </c>
      <c r="B6987" t="s">
        <v>921</v>
      </c>
      <c r="C6987" t="s">
        <v>274</v>
      </c>
      <c r="D6987" t="s">
        <v>897</v>
      </c>
      <c r="E6987" t="s">
        <v>318</v>
      </c>
      <c r="F6987" t="s">
        <v>319</v>
      </c>
      <c r="G6987" t="s">
        <v>94</v>
      </c>
      <c r="H6987">
        <v>245</v>
      </c>
      <c r="I6987" s="68" t="str">
        <f>VLOOKUP(E6987,Refs!$P$2:$R$29,3,FALSE)</f>
        <v>Y56</v>
      </c>
      <c r="J6987" s="68" t="str">
        <f>VLOOKUP(E6987,Refs!$P$2:$S$29,4,FALSE)</f>
        <v>London</v>
      </c>
      <c r="K6987" s="28">
        <f t="shared" si="222"/>
        <v>245</v>
      </c>
    </row>
    <row r="6988" spans="1:11" x14ac:dyDescent="0.35">
      <c r="A6988" s="69">
        <f t="shared" si="223"/>
        <v>45809</v>
      </c>
      <c r="B6988" t="s">
        <v>921</v>
      </c>
      <c r="C6988" t="s">
        <v>274</v>
      </c>
      <c r="D6988" t="s">
        <v>897</v>
      </c>
      <c r="E6988" t="s">
        <v>318</v>
      </c>
      <c r="F6988" t="s">
        <v>319</v>
      </c>
      <c r="G6988" t="s">
        <v>95</v>
      </c>
      <c r="H6988">
        <v>1215</v>
      </c>
      <c r="I6988" s="68" t="str">
        <f>VLOOKUP(E6988,Refs!$P$2:$R$29,3,FALSE)</f>
        <v>Y56</v>
      </c>
      <c r="J6988" s="68" t="str">
        <f>VLOOKUP(E6988,Refs!$P$2:$S$29,4,FALSE)</f>
        <v>London</v>
      </c>
      <c r="K6988" s="28">
        <f t="shared" si="222"/>
        <v>1215</v>
      </c>
    </row>
    <row r="6989" spans="1:11" x14ac:dyDescent="0.35">
      <c r="A6989" s="69">
        <f t="shared" si="223"/>
        <v>45809</v>
      </c>
      <c r="B6989" t="s">
        <v>921</v>
      </c>
      <c r="C6989" t="s">
        <v>274</v>
      </c>
      <c r="D6989" t="s">
        <v>897</v>
      </c>
      <c r="E6989" t="s">
        <v>318</v>
      </c>
      <c r="F6989" t="s">
        <v>319</v>
      </c>
      <c r="G6989" t="s">
        <v>96</v>
      </c>
      <c r="H6989">
        <v>84</v>
      </c>
      <c r="I6989" s="68" t="str">
        <f>VLOOKUP(E6989,Refs!$P$2:$R$29,3,FALSE)</f>
        <v>Y56</v>
      </c>
      <c r="J6989" s="68" t="str">
        <f>VLOOKUP(E6989,Refs!$P$2:$S$29,4,FALSE)</f>
        <v>London</v>
      </c>
      <c r="K6989" s="28">
        <f t="shared" si="222"/>
        <v>84</v>
      </c>
    </row>
    <row r="6990" spans="1:11" x14ac:dyDescent="0.35">
      <c r="A6990" s="69">
        <f t="shared" si="223"/>
        <v>45809</v>
      </c>
      <c r="B6990" t="s">
        <v>921</v>
      </c>
      <c r="C6990" t="s">
        <v>274</v>
      </c>
      <c r="D6990" t="s">
        <v>897</v>
      </c>
      <c r="E6990" t="s">
        <v>318</v>
      </c>
      <c r="F6990" t="s">
        <v>319</v>
      </c>
      <c r="G6990" t="s">
        <v>97</v>
      </c>
      <c r="H6990">
        <v>5317</v>
      </c>
      <c r="I6990" s="68" t="str">
        <f>VLOOKUP(E6990,Refs!$P$2:$R$29,3,FALSE)</f>
        <v>Y56</v>
      </c>
      <c r="J6990" s="68" t="str">
        <f>VLOOKUP(E6990,Refs!$P$2:$S$29,4,FALSE)</f>
        <v>London</v>
      </c>
      <c r="K6990" s="28">
        <f t="shared" si="222"/>
        <v>5317</v>
      </c>
    </row>
    <row r="6991" spans="1:11" x14ac:dyDescent="0.35">
      <c r="A6991" s="69">
        <f t="shared" si="223"/>
        <v>45809</v>
      </c>
      <c r="B6991" t="s">
        <v>921</v>
      </c>
      <c r="C6991" t="s">
        <v>274</v>
      </c>
      <c r="D6991" t="s">
        <v>897</v>
      </c>
      <c r="E6991" t="s">
        <v>318</v>
      </c>
      <c r="F6991" t="s">
        <v>319</v>
      </c>
      <c r="G6991" t="s">
        <v>31</v>
      </c>
      <c r="H6991">
        <v>4282</v>
      </c>
      <c r="I6991" s="68" t="str">
        <f>VLOOKUP(E6991,Refs!$P$2:$R$29,3,FALSE)</f>
        <v>Y56</v>
      </c>
      <c r="J6991" s="68" t="str">
        <f>VLOOKUP(E6991,Refs!$P$2:$S$29,4,FALSE)</f>
        <v>London</v>
      </c>
      <c r="K6991" s="28">
        <f t="shared" si="222"/>
        <v>4282</v>
      </c>
    </row>
    <row r="6992" spans="1:11" x14ac:dyDescent="0.35">
      <c r="A6992" s="69">
        <f t="shared" si="223"/>
        <v>45809</v>
      </c>
      <c r="B6992" t="s">
        <v>921</v>
      </c>
      <c r="C6992" t="s">
        <v>274</v>
      </c>
      <c r="D6992" t="s">
        <v>897</v>
      </c>
      <c r="E6992" t="s">
        <v>318</v>
      </c>
      <c r="F6992" t="s">
        <v>319</v>
      </c>
      <c r="G6992" t="s">
        <v>98</v>
      </c>
      <c r="H6992">
        <v>7026</v>
      </c>
      <c r="I6992" s="68" t="str">
        <f>VLOOKUP(E6992,Refs!$P$2:$R$29,3,FALSE)</f>
        <v>Y56</v>
      </c>
      <c r="J6992" s="68" t="str">
        <f>VLOOKUP(E6992,Refs!$P$2:$S$29,4,FALSE)</f>
        <v>London</v>
      </c>
      <c r="K6992" s="28">
        <f t="shared" si="222"/>
        <v>7026</v>
      </c>
    </row>
    <row r="6993" spans="1:11" x14ac:dyDescent="0.35">
      <c r="A6993" s="69">
        <f t="shared" si="223"/>
        <v>45809</v>
      </c>
      <c r="B6993" t="s">
        <v>921</v>
      </c>
      <c r="C6993" t="s">
        <v>274</v>
      </c>
      <c r="D6993" t="s">
        <v>897</v>
      </c>
      <c r="E6993" t="s">
        <v>318</v>
      </c>
      <c r="F6993" t="s">
        <v>319</v>
      </c>
      <c r="G6993" t="s">
        <v>99</v>
      </c>
      <c r="H6993">
        <v>5348</v>
      </c>
      <c r="I6993" s="68" t="str">
        <f>VLOOKUP(E6993,Refs!$P$2:$R$29,3,FALSE)</f>
        <v>Y56</v>
      </c>
      <c r="J6993" s="68" t="str">
        <f>VLOOKUP(E6993,Refs!$P$2:$S$29,4,FALSE)</f>
        <v>London</v>
      </c>
      <c r="K6993" s="28">
        <f t="shared" si="222"/>
        <v>5348</v>
      </c>
    </row>
    <row r="6994" spans="1:11" x14ac:dyDescent="0.35">
      <c r="A6994" s="69">
        <f t="shared" si="223"/>
        <v>45809</v>
      </c>
      <c r="B6994" t="s">
        <v>921</v>
      </c>
      <c r="C6994" t="s">
        <v>274</v>
      </c>
      <c r="D6994" t="s">
        <v>897</v>
      </c>
      <c r="E6994" t="s">
        <v>318</v>
      </c>
      <c r="F6994" t="s">
        <v>319</v>
      </c>
      <c r="G6994" t="s">
        <v>100</v>
      </c>
      <c r="H6994">
        <v>4674</v>
      </c>
      <c r="I6994" s="68" t="str">
        <f>VLOOKUP(E6994,Refs!$P$2:$R$29,3,FALSE)</f>
        <v>Y56</v>
      </c>
      <c r="J6994" s="68" t="str">
        <f>VLOOKUP(E6994,Refs!$P$2:$S$29,4,FALSE)</f>
        <v>London</v>
      </c>
      <c r="K6994" s="28">
        <f t="shared" si="222"/>
        <v>4674</v>
      </c>
    </row>
    <row r="6995" spans="1:11" x14ac:dyDescent="0.35">
      <c r="A6995" s="69">
        <f t="shared" si="223"/>
        <v>45809</v>
      </c>
      <c r="B6995" t="s">
        <v>921</v>
      </c>
      <c r="C6995" t="s">
        <v>274</v>
      </c>
      <c r="D6995" t="s">
        <v>897</v>
      </c>
      <c r="E6995" t="s">
        <v>318</v>
      </c>
      <c r="F6995" t="s">
        <v>319</v>
      </c>
      <c r="G6995" t="s">
        <v>101</v>
      </c>
      <c r="H6995">
        <v>516</v>
      </c>
      <c r="I6995" s="68" t="str">
        <f>VLOOKUP(E6995,Refs!$P$2:$R$29,3,FALSE)</f>
        <v>Y56</v>
      </c>
      <c r="J6995" s="68" t="str">
        <f>VLOOKUP(E6995,Refs!$P$2:$S$29,4,FALSE)</f>
        <v>London</v>
      </c>
      <c r="K6995" s="28">
        <f t="shared" si="222"/>
        <v>516</v>
      </c>
    </row>
    <row r="6996" spans="1:11" x14ac:dyDescent="0.35">
      <c r="A6996" s="69">
        <f t="shared" si="223"/>
        <v>45809</v>
      </c>
      <c r="B6996" t="s">
        <v>921</v>
      </c>
      <c r="C6996" t="s">
        <v>274</v>
      </c>
      <c r="D6996" t="s">
        <v>897</v>
      </c>
      <c r="E6996" t="s">
        <v>318</v>
      </c>
      <c r="F6996" t="s">
        <v>319</v>
      </c>
      <c r="G6996" t="s">
        <v>102</v>
      </c>
      <c r="H6996">
        <v>1174</v>
      </c>
      <c r="I6996" s="68" t="str">
        <f>VLOOKUP(E6996,Refs!$P$2:$R$29,3,FALSE)</f>
        <v>Y56</v>
      </c>
      <c r="J6996" s="68" t="str">
        <f>VLOOKUP(E6996,Refs!$P$2:$S$29,4,FALSE)</f>
        <v>London</v>
      </c>
      <c r="K6996" s="28">
        <f t="shared" si="222"/>
        <v>1174</v>
      </c>
    </row>
    <row r="6997" spans="1:11" x14ac:dyDescent="0.35">
      <c r="A6997" s="69">
        <f t="shared" si="223"/>
        <v>45809</v>
      </c>
      <c r="B6997" t="s">
        <v>921</v>
      </c>
      <c r="C6997" t="s">
        <v>274</v>
      </c>
      <c r="D6997" t="s">
        <v>897</v>
      </c>
      <c r="E6997" t="s">
        <v>318</v>
      </c>
      <c r="F6997" t="s">
        <v>319</v>
      </c>
      <c r="G6997" t="s">
        <v>103</v>
      </c>
      <c r="H6997">
        <v>205</v>
      </c>
      <c r="I6997" s="68" t="str">
        <f>VLOOKUP(E6997,Refs!$P$2:$R$29,3,FALSE)</f>
        <v>Y56</v>
      </c>
      <c r="J6997" s="68" t="str">
        <f>VLOOKUP(E6997,Refs!$P$2:$S$29,4,FALSE)</f>
        <v>London</v>
      </c>
      <c r="K6997" s="28">
        <f t="shared" si="222"/>
        <v>205</v>
      </c>
    </row>
    <row r="6998" spans="1:11" x14ac:dyDescent="0.35">
      <c r="A6998" s="69">
        <f t="shared" si="223"/>
        <v>45809</v>
      </c>
      <c r="B6998" t="s">
        <v>921</v>
      </c>
      <c r="C6998" t="s">
        <v>274</v>
      </c>
      <c r="D6998" t="s">
        <v>897</v>
      </c>
      <c r="E6998" t="s">
        <v>318</v>
      </c>
      <c r="F6998" t="s">
        <v>319</v>
      </c>
      <c r="G6998" t="s">
        <v>104</v>
      </c>
      <c r="H6998">
        <v>4145</v>
      </c>
      <c r="I6998" s="68" t="str">
        <f>VLOOKUP(E6998,Refs!$P$2:$R$29,3,FALSE)</f>
        <v>Y56</v>
      </c>
      <c r="J6998" s="68" t="str">
        <f>VLOOKUP(E6998,Refs!$P$2:$S$29,4,FALSE)</f>
        <v>London</v>
      </c>
      <c r="K6998" s="28">
        <f t="shared" si="222"/>
        <v>4145</v>
      </c>
    </row>
    <row r="6999" spans="1:11" x14ac:dyDescent="0.35">
      <c r="A6999" s="69">
        <f t="shared" si="223"/>
        <v>45809</v>
      </c>
      <c r="B6999" t="s">
        <v>921</v>
      </c>
      <c r="C6999" t="s">
        <v>274</v>
      </c>
      <c r="D6999" t="s">
        <v>897</v>
      </c>
      <c r="E6999" t="s">
        <v>318</v>
      </c>
      <c r="F6999" t="s">
        <v>319</v>
      </c>
      <c r="G6999" t="s">
        <v>105</v>
      </c>
      <c r="H6999">
        <v>50446482</v>
      </c>
      <c r="I6999" s="68" t="str">
        <f>VLOOKUP(E6999,Refs!$P$2:$R$29,3,FALSE)</f>
        <v>Y56</v>
      </c>
      <c r="J6999" s="68" t="str">
        <f>VLOOKUP(E6999,Refs!$P$2:$S$29,4,FALSE)</f>
        <v>London</v>
      </c>
      <c r="K6999" s="28">
        <f t="shared" si="222"/>
        <v>50446482</v>
      </c>
    </row>
    <row r="7000" spans="1:11" x14ac:dyDescent="0.35">
      <c r="A7000" s="69">
        <f t="shared" si="223"/>
        <v>45809</v>
      </c>
      <c r="B7000" t="s">
        <v>921</v>
      </c>
      <c r="C7000" t="s">
        <v>274</v>
      </c>
      <c r="D7000" t="s">
        <v>897</v>
      </c>
      <c r="E7000" t="s">
        <v>318</v>
      </c>
      <c r="F7000" t="s">
        <v>319</v>
      </c>
      <c r="G7000" t="s">
        <v>106</v>
      </c>
      <c r="H7000">
        <v>5035</v>
      </c>
      <c r="I7000" s="68" t="str">
        <f>VLOOKUP(E7000,Refs!$P$2:$R$29,3,FALSE)</f>
        <v>Y56</v>
      </c>
      <c r="J7000" s="68" t="str">
        <f>VLOOKUP(E7000,Refs!$P$2:$S$29,4,FALSE)</f>
        <v>London</v>
      </c>
      <c r="K7000" s="28">
        <f t="shared" si="222"/>
        <v>5035</v>
      </c>
    </row>
    <row r="7001" spans="1:11" x14ac:dyDescent="0.35">
      <c r="A7001" s="69">
        <f t="shared" si="223"/>
        <v>45809</v>
      </c>
      <c r="B7001" t="s">
        <v>921</v>
      </c>
      <c r="C7001" t="s">
        <v>274</v>
      </c>
      <c r="D7001" t="s">
        <v>897</v>
      </c>
      <c r="E7001" t="s">
        <v>318</v>
      </c>
      <c r="F7001" t="s">
        <v>319</v>
      </c>
      <c r="G7001" t="s">
        <v>107</v>
      </c>
      <c r="H7001">
        <v>3359</v>
      </c>
      <c r="I7001" s="68" t="str">
        <f>VLOOKUP(E7001,Refs!$P$2:$R$29,3,FALSE)</f>
        <v>Y56</v>
      </c>
      <c r="J7001" s="68" t="str">
        <f>VLOOKUP(E7001,Refs!$P$2:$S$29,4,FALSE)</f>
        <v>London</v>
      </c>
      <c r="K7001" s="28">
        <f t="shared" si="222"/>
        <v>3359</v>
      </c>
    </row>
    <row r="7002" spans="1:11" x14ac:dyDescent="0.35">
      <c r="A7002" s="69">
        <f t="shared" si="223"/>
        <v>45809</v>
      </c>
      <c r="B7002" t="s">
        <v>921</v>
      </c>
      <c r="C7002" t="s">
        <v>274</v>
      </c>
      <c r="D7002" t="s">
        <v>897</v>
      </c>
      <c r="E7002" t="s">
        <v>318</v>
      </c>
      <c r="F7002" t="s">
        <v>319</v>
      </c>
      <c r="G7002" t="s">
        <v>108</v>
      </c>
      <c r="H7002">
        <v>185</v>
      </c>
      <c r="I7002" s="68" t="str">
        <f>VLOOKUP(E7002,Refs!$P$2:$R$29,3,FALSE)</f>
        <v>Y56</v>
      </c>
      <c r="J7002" s="68" t="str">
        <f>VLOOKUP(E7002,Refs!$P$2:$S$29,4,FALSE)</f>
        <v>London</v>
      </c>
      <c r="K7002" s="28">
        <f t="shared" si="222"/>
        <v>185</v>
      </c>
    </row>
    <row r="7003" spans="1:11" x14ac:dyDescent="0.35">
      <c r="A7003" s="69">
        <f t="shared" si="223"/>
        <v>45809</v>
      </c>
      <c r="B7003" t="s">
        <v>921</v>
      </c>
      <c r="C7003" t="s">
        <v>274</v>
      </c>
      <c r="D7003" t="s">
        <v>897</v>
      </c>
      <c r="E7003" t="s">
        <v>318</v>
      </c>
      <c r="F7003" t="s">
        <v>319</v>
      </c>
      <c r="G7003" t="s">
        <v>109</v>
      </c>
      <c r="H7003">
        <v>1643</v>
      </c>
      <c r="I7003" s="68" t="str">
        <f>VLOOKUP(E7003,Refs!$P$2:$R$29,3,FALSE)</f>
        <v>Y56</v>
      </c>
      <c r="J7003" s="68" t="str">
        <f>VLOOKUP(E7003,Refs!$P$2:$S$29,4,FALSE)</f>
        <v>London</v>
      </c>
      <c r="K7003" s="28">
        <f t="shared" si="222"/>
        <v>1643</v>
      </c>
    </row>
    <row r="7004" spans="1:11" x14ac:dyDescent="0.35">
      <c r="A7004" s="69">
        <f t="shared" si="223"/>
        <v>45809</v>
      </c>
      <c r="B7004" t="s">
        <v>921</v>
      </c>
      <c r="C7004" t="s">
        <v>274</v>
      </c>
      <c r="D7004" t="s">
        <v>897</v>
      </c>
      <c r="E7004" t="s">
        <v>318</v>
      </c>
      <c r="F7004" t="s">
        <v>319</v>
      </c>
      <c r="G7004" t="s">
        <v>110</v>
      </c>
      <c r="H7004">
        <v>14203365</v>
      </c>
      <c r="I7004" s="68" t="str">
        <f>VLOOKUP(E7004,Refs!$P$2:$R$29,3,FALSE)</f>
        <v>Y56</v>
      </c>
      <c r="J7004" s="68" t="str">
        <f>VLOOKUP(E7004,Refs!$P$2:$S$29,4,FALSE)</f>
        <v>London</v>
      </c>
      <c r="K7004" s="28">
        <f t="shared" si="222"/>
        <v>14203365</v>
      </c>
    </row>
    <row r="7005" spans="1:11" x14ac:dyDescent="0.35">
      <c r="A7005" s="69">
        <f t="shared" si="223"/>
        <v>45809</v>
      </c>
      <c r="B7005" t="s">
        <v>921</v>
      </c>
      <c r="C7005" t="s">
        <v>274</v>
      </c>
      <c r="D7005" t="s">
        <v>897</v>
      </c>
      <c r="E7005" t="s">
        <v>318</v>
      </c>
      <c r="F7005" t="s">
        <v>319</v>
      </c>
      <c r="G7005" t="s">
        <v>111</v>
      </c>
      <c r="H7005">
        <v>2676</v>
      </c>
      <c r="I7005" s="68" t="str">
        <f>VLOOKUP(E7005,Refs!$P$2:$R$29,3,FALSE)</f>
        <v>Y56</v>
      </c>
      <c r="J7005" s="68" t="str">
        <f>VLOOKUP(E7005,Refs!$P$2:$S$29,4,FALSE)</f>
        <v>London</v>
      </c>
      <c r="K7005" s="28">
        <f t="shared" si="222"/>
        <v>2676</v>
      </c>
    </row>
    <row r="7006" spans="1:11" x14ac:dyDescent="0.35">
      <c r="A7006" s="69">
        <f t="shared" si="223"/>
        <v>45809</v>
      </c>
      <c r="B7006" t="s">
        <v>921</v>
      </c>
      <c r="C7006" t="s">
        <v>274</v>
      </c>
      <c r="D7006" t="s">
        <v>897</v>
      </c>
      <c r="E7006" t="s">
        <v>318</v>
      </c>
      <c r="F7006" t="s">
        <v>319</v>
      </c>
      <c r="G7006" t="s">
        <v>814</v>
      </c>
      <c r="H7006">
        <v>17925</v>
      </c>
      <c r="I7006" s="68" t="str">
        <f>VLOOKUP(E7006,Refs!$P$2:$R$29,3,FALSE)</f>
        <v>Y56</v>
      </c>
      <c r="J7006" s="68" t="str">
        <f>VLOOKUP(E7006,Refs!$P$2:$S$29,4,FALSE)</f>
        <v>London</v>
      </c>
      <c r="K7006" s="28">
        <f t="shared" si="222"/>
        <v>17925</v>
      </c>
    </row>
    <row r="7007" spans="1:11" x14ac:dyDescent="0.35">
      <c r="A7007" s="69">
        <f t="shared" si="223"/>
        <v>45809</v>
      </c>
      <c r="B7007" t="s">
        <v>921</v>
      </c>
      <c r="C7007" t="s">
        <v>274</v>
      </c>
      <c r="D7007" t="s">
        <v>897</v>
      </c>
      <c r="E7007" t="s">
        <v>318</v>
      </c>
      <c r="F7007" t="s">
        <v>319</v>
      </c>
      <c r="G7007" t="s">
        <v>815</v>
      </c>
      <c r="H7007">
        <v>368</v>
      </c>
      <c r="I7007" s="68" t="str">
        <f>VLOOKUP(E7007,Refs!$P$2:$R$29,3,FALSE)</f>
        <v>Y56</v>
      </c>
      <c r="J7007" s="68" t="str">
        <f>VLOOKUP(E7007,Refs!$P$2:$S$29,4,FALSE)</f>
        <v>London</v>
      </c>
      <c r="K7007" s="28">
        <f t="shared" si="222"/>
        <v>368</v>
      </c>
    </row>
    <row r="7008" spans="1:11" x14ac:dyDescent="0.35">
      <c r="A7008" s="69">
        <f t="shared" si="223"/>
        <v>45809</v>
      </c>
      <c r="B7008" t="s">
        <v>921</v>
      </c>
      <c r="C7008" t="s">
        <v>274</v>
      </c>
      <c r="D7008" t="s">
        <v>897</v>
      </c>
      <c r="E7008" t="s">
        <v>318</v>
      </c>
      <c r="F7008" t="s">
        <v>319</v>
      </c>
      <c r="G7008" t="s">
        <v>112</v>
      </c>
      <c r="H7008">
        <v>35958</v>
      </c>
      <c r="I7008" s="68" t="str">
        <f>VLOOKUP(E7008,Refs!$P$2:$R$29,3,FALSE)</f>
        <v>Y56</v>
      </c>
      <c r="J7008" s="68" t="str">
        <f>VLOOKUP(E7008,Refs!$P$2:$S$29,4,FALSE)</f>
        <v>London</v>
      </c>
      <c r="K7008" s="28">
        <f t="shared" si="222"/>
        <v>35958</v>
      </c>
    </row>
    <row r="7009" spans="1:11" x14ac:dyDescent="0.35">
      <c r="A7009" s="69">
        <f t="shared" si="223"/>
        <v>45809</v>
      </c>
      <c r="B7009" t="s">
        <v>921</v>
      </c>
      <c r="C7009" t="s">
        <v>274</v>
      </c>
      <c r="D7009" t="s">
        <v>897</v>
      </c>
      <c r="E7009" t="s">
        <v>318</v>
      </c>
      <c r="F7009" t="s">
        <v>319</v>
      </c>
      <c r="G7009" t="s">
        <v>113</v>
      </c>
      <c r="H7009">
        <v>2</v>
      </c>
      <c r="I7009" s="68" t="str">
        <f>VLOOKUP(E7009,Refs!$P$2:$R$29,3,FALSE)</f>
        <v>Y56</v>
      </c>
      <c r="J7009" s="68" t="str">
        <f>VLOOKUP(E7009,Refs!$P$2:$S$29,4,FALSE)</f>
        <v>London</v>
      </c>
      <c r="K7009" s="28">
        <f t="shared" si="222"/>
        <v>2</v>
      </c>
    </row>
    <row r="7010" spans="1:11" x14ac:dyDescent="0.35">
      <c r="A7010" s="69">
        <f t="shared" si="223"/>
        <v>45809</v>
      </c>
      <c r="B7010" t="s">
        <v>921</v>
      </c>
      <c r="C7010" t="s">
        <v>274</v>
      </c>
      <c r="D7010" t="s">
        <v>897</v>
      </c>
      <c r="E7010" t="s">
        <v>318</v>
      </c>
      <c r="F7010" t="s">
        <v>319</v>
      </c>
      <c r="G7010" t="s">
        <v>114</v>
      </c>
      <c r="H7010">
        <v>17459</v>
      </c>
      <c r="I7010" s="68" t="str">
        <f>VLOOKUP(E7010,Refs!$P$2:$R$29,3,FALSE)</f>
        <v>Y56</v>
      </c>
      <c r="J7010" s="68" t="str">
        <f>VLOOKUP(E7010,Refs!$P$2:$S$29,4,FALSE)</f>
        <v>London</v>
      </c>
      <c r="K7010" s="28">
        <f t="shared" si="222"/>
        <v>17459</v>
      </c>
    </row>
    <row r="7011" spans="1:11" x14ac:dyDescent="0.35">
      <c r="A7011" s="69">
        <f t="shared" si="223"/>
        <v>45809</v>
      </c>
      <c r="B7011" t="s">
        <v>921</v>
      </c>
      <c r="C7011" t="s">
        <v>274</v>
      </c>
      <c r="D7011" t="s">
        <v>897</v>
      </c>
      <c r="E7011" t="s">
        <v>318</v>
      </c>
      <c r="F7011" t="s">
        <v>319</v>
      </c>
      <c r="G7011" t="s">
        <v>115</v>
      </c>
      <c r="H7011">
        <v>8692</v>
      </c>
      <c r="I7011" s="68" t="str">
        <f>VLOOKUP(E7011,Refs!$P$2:$R$29,3,FALSE)</f>
        <v>Y56</v>
      </c>
      <c r="J7011" s="68" t="str">
        <f>VLOOKUP(E7011,Refs!$P$2:$S$29,4,FALSE)</f>
        <v>London</v>
      </c>
      <c r="K7011" s="28">
        <f t="shared" si="222"/>
        <v>8692</v>
      </c>
    </row>
    <row r="7012" spans="1:11" x14ac:dyDescent="0.35">
      <c r="A7012" s="69">
        <f t="shared" si="223"/>
        <v>45809</v>
      </c>
      <c r="B7012" t="s">
        <v>921</v>
      </c>
      <c r="C7012" t="s">
        <v>274</v>
      </c>
      <c r="D7012" t="s">
        <v>897</v>
      </c>
      <c r="E7012" t="s">
        <v>318</v>
      </c>
      <c r="F7012" t="s">
        <v>319</v>
      </c>
      <c r="G7012" t="s">
        <v>116</v>
      </c>
      <c r="H7012">
        <v>7536</v>
      </c>
      <c r="I7012" s="68" t="str">
        <f>VLOOKUP(E7012,Refs!$P$2:$R$29,3,FALSE)</f>
        <v>Y56</v>
      </c>
      <c r="J7012" s="68" t="str">
        <f>VLOOKUP(E7012,Refs!$P$2:$S$29,4,FALSE)</f>
        <v>London</v>
      </c>
      <c r="K7012" s="28">
        <f t="shared" si="222"/>
        <v>7536</v>
      </c>
    </row>
    <row r="7013" spans="1:11" x14ac:dyDescent="0.35">
      <c r="A7013" s="69">
        <f t="shared" si="223"/>
        <v>45809</v>
      </c>
      <c r="B7013" t="s">
        <v>921</v>
      </c>
      <c r="C7013" t="s">
        <v>274</v>
      </c>
      <c r="D7013" t="s">
        <v>897</v>
      </c>
      <c r="E7013" t="s">
        <v>318</v>
      </c>
      <c r="F7013" t="s">
        <v>319</v>
      </c>
      <c r="G7013" t="s">
        <v>117</v>
      </c>
      <c r="H7013">
        <v>5807</v>
      </c>
      <c r="I7013" s="68" t="str">
        <f>VLOOKUP(E7013,Refs!$P$2:$R$29,3,FALSE)</f>
        <v>Y56</v>
      </c>
      <c r="J7013" s="68" t="str">
        <f>VLOOKUP(E7013,Refs!$P$2:$S$29,4,FALSE)</f>
        <v>London</v>
      </c>
      <c r="K7013" s="28">
        <f t="shared" si="222"/>
        <v>5807</v>
      </c>
    </row>
    <row r="7014" spans="1:11" x14ac:dyDescent="0.35">
      <c r="A7014" s="69">
        <f t="shared" si="223"/>
        <v>45809</v>
      </c>
      <c r="B7014" t="s">
        <v>921</v>
      </c>
      <c r="C7014" t="s">
        <v>274</v>
      </c>
      <c r="D7014" t="s">
        <v>897</v>
      </c>
      <c r="E7014" t="s">
        <v>318</v>
      </c>
      <c r="F7014" t="s">
        <v>319</v>
      </c>
      <c r="G7014" t="s">
        <v>118</v>
      </c>
      <c r="H7014">
        <v>7435</v>
      </c>
      <c r="I7014" s="68" t="str">
        <f>VLOOKUP(E7014,Refs!$P$2:$R$29,3,FALSE)</f>
        <v>Y56</v>
      </c>
      <c r="J7014" s="68" t="str">
        <f>VLOOKUP(E7014,Refs!$P$2:$S$29,4,FALSE)</f>
        <v>London</v>
      </c>
      <c r="K7014" s="28">
        <f t="shared" si="222"/>
        <v>7435</v>
      </c>
    </row>
    <row r="7015" spans="1:11" x14ac:dyDescent="0.35">
      <c r="A7015" s="69">
        <f t="shared" si="223"/>
        <v>45809</v>
      </c>
      <c r="B7015" t="s">
        <v>921</v>
      </c>
      <c r="C7015" t="s">
        <v>274</v>
      </c>
      <c r="D7015" t="s">
        <v>897</v>
      </c>
      <c r="E7015" t="s">
        <v>318</v>
      </c>
      <c r="F7015" t="s">
        <v>319</v>
      </c>
      <c r="G7015" t="s">
        <v>119</v>
      </c>
      <c r="H7015">
        <v>525</v>
      </c>
      <c r="I7015" s="68" t="str">
        <f>VLOOKUP(E7015,Refs!$P$2:$R$29,3,FALSE)</f>
        <v>Y56</v>
      </c>
      <c r="J7015" s="68" t="str">
        <f>VLOOKUP(E7015,Refs!$P$2:$S$29,4,FALSE)</f>
        <v>London</v>
      </c>
      <c r="K7015" s="28">
        <f t="shared" si="222"/>
        <v>525</v>
      </c>
    </row>
    <row r="7016" spans="1:11" x14ac:dyDescent="0.35">
      <c r="A7016" s="69">
        <f t="shared" si="223"/>
        <v>45809</v>
      </c>
      <c r="B7016" t="s">
        <v>921</v>
      </c>
      <c r="C7016" t="s">
        <v>274</v>
      </c>
      <c r="D7016" t="s">
        <v>897</v>
      </c>
      <c r="E7016" t="s">
        <v>318</v>
      </c>
      <c r="F7016" t="s">
        <v>319</v>
      </c>
      <c r="G7016" t="s">
        <v>120</v>
      </c>
      <c r="H7016">
        <v>5111</v>
      </c>
      <c r="I7016" s="68" t="str">
        <f>VLOOKUP(E7016,Refs!$P$2:$R$29,3,FALSE)</f>
        <v>Y56</v>
      </c>
      <c r="J7016" s="68" t="str">
        <f>VLOOKUP(E7016,Refs!$P$2:$S$29,4,FALSE)</f>
        <v>London</v>
      </c>
      <c r="K7016" s="28">
        <f t="shared" si="222"/>
        <v>5111</v>
      </c>
    </row>
    <row r="7017" spans="1:11" x14ac:dyDescent="0.35">
      <c r="A7017" s="69">
        <f t="shared" si="223"/>
        <v>45809</v>
      </c>
      <c r="B7017" t="s">
        <v>921</v>
      </c>
      <c r="C7017" t="s">
        <v>274</v>
      </c>
      <c r="D7017" t="s">
        <v>897</v>
      </c>
      <c r="E7017" t="s">
        <v>318</v>
      </c>
      <c r="F7017" t="s">
        <v>319</v>
      </c>
      <c r="G7017" t="s">
        <v>121</v>
      </c>
      <c r="H7017">
        <v>368</v>
      </c>
      <c r="I7017" s="68" t="str">
        <f>VLOOKUP(E7017,Refs!$P$2:$R$29,3,FALSE)</f>
        <v>Y56</v>
      </c>
      <c r="J7017" s="68" t="str">
        <f>VLOOKUP(E7017,Refs!$P$2:$S$29,4,FALSE)</f>
        <v>London</v>
      </c>
      <c r="K7017" s="28">
        <f t="shared" si="222"/>
        <v>368</v>
      </c>
    </row>
    <row r="7018" spans="1:11" x14ac:dyDescent="0.35">
      <c r="A7018" s="69">
        <f t="shared" si="223"/>
        <v>45809</v>
      </c>
      <c r="B7018" t="s">
        <v>921</v>
      </c>
      <c r="C7018" t="s">
        <v>274</v>
      </c>
      <c r="D7018" t="s">
        <v>897</v>
      </c>
      <c r="E7018" t="s">
        <v>318</v>
      </c>
      <c r="F7018" t="s">
        <v>319</v>
      </c>
      <c r="G7018" t="s">
        <v>122</v>
      </c>
      <c r="H7018">
        <v>2081</v>
      </c>
      <c r="I7018" s="68" t="str">
        <f>VLOOKUP(E7018,Refs!$P$2:$R$29,3,FALSE)</f>
        <v>Y56</v>
      </c>
      <c r="J7018" s="68" t="str">
        <f>VLOOKUP(E7018,Refs!$P$2:$S$29,4,FALSE)</f>
        <v>London</v>
      </c>
      <c r="K7018" s="28">
        <f t="shared" si="222"/>
        <v>2081</v>
      </c>
    </row>
    <row r="7019" spans="1:11" x14ac:dyDescent="0.35">
      <c r="A7019" s="69">
        <f t="shared" si="223"/>
        <v>45809</v>
      </c>
      <c r="B7019" t="s">
        <v>921</v>
      </c>
      <c r="C7019" t="s">
        <v>274</v>
      </c>
      <c r="D7019" t="s">
        <v>897</v>
      </c>
      <c r="E7019" t="s">
        <v>318</v>
      </c>
      <c r="F7019" t="s">
        <v>319</v>
      </c>
      <c r="G7019" t="s">
        <v>123</v>
      </c>
      <c r="H7019">
        <v>49</v>
      </c>
      <c r="I7019" s="68" t="str">
        <f>VLOOKUP(E7019,Refs!$P$2:$R$29,3,FALSE)</f>
        <v>Y56</v>
      </c>
      <c r="J7019" s="68" t="str">
        <f>VLOOKUP(E7019,Refs!$P$2:$S$29,4,FALSE)</f>
        <v>London</v>
      </c>
      <c r="K7019" s="28">
        <f t="shared" si="222"/>
        <v>49</v>
      </c>
    </row>
    <row r="7020" spans="1:11" x14ac:dyDescent="0.35">
      <c r="A7020" s="69">
        <f t="shared" si="223"/>
        <v>45809</v>
      </c>
      <c r="B7020" t="s">
        <v>921</v>
      </c>
      <c r="C7020" t="s">
        <v>274</v>
      </c>
      <c r="D7020" t="s">
        <v>897</v>
      </c>
      <c r="E7020" t="s">
        <v>318</v>
      </c>
      <c r="F7020" t="s">
        <v>319</v>
      </c>
      <c r="G7020" t="s">
        <v>124</v>
      </c>
      <c r="H7020">
        <v>75</v>
      </c>
      <c r="I7020" s="68" t="str">
        <f>VLOOKUP(E7020,Refs!$P$2:$R$29,3,FALSE)</f>
        <v>Y56</v>
      </c>
      <c r="J7020" s="68" t="str">
        <f>VLOOKUP(E7020,Refs!$P$2:$S$29,4,FALSE)</f>
        <v>London</v>
      </c>
      <c r="K7020" s="28">
        <f t="shared" si="222"/>
        <v>75</v>
      </c>
    </row>
    <row r="7021" spans="1:11" x14ac:dyDescent="0.35">
      <c r="A7021" s="69">
        <f t="shared" si="223"/>
        <v>45809</v>
      </c>
      <c r="B7021" t="s">
        <v>921</v>
      </c>
      <c r="C7021" t="s">
        <v>274</v>
      </c>
      <c r="D7021" t="s">
        <v>897</v>
      </c>
      <c r="E7021" t="s">
        <v>318</v>
      </c>
      <c r="F7021" t="s">
        <v>319</v>
      </c>
      <c r="G7021" t="s">
        <v>125</v>
      </c>
      <c r="H7021">
        <v>33</v>
      </c>
      <c r="I7021" s="68" t="str">
        <f>VLOOKUP(E7021,Refs!$P$2:$R$29,3,FALSE)</f>
        <v>Y56</v>
      </c>
      <c r="J7021" s="68" t="str">
        <f>VLOOKUP(E7021,Refs!$P$2:$S$29,4,FALSE)</f>
        <v>London</v>
      </c>
      <c r="K7021" s="28">
        <f t="shared" si="222"/>
        <v>33</v>
      </c>
    </row>
    <row r="7022" spans="1:11" x14ac:dyDescent="0.35">
      <c r="A7022" s="69">
        <f t="shared" si="223"/>
        <v>45809</v>
      </c>
      <c r="B7022" t="s">
        <v>921</v>
      </c>
      <c r="C7022" t="s">
        <v>274</v>
      </c>
      <c r="D7022" t="s">
        <v>897</v>
      </c>
      <c r="E7022" t="s">
        <v>318</v>
      </c>
      <c r="F7022" t="s">
        <v>319</v>
      </c>
      <c r="G7022" t="s">
        <v>126</v>
      </c>
      <c r="H7022">
        <v>2192</v>
      </c>
      <c r="I7022" s="68" t="str">
        <f>VLOOKUP(E7022,Refs!$P$2:$R$29,3,FALSE)</f>
        <v>Y56</v>
      </c>
      <c r="J7022" s="68" t="str">
        <f>VLOOKUP(E7022,Refs!$P$2:$S$29,4,FALSE)</f>
        <v>London</v>
      </c>
      <c r="K7022" s="28">
        <f t="shared" si="222"/>
        <v>2192</v>
      </c>
    </row>
    <row r="7023" spans="1:11" x14ac:dyDescent="0.35">
      <c r="A7023" s="69">
        <f t="shared" si="223"/>
        <v>45809</v>
      </c>
      <c r="B7023" t="s">
        <v>921</v>
      </c>
      <c r="C7023" t="s">
        <v>274</v>
      </c>
      <c r="D7023" t="s">
        <v>897</v>
      </c>
      <c r="E7023" t="s">
        <v>318</v>
      </c>
      <c r="F7023" t="s">
        <v>319</v>
      </c>
      <c r="G7023" t="s">
        <v>127</v>
      </c>
      <c r="H7023">
        <v>1542</v>
      </c>
      <c r="I7023" s="68" t="str">
        <f>VLOOKUP(E7023,Refs!$P$2:$R$29,3,FALSE)</f>
        <v>Y56</v>
      </c>
      <c r="J7023" s="68" t="str">
        <f>VLOOKUP(E7023,Refs!$P$2:$S$29,4,FALSE)</f>
        <v>London</v>
      </c>
      <c r="K7023" s="28">
        <f t="shared" si="222"/>
        <v>1542</v>
      </c>
    </row>
    <row r="7024" spans="1:11" x14ac:dyDescent="0.35">
      <c r="A7024" s="69">
        <f t="shared" si="223"/>
        <v>45809</v>
      </c>
      <c r="B7024" t="s">
        <v>921</v>
      </c>
      <c r="C7024" t="s">
        <v>274</v>
      </c>
      <c r="D7024" t="s">
        <v>897</v>
      </c>
      <c r="E7024" t="s">
        <v>318</v>
      </c>
      <c r="F7024" t="s">
        <v>319</v>
      </c>
      <c r="G7024" t="s">
        <v>128</v>
      </c>
      <c r="H7024">
        <v>368</v>
      </c>
      <c r="I7024" s="68" t="str">
        <f>VLOOKUP(E7024,Refs!$P$2:$R$29,3,FALSE)</f>
        <v>Y56</v>
      </c>
      <c r="J7024" s="68" t="str">
        <f>VLOOKUP(E7024,Refs!$P$2:$S$29,4,FALSE)</f>
        <v>London</v>
      </c>
      <c r="K7024" s="28">
        <f t="shared" si="222"/>
        <v>368</v>
      </c>
    </row>
    <row r="7025" spans="1:11" x14ac:dyDescent="0.35">
      <c r="A7025" s="69">
        <f t="shared" si="223"/>
        <v>45809</v>
      </c>
      <c r="B7025" t="s">
        <v>921</v>
      </c>
      <c r="C7025" t="s">
        <v>274</v>
      </c>
      <c r="D7025" t="s">
        <v>897</v>
      </c>
      <c r="E7025" t="s">
        <v>318</v>
      </c>
      <c r="F7025" t="s">
        <v>319</v>
      </c>
      <c r="G7025" t="s">
        <v>129</v>
      </c>
      <c r="H7025">
        <v>98</v>
      </c>
      <c r="I7025" s="68" t="str">
        <f>VLOOKUP(E7025,Refs!$P$2:$R$29,3,FALSE)</f>
        <v>Y56</v>
      </c>
      <c r="J7025" s="68" t="str">
        <f>VLOOKUP(E7025,Refs!$P$2:$S$29,4,FALSE)</f>
        <v>London</v>
      </c>
      <c r="K7025" s="28">
        <f t="shared" si="222"/>
        <v>98</v>
      </c>
    </row>
    <row r="7026" spans="1:11" x14ac:dyDescent="0.35">
      <c r="A7026" s="69">
        <f t="shared" si="223"/>
        <v>45809</v>
      </c>
      <c r="B7026" t="s">
        <v>921</v>
      </c>
      <c r="C7026" t="s">
        <v>274</v>
      </c>
      <c r="D7026" t="s">
        <v>897</v>
      </c>
      <c r="E7026" t="s">
        <v>318</v>
      </c>
      <c r="F7026" t="s">
        <v>319</v>
      </c>
      <c r="G7026" t="s">
        <v>130</v>
      </c>
      <c r="H7026">
        <v>201</v>
      </c>
      <c r="I7026" s="68" t="str">
        <f>VLOOKUP(E7026,Refs!$P$2:$R$29,3,FALSE)</f>
        <v>Y56</v>
      </c>
      <c r="J7026" s="68" t="str">
        <f>VLOOKUP(E7026,Refs!$P$2:$S$29,4,FALSE)</f>
        <v>London</v>
      </c>
      <c r="K7026" s="28">
        <f t="shared" si="222"/>
        <v>201</v>
      </c>
    </row>
    <row r="7027" spans="1:11" x14ac:dyDescent="0.35">
      <c r="A7027" s="69">
        <f t="shared" si="223"/>
        <v>45809</v>
      </c>
      <c r="B7027" t="s">
        <v>921</v>
      </c>
      <c r="C7027" t="s">
        <v>274</v>
      </c>
      <c r="D7027" t="s">
        <v>897</v>
      </c>
      <c r="E7027" t="s">
        <v>318</v>
      </c>
      <c r="F7027" t="s">
        <v>319</v>
      </c>
      <c r="G7027" t="s">
        <v>131</v>
      </c>
      <c r="H7027">
        <v>1</v>
      </c>
      <c r="I7027" s="68" t="str">
        <f>VLOOKUP(E7027,Refs!$P$2:$R$29,3,FALSE)</f>
        <v>Y56</v>
      </c>
      <c r="J7027" s="68" t="str">
        <f>VLOOKUP(E7027,Refs!$P$2:$S$29,4,FALSE)</f>
        <v>London</v>
      </c>
      <c r="K7027" s="28">
        <f t="shared" si="222"/>
        <v>1</v>
      </c>
    </row>
    <row r="7028" spans="1:11" x14ac:dyDescent="0.35">
      <c r="A7028" s="69">
        <f t="shared" si="223"/>
        <v>45809</v>
      </c>
      <c r="B7028" t="s">
        <v>921</v>
      </c>
      <c r="C7028" t="s">
        <v>274</v>
      </c>
      <c r="D7028" t="s">
        <v>897</v>
      </c>
      <c r="E7028" t="s">
        <v>318</v>
      </c>
      <c r="F7028" t="s">
        <v>319</v>
      </c>
      <c r="G7028" t="s">
        <v>132</v>
      </c>
      <c r="H7028">
        <v>7202</v>
      </c>
      <c r="I7028" s="68" t="str">
        <f>VLOOKUP(E7028,Refs!$P$2:$R$29,3,FALSE)</f>
        <v>Y56</v>
      </c>
      <c r="J7028" s="68" t="str">
        <f>VLOOKUP(E7028,Refs!$P$2:$S$29,4,FALSE)</f>
        <v>London</v>
      </c>
      <c r="K7028" s="28">
        <f t="shared" si="222"/>
        <v>7202</v>
      </c>
    </row>
    <row r="7029" spans="1:11" x14ac:dyDescent="0.35">
      <c r="A7029" s="69">
        <f t="shared" si="223"/>
        <v>45809</v>
      </c>
      <c r="B7029" t="s">
        <v>921</v>
      </c>
      <c r="C7029" t="s">
        <v>274</v>
      </c>
      <c r="D7029" t="s">
        <v>897</v>
      </c>
      <c r="E7029" t="s">
        <v>318</v>
      </c>
      <c r="F7029" t="s">
        <v>319</v>
      </c>
      <c r="G7029" t="s">
        <v>133</v>
      </c>
      <c r="H7029">
        <v>374</v>
      </c>
      <c r="I7029" s="68" t="str">
        <f>VLOOKUP(E7029,Refs!$P$2:$R$29,3,FALSE)</f>
        <v>Y56</v>
      </c>
      <c r="J7029" s="68" t="str">
        <f>VLOOKUP(E7029,Refs!$P$2:$S$29,4,FALSE)</f>
        <v>London</v>
      </c>
      <c r="K7029" s="28">
        <f t="shared" si="222"/>
        <v>374</v>
      </c>
    </row>
    <row r="7030" spans="1:11" x14ac:dyDescent="0.35">
      <c r="A7030" s="69">
        <f t="shared" si="223"/>
        <v>45809</v>
      </c>
      <c r="B7030" t="s">
        <v>921</v>
      </c>
      <c r="C7030" t="s">
        <v>274</v>
      </c>
      <c r="D7030" t="s">
        <v>897</v>
      </c>
      <c r="E7030" t="s">
        <v>318</v>
      </c>
      <c r="F7030" t="s">
        <v>319</v>
      </c>
      <c r="G7030" t="s">
        <v>134</v>
      </c>
      <c r="H7030">
        <v>1947</v>
      </c>
      <c r="I7030" s="68" t="str">
        <f>VLOOKUP(E7030,Refs!$P$2:$R$29,3,FALSE)</f>
        <v>Y56</v>
      </c>
      <c r="J7030" s="68" t="str">
        <f>VLOOKUP(E7030,Refs!$P$2:$S$29,4,FALSE)</f>
        <v>London</v>
      </c>
      <c r="K7030" s="28">
        <f t="shared" si="222"/>
        <v>1947</v>
      </c>
    </row>
    <row r="7031" spans="1:11" x14ac:dyDescent="0.35">
      <c r="A7031" s="69">
        <f t="shared" si="223"/>
        <v>45809</v>
      </c>
      <c r="B7031" t="s">
        <v>921</v>
      </c>
      <c r="C7031" t="s">
        <v>274</v>
      </c>
      <c r="D7031" t="s">
        <v>897</v>
      </c>
      <c r="E7031" t="s">
        <v>318</v>
      </c>
      <c r="F7031" t="s">
        <v>319</v>
      </c>
      <c r="G7031" t="s">
        <v>135</v>
      </c>
      <c r="H7031">
        <v>1641</v>
      </c>
      <c r="I7031" s="68" t="str">
        <f>VLOOKUP(E7031,Refs!$P$2:$R$29,3,FALSE)</f>
        <v>Y56</v>
      </c>
      <c r="J7031" s="68" t="str">
        <f>VLOOKUP(E7031,Refs!$P$2:$S$29,4,FALSE)</f>
        <v>London</v>
      </c>
      <c r="K7031" s="28">
        <f t="shared" si="222"/>
        <v>1641</v>
      </c>
    </row>
    <row r="7032" spans="1:11" x14ac:dyDescent="0.35">
      <c r="A7032" s="69">
        <f t="shared" si="223"/>
        <v>45809</v>
      </c>
      <c r="B7032" t="s">
        <v>921</v>
      </c>
      <c r="C7032" t="s">
        <v>274</v>
      </c>
      <c r="D7032" t="s">
        <v>897</v>
      </c>
      <c r="E7032" t="s">
        <v>318</v>
      </c>
      <c r="F7032" t="s">
        <v>319</v>
      </c>
      <c r="G7032" t="s">
        <v>136</v>
      </c>
      <c r="H7032">
        <v>32</v>
      </c>
      <c r="I7032" s="68" t="str">
        <f>VLOOKUP(E7032,Refs!$P$2:$R$29,3,FALSE)</f>
        <v>Y56</v>
      </c>
      <c r="J7032" s="68" t="str">
        <f>VLOOKUP(E7032,Refs!$P$2:$S$29,4,FALSE)</f>
        <v>London</v>
      </c>
      <c r="K7032" s="28">
        <f t="shared" si="222"/>
        <v>32</v>
      </c>
    </row>
    <row r="7033" spans="1:11" x14ac:dyDescent="0.35">
      <c r="A7033" s="69">
        <f t="shared" si="223"/>
        <v>45809</v>
      </c>
      <c r="B7033" t="s">
        <v>921</v>
      </c>
      <c r="C7033" t="s">
        <v>274</v>
      </c>
      <c r="D7033" t="s">
        <v>897</v>
      </c>
      <c r="E7033" t="s">
        <v>318</v>
      </c>
      <c r="F7033" t="s">
        <v>319</v>
      </c>
      <c r="G7033" t="s">
        <v>137</v>
      </c>
      <c r="H7033">
        <v>0</v>
      </c>
      <c r="I7033" s="68" t="str">
        <f>VLOOKUP(E7033,Refs!$P$2:$R$29,3,FALSE)</f>
        <v>Y56</v>
      </c>
      <c r="J7033" s="68" t="str">
        <f>VLOOKUP(E7033,Refs!$P$2:$S$29,4,FALSE)</f>
        <v>London</v>
      </c>
      <c r="K7033" s="28" t="str">
        <f t="shared" si="222"/>
        <v/>
      </c>
    </row>
    <row r="7034" spans="1:11" x14ac:dyDescent="0.35">
      <c r="A7034" s="69">
        <f t="shared" si="223"/>
        <v>45809</v>
      </c>
      <c r="B7034" t="s">
        <v>921</v>
      </c>
      <c r="C7034" t="s">
        <v>274</v>
      </c>
      <c r="D7034" t="s">
        <v>897</v>
      </c>
      <c r="E7034" t="s">
        <v>318</v>
      </c>
      <c r="F7034" t="s">
        <v>319</v>
      </c>
      <c r="G7034" t="s">
        <v>138</v>
      </c>
      <c r="H7034">
        <v>0</v>
      </c>
      <c r="I7034" s="68" t="str">
        <f>VLOOKUP(E7034,Refs!$P$2:$R$29,3,FALSE)</f>
        <v>Y56</v>
      </c>
      <c r="J7034" s="68" t="str">
        <f>VLOOKUP(E7034,Refs!$P$2:$S$29,4,FALSE)</f>
        <v>London</v>
      </c>
      <c r="K7034" s="28" t="str">
        <f t="shared" si="222"/>
        <v/>
      </c>
    </row>
    <row r="7035" spans="1:11" x14ac:dyDescent="0.35">
      <c r="A7035" s="69">
        <f t="shared" si="223"/>
        <v>45809</v>
      </c>
      <c r="B7035" t="s">
        <v>921</v>
      </c>
      <c r="C7035" t="s">
        <v>274</v>
      </c>
      <c r="D7035" t="s">
        <v>897</v>
      </c>
      <c r="E7035" t="s">
        <v>318</v>
      </c>
      <c r="F7035" t="s">
        <v>319</v>
      </c>
      <c r="G7035" t="s">
        <v>139</v>
      </c>
      <c r="H7035">
        <v>0</v>
      </c>
      <c r="I7035" s="68" t="str">
        <f>VLOOKUP(E7035,Refs!$P$2:$R$29,3,FALSE)</f>
        <v>Y56</v>
      </c>
      <c r="J7035" s="68" t="str">
        <f>VLOOKUP(E7035,Refs!$P$2:$S$29,4,FALSE)</f>
        <v>London</v>
      </c>
      <c r="K7035" s="28" t="str">
        <f t="shared" si="222"/>
        <v/>
      </c>
    </row>
    <row r="7036" spans="1:11" x14ac:dyDescent="0.35">
      <c r="A7036" s="69">
        <f t="shared" si="223"/>
        <v>45809</v>
      </c>
      <c r="B7036" t="s">
        <v>921</v>
      </c>
      <c r="C7036" t="s">
        <v>274</v>
      </c>
      <c r="D7036" t="s">
        <v>897</v>
      </c>
      <c r="E7036" t="s">
        <v>318</v>
      </c>
      <c r="F7036" t="s">
        <v>319</v>
      </c>
      <c r="G7036" t="s">
        <v>140</v>
      </c>
      <c r="H7036">
        <v>0</v>
      </c>
      <c r="I7036" s="68" t="str">
        <f>VLOOKUP(E7036,Refs!$P$2:$R$29,3,FALSE)</f>
        <v>Y56</v>
      </c>
      <c r="J7036" s="68" t="str">
        <f>VLOOKUP(E7036,Refs!$P$2:$S$29,4,FALSE)</f>
        <v>London</v>
      </c>
      <c r="K7036" s="28" t="str">
        <f t="shared" si="222"/>
        <v/>
      </c>
    </row>
    <row r="7037" spans="1:11" x14ac:dyDescent="0.35">
      <c r="A7037" s="69">
        <f t="shared" si="223"/>
        <v>45809</v>
      </c>
      <c r="B7037" t="s">
        <v>921</v>
      </c>
      <c r="C7037" t="s">
        <v>274</v>
      </c>
      <c r="D7037" t="s">
        <v>897</v>
      </c>
      <c r="E7037" t="s">
        <v>318</v>
      </c>
      <c r="F7037" t="s">
        <v>319</v>
      </c>
      <c r="G7037" t="s">
        <v>141</v>
      </c>
      <c r="H7037">
        <v>0</v>
      </c>
      <c r="I7037" s="68" t="str">
        <f>VLOOKUP(E7037,Refs!$P$2:$R$29,3,FALSE)</f>
        <v>Y56</v>
      </c>
      <c r="J7037" s="68" t="str">
        <f>VLOOKUP(E7037,Refs!$P$2:$S$29,4,FALSE)</f>
        <v>London</v>
      </c>
      <c r="K7037" s="28" t="str">
        <f t="shared" si="222"/>
        <v/>
      </c>
    </row>
    <row r="7038" spans="1:11" x14ac:dyDescent="0.35">
      <c r="A7038" s="69">
        <f t="shared" si="223"/>
        <v>45809</v>
      </c>
      <c r="B7038" t="s">
        <v>921</v>
      </c>
      <c r="C7038" t="s">
        <v>274</v>
      </c>
      <c r="D7038" t="s">
        <v>897</v>
      </c>
      <c r="E7038" t="s">
        <v>318</v>
      </c>
      <c r="F7038" t="s">
        <v>319</v>
      </c>
      <c r="G7038" t="s">
        <v>730</v>
      </c>
      <c r="H7038">
        <v>0</v>
      </c>
      <c r="I7038" s="68" t="str">
        <f>VLOOKUP(E7038,Refs!$P$2:$R$29,3,FALSE)</f>
        <v>Y56</v>
      </c>
      <c r="J7038" s="68" t="str">
        <f>VLOOKUP(E7038,Refs!$P$2:$S$29,4,FALSE)</f>
        <v>London</v>
      </c>
      <c r="K7038" s="28" t="str">
        <f t="shared" si="222"/>
        <v/>
      </c>
    </row>
    <row r="7039" spans="1:11" x14ac:dyDescent="0.35">
      <c r="A7039" s="69">
        <f t="shared" si="223"/>
        <v>45809</v>
      </c>
      <c r="B7039" t="s">
        <v>921</v>
      </c>
      <c r="C7039" t="s">
        <v>274</v>
      </c>
      <c r="D7039" t="s">
        <v>897</v>
      </c>
      <c r="E7039" t="s">
        <v>318</v>
      </c>
      <c r="F7039" t="s">
        <v>319</v>
      </c>
      <c r="G7039" t="s">
        <v>729</v>
      </c>
      <c r="H7039">
        <v>0</v>
      </c>
      <c r="I7039" s="68" t="str">
        <f>VLOOKUP(E7039,Refs!$P$2:$R$29,3,FALSE)</f>
        <v>Y56</v>
      </c>
      <c r="J7039" s="68" t="str">
        <f>VLOOKUP(E7039,Refs!$P$2:$S$29,4,FALSE)</f>
        <v>London</v>
      </c>
      <c r="K7039" s="28" t="str">
        <f t="shared" si="222"/>
        <v/>
      </c>
    </row>
    <row r="7040" spans="1:11" x14ac:dyDescent="0.35">
      <c r="A7040" s="69">
        <f t="shared" si="223"/>
        <v>45809</v>
      </c>
      <c r="B7040" t="s">
        <v>921</v>
      </c>
      <c r="C7040" t="s">
        <v>274</v>
      </c>
      <c r="D7040" t="s">
        <v>897</v>
      </c>
      <c r="E7040" t="s">
        <v>318</v>
      </c>
      <c r="F7040" t="s">
        <v>319</v>
      </c>
      <c r="G7040" t="s">
        <v>732</v>
      </c>
      <c r="H7040">
        <v>0</v>
      </c>
      <c r="I7040" s="68" t="str">
        <f>VLOOKUP(E7040,Refs!$P$2:$R$29,3,FALSE)</f>
        <v>Y56</v>
      </c>
      <c r="J7040" s="68" t="str">
        <f>VLOOKUP(E7040,Refs!$P$2:$S$29,4,FALSE)</f>
        <v>London</v>
      </c>
      <c r="K7040" s="28" t="str">
        <f t="shared" si="222"/>
        <v/>
      </c>
    </row>
    <row r="7041" spans="1:11" x14ac:dyDescent="0.35">
      <c r="A7041" s="69">
        <f t="shared" si="223"/>
        <v>45809</v>
      </c>
      <c r="B7041" t="s">
        <v>921</v>
      </c>
      <c r="C7041" t="s">
        <v>274</v>
      </c>
      <c r="D7041" t="s">
        <v>897</v>
      </c>
      <c r="E7041" t="s">
        <v>318</v>
      </c>
      <c r="F7041" t="s">
        <v>319</v>
      </c>
      <c r="G7041" t="s">
        <v>731</v>
      </c>
      <c r="H7041">
        <v>0</v>
      </c>
      <c r="I7041" s="68" t="str">
        <f>VLOOKUP(E7041,Refs!$P$2:$R$29,3,FALSE)</f>
        <v>Y56</v>
      </c>
      <c r="J7041" s="68" t="str">
        <f>VLOOKUP(E7041,Refs!$P$2:$S$29,4,FALSE)</f>
        <v>London</v>
      </c>
      <c r="K7041" s="28" t="str">
        <f t="shared" si="222"/>
        <v/>
      </c>
    </row>
    <row r="7042" spans="1:11" x14ac:dyDescent="0.35">
      <c r="A7042" s="69">
        <f t="shared" si="223"/>
        <v>45809</v>
      </c>
      <c r="B7042" t="s">
        <v>921</v>
      </c>
      <c r="C7042" t="s">
        <v>274</v>
      </c>
      <c r="D7042" t="s">
        <v>897</v>
      </c>
      <c r="E7042" t="s">
        <v>320</v>
      </c>
      <c r="F7042" t="s">
        <v>321</v>
      </c>
      <c r="G7042" t="s">
        <v>10</v>
      </c>
      <c r="H7042">
        <v>44802</v>
      </c>
      <c r="I7042" s="68" t="str">
        <f>VLOOKUP(E7042,Refs!$P$2:$R$29,3,FALSE)</f>
        <v>Y56</v>
      </c>
      <c r="J7042" s="68" t="str">
        <f>VLOOKUP(E7042,Refs!$P$2:$S$29,4,FALSE)</f>
        <v>London</v>
      </c>
      <c r="K7042" s="28">
        <f t="shared" ref="K7042:K7105" si="224">IF(OR(H7042="NULL",H7042=0,H7042=""),"",H7042)</f>
        <v>44802</v>
      </c>
    </row>
    <row r="7043" spans="1:11" x14ac:dyDescent="0.35">
      <c r="A7043" s="69">
        <f t="shared" ref="A7043:A7106" si="225">DATEVALUE(RIGHT(B7043,8))</f>
        <v>45809</v>
      </c>
      <c r="B7043" t="s">
        <v>921</v>
      </c>
      <c r="C7043" t="s">
        <v>274</v>
      </c>
      <c r="D7043" t="s">
        <v>897</v>
      </c>
      <c r="E7043" t="s">
        <v>320</v>
      </c>
      <c r="F7043" t="s">
        <v>321</v>
      </c>
      <c r="G7043" t="s">
        <v>70</v>
      </c>
      <c r="H7043">
        <v>5940</v>
      </c>
      <c r="I7043" s="68" t="str">
        <f>VLOOKUP(E7043,Refs!$P$2:$R$29,3,FALSE)</f>
        <v>Y56</v>
      </c>
      <c r="J7043" s="68" t="str">
        <f>VLOOKUP(E7043,Refs!$P$2:$S$29,4,FALSE)</f>
        <v>London</v>
      </c>
      <c r="K7043" s="28">
        <f t="shared" si="224"/>
        <v>5940</v>
      </c>
    </row>
    <row r="7044" spans="1:11" x14ac:dyDescent="0.35">
      <c r="A7044" s="69">
        <f t="shared" si="225"/>
        <v>45809</v>
      </c>
      <c r="B7044" t="s">
        <v>921</v>
      </c>
      <c r="C7044" t="s">
        <v>274</v>
      </c>
      <c r="D7044" t="s">
        <v>897</v>
      </c>
      <c r="E7044" t="s">
        <v>320</v>
      </c>
      <c r="F7044" t="s">
        <v>321</v>
      </c>
      <c r="G7044" t="s">
        <v>20</v>
      </c>
      <c r="H7044">
        <v>43033</v>
      </c>
      <c r="I7044" s="68" t="str">
        <f>VLOOKUP(E7044,Refs!$P$2:$R$29,3,FALSE)</f>
        <v>Y56</v>
      </c>
      <c r="J7044" s="68" t="str">
        <f>VLOOKUP(E7044,Refs!$P$2:$S$29,4,FALSE)</f>
        <v>London</v>
      </c>
      <c r="K7044" s="28">
        <f t="shared" si="224"/>
        <v>43033</v>
      </c>
    </row>
    <row r="7045" spans="1:11" x14ac:dyDescent="0.35">
      <c r="A7045" s="69">
        <f t="shared" si="225"/>
        <v>45809</v>
      </c>
      <c r="B7045" t="s">
        <v>921</v>
      </c>
      <c r="C7045" t="s">
        <v>274</v>
      </c>
      <c r="D7045" t="s">
        <v>897</v>
      </c>
      <c r="E7045" t="s">
        <v>320</v>
      </c>
      <c r="F7045" t="s">
        <v>321</v>
      </c>
      <c r="G7045" t="s">
        <v>23</v>
      </c>
      <c r="H7045">
        <v>38822</v>
      </c>
      <c r="I7045" s="68" t="str">
        <f>VLOOKUP(E7045,Refs!$P$2:$R$29,3,FALSE)</f>
        <v>Y56</v>
      </c>
      <c r="J7045" s="68" t="str">
        <f>VLOOKUP(E7045,Refs!$P$2:$S$29,4,FALSE)</f>
        <v>London</v>
      </c>
      <c r="K7045" s="28">
        <f t="shared" si="224"/>
        <v>38822</v>
      </c>
    </row>
    <row r="7046" spans="1:11" x14ac:dyDescent="0.35">
      <c r="A7046" s="69">
        <f t="shared" si="225"/>
        <v>45809</v>
      </c>
      <c r="B7046" t="s">
        <v>921</v>
      </c>
      <c r="C7046" t="s">
        <v>274</v>
      </c>
      <c r="D7046" t="s">
        <v>897</v>
      </c>
      <c r="E7046" t="s">
        <v>320</v>
      </c>
      <c r="F7046" t="s">
        <v>321</v>
      </c>
      <c r="G7046" t="s">
        <v>19</v>
      </c>
      <c r="H7046">
        <v>688</v>
      </c>
      <c r="I7046" s="68" t="str">
        <f>VLOOKUP(E7046,Refs!$P$2:$R$29,3,FALSE)</f>
        <v>Y56</v>
      </c>
      <c r="J7046" s="68" t="str">
        <f>VLOOKUP(E7046,Refs!$P$2:$S$29,4,FALSE)</f>
        <v>London</v>
      </c>
      <c r="K7046" s="28">
        <f t="shared" si="224"/>
        <v>688</v>
      </c>
    </row>
    <row r="7047" spans="1:11" x14ac:dyDescent="0.35">
      <c r="A7047" s="69">
        <f t="shared" si="225"/>
        <v>45809</v>
      </c>
      <c r="B7047" t="s">
        <v>921</v>
      </c>
      <c r="C7047" t="s">
        <v>274</v>
      </c>
      <c r="D7047" t="s">
        <v>897</v>
      </c>
      <c r="E7047" t="s">
        <v>320</v>
      </c>
      <c r="F7047" t="s">
        <v>321</v>
      </c>
      <c r="G7047" t="s">
        <v>21</v>
      </c>
      <c r="H7047">
        <v>246455</v>
      </c>
      <c r="I7047" s="68" t="str">
        <f>VLOOKUP(E7047,Refs!$P$2:$R$29,3,FALSE)</f>
        <v>Y56</v>
      </c>
      <c r="J7047" s="68" t="str">
        <f>VLOOKUP(E7047,Refs!$P$2:$S$29,4,FALSE)</f>
        <v>London</v>
      </c>
      <c r="K7047" s="28">
        <f t="shared" si="224"/>
        <v>246455</v>
      </c>
    </row>
    <row r="7048" spans="1:11" x14ac:dyDescent="0.35">
      <c r="A7048" s="69">
        <f t="shared" si="225"/>
        <v>45809</v>
      </c>
      <c r="B7048" t="s">
        <v>921</v>
      </c>
      <c r="C7048" t="s">
        <v>274</v>
      </c>
      <c r="D7048" t="s">
        <v>897</v>
      </c>
      <c r="E7048" t="s">
        <v>320</v>
      </c>
      <c r="F7048" t="s">
        <v>321</v>
      </c>
      <c r="G7048" t="s">
        <v>71</v>
      </c>
      <c r="H7048">
        <v>5</v>
      </c>
      <c r="I7048" s="68" t="str">
        <f>VLOOKUP(E7048,Refs!$P$2:$R$29,3,FALSE)</f>
        <v>Y56</v>
      </c>
      <c r="J7048" s="68" t="str">
        <f>VLOOKUP(E7048,Refs!$P$2:$S$29,4,FALSE)</f>
        <v>London</v>
      </c>
      <c r="K7048" s="28">
        <f t="shared" si="224"/>
        <v>5</v>
      </c>
    </row>
    <row r="7049" spans="1:11" x14ac:dyDescent="0.35">
      <c r="A7049" s="69">
        <f t="shared" si="225"/>
        <v>45809</v>
      </c>
      <c r="B7049" t="s">
        <v>921</v>
      </c>
      <c r="C7049" t="s">
        <v>274</v>
      </c>
      <c r="D7049" t="s">
        <v>897</v>
      </c>
      <c r="E7049" t="s">
        <v>320</v>
      </c>
      <c r="F7049" t="s">
        <v>321</v>
      </c>
      <c r="G7049" t="s">
        <v>72</v>
      </c>
      <c r="H7049">
        <v>52</v>
      </c>
      <c r="I7049" s="68" t="str">
        <f>VLOOKUP(E7049,Refs!$P$2:$R$29,3,FALSE)</f>
        <v>Y56</v>
      </c>
      <c r="J7049" s="68" t="str">
        <f>VLOOKUP(E7049,Refs!$P$2:$S$29,4,FALSE)</f>
        <v>London</v>
      </c>
      <c r="K7049" s="28">
        <f t="shared" si="224"/>
        <v>52</v>
      </c>
    </row>
    <row r="7050" spans="1:11" x14ac:dyDescent="0.35">
      <c r="A7050" s="69">
        <f t="shared" si="225"/>
        <v>45809</v>
      </c>
      <c r="B7050" t="s">
        <v>921</v>
      </c>
      <c r="C7050" t="s">
        <v>274</v>
      </c>
      <c r="D7050" t="s">
        <v>897</v>
      </c>
      <c r="E7050" t="s">
        <v>320</v>
      </c>
      <c r="F7050" t="s">
        <v>321</v>
      </c>
      <c r="G7050" t="s">
        <v>73</v>
      </c>
      <c r="H7050">
        <v>22148</v>
      </c>
      <c r="I7050" s="68" t="str">
        <f>VLOOKUP(E7050,Refs!$P$2:$R$29,3,FALSE)</f>
        <v>Y56</v>
      </c>
      <c r="J7050" s="68" t="str">
        <f>VLOOKUP(E7050,Refs!$P$2:$S$29,4,FALSE)</f>
        <v>London</v>
      </c>
      <c r="K7050" s="28">
        <f t="shared" si="224"/>
        <v>22148</v>
      </c>
    </row>
    <row r="7051" spans="1:11" x14ac:dyDescent="0.35">
      <c r="A7051" s="69">
        <f t="shared" si="225"/>
        <v>45809</v>
      </c>
      <c r="B7051" t="s">
        <v>921</v>
      </c>
      <c r="C7051" t="s">
        <v>274</v>
      </c>
      <c r="D7051" t="s">
        <v>897</v>
      </c>
      <c r="E7051" t="s">
        <v>320</v>
      </c>
      <c r="F7051" t="s">
        <v>321</v>
      </c>
      <c r="G7051" t="s">
        <v>74</v>
      </c>
      <c r="H7051">
        <v>8775</v>
      </c>
      <c r="I7051" s="68" t="str">
        <f>VLOOKUP(E7051,Refs!$P$2:$R$29,3,FALSE)</f>
        <v>Y56</v>
      </c>
      <c r="J7051" s="68" t="str">
        <f>VLOOKUP(E7051,Refs!$P$2:$S$29,4,FALSE)</f>
        <v>London</v>
      </c>
      <c r="K7051" s="28">
        <f t="shared" si="224"/>
        <v>8775</v>
      </c>
    </row>
    <row r="7052" spans="1:11" x14ac:dyDescent="0.35">
      <c r="A7052" s="69">
        <f t="shared" si="225"/>
        <v>45809</v>
      </c>
      <c r="B7052" t="s">
        <v>921</v>
      </c>
      <c r="C7052" t="s">
        <v>274</v>
      </c>
      <c r="D7052" t="s">
        <v>897</v>
      </c>
      <c r="E7052" t="s">
        <v>320</v>
      </c>
      <c r="F7052" t="s">
        <v>321</v>
      </c>
      <c r="G7052" t="s">
        <v>75</v>
      </c>
      <c r="H7052">
        <v>78117311</v>
      </c>
      <c r="I7052" s="68" t="str">
        <f>VLOOKUP(E7052,Refs!$P$2:$R$29,3,FALSE)</f>
        <v>Y56</v>
      </c>
      <c r="J7052" s="68" t="str">
        <f>VLOOKUP(E7052,Refs!$P$2:$S$29,4,FALSE)</f>
        <v>London</v>
      </c>
      <c r="K7052" s="28">
        <f t="shared" si="224"/>
        <v>78117311</v>
      </c>
    </row>
    <row r="7053" spans="1:11" x14ac:dyDescent="0.35">
      <c r="A7053" s="69">
        <f t="shared" si="225"/>
        <v>45809</v>
      </c>
      <c r="B7053" t="s">
        <v>921</v>
      </c>
      <c r="C7053" t="s">
        <v>274</v>
      </c>
      <c r="D7053" t="s">
        <v>897</v>
      </c>
      <c r="E7053" t="s">
        <v>320</v>
      </c>
      <c r="F7053" t="s">
        <v>321</v>
      </c>
      <c r="G7053" t="s">
        <v>26</v>
      </c>
      <c r="H7053">
        <v>38378</v>
      </c>
      <c r="I7053" s="68" t="str">
        <f>VLOOKUP(E7053,Refs!$P$2:$R$29,3,FALSE)</f>
        <v>Y56</v>
      </c>
      <c r="J7053" s="68" t="str">
        <f>VLOOKUP(E7053,Refs!$P$2:$S$29,4,FALSE)</f>
        <v>London</v>
      </c>
      <c r="K7053" s="28">
        <f t="shared" si="224"/>
        <v>38378</v>
      </c>
    </row>
    <row r="7054" spans="1:11" x14ac:dyDescent="0.35">
      <c r="A7054" s="69">
        <f t="shared" si="225"/>
        <v>45809</v>
      </c>
      <c r="B7054" t="s">
        <v>921</v>
      </c>
      <c r="C7054" t="s">
        <v>274</v>
      </c>
      <c r="D7054" t="s">
        <v>897</v>
      </c>
      <c r="E7054" t="s">
        <v>320</v>
      </c>
      <c r="F7054" t="s">
        <v>321</v>
      </c>
      <c r="G7054" t="s">
        <v>76</v>
      </c>
      <c r="H7054">
        <v>1405</v>
      </c>
      <c r="I7054" s="68" t="str">
        <f>VLOOKUP(E7054,Refs!$P$2:$R$29,3,FALSE)</f>
        <v>Y56</v>
      </c>
      <c r="J7054" s="68" t="str">
        <f>VLOOKUP(E7054,Refs!$P$2:$S$29,4,FALSE)</f>
        <v>London</v>
      </c>
      <c r="K7054" s="28">
        <f t="shared" si="224"/>
        <v>1405</v>
      </c>
    </row>
    <row r="7055" spans="1:11" x14ac:dyDescent="0.35">
      <c r="A7055" s="69">
        <f t="shared" si="225"/>
        <v>45809</v>
      </c>
      <c r="B7055" t="s">
        <v>921</v>
      </c>
      <c r="C7055" t="s">
        <v>274</v>
      </c>
      <c r="D7055" t="s">
        <v>897</v>
      </c>
      <c r="E7055" t="s">
        <v>320</v>
      </c>
      <c r="F7055" t="s">
        <v>321</v>
      </c>
      <c r="G7055" t="s">
        <v>77</v>
      </c>
      <c r="H7055">
        <v>19607</v>
      </c>
      <c r="I7055" s="68" t="str">
        <f>VLOOKUP(E7055,Refs!$P$2:$R$29,3,FALSE)</f>
        <v>Y56</v>
      </c>
      <c r="J7055" s="68" t="str">
        <f>VLOOKUP(E7055,Refs!$P$2:$S$29,4,FALSE)</f>
        <v>London</v>
      </c>
      <c r="K7055" s="28">
        <f t="shared" si="224"/>
        <v>19607</v>
      </c>
    </row>
    <row r="7056" spans="1:11" x14ac:dyDescent="0.35">
      <c r="A7056" s="69">
        <f t="shared" si="225"/>
        <v>45809</v>
      </c>
      <c r="B7056" t="s">
        <v>921</v>
      </c>
      <c r="C7056" t="s">
        <v>274</v>
      </c>
      <c r="D7056" t="s">
        <v>897</v>
      </c>
      <c r="E7056" t="s">
        <v>320</v>
      </c>
      <c r="F7056" t="s">
        <v>321</v>
      </c>
      <c r="G7056" t="s">
        <v>78</v>
      </c>
      <c r="H7056">
        <v>6595</v>
      </c>
      <c r="I7056" s="68" t="str">
        <f>VLOOKUP(E7056,Refs!$P$2:$R$29,3,FALSE)</f>
        <v>Y56</v>
      </c>
      <c r="J7056" s="68" t="str">
        <f>VLOOKUP(E7056,Refs!$P$2:$S$29,4,FALSE)</f>
        <v>London</v>
      </c>
      <c r="K7056" s="28">
        <f t="shared" si="224"/>
        <v>6595</v>
      </c>
    </row>
    <row r="7057" spans="1:11" x14ac:dyDescent="0.35">
      <c r="A7057" s="69">
        <f t="shared" si="225"/>
        <v>45809</v>
      </c>
      <c r="B7057" t="s">
        <v>921</v>
      </c>
      <c r="C7057" t="s">
        <v>274</v>
      </c>
      <c r="D7057" t="s">
        <v>897</v>
      </c>
      <c r="E7057" t="s">
        <v>320</v>
      </c>
      <c r="F7057" t="s">
        <v>321</v>
      </c>
      <c r="G7057" t="s">
        <v>79</v>
      </c>
      <c r="H7057">
        <v>9164</v>
      </c>
      <c r="I7057" s="68" t="str">
        <f>VLOOKUP(E7057,Refs!$P$2:$R$29,3,FALSE)</f>
        <v>Y56</v>
      </c>
      <c r="J7057" s="68" t="str">
        <f>VLOOKUP(E7057,Refs!$P$2:$S$29,4,FALSE)</f>
        <v>London</v>
      </c>
      <c r="K7057" s="28">
        <f t="shared" si="224"/>
        <v>9164</v>
      </c>
    </row>
    <row r="7058" spans="1:11" x14ac:dyDescent="0.35">
      <c r="A7058" s="69">
        <f t="shared" si="225"/>
        <v>45809</v>
      </c>
      <c r="B7058" t="s">
        <v>921</v>
      </c>
      <c r="C7058" t="s">
        <v>274</v>
      </c>
      <c r="D7058" t="s">
        <v>897</v>
      </c>
      <c r="E7058" t="s">
        <v>320</v>
      </c>
      <c r="F7058" t="s">
        <v>321</v>
      </c>
      <c r="G7058" t="s">
        <v>80</v>
      </c>
      <c r="H7058">
        <v>1607</v>
      </c>
      <c r="I7058" s="68" t="str">
        <f>VLOOKUP(E7058,Refs!$P$2:$R$29,3,FALSE)</f>
        <v>Y56</v>
      </c>
      <c r="J7058" s="68" t="str">
        <f>VLOOKUP(E7058,Refs!$P$2:$S$29,4,FALSE)</f>
        <v>London</v>
      </c>
      <c r="K7058" s="28">
        <f t="shared" si="224"/>
        <v>1607</v>
      </c>
    </row>
    <row r="7059" spans="1:11" x14ac:dyDescent="0.35">
      <c r="A7059" s="69">
        <f t="shared" si="225"/>
        <v>45809</v>
      </c>
      <c r="B7059" t="s">
        <v>921</v>
      </c>
      <c r="C7059" t="s">
        <v>274</v>
      </c>
      <c r="D7059" t="s">
        <v>897</v>
      </c>
      <c r="E7059" t="s">
        <v>320</v>
      </c>
      <c r="F7059" t="s">
        <v>321</v>
      </c>
      <c r="G7059" t="s">
        <v>25</v>
      </c>
      <c r="H7059">
        <v>15778</v>
      </c>
      <c r="I7059" s="68" t="str">
        <f>VLOOKUP(E7059,Refs!$P$2:$R$29,3,FALSE)</f>
        <v>Y56</v>
      </c>
      <c r="J7059" s="68" t="str">
        <f>VLOOKUP(E7059,Refs!$P$2:$S$29,4,FALSE)</f>
        <v>London</v>
      </c>
      <c r="K7059" s="28">
        <f t="shared" si="224"/>
        <v>15778</v>
      </c>
    </row>
    <row r="7060" spans="1:11" x14ac:dyDescent="0.35">
      <c r="A7060" s="69">
        <f t="shared" si="225"/>
        <v>45809</v>
      </c>
      <c r="B7060" t="s">
        <v>921</v>
      </c>
      <c r="C7060" t="s">
        <v>274</v>
      </c>
      <c r="D7060" t="s">
        <v>897</v>
      </c>
      <c r="E7060" t="s">
        <v>320</v>
      </c>
      <c r="F7060" t="s">
        <v>321</v>
      </c>
      <c r="G7060" t="s">
        <v>81</v>
      </c>
      <c r="H7060">
        <v>21</v>
      </c>
      <c r="I7060" s="68" t="str">
        <f>VLOOKUP(E7060,Refs!$P$2:$R$29,3,FALSE)</f>
        <v>Y56</v>
      </c>
      <c r="J7060" s="68" t="str">
        <f>VLOOKUP(E7060,Refs!$P$2:$S$29,4,FALSE)</f>
        <v>London</v>
      </c>
      <c r="K7060" s="28">
        <f t="shared" si="224"/>
        <v>21</v>
      </c>
    </row>
    <row r="7061" spans="1:11" x14ac:dyDescent="0.35">
      <c r="A7061" s="69">
        <f t="shared" si="225"/>
        <v>45809</v>
      </c>
      <c r="B7061" t="s">
        <v>921</v>
      </c>
      <c r="C7061" t="s">
        <v>274</v>
      </c>
      <c r="D7061" t="s">
        <v>897</v>
      </c>
      <c r="E7061" t="s">
        <v>320</v>
      </c>
      <c r="F7061" t="s">
        <v>321</v>
      </c>
      <c r="G7061" t="s">
        <v>82</v>
      </c>
      <c r="H7061">
        <v>6772</v>
      </c>
      <c r="I7061" s="68" t="str">
        <f>VLOOKUP(E7061,Refs!$P$2:$R$29,3,FALSE)</f>
        <v>Y56</v>
      </c>
      <c r="J7061" s="68" t="str">
        <f>VLOOKUP(E7061,Refs!$P$2:$S$29,4,FALSE)</f>
        <v>London</v>
      </c>
      <c r="K7061" s="28">
        <f t="shared" si="224"/>
        <v>6772</v>
      </c>
    </row>
    <row r="7062" spans="1:11" x14ac:dyDescent="0.35">
      <c r="A7062" s="69">
        <f t="shared" si="225"/>
        <v>45809</v>
      </c>
      <c r="B7062" t="s">
        <v>921</v>
      </c>
      <c r="C7062" t="s">
        <v>274</v>
      </c>
      <c r="D7062" t="s">
        <v>897</v>
      </c>
      <c r="E7062" t="s">
        <v>320</v>
      </c>
      <c r="F7062" t="s">
        <v>321</v>
      </c>
      <c r="G7062" t="s">
        <v>83</v>
      </c>
      <c r="H7062">
        <v>1338</v>
      </c>
      <c r="I7062" s="68" t="str">
        <f>VLOOKUP(E7062,Refs!$P$2:$R$29,3,FALSE)</f>
        <v>Y56</v>
      </c>
      <c r="J7062" s="68" t="str">
        <f>VLOOKUP(E7062,Refs!$P$2:$S$29,4,FALSE)</f>
        <v>London</v>
      </c>
      <c r="K7062" s="28">
        <f t="shared" si="224"/>
        <v>1338</v>
      </c>
    </row>
    <row r="7063" spans="1:11" x14ac:dyDescent="0.35">
      <c r="A7063" s="69">
        <f t="shared" si="225"/>
        <v>45809</v>
      </c>
      <c r="B7063" t="s">
        <v>921</v>
      </c>
      <c r="C7063" t="s">
        <v>274</v>
      </c>
      <c r="D7063" t="s">
        <v>897</v>
      </c>
      <c r="E7063" t="s">
        <v>320</v>
      </c>
      <c r="F7063" t="s">
        <v>321</v>
      </c>
      <c r="G7063" t="s">
        <v>84</v>
      </c>
      <c r="H7063">
        <v>8348</v>
      </c>
      <c r="I7063" s="68" t="str">
        <f>VLOOKUP(E7063,Refs!$P$2:$R$29,3,FALSE)</f>
        <v>Y56</v>
      </c>
      <c r="J7063" s="68" t="str">
        <f>VLOOKUP(E7063,Refs!$P$2:$S$29,4,FALSE)</f>
        <v>London</v>
      </c>
      <c r="K7063" s="28">
        <f t="shared" si="224"/>
        <v>8348</v>
      </c>
    </row>
    <row r="7064" spans="1:11" x14ac:dyDescent="0.35">
      <c r="A7064" s="69">
        <f t="shared" si="225"/>
        <v>45809</v>
      </c>
      <c r="B7064" t="s">
        <v>921</v>
      </c>
      <c r="C7064" t="s">
        <v>274</v>
      </c>
      <c r="D7064" t="s">
        <v>897</v>
      </c>
      <c r="E7064" t="s">
        <v>320</v>
      </c>
      <c r="F7064" t="s">
        <v>321</v>
      </c>
      <c r="G7064" t="s">
        <v>85</v>
      </c>
      <c r="H7064">
        <v>27123</v>
      </c>
      <c r="I7064" s="68" t="str">
        <f>VLOOKUP(E7064,Refs!$P$2:$R$29,3,FALSE)</f>
        <v>Y56</v>
      </c>
      <c r="J7064" s="68" t="str">
        <f>VLOOKUP(E7064,Refs!$P$2:$S$29,4,FALSE)</f>
        <v>London</v>
      </c>
      <c r="K7064" s="28">
        <f t="shared" si="224"/>
        <v>27123</v>
      </c>
    </row>
    <row r="7065" spans="1:11" x14ac:dyDescent="0.35">
      <c r="A7065" s="69">
        <f t="shared" si="225"/>
        <v>45809</v>
      </c>
      <c r="B7065" t="s">
        <v>921</v>
      </c>
      <c r="C7065" t="s">
        <v>274</v>
      </c>
      <c r="D7065" t="s">
        <v>897</v>
      </c>
      <c r="E7065" t="s">
        <v>320</v>
      </c>
      <c r="F7065" t="s">
        <v>321</v>
      </c>
      <c r="G7065" t="s">
        <v>86</v>
      </c>
      <c r="H7065">
        <v>1793</v>
      </c>
      <c r="I7065" s="68" t="str">
        <f>VLOOKUP(E7065,Refs!$P$2:$R$29,3,FALSE)</f>
        <v>Y56</v>
      </c>
      <c r="J7065" s="68" t="str">
        <f>VLOOKUP(E7065,Refs!$P$2:$S$29,4,FALSE)</f>
        <v>London</v>
      </c>
      <c r="K7065" s="28">
        <f t="shared" si="224"/>
        <v>1793</v>
      </c>
    </row>
    <row r="7066" spans="1:11" x14ac:dyDescent="0.35">
      <c r="A7066" s="69">
        <f t="shared" si="225"/>
        <v>45809</v>
      </c>
      <c r="B7066" t="s">
        <v>921</v>
      </c>
      <c r="C7066" t="s">
        <v>274</v>
      </c>
      <c r="D7066" t="s">
        <v>897</v>
      </c>
      <c r="E7066" t="s">
        <v>320</v>
      </c>
      <c r="F7066" t="s">
        <v>321</v>
      </c>
      <c r="G7066" t="s">
        <v>87</v>
      </c>
      <c r="H7066">
        <v>906</v>
      </c>
      <c r="I7066" s="68" t="str">
        <f>VLOOKUP(E7066,Refs!$P$2:$R$29,3,FALSE)</f>
        <v>Y56</v>
      </c>
      <c r="J7066" s="68" t="str">
        <f>VLOOKUP(E7066,Refs!$P$2:$S$29,4,FALSE)</f>
        <v>London</v>
      </c>
      <c r="K7066" s="28">
        <f t="shared" si="224"/>
        <v>906</v>
      </c>
    </row>
    <row r="7067" spans="1:11" x14ac:dyDescent="0.35">
      <c r="A7067" s="69">
        <f t="shared" si="225"/>
        <v>45809</v>
      </c>
      <c r="B7067" t="s">
        <v>921</v>
      </c>
      <c r="C7067" t="s">
        <v>274</v>
      </c>
      <c r="D7067" t="s">
        <v>897</v>
      </c>
      <c r="E7067" t="s">
        <v>320</v>
      </c>
      <c r="F7067" t="s">
        <v>321</v>
      </c>
      <c r="G7067" t="s">
        <v>88</v>
      </c>
      <c r="H7067">
        <v>11563</v>
      </c>
      <c r="I7067" s="68" t="str">
        <f>VLOOKUP(E7067,Refs!$P$2:$R$29,3,FALSE)</f>
        <v>Y56</v>
      </c>
      <c r="J7067" s="68" t="str">
        <f>VLOOKUP(E7067,Refs!$P$2:$S$29,4,FALSE)</f>
        <v>London</v>
      </c>
      <c r="K7067" s="28">
        <f t="shared" si="224"/>
        <v>11563</v>
      </c>
    </row>
    <row r="7068" spans="1:11" x14ac:dyDescent="0.35">
      <c r="A7068" s="69">
        <f t="shared" si="225"/>
        <v>45809</v>
      </c>
      <c r="B7068" t="s">
        <v>921</v>
      </c>
      <c r="C7068" t="s">
        <v>274</v>
      </c>
      <c r="D7068" t="s">
        <v>897</v>
      </c>
      <c r="E7068" t="s">
        <v>320</v>
      </c>
      <c r="F7068" t="s">
        <v>321</v>
      </c>
      <c r="G7068" t="s">
        <v>89</v>
      </c>
      <c r="H7068">
        <v>45791</v>
      </c>
      <c r="I7068" s="68" t="str">
        <f>VLOOKUP(E7068,Refs!$P$2:$R$29,3,FALSE)</f>
        <v>Y56</v>
      </c>
      <c r="J7068" s="68" t="str">
        <f>VLOOKUP(E7068,Refs!$P$2:$S$29,4,FALSE)</f>
        <v>London</v>
      </c>
      <c r="K7068" s="28">
        <f t="shared" si="224"/>
        <v>45791</v>
      </c>
    </row>
    <row r="7069" spans="1:11" x14ac:dyDescent="0.35">
      <c r="A7069" s="69">
        <f t="shared" si="225"/>
        <v>45809</v>
      </c>
      <c r="B7069" t="s">
        <v>921</v>
      </c>
      <c r="C7069" t="s">
        <v>274</v>
      </c>
      <c r="D7069" t="s">
        <v>897</v>
      </c>
      <c r="E7069" t="s">
        <v>320</v>
      </c>
      <c r="F7069" t="s">
        <v>321</v>
      </c>
      <c r="G7069" t="s">
        <v>90</v>
      </c>
      <c r="H7069">
        <v>37362</v>
      </c>
      <c r="I7069" s="68" t="str">
        <f>VLOOKUP(E7069,Refs!$P$2:$R$29,3,FALSE)</f>
        <v>Y56</v>
      </c>
      <c r="J7069" s="68" t="str">
        <f>VLOOKUP(E7069,Refs!$P$2:$S$29,4,FALSE)</f>
        <v>London</v>
      </c>
      <c r="K7069" s="28">
        <f t="shared" si="224"/>
        <v>37362</v>
      </c>
    </row>
    <row r="7070" spans="1:11" x14ac:dyDescent="0.35">
      <c r="A7070" s="69">
        <f t="shared" si="225"/>
        <v>45809</v>
      </c>
      <c r="B7070" t="s">
        <v>921</v>
      </c>
      <c r="C7070" t="s">
        <v>274</v>
      </c>
      <c r="D7070" t="s">
        <v>897</v>
      </c>
      <c r="E7070" t="s">
        <v>320</v>
      </c>
      <c r="F7070" t="s">
        <v>321</v>
      </c>
      <c r="G7070" t="s">
        <v>27</v>
      </c>
      <c r="H7070">
        <v>3685</v>
      </c>
      <c r="I7070" s="68" t="str">
        <f>VLOOKUP(E7070,Refs!$P$2:$R$29,3,FALSE)</f>
        <v>Y56</v>
      </c>
      <c r="J7070" s="68" t="str">
        <f>VLOOKUP(E7070,Refs!$P$2:$S$29,4,FALSE)</f>
        <v>London</v>
      </c>
      <c r="K7070" s="28">
        <f t="shared" si="224"/>
        <v>3685</v>
      </c>
    </row>
    <row r="7071" spans="1:11" x14ac:dyDescent="0.35">
      <c r="A7071" s="69">
        <f t="shared" si="225"/>
        <v>45809</v>
      </c>
      <c r="B7071" t="s">
        <v>921</v>
      </c>
      <c r="C7071" t="s">
        <v>274</v>
      </c>
      <c r="D7071" t="s">
        <v>897</v>
      </c>
      <c r="E7071" t="s">
        <v>320</v>
      </c>
      <c r="F7071" t="s">
        <v>321</v>
      </c>
      <c r="G7071" t="s">
        <v>29</v>
      </c>
      <c r="H7071">
        <v>4378</v>
      </c>
      <c r="I7071" s="68" t="str">
        <f>VLOOKUP(E7071,Refs!$P$2:$R$29,3,FALSE)</f>
        <v>Y56</v>
      </c>
      <c r="J7071" s="68" t="str">
        <f>VLOOKUP(E7071,Refs!$P$2:$S$29,4,FALSE)</f>
        <v>London</v>
      </c>
      <c r="K7071" s="28">
        <f t="shared" si="224"/>
        <v>4378</v>
      </c>
    </row>
    <row r="7072" spans="1:11" x14ac:dyDescent="0.35">
      <c r="A7072" s="69">
        <f t="shared" si="225"/>
        <v>45809</v>
      </c>
      <c r="B7072" t="s">
        <v>921</v>
      </c>
      <c r="C7072" t="s">
        <v>274</v>
      </c>
      <c r="D7072" t="s">
        <v>897</v>
      </c>
      <c r="E7072" t="s">
        <v>320</v>
      </c>
      <c r="F7072" t="s">
        <v>321</v>
      </c>
      <c r="G7072" t="s">
        <v>91</v>
      </c>
      <c r="H7072">
        <v>3675</v>
      </c>
      <c r="I7072" s="68" t="str">
        <f>VLOOKUP(E7072,Refs!$P$2:$R$29,3,FALSE)</f>
        <v>Y56</v>
      </c>
      <c r="J7072" s="68" t="str">
        <f>VLOOKUP(E7072,Refs!$P$2:$S$29,4,FALSE)</f>
        <v>London</v>
      </c>
      <c r="K7072" s="28">
        <f t="shared" si="224"/>
        <v>3675</v>
      </c>
    </row>
    <row r="7073" spans="1:11" x14ac:dyDescent="0.35">
      <c r="A7073" s="69">
        <f t="shared" si="225"/>
        <v>45809</v>
      </c>
      <c r="B7073" t="s">
        <v>921</v>
      </c>
      <c r="C7073" t="s">
        <v>274</v>
      </c>
      <c r="D7073" t="s">
        <v>897</v>
      </c>
      <c r="E7073" t="s">
        <v>320</v>
      </c>
      <c r="F7073" t="s">
        <v>321</v>
      </c>
      <c r="G7073" t="s">
        <v>92</v>
      </c>
      <c r="H7073">
        <v>39</v>
      </c>
      <c r="I7073" s="68" t="str">
        <f>VLOOKUP(E7073,Refs!$P$2:$R$29,3,FALSE)</f>
        <v>Y56</v>
      </c>
      <c r="J7073" s="68" t="str">
        <f>VLOOKUP(E7073,Refs!$P$2:$S$29,4,FALSE)</f>
        <v>London</v>
      </c>
      <c r="K7073" s="28">
        <f t="shared" si="224"/>
        <v>39</v>
      </c>
    </row>
    <row r="7074" spans="1:11" x14ac:dyDescent="0.35">
      <c r="A7074" s="69">
        <f t="shared" si="225"/>
        <v>45809</v>
      </c>
      <c r="B7074" t="s">
        <v>921</v>
      </c>
      <c r="C7074" t="s">
        <v>274</v>
      </c>
      <c r="D7074" t="s">
        <v>897</v>
      </c>
      <c r="E7074" t="s">
        <v>320</v>
      </c>
      <c r="F7074" t="s">
        <v>321</v>
      </c>
      <c r="G7074" t="s">
        <v>93</v>
      </c>
      <c r="H7074">
        <v>1751</v>
      </c>
      <c r="I7074" s="68" t="str">
        <f>VLOOKUP(E7074,Refs!$P$2:$R$29,3,FALSE)</f>
        <v>Y56</v>
      </c>
      <c r="J7074" s="68" t="str">
        <f>VLOOKUP(E7074,Refs!$P$2:$S$29,4,FALSE)</f>
        <v>London</v>
      </c>
      <c r="K7074" s="28">
        <f t="shared" si="224"/>
        <v>1751</v>
      </c>
    </row>
    <row r="7075" spans="1:11" x14ac:dyDescent="0.35">
      <c r="A7075" s="69">
        <f t="shared" si="225"/>
        <v>45809</v>
      </c>
      <c r="B7075" t="s">
        <v>921</v>
      </c>
      <c r="C7075" t="s">
        <v>274</v>
      </c>
      <c r="D7075" t="s">
        <v>897</v>
      </c>
      <c r="E7075" t="s">
        <v>320</v>
      </c>
      <c r="F7075" t="s">
        <v>321</v>
      </c>
      <c r="G7075" t="s">
        <v>94</v>
      </c>
      <c r="H7075">
        <v>148</v>
      </c>
      <c r="I7075" s="68" t="str">
        <f>VLOOKUP(E7075,Refs!$P$2:$R$29,3,FALSE)</f>
        <v>Y56</v>
      </c>
      <c r="J7075" s="68" t="str">
        <f>VLOOKUP(E7075,Refs!$P$2:$S$29,4,FALSE)</f>
        <v>London</v>
      </c>
      <c r="K7075" s="28">
        <f t="shared" si="224"/>
        <v>148</v>
      </c>
    </row>
    <row r="7076" spans="1:11" x14ac:dyDescent="0.35">
      <c r="A7076" s="69">
        <f t="shared" si="225"/>
        <v>45809</v>
      </c>
      <c r="B7076" t="s">
        <v>921</v>
      </c>
      <c r="C7076" t="s">
        <v>274</v>
      </c>
      <c r="D7076" t="s">
        <v>897</v>
      </c>
      <c r="E7076" t="s">
        <v>320</v>
      </c>
      <c r="F7076" t="s">
        <v>321</v>
      </c>
      <c r="G7076" t="s">
        <v>95</v>
      </c>
      <c r="H7076">
        <v>1060</v>
      </c>
      <c r="I7076" s="68" t="str">
        <f>VLOOKUP(E7076,Refs!$P$2:$R$29,3,FALSE)</f>
        <v>Y56</v>
      </c>
      <c r="J7076" s="68" t="str">
        <f>VLOOKUP(E7076,Refs!$P$2:$S$29,4,FALSE)</f>
        <v>London</v>
      </c>
      <c r="K7076" s="28">
        <f t="shared" si="224"/>
        <v>1060</v>
      </c>
    </row>
    <row r="7077" spans="1:11" x14ac:dyDescent="0.35">
      <c r="A7077" s="69">
        <f t="shared" si="225"/>
        <v>45809</v>
      </c>
      <c r="B7077" t="s">
        <v>921</v>
      </c>
      <c r="C7077" t="s">
        <v>274</v>
      </c>
      <c r="D7077" t="s">
        <v>897</v>
      </c>
      <c r="E7077" t="s">
        <v>320</v>
      </c>
      <c r="F7077" t="s">
        <v>321</v>
      </c>
      <c r="G7077" t="s">
        <v>96</v>
      </c>
      <c r="H7077">
        <v>66</v>
      </c>
      <c r="I7077" s="68" t="str">
        <f>VLOOKUP(E7077,Refs!$P$2:$R$29,3,FALSE)</f>
        <v>Y56</v>
      </c>
      <c r="J7077" s="68" t="str">
        <f>VLOOKUP(E7077,Refs!$P$2:$S$29,4,FALSE)</f>
        <v>London</v>
      </c>
      <c r="K7077" s="28">
        <f t="shared" si="224"/>
        <v>66</v>
      </c>
    </row>
    <row r="7078" spans="1:11" x14ac:dyDescent="0.35">
      <c r="A7078" s="69">
        <f t="shared" si="225"/>
        <v>45809</v>
      </c>
      <c r="B7078" t="s">
        <v>921</v>
      </c>
      <c r="C7078" t="s">
        <v>274</v>
      </c>
      <c r="D7078" t="s">
        <v>897</v>
      </c>
      <c r="E7078" t="s">
        <v>320</v>
      </c>
      <c r="F7078" t="s">
        <v>321</v>
      </c>
      <c r="G7078" t="s">
        <v>97</v>
      </c>
      <c r="H7078">
        <v>4186</v>
      </c>
      <c r="I7078" s="68" t="str">
        <f>VLOOKUP(E7078,Refs!$P$2:$R$29,3,FALSE)</f>
        <v>Y56</v>
      </c>
      <c r="J7078" s="68" t="str">
        <f>VLOOKUP(E7078,Refs!$P$2:$S$29,4,FALSE)</f>
        <v>London</v>
      </c>
      <c r="K7078" s="28">
        <f t="shared" si="224"/>
        <v>4186</v>
      </c>
    </row>
    <row r="7079" spans="1:11" x14ac:dyDescent="0.35">
      <c r="A7079" s="69">
        <f t="shared" si="225"/>
        <v>45809</v>
      </c>
      <c r="B7079" t="s">
        <v>921</v>
      </c>
      <c r="C7079" t="s">
        <v>274</v>
      </c>
      <c r="D7079" t="s">
        <v>897</v>
      </c>
      <c r="E7079" t="s">
        <v>320</v>
      </c>
      <c r="F7079" t="s">
        <v>321</v>
      </c>
      <c r="G7079" t="s">
        <v>31</v>
      </c>
      <c r="H7079">
        <v>3319</v>
      </c>
      <c r="I7079" s="68" t="str">
        <f>VLOOKUP(E7079,Refs!$P$2:$R$29,3,FALSE)</f>
        <v>Y56</v>
      </c>
      <c r="J7079" s="68" t="str">
        <f>VLOOKUP(E7079,Refs!$P$2:$S$29,4,FALSE)</f>
        <v>London</v>
      </c>
      <c r="K7079" s="28">
        <f t="shared" si="224"/>
        <v>3319</v>
      </c>
    </row>
    <row r="7080" spans="1:11" x14ac:dyDescent="0.35">
      <c r="A7080" s="69">
        <f t="shared" si="225"/>
        <v>45809</v>
      </c>
      <c r="B7080" t="s">
        <v>921</v>
      </c>
      <c r="C7080" t="s">
        <v>274</v>
      </c>
      <c r="D7080" t="s">
        <v>897</v>
      </c>
      <c r="E7080" t="s">
        <v>320</v>
      </c>
      <c r="F7080" t="s">
        <v>321</v>
      </c>
      <c r="G7080" t="s">
        <v>98</v>
      </c>
      <c r="H7080">
        <v>7734</v>
      </c>
      <c r="I7080" s="68" t="str">
        <f>VLOOKUP(E7080,Refs!$P$2:$R$29,3,FALSE)</f>
        <v>Y56</v>
      </c>
      <c r="J7080" s="68" t="str">
        <f>VLOOKUP(E7080,Refs!$P$2:$S$29,4,FALSE)</f>
        <v>London</v>
      </c>
      <c r="K7080" s="28">
        <f t="shared" si="224"/>
        <v>7734</v>
      </c>
    </row>
    <row r="7081" spans="1:11" x14ac:dyDescent="0.35">
      <c r="A7081" s="69">
        <f t="shared" si="225"/>
        <v>45809</v>
      </c>
      <c r="B7081" t="s">
        <v>921</v>
      </c>
      <c r="C7081" t="s">
        <v>274</v>
      </c>
      <c r="D7081" t="s">
        <v>897</v>
      </c>
      <c r="E7081" t="s">
        <v>320</v>
      </c>
      <c r="F7081" t="s">
        <v>321</v>
      </c>
      <c r="G7081" t="s">
        <v>99</v>
      </c>
      <c r="H7081">
        <v>3875</v>
      </c>
      <c r="I7081" s="68" t="str">
        <f>VLOOKUP(E7081,Refs!$P$2:$R$29,3,FALSE)</f>
        <v>Y56</v>
      </c>
      <c r="J7081" s="68" t="str">
        <f>VLOOKUP(E7081,Refs!$P$2:$S$29,4,FALSE)</f>
        <v>London</v>
      </c>
      <c r="K7081" s="28">
        <f t="shared" si="224"/>
        <v>3875</v>
      </c>
    </row>
    <row r="7082" spans="1:11" x14ac:dyDescent="0.35">
      <c r="A7082" s="69">
        <f t="shared" si="225"/>
        <v>45809</v>
      </c>
      <c r="B7082" t="s">
        <v>921</v>
      </c>
      <c r="C7082" t="s">
        <v>274</v>
      </c>
      <c r="D7082" t="s">
        <v>897</v>
      </c>
      <c r="E7082" t="s">
        <v>320</v>
      </c>
      <c r="F7082" t="s">
        <v>321</v>
      </c>
      <c r="G7082" t="s">
        <v>100</v>
      </c>
      <c r="H7082">
        <v>3491</v>
      </c>
      <c r="I7082" s="68" t="str">
        <f>VLOOKUP(E7082,Refs!$P$2:$R$29,3,FALSE)</f>
        <v>Y56</v>
      </c>
      <c r="J7082" s="68" t="str">
        <f>VLOOKUP(E7082,Refs!$P$2:$S$29,4,FALSE)</f>
        <v>London</v>
      </c>
      <c r="K7082" s="28">
        <f t="shared" si="224"/>
        <v>3491</v>
      </c>
    </row>
    <row r="7083" spans="1:11" x14ac:dyDescent="0.35">
      <c r="A7083" s="69">
        <f t="shared" si="225"/>
        <v>45809</v>
      </c>
      <c r="B7083" t="s">
        <v>921</v>
      </c>
      <c r="C7083" t="s">
        <v>274</v>
      </c>
      <c r="D7083" t="s">
        <v>897</v>
      </c>
      <c r="E7083" t="s">
        <v>320</v>
      </c>
      <c r="F7083" t="s">
        <v>321</v>
      </c>
      <c r="G7083" t="s">
        <v>101</v>
      </c>
      <c r="H7083">
        <v>384</v>
      </c>
      <c r="I7083" s="68" t="str">
        <f>VLOOKUP(E7083,Refs!$P$2:$R$29,3,FALSE)</f>
        <v>Y56</v>
      </c>
      <c r="J7083" s="68" t="str">
        <f>VLOOKUP(E7083,Refs!$P$2:$S$29,4,FALSE)</f>
        <v>London</v>
      </c>
      <c r="K7083" s="28">
        <f t="shared" si="224"/>
        <v>384</v>
      </c>
    </row>
    <row r="7084" spans="1:11" x14ac:dyDescent="0.35">
      <c r="A7084" s="69">
        <f t="shared" si="225"/>
        <v>45809</v>
      </c>
      <c r="B7084" t="s">
        <v>921</v>
      </c>
      <c r="C7084" t="s">
        <v>274</v>
      </c>
      <c r="D7084" t="s">
        <v>897</v>
      </c>
      <c r="E7084" t="s">
        <v>320</v>
      </c>
      <c r="F7084" t="s">
        <v>321</v>
      </c>
      <c r="G7084" t="s">
        <v>102</v>
      </c>
      <c r="H7084">
        <v>976</v>
      </c>
      <c r="I7084" s="68" t="str">
        <f>VLOOKUP(E7084,Refs!$P$2:$R$29,3,FALSE)</f>
        <v>Y56</v>
      </c>
      <c r="J7084" s="68" t="str">
        <f>VLOOKUP(E7084,Refs!$P$2:$S$29,4,FALSE)</f>
        <v>London</v>
      </c>
      <c r="K7084" s="28">
        <f t="shared" si="224"/>
        <v>976</v>
      </c>
    </row>
    <row r="7085" spans="1:11" x14ac:dyDescent="0.35">
      <c r="A7085" s="69">
        <f t="shared" si="225"/>
        <v>45809</v>
      </c>
      <c r="B7085" t="s">
        <v>921</v>
      </c>
      <c r="C7085" t="s">
        <v>274</v>
      </c>
      <c r="D7085" t="s">
        <v>897</v>
      </c>
      <c r="E7085" t="s">
        <v>320</v>
      </c>
      <c r="F7085" t="s">
        <v>321</v>
      </c>
      <c r="G7085" t="s">
        <v>103</v>
      </c>
      <c r="H7085">
        <v>150</v>
      </c>
      <c r="I7085" s="68" t="str">
        <f>VLOOKUP(E7085,Refs!$P$2:$R$29,3,FALSE)</f>
        <v>Y56</v>
      </c>
      <c r="J7085" s="68" t="str">
        <f>VLOOKUP(E7085,Refs!$P$2:$S$29,4,FALSE)</f>
        <v>London</v>
      </c>
      <c r="K7085" s="28">
        <f t="shared" si="224"/>
        <v>150</v>
      </c>
    </row>
    <row r="7086" spans="1:11" x14ac:dyDescent="0.35">
      <c r="A7086" s="69">
        <f t="shared" si="225"/>
        <v>45809</v>
      </c>
      <c r="B7086" t="s">
        <v>921</v>
      </c>
      <c r="C7086" t="s">
        <v>274</v>
      </c>
      <c r="D7086" t="s">
        <v>897</v>
      </c>
      <c r="E7086" t="s">
        <v>320</v>
      </c>
      <c r="F7086" t="s">
        <v>321</v>
      </c>
      <c r="G7086" t="s">
        <v>104</v>
      </c>
      <c r="H7086">
        <v>3054</v>
      </c>
      <c r="I7086" s="68" t="str">
        <f>VLOOKUP(E7086,Refs!$P$2:$R$29,3,FALSE)</f>
        <v>Y56</v>
      </c>
      <c r="J7086" s="68" t="str">
        <f>VLOOKUP(E7086,Refs!$P$2:$S$29,4,FALSE)</f>
        <v>London</v>
      </c>
      <c r="K7086" s="28">
        <f t="shared" si="224"/>
        <v>3054</v>
      </c>
    </row>
    <row r="7087" spans="1:11" x14ac:dyDescent="0.35">
      <c r="A7087" s="69">
        <f t="shared" si="225"/>
        <v>45809</v>
      </c>
      <c r="B7087" t="s">
        <v>921</v>
      </c>
      <c r="C7087" t="s">
        <v>274</v>
      </c>
      <c r="D7087" t="s">
        <v>897</v>
      </c>
      <c r="E7087" t="s">
        <v>320</v>
      </c>
      <c r="F7087" t="s">
        <v>321</v>
      </c>
      <c r="G7087" t="s">
        <v>105</v>
      </c>
      <c r="H7087">
        <v>33736403</v>
      </c>
      <c r="I7087" s="68" t="str">
        <f>VLOOKUP(E7087,Refs!$P$2:$R$29,3,FALSE)</f>
        <v>Y56</v>
      </c>
      <c r="J7087" s="68" t="str">
        <f>VLOOKUP(E7087,Refs!$P$2:$S$29,4,FALSE)</f>
        <v>London</v>
      </c>
      <c r="K7087" s="28">
        <f t="shared" si="224"/>
        <v>33736403</v>
      </c>
    </row>
    <row r="7088" spans="1:11" x14ac:dyDescent="0.35">
      <c r="A7088" s="69">
        <f t="shared" si="225"/>
        <v>45809</v>
      </c>
      <c r="B7088" t="s">
        <v>921</v>
      </c>
      <c r="C7088" t="s">
        <v>274</v>
      </c>
      <c r="D7088" t="s">
        <v>897</v>
      </c>
      <c r="E7088" t="s">
        <v>320</v>
      </c>
      <c r="F7088" t="s">
        <v>321</v>
      </c>
      <c r="G7088" t="s">
        <v>106</v>
      </c>
      <c r="H7088">
        <v>4633</v>
      </c>
      <c r="I7088" s="68" t="str">
        <f>VLOOKUP(E7088,Refs!$P$2:$R$29,3,FALSE)</f>
        <v>Y56</v>
      </c>
      <c r="J7088" s="68" t="str">
        <f>VLOOKUP(E7088,Refs!$P$2:$S$29,4,FALSE)</f>
        <v>London</v>
      </c>
      <c r="K7088" s="28">
        <f t="shared" si="224"/>
        <v>4633</v>
      </c>
    </row>
    <row r="7089" spans="1:11" x14ac:dyDescent="0.35">
      <c r="A7089" s="69">
        <f t="shared" si="225"/>
        <v>45809</v>
      </c>
      <c r="B7089" t="s">
        <v>921</v>
      </c>
      <c r="C7089" t="s">
        <v>274</v>
      </c>
      <c r="D7089" t="s">
        <v>897</v>
      </c>
      <c r="E7089" t="s">
        <v>320</v>
      </c>
      <c r="F7089" t="s">
        <v>321</v>
      </c>
      <c r="G7089" t="s">
        <v>107</v>
      </c>
      <c r="H7089">
        <v>2237</v>
      </c>
      <c r="I7089" s="68" t="str">
        <f>VLOOKUP(E7089,Refs!$P$2:$R$29,3,FALSE)</f>
        <v>Y56</v>
      </c>
      <c r="J7089" s="68" t="str">
        <f>VLOOKUP(E7089,Refs!$P$2:$S$29,4,FALSE)</f>
        <v>London</v>
      </c>
      <c r="K7089" s="28">
        <f t="shared" si="224"/>
        <v>2237</v>
      </c>
    </row>
    <row r="7090" spans="1:11" x14ac:dyDescent="0.35">
      <c r="A7090" s="69">
        <f t="shared" si="225"/>
        <v>45809</v>
      </c>
      <c r="B7090" t="s">
        <v>921</v>
      </c>
      <c r="C7090" t="s">
        <v>274</v>
      </c>
      <c r="D7090" t="s">
        <v>897</v>
      </c>
      <c r="E7090" t="s">
        <v>320</v>
      </c>
      <c r="F7090" t="s">
        <v>321</v>
      </c>
      <c r="G7090" t="s">
        <v>108</v>
      </c>
      <c r="H7090">
        <v>117</v>
      </c>
      <c r="I7090" s="68" t="str">
        <f>VLOOKUP(E7090,Refs!$P$2:$R$29,3,FALSE)</f>
        <v>Y56</v>
      </c>
      <c r="J7090" s="68" t="str">
        <f>VLOOKUP(E7090,Refs!$P$2:$S$29,4,FALSE)</f>
        <v>London</v>
      </c>
      <c r="K7090" s="28">
        <f t="shared" si="224"/>
        <v>117</v>
      </c>
    </row>
    <row r="7091" spans="1:11" x14ac:dyDescent="0.35">
      <c r="A7091" s="69">
        <f t="shared" si="225"/>
        <v>45809</v>
      </c>
      <c r="B7091" t="s">
        <v>921</v>
      </c>
      <c r="C7091" t="s">
        <v>274</v>
      </c>
      <c r="D7091" t="s">
        <v>897</v>
      </c>
      <c r="E7091" t="s">
        <v>320</v>
      </c>
      <c r="F7091" t="s">
        <v>321</v>
      </c>
      <c r="G7091" t="s">
        <v>109</v>
      </c>
      <c r="H7091">
        <v>1549</v>
      </c>
      <c r="I7091" s="68" t="str">
        <f>VLOOKUP(E7091,Refs!$P$2:$R$29,3,FALSE)</f>
        <v>Y56</v>
      </c>
      <c r="J7091" s="68" t="str">
        <f>VLOOKUP(E7091,Refs!$P$2:$S$29,4,FALSE)</f>
        <v>London</v>
      </c>
      <c r="K7091" s="28">
        <f t="shared" si="224"/>
        <v>1549</v>
      </c>
    </row>
    <row r="7092" spans="1:11" x14ac:dyDescent="0.35">
      <c r="A7092" s="69">
        <f t="shared" si="225"/>
        <v>45809</v>
      </c>
      <c r="B7092" t="s">
        <v>921</v>
      </c>
      <c r="C7092" t="s">
        <v>274</v>
      </c>
      <c r="D7092" t="s">
        <v>897</v>
      </c>
      <c r="E7092" t="s">
        <v>320</v>
      </c>
      <c r="F7092" t="s">
        <v>321</v>
      </c>
      <c r="G7092" t="s">
        <v>110</v>
      </c>
      <c r="H7092">
        <v>21667173</v>
      </c>
      <c r="I7092" s="68" t="str">
        <f>VLOOKUP(E7092,Refs!$P$2:$R$29,3,FALSE)</f>
        <v>Y56</v>
      </c>
      <c r="J7092" s="68" t="str">
        <f>VLOOKUP(E7092,Refs!$P$2:$S$29,4,FALSE)</f>
        <v>London</v>
      </c>
      <c r="K7092" s="28">
        <f t="shared" si="224"/>
        <v>21667173</v>
      </c>
    </row>
    <row r="7093" spans="1:11" x14ac:dyDescent="0.35">
      <c r="A7093" s="69">
        <f t="shared" si="225"/>
        <v>45809</v>
      </c>
      <c r="B7093" t="s">
        <v>921</v>
      </c>
      <c r="C7093" t="s">
        <v>274</v>
      </c>
      <c r="D7093" t="s">
        <v>897</v>
      </c>
      <c r="E7093" t="s">
        <v>320</v>
      </c>
      <c r="F7093" t="s">
        <v>321</v>
      </c>
      <c r="G7093" t="s">
        <v>111</v>
      </c>
      <c r="H7093">
        <v>842</v>
      </c>
      <c r="I7093" s="68" t="str">
        <f>VLOOKUP(E7093,Refs!$P$2:$R$29,3,FALSE)</f>
        <v>Y56</v>
      </c>
      <c r="J7093" s="68" t="str">
        <f>VLOOKUP(E7093,Refs!$P$2:$S$29,4,FALSE)</f>
        <v>London</v>
      </c>
      <c r="K7093" s="28">
        <f t="shared" si="224"/>
        <v>842</v>
      </c>
    </row>
    <row r="7094" spans="1:11" x14ac:dyDescent="0.35">
      <c r="A7094" s="69">
        <f t="shared" si="225"/>
        <v>45809</v>
      </c>
      <c r="B7094" t="s">
        <v>921</v>
      </c>
      <c r="C7094" t="s">
        <v>274</v>
      </c>
      <c r="D7094" t="s">
        <v>897</v>
      </c>
      <c r="E7094" t="s">
        <v>320</v>
      </c>
      <c r="F7094" t="s">
        <v>321</v>
      </c>
      <c r="G7094" t="s">
        <v>814</v>
      </c>
      <c r="H7094">
        <v>14134</v>
      </c>
      <c r="I7094" s="68" t="str">
        <f>VLOOKUP(E7094,Refs!$P$2:$R$29,3,FALSE)</f>
        <v>Y56</v>
      </c>
      <c r="J7094" s="68" t="str">
        <f>VLOOKUP(E7094,Refs!$P$2:$S$29,4,FALSE)</f>
        <v>London</v>
      </c>
      <c r="K7094" s="28">
        <f t="shared" si="224"/>
        <v>14134</v>
      </c>
    </row>
    <row r="7095" spans="1:11" x14ac:dyDescent="0.35">
      <c r="A7095" s="69">
        <f t="shared" si="225"/>
        <v>45809</v>
      </c>
      <c r="B7095" t="s">
        <v>921</v>
      </c>
      <c r="C7095" t="s">
        <v>274</v>
      </c>
      <c r="D7095" t="s">
        <v>897</v>
      </c>
      <c r="E7095" t="s">
        <v>320</v>
      </c>
      <c r="F7095" t="s">
        <v>321</v>
      </c>
      <c r="G7095" t="s">
        <v>815</v>
      </c>
      <c r="H7095">
        <v>181</v>
      </c>
      <c r="I7095" s="68" t="str">
        <f>VLOOKUP(E7095,Refs!$P$2:$R$29,3,FALSE)</f>
        <v>Y56</v>
      </c>
      <c r="J7095" s="68" t="str">
        <f>VLOOKUP(E7095,Refs!$P$2:$S$29,4,FALSE)</f>
        <v>London</v>
      </c>
      <c r="K7095" s="28">
        <f t="shared" si="224"/>
        <v>181</v>
      </c>
    </row>
    <row r="7096" spans="1:11" x14ac:dyDescent="0.35">
      <c r="A7096" s="69">
        <f t="shared" si="225"/>
        <v>45809</v>
      </c>
      <c r="B7096" t="s">
        <v>921</v>
      </c>
      <c r="C7096" t="s">
        <v>274</v>
      </c>
      <c r="D7096" t="s">
        <v>897</v>
      </c>
      <c r="E7096" t="s">
        <v>320</v>
      </c>
      <c r="F7096" t="s">
        <v>321</v>
      </c>
      <c r="G7096" t="s">
        <v>112</v>
      </c>
      <c r="H7096">
        <v>19948</v>
      </c>
      <c r="I7096" s="68" t="str">
        <f>VLOOKUP(E7096,Refs!$P$2:$R$29,3,FALSE)</f>
        <v>Y56</v>
      </c>
      <c r="J7096" s="68" t="str">
        <f>VLOOKUP(E7096,Refs!$P$2:$S$29,4,FALSE)</f>
        <v>London</v>
      </c>
      <c r="K7096" s="28">
        <f t="shared" si="224"/>
        <v>19948</v>
      </c>
    </row>
    <row r="7097" spans="1:11" x14ac:dyDescent="0.35">
      <c r="A7097" s="69">
        <f t="shared" si="225"/>
        <v>45809</v>
      </c>
      <c r="B7097" t="s">
        <v>921</v>
      </c>
      <c r="C7097" t="s">
        <v>274</v>
      </c>
      <c r="D7097" t="s">
        <v>897</v>
      </c>
      <c r="E7097" t="s">
        <v>320</v>
      </c>
      <c r="F7097" t="s">
        <v>321</v>
      </c>
      <c r="G7097" t="s">
        <v>113</v>
      </c>
      <c r="H7097">
        <v>1</v>
      </c>
      <c r="I7097" s="68" t="str">
        <f>VLOOKUP(E7097,Refs!$P$2:$R$29,3,FALSE)</f>
        <v>Y56</v>
      </c>
      <c r="J7097" s="68" t="str">
        <f>VLOOKUP(E7097,Refs!$P$2:$S$29,4,FALSE)</f>
        <v>London</v>
      </c>
      <c r="K7097" s="28">
        <f t="shared" si="224"/>
        <v>1</v>
      </c>
    </row>
    <row r="7098" spans="1:11" x14ac:dyDescent="0.35">
      <c r="A7098" s="69">
        <f t="shared" si="225"/>
        <v>45809</v>
      </c>
      <c r="B7098" t="s">
        <v>921</v>
      </c>
      <c r="C7098" t="s">
        <v>274</v>
      </c>
      <c r="D7098" t="s">
        <v>897</v>
      </c>
      <c r="E7098" t="s">
        <v>320</v>
      </c>
      <c r="F7098" t="s">
        <v>321</v>
      </c>
      <c r="G7098" t="s">
        <v>114</v>
      </c>
      <c r="H7098">
        <v>12625</v>
      </c>
      <c r="I7098" s="68" t="str">
        <f>VLOOKUP(E7098,Refs!$P$2:$R$29,3,FALSE)</f>
        <v>Y56</v>
      </c>
      <c r="J7098" s="68" t="str">
        <f>VLOOKUP(E7098,Refs!$P$2:$S$29,4,FALSE)</f>
        <v>London</v>
      </c>
      <c r="K7098" s="28">
        <f t="shared" si="224"/>
        <v>12625</v>
      </c>
    </row>
    <row r="7099" spans="1:11" x14ac:dyDescent="0.35">
      <c r="A7099" s="69">
        <f t="shared" si="225"/>
        <v>45809</v>
      </c>
      <c r="B7099" t="s">
        <v>921</v>
      </c>
      <c r="C7099" t="s">
        <v>274</v>
      </c>
      <c r="D7099" t="s">
        <v>897</v>
      </c>
      <c r="E7099" t="s">
        <v>320</v>
      </c>
      <c r="F7099" t="s">
        <v>321</v>
      </c>
      <c r="G7099" t="s">
        <v>115</v>
      </c>
      <c r="H7099">
        <v>13233</v>
      </c>
      <c r="I7099" s="68" t="str">
        <f>VLOOKUP(E7099,Refs!$P$2:$R$29,3,FALSE)</f>
        <v>Y56</v>
      </c>
      <c r="J7099" s="68" t="str">
        <f>VLOOKUP(E7099,Refs!$P$2:$S$29,4,FALSE)</f>
        <v>London</v>
      </c>
      <c r="K7099" s="28">
        <f t="shared" si="224"/>
        <v>13233</v>
      </c>
    </row>
    <row r="7100" spans="1:11" x14ac:dyDescent="0.35">
      <c r="A7100" s="69">
        <f t="shared" si="225"/>
        <v>45809</v>
      </c>
      <c r="B7100" t="s">
        <v>921</v>
      </c>
      <c r="C7100" t="s">
        <v>274</v>
      </c>
      <c r="D7100" t="s">
        <v>897</v>
      </c>
      <c r="E7100" t="s">
        <v>320</v>
      </c>
      <c r="F7100" t="s">
        <v>321</v>
      </c>
      <c r="G7100" t="s">
        <v>116</v>
      </c>
      <c r="H7100">
        <v>6733</v>
      </c>
      <c r="I7100" s="68" t="str">
        <f>VLOOKUP(E7100,Refs!$P$2:$R$29,3,FALSE)</f>
        <v>Y56</v>
      </c>
      <c r="J7100" s="68" t="str">
        <f>VLOOKUP(E7100,Refs!$P$2:$S$29,4,FALSE)</f>
        <v>London</v>
      </c>
      <c r="K7100" s="28">
        <f t="shared" si="224"/>
        <v>6733</v>
      </c>
    </row>
    <row r="7101" spans="1:11" x14ac:dyDescent="0.35">
      <c r="A7101" s="69">
        <f t="shared" si="225"/>
        <v>45809</v>
      </c>
      <c r="B7101" t="s">
        <v>921</v>
      </c>
      <c r="C7101" t="s">
        <v>274</v>
      </c>
      <c r="D7101" t="s">
        <v>897</v>
      </c>
      <c r="E7101" t="s">
        <v>320</v>
      </c>
      <c r="F7101" t="s">
        <v>321</v>
      </c>
      <c r="G7101" t="s">
        <v>117</v>
      </c>
      <c r="H7101">
        <v>5157</v>
      </c>
      <c r="I7101" s="68" t="str">
        <f>VLOOKUP(E7101,Refs!$P$2:$R$29,3,FALSE)</f>
        <v>Y56</v>
      </c>
      <c r="J7101" s="68" t="str">
        <f>VLOOKUP(E7101,Refs!$P$2:$S$29,4,FALSE)</f>
        <v>London</v>
      </c>
      <c r="K7101" s="28">
        <f t="shared" si="224"/>
        <v>5157</v>
      </c>
    </row>
    <row r="7102" spans="1:11" x14ac:dyDescent="0.35">
      <c r="A7102" s="69">
        <f t="shared" si="225"/>
        <v>45809</v>
      </c>
      <c r="B7102" t="s">
        <v>921</v>
      </c>
      <c r="C7102" t="s">
        <v>274</v>
      </c>
      <c r="D7102" t="s">
        <v>897</v>
      </c>
      <c r="E7102" t="s">
        <v>320</v>
      </c>
      <c r="F7102" t="s">
        <v>321</v>
      </c>
      <c r="G7102" t="s">
        <v>118</v>
      </c>
      <c r="H7102">
        <v>4554</v>
      </c>
      <c r="I7102" s="68" t="str">
        <f>VLOOKUP(E7102,Refs!$P$2:$R$29,3,FALSE)</f>
        <v>Y56</v>
      </c>
      <c r="J7102" s="68" t="str">
        <f>VLOOKUP(E7102,Refs!$P$2:$S$29,4,FALSE)</f>
        <v>London</v>
      </c>
      <c r="K7102" s="28">
        <f t="shared" si="224"/>
        <v>4554</v>
      </c>
    </row>
    <row r="7103" spans="1:11" x14ac:dyDescent="0.35">
      <c r="A7103" s="69">
        <f t="shared" si="225"/>
        <v>45809</v>
      </c>
      <c r="B7103" t="s">
        <v>921</v>
      </c>
      <c r="C7103" t="s">
        <v>274</v>
      </c>
      <c r="D7103" t="s">
        <v>897</v>
      </c>
      <c r="E7103" t="s">
        <v>320</v>
      </c>
      <c r="F7103" t="s">
        <v>321</v>
      </c>
      <c r="G7103" t="s">
        <v>119</v>
      </c>
      <c r="H7103">
        <v>4016</v>
      </c>
      <c r="I7103" s="68" t="str">
        <f>VLOOKUP(E7103,Refs!$P$2:$R$29,3,FALSE)</f>
        <v>Y56</v>
      </c>
      <c r="J7103" s="68" t="str">
        <f>VLOOKUP(E7103,Refs!$P$2:$S$29,4,FALSE)</f>
        <v>London</v>
      </c>
      <c r="K7103" s="28">
        <f t="shared" si="224"/>
        <v>4016</v>
      </c>
    </row>
    <row r="7104" spans="1:11" x14ac:dyDescent="0.35">
      <c r="A7104" s="69">
        <f t="shared" si="225"/>
        <v>45809</v>
      </c>
      <c r="B7104" t="s">
        <v>921</v>
      </c>
      <c r="C7104" t="s">
        <v>274</v>
      </c>
      <c r="D7104" t="s">
        <v>897</v>
      </c>
      <c r="E7104" t="s">
        <v>320</v>
      </c>
      <c r="F7104" t="s">
        <v>321</v>
      </c>
      <c r="G7104" t="s">
        <v>120</v>
      </c>
      <c r="H7104">
        <v>1263</v>
      </c>
      <c r="I7104" s="68" t="str">
        <f>VLOOKUP(E7104,Refs!$P$2:$R$29,3,FALSE)</f>
        <v>Y56</v>
      </c>
      <c r="J7104" s="68" t="str">
        <f>VLOOKUP(E7104,Refs!$P$2:$S$29,4,FALSE)</f>
        <v>London</v>
      </c>
      <c r="K7104" s="28">
        <f t="shared" si="224"/>
        <v>1263</v>
      </c>
    </row>
    <row r="7105" spans="1:11" x14ac:dyDescent="0.35">
      <c r="A7105" s="69">
        <f t="shared" si="225"/>
        <v>45809</v>
      </c>
      <c r="B7105" t="s">
        <v>921</v>
      </c>
      <c r="C7105" t="s">
        <v>274</v>
      </c>
      <c r="D7105" t="s">
        <v>897</v>
      </c>
      <c r="E7105" t="s">
        <v>320</v>
      </c>
      <c r="F7105" t="s">
        <v>321</v>
      </c>
      <c r="G7105" t="s">
        <v>121</v>
      </c>
      <c r="H7105">
        <v>384</v>
      </c>
      <c r="I7105" s="68" t="str">
        <f>VLOOKUP(E7105,Refs!$P$2:$R$29,3,FALSE)</f>
        <v>Y56</v>
      </c>
      <c r="J7105" s="68" t="str">
        <f>VLOOKUP(E7105,Refs!$P$2:$S$29,4,FALSE)</f>
        <v>London</v>
      </c>
      <c r="K7105" s="28">
        <f t="shared" si="224"/>
        <v>384</v>
      </c>
    </row>
    <row r="7106" spans="1:11" x14ac:dyDescent="0.35">
      <c r="A7106" s="69">
        <f t="shared" si="225"/>
        <v>45809</v>
      </c>
      <c r="B7106" t="s">
        <v>921</v>
      </c>
      <c r="C7106" t="s">
        <v>274</v>
      </c>
      <c r="D7106" t="s">
        <v>897</v>
      </c>
      <c r="E7106" t="s">
        <v>320</v>
      </c>
      <c r="F7106" t="s">
        <v>321</v>
      </c>
      <c r="G7106" t="s">
        <v>122</v>
      </c>
      <c r="H7106">
        <v>4527</v>
      </c>
      <c r="I7106" s="68" t="str">
        <f>VLOOKUP(E7106,Refs!$P$2:$R$29,3,FALSE)</f>
        <v>Y56</v>
      </c>
      <c r="J7106" s="68" t="str">
        <f>VLOOKUP(E7106,Refs!$P$2:$S$29,4,FALSE)</f>
        <v>London</v>
      </c>
      <c r="K7106" s="28">
        <f t="shared" ref="K7106:K7169" si="226">IF(OR(H7106="NULL",H7106=0,H7106=""),"",H7106)</f>
        <v>4527</v>
      </c>
    </row>
    <row r="7107" spans="1:11" x14ac:dyDescent="0.35">
      <c r="A7107" s="69">
        <f t="shared" ref="A7107:A7170" si="227">DATEVALUE(RIGHT(B7107,8))</f>
        <v>45809</v>
      </c>
      <c r="B7107" t="s">
        <v>921</v>
      </c>
      <c r="C7107" t="s">
        <v>274</v>
      </c>
      <c r="D7107" t="s">
        <v>897</v>
      </c>
      <c r="E7107" t="s">
        <v>320</v>
      </c>
      <c r="F7107" t="s">
        <v>321</v>
      </c>
      <c r="G7107" t="s">
        <v>123</v>
      </c>
      <c r="H7107">
        <v>1717</v>
      </c>
      <c r="I7107" s="68" t="str">
        <f>VLOOKUP(E7107,Refs!$P$2:$R$29,3,FALSE)</f>
        <v>Y56</v>
      </c>
      <c r="J7107" s="68" t="str">
        <f>VLOOKUP(E7107,Refs!$P$2:$S$29,4,FALSE)</f>
        <v>London</v>
      </c>
      <c r="K7107" s="28">
        <f t="shared" si="226"/>
        <v>1717</v>
      </c>
    </row>
    <row r="7108" spans="1:11" x14ac:dyDescent="0.35">
      <c r="A7108" s="69">
        <f t="shared" si="227"/>
        <v>45809</v>
      </c>
      <c r="B7108" t="s">
        <v>921</v>
      </c>
      <c r="C7108" t="s">
        <v>274</v>
      </c>
      <c r="D7108" t="s">
        <v>897</v>
      </c>
      <c r="E7108" t="s">
        <v>320</v>
      </c>
      <c r="F7108" t="s">
        <v>321</v>
      </c>
      <c r="G7108" t="s">
        <v>124</v>
      </c>
      <c r="H7108">
        <v>28</v>
      </c>
      <c r="I7108" s="68" t="str">
        <f>VLOOKUP(E7108,Refs!$P$2:$R$29,3,FALSE)</f>
        <v>Y56</v>
      </c>
      <c r="J7108" s="68" t="str">
        <f>VLOOKUP(E7108,Refs!$P$2:$S$29,4,FALSE)</f>
        <v>London</v>
      </c>
      <c r="K7108" s="28">
        <f t="shared" si="226"/>
        <v>28</v>
      </c>
    </row>
    <row r="7109" spans="1:11" x14ac:dyDescent="0.35">
      <c r="A7109" s="69">
        <f t="shared" si="227"/>
        <v>45809</v>
      </c>
      <c r="B7109" t="s">
        <v>921</v>
      </c>
      <c r="C7109" t="s">
        <v>274</v>
      </c>
      <c r="D7109" t="s">
        <v>897</v>
      </c>
      <c r="E7109" t="s">
        <v>320</v>
      </c>
      <c r="F7109" t="s">
        <v>321</v>
      </c>
      <c r="G7109" t="s">
        <v>125</v>
      </c>
      <c r="H7109">
        <v>0</v>
      </c>
      <c r="I7109" s="68" t="str">
        <f>VLOOKUP(E7109,Refs!$P$2:$R$29,3,FALSE)</f>
        <v>Y56</v>
      </c>
      <c r="J7109" s="68" t="str">
        <f>VLOOKUP(E7109,Refs!$P$2:$S$29,4,FALSE)</f>
        <v>London</v>
      </c>
      <c r="K7109" s="28" t="str">
        <f t="shared" si="226"/>
        <v/>
      </c>
    </row>
    <row r="7110" spans="1:11" x14ac:dyDescent="0.35">
      <c r="A7110" s="69">
        <f t="shared" si="227"/>
        <v>45809</v>
      </c>
      <c r="B7110" t="s">
        <v>921</v>
      </c>
      <c r="C7110" t="s">
        <v>274</v>
      </c>
      <c r="D7110" t="s">
        <v>897</v>
      </c>
      <c r="E7110" t="s">
        <v>320</v>
      </c>
      <c r="F7110" t="s">
        <v>321</v>
      </c>
      <c r="G7110" t="s">
        <v>126</v>
      </c>
      <c r="H7110">
        <v>2669</v>
      </c>
      <c r="I7110" s="68" t="str">
        <f>VLOOKUP(E7110,Refs!$P$2:$R$29,3,FALSE)</f>
        <v>Y56</v>
      </c>
      <c r="J7110" s="68" t="str">
        <f>VLOOKUP(E7110,Refs!$P$2:$S$29,4,FALSE)</f>
        <v>London</v>
      </c>
      <c r="K7110" s="28">
        <f t="shared" si="226"/>
        <v>2669</v>
      </c>
    </row>
    <row r="7111" spans="1:11" x14ac:dyDescent="0.35">
      <c r="A7111" s="69">
        <f t="shared" si="227"/>
        <v>45809</v>
      </c>
      <c r="B7111" t="s">
        <v>921</v>
      </c>
      <c r="C7111" t="s">
        <v>274</v>
      </c>
      <c r="D7111" t="s">
        <v>897</v>
      </c>
      <c r="E7111" t="s">
        <v>320</v>
      </c>
      <c r="F7111" t="s">
        <v>321</v>
      </c>
      <c r="G7111" t="s">
        <v>127</v>
      </c>
      <c r="H7111">
        <v>1814</v>
      </c>
      <c r="I7111" s="68" t="str">
        <f>VLOOKUP(E7111,Refs!$P$2:$R$29,3,FALSE)</f>
        <v>Y56</v>
      </c>
      <c r="J7111" s="68" t="str">
        <f>VLOOKUP(E7111,Refs!$P$2:$S$29,4,FALSE)</f>
        <v>London</v>
      </c>
      <c r="K7111" s="28">
        <f t="shared" si="226"/>
        <v>1814</v>
      </c>
    </row>
    <row r="7112" spans="1:11" x14ac:dyDescent="0.35">
      <c r="A7112" s="69">
        <f t="shared" si="227"/>
        <v>45809</v>
      </c>
      <c r="B7112" t="s">
        <v>921</v>
      </c>
      <c r="C7112" t="s">
        <v>274</v>
      </c>
      <c r="D7112" t="s">
        <v>897</v>
      </c>
      <c r="E7112" t="s">
        <v>320</v>
      </c>
      <c r="F7112" t="s">
        <v>321</v>
      </c>
      <c r="G7112" t="s">
        <v>128</v>
      </c>
      <c r="H7112">
        <v>145</v>
      </c>
      <c r="I7112" s="68" t="str">
        <f>VLOOKUP(E7112,Refs!$P$2:$R$29,3,FALSE)</f>
        <v>Y56</v>
      </c>
      <c r="J7112" s="68" t="str">
        <f>VLOOKUP(E7112,Refs!$P$2:$S$29,4,FALSE)</f>
        <v>London</v>
      </c>
      <c r="K7112" s="28">
        <f t="shared" si="226"/>
        <v>145</v>
      </c>
    </row>
    <row r="7113" spans="1:11" x14ac:dyDescent="0.35">
      <c r="A7113" s="69">
        <f t="shared" si="227"/>
        <v>45809</v>
      </c>
      <c r="B7113" t="s">
        <v>921</v>
      </c>
      <c r="C7113" t="s">
        <v>274</v>
      </c>
      <c r="D7113" t="s">
        <v>897</v>
      </c>
      <c r="E7113" t="s">
        <v>320</v>
      </c>
      <c r="F7113" t="s">
        <v>321</v>
      </c>
      <c r="G7113" t="s">
        <v>129</v>
      </c>
      <c r="H7113">
        <v>90</v>
      </c>
      <c r="I7113" s="68" t="str">
        <f>VLOOKUP(E7113,Refs!$P$2:$R$29,3,FALSE)</f>
        <v>Y56</v>
      </c>
      <c r="J7113" s="68" t="str">
        <f>VLOOKUP(E7113,Refs!$P$2:$S$29,4,FALSE)</f>
        <v>London</v>
      </c>
      <c r="K7113" s="28">
        <f t="shared" si="226"/>
        <v>90</v>
      </c>
    </row>
    <row r="7114" spans="1:11" x14ac:dyDescent="0.35">
      <c r="A7114" s="69">
        <f t="shared" si="227"/>
        <v>45809</v>
      </c>
      <c r="B7114" t="s">
        <v>921</v>
      </c>
      <c r="C7114" t="s">
        <v>274</v>
      </c>
      <c r="D7114" t="s">
        <v>897</v>
      </c>
      <c r="E7114" t="s">
        <v>320</v>
      </c>
      <c r="F7114" t="s">
        <v>321</v>
      </c>
      <c r="G7114" t="s">
        <v>130</v>
      </c>
      <c r="H7114">
        <v>268</v>
      </c>
      <c r="I7114" s="68" t="str">
        <f>VLOOKUP(E7114,Refs!$P$2:$R$29,3,FALSE)</f>
        <v>Y56</v>
      </c>
      <c r="J7114" s="68" t="str">
        <f>VLOOKUP(E7114,Refs!$P$2:$S$29,4,FALSE)</f>
        <v>London</v>
      </c>
      <c r="K7114" s="28">
        <f t="shared" si="226"/>
        <v>268</v>
      </c>
    </row>
    <row r="7115" spans="1:11" x14ac:dyDescent="0.35">
      <c r="A7115" s="69">
        <f t="shared" si="227"/>
        <v>45809</v>
      </c>
      <c r="B7115" t="s">
        <v>921</v>
      </c>
      <c r="C7115" t="s">
        <v>274</v>
      </c>
      <c r="D7115" t="s">
        <v>897</v>
      </c>
      <c r="E7115" t="s">
        <v>320</v>
      </c>
      <c r="F7115" t="s">
        <v>321</v>
      </c>
      <c r="G7115" t="s">
        <v>131</v>
      </c>
      <c r="H7115">
        <v>233</v>
      </c>
      <c r="I7115" s="68" t="str">
        <f>VLOOKUP(E7115,Refs!$P$2:$R$29,3,FALSE)</f>
        <v>Y56</v>
      </c>
      <c r="J7115" s="68" t="str">
        <f>VLOOKUP(E7115,Refs!$P$2:$S$29,4,FALSE)</f>
        <v>London</v>
      </c>
      <c r="K7115" s="28">
        <f t="shared" si="226"/>
        <v>233</v>
      </c>
    </row>
    <row r="7116" spans="1:11" x14ac:dyDescent="0.35">
      <c r="A7116" s="69">
        <f t="shared" si="227"/>
        <v>45809</v>
      </c>
      <c r="B7116" t="s">
        <v>921</v>
      </c>
      <c r="C7116" t="s">
        <v>274</v>
      </c>
      <c r="D7116" t="s">
        <v>897</v>
      </c>
      <c r="E7116" t="s">
        <v>320</v>
      </c>
      <c r="F7116" t="s">
        <v>321</v>
      </c>
      <c r="G7116" t="s">
        <v>132</v>
      </c>
      <c r="H7116">
        <v>2573</v>
      </c>
      <c r="I7116" s="68" t="str">
        <f>VLOOKUP(E7116,Refs!$P$2:$R$29,3,FALSE)</f>
        <v>Y56</v>
      </c>
      <c r="J7116" s="68" t="str">
        <f>VLOOKUP(E7116,Refs!$P$2:$S$29,4,FALSE)</f>
        <v>London</v>
      </c>
      <c r="K7116" s="28">
        <f t="shared" si="226"/>
        <v>2573</v>
      </c>
    </row>
    <row r="7117" spans="1:11" x14ac:dyDescent="0.35">
      <c r="A7117" s="69">
        <f t="shared" si="227"/>
        <v>45809</v>
      </c>
      <c r="B7117" t="s">
        <v>921</v>
      </c>
      <c r="C7117" t="s">
        <v>274</v>
      </c>
      <c r="D7117" t="s">
        <v>897</v>
      </c>
      <c r="E7117" t="s">
        <v>320</v>
      </c>
      <c r="F7117" t="s">
        <v>321</v>
      </c>
      <c r="G7117" t="s">
        <v>133</v>
      </c>
      <c r="H7117">
        <v>2290</v>
      </c>
      <c r="I7117" s="68" t="str">
        <f>VLOOKUP(E7117,Refs!$P$2:$R$29,3,FALSE)</f>
        <v>Y56</v>
      </c>
      <c r="J7117" s="68" t="str">
        <f>VLOOKUP(E7117,Refs!$P$2:$S$29,4,FALSE)</f>
        <v>London</v>
      </c>
      <c r="K7117" s="28">
        <f t="shared" si="226"/>
        <v>2290</v>
      </c>
    </row>
    <row r="7118" spans="1:11" x14ac:dyDescent="0.35">
      <c r="A7118" s="69">
        <f t="shared" si="227"/>
        <v>45809</v>
      </c>
      <c r="B7118" t="s">
        <v>921</v>
      </c>
      <c r="C7118" t="s">
        <v>274</v>
      </c>
      <c r="D7118" t="s">
        <v>897</v>
      </c>
      <c r="E7118" t="s">
        <v>320</v>
      </c>
      <c r="F7118" t="s">
        <v>321</v>
      </c>
      <c r="G7118" t="s">
        <v>134</v>
      </c>
      <c r="H7118">
        <v>1331</v>
      </c>
      <c r="I7118" s="68" t="str">
        <f>VLOOKUP(E7118,Refs!$P$2:$R$29,3,FALSE)</f>
        <v>Y56</v>
      </c>
      <c r="J7118" s="68" t="str">
        <f>VLOOKUP(E7118,Refs!$P$2:$S$29,4,FALSE)</f>
        <v>London</v>
      </c>
      <c r="K7118" s="28">
        <f t="shared" si="226"/>
        <v>1331</v>
      </c>
    </row>
    <row r="7119" spans="1:11" x14ac:dyDescent="0.35">
      <c r="A7119" s="69">
        <f t="shared" si="227"/>
        <v>45809</v>
      </c>
      <c r="B7119" t="s">
        <v>921</v>
      </c>
      <c r="C7119" t="s">
        <v>274</v>
      </c>
      <c r="D7119" t="s">
        <v>897</v>
      </c>
      <c r="E7119" t="s">
        <v>320</v>
      </c>
      <c r="F7119" t="s">
        <v>321</v>
      </c>
      <c r="G7119" t="s">
        <v>135</v>
      </c>
      <c r="H7119">
        <v>926</v>
      </c>
      <c r="I7119" s="68" t="str">
        <f>VLOOKUP(E7119,Refs!$P$2:$R$29,3,FALSE)</f>
        <v>Y56</v>
      </c>
      <c r="J7119" s="68" t="str">
        <f>VLOOKUP(E7119,Refs!$P$2:$S$29,4,FALSE)</f>
        <v>London</v>
      </c>
      <c r="K7119" s="28">
        <f t="shared" si="226"/>
        <v>926</v>
      </c>
    </row>
    <row r="7120" spans="1:11" x14ac:dyDescent="0.35">
      <c r="A7120" s="69">
        <f t="shared" si="227"/>
        <v>45809</v>
      </c>
      <c r="B7120" t="s">
        <v>921</v>
      </c>
      <c r="C7120" t="s">
        <v>274</v>
      </c>
      <c r="D7120" t="s">
        <v>897</v>
      </c>
      <c r="E7120" t="s">
        <v>320</v>
      </c>
      <c r="F7120" t="s">
        <v>321</v>
      </c>
      <c r="G7120" t="s">
        <v>136</v>
      </c>
      <c r="H7120">
        <v>131</v>
      </c>
      <c r="I7120" s="68" t="str">
        <f>VLOOKUP(E7120,Refs!$P$2:$R$29,3,FALSE)</f>
        <v>Y56</v>
      </c>
      <c r="J7120" s="68" t="str">
        <f>VLOOKUP(E7120,Refs!$P$2:$S$29,4,FALSE)</f>
        <v>London</v>
      </c>
      <c r="K7120" s="28">
        <f t="shared" si="226"/>
        <v>131</v>
      </c>
    </row>
    <row r="7121" spans="1:11" x14ac:dyDescent="0.35">
      <c r="A7121" s="69">
        <f t="shared" si="227"/>
        <v>45809</v>
      </c>
      <c r="B7121" t="s">
        <v>921</v>
      </c>
      <c r="C7121" t="s">
        <v>274</v>
      </c>
      <c r="D7121" t="s">
        <v>897</v>
      </c>
      <c r="E7121" t="s">
        <v>320</v>
      </c>
      <c r="F7121" t="s">
        <v>321</v>
      </c>
      <c r="G7121" t="s">
        <v>137</v>
      </c>
      <c r="H7121">
        <v>61</v>
      </c>
      <c r="I7121" s="68" t="str">
        <f>VLOOKUP(E7121,Refs!$P$2:$R$29,3,FALSE)</f>
        <v>Y56</v>
      </c>
      <c r="J7121" s="68" t="str">
        <f>VLOOKUP(E7121,Refs!$P$2:$S$29,4,FALSE)</f>
        <v>London</v>
      </c>
      <c r="K7121" s="28">
        <f t="shared" si="226"/>
        <v>61</v>
      </c>
    </row>
    <row r="7122" spans="1:11" x14ac:dyDescent="0.35">
      <c r="A7122" s="69">
        <f t="shared" si="227"/>
        <v>45809</v>
      </c>
      <c r="B7122" t="s">
        <v>921</v>
      </c>
      <c r="C7122" t="s">
        <v>274</v>
      </c>
      <c r="D7122" t="s">
        <v>897</v>
      </c>
      <c r="E7122" t="s">
        <v>320</v>
      </c>
      <c r="F7122" t="s">
        <v>321</v>
      </c>
      <c r="G7122" t="s">
        <v>138</v>
      </c>
      <c r="H7122">
        <v>5</v>
      </c>
      <c r="I7122" s="68" t="str">
        <f>VLOOKUP(E7122,Refs!$P$2:$R$29,3,FALSE)</f>
        <v>Y56</v>
      </c>
      <c r="J7122" s="68" t="str">
        <f>VLOOKUP(E7122,Refs!$P$2:$S$29,4,FALSE)</f>
        <v>London</v>
      </c>
      <c r="K7122" s="28">
        <f t="shared" si="226"/>
        <v>5</v>
      </c>
    </row>
    <row r="7123" spans="1:11" x14ac:dyDescent="0.35">
      <c r="A7123" s="69">
        <f t="shared" si="227"/>
        <v>45809</v>
      </c>
      <c r="B7123" t="s">
        <v>921</v>
      </c>
      <c r="C7123" t="s">
        <v>274</v>
      </c>
      <c r="D7123" t="s">
        <v>897</v>
      </c>
      <c r="E7123" t="s">
        <v>320</v>
      </c>
      <c r="F7123" t="s">
        <v>321</v>
      </c>
      <c r="G7123" t="s">
        <v>139</v>
      </c>
      <c r="H7123">
        <v>3</v>
      </c>
      <c r="I7123" s="68" t="str">
        <f>VLOOKUP(E7123,Refs!$P$2:$R$29,3,FALSE)</f>
        <v>Y56</v>
      </c>
      <c r="J7123" s="68" t="str">
        <f>VLOOKUP(E7123,Refs!$P$2:$S$29,4,FALSE)</f>
        <v>London</v>
      </c>
      <c r="K7123" s="28">
        <f t="shared" si="226"/>
        <v>3</v>
      </c>
    </row>
    <row r="7124" spans="1:11" x14ac:dyDescent="0.35">
      <c r="A7124" s="69">
        <f t="shared" si="227"/>
        <v>45809</v>
      </c>
      <c r="B7124" t="s">
        <v>921</v>
      </c>
      <c r="C7124" t="s">
        <v>274</v>
      </c>
      <c r="D7124" t="s">
        <v>897</v>
      </c>
      <c r="E7124" t="s">
        <v>320</v>
      </c>
      <c r="F7124" t="s">
        <v>321</v>
      </c>
      <c r="G7124" t="s">
        <v>140</v>
      </c>
      <c r="H7124">
        <v>84</v>
      </c>
      <c r="I7124" s="68" t="str">
        <f>VLOOKUP(E7124,Refs!$P$2:$R$29,3,FALSE)</f>
        <v>Y56</v>
      </c>
      <c r="J7124" s="68" t="str">
        <f>VLOOKUP(E7124,Refs!$P$2:$S$29,4,FALSE)</f>
        <v>London</v>
      </c>
      <c r="K7124" s="28">
        <f t="shared" si="226"/>
        <v>84</v>
      </c>
    </row>
    <row r="7125" spans="1:11" x14ac:dyDescent="0.35">
      <c r="A7125" s="69">
        <f t="shared" si="227"/>
        <v>45809</v>
      </c>
      <c r="B7125" t="s">
        <v>921</v>
      </c>
      <c r="C7125" t="s">
        <v>274</v>
      </c>
      <c r="D7125" t="s">
        <v>897</v>
      </c>
      <c r="E7125" t="s">
        <v>320</v>
      </c>
      <c r="F7125" t="s">
        <v>321</v>
      </c>
      <c r="G7125" t="s">
        <v>141</v>
      </c>
      <c r="H7125">
        <v>55</v>
      </c>
      <c r="I7125" s="68" t="str">
        <f>VLOOKUP(E7125,Refs!$P$2:$R$29,3,FALSE)</f>
        <v>Y56</v>
      </c>
      <c r="J7125" s="68" t="str">
        <f>VLOOKUP(E7125,Refs!$P$2:$S$29,4,FALSE)</f>
        <v>London</v>
      </c>
      <c r="K7125" s="28">
        <f t="shared" si="226"/>
        <v>55</v>
      </c>
    </row>
    <row r="7126" spans="1:11" x14ac:dyDescent="0.35">
      <c r="A7126" s="69">
        <f t="shared" si="227"/>
        <v>45809</v>
      </c>
      <c r="B7126" t="s">
        <v>921</v>
      </c>
      <c r="C7126" t="s">
        <v>274</v>
      </c>
      <c r="D7126" t="s">
        <v>897</v>
      </c>
      <c r="E7126" t="s">
        <v>320</v>
      </c>
      <c r="F7126" t="s">
        <v>321</v>
      </c>
      <c r="G7126" t="s">
        <v>730</v>
      </c>
      <c r="H7126">
        <v>83</v>
      </c>
      <c r="I7126" s="68" t="str">
        <f>VLOOKUP(E7126,Refs!$P$2:$R$29,3,FALSE)</f>
        <v>Y56</v>
      </c>
      <c r="J7126" s="68" t="str">
        <f>VLOOKUP(E7126,Refs!$P$2:$S$29,4,FALSE)</f>
        <v>London</v>
      </c>
      <c r="K7126" s="28">
        <f t="shared" si="226"/>
        <v>83</v>
      </c>
    </row>
    <row r="7127" spans="1:11" x14ac:dyDescent="0.35">
      <c r="A7127" s="69">
        <f t="shared" si="227"/>
        <v>45809</v>
      </c>
      <c r="B7127" t="s">
        <v>921</v>
      </c>
      <c r="C7127" t="s">
        <v>274</v>
      </c>
      <c r="D7127" t="s">
        <v>897</v>
      </c>
      <c r="E7127" t="s">
        <v>320</v>
      </c>
      <c r="F7127" t="s">
        <v>321</v>
      </c>
      <c r="G7127" t="s">
        <v>729</v>
      </c>
      <c r="H7127">
        <v>2</v>
      </c>
      <c r="I7127" s="68" t="str">
        <f>VLOOKUP(E7127,Refs!$P$2:$R$29,3,FALSE)</f>
        <v>Y56</v>
      </c>
      <c r="J7127" s="68" t="str">
        <f>VLOOKUP(E7127,Refs!$P$2:$S$29,4,FALSE)</f>
        <v>London</v>
      </c>
      <c r="K7127" s="28">
        <f t="shared" si="226"/>
        <v>2</v>
      </c>
    </row>
    <row r="7128" spans="1:11" x14ac:dyDescent="0.35">
      <c r="A7128" s="69">
        <f t="shared" si="227"/>
        <v>45809</v>
      </c>
      <c r="B7128" t="s">
        <v>921</v>
      </c>
      <c r="C7128" t="s">
        <v>274</v>
      </c>
      <c r="D7128" t="s">
        <v>897</v>
      </c>
      <c r="E7128" t="s">
        <v>320</v>
      </c>
      <c r="F7128" t="s">
        <v>321</v>
      </c>
      <c r="G7128" t="s">
        <v>732</v>
      </c>
      <c r="H7128">
        <v>30</v>
      </c>
      <c r="I7128" s="68" t="str">
        <f>VLOOKUP(E7128,Refs!$P$2:$R$29,3,FALSE)</f>
        <v>Y56</v>
      </c>
      <c r="J7128" s="68" t="str">
        <f>VLOOKUP(E7128,Refs!$P$2:$S$29,4,FALSE)</f>
        <v>London</v>
      </c>
      <c r="K7128" s="28">
        <f t="shared" si="226"/>
        <v>30</v>
      </c>
    </row>
    <row r="7129" spans="1:11" x14ac:dyDescent="0.35">
      <c r="A7129" s="69">
        <f t="shared" si="227"/>
        <v>45809</v>
      </c>
      <c r="B7129" t="s">
        <v>921</v>
      </c>
      <c r="C7129" t="s">
        <v>274</v>
      </c>
      <c r="D7129" t="s">
        <v>897</v>
      </c>
      <c r="E7129" t="s">
        <v>320</v>
      </c>
      <c r="F7129" t="s">
        <v>321</v>
      </c>
      <c r="G7129" t="s">
        <v>731</v>
      </c>
      <c r="H7129">
        <v>6</v>
      </c>
      <c r="I7129" s="68" t="str">
        <f>VLOOKUP(E7129,Refs!$P$2:$R$29,3,FALSE)</f>
        <v>Y56</v>
      </c>
      <c r="J7129" s="68" t="str">
        <f>VLOOKUP(E7129,Refs!$P$2:$S$29,4,FALSE)</f>
        <v>London</v>
      </c>
      <c r="K7129" s="28">
        <f t="shared" si="226"/>
        <v>6</v>
      </c>
    </row>
    <row r="7130" spans="1:11" x14ac:dyDescent="0.35">
      <c r="A7130" s="69">
        <f t="shared" si="227"/>
        <v>45809</v>
      </c>
      <c r="B7130" t="s">
        <v>921</v>
      </c>
      <c r="C7130" t="s">
        <v>274</v>
      </c>
      <c r="D7130" t="s">
        <v>897</v>
      </c>
      <c r="E7130" t="s">
        <v>803</v>
      </c>
      <c r="F7130" t="s">
        <v>804</v>
      </c>
      <c r="G7130" t="s">
        <v>10</v>
      </c>
      <c r="H7130">
        <v>36348</v>
      </c>
      <c r="I7130" s="68" t="str">
        <f>VLOOKUP(E7130,Refs!$P$2:$R$29,3,FALSE)</f>
        <v>Y56</v>
      </c>
      <c r="J7130" s="68" t="str">
        <f>VLOOKUP(E7130,Refs!$P$2:$S$29,4,FALSE)</f>
        <v>London</v>
      </c>
      <c r="K7130" s="28">
        <f t="shared" si="226"/>
        <v>36348</v>
      </c>
    </row>
    <row r="7131" spans="1:11" x14ac:dyDescent="0.35">
      <c r="A7131" s="69">
        <f t="shared" si="227"/>
        <v>45809</v>
      </c>
      <c r="B7131" t="s">
        <v>921</v>
      </c>
      <c r="C7131" t="s">
        <v>274</v>
      </c>
      <c r="D7131" t="s">
        <v>897</v>
      </c>
      <c r="E7131" t="s">
        <v>803</v>
      </c>
      <c r="F7131" t="s">
        <v>804</v>
      </c>
      <c r="G7131" t="s">
        <v>70</v>
      </c>
      <c r="H7131">
        <v>2790</v>
      </c>
      <c r="I7131" s="68" t="str">
        <f>VLOOKUP(E7131,Refs!$P$2:$R$29,3,FALSE)</f>
        <v>Y56</v>
      </c>
      <c r="J7131" s="68" t="str">
        <f>VLOOKUP(E7131,Refs!$P$2:$S$29,4,FALSE)</f>
        <v>London</v>
      </c>
      <c r="K7131" s="28">
        <f t="shared" si="226"/>
        <v>2790</v>
      </c>
    </row>
    <row r="7132" spans="1:11" x14ac:dyDescent="0.35">
      <c r="A7132" s="69">
        <f t="shared" si="227"/>
        <v>45809</v>
      </c>
      <c r="B7132" t="s">
        <v>921</v>
      </c>
      <c r="C7132" t="s">
        <v>274</v>
      </c>
      <c r="D7132" t="s">
        <v>897</v>
      </c>
      <c r="E7132" t="s">
        <v>803</v>
      </c>
      <c r="F7132" t="s">
        <v>804</v>
      </c>
      <c r="G7132" t="s">
        <v>20</v>
      </c>
      <c r="H7132">
        <v>34230</v>
      </c>
      <c r="I7132" s="68" t="str">
        <f>VLOOKUP(E7132,Refs!$P$2:$R$29,3,FALSE)</f>
        <v>Y56</v>
      </c>
      <c r="J7132" s="68" t="str">
        <f>VLOOKUP(E7132,Refs!$P$2:$S$29,4,FALSE)</f>
        <v>London</v>
      </c>
      <c r="K7132" s="28">
        <f t="shared" si="226"/>
        <v>34230</v>
      </c>
    </row>
    <row r="7133" spans="1:11" x14ac:dyDescent="0.35">
      <c r="A7133" s="69">
        <f t="shared" si="227"/>
        <v>45809</v>
      </c>
      <c r="B7133" t="s">
        <v>921</v>
      </c>
      <c r="C7133" t="s">
        <v>274</v>
      </c>
      <c r="D7133" t="s">
        <v>897</v>
      </c>
      <c r="E7133" t="s">
        <v>803</v>
      </c>
      <c r="F7133" t="s">
        <v>804</v>
      </c>
      <c r="G7133" t="s">
        <v>23</v>
      </c>
      <c r="H7133">
        <v>29876</v>
      </c>
      <c r="I7133" s="68" t="str">
        <f>VLOOKUP(E7133,Refs!$P$2:$R$29,3,FALSE)</f>
        <v>Y56</v>
      </c>
      <c r="J7133" s="68" t="str">
        <f>VLOOKUP(E7133,Refs!$P$2:$S$29,4,FALSE)</f>
        <v>London</v>
      </c>
      <c r="K7133" s="28">
        <f t="shared" si="226"/>
        <v>29876</v>
      </c>
    </row>
    <row r="7134" spans="1:11" x14ac:dyDescent="0.35">
      <c r="A7134" s="69">
        <f t="shared" si="227"/>
        <v>45809</v>
      </c>
      <c r="B7134" t="s">
        <v>921</v>
      </c>
      <c r="C7134" t="s">
        <v>274</v>
      </c>
      <c r="D7134" t="s">
        <v>897</v>
      </c>
      <c r="E7134" t="s">
        <v>803</v>
      </c>
      <c r="F7134" t="s">
        <v>804</v>
      </c>
      <c r="G7134" t="s">
        <v>19</v>
      </c>
      <c r="H7134">
        <v>809</v>
      </c>
      <c r="I7134" s="68" t="str">
        <f>VLOOKUP(E7134,Refs!$P$2:$R$29,3,FALSE)</f>
        <v>Y56</v>
      </c>
      <c r="J7134" s="68" t="str">
        <f>VLOOKUP(E7134,Refs!$P$2:$S$29,4,FALSE)</f>
        <v>London</v>
      </c>
      <c r="K7134" s="28">
        <f t="shared" si="226"/>
        <v>809</v>
      </c>
    </row>
    <row r="7135" spans="1:11" x14ac:dyDescent="0.35">
      <c r="A7135" s="69">
        <f t="shared" si="227"/>
        <v>45809</v>
      </c>
      <c r="B7135" t="s">
        <v>921</v>
      </c>
      <c r="C7135" t="s">
        <v>274</v>
      </c>
      <c r="D7135" t="s">
        <v>897</v>
      </c>
      <c r="E7135" t="s">
        <v>803</v>
      </c>
      <c r="F7135" t="s">
        <v>804</v>
      </c>
      <c r="G7135" t="s">
        <v>21</v>
      </c>
      <c r="H7135">
        <v>177621</v>
      </c>
      <c r="I7135" s="68" t="str">
        <f>VLOOKUP(E7135,Refs!$P$2:$R$29,3,FALSE)</f>
        <v>Y56</v>
      </c>
      <c r="J7135" s="68" t="str">
        <f>VLOOKUP(E7135,Refs!$P$2:$S$29,4,FALSE)</f>
        <v>London</v>
      </c>
      <c r="K7135" s="28">
        <f t="shared" si="226"/>
        <v>177621</v>
      </c>
    </row>
    <row r="7136" spans="1:11" x14ac:dyDescent="0.35">
      <c r="A7136" s="69">
        <f t="shared" si="227"/>
        <v>45809</v>
      </c>
      <c r="B7136" t="s">
        <v>921</v>
      </c>
      <c r="C7136" t="s">
        <v>274</v>
      </c>
      <c r="D7136" t="s">
        <v>897</v>
      </c>
      <c r="E7136" t="s">
        <v>803</v>
      </c>
      <c r="F7136" t="s">
        <v>804</v>
      </c>
      <c r="G7136" t="s">
        <v>71</v>
      </c>
      <c r="H7136">
        <v>6</v>
      </c>
      <c r="I7136" s="68" t="str">
        <f>VLOOKUP(E7136,Refs!$P$2:$R$29,3,FALSE)</f>
        <v>Y56</v>
      </c>
      <c r="J7136" s="68" t="str">
        <f>VLOOKUP(E7136,Refs!$P$2:$S$29,4,FALSE)</f>
        <v>London</v>
      </c>
      <c r="K7136" s="28">
        <f t="shared" si="226"/>
        <v>6</v>
      </c>
    </row>
    <row r="7137" spans="1:11" x14ac:dyDescent="0.35">
      <c r="A7137" s="69">
        <f t="shared" si="227"/>
        <v>45809</v>
      </c>
      <c r="B7137" t="s">
        <v>921</v>
      </c>
      <c r="C7137" t="s">
        <v>274</v>
      </c>
      <c r="D7137" t="s">
        <v>897</v>
      </c>
      <c r="E7137" t="s">
        <v>803</v>
      </c>
      <c r="F7137" t="s">
        <v>804</v>
      </c>
      <c r="G7137" t="s">
        <v>72</v>
      </c>
      <c r="H7137">
        <v>7</v>
      </c>
      <c r="I7137" s="68" t="str">
        <f>VLOOKUP(E7137,Refs!$P$2:$R$29,3,FALSE)</f>
        <v>Y56</v>
      </c>
      <c r="J7137" s="68" t="str">
        <f>VLOOKUP(E7137,Refs!$P$2:$S$29,4,FALSE)</f>
        <v>London</v>
      </c>
      <c r="K7137" s="28">
        <f t="shared" si="226"/>
        <v>7</v>
      </c>
    </row>
    <row r="7138" spans="1:11" x14ac:dyDescent="0.35">
      <c r="A7138" s="69">
        <f t="shared" si="227"/>
        <v>45809</v>
      </c>
      <c r="B7138" t="s">
        <v>921</v>
      </c>
      <c r="C7138" t="s">
        <v>274</v>
      </c>
      <c r="D7138" t="s">
        <v>897</v>
      </c>
      <c r="E7138" t="s">
        <v>803</v>
      </c>
      <c r="F7138" t="s">
        <v>804</v>
      </c>
      <c r="G7138" t="s">
        <v>73</v>
      </c>
      <c r="H7138">
        <v>19747</v>
      </c>
      <c r="I7138" s="68" t="str">
        <f>VLOOKUP(E7138,Refs!$P$2:$R$29,3,FALSE)</f>
        <v>Y56</v>
      </c>
      <c r="J7138" s="68" t="str">
        <f>VLOOKUP(E7138,Refs!$P$2:$S$29,4,FALSE)</f>
        <v>London</v>
      </c>
      <c r="K7138" s="28">
        <f t="shared" si="226"/>
        <v>19747</v>
      </c>
    </row>
    <row r="7139" spans="1:11" x14ac:dyDescent="0.35">
      <c r="A7139" s="69">
        <f t="shared" si="227"/>
        <v>45809</v>
      </c>
      <c r="B7139" t="s">
        <v>921</v>
      </c>
      <c r="C7139" t="s">
        <v>274</v>
      </c>
      <c r="D7139" t="s">
        <v>897</v>
      </c>
      <c r="E7139" t="s">
        <v>803</v>
      </c>
      <c r="F7139" t="s">
        <v>804</v>
      </c>
      <c r="G7139" t="s">
        <v>74</v>
      </c>
      <c r="H7139">
        <v>7509</v>
      </c>
      <c r="I7139" s="68" t="str">
        <f>VLOOKUP(E7139,Refs!$P$2:$R$29,3,FALSE)</f>
        <v>Y56</v>
      </c>
      <c r="J7139" s="68" t="str">
        <f>VLOOKUP(E7139,Refs!$P$2:$S$29,4,FALSE)</f>
        <v>London</v>
      </c>
      <c r="K7139" s="28">
        <f t="shared" si="226"/>
        <v>7509</v>
      </c>
    </row>
    <row r="7140" spans="1:11" x14ac:dyDescent="0.35">
      <c r="A7140" s="69">
        <f t="shared" si="227"/>
        <v>45809</v>
      </c>
      <c r="B7140" t="s">
        <v>921</v>
      </c>
      <c r="C7140" t="s">
        <v>274</v>
      </c>
      <c r="D7140" t="s">
        <v>897</v>
      </c>
      <c r="E7140" t="s">
        <v>803</v>
      </c>
      <c r="F7140" t="s">
        <v>804</v>
      </c>
      <c r="G7140" t="s">
        <v>75</v>
      </c>
      <c r="H7140">
        <v>41577298</v>
      </c>
      <c r="I7140" s="68" t="str">
        <f>VLOOKUP(E7140,Refs!$P$2:$R$29,3,FALSE)</f>
        <v>Y56</v>
      </c>
      <c r="J7140" s="68" t="str">
        <f>VLOOKUP(E7140,Refs!$P$2:$S$29,4,FALSE)</f>
        <v>London</v>
      </c>
      <c r="K7140" s="28">
        <f t="shared" si="226"/>
        <v>41577298</v>
      </c>
    </row>
    <row r="7141" spans="1:11" x14ac:dyDescent="0.35">
      <c r="A7141" s="69">
        <f t="shared" si="227"/>
        <v>45809</v>
      </c>
      <c r="B7141" t="s">
        <v>921</v>
      </c>
      <c r="C7141" t="s">
        <v>274</v>
      </c>
      <c r="D7141" t="s">
        <v>897</v>
      </c>
      <c r="E7141" t="s">
        <v>803</v>
      </c>
      <c r="F7141" t="s">
        <v>804</v>
      </c>
      <c r="G7141" t="s">
        <v>26</v>
      </c>
      <c r="H7141">
        <v>29410</v>
      </c>
      <c r="I7141" s="68" t="str">
        <f>VLOOKUP(E7141,Refs!$P$2:$R$29,3,FALSE)</f>
        <v>Y56</v>
      </c>
      <c r="J7141" s="68" t="str">
        <f>VLOOKUP(E7141,Refs!$P$2:$S$29,4,FALSE)</f>
        <v>London</v>
      </c>
      <c r="K7141" s="28">
        <f t="shared" si="226"/>
        <v>29410</v>
      </c>
    </row>
    <row r="7142" spans="1:11" x14ac:dyDescent="0.35">
      <c r="A7142" s="69">
        <f t="shared" si="227"/>
        <v>45809</v>
      </c>
      <c r="B7142" t="s">
        <v>921</v>
      </c>
      <c r="C7142" t="s">
        <v>274</v>
      </c>
      <c r="D7142" t="s">
        <v>897</v>
      </c>
      <c r="E7142" t="s">
        <v>803</v>
      </c>
      <c r="F7142" t="s">
        <v>804</v>
      </c>
      <c r="G7142" t="s">
        <v>76</v>
      </c>
      <c r="H7142">
        <v>1183</v>
      </c>
      <c r="I7142" s="68" t="str">
        <f>VLOOKUP(E7142,Refs!$P$2:$R$29,3,FALSE)</f>
        <v>Y56</v>
      </c>
      <c r="J7142" s="68" t="str">
        <f>VLOOKUP(E7142,Refs!$P$2:$S$29,4,FALSE)</f>
        <v>London</v>
      </c>
      <c r="K7142" s="28">
        <f t="shared" si="226"/>
        <v>1183</v>
      </c>
    </row>
    <row r="7143" spans="1:11" x14ac:dyDescent="0.35">
      <c r="A7143" s="69">
        <f t="shared" si="227"/>
        <v>45809</v>
      </c>
      <c r="B7143" t="s">
        <v>921</v>
      </c>
      <c r="C7143" t="s">
        <v>274</v>
      </c>
      <c r="D7143" t="s">
        <v>897</v>
      </c>
      <c r="E7143" t="s">
        <v>803</v>
      </c>
      <c r="F7143" t="s">
        <v>804</v>
      </c>
      <c r="G7143" t="s">
        <v>77</v>
      </c>
      <c r="H7143">
        <v>11690</v>
      </c>
      <c r="I7143" s="68" t="str">
        <f>VLOOKUP(E7143,Refs!$P$2:$R$29,3,FALSE)</f>
        <v>Y56</v>
      </c>
      <c r="J7143" s="68" t="str">
        <f>VLOOKUP(E7143,Refs!$P$2:$S$29,4,FALSE)</f>
        <v>London</v>
      </c>
      <c r="K7143" s="28">
        <f t="shared" si="226"/>
        <v>11690</v>
      </c>
    </row>
    <row r="7144" spans="1:11" x14ac:dyDescent="0.35">
      <c r="A7144" s="69">
        <f t="shared" si="227"/>
        <v>45809</v>
      </c>
      <c r="B7144" t="s">
        <v>921</v>
      </c>
      <c r="C7144" t="s">
        <v>274</v>
      </c>
      <c r="D7144" t="s">
        <v>897</v>
      </c>
      <c r="E7144" t="s">
        <v>803</v>
      </c>
      <c r="F7144" t="s">
        <v>804</v>
      </c>
      <c r="G7144" t="s">
        <v>78</v>
      </c>
      <c r="H7144">
        <v>1635</v>
      </c>
      <c r="I7144" s="68" t="str">
        <f>VLOOKUP(E7144,Refs!$P$2:$R$29,3,FALSE)</f>
        <v>Y56</v>
      </c>
      <c r="J7144" s="68" t="str">
        <f>VLOOKUP(E7144,Refs!$P$2:$S$29,4,FALSE)</f>
        <v>London</v>
      </c>
      <c r="K7144" s="28">
        <f t="shared" si="226"/>
        <v>1635</v>
      </c>
    </row>
    <row r="7145" spans="1:11" x14ac:dyDescent="0.35">
      <c r="A7145" s="69">
        <f t="shared" si="227"/>
        <v>45809</v>
      </c>
      <c r="B7145" t="s">
        <v>921</v>
      </c>
      <c r="C7145" t="s">
        <v>274</v>
      </c>
      <c r="D7145" t="s">
        <v>897</v>
      </c>
      <c r="E7145" t="s">
        <v>803</v>
      </c>
      <c r="F7145" t="s">
        <v>804</v>
      </c>
      <c r="G7145" t="s">
        <v>79</v>
      </c>
      <c r="H7145">
        <v>12704</v>
      </c>
      <c r="I7145" s="68" t="str">
        <f>VLOOKUP(E7145,Refs!$P$2:$R$29,3,FALSE)</f>
        <v>Y56</v>
      </c>
      <c r="J7145" s="68" t="str">
        <f>VLOOKUP(E7145,Refs!$P$2:$S$29,4,FALSE)</f>
        <v>London</v>
      </c>
      <c r="K7145" s="28">
        <f t="shared" si="226"/>
        <v>12704</v>
      </c>
    </row>
    <row r="7146" spans="1:11" x14ac:dyDescent="0.35">
      <c r="A7146" s="69">
        <f t="shared" si="227"/>
        <v>45809</v>
      </c>
      <c r="B7146" t="s">
        <v>921</v>
      </c>
      <c r="C7146" t="s">
        <v>274</v>
      </c>
      <c r="D7146" t="s">
        <v>897</v>
      </c>
      <c r="E7146" t="s">
        <v>803</v>
      </c>
      <c r="F7146" t="s">
        <v>804</v>
      </c>
      <c r="G7146" t="s">
        <v>80</v>
      </c>
      <c r="H7146">
        <v>2198</v>
      </c>
      <c r="I7146" s="68" t="str">
        <f>VLOOKUP(E7146,Refs!$P$2:$R$29,3,FALSE)</f>
        <v>Y56</v>
      </c>
      <c r="J7146" s="68" t="str">
        <f>VLOOKUP(E7146,Refs!$P$2:$S$29,4,FALSE)</f>
        <v>London</v>
      </c>
      <c r="K7146" s="28">
        <f t="shared" si="226"/>
        <v>2198</v>
      </c>
    </row>
    <row r="7147" spans="1:11" x14ac:dyDescent="0.35">
      <c r="A7147" s="69">
        <f t="shared" si="227"/>
        <v>45809</v>
      </c>
      <c r="B7147" t="s">
        <v>921</v>
      </c>
      <c r="C7147" t="s">
        <v>274</v>
      </c>
      <c r="D7147" t="s">
        <v>897</v>
      </c>
      <c r="E7147" t="s">
        <v>803</v>
      </c>
      <c r="F7147" t="s">
        <v>804</v>
      </c>
      <c r="G7147" t="s">
        <v>25</v>
      </c>
      <c r="H7147">
        <v>14605</v>
      </c>
      <c r="I7147" s="68" t="str">
        <f>VLOOKUP(E7147,Refs!$P$2:$R$29,3,FALSE)</f>
        <v>Y56</v>
      </c>
      <c r="J7147" s="68" t="str">
        <f>VLOOKUP(E7147,Refs!$P$2:$S$29,4,FALSE)</f>
        <v>London</v>
      </c>
      <c r="K7147" s="28">
        <f t="shared" si="226"/>
        <v>14605</v>
      </c>
    </row>
    <row r="7148" spans="1:11" x14ac:dyDescent="0.35">
      <c r="A7148" s="69">
        <f t="shared" si="227"/>
        <v>45809</v>
      </c>
      <c r="B7148" t="s">
        <v>921</v>
      </c>
      <c r="C7148" t="s">
        <v>274</v>
      </c>
      <c r="D7148" t="s">
        <v>897</v>
      </c>
      <c r="E7148" t="s">
        <v>803</v>
      </c>
      <c r="F7148" t="s">
        <v>804</v>
      </c>
      <c r="G7148" t="s">
        <v>81</v>
      </c>
      <c r="H7148">
        <v>23</v>
      </c>
      <c r="I7148" s="68" t="str">
        <f>VLOOKUP(E7148,Refs!$P$2:$R$29,3,FALSE)</f>
        <v>Y56</v>
      </c>
      <c r="J7148" s="68" t="str">
        <f>VLOOKUP(E7148,Refs!$P$2:$S$29,4,FALSE)</f>
        <v>London</v>
      </c>
      <c r="K7148" s="28">
        <f t="shared" si="226"/>
        <v>23</v>
      </c>
    </row>
    <row r="7149" spans="1:11" x14ac:dyDescent="0.35">
      <c r="A7149" s="69">
        <f t="shared" si="227"/>
        <v>45809</v>
      </c>
      <c r="B7149" t="s">
        <v>921</v>
      </c>
      <c r="C7149" t="s">
        <v>274</v>
      </c>
      <c r="D7149" t="s">
        <v>897</v>
      </c>
      <c r="E7149" t="s">
        <v>803</v>
      </c>
      <c r="F7149" t="s">
        <v>804</v>
      </c>
      <c r="G7149" t="s">
        <v>82</v>
      </c>
      <c r="H7149">
        <v>6019</v>
      </c>
      <c r="I7149" s="68" t="str">
        <f>VLOOKUP(E7149,Refs!$P$2:$R$29,3,FALSE)</f>
        <v>Y56</v>
      </c>
      <c r="J7149" s="68" t="str">
        <f>VLOOKUP(E7149,Refs!$P$2:$S$29,4,FALSE)</f>
        <v>London</v>
      </c>
      <c r="K7149" s="28">
        <f t="shared" si="226"/>
        <v>6019</v>
      </c>
    </row>
    <row r="7150" spans="1:11" x14ac:dyDescent="0.35">
      <c r="A7150" s="69">
        <f t="shared" si="227"/>
        <v>45809</v>
      </c>
      <c r="B7150" t="s">
        <v>921</v>
      </c>
      <c r="C7150" t="s">
        <v>274</v>
      </c>
      <c r="D7150" t="s">
        <v>897</v>
      </c>
      <c r="E7150" t="s">
        <v>803</v>
      </c>
      <c r="F7150" t="s">
        <v>804</v>
      </c>
      <c r="G7150" t="s">
        <v>83</v>
      </c>
      <c r="H7150">
        <v>2366</v>
      </c>
      <c r="I7150" s="68" t="str">
        <f>VLOOKUP(E7150,Refs!$P$2:$R$29,3,FALSE)</f>
        <v>Y56</v>
      </c>
      <c r="J7150" s="68" t="str">
        <f>VLOOKUP(E7150,Refs!$P$2:$S$29,4,FALSE)</f>
        <v>London</v>
      </c>
      <c r="K7150" s="28">
        <f t="shared" si="226"/>
        <v>2366</v>
      </c>
    </row>
    <row r="7151" spans="1:11" x14ac:dyDescent="0.35">
      <c r="A7151" s="69">
        <f t="shared" si="227"/>
        <v>45809</v>
      </c>
      <c r="B7151" t="s">
        <v>921</v>
      </c>
      <c r="C7151" t="s">
        <v>274</v>
      </c>
      <c r="D7151" t="s">
        <v>897</v>
      </c>
      <c r="E7151" t="s">
        <v>803</v>
      </c>
      <c r="F7151" t="s">
        <v>804</v>
      </c>
      <c r="G7151" t="s">
        <v>84</v>
      </c>
      <c r="H7151">
        <v>5789</v>
      </c>
      <c r="I7151" s="68" t="str">
        <f>VLOOKUP(E7151,Refs!$P$2:$R$29,3,FALSE)</f>
        <v>Y56</v>
      </c>
      <c r="J7151" s="68" t="str">
        <f>VLOOKUP(E7151,Refs!$P$2:$S$29,4,FALSE)</f>
        <v>London</v>
      </c>
      <c r="K7151" s="28">
        <f t="shared" si="226"/>
        <v>5789</v>
      </c>
    </row>
    <row r="7152" spans="1:11" x14ac:dyDescent="0.35">
      <c r="A7152" s="69">
        <f t="shared" si="227"/>
        <v>45809</v>
      </c>
      <c r="B7152" t="s">
        <v>921</v>
      </c>
      <c r="C7152" t="s">
        <v>274</v>
      </c>
      <c r="D7152" t="s">
        <v>897</v>
      </c>
      <c r="E7152" t="s">
        <v>803</v>
      </c>
      <c r="F7152" t="s">
        <v>804</v>
      </c>
      <c r="G7152" t="s">
        <v>85</v>
      </c>
      <c r="H7152">
        <v>24565</v>
      </c>
      <c r="I7152" s="68" t="str">
        <f>VLOOKUP(E7152,Refs!$P$2:$R$29,3,FALSE)</f>
        <v>Y56</v>
      </c>
      <c r="J7152" s="68" t="str">
        <f>VLOOKUP(E7152,Refs!$P$2:$S$29,4,FALSE)</f>
        <v>London</v>
      </c>
      <c r="K7152" s="28">
        <f t="shared" si="226"/>
        <v>24565</v>
      </c>
    </row>
    <row r="7153" spans="1:11" x14ac:dyDescent="0.35">
      <c r="A7153" s="69">
        <f t="shared" si="227"/>
        <v>45809</v>
      </c>
      <c r="B7153" t="s">
        <v>921</v>
      </c>
      <c r="C7153" t="s">
        <v>274</v>
      </c>
      <c r="D7153" t="s">
        <v>897</v>
      </c>
      <c r="E7153" t="s">
        <v>803</v>
      </c>
      <c r="F7153" t="s">
        <v>804</v>
      </c>
      <c r="G7153" t="s">
        <v>86</v>
      </c>
      <c r="H7153">
        <v>1210</v>
      </c>
      <c r="I7153" s="68" t="str">
        <f>VLOOKUP(E7153,Refs!$P$2:$R$29,3,FALSE)</f>
        <v>Y56</v>
      </c>
      <c r="J7153" s="68" t="str">
        <f>VLOOKUP(E7153,Refs!$P$2:$S$29,4,FALSE)</f>
        <v>London</v>
      </c>
      <c r="K7153" s="28">
        <f t="shared" si="226"/>
        <v>1210</v>
      </c>
    </row>
    <row r="7154" spans="1:11" x14ac:dyDescent="0.35">
      <c r="A7154" s="69">
        <f t="shared" si="227"/>
        <v>45809</v>
      </c>
      <c r="B7154" t="s">
        <v>921</v>
      </c>
      <c r="C7154" t="s">
        <v>274</v>
      </c>
      <c r="D7154" t="s">
        <v>897</v>
      </c>
      <c r="E7154" t="s">
        <v>803</v>
      </c>
      <c r="F7154" t="s">
        <v>804</v>
      </c>
      <c r="G7154" t="s">
        <v>87</v>
      </c>
      <c r="H7154">
        <v>876</v>
      </c>
      <c r="I7154" s="68" t="str">
        <f>VLOOKUP(E7154,Refs!$P$2:$R$29,3,FALSE)</f>
        <v>Y56</v>
      </c>
      <c r="J7154" s="68" t="str">
        <f>VLOOKUP(E7154,Refs!$P$2:$S$29,4,FALSE)</f>
        <v>London</v>
      </c>
      <c r="K7154" s="28">
        <f t="shared" si="226"/>
        <v>876</v>
      </c>
    </row>
    <row r="7155" spans="1:11" x14ac:dyDescent="0.35">
      <c r="A7155" s="69">
        <f t="shared" si="227"/>
        <v>45809</v>
      </c>
      <c r="B7155" t="s">
        <v>921</v>
      </c>
      <c r="C7155" t="s">
        <v>274</v>
      </c>
      <c r="D7155" t="s">
        <v>897</v>
      </c>
      <c r="E7155" t="s">
        <v>803</v>
      </c>
      <c r="F7155" t="s">
        <v>804</v>
      </c>
      <c r="G7155" t="s">
        <v>88</v>
      </c>
      <c r="H7155">
        <v>4215</v>
      </c>
      <c r="I7155" s="68" t="str">
        <f>VLOOKUP(E7155,Refs!$P$2:$R$29,3,FALSE)</f>
        <v>Y56</v>
      </c>
      <c r="J7155" s="68" t="str">
        <f>VLOOKUP(E7155,Refs!$P$2:$S$29,4,FALSE)</f>
        <v>London</v>
      </c>
      <c r="K7155" s="28">
        <f t="shared" si="226"/>
        <v>4215</v>
      </c>
    </row>
    <row r="7156" spans="1:11" x14ac:dyDescent="0.35">
      <c r="A7156" s="69">
        <f t="shared" si="227"/>
        <v>45809</v>
      </c>
      <c r="B7156" t="s">
        <v>921</v>
      </c>
      <c r="C7156" t="s">
        <v>274</v>
      </c>
      <c r="D7156" t="s">
        <v>897</v>
      </c>
      <c r="E7156" t="s">
        <v>803</v>
      </c>
      <c r="F7156" t="s">
        <v>804</v>
      </c>
      <c r="G7156" t="s">
        <v>89</v>
      </c>
      <c r="H7156">
        <v>19877</v>
      </c>
      <c r="I7156" s="68" t="str">
        <f>VLOOKUP(E7156,Refs!$P$2:$R$29,3,FALSE)</f>
        <v>Y56</v>
      </c>
      <c r="J7156" s="68" t="str">
        <f>VLOOKUP(E7156,Refs!$P$2:$S$29,4,FALSE)</f>
        <v>London</v>
      </c>
      <c r="K7156" s="28">
        <f t="shared" si="226"/>
        <v>19877</v>
      </c>
    </row>
    <row r="7157" spans="1:11" x14ac:dyDescent="0.35">
      <c r="A7157" s="69">
        <f t="shared" si="227"/>
        <v>45809</v>
      </c>
      <c r="B7157" t="s">
        <v>921</v>
      </c>
      <c r="C7157" t="s">
        <v>274</v>
      </c>
      <c r="D7157" t="s">
        <v>897</v>
      </c>
      <c r="E7157" t="s">
        <v>803</v>
      </c>
      <c r="F7157" t="s">
        <v>804</v>
      </c>
      <c r="G7157" t="s">
        <v>90</v>
      </c>
      <c r="H7157">
        <v>28632</v>
      </c>
      <c r="I7157" s="68" t="str">
        <f>VLOOKUP(E7157,Refs!$P$2:$R$29,3,FALSE)</f>
        <v>Y56</v>
      </c>
      <c r="J7157" s="68" t="str">
        <f>VLOOKUP(E7157,Refs!$P$2:$S$29,4,FALSE)</f>
        <v>London</v>
      </c>
      <c r="K7157" s="28">
        <f t="shared" si="226"/>
        <v>28632</v>
      </c>
    </row>
    <row r="7158" spans="1:11" x14ac:dyDescent="0.35">
      <c r="A7158" s="69">
        <f t="shared" si="227"/>
        <v>45809</v>
      </c>
      <c r="B7158" t="s">
        <v>921</v>
      </c>
      <c r="C7158" t="s">
        <v>274</v>
      </c>
      <c r="D7158" t="s">
        <v>897</v>
      </c>
      <c r="E7158" t="s">
        <v>803</v>
      </c>
      <c r="F7158" t="s">
        <v>804</v>
      </c>
      <c r="G7158" t="s">
        <v>27</v>
      </c>
      <c r="H7158">
        <v>3061</v>
      </c>
      <c r="I7158" s="68" t="str">
        <f>VLOOKUP(E7158,Refs!$P$2:$R$29,3,FALSE)</f>
        <v>Y56</v>
      </c>
      <c r="J7158" s="68" t="str">
        <f>VLOOKUP(E7158,Refs!$P$2:$S$29,4,FALSE)</f>
        <v>London</v>
      </c>
      <c r="K7158" s="28">
        <f t="shared" si="226"/>
        <v>3061</v>
      </c>
    </row>
    <row r="7159" spans="1:11" x14ac:dyDescent="0.35">
      <c r="A7159" s="69">
        <f t="shared" si="227"/>
        <v>45809</v>
      </c>
      <c r="B7159" t="s">
        <v>921</v>
      </c>
      <c r="C7159" t="s">
        <v>274</v>
      </c>
      <c r="D7159" t="s">
        <v>897</v>
      </c>
      <c r="E7159" t="s">
        <v>803</v>
      </c>
      <c r="F7159" t="s">
        <v>804</v>
      </c>
      <c r="G7159" t="s">
        <v>29</v>
      </c>
      <c r="H7159">
        <v>3884</v>
      </c>
      <c r="I7159" s="68" t="str">
        <f>VLOOKUP(E7159,Refs!$P$2:$R$29,3,FALSE)</f>
        <v>Y56</v>
      </c>
      <c r="J7159" s="68" t="str">
        <f>VLOOKUP(E7159,Refs!$P$2:$S$29,4,FALSE)</f>
        <v>London</v>
      </c>
      <c r="K7159" s="28">
        <f t="shared" si="226"/>
        <v>3884</v>
      </c>
    </row>
    <row r="7160" spans="1:11" x14ac:dyDescent="0.35">
      <c r="A7160" s="69">
        <f t="shared" si="227"/>
        <v>45809</v>
      </c>
      <c r="B7160" t="s">
        <v>921</v>
      </c>
      <c r="C7160" t="s">
        <v>274</v>
      </c>
      <c r="D7160" t="s">
        <v>897</v>
      </c>
      <c r="E7160" t="s">
        <v>803</v>
      </c>
      <c r="F7160" t="s">
        <v>804</v>
      </c>
      <c r="G7160" t="s">
        <v>91</v>
      </c>
      <c r="H7160">
        <v>1708</v>
      </c>
      <c r="I7160" s="68" t="str">
        <f>VLOOKUP(E7160,Refs!$P$2:$R$29,3,FALSE)</f>
        <v>Y56</v>
      </c>
      <c r="J7160" s="68" t="str">
        <f>VLOOKUP(E7160,Refs!$P$2:$S$29,4,FALSE)</f>
        <v>London</v>
      </c>
      <c r="K7160" s="28">
        <f t="shared" si="226"/>
        <v>1708</v>
      </c>
    </row>
    <row r="7161" spans="1:11" x14ac:dyDescent="0.35">
      <c r="A7161" s="69">
        <f t="shared" si="227"/>
        <v>45809</v>
      </c>
      <c r="B7161" t="s">
        <v>921</v>
      </c>
      <c r="C7161" t="s">
        <v>274</v>
      </c>
      <c r="D7161" t="s">
        <v>897</v>
      </c>
      <c r="E7161" t="s">
        <v>803</v>
      </c>
      <c r="F7161" t="s">
        <v>804</v>
      </c>
      <c r="G7161" t="s">
        <v>92</v>
      </c>
      <c r="H7161">
        <v>51</v>
      </c>
      <c r="I7161" s="68" t="str">
        <f>VLOOKUP(E7161,Refs!$P$2:$R$29,3,FALSE)</f>
        <v>Y56</v>
      </c>
      <c r="J7161" s="68" t="str">
        <f>VLOOKUP(E7161,Refs!$P$2:$S$29,4,FALSE)</f>
        <v>London</v>
      </c>
      <c r="K7161" s="28">
        <f t="shared" si="226"/>
        <v>51</v>
      </c>
    </row>
    <row r="7162" spans="1:11" x14ac:dyDescent="0.35">
      <c r="A7162" s="69">
        <f t="shared" si="227"/>
        <v>45809</v>
      </c>
      <c r="B7162" t="s">
        <v>921</v>
      </c>
      <c r="C7162" t="s">
        <v>274</v>
      </c>
      <c r="D7162" t="s">
        <v>897</v>
      </c>
      <c r="E7162" t="s">
        <v>803</v>
      </c>
      <c r="F7162" t="s">
        <v>804</v>
      </c>
      <c r="G7162" t="s">
        <v>93</v>
      </c>
      <c r="H7162">
        <v>1301</v>
      </c>
      <c r="I7162" s="68" t="str">
        <f>VLOOKUP(E7162,Refs!$P$2:$R$29,3,FALSE)</f>
        <v>Y56</v>
      </c>
      <c r="J7162" s="68" t="str">
        <f>VLOOKUP(E7162,Refs!$P$2:$S$29,4,FALSE)</f>
        <v>London</v>
      </c>
      <c r="K7162" s="28">
        <f t="shared" si="226"/>
        <v>1301</v>
      </c>
    </row>
    <row r="7163" spans="1:11" x14ac:dyDescent="0.35">
      <c r="A7163" s="69">
        <f t="shared" si="227"/>
        <v>45809</v>
      </c>
      <c r="B7163" t="s">
        <v>921</v>
      </c>
      <c r="C7163" t="s">
        <v>274</v>
      </c>
      <c r="D7163" t="s">
        <v>897</v>
      </c>
      <c r="E7163" t="s">
        <v>803</v>
      </c>
      <c r="F7163" t="s">
        <v>804</v>
      </c>
      <c r="G7163" t="s">
        <v>94</v>
      </c>
      <c r="H7163">
        <v>150</v>
      </c>
      <c r="I7163" s="68" t="str">
        <f>VLOOKUP(E7163,Refs!$P$2:$R$29,3,FALSE)</f>
        <v>Y56</v>
      </c>
      <c r="J7163" s="68" t="str">
        <f>VLOOKUP(E7163,Refs!$P$2:$S$29,4,FALSE)</f>
        <v>London</v>
      </c>
      <c r="K7163" s="28">
        <f t="shared" si="226"/>
        <v>150</v>
      </c>
    </row>
    <row r="7164" spans="1:11" x14ac:dyDescent="0.35">
      <c r="A7164" s="69">
        <f t="shared" si="227"/>
        <v>45809</v>
      </c>
      <c r="B7164" t="s">
        <v>921</v>
      </c>
      <c r="C7164" t="s">
        <v>274</v>
      </c>
      <c r="D7164" t="s">
        <v>897</v>
      </c>
      <c r="E7164" t="s">
        <v>803</v>
      </c>
      <c r="F7164" t="s">
        <v>804</v>
      </c>
      <c r="G7164" t="s">
        <v>95</v>
      </c>
      <c r="H7164">
        <v>790</v>
      </c>
      <c r="I7164" s="68" t="str">
        <f>VLOOKUP(E7164,Refs!$P$2:$R$29,3,FALSE)</f>
        <v>Y56</v>
      </c>
      <c r="J7164" s="68" t="str">
        <f>VLOOKUP(E7164,Refs!$P$2:$S$29,4,FALSE)</f>
        <v>London</v>
      </c>
      <c r="K7164" s="28">
        <f t="shared" si="226"/>
        <v>790</v>
      </c>
    </row>
    <row r="7165" spans="1:11" x14ac:dyDescent="0.35">
      <c r="A7165" s="69">
        <f t="shared" si="227"/>
        <v>45809</v>
      </c>
      <c r="B7165" t="s">
        <v>921</v>
      </c>
      <c r="C7165" t="s">
        <v>274</v>
      </c>
      <c r="D7165" t="s">
        <v>897</v>
      </c>
      <c r="E7165" t="s">
        <v>803</v>
      </c>
      <c r="F7165" t="s">
        <v>804</v>
      </c>
      <c r="G7165" t="s">
        <v>96</v>
      </c>
      <c r="H7165">
        <v>41</v>
      </c>
      <c r="I7165" s="68" t="str">
        <f>VLOOKUP(E7165,Refs!$P$2:$R$29,3,FALSE)</f>
        <v>Y56</v>
      </c>
      <c r="J7165" s="68" t="str">
        <f>VLOOKUP(E7165,Refs!$P$2:$S$29,4,FALSE)</f>
        <v>London</v>
      </c>
      <c r="K7165" s="28">
        <f t="shared" si="226"/>
        <v>41</v>
      </c>
    </row>
    <row r="7166" spans="1:11" x14ac:dyDescent="0.35">
      <c r="A7166" s="69">
        <f t="shared" si="227"/>
        <v>45809</v>
      </c>
      <c r="B7166" t="s">
        <v>921</v>
      </c>
      <c r="C7166" t="s">
        <v>274</v>
      </c>
      <c r="D7166" t="s">
        <v>897</v>
      </c>
      <c r="E7166" t="s">
        <v>803</v>
      </c>
      <c r="F7166" t="s">
        <v>804</v>
      </c>
      <c r="G7166" t="s">
        <v>97</v>
      </c>
      <c r="H7166">
        <v>4632</v>
      </c>
      <c r="I7166" s="68" t="str">
        <f>VLOOKUP(E7166,Refs!$P$2:$R$29,3,FALSE)</f>
        <v>Y56</v>
      </c>
      <c r="J7166" s="68" t="str">
        <f>VLOOKUP(E7166,Refs!$P$2:$S$29,4,FALSE)</f>
        <v>London</v>
      </c>
      <c r="K7166" s="28">
        <f t="shared" si="226"/>
        <v>4632</v>
      </c>
    </row>
    <row r="7167" spans="1:11" x14ac:dyDescent="0.35">
      <c r="A7167" s="69">
        <f t="shared" si="227"/>
        <v>45809</v>
      </c>
      <c r="B7167" t="s">
        <v>921</v>
      </c>
      <c r="C7167" t="s">
        <v>274</v>
      </c>
      <c r="D7167" t="s">
        <v>897</v>
      </c>
      <c r="E7167" t="s">
        <v>803</v>
      </c>
      <c r="F7167" t="s">
        <v>804</v>
      </c>
      <c r="G7167" t="s">
        <v>31</v>
      </c>
      <c r="H7167">
        <v>3979</v>
      </c>
      <c r="I7167" s="68" t="str">
        <f>VLOOKUP(E7167,Refs!$P$2:$R$29,3,FALSE)</f>
        <v>Y56</v>
      </c>
      <c r="J7167" s="68" t="str">
        <f>VLOOKUP(E7167,Refs!$P$2:$S$29,4,FALSE)</f>
        <v>London</v>
      </c>
      <c r="K7167" s="28">
        <f t="shared" si="226"/>
        <v>3979</v>
      </c>
    </row>
    <row r="7168" spans="1:11" x14ac:dyDescent="0.35">
      <c r="A7168" s="69">
        <f t="shared" si="227"/>
        <v>45809</v>
      </c>
      <c r="B7168" t="s">
        <v>921</v>
      </c>
      <c r="C7168" t="s">
        <v>274</v>
      </c>
      <c r="D7168" t="s">
        <v>897</v>
      </c>
      <c r="E7168" t="s">
        <v>803</v>
      </c>
      <c r="F7168" t="s">
        <v>804</v>
      </c>
      <c r="G7168" t="s">
        <v>98</v>
      </c>
      <c r="H7168">
        <v>4574</v>
      </c>
      <c r="I7168" s="68" t="str">
        <f>VLOOKUP(E7168,Refs!$P$2:$R$29,3,FALSE)</f>
        <v>Y56</v>
      </c>
      <c r="J7168" s="68" t="str">
        <f>VLOOKUP(E7168,Refs!$P$2:$S$29,4,FALSE)</f>
        <v>London</v>
      </c>
      <c r="K7168" s="28">
        <f t="shared" si="226"/>
        <v>4574</v>
      </c>
    </row>
    <row r="7169" spans="1:11" x14ac:dyDescent="0.35">
      <c r="A7169" s="69">
        <f t="shared" si="227"/>
        <v>45809</v>
      </c>
      <c r="B7169" t="s">
        <v>921</v>
      </c>
      <c r="C7169" t="s">
        <v>274</v>
      </c>
      <c r="D7169" t="s">
        <v>897</v>
      </c>
      <c r="E7169" t="s">
        <v>803</v>
      </c>
      <c r="F7169" t="s">
        <v>804</v>
      </c>
      <c r="G7169" t="s">
        <v>99</v>
      </c>
      <c r="H7169">
        <v>2851</v>
      </c>
      <c r="I7169" s="68" t="str">
        <f>VLOOKUP(E7169,Refs!$P$2:$R$29,3,FALSE)</f>
        <v>Y56</v>
      </c>
      <c r="J7169" s="68" t="str">
        <f>VLOOKUP(E7169,Refs!$P$2:$S$29,4,FALSE)</f>
        <v>London</v>
      </c>
      <c r="K7169" s="28">
        <f t="shared" si="226"/>
        <v>2851</v>
      </c>
    </row>
    <row r="7170" spans="1:11" x14ac:dyDescent="0.35">
      <c r="A7170" s="69">
        <f t="shared" si="227"/>
        <v>45809</v>
      </c>
      <c r="B7170" t="s">
        <v>921</v>
      </c>
      <c r="C7170" t="s">
        <v>274</v>
      </c>
      <c r="D7170" t="s">
        <v>897</v>
      </c>
      <c r="E7170" t="s">
        <v>803</v>
      </c>
      <c r="F7170" t="s">
        <v>804</v>
      </c>
      <c r="G7170" t="s">
        <v>100</v>
      </c>
      <c r="H7170">
        <v>2476</v>
      </c>
      <c r="I7170" s="68" t="str">
        <f>VLOOKUP(E7170,Refs!$P$2:$R$29,3,FALSE)</f>
        <v>Y56</v>
      </c>
      <c r="J7170" s="68" t="str">
        <f>VLOOKUP(E7170,Refs!$P$2:$S$29,4,FALSE)</f>
        <v>London</v>
      </c>
      <c r="K7170" s="28">
        <f t="shared" ref="K7170:K7233" si="228">IF(OR(H7170="NULL",H7170=0,H7170=""),"",H7170)</f>
        <v>2476</v>
      </c>
    </row>
    <row r="7171" spans="1:11" x14ac:dyDescent="0.35">
      <c r="A7171" s="69">
        <f t="shared" ref="A7171:A7234" si="229">DATEVALUE(RIGHT(B7171,8))</f>
        <v>45809</v>
      </c>
      <c r="B7171" t="s">
        <v>921</v>
      </c>
      <c r="C7171" t="s">
        <v>274</v>
      </c>
      <c r="D7171" t="s">
        <v>897</v>
      </c>
      <c r="E7171" t="s">
        <v>803</v>
      </c>
      <c r="F7171" t="s">
        <v>804</v>
      </c>
      <c r="G7171" t="s">
        <v>101</v>
      </c>
      <c r="H7171">
        <v>209</v>
      </c>
      <c r="I7171" s="68" t="str">
        <f>VLOOKUP(E7171,Refs!$P$2:$R$29,3,FALSE)</f>
        <v>Y56</v>
      </c>
      <c r="J7171" s="68" t="str">
        <f>VLOOKUP(E7171,Refs!$P$2:$S$29,4,FALSE)</f>
        <v>London</v>
      </c>
      <c r="K7171" s="28">
        <f t="shared" si="228"/>
        <v>209</v>
      </c>
    </row>
    <row r="7172" spans="1:11" x14ac:dyDescent="0.35">
      <c r="A7172" s="69">
        <f t="shared" si="229"/>
        <v>45809</v>
      </c>
      <c r="B7172" t="s">
        <v>921</v>
      </c>
      <c r="C7172" t="s">
        <v>274</v>
      </c>
      <c r="D7172" t="s">
        <v>897</v>
      </c>
      <c r="E7172" t="s">
        <v>803</v>
      </c>
      <c r="F7172" t="s">
        <v>804</v>
      </c>
      <c r="G7172" t="s">
        <v>102</v>
      </c>
      <c r="H7172">
        <v>628</v>
      </c>
      <c r="I7172" s="68" t="str">
        <f>VLOOKUP(E7172,Refs!$P$2:$R$29,3,FALSE)</f>
        <v>Y56</v>
      </c>
      <c r="J7172" s="68" t="str">
        <f>VLOOKUP(E7172,Refs!$P$2:$S$29,4,FALSE)</f>
        <v>London</v>
      </c>
      <c r="K7172" s="28">
        <f t="shared" si="228"/>
        <v>628</v>
      </c>
    </row>
    <row r="7173" spans="1:11" x14ac:dyDescent="0.35">
      <c r="A7173" s="69">
        <f t="shared" si="229"/>
        <v>45809</v>
      </c>
      <c r="B7173" t="s">
        <v>921</v>
      </c>
      <c r="C7173" t="s">
        <v>274</v>
      </c>
      <c r="D7173" t="s">
        <v>897</v>
      </c>
      <c r="E7173" t="s">
        <v>803</v>
      </c>
      <c r="F7173" t="s">
        <v>804</v>
      </c>
      <c r="G7173" t="s">
        <v>103</v>
      </c>
      <c r="H7173">
        <v>118</v>
      </c>
      <c r="I7173" s="68" t="str">
        <f>VLOOKUP(E7173,Refs!$P$2:$R$29,3,FALSE)</f>
        <v>Y56</v>
      </c>
      <c r="J7173" s="68" t="str">
        <f>VLOOKUP(E7173,Refs!$P$2:$S$29,4,FALSE)</f>
        <v>London</v>
      </c>
      <c r="K7173" s="28">
        <f t="shared" si="228"/>
        <v>118</v>
      </c>
    </row>
    <row r="7174" spans="1:11" x14ac:dyDescent="0.35">
      <c r="A7174" s="69">
        <f t="shared" si="229"/>
        <v>45809</v>
      </c>
      <c r="B7174" t="s">
        <v>921</v>
      </c>
      <c r="C7174" t="s">
        <v>274</v>
      </c>
      <c r="D7174" t="s">
        <v>897</v>
      </c>
      <c r="E7174" t="s">
        <v>803</v>
      </c>
      <c r="F7174" t="s">
        <v>804</v>
      </c>
      <c r="G7174" t="s">
        <v>104</v>
      </c>
      <c r="H7174">
        <v>2187</v>
      </c>
      <c r="I7174" s="68" t="str">
        <f>VLOOKUP(E7174,Refs!$P$2:$R$29,3,FALSE)</f>
        <v>Y56</v>
      </c>
      <c r="J7174" s="68" t="str">
        <f>VLOOKUP(E7174,Refs!$P$2:$S$29,4,FALSE)</f>
        <v>London</v>
      </c>
      <c r="K7174" s="28">
        <f t="shared" si="228"/>
        <v>2187</v>
      </c>
    </row>
    <row r="7175" spans="1:11" x14ac:dyDescent="0.35">
      <c r="A7175" s="69">
        <f t="shared" si="229"/>
        <v>45809</v>
      </c>
      <c r="B7175" t="s">
        <v>921</v>
      </c>
      <c r="C7175" t="s">
        <v>274</v>
      </c>
      <c r="D7175" t="s">
        <v>897</v>
      </c>
      <c r="E7175" t="s">
        <v>803</v>
      </c>
      <c r="F7175" t="s">
        <v>804</v>
      </c>
      <c r="G7175" t="s">
        <v>105</v>
      </c>
      <c r="H7175">
        <v>27810444</v>
      </c>
      <c r="I7175" s="68" t="str">
        <f>VLOOKUP(E7175,Refs!$P$2:$R$29,3,FALSE)</f>
        <v>Y56</v>
      </c>
      <c r="J7175" s="68" t="str">
        <f>VLOOKUP(E7175,Refs!$P$2:$S$29,4,FALSE)</f>
        <v>London</v>
      </c>
      <c r="K7175" s="28">
        <f t="shared" si="228"/>
        <v>27810444</v>
      </c>
    </row>
    <row r="7176" spans="1:11" x14ac:dyDescent="0.35">
      <c r="A7176" s="69">
        <f t="shared" si="229"/>
        <v>45809</v>
      </c>
      <c r="B7176" t="s">
        <v>921</v>
      </c>
      <c r="C7176" t="s">
        <v>274</v>
      </c>
      <c r="D7176" t="s">
        <v>897</v>
      </c>
      <c r="E7176" t="s">
        <v>803</v>
      </c>
      <c r="F7176" t="s">
        <v>804</v>
      </c>
      <c r="G7176" t="s">
        <v>106</v>
      </c>
      <c r="H7176">
        <v>2882</v>
      </c>
      <c r="I7176" s="68" t="str">
        <f>VLOOKUP(E7176,Refs!$P$2:$R$29,3,FALSE)</f>
        <v>Y56</v>
      </c>
      <c r="J7176" s="68" t="str">
        <f>VLOOKUP(E7176,Refs!$P$2:$S$29,4,FALSE)</f>
        <v>London</v>
      </c>
      <c r="K7176" s="28">
        <f t="shared" si="228"/>
        <v>2882</v>
      </c>
    </row>
    <row r="7177" spans="1:11" x14ac:dyDescent="0.35">
      <c r="A7177" s="69">
        <f t="shared" si="229"/>
        <v>45809</v>
      </c>
      <c r="B7177" t="s">
        <v>921</v>
      </c>
      <c r="C7177" t="s">
        <v>274</v>
      </c>
      <c r="D7177" t="s">
        <v>897</v>
      </c>
      <c r="E7177" t="s">
        <v>803</v>
      </c>
      <c r="F7177" t="s">
        <v>804</v>
      </c>
      <c r="G7177" t="s">
        <v>107</v>
      </c>
      <c r="H7177">
        <v>1964</v>
      </c>
      <c r="I7177" s="68" t="str">
        <f>VLOOKUP(E7177,Refs!$P$2:$R$29,3,FALSE)</f>
        <v>Y56</v>
      </c>
      <c r="J7177" s="68" t="str">
        <f>VLOOKUP(E7177,Refs!$P$2:$S$29,4,FALSE)</f>
        <v>London</v>
      </c>
      <c r="K7177" s="28">
        <f t="shared" si="228"/>
        <v>1964</v>
      </c>
    </row>
    <row r="7178" spans="1:11" x14ac:dyDescent="0.35">
      <c r="A7178" s="69">
        <f t="shared" si="229"/>
        <v>45809</v>
      </c>
      <c r="B7178" t="s">
        <v>921</v>
      </c>
      <c r="C7178" t="s">
        <v>274</v>
      </c>
      <c r="D7178" t="s">
        <v>897</v>
      </c>
      <c r="E7178" t="s">
        <v>803</v>
      </c>
      <c r="F7178" t="s">
        <v>804</v>
      </c>
      <c r="G7178" t="s">
        <v>108</v>
      </c>
      <c r="H7178">
        <v>166</v>
      </c>
      <c r="I7178" s="68" t="str">
        <f>VLOOKUP(E7178,Refs!$P$2:$R$29,3,FALSE)</f>
        <v>Y56</v>
      </c>
      <c r="J7178" s="68" t="str">
        <f>VLOOKUP(E7178,Refs!$P$2:$S$29,4,FALSE)</f>
        <v>London</v>
      </c>
      <c r="K7178" s="28">
        <f t="shared" si="228"/>
        <v>166</v>
      </c>
    </row>
    <row r="7179" spans="1:11" x14ac:dyDescent="0.35">
      <c r="A7179" s="69">
        <f t="shared" si="229"/>
        <v>45809</v>
      </c>
      <c r="B7179" t="s">
        <v>921</v>
      </c>
      <c r="C7179" t="s">
        <v>274</v>
      </c>
      <c r="D7179" t="s">
        <v>897</v>
      </c>
      <c r="E7179" t="s">
        <v>803</v>
      </c>
      <c r="F7179" t="s">
        <v>804</v>
      </c>
      <c r="G7179" t="s">
        <v>109</v>
      </c>
      <c r="H7179">
        <v>980</v>
      </c>
      <c r="I7179" s="68" t="str">
        <f>VLOOKUP(E7179,Refs!$P$2:$R$29,3,FALSE)</f>
        <v>Y56</v>
      </c>
      <c r="J7179" s="68" t="str">
        <f>VLOOKUP(E7179,Refs!$P$2:$S$29,4,FALSE)</f>
        <v>London</v>
      </c>
      <c r="K7179" s="28">
        <f t="shared" si="228"/>
        <v>980</v>
      </c>
    </row>
    <row r="7180" spans="1:11" x14ac:dyDescent="0.35">
      <c r="A7180" s="69">
        <f t="shared" si="229"/>
        <v>45809</v>
      </c>
      <c r="B7180" t="s">
        <v>921</v>
      </c>
      <c r="C7180" t="s">
        <v>274</v>
      </c>
      <c r="D7180" t="s">
        <v>897</v>
      </c>
      <c r="E7180" t="s">
        <v>803</v>
      </c>
      <c r="F7180" t="s">
        <v>804</v>
      </c>
      <c r="G7180" t="s">
        <v>110</v>
      </c>
      <c r="H7180">
        <v>6697703</v>
      </c>
      <c r="I7180" s="68" t="str">
        <f>VLOOKUP(E7180,Refs!$P$2:$R$29,3,FALSE)</f>
        <v>Y56</v>
      </c>
      <c r="J7180" s="68" t="str">
        <f>VLOOKUP(E7180,Refs!$P$2:$S$29,4,FALSE)</f>
        <v>London</v>
      </c>
      <c r="K7180" s="28">
        <f t="shared" si="228"/>
        <v>6697703</v>
      </c>
    </row>
    <row r="7181" spans="1:11" x14ac:dyDescent="0.35">
      <c r="A7181" s="69">
        <f t="shared" si="229"/>
        <v>45809</v>
      </c>
      <c r="B7181" t="s">
        <v>921</v>
      </c>
      <c r="C7181" t="s">
        <v>274</v>
      </c>
      <c r="D7181" t="s">
        <v>897</v>
      </c>
      <c r="E7181" t="s">
        <v>803</v>
      </c>
      <c r="F7181" t="s">
        <v>804</v>
      </c>
      <c r="G7181" t="s">
        <v>111</v>
      </c>
      <c r="H7181">
        <v>1259</v>
      </c>
      <c r="I7181" s="68" t="str">
        <f>VLOOKUP(E7181,Refs!$P$2:$R$29,3,FALSE)</f>
        <v>Y56</v>
      </c>
      <c r="J7181" s="68" t="str">
        <f>VLOOKUP(E7181,Refs!$P$2:$S$29,4,FALSE)</f>
        <v>London</v>
      </c>
      <c r="K7181" s="28">
        <f t="shared" si="228"/>
        <v>1259</v>
      </c>
    </row>
    <row r="7182" spans="1:11" x14ac:dyDescent="0.35">
      <c r="A7182" s="69">
        <f t="shared" si="229"/>
        <v>45809</v>
      </c>
      <c r="B7182" t="s">
        <v>921</v>
      </c>
      <c r="C7182" t="s">
        <v>274</v>
      </c>
      <c r="D7182" t="s">
        <v>897</v>
      </c>
      <c r="E7182" t="s">
        <v>803</v>
      </c>
      <c r="F7182" t="s">
        <v>804</v>
      </c>
      <c r="G7182" t="s">
        <v>814</v>
      </c>
      <c r="H7182">
        <v>10069</v>
      </c>
      <c r="I7182" s="68" t="str">
        <f>VLOOKUP(E7182,Refs!$P$2:$R$29,3,FALSE)</f>
        <v>Y56</v>
      </c>
      <c r="J7182" s="68" t="str">
        <f>VLOOKUP(E7182,Refs!$P$2:$S$29,4,FALSE)</f>
        <v>London</v>
      </c>
      <c r="K7182" s="28">
        <f t="shared" si="228"/>
        <v>10069</v>
      </c>
    </row>
    <row r="7183" spans="1:11" x14ac:dyDescent="0.35">
      <c r="A7183" s="69">
        <f t="shared" si="229"/>
        <v>45809</v>
      </c>
      <c r="B7183" t="s">
        <v>921</v>
      </c>
      <c r="C7183" t="s">
        <v>274</v>
      </c>
      <c r="D7183" t="s">
        <v>897</v>
      </c>
      <c r="E7183" t="s">
        <v>803</v>
      </c>
      <c r="F7183" t="s">
        <v>804</v>
      </c>
      <c r="G7183" t="s">
        <v>815</v>
      </c>
      <c r="H7183">
        <v>79</v>
      </c>
      <c r="I7183" s="68" t="str">
        <f>VLOOKUP(E7183,Refs!$P$2:$R$29,3,FALSE)</f>
        <v>Y56</v>
      </c>
      <c r="J7183" s="68" t="str">
        <f>VLOOKUP(E7183,Refs!$P$2:$S$29,4,FALSE)</f>
        <v>London</v>
      </c>
      <c r="K7183" s="28">
        <f t="shared" si="228"/>
        <v>79</v>
      </c>
    </row>
    <row r="7184" spans="1:11" x14ac:dyDescent="0.35">
      <c r="A7184" s="69">
        <f t="shared" si="229"/>
        <v>45809</v>
      </c>
      <c r="B7184" t="s">
        <v>921</v>
      </c>
      <c r="C7184" t="s">
        <v>274</v>
      </c>
      <c r="D7184" t="s">
        <v>897</v>
      </c>
      <c r="E7184" t="s">
        <v>803</v>
      </c>
      <c r="F7184" t="s">
        <v>804</v>
      </c>
      <c r="G7184" t="s">
        <v>112</v>
      </c>
      <c r="H7184">
        <v>15534</v>
      </c>
      <c r="I7184" s="68" t="str">
        <f>VLOOKUP(E7184,Refs!$P$2:$R$29,3,FALSE)</f>
        <v>Y56</v>
      </c>
      <c r="J7184" s="68" t="str">
        <f>VLOOKUP(E7184,Refs!$P$2:$S$29,4,FALSE)</f>
        <v>London</v>
      </c>
      <c r="K7184" s="28">
        <f t="shared" si="228"/>
        <v>15534</v>
      </c>
    </row>
    <row r="7185" spans="1:11" x14ac:dyDescent="0.35">
      <c r="A7185" s="69">
        <f t="shared" si="229"/>
        <v>45809</v>
      </c>
      <c r="B7185" t="s">
        <v>921</v>
      </c>
      <c r="C7185" t="s">
        <v>274</v>
      </c>
      <c r="D7185" t="s">
        <v>897</v>
      </c>
      <c r="E7185" t="s">
        <v>803</v>
      </c>
      <c r="F7185" t="s">
        <v>804</v>
      </c>
      <c r="G7185" t="s">
        <v>113</v>
      </c>
      <c r="H7185">
        <v>2</v>
      </c>
      <c r="I7185" s="68" t="str">
        <f>VLOOKUP(E7185,Refs!$P$2:$R$29,3,FALSE)</f>
        <v>Y56</v>
      </c>
      <c r="J7185" s="68" t="str">
        <f>VLOOKUP(E7185,Refs!$P$2:$S$29,4,FALSE)</f>
        <v>London</v>
      </c>
      <c r="K7185" s="28">
        <f t="shared" si="228"/>
        <v>2</v>
      </c>
    </row>
    <row r="7186" spans="1:11" x14ac:dyDescent="0.35">
      <c r="A7186" s="69">
        <f t="shared" si="229"/>
        <v>45809</v>
      </c>
      <c r="B7186" t="s">
        <v>921</v>
      </c>
      <c r="C7186" t="s">
        <v>274</v>
      </c>
      <c r="D7186" t="s">
        <v>897</v>
      </c>
      <c r="E7186" t="s">
        <v>803</v>
      </c>
      <c r="F7186" t="s">
        <v>804</v>
      </c>
      <c r="G7186" t="s">
        <v>114</v>
      </c>
      <c r="H7186">
        <v>7884</v>
      </c>
      <c r="I7186" s="68" t="str">
        <f>VLOOKUP(E7186,Refs!$P$2:$R$29,3,FALSE)</f>
        <v>Y56</v>
      </c>
      <c r="J7186" s="68" t="str">
        <f>VLOOKUP(E7186,Refs!$P$2:$S$29,4,FALSE)</f>
        <v>London</v>
      </c>
      <c r="K7186" s="28">
        <f t="shared" si="228"/>
        <v>7884</v>
      </c>
    </row>
    <row r="7187" spans="1:11" x14ac:dyDescent="0.35">
      <c r="A7187" s="69">
        <f t="shared" si="229"/>
        <v>45809</v>
      </c>
      <c r="B7187" t="s">
        <v>921</v>
      </c>
      <c r="C7187" t="s">
        <v>274</v>
      </c>
      <c r="D7187" t="s">
        <v>897</v>
      </c>
      <c r="E7187" t="s">
        <v>803</v>
      </c>
      <c r="F7187" t="s">
        <v>804</v>
      </c>
      <c r="G7187" t="s">
        <v>115</v>
      </c>
      <c r="H7187">
        <v>7831</v>
      </c>
      <c r="I7187" s="68" t="str">
        <f>VLOOKUP(E7187,Refs!$P$2:$R$29,3,FALSE)</f>
        <v>Y56</v>
      </c>
      <c r="J7187" s="68" t="str">
        <f>VLOOKUP(E7187,Refs!$P$2:$S$29,4,FALSE)</f>
        <v>London</v>
      </c>
      <c r="K7187" s="28">
        <f t="shared" si="228"/>
        <v>7831</v>
      </c>
    </row>
    <row r="7188" spans="1:11" x14ac:dyDescent="0.35">
      <c r="A7188" s="69">
        <f t="shared" si="229"/>
        <v>45809</v>
      </c>
      <c r="B7188" t="s">
        <v>921</v>
      </c>
      <c r="C7188" t="s">
        <v>274</v>
      </c>
      <c r="D7188" t="s">
        <v>897</v>
      </c>
      <c r="E7188" t="s">
        <v>803</v>
      </c>
      <c r="F7188" t="s">
        <v>804</v>
      </c>
      <c r="G7188" t="s">
        <v>116</v>
      </c>
      <c r="H7188">
        <v>6940</v>
      </c>
      <c r="I7188" s="68" t="str">
        <f>VLOOKUP(E7188,Refs!$P$2:$R$29,3,FALSE)</f>
        <v>Y56</v>
      </c>
      <c r="J7188" s="68" t="str">
        <f>VLOOKUP(E7188,Refs!$P$2:$S$29,4,FALSE)</f>
        <v>London</v>
      </c>
      <c r="K7188" s="28">
        <f t="shared" si="228"/>
        <v>6940</v>
      </c>
    </row>
    <row r="7189" spans="1:11" x14ac:dyDescent="0.35">
      <c r="A7189" s="69">
        <f t="shared" si="229"/>
        <v>45809</v>
      </c>
      <c r="B7189" t="s">
        <v>921</v>
      </c>
      <c r="C7189" t="s">
        <v>274</v>
      </c>
      <c r="D7189" t="s">
        <v>897</v>
      </c>
      <c r="E7189" t="s">
        <v>803</v>
      </c>
      <c r="F7189" t="s">
        <v>804</v>
      </c>
      <c r="G7189" t="s">
        <v>117</v>
      </c>
      <c r="H7189">
        <v>5584</v>
      </c>
      <c r="I7189" s="68" t="str">
        <f>VLOOKUP(E7189,Refs!$P$2:$R$29,3,FALSE)</f>
        <v>Y56</v>
      </c>
      <c r="J7189" s="68" t="str">
        <f>VLOOKUP(E7189,Refs!$P$2:$S$29,4,FALSE)</f>
        <v>London</v>
      </c>
      <c r="K7189" s="28">
        <f t="shared" si="228"/>
        <v>5584</v>
      </c>
    </row>
    <row r="7190" spans="1:11" x14ac:dyDescent="0.35">
      <c r="A7190" s="69">
        <f t="shared" si="229"/>
        <v>45809</v>
      </c>
      <c r="B7190" t="s">
        <v>921</v>
      </c>
      <c r="C7190" t="s">
        <v>274</v>
      </c>
      <c r="D7190" t="s">
        <v>897</v>
      </c>
      <c r="E7190" t="s">
        <v>803</v>
      </c>
      <c r="F7190" t="s">
        <v>804</v>
      </c>
      <c r="G7190" t="s">
        <v>118</v>
      </c>
      <c r="H7190">
        <v>340</v>
      </c>
      <c r="I7190" s="68" t="str">
        <f>VLOOKUP(E7190,Refs!$P$2:$R$29,3,FALSE)</f>
        <v>Y56</v>
      </c>
      <c r="J7190" s="68" t="str">
        <f>VLOOKUP(E7190,Refs!$P$2:$S$29,4,FALSE)</f>
        <v>London</v>
      </c>
      <c r="K7190" s="28">
        <f t="shared" si="228"/>
        <v>340</v>
      </c>
    </row>
    <row r="7191" spans="1:11" x14ac:dyDescent="0.35">
      <c r="A7191" s="69">
        <f t="shared" si="229"/>
        <v>45809</v>
      </c>
      <c r="B7191" t="s">
        <v>921</v>
      </c>
      <c r="C7191" t="s">
        <v>274</v>
      </c>
      <c r="D7191" t="s">
        <v>897</v>
      </c>
      <c r="E7191" t="s">
        <v>803</v>
      </c>
      <c r="F7191" t="s">
        <v>804</v>
      </c>
      <c r="G7191" t="s">
        <v>119</v>
      </c>
      <c r="H7191">
        <v>133</v>
      </c>
      <c r="I7191" s="68" t="str">
        <f>VLOOKUP(E7191,Refs!$P$2:$R$29,3,FALSE)</f>
        <v>Y56</v>
      </c>
      <c r="J7191" s="68" t="str">
        <f>VLOOKUP(E7191,Refs!$P$2:$S$29,4,FALSE)</f>
        <v>London</v>
      </c>
      <c r="K7191" s="28">
        <f t="shared" si="228"/>
        <v>133</v>
      </c>
    </row>
    <row r="7192" spans="1:11" x14ac:dyDescent="0.35">
      <c r="A7192" s="69">
        <f t="shared" si="229"/>
        <v>45809</v>
      </c>
      <c r="B7192" t="s">
        <v>921</v>
      </c>
      <c r="C7192" t="s">
        <v>274</v>
      </c>
      <c r="D7192" t="s">
        <v>897</v>
      </c>
      <c r="E7192" t="s">
        <v>803</v>
      </c>
      <c r="F7192" t="s">
        <v>804</v>
      </c>
      <c r="G7192" t="s">
        <v>120</v>
      </c>
      <c r="H7192">
        <v>3216</v>
      </c>
      <c r="I7192" s="68" t="str">
        <f>VLOOKUP(E7192,Refs!$P$2:$R$29,3,FALSE)</f>
        <v>Y56</v>
      </c>
      <c r="J7192" s="68" t="str">
        <f>VLOOKUP(E7192,Refs!$P$2:$S$29,4,FALSE)</f>
        <v>London</v>
      </c>
      <c r="K7192" s="28">
        <f t="shared" si="228"/>
        <v>3216</v>
      </c>
    </row>
    <row r="7193" spans="1:11" x14ac:dyDescent="0.35">
      <c r="A7193" s="69">
        <f t="shared" si="229"/>
        <v>45809</v>
      </c>
      <c r="B7193" t="s">
        <v>921</v>
      </c>
      <c r="C7193" t="s">
        <v>274</v>
      </c>
      <c r="D7193" t="s">
        <v>897</v>
      </c>
      <c r="E7193" t="s">
        <v>803</v>
      </c>
      <c r="F7193" t="s">
        <v>804</v>
      </c>
      <c r="G7193" t="s">
        <v>121</v>
      </c>
      <c r="H7193">
        <v>61</v>
      </c>
      <c r="I7193" s="68" t="str">
        <f>VLOOKUP(E7193,Refs!$P$2:$R$29,3,FALSE)</f>
        <v>Y56</v>
      </c>
      <c r="J7193" s="68" t="str">
        <f>VLOOKUP(E7193,Refs!$P$2:$S$29,4,FALSE)</f>
        <v>London</v>
      </c>
      <c r="K7193" s="28">
        <f t="shared" si="228"/>
        <v>61</v>
      </c>
    </row>
    <row r="7194" spans="1:11" x14ac:dyDescent="0.35">
      <c r="A7194" s="69">
        <f t="shared" si="229"/>
        <v>45809</v>
      </c>
      <c r="B7194" t="s">
        <v>921</v>
      </c>
      <c r="C7194" t="s">
        <v>274</v>
      </c>
      <c r="D7194" t="s">
        <v>897</v>
      </c>
      <c r="E7194" t="s">
        <v>803</v>
      </c>
      <c r="F7194" t="s">
        <v>804</v>
      </c>
      <c r="G7194" t="s">
        <v>122</v>
      </c>
      <c r="H7194">
        <v>1960</v>
      </c>
      <c r="I7194" s="68" t="str">
        <f>VLOOKUP(E7194,Refs!$P$2:$R$29,3,FALSE)</f>
        <v>Y56</v>
      </c>
      <c r="J7194" s="68" t="str">
        <f>VLOOKUP(E7194,Refs!$P$2:$S$29,4,FALSE)</f>
        <v>London</v>
      </c>
      <c r="K7194" s="28">
        <f t="shared" si="228"/>
        <v>1960</v>
      </c>
    </row>
    <row r="7195" spans="1:11" x14ac:dyDescent="0.35">
      <c r="A7195" s="69">
        <f t="shared" si="229"/>
        <v>45809</v>
      </c>
      <c r="B7195" t="s">
        <v>921</v>
      </c>
      <c r="C7195" t="s">
        <v>274</v>
      </c>
      <c r="D7195" t="s">
        <v>897</v>
      </c>
      <c r="E7195" t="s">
        <v>803</v>
      </c>
      <c r="F7195" t="s">
        <v>804</v>
      </c>
      <c r="G7195" t="s">
        <v>123</v>
      </c>
      <c r="H7195">
        <v>29</v>
      </c>
      <c r="I7195" s="68" t="str">
        <f>VLOOKUP(E7195,Refs!$P$2:$R$29,3,FALSE)</f>
        <v>Y56</v>
      </c>
      <c r="J7195" s="68" t="str">
        <f>VLOOKUP(E7195,Refs!$P$2:$S$29,4,FALSE)</f>
        <v>London</v>
      </c>
      <c r="K7195" s="28">
        <f t="shared" si="228"/>
        <v>29</v>
      </c>
    </row>
    <row r="7196" spans="1:11" x14ac:dyDescent="0.35">
      <c r="A7196" s="69">
        <f t="shared" si="229"/>
        <v>45809</v>
      </c>
      <c r="B7196" t="s">
        <v>921</v>
      </c>
      <c r="C7196" t="s">
        <v>274</v>
      </c>
      <c r="D7196" t="s">
        <v>897</v>
      </c>
      <c r="E7196" t="s">
        <v>803</v>
      </c>
      <c r="F7196" t="s">
        <v>804</v>
      </c>
      <c r="G7196" t="s">
        <v>124</v>
      </c>
      <c r="H7196">
        <v>40</v>
      </c>
      <c r="I7196" s="68" t="str">
        <f>VLOOKUP(E7196,Refs!$P$2:$R$29,3,FALSE)</f>
        <v>Y56</v>
      </c>
      <c r="J7196" s="68" t="str">
        <f>VLOOKUP(E7196,Refs!$P$2:$S$29,4,FALSE)</f>
        <v>London</v>
      </c>
      <c r="K7196" s="28">
        <f t="shared" si="228"/>
        <v>40</v>
      </c>
    </row>
    <row r="7197" spans="1:11" x14ac:dyDescent="0.35">
      <c r="A7197" s="69">
        <f t="shared" si="229"/>
        <v>45809</v>
      </c>
      <c r="B7197" t="s">
        <v>921</v>
      </c>
      <c r="C7197" t="s">
        <v>274</v>
      </c>
      <c r="D7197" t="s">
        <v>897</v>
      </c>
      <c r="E7197" t="s">
        <v>803</v>
      </c>
      <c r="F7197" t="s">
        <v>804</v>
      </c>
      <c r="G7197" t="s">
        <v>125</v>
      </c>
      <c r="H7197">
        <v>5</v>
      </c>
      <c r="I7197" s="68" t="str">
        <f>VLOOKUP(E7197,Refs!$P$2:$R$29,3,FALSE)</f>
        <v>Y56</v>
      </c>
      <c r="J7197" s="68" t="str">
        <f>VLOOKUP(E7197,Refs!$P$2:$S$29,4,FALSE)</f>
        <v>London</v>
      </c>
      <c r="K7197" s="28">
        <f t="shared" si="228"/>
        <v>5</v>
      </c>
    </row>
    <row r="7198" spans="1:11" x14ac:dyDescent="0.35">
      <c r="A7198" s="69">
        <f t="shared" si="229"/>
        <v>45809</v>
      </c>
      <c r="B7198" t="s">
        <v>921</v>
      </c>
      <c r="C7198" t="s">
        <v>274</v>
      </c>
      <c r="D7198" t="s">
        <v>897</v>
      </c>
      <c r="E7198" t="s">
        <v>803</v>
      </c>
      <c r="F7198" t="s">
        <v>804</v>
      </c>
      <c r="G7198" t="s">
        <v>126</v>
      </c>
      <c r="H7198">
        <v>2521</v>
      </c>
      <c r="I7198" s="68" t="str">
        <f>VLOOKUP(E7198,Refs!$P$2:$R$29,3,FALSE)</f>
        <v>Y56</v>
      </c>
      <c r="J7198" s="68" t="str">
        <f>VLOOKUP(E7198,Refs!$P$2:$S$29,4,FALSE)</f>
        <v>London</v>
      </c>
      <c r="K7198" s="28">
        <f t="shared" si="228"/>
        <v>2521</v>
      </c>
    </row>
    <row r="7199" spans="1:11" x14ac:dyDescent="0.35">
      <c r="A7199" s="69">
        <f t="shared" si="229"/>
        <v>45809</v>
      </c>
      <c r="B7199" t="s">
        <v>921</v>
      </c>
      <c r="C7199" t="s">
        <v>274</v>
      </c>
      <c r="D7199" t="s">
        <v>897</v>
      </c>
      <c r="E7199" t="s">
        <v>803</v>
      </c>
      <c r="F7199" t="s">
        <v>804</v>
      </c>
      <c r="G7199" t="s">
        <v>127</v>
      </c>
      <c r="H7199">
        <v>1772</v>
      </c>
      <c r="I7199" s="68" t="str">
        <f>VLOOKUP(E7199,Refs!$P$2:$R$29,3,FALSE)</f>
        <v>Y56</v>
      </c>
      <c r="J7199" s="68" t="str">
        <f>VLOOKUP(E7199,Refs!$P$2:$S$29,4,FALSE)</f>
        <v>London</v>
      </c>
      <c r="K7199" s="28">
        <f t="shared" si="228"/>
        <v>1772</v>
      </c>
    </row>
    <row r="7200" spans="1:11" x14ac:dyDescent="0.35">
      <c r="A7200" s="69">
        <f t="shared" si="229"/>
        <v>45809</v>
      </c>
      <c r="B7200" t="s">
        <v>921</v>
      </c>
      <c r="C7200" t="s">
        <v>274</v>
      </c>
      <c r="D7200" t="s">
        <v>897</v>
      </c>
      <c r="E7200" t="s">
        <v>803</v>
      </c>
      <c r="F7200" t="s">
        <v>804</v>
      </c>
      <c r="G7200" t="s">
        <v>128</v>
      </c>
      <c r="H7200">
        <v>247</v>
      </c>
      <c r="I7200" s="68" t="str">
        <f>VLOOKUP(E7200,Refs!$P$2:$R$29,3,FALSE)</f>
        <v>Y56</v>
      </c>
      <c r="J7200" s="68" t="str">
        <f>VLOOKUP(E7200,Refs!$P$2:$S$29,4,FALSE)</f>
        <v>London</v>
      </c>
      <c r="K7200" s="28">
        <f t="shared" si="228"/>
        <v>247</v>
      </c>
    </row>
    <row r="7201" spans="1:11" x14ac:dyDescent="0.35">
      <c r="A7201" s="69">
        <f t="shared" si="229"/>
        <v>45809</v>
      </c>
      <c r="B7201" t="s">
        <v>921</v>
      </c>
      <c r="C7201" t="s">
        <v>274</v>
      </c>
      <c r="D7201" t="s">
        <v>897</v>
      </c>
      <c r="E7201" t="s">
        <v>803</v>
      </c>
      <c r="F7201" t="s">
        <v>804</v>
      </c>
      <c r="G7201" t="s">
        <v>129</v>
      </c>
      <c r="H7201">
        <v>112</v>
      </c>
      <c r="I7201" s="68" t="str">
        <f>VLOOKUP(E7201,Refs!$P$2:$R$29,3,FALSE)</f>
        <v>Y56</v>
      </c>
      <c r="J7201" s="68" t="str">
        <f>VLOOKUP(E7201,Refs!$P$2:$S$29,4,FALSE)</f>
        <v>London</v>
      </c>
      <c r="K7201" s="28">
        <f t="shared" si="228"/>
        <v>112</v>
      </c>
    </row>
    <row r="7202" spans="1:11" x14ac:dyDescent="0.35">
      <c r="A7202" s="69">
        <f t="shared" si="229"/>
        <v>45809</v>
      </c>
      <c r="B7202" t="s">
        <v>921</v>
      </c>
      <c r="C7202" t="s">
        <v>274</v>
      </c>
      <c r="D7202" t="s">
        <v>897</v>
      </c>
      <c r="E7202" t="s">
        <v>803</v>
      </c>
      <c r="F7202" t="s">
        <v>804</v>
      </c>
      <c r="G7202" t="s">
        <v>130</v>
      </c>
      <c r="H7202">
        <v>29</v>
      </c>
      <c r="I7202" s="68" t="str">
        <f>VLOOKUP(E7202,Refs!$P$2:$R$29,3,FALSE)</f>
        <v>Y56</v>
      </c>
      <c r="J7202" s="68" t="str">
        <f>VLOOKUP(E7202,Refs!$P$2:$S$29,4,FALSE)</f>
        <v>London</v>
      </c>
      <c r="K7202" s="28">
        <f t="shared" si="228"/>
        <v>29</v>
      </c>
    </row>
    <row r="7203" spans="1:11" x14ac:dyDescent="0.35">
      <c r="A7203" s="69">
        <f t="shared" si="229"/>
        <v>45809</v>
      </c>
      <c r="B7203" t="s">
        <v>921</v>
      </c>
      <c r="C7203" t="s">
        <v>274</v>
      </c>
      <c r="D7203" t="s">
        <v>897</v>
      </c>
      <c r="E7203" t="s">
        <v>803</v>
      </c>
      <c r="F7203" t="s">
        <v>804</v>
      </c>
      <c r="G7203" t="s">
        <v>131</v>
      </c>
      <c r="H7203">
        <v>0</v>
      </c>
      <c r="I7203" s="68" t="str">
        <f>VLOOKUP(E7203,Refs!$P$2:$R$29,3,FALSE)</f>
        <v>Y56</v>
      </c>
      <c r="J7203" s="68" t="str">
        <f>VLOOKUP(E7203,Refs!$P$2:$S$29,4,FALSE)</f>
        <v>London</v>
      </c>
      <c r="K7203" s="28" t="str">
        <f t="shared" si="228"/>
        <v/>
      </c>
    </row>
    <row r="7204" spans="1:11" x14ac:dyDescent="0.35">
      <c r="A7204" s="69">
        <f t="shared" si="229"/>
        <v>45809</v>
      </c>
      <c r="B7204" t="s">
        <v>921</v>
      </c>
      <c r="C7204" t="s">
        <v>274</v>
      </c>
      <c r="D7204" t="s">
        <v>897</v>
      </c>
      <c r="E7204" t="s">
        <v>803</v>
      </c>
      <c r="F7204" t="s">
        <v>804</v>
      </c>
      <c r="G7204" t="s">
        <v>132</v>
      </c>
      <c r="H7204">
        <v>310</v>
      </c>
      <c r="I7204" s="68" t="str">
        <f>VLOOKUP(E7204,Refs!$P$2:$R$29,3,FALSE)</f>
        <v>Y56</v>
      </c>
      <c r="J7204" s="68" t="str">
        <f>VLOOKUP(E7204,Refs!$P$2:$S$29,4,FALSE)</f>
        <v>London</v>
      </c>
      <c r="K7204" s="28">
        <f t="shared" si="228"/>
        <v>310</v>
      </c>
    </row>
    <row r="7205" spans="1:11" x14ac:dyDescent="0.35">
      <c r="A7205" s="69">
        <f t="shared" si="229"/>
        <v>45809</v>
      </c>
      <c r="B7205" t="s">
        <v>921</v>
      </c>
      <c r="C7205" t="s">
        <v>274</v>
      </c>
      <c r="D7205" t="s">
        <v>897</v>
      </c>
      <c r="E7205" t="s">
        <v>803</v>
      </c>
      <c r="F7205" t="s">
        <v>804</v>
      </c>
      <c r="G7205" t="s">
        <v>133</v>
      </c>
      <c r="H7205">
        <v>77</v>
      </c>
      <c r="I7205" s="68" t="str">
        <f>VLOOKUP(E7205,Refs!$P$2:$R$29,3,FALSE)</f>
        <v>Y56</v>
      </c>
      <c r="J7205" s="68" t="str">
        <f>VLOOKUP(E7205,Refs!$P$2:$S$29,4,FALSE)</f>
        <v>London</v>
      </c>
      <c r="K7205" s="28">
        <f t="shared" si="228"/>
        <v>77</v>
      </c>
    </row>
    <row r="7206" spans="1:11" x14ac:dyDescent="0.35">
      <c r="A7206" s="69">
        <f t="shared" si="229"/>
        <v>45809</v>
      </c>
      <c r="B7206" t="s">
        <v>921</v>
      </c>
      <c r="C7206" t="s">
        <v>274</v>
      </c>
      <c r="D7206" t="s">
        <v>897</v>
      </c>
      <c r="E7206" t="s">
        <v>803</v>
      </c>
      <c r="F7206" t="s">
        <v>804</v>
      </c>
      <c r="G7206" t="s">
        <v>134</v>
      </c>
      <c r="H7206">
        <v>1834</v>
      </c>
      <c r="I7206" s="68" t="str">
        <f>VLOOKUP(E7206,Refs!$P$2:$R$29,3,FALSE)</f>
        <v>Y56</v>
      </c>
      <c r="J7206" s="68" t="str">
        <f>VLOOKUP(E7206,Refs!$P$2:$S$29,4,FALSE)</f>
        <v>London</v>
      </c>
      <c r="K7206" s="28">
        <f t="shared" si="228"/>
        <v>1834</v>
      </c>
    </row>
    <row r="7207" spans="1:11" x14ac:dyDescent="0.35">
      <c r="A7207" s="69">
        <f t="shared" si="229"/>
        <v>45809</v>
      </c>
      <c r="B7207" t="s">
        <v>921</v>
      </c>
      <c r="C7207" t="s">
        <v>274</v>
      </c>
      <c r="D7207" t="s">
        <v>897</v>
      </c>
      <c r="E7207" t="s">
        <v>803</v>
      </c>
      <c r="F7207" t="s">
        <v>804</v>
      </c>
      <c r="G7207" t="s">
        <v>135</v>
      </c>
      <c r="H7207">
        <v>1600</v>
      </c>
      <c r="I7207" s="68" t="str">
        <f>VLOOKUP(E7207,Refs!$P$2:$R$29,3,FALSE)</f>
        <v>Y56</v>
      </c>
      <c r="J7207" s="68" t="str">
        <f>VLOOKUP(E7207,Refs!$P$2:$S$29,4,FALSE)</f>
        <v>London</v>
      </c>
      <c r="K7207" s="28">
        <f t="shared" si="228"/>
        <v>1600</v>
      </c>
    </row>
    <row r="7208" spans="1:11" x14ac:dyDescent="0.35">
      <c r="A7208" s="69">
        <f t="shared" si="229"/>
        <v>45809</v>
      </c>
      <c r="B7208" t="s">
        <v>921</v>
      </c>
      <c r="C7208" t="s">
        <v>274</v>
      </c>
      <c r="D7208" t="s">
        <v>897</v>
      </c>
      <c r="E7208" t="s">
        <v>803</v>
      </c>
      <c r="F7208" t="s">
        <v>804</v>
      </c>
      <c r="G7208" t="s">
        <v>136</v>
      </c>
      <c r="H7208">
        <v>1</v>
      </c>
      <c r="I7208" s="68" t="str">
        <f>VLOOKUP(E7208,Refs!$P$2:$R$29,3,FALSE)</f>
        <v>Y56</v>
      </c>
      <c r="J7208" s="68" t="str">
        <f>VLOOKUP(E7208,Refs!$P$2:$S$29,4,FALSE)</f>
        <v>London</v>
      </c>
      <c r="K7208" s="28">
        <f t="shared" si="228"/>
        <v>1</v>
      </c>
    </row>
    <row r="7209" spans="1:11" x14ac:dyDescent="0.35">
      <c r="A7209" s="69">
        <f t="shared" si="229"/>
        <v>45809</v>
      </c>
      <c r="B7209" t="s">
        <v>921</v>
      </c>
      <c r="C7209" t="s">
        <v>274</v>
      </c>
      <c r="D7209" t="s">
        <v>897</v>
      </c>
      <c r="E7209" t="s">
        <v>803</v>
      </c>
      <c r="F7209" t="s">
        <v>804</v>
      </c>
      <c r="G7209" t="s">
        <v>137</v>
      </c>
      <c r="H7209">
        <v>0</v>
      </c>
      <c r="I7209" s="68" t="str">
        <f>VLOOKUP(E7209,Refs!$P$2:$R$29,3,FALSE)</f>
        <v>Y56</v>
      </c>
      <c r="J7209" s="68" t="str">
        <f>VLOOKUP(E7209,Refs!$P$2:$S$29,4,FALSE)</f>
        <v>London</v>
      </c>
      <c r="K7209" s="28" t="str">
        <f t="shared" si="228"/>
        <v/>
      </c>
    </row>
    <row r="7210" spans="1:11" x14ac:dyDescent="0.35">
      <c r="A7210" s="69">
        <f t="shared" si="229"/>
        <v>45809</v>
      </c>
      <c r="B7210" t="s">
        <v>921</v>
      </c>
      <c r="C7210" t="s">
        <v>274</v>
      </c>
      <c r="D7210" t="s">
        <v>897</v>
      </c>
      <c r="E7210" t="s">
        <v>803</v>
      </c>
      <c r="F7210" t="s">
        <v>804</v>
      </c>
      <c r="G7210" t="s">
        <v>138</v>
      </c>
      <c r="H7210">
        <v>0</v>
      </c>
      <c r="I7210" s="68" t="str">
        <f>VLOOKUP(E7210,Refs!$P$2:$R$29,3,FALSE)</f>
        <v>Y56</v>
      </c>
      <c r="J7210" s="68" t="str">
        <f>VLOOKUP(E7210,Refs!$P$2:$S$29,4,FALSE)</f>
        <v>London</v>
      </c>
      <c r="K7210" s="28" t="str">
        <f t="shared" si="228"/>
        <v/>
      </c>
    </row>
    <row r="7211" spans="1:11" x14ac:dyDescent="0.35">
      <c r="A7211" s="69">
        <f t="shared" si="229"/>
        <v>45809</v>
      </c>
      <c r="B7211" t="s">
        <v>921</v>
      </c>
      <c r="C7211" t="s">
        <v>274</v>
      </c>
      <c r="D7211" t="s">
        <v>897</v>
      </c>
      <c r="E7211" t="s">
        <v>803</v>
      </c>
      <c r="F7211" t="s">
        <v>804</v>
      </c>
      <c r="G7211" t="s">
        <v>139</v>
      </c>
      <c r="H7211">
        <v>0</v>
      </c>
      <c r="I7211" s="68" t="str">
        <f>VLOOKUP(E7211,Refs!$P$2:$R$29,3,FALSE)</f>
        <v>Y56</v>
      </c>
      <c r="J7211" s="68" t="str">
        <f>VLOOKUP(E7211,Refs!$P$2:$S$29,4,FALSE)</f>
        <v>London</v>
      </c>
      <c r="K7211" s="28" t="str">
        <f t="shared" si="228"/>
        <v/>
      </c>
    </row>
    <row r="7212" spans="1:11" x14ac:dyDescent="0.35">
      <c r="A7212" s="69">
        <f t="shared" si="229"/>
        <v>45809</v>
      </c>
      <c r="B7212" t="s">
        <v>921</v>
      </c>
      <c r="C7212" t="s">
        <v>274</v>
      </c>
      <c r="D7212" t="s">
        <v>897</v>
      </c>
      <c r="E7212" t="s">
        <v>803</v>
      </c>
      <c r="F7212" t="s">
        <v>804</v>
      </c>
      <c r="G7212" t="s">
        <v>140</v>
      </c>
      <c r="H7212">
        <v>0</v>
      </c>
      <c r="I7212" s="68" t="str">
        <f>VLOOKUP(E7212,Refs!$P$2:$R$29,3,FALSE)</f>
        <v>Y56</v>
      </c>
      <c r="J7212" s="68" t="str">
        <f>VLOOKUP(E7212,Refs!$P$2:$S$29,4,FALSE)</f>
        <v>London</v>
      </c>
      <c r="K7212" s="28" t="str">
        <f t="shared" si="228"/>
        <v/>
      </c>
    </row>
    <row r="7213" spans="1:11" x14ac:dyDescent="0.35">
      <c r="A7213" s="69">
        <f t="shared" si="229"/>
        <v>45809</v>
      </c>
      <c r="B7213" t="s">
        <v>921</v>
      </c>
      <c r="C7213" t="s">
        <v>274</v>
      </c>
      <c r="D7213" t="s">
        <v>897</v>
      </c>
      <c r="E7213" t="s">
        <v>803</v>
      </c>
      <c r="F7213" t="s">
        <v>804</v>
      </c>
      <c r="G7213" t="s">
        <v>141</v>
      </c>
      <c r="H7213">
        <v>0</v>
      </c>
      <c r="I7213" s="68" t="str">
        <f>VLOOKUP(E7213,Refs!$P$2:$R$29,3,FALSE)</f>
        <v>Y56</v>
      </c>
      <c r="J7213" s="68" t="str">
        <f>VLOOKUP(E7213,Refs!$P$2:$S$29,4,FALSE)</f>
        <v>London</v>
      </c>
      <c r="K7213" s="28" t="str">
        <f t="shared" si="228"/>
        <v/>
      </c>
    </row>
    <row r="7214" spans="1:11" x14ac:dyDescent="0.35">
      <c r="A7214" s="69">
        <f t="shared" si="229"/>
        <v>45809</v>
      </c>
      <c r="B7214" t="s">
        <v>921</v>
      </c>
      <c r="C7214" t="s">
        <v>274</v>
      </c>
      <c r="D7214" t="s">
        <v>897</v>
      </c>
      <c r="E7214" t="s">
        <v>803</v>
      </c>
      <c r="F7214" t="s">
        <v>804</v>
      </c>
      <c r="G7214" t="s">
        <v>730</v>
      </c>
      <c r="H7214">
        <v>0</v>
      </c>
      <c r="I7214" s="68" t="str">
        <f>VLOOKUP(E7214,Refs!$P$2:$R$29,3,FALSE)</f>
        <v>Y56</v>
      </c>
      <c r="J7214" s="68" t="str">
        <f>VLOOKUP(E7214,Refs!$P$2:$S$29,4,FALSE)</f>
        <v>London</v>
      </c>
      <c r="K7214" s="28" t="str">
        <f t="shared" si="228"/>
        <v/>
      </c>
    </row>
    <row r="7215" spans="1:11" x14ac:dyDescent="0.35">
      <c r="A7215" s="69">
        <f t="shared" si="229"/>
        <v>45809</v>
      </c>
      <c r="B7215" t="s">
        <v>921</v>
      </c>
      <c r="C7215" t="s">
        <v>274</v>
      </c>
      <c r="D7215" t="s">
        <v>897</v>
      </c>
      <c r="E7215" t="s">
        <v>803</v>
      </c>
      <c r="F7215" t="s">
        <v>804</v>
      </c>
      <c r="G7215" t="s">
        <v>729</v>
      </c>
      <c r="H7215">
        <v>0</v>
      </c>
      <c r="I7215" s="68" t="str">
        <f>VLOOKUP(E7215,Refs!$P$2:$R$29,3,FALSE)</f>
        <v>Y56</v>
      </c>
      <c r="J7215" s="68" t="str">
        <f>VLOOKUP(E7215,Refs!$P$2:$S$29,4,FALSE)</f>
        <v>London</v>
      </c>
      <c r="K7215" s="28" t="str">
        <f t="shared" si="228"/>
        <v/>
      </c>
    </row>
    <row r="7216" spans="1:11" x14ac:dyDescent="0.35">
      <c r="A7216" s="69">
        <f t="shared" si="229"/>
        <v>45809</v>
      </c>
      <c r="B7216" t="s">
        <v>921</v>
      </c>
      <c r="C7216" t="s">
        <v>274</v>
      </c>
      <c r="D7216" t="s">
        <v>897</v>
      </c>
      <c r="E7216" t="s">
        <v>803</v>
      </c>
      <c r="F7216" t="s">
        <v>804</v>
      </c>
      <c r="G7216" t="s">
        <v>732</v>
      </c>
      <c r="H7216">
        <v>0</v>
      </c>
      <c r="I7216" s="68" t="str">
        <f>VLOOKUP(E7216,Refs!$P$2:$R$29,3,FALSE)</f>
        <v>Y56</v>
      </c>
      <c r="J7216" s="68" t="str">
        <f>VLOOKUP(E7216,Refs!$P$2:$S$29,4,FALSE)</f>
        <v>London</v>
      </c>
      <c r="K7216" s="28" t="str">
        <f t="shared" si="228"/>
        <v/>
      </c>
    </row>
    <row r="7217" spans="1:11" x14ac:dyDescent="0.35">
      <c r="A7217" s="69">
        <f t="shared" si="229"/>
        <v>45809</v>
      </c>
      <c r="B7217" t="s">
        <v>921</v>
      </c>
      <c r="C7217" t="s">
        <v>274</v>
      </c>
      <c r="D7217" t="s">
        <v>897</v>
      </c>
      <c r="E7217" t="s">
        <v>803</v>
      </c>
      <c r="F7217" t="s">
        <v>804</v>
      </c>
      <c r="G7217" t="s">
        <v>731</v>
      </c>
      <c r="H7217">
        <v>0</v>
      </c>
      <c r="I7217" s="68" t="str">
        <f>VLOOKUP(E7217,Refs!$P$2:$R$29,3,FALSE)</f>
        <v>Y56</v>
      </c>
      <c r="J7217" s="68" t="str">
        <f>VLOOKUP(E7217,Refs!$P$2:$S$29,4,FALSE)</f>
        <v>London</v>
      </c>
      <c r="K7217" s="28" t="str">
        <f t="shared" si="228"/>
        <v/>
      </c>
    </row>
    <row r="7218" spans="1:11" x14ac:dyDescent="0.35">
      <c r="A7218" s="69">
        <f t="shared" si="229"/>
        <v>45809</v>
      </c>
      <c r="B7218" t="s">
        <v>921</v>
      </c>
      <c r="C7218" t="s">
        <v>270</v>
      </c>
      <c r="D7218" t="s">
        <v>898</v>
      </c>
      <c r="E7218" t="s">
        <v>308</v>
      </c>
      <c r="F7218" t="s">
        <v>349</v>
      </c>
      <c r="G7218" t="s">
        <v>10</v>
      </c>
      <c r="H7218">
        <v>30716</v>
      </c>
      <c r="I7218" s="68" t="str">
        <f>VLOOKUP(E7218,Refs!$P$2:$R$29,3,FALSE)</f>
        <v>Y61</v>
      </c>
      <c r="J7218" s="68" t="str">
        <f>VLOOKUP(E7218,Refs!$P$2:$S$29,4,FALSE)</f>
        <v>East of England</v>
      </c>
      <c r="K7218" s="28">
        <f t="shared" si="228"/>
        <v>30716</v>
      </c>
    </row>
    <row r="7219" spans="1:11" x14ac:dyDescent="0.35">
      <c r="A7219" s="69">
        <f t="shared" si="229"/>
        <v>45809</v>
      </c>
      <c r="B7219" t="s">
        <v>921</v>
      </c>
      <c r="C7219" t="s">
        <v>270</v>
      </c>
      <c r="D7219" t="s">
        <v>898</v>
      </c>
      <c r="E7219" t="s">
        <v>308</v>
      </c>
      <c r="F7219" t="s">
        <v>349</v>
      </c>
      <c r="G7219" t="s">
        <v>70</v>
      </c>
      <c r="H7219">
        <v>28269</v>
      </c>
      <c r="I7219" s="68" t="str">
        <f>VLOOKUP(E7219,Refs!$P$2:$R$29,3,FALSE)</f>
        <v>Y61</v>
      </c>
      <c r="J7219" s="68" t="str">
        <f>VLOOKUP(E7219,Refs!$P$2:$S$29,4,FALSE)</f>
        <v>East of England</v>
      </c>
      <c r="K7219" s="28">
        <f t="shared" si="228"/>
        <v>28269</v>
      </c>
    </row>
    <row r="7220" spans="1:11" x14ac:dyDescent="0.35">
      <c r="A7220" s="69">
        <f t="shared" si="229"/>
        <v>45809</v>
      </c>
      <c r="B7220" t="s">
        <v>921</v>
      </c>
      <c r="C7220" t="s">
        <v>270</v>
      </c>
      <c r="D7220" t="s">
        <v>898</v>
      </c>
      <c r="E7220" t="s">
        <v>308</v>
      </c>
      <c r="F7220" t="s">
        <v>349</v>
      </c>
      <c r="G7220" t="s">
        <v>20</v>
      </c>
      <c r="H7220">
        <v>29280</v>
      </c>
      <c r="I7220" s="68" t="str">
        <f>VLOOKUP(E7220,Refs!$P$2:$R$29,3,FALSE)</f>
        <v>Y61</v>
      </c>
      <c r="J7220" s="68" t="str">
        <f>VLOOKUP(E7220,Refs!$P$2:$S$29,4,FALSE)</f>
        <v>East of England</v>
      </c>
      <c r="K7220" s="28">
        <f t="shared" si="228"/>
        <v>29280</v>
      </c>
    </row>
    <row r="7221" spans="1:11" x14ac:dyDescent="0.35">
      <c r="A7221" s="69">
        <f t="shared" si="229"/>
        <v>45809</v>
      </c>
      <c r="B7221" t="s">
        <v>921</v>
      </c>
      <c r="C7221" t="s">
        <v>270</v>
      </c>
      <c r="D7221" t="s">
        <v>898</v>
      </c>
      <c r="E7221" t="s">
        <v>308</v>
      </c>
      <c r="F7221" t="s">
        <v>349</v>
      </c>
      <c r="G7221" t="s">
        <v>23</v>
      </c>
      <c r="H7221">
        <v>26081</v>
      </c>
      <c r="I7221" s="68" t="str">
        <f>VLOOKUP(E7221,Refs!$P$2:$R$29,3,FALSE)</f>
        <v>Y61</v>
      </c>
      <c r="J7221" s="68" t="str">
        <f>VLOOKUP(E7221,Refs!$P$2:$S$29,4,FALSE)</f>
        <v>East of England</v>
      </c>
      <c r="K7221" s="28">
        <f t="shared" si="228"/>
        <v>26081</v>
      </c>
    </row>
    <row r="7222" spans="1:11" x14ac:dyDescent="0.35">
      <c r="A7222" s="69">
        <f t="shared" si="229"/>
        <v>45809</v>
      </c>
      <c r="B7222" t="s">
        <v>921</v>
      </c>
      <c r="C7222" t="s">
        <v>270</v>
      </c>
      <c r="D7222" t="s">
        <v>898</v>
      </c>
      <c r="E7222" t="s">
        <v>308</v>
      </c>
      <c r="F7222" t="s">
        <v>349</v>
      </c>
      <c r="G7222" t="s">
        <v>19</v>
      </c>
      <c r="H7222">
        <v>529</v>
      </c>
      <c r="I7222" s="68" t="str">
        <f>VLOOKUP(E7222,Refs!$P$2:$R$29,3,FALSE)</f>
        <v>Y61</v>
      </c>
      <c r="J7222" s="68" t="str">
        <f>VLOOKUP(E7222,Refs!$P$2:$S$29,4,FALSE)</f>
        <v>East of England</v>
      </c>
      <c r="K7222" s="28">
        <f t="shared" si="228"/>
        <v>529</v>
      </c>
    </row>
    <row r="7223" spans="1:11" x14ac:dyDescent="0.35">
      <c r="A7223" s="69">
        <f t="shared" si="229"/>
        <v>45809</v>
      </c>
      <c r="B7223" t="s">
        <v>921</v>
      </c>
      <c r="C7223" t="s">
        <v>270</v>
      </c>
      <c r="D7223" t="s">
        <v>898</v>
      </c>
      <c r="E7223" t="s">
        <v>308</v>
      </c>
      <c r="F7223" t="s">
        <v>349</v>
      </c>
      <c r="G7223" t="s">
        <v>21</v>
      </c>
      <c r="H7223">
        <v>706203</v>
      </c>
      <c r="I7223" s="68" t="str">
        <f>VLOOKUP(E7223,Refs!$P$2:$R$29,3,FALSE)</f>
        <v>Y61</v>
      </c>
      <c r="J7223" s="68" t="str">
        <f>VLOOKUP(E7223,Refs!$P$2:$S$29,4,FALSE)</f>
        <v>East of England</v>
      </c>
      <c r="K7223" s="28">
        <f t="shared" si="228"/>
        <v>706203</v>
      </c>
    </row>
    <row r="7224" spans="1:11" x14ac:dyDescent="0.35">
      <c r="A7224" s="69">
        <f t="shared" si="229"/>
        <v>45809</v>
      </c>
      <c r="B7224" t="s">
        <v>921</v>
      </c>
      <c r="C7224" t="s">
        <v>270</v>
      </c>
      <c r="D7224" t="s">
        <v>898</v>
      </c>
      <c r="E7224" t="s">
        <v>308</v>
      </c>
      <c r="F7224" t="s">
        <v>349</v>
      </c>
      <c r="G7224" t="s">
        <v>71</v>
      </c>
      <c r="H7224">
        <v>320</v>
      </c>
      <c r="I7224" s="68" t="str">
        <f>VLOOKUP(E7224,Refs!$P$2:$R$29,3,FALSE)</f>
        <v>Y61</v>
      </c>
      <c r="J7224" s="68" t="str">
        <f>VLOOKUP(E7224,Refs!$P$2:$S$29,4,FALSE)</f>
        <v>East of England</v>
      </c>
      <c r="K7224" s="28">
        <f t="shared" si="228"/>
        <v>320</v>
      </c>
    </row>
    <row r="7225" spans="1:11" x14ac:dyDescent="0.35">
      <c r="A7225" s="69">
        <f t="shared" si="229"/>
        <v>45809</v>
      </c>
      <c r="B7225" t="s">
        <v>921</v>
      </c>
      <c r="C7225" t="s">
        <v>270</v>
      </c>
      <c r="D7225" t="s">
        <v>898</v>
      </c>
      <c r="E7225" t="s">
        <v>308</v>
      </c>
      <c r="F7225" t="s">
        <v>349</v>
      </c>
      <c r="G7225" t="s">
        <v>72</v>
      </c>
      <c r="H7225">
        <v>320</v>
      </c>
      <c r="I7225" s="68" t="str">
        <f>VLOOKUP(E7225,Refs!$P$2:$R$29,3,FALSE)</f>
        <v>Y61</v>
      </c>
      <c r="J7225" s="68" t="str">
        <f>VLOOKUP(E7225,Refs!$P$2:$S$29,4,FALSE)</f>
        <v>East of England</v>
      </c>
      <c r="K7225" s="28">
        <f t="shared" si="228"/>
        <v>320</v>
      </c>
    </row>
    <row r="7226" spans="1:11" x14ac:dyDescent="0.35">
      <c r="A7226" s="69">
        <f t="shared" si="229"/>
        <v>45809</v>
      </c>
      <c r="B7226" t="s">
        <v>921</v>
      </c>
      <c r="C7226" t="s">
        <v>270</v>
      </c>
      <c r="D7226" t="s">
        <v>898</v>
      </c>
      <c r="E7226" t="s">
        <v>308</v>
      </c>
      <c r="F7226" t="s">
        <v>349</v>
      </c>
      <c r="G7226" t="s">
        <v>73</v>
      </c>
      <c r="H7226">
        <v>30734</v>
      </c>
      <c r="I7226" s="68" t="str">
        <f>VLOOKUP(E7226,Refs!$P$2:$R$29,3,FALSE)</f>
        <v>Y61</v>
      </c>
      <c r="J7226" s="68" t="str">
        <f>VLOOKUP(E7226,Refs!$P$2:$S$29,4,FALSE)</f>
        <v>East of England</v>
      </c>
      <c r="K7226" s="28">
        <f t="shared" si="228"/>
        <v>30734</v>
      </c>
    </row>
    <row r="7227" spans="1:11" x14ac:dyDescent="0.35">
      <c r="A7227" s="69">
        <f t="shared" si="229"/>
        <v>45809</v>
      </c>
      <c r="B7227" t="s">
        <v>921</v>
      </c>
      <c r="C7227" t="s">
        <v>270</v>
      </c>
      <c r="D7227" t="s">
        <v>898</v>
      </c>
      <c r="E7227" t="s">
        <v>308</v>
      </c>
      <c r="F7227" t="s">
        <v>349</v>
      </c>
      <c r="G7227" t="s">
        <v>74</v>
      </c>
      <c r="H7227">
        <v>13608</v>
      </c>
      <c r="I7227" s="68" t="str">
        <f>VLOOKUP(E7227,Refs!$P$2:$R$29,3,FALSE)</f>
        <v>Y61</v>
      </c>
      <c r="J7227" s="68" t="str">
        <f>VLOOKUP(E7227,Refs!$P$2:$S$29,4,FALSE)</f>
        <v>East of England</v>
      </c>
      <c r="K7227" s="28">
        <f t="shared" si="228"/>
        <v>13608</v>
      </c>
    </row>
    <row r="7228" spans="1:11" x14ac:dyDescent="0.35">
      <c r="A7228" s="69">
        <f t="shared" si="229"/>
        <v>45809</v>
      </c>
      <c r="B7228" t="s">
        <v>921</v>
      </c>
      <c r="C7228" t="s">
        <v>270</v>
      </c>
      <c r="D7228" t="s">
        <v>898</v>
      </c>
      <c r="E7228" t="s">
        <v>308</v>
      </c>
      <c r="F7228" t="s">
        <v>349</v>
      </c>
      <c r="G7228" t="s">
        <v>75</v>
      </c>
      <c r="H7228">
        <v>50021827</v>
      </c>
      <c r="I7228" s="68" t="str">
        <f>VLOOKUP(E7228,Refs!$P$2:$R$29,3,FALSE)</f>
        <v>Y61</v>
      </c>
      <c r="J7228" s="68" t="str">
        <f>VLOOKUP(E7228,Refs!$P$2:$S$29,4,FALSE)</f>
        <v>East of England</v>
      </c>
      <c r="K7228" s="28">
        <f t="shared" si="228"/>
        <v>50021827</v>
      </c>
    </row>
    <row r="7229" spans="1:11" x14ac:dyDescent="0.35">
      <c r="A7229" s="69">
        <f t="shared" si="229"/>
        <v>45809</v>
      </c>
      <c r="B7229" t="s">
        <v>921</v>
      </c>
      <c r="C7229" t="s">
        <v>270</v>
      </c>
      <c r="D7229" t="s">
        <v>898</v>
      </c>
      <c r="E7229" t="s">
        <v>308</v>
      </c>
      <c r="F7229" t="s">
        <v>349</v>
      </c>
      <c r="G7229" t="s">
        <v>26</v>
      </c>
      <c r="H7229">
        <v>27788</v>
      </c>
      <c r="I7229" s="68" t="str">
        <f>VLOOKUP(E7229,Refs!$P$2:$R$29,3,FALSE)</f>
        <v>Y61</v>
      </c>
      <c r="J7229" s="68" t="str">
        <f>VLOOKUP(E7229,Refs!$P$2:$S$29,4,FALSE)</f>
        <v>East of England</v>
      </c>
      <c r="K7229" s="28">
        <f t="shared" si="228"/>
        <v>27788</v>
      </c>
    </row>
    <row r="7230" spans="1:11" x14ac:dyDescent="0.35">
      <c r="A7230" s="69">
        <f t="shared" si="229"/>
        <v>45809</v>
      </c>
      <c r="B7230" t="s">
        <v>921</v>
      </c>
      <c r="C7230" t="s">
        <v>270</v>
      </c>
      <c r="D7230" t="s">
        <v>898</v>
      </c>
      <c r="E7230" t="s">
        <v>308</v>
      </c>
      <c r="F7230" t="s">
        <v>349</v>
      </c>
      <c r="G7230" t="s">
        <v>76</v>
      </c>
      <c r="H7230">
        <v>55</v>
      </c>
      <c r="I7230" s="68" t="str">
        <f>VLOOKUP(E7230,Refs!$P$2:$R$29,3,FALSE)</f>
        <v>Y61</v>
      </c>
      <c r="J7230" s="68" t="str">
        <f>VLOOKUP(E7230,Refs!$P$2:$S$29,4,FALSE)</f>
        <v>East of England</v>
      </c>
      <c r="K7230" s="28">
        <f t="shared" si="228"/>
        <v>55</v>
      </c>
    </row>
    <row r="7231" spans="1:11" x14ac:dyDescent="0.35">
      <c r="A7231" s="69">
        <f t="shared" si="229"/>
        <v>45809</v>
      </c>
      <c r="B7231" t="s">
        <v>921</v>
      </c>
      <c r="C7231" t="s">
        <v>270</v>
      </c>
      <c r="D7231" t="s">
        <v>898</v>
      </c>
      <c r="E7231" t="s">
        <v>308</v>
      </c>
      <c r="F7231" t="s">
        <v>349</v>
      </c>
      <c r="G7231" t="s">
        <v>77</v>
      </c>
      <c r="H7231">
        <v>14109</v>
      </c>
      <c r="I7231" s="68" t="str">
        <f>VLOOKUP(E7231,Refs!$P$2:$R$29,3,FALSE)</f>
        <v>Y61</v>
      </c>
      <c r="J7231" s="68" t="str">
        <f>VLOOKUP(E7231,Refs!$P$2:$S$29,4,FALSE)</f>
        <v>East of England</v>
      </c>
      <c r="K7231" s="28">
        <f t="shared" si="228"/>
        <v>14109</v>
      </c>
    </row>
    <row r="7232" spans="1:11" x14ac:dyDescent="0.35">
      <c r="A7232" s="69">
        <f t="shared" si="229"/>
        <v>45809</v>
      </c>
      <c r="B7232" t="s">
        <v>921</v>
      </c>
      <c r="C7232" t="s">
        <v>270</v>
      </c>
      <c r="D7232" t="s">
        <v>898</v>
      </c>
      <c r="E7232" t="s">
        <v>308</v>
      </c>
      <c r="F7232" t="s">
        <v>349</v>
      </c>
      <c r="G7232" t="s">
        <v>78</v>
      </c>
      <c r="H7232">
        <v>9275</v>
      </c>
      <c r="I7232" s="68" t="str">
        <f>VLOOKUP(E7232,Refs!$P$2:$R$29,3,FALSE)</f>
        <v>Y61</v>
      </c>
      <c r="J7232" s="68" t="str">
        <f>VLOOKUP(E7232,Refs!$P$2:$S$29,4,FALSE)</f>
        <v>East of England</v>
      </c>
      <c r="K7232" s="28">
        <f t="shared" si="228"/>
        <v>9275</v>
      </c>
    </row>
    <row r="7233" spans="1:11" x14ac:dyDescent="0.35">
      <c r="A7233" s="69">
        <f t="shared" si="229"/>
        <v>45809</v>
      </c>
      <c r="B7233" t="s">
        <v>921</v>
      </c>
      <c r="C7233" t="s">
        <v>270</v>
      </c>
      <c r="D7233" t="s">
        <v>898</v>
      </c>
      <c r="E7233" t="s">
        <v>308</v>
      </c>
      <c r="F7233" t="s">
        <v>349</v>
      </c>
      <c r="G7233" t="s">
        <v>79</v>
      </c>
      <c r="H7233">
        <v>4335</v>
      </c>
      <c r="I7233" s="68" t="str">
        <f>VLOOKUP(E7233,Refs!$P$2:$R$29,3,FALSE)</f>
        <v>Y61</v>
      </c>
      <c r="J7233" s="68" t="str">
        <f>VLOOKUP(E7233,Refs!$P$2:$S$29,4,FALSE)</f>
        <v>East of England</v>
      </c>
      <c r="K7233" s="28">
        <f t="shared" si="228"/>
        <v>4335</v>
      </c>
    </row>
    <row r="7234" spans="1:11" x14ac:dyDescent="0.35">
      <c r="A7234" s="69">
        <f t="shared" si="229"/>
        <v>45809</v>
      </c>
      <c r="B7234" t="s">
        <v>921</v>
      </c>
      <c r="C7234" t="s">
        <v>270</v>
      </c>
      <c r="D7234" t="s">
        <v>898</v>
      </c>
      <c r="E7234" t="s">
        <v>308</v>
      </c>
      <c r="F7234" t="s">
        <v>349</v>
      </c>
      <c r="G7234" t="s">
        <v>80</v>
      </c>
      <c r="H7234">
        <v>14</v>
      </c>
      <c r="I7234" s="68" t="str">
        <f>VLOOKUP(E7234,Refs!$P$2:$R$29,3,FALSE)</f>
        <v>Y61</v>
      </c>
      <c r="J7234" s="68" t="str">
        <f>VLOOKUP(E7234,Refs!$P$2:$S$29,4,FALSE)</f>
        <v>East of England</v>
      </c>
      <c r="K7234" s="28">
        <f t="shared" ref="K7234:K7297" si="230">IF(OR(H7234="NULL",H7234=0,H7234=""),"",H7234)</f>
        <v>14</v>
      </c>
    </row>
    <row r="7235" spans="1:11" x14ac:dyDescent="0.35">
      <c r="A7235" s="69">
        <f t="shared" ref="A7235:A7298" si="231">DATEVALUE(RIGHT(B7235,8))</f>
        <v>45809</v>
      </c>
      <c r="B7235" t="s">
        <v>921</v>
      </c>
      <c r="C7235" t="s">
        <v>270</v>
      </c>
      <c r="D7235" t="s">
        <v>898</v>
      </c>
      <c r="E7235" t="s">
        <v>308</v>
      </c>
      <c r="F7235" t="s">
        <v>349</v>
      </c>
      <c r="G7235" t="s">
        <v>25</v>
      </c>
      <c r="H7235">
        <v>16599</v>
      </c>
      <c r="I7235" s="68" t="str">
        <f>VLOOKUP(E7235,Refs!$P$2:$R$29,3,FALSE)</f>
        <v>Y61</v>
      </c>
      <c r="J7235" s="68" t="str">
        <f>VLOOKUP(E7235,Refs!$P$2:$S$29,4,FALSE)</f>
        <v>East of England</v>
      </c>
      <c r="K7235" s="28">
        <f t="shared" si="230"/>
        <v>16599</v>
      </c>
    </row>
    <row r="7236" spans="1:11" x14ac:dyDescent="0.35">
      <c r="A7236" s="69">
        <f t="shared" si="231"/>
        <v>45809</v>
      </c>
      <c r="B7236" t="s">
        <v>921</v>
      </c>
      <c r="C7236" t="s">
        <v>270</v>
      </c>
      <c r="D7236" t="s">
        <v>898</v>
      </c>
      <c r="E7236" t="s">
        <v>308</v>
      </c>
      <c r="F7236" t="s">
        <v>349</v>
      </c>
      <c r="G7236" t="s">
        <v>81</v>
      </c>
      <c r="H7236">
        <v>100</v>
      </c>
      <c r="I7236" s="68" t="str">
        <f>VLOOKUP(E7236,Refs!$P$2:$R$29,3,FALSE)</f>
        <v>Y61</v>
      </c>
      <c r="J7236" s="68" t="str">
        <f>VLOOKUP(E7236,Refs!$P$2:$S$29,4,FALSE)</f>
        <v>East of England</v>
      </c>
      <c r="K7236" s="28">
        <f t="shared" si="230"/>
        <v>100</v>
      </c>
    </row>
    <row r="7237" spans="1:11" x14ac:dyDescent="0.35">
      <c r="A7237" s="69">
        <f t="shared" si="231"/>
        <v>45809</v>
      </c>
      <c r="B7237" t="s">
        <v>921</v>
      </c>
      <c r="C7237" t="s">
        <v>270</v>
      </c>
      <c r="D7237" t="s">
        <v>898</v>
      </c>
      <c r="E7237" t="s">
        <v>308</v>
      </c>
      <c r="F7237" t="s">
        <v>349</v>
      </c>
      <c r="G7237" t="s">
        <v>82</v>
      </c>
      <c r="H7237">
        <v>8471</v>
      </c>
      <c r="I7237" s="68" t="str">
        <f>VLOOKUP(E7237,Refs!$P$2:$R$29,3,FALSE)</f>
        <v>Y61</v>
      </c>
      <c r="J7237" s="68" t="str">
        <f>VLOOKUP(E7237,Refs!$P$2:$S$29,4,FALSE)</f>
        <v>East of England</v>
      </c>
      <c r="K7237" s="28">
        <f t="shared" si="230"/>
        <v>8471</v>
      </c>
    </row>
    <row r="7238" spans="1:11" x14ac:dyDescent="0.35">
      <c r="A7238" s="69">
        <f t="shared" si="231"/>
        <v>45809</v>
      </c>
      <c r="B7238" t="s">
        <v>921</v>
      </c>
      <c r="C7238" t="s">
        <v>270</v>
      </c>
      <c r="D7238" t="s">
        <v>898</v>
      </c>
      <c r="E7238" t="s">
        <v>308</v>
      </c>
      <c r="F7238" t="s">
        <v>349</v>
      </c>
      <c r="G7238" t="s">
        <v>83</v>
      </c>
      <c r="H7238">
        <v>1799</v>
      </c>
      <c r="I7238" s="68" t="str">
        <f>VLOOKUP(E7238,Refs!$P$2:$R$29,3,FALSE)</f>
        <v>Y61</v>
      </c>
      <c r="J7238" s="68" t="str">
        <f>VLOOKUP(E7238,Refs!$P$2:$S$29,4,FALSE)</f>
        <v>East of England</v>
      </c>
      <c r="K7238" s="28">
        <f t="shared" si="230"/>
        <v>1799</v>
      </c>
    </row>
    <row r="7239" spans="1:11" x14ac:dyDescent="0.35">
      <c r="A7239" s="69">
        <f t="shared" si="231"/>
        <v>45809</v>
      </c>
      <c r="B7239" t="s">
        <v>921</v>
      </c>
      <c r="C7239" t="s">
        <v>270</v>
      </c>
      <c r="D7239" t="s">
        <v>898</v>
      </c>
      <c r="E7239" t="s">
        <v>308</v>
      </c>
      <c r="F7239" t="s">
        <v>349</v>
      </c>
      <c r="G7239" t="s">
        <v>84</v>
      </c>
      <c r="H7239">
        <v>5829</v>
      </c>
      <c r="I7239" s="68" t="str">
        <f>VLOOKUP(E7239,Refs!$P$2:$R$29,3,FALSE)</f>
        <v>Y61</v>
      </c>
      <c r="J7239" s="68" t="str">
        <f>VLOOKUP(E7239,Refs!$P$2:$S$29,4,FALSE)</f>
        <v>East of England</v>
      </c>
      <c r="K7239" s="28">
        <f t="shared" si="230"/>
        <v>5829</v>
      </c>
    </row>
    <row r="7240" spans="1:11" x14ac:dyDescent="0.35">
      <c r="A7240" s="69">
        <f t="shared" si="231"/>
        <v>45809</v>
      </c>
      <c r="B7240" t="s">
        <v>921</v>
      </c>
      <c r="C7240" t="s">
        <v>270</v>
      </c>
      <c r="D7240" t="s">
        <v>898</v>
      </c>
      <c r="E7240" t="s">
        <v>308</v>
      </c>
      <c r="F7240" t="s">
        <v>349</v>
      </c>
      <c r="G7240" t="s">
        <v>85</v>
      </c>
      <c r="H7240">
        <v>40927</v>
      </c>
      <c r="I7240" s="68" t="str">
        <f>VLOOKUP(E7240,Refs!$P$2:$R$29,3,FALSE)</f>
        <v>Y61</v>
      </c>
      <c r="J7240" s="68" t="str">
        <f>VLOOKUP(E7240,Refs!$P$2:$S$29,4,FALSE)</f>
        <v>East of England</v>
      </c>
      <c r="K7240" s="28">
        <f t="shared" si="230"/>
        <v>40927</v>
      </c>
    </row>
    <row r="7241" spans="1:11" x14ac:dyDescent="0.35">
      <c r="A7241" s="69">
        <f t="shared" si="231"/>
        <v>45809</v>
      </c>
      <c r="B7241" t="s">
        <v>921</v>
      </c>
      <c r="C7241" t="s">
        <v>270</v>
      </c>
      <c r="D7241" t="s">
        <v>898</v>
      </c>
      <c r="E7241" t="s">
        <v>308</v>
      </c>
      <c r="F7241" t="s">
        <v>349</v>
      </c>
      <c r="G7241" t="s">
        <v>86</v>
      </c>
      <c r="H7241">
        <v>1412</v>
      </c>
      <c r="I7241" s="68" t="str">
        <f>VLOOKUP(E7241,Refs!$P$2:$R$29,3,FALSE)</f>
        <v>Y61</v>
      </c>
      <c r="J7241" s="68" t="str">
        <f>VLOOKUP(E7241,Refs!$P$2:$S$29,4,FALSE)</f>
        <v>East of England</v>
      </c>
      <c r="K7241" s="28">
        <f t="shared" si="230"/>
        <v>1412</v>
      </c>
    </row>
    <row r="7242" spans="1:11" x14ac:dyDescent="0.35">
      <c r="A7242" s="69">
        <f t="shared" si="231"/>
        <v>45809</v>
      </c>
      <c r="B7242" t="s">
        <v>921</v>
      </c>
      <c r="C7242" t="s">
        <v>270</v>
      </c>
      <c r="D7242" t="s">
        <v>898</v>
      </c>
      <c r="E7242" t="s">
        <v>308</v>
      </c>
      <c r="F7242" t="s">
        <v>349</v>
      </c>
      <c r="G7242" t="s">
        <v>87</v>
      </c>
      <c r="H7242">
        <v>378</v>
      </c>
      <c r="I7242" s="68" t="str">
        <f>VLOOKUP(E7242,Refs!$P$2:$R$29,3,FALSE)</f>
        <v>Y61</v>
      </c>
      <c r="J7242" s="68" t="str">
        <f>VLOOKUP(E7242,Refs!$P$2:$S$29,4,FALSE)</f>
        <v>East of England</v>
      </c>
      <c r="K7242" s="28">
        <f t="shared" si="230"/>
        <v>378</v>
      </c>
    </row>
    <row r="7243" spans="1:11" x14ac:dyDescent="0.35">
      <c r="A7243" s="69">
        <f t="shared" si="231"/>
        <v>45809</v>
      </c>
      <c r="B7243" t="s">
        <v>921</v>
      </c>
      <c r="C7243" t="s">
        <v>270</v>
      </c>
      <c r="D7243" t="s">
        <v>898</v>
      </c>
      <c r="E7243" t="s">
        <v>308</v>
      </c>
      <c r="F7243" t="s">
        <v>349</v>
      </c>
      <c r="G7243" t="s">
        <v>88</v>
      </c>
      <c r="H7243">
        <v>8853</v>
      </c>
      <c r="I7243" s="68" t="str">
        <f>VLOOKUP(E7243,Refs!$P$2:$R$29,3,FALSE)</f>
        <v>Y61</v>
      </c>
      <c r="J7243" s="68" t="str">
        <f>VLOOKUP(E7243,Refs!$P$2:$S$29,4,FALSE)</f>
        <v>East of England</v>
      </c>
      <c r="K7243" s="28">
        <f t="shared" si="230"/>
        <v>8853</v>
      </c>
    </row>
    <row r="7244" spans="1:11" x14ac:dyDescent="0.35">
      <c r="A7244" s="69">
        <f t="shared" si="231"/>
        <v>45809</v>
      </c>
      <c r="B7244" t="s">
        <v>921</v>
      </c>
      <c r="C7244" t="s">
        <v>270</v>
      </c>
      <c r="D7244" t="s">
        <v>898</v>
      </c>
      <c r="E7244" t="s">
        <v>308</v>
      </c>
      <c r="F7244" t="s">
        <v>349</v>
      </c>
      <c r="G7244" t="s">
        <v>89</v>
      </c>
      <c r="H7244">
        <v>1187154</v>
      </c>
      <c r="I7244" s="68" t="str">
        <f>VLOOKUP(E7244,Refs!$P$2:$R$29,3,FALSE)</f>
        <v>Y61</v>
      </c>
      <c r="J7244" s="68" t="str">
        <f>VLOOKUP(E7244,Refs!$P$2:$S$29,4,FALSE)</f>
        <v>East of England</v>
      </c>
      <c r="K7244" s="28">
        <f t="shared" si="230"/>
        <v>1187154</v>
      </c>
    </row>
    <row r="7245" spans="1:11" x14ac:dyDescent="0.35">
      <c r="A7245" s="69">
        <f t="shared" si="231"/>
        <v>45809</v>
      </c>
      <c r="B7245" t="s">
        <v>921</v>
      </c>
      <c r="C7245" t="s">
        <v>270</v>
      </c>
      <c r="D7245" t="s">
        <v>898</v>
      </c>
      <c r="E7245" t="s">
        <v>308</v>
      </c>
      <c r="F7245" t="s">
        <v>349</v>
      </c>
      <c r="G7245" t="s">
        <v>90</v>
      </c>
      <c r="H7245">
        <v>27788</v>
      </c>
      <c r="I7245" s="68" t="str">
        <f>VLOOKUP(E7245,Refs!$P$2:$R$29,3,FALSE)</f>
        <v>Y61</v>
      </c>
      <c r="J7245" s="68" t="str">
        <f>VLOOKUP(E7245,Refs!$P$2:$S$29,4,FALSE)</f>
        <v>East of England</v>
      </c>
      <c r="K7245" s="28">
        <f t="shared" si="230"/>
        <v>27788</v>
      </c>
    </row>
    <row r="7246" spans="1:11" x14ac:dyDescent="0.35">
      <c r="A7246" s="69">
        <f t="shared" si="231"/>
        <v>45809</v>
      </c>
      <c r="B7246" t="s">
        <v>921</v>
      </c>
      <c r="C7246" t="s">
        <v>270</v>
      </c>
      <c r="D7246" t="s">
        <v>898</v>
      </c>
      <c r="E7246" t="s">
        <v>308</v>
      </c>
      <c r="F7246" t="s">
        <v>349</v>
      </c>
      <c r="G7246" t="s">
        <v>27</v>
      </c>
      <c r="H7246">
        <v>3598</v>
      </c>
      <c r="I7246" s="68" t="str">
        <f>VLOOKUP(E7246,Refs!$P$2:$R$29,3,FALSE)</f>
        <v>Y61</v>
      </c>
      <c r="J7246" s="68" t="str">
        <f>VLOOKUP(E7246,Refs!$P$2:$S$29,4,FALSE)</f>
        <v>East of England</v>
      </c>
      <c r="K7246" s="28">
        <f t="shared" si="230"/>
        <v>3598</v>
      </c>
    </row>
    <row r="7247" spans="1:11" x14ac:dyDescent="0.35">
      <c r="A7247" s="69">
        <f t="shared" si="231"/>
        <v>45809</v>
      </c>
      <c r="B7247" t="s">
        <v>921</v>
      </c>
      <c r="C7247" t="s">
        <v>270</v>
      </c>
      <c r="D7247" t="s">
        <v>898</v>
      </c>
      <c r="E7247" t="s">
        <v>308</v>
      </c>
      <c r="F7247" t="s">
        <v>349</v>
      </c>
      <c r="G7247" t="s">
        <v>29</v>
      </c>
      <c r="H7247">
        <v>2610</v>
      </c>
      <c r="I7247" s="68" t="str">
        <f>VLOOKUP(E7247,Refs!$P$2:$R$29,3,FALSE)</f>
        <v>Y61</v>
      </c>
      <c r="J7247" s="68" t="str">
        <f>VLOOKUP(E7247,Refs!$P$2:$S$29,4,FALSE)</f>
        <v>East of England</v>
      </c>
      <c r="K7247" s="28">
        <f t="shared" si="230"/>
        <v>2610</v>
      </c>
    </row>
    <row r="7248" spans="1:11" x14ac:dyDescent="0.35">
      <c r="A7248" s="69">
        <f t="shared" si="231"/>
        <v>45809</v>
      </c>
      <c r="B7248" t="s">
        <v>921</v>
      </c>
      <c r="C7248" t="s">
        <v>270</v>
      </c>
      <c r="D7248" t="s">
        <v>898</v>
      </c>
      <c r="E7248" t="s">
        <v>308</v>
      </c>
      <c r="F7248" t="s">
        <v>349</v>
      </c>
      <c r="G7248" t="s">
        <v>91</v>
      </c>
      <c r="H7248">
        <v>1995</v>
      </c>
      <c r="I7248" s="68" t="str">
        <f>VLOOKUP(E7248,Refs!$P$2:$R$29,3,FALSE)</f>
        <v>Y61</v>
      </c>
      <c r="J7248" s="68" t="str">
        <f>VLOOKUP(E7248,Refs!$P$2:$S$29,4,FALSE)</f>
        <v>East of England</v>
      </c>
      <c r="K7248" s="28">
        <f t="shared" si="230"/>
        <v>1995</v>
      </c>
    </row>
    <row r="7249" spans="1:11" x14ac:dyDescent="0.35">
      <c r="A7249" s="69">
        <f t="shared" si="231"/>
        <v>45809</v>
      </c>
      <c r="B7249" t="s">
        <v>921</v>
      </c>
      <c r="C7249" t="s">
        <v>270</v>
      </c>
      <c r="D7249" t="s">
        <v>898</v>
      </c>
      <c r="E7249" t="s">
        <v>308</v>
      </c>
      <c r="F7249" t="s">
        <v>349</v>
      </c>
      <c r="G7249" t="s">
        <v>92</v>
      </c>
      <c r="H7249">
        <v>18</v>
      </c>
      <c r="I7249" s="68" t="str">
        <f>VLOOKUP(E7249,Refs!$P$2:$R$29,3,FALSE)</f>
        <v>Y61</v>
      </c>
      <c r="J7249" s="68" t="str">
        <f>VLOOKUP(E7249,Refs!$P$2:$S$29,4,FALSE)</f>
        <v>East of England</v>
      </c>
      <c r="K7249" s="28">
        <f t="shared" si="230"/>
        <v>18</v>
      </c>
    </row>
    <row r="7250" spans="1:11" x14ac:dyDescent="0.35">
      <c r="A7250" s="69">
        <f t="shared" si="231"/>
        <v>45809</v>
      </c>
      <c r="B7250" t="s">
        <v>921</v>
      </c>
      <c r="C7250" t="s">
        <v>270</v>
      </c>
      <c r="D7250" t="s">
        <v>898</v>
      </c>
      <c r="E7250" t="s">
        <v>308</v>
      </c>
      <c r="F7250" t="s">
        <v>349</v>
      </c>
      <c r="G7250" t="s">
        <v>93</v>
      </c>
      <c r="H7250">
        <v>1343</v>
      </c>
      <c r="I7250" s="68" t="str">
        <f>VLOOKUP(E7250,Refs!$P$2:$R$29,3,FALSE)</f>
        <v>Y61</v>
      </c>
      <c r="J7250" s="68" t="str">
        <f>VLOOKUP(E7250,Refs!$P$2:$S$29,4,FALSE)</f>
        <v>East of England</v>
      </c>
      <c r="K7250" s="28">
        <f t="shared" si="230"/>
        <v>1343</v>
      </c>
    </row>
    <row r="7251" spans="1:11" x14ac:dyDescent="0.35">
      <c r="A7251" s="69">
        <f t="shared" si="231"/>
        <v>45809</v>
      </c>
      <c r="B7251" t="s">
        <v>921</v>
      </c>
      <c r="C7251" t="s">
        <v>270</v>
      </c>
      <c r="D7251" t="s">
        <v>898</v>
      </c>
      <c r="E7251" t="s">
        <v>308</v>
      </c>
      <c r="F7251" t="s">
        <v>349</v>
      </c>
      <c r="G7251" t="s">
        <v>94</v>
      </c>
      <c r="H7251">
        <v>127</v>
      </c>
      <c r="I7251" s="68" t="str">
        <f>VLOOKUP(E7251,Refs!$P$2:$R$29,3,FALSE)</f>
        <v>Y61</v>
      </c>
      <c r="J7251" s="68" t="str">
        <f>VLOOKUP(E7251,Refs!$P$2:$S$29,4,FALSE)</f>
        <v>East of England</v>
      </c>
      <c r="K7251" s="28">
        <f t="shared" si="230"/>
        <v>127</v>
      </c>
    </row>
    <row r="7252" spans="1:11" x14ac:dyDescent="0.35">
      <c r="A7252" s="69">
        <f t="shared" si="231"/>
        <v>45809</v>
      </c>
      <c r="B7252" t="s">
        <v>921</v>
      </c>
      <c r="C7252" t="s">
        <v>270</v>
      </c>
      <c r="D7252" t="s">
        <v>898</v>
      </c>
      <c r="E7252" t="s">
        <v>308</v>
      </c>
      <c r="F7252" t="s">
        <v>349</v>
      </c>
      <c r="G7252" t="s">
        <v>95</v>
      </c>
      <c r="H7252">
        <v>802</v>
      </c>
      <c r="I7252" s="68" t="str">
        <f>VLOOKUP(E7252,Refs!$P$2:$R$29,3,FALSE)</f>
        <v>Y61</v>
      </c>
      <c r="J7252" s="68" t="str">
        <f>VLOOKUP(E7252,Refs!$P$2:$S$29,4,FALSE)</f>
        <v>East of England</v>
      </c>
      <c r="K7252" s="28">
        <f t="shared" si="230"/>
        <v>802</v>
      </c>
    </row>
    <row r="7253" spans="1:11" x14ac:dyDescent="0.35">
      <c r="A7253" s="69">
        <f t="shared" si="231"/>
        <v>45809</v>
      </c>
      <c r="B7253" t="s">
        <v>921</v>
      </c>
      <c r="C7253" t="s">
        <v>270</v>
      </c>
      <c r="D7253" t="s">
        <v>898</v>
      </c>
      <c r="E7253" t="s">
        <v>308</v>
      </c>
      <c r="F7253" t="s">
        <v>349</v>
      </c>
      <c r="G7253" t="s">
        <v>96</v>
      </c>
      <c r="H7253">
        <v>42</v>
      </c>
      <c r="I7253" s="68" t="str">
        <f>VLOOKUP(E7253,Refs!$P$2:$R$29,3,FALSE)</f>
        <v>Y61</v>
      </c>
      <c r="J7253" s="68" t="str">
        <f>VLOOKUP(E7253,Refs!$P$2:$S$29,4,FALSE)</f>
        <v>East of England</v>
      </c>
      <c r="K7253" s="28">
        <f t="shared" si="230"/>
        <v>42</v>
      </c>
    </row>
    <row r="7254" spans="1:11" x14ac:dyDescent="0.35">
      <c r="A7254" s="69">
        <f t="shared" si="231"/>
        <v>45809</v>
      </c>
      <c r="B7254" t="s">
        <v>921</v>
      </c>
      <c r="C7254" t="s">
        <v>270</v>
      </c>
      <c r="D7254" t="s">
        <v>898</v>
      </c>
      <c r="E7254" t="s">
        <v>308</v>
      </c>
      <c r="F7254" t="s">
        <v>349</v>
      </c>
      <c r="G7254" t="s">
        <v>97</v>
      </c>
      <c r="H7254">
        <v>2182</v>
      </c>
      <c r="I7254" s="68" t="str">
        <f>VLOOKUP(E7254,Refs!$P$2:$R$29,3,FALSE)</f>
        <v>Y61</v>
      </c>
      <c r="J7254" s="68" t="str">
        <f>VLOOKUP(E7254,Refs!$P$2:$S$29,4,FALSE)</f>
        <v>East of England</v>
      </c>
      <c r="K7254" s="28">
        <f t="shared" si="230"/>
        <v>2182</v>
      </c>
    </row>
    <row r="7255" spans="1:11" x14ac:dyDescent="0.35">
      <c r="A7255" s="69">
        <f t="shared" si="231"/>
        <v>45809</v>
      </c>
      <c r="B7255" t="s">
        <v>921</v>
      </c>
      <c r="C7255" t="s">
        <v>270</v>
      </c>
      <c r="D7255" t="s">
        <v>898</v>
      </c>
      <c r="E7255" t="s">
        <v>308</v>
      </c>
      <c r="F7255" t="s">
        <v>349</v>
      </c>
      <c r="G7255" t="s">
        <v>31</v>
      </c>
      <c r="H7255">
        <v>1688</v>
      </c>
      <c r="I7255" s="68" t="str">
        <f>VLOOKUP(E7255,Refs!$P$2:$R$29,3,FALSE)</f>
        <v>Y61</v>
      </c>
      <c r="J7255" s="68" t="str">
        <f>VLOOKUP(E7255,Refs!$P$2:$S$29,4,FALSE)</f>
        <v>East of England</v>
      </c>
      <c r="K7255" s="28">
        <f t="shared" si="230"/>
        <v>1688</v>
      </c>
    </row>
    <row r="7256" spans="1:11" x14ac:dyDescent="0.35">
      <c r="A7256" s="69">
        <f t="shared" si="231"/>
        <v>45809</v>
      </c>
      <c r="B7256" t="s">
        <v>921</v>
      </c>
      <c r="C7256" t="s">
        <v>270</v>
      </c>
      <c r="D7256" t="s">
        <v>898</v>
      </c>
      <c r="E7256" t="s">
        <v>308</v>
      </c>
      <c r="F7256" t="s">
        <v>349</v>
      </c>
      <c r="G7256" t="s">
        <v>98</v>
      </c>
      <c r="H7256">
        <v>5395</v>
      </c>
      <c r="I7256" s="68" t="str">
        <f>VLOOKUP(E7256,Refs!$P$2:$R$29,3,FALSE)</f>
        <v>Y61</v>
      </c>
      <c r="J7256" s="68" t="str">
        <f>VLOOKUP(E7256,Refs!$P$2:$S$29,4,FALSE)</f>
        <v>East of England</v>
      </c>
      <c r="K7256" s="28">
        <f t="shared" si="230"/>
        <v>5395</v>
      </c>
    </row>
    <row r="7257" spans="1:11" x14ac:dyDescent="0.35">
      <c r="A7257" s="69">
        <f t="shared" si="231"/>
        <v>45809</v>
      </c>
      <c r="B7257" t="s">
        <v>921</v>
      </c>
      <c r="C7257" t="s">
        <v>270</v>
      </c>
      <c r="D7257" t="s">
        <v>898</v>
      </c>
      <c r="E7257" t="s">
        <v>308</v>
      </c>
      <c r="F7257" t="s">
        <v>349</v>
      </c>
      <c r="G7257" t="s">
        <v>99</v>
      </c>
      <c r="H7257">
        <v>2919</v>
      </c>
      <c r="I7257" s="68" t="str">
        <f>VLOOKUP(E7257,Refs!$P$2:$R$29,3,FALSE)</f>
        <v>Y61</v>
      </c>
      <c r="J7257" s="68" t="str">
        <f>VLOOKUP(E7257,Refs!$P$2:$S$29,4,FALSE)</f>
        <v>East of England</v>
      </c>
      <c r="K7257" s="28">
        <f t="shared" si="230"/>
        <v>2919</v>
      </c>
    </row>
    <row r="7258" spans="1:11" x14ac:dyDescent="0.35">
      <c r="A7258" s="69">
        <f t="shared" si="231"/>
        <v>45809</v>
      </c>
      <c r="B7258" t="s">
        <v>921</v>
      </c>
      <c r="C7258" t="s">
        <v>270</v>
      </c>
      <c r="D7258" t="s">
        <v>898</v>
      </c>
      <c r="E7258" t="s">
        <v>308</v>
      </c>
      <c r="F7258" t="s">
        <v>349</v>
      </c>
      <c r="G7258" t="s">
        <v>100</v>
      </c>
      <c r="H7258">
        <v>2826</v>
      </c>
      <c r="I7258" s="68" t="str">
        <f>VLOOKUP(E7258,Refs!$P$2:$R$29,3,FALSE)</f>
        <v>Y61</v>
      </c>
      <c r="J7258" s="68" t="str">
        <f>VLOOKUP(E7258,Refs!$P$2:$S$29,4,FALSE)</f>
        <v>East of England</v>
      </c>
      <c r="K7258" s="28">
        <f t="shared" si="230"/>
        <v>2826</v>
      </c>
    </row>
    <row r="7259" spans="1:11" x14ac:dyDescent="0.35">
      <c r="A7259" s="69">
        <f t="shared" si="231"/>
        <v>45809</v>
      </c>
      <c r="B7259" t="s">
        <v>921</v>
      </c>
      <c r="C7259" t="s">
        <v>270</v>
      </c>
      <c r="D7259" t="s">
        <v>898</v>
      </c>
      <c r="E7259" t="s">
        <v>308</v>
      </c>
      <c r="F7259" t="s">
        <v>349</v>
      </c>
      <c r="G7259" t="s">
        <v>101</v>
      </c>
      <c r="H7259">
        <v>815</v>
      </c>
      <c r="I7259" s="68" t="str">
        <f>VLOOKUP(E7259,Refs!$P$2:$R$29,3,FALSE)</f>
        <v>Y61</v>
      </c>
      <c r="J7259" s="68" t="str">
        <f>VLOOKUP(E7259,Refs!$P$2:$S$29,4,FALSE)</f>
        <v>East of England</v>
      </c>
      <c r="K7259" s="28">
        <f t="shared" si="230"/>
        <v>815</v>
      </c>
    </row>
    <row r="7260" spans="1:11" x14ac:dyDescent="0.35">
      <c r="A7260" s="69">
        <f t="shared" si="231"/>
        <v>45809</v>
      </c>
      <c r="B7260" t="s">
        <v>921</v>
      </c>
      <c r="C7260" t="s">
        <v>270</v>
      </c>
      <c r="D7260" t="s">
        <v>898</v>
      </c>
      <c r="E7260" t="s">
        <v>308</v>
      </c>
      <c r="F7260" t="s">
        <v>349</v>
      </c>
      <c r="G7260" t="s">
        <v>102</v>
      </c>
      <c r="H7260">
        <v>1685</v>
      </c>
      <c r="I7260" s="68" t="str">
        <f>VLOOKUP(E7260,Refs!$P$2:$R$29,3,FALSE)</f>
        <v>Y61</v>
      </c>
      <c r="J7260" s="68" t="str">
        <f>VLOOKUP(E7260,Refs!$P$2:$S$29,4,FALSE)</f>
        <v>East of England</v>
      </c>
      <c r="K7260" s="28">
        <f t="shared" si="230"/>
        <v>1685</v>
      </c>
    </row>
    <row r="7261" spans="1:11" x14ac:dyDescent="0.35">
      <c r="A7261" s="69">
        <f t="shared" si="231"/>
        <v>45809</v>
      </c>
      <c r="B7261" t="s">
        <v>921</v>
      </c>
      <c r="C7261" t="s">
        <v>270</v>
      </c>
      <c r="D7261" t="s">
        <v>898</v>
      </c>
      <c r="E7261" t="s">
        <v>308</v>
      </c>
      <c r="F7261" t="s">
        <v>349</v>
      </c>
      <c r="G7261" t="s">
        <v>103</v>
      </c>
      <c r="H7261">
        <v>229</v>
      </c>
      <c r="I7261" s="68" t="str">
        <f>VLOOKUP(E7261,Refs!$P$2:$R$29,3,FALSE)</f>
        <v>Y61</v>
      </c>
      <c r="J7261" s="68" t="str">
        <f>VLOOKUP(E7261,Refs!$P$2:$S$29,4,FALSE)</f>
        <v>East of England</v>
      </c>
      <c r="K7261" s="28">
        <f t="shared" si="230"/>
        <v>229</v>
      </c>
    </row>
    <row r="7262" spans="1:11" x14ac:dyDescent="0.35">
      <c r="A7262" s="69">
        <f t="shared" si="231"/>
        <v>45809</v>
      </c>
      <c r="B7262" t="s">
        <v>921</v>
      </c>
      <c r="C7262" t="s">
        <v>270</v>
      </c>
      <c r="D7262" t="s">
        <v>898</v>
      </c>
      <c r="E7262" t="s">
        <v>308</v>
      </c>
      <c r="F7262" t="s">
        <v>349</v>
      </c>
      <c r="G7262" t="s">
        <v>104</v>
      </c>
      <c r="H7262">
        <v>1720</v>
      </c>
      <c r="I7262" s="68" t="str">
        <f>VLOOKUP(E7262,Refs!$P$2:$R$29,3,FALSE)</f>
        <v>Y61</v>
      </c>
      <c r="J7262" s="68" t="str">
        <f>VLOOKUP(E7262,Refs!$P$2:$S$29,4,FALSE)</f>
        <v>East of England</v>
      </c>
      <c r="K7262" s="28">
        <f t="shared" si="230"/>
        <v>1720</v>
      </c>
    </row>
    <row r="7263" spans="1:11" x14ac:dyDescent="0.35">
      <c r="A7263" s="69">
        <f t="shared" si="231"/>
        <v>45809</v>
      </c>
      <c r="B7263" t="s">
        <v>921</v>
      </c>
      <c r="C7263" t="s">
        <v>270</v>
      </c>
      <c r="D7263" t="s">
        <v>898</v>
      </c>
      <c r="E7263" t="s">
        <v>308</v>
      </c>
      <c r="F7263" t="s">
        <v>349</v>
      </c>
      <c r="G7263" t="s">
        <v>105</v>
      </c>
      <c r="H7263">
        <v>8100046</v>
      </c>
      <c r="I7263" s="68" t="str">
        <f>VLOOKUP(E7263,Refs!$P$2:$R$29,3,FALSE)</f>
        <v>Y61</v>
      </c>
      <c r="J7263" s="68" t="str">
        <f>VLOOKUP(E7263,Refs!$P$2:$S$29,4,FALSE)</f>
        <v>East of England</v>
      </c>
      <c r="K7263" s="28">
        <f t="shared" si="230"/>
        <v>8100046</v>
      </c>
    </row>
    <row r="7264" spans="1:11" x14ac:dyDescent="0.35">
      <c r="A7264" s="69">
        <f t="shared" si="231"/>
        <v>45809</v>
      </c>
      <c r="B7264" t="s">
        <v>921</v>
      </c>
      <c r="C7264" t="s">
        <v>270</v>
      </c>
      <c r="D7264" t="s">
        <v>898</v>
      </c>
      <c r="E7264" t="s">
        <v>308</v>
      </c>
      <c r="F7264" t="s">
        <v>349</v>
      </c>
      <c r="G7264" t="s">
        <v>106</v>
      </c>
      <c r="H7264">
        <v>2560</v>
      </c>
      <c r="I7264" s="68" t="str">
        <f>VLOOKUP(E7264,Refs!$P$2:$R$29,3,FALSE)</f>
        <v>Y61</v>
      </c>
      <c r="J7264" s="68" t="str">
        <f>VLOOKUP(E7264,Refs!$P$2:$S$29,4,FALSE)</f>
        <v>East of England</v>
      </c>
      <c r="K7264" s="28">
        <f t="shared" si="230"/>
        <v>2560</v>
      </c>
    </row>
    <row r="7265" spans="1:11" x14ac:dyDescent="0.35">
      <c r="A7265" s="69">
        <f t="shared" si="231"/>
        <v>45809</v>
      </c>
      <c r="B7265" t="s">
        <v>921</v>
      </c>
      <c r="C7265" t="s">
        <v>270</v>
      </c>
      <c r="D7265" t="s">
        <v>898</v>
      </c>
      <c r="E7265" t="s">
        <v>308</v>
      </c>
      <c r="F7265" t="s">
        <v>349</v>
      </c>
      <c r="G7265" t="s">
        <v>107</v>
      </c>
      <c r="H7265">
        <v>2261</v>
      </c>
      <c r="I7265" s="68" t="str">
        <f>VLOOKUP(E7265,Refs!$P$2:$R$29,3,FALSE)</f>
        <v>Y61</v>
      </c>
      <c r="J7265" s="68" t="str">
        <f>VLOOKUP(E7265,Refs!$P$2:$S$29,4,FALSE)</f>
        <v>East of England</v>
      </c>
      <c r="K7265" s="28">
        <f t="shared" si="230"/>
        <v>2261</v>
      </c>
    </row>
    <row r="7266" spans="1:11" x14ac:dyDescent="0.35">
      <c r="A7266" s="69">
        <f t="shared" si="231"/>
        <v>45809</v>
      </c>
      <c r="B7266" t="s">
        <v>921</v>
      </c>
      <c r="C7266" t="s">
        <v>270</v>
      </c>
      <c r="D7266" t="s">
        <v>898</v>
      </c>
      <c r="E7266" t="s">
        <v>308</v>
      </c>
      <c r="F7266" t="s">
        <v>349</v>
      </c>
      <c r="G7266" t="s">
        <v>108</v>
      </c>
      <c r="H7266">
        <v>94</v>
      </c>
      <c r="I7266" s="68" t="str">
        <f>VLOOKUP(E7266,Refs!$P$2:$R$29,3,FALSE)</f>
        <v>Y61</v>
      </c>
      <c r="J7266" s="68" t="str">
        <f>VLOOKUP(E7266,Refs!$P$2:$S$29,4,FALSE)</f>
        <v>East of England</v>
      </c>
      <c r="K7266" s="28">
        <f t="shared" si="230"/>
        <v>94</v>
      </c>
    </row>
    <row r="7267" spans="1:11" x14ac:dyDescent="0.35">
      <c r="A7267" s="69">
        <f t="shared" si="231"/>
        <v>45809</v>
      </c>
      <c r="B7267" t="s">
        <v>921</v>
      </c>
      <c r="C7267" t="s">
        <v>270</v>
      </c>
      <c r="D7267" t="s">
        <v>898</v>
      </c>
      <c r="E7267" t="s">
        <v>308</v>
      </c>
      <c r="F7267" t="s">
        <v>349</v>
      </c>
      <c r="G7267" t="s">
        <v>109</v>
      </c>
      <c r="H7267">
        <v>1229</v>
      </c>
      <c r="I7267" s="68" t="str">
        <f>VLOOKUP(E7267,Refs!$P$2:$R$29,3,FALSE)</f>
        <v>Y61</v>
      </c>
      <c r="J7267" s="68" t="str">
        <f>VLOOKUP(E7267,Refs!$P$2:$S$29,4,FALSE)</f>
        <v>East of England</v>
      </c>
      <c r="K7267" s="28">
        <f t="shared" si="230"/>
        <v>1229</v>
      </c>
    </row>
    <row r="7268" spans="1:11" x14ac:dyDescent="0.35">
      <c r="A7268" s="69">
        <f t="shared" si="231"/>
        <v>45809</v>
      </c>
      <c r="B7268" t="s">
        <v>921</v>
      </c>
      <c r="C7268" t="s">
        <v>270</v>
      </c>
      <c r="D7268" t="s">
        <v>898</v>
      </c>
      <c r="E7268" t="s">
        <v>308</v>
      </c>
      <c r="F7268" t="s">
        <v>349</v>
      </c>
      <c r="G7268" t="s">
        <v>110</v>
      </c>
      <c r="H7268">
        <v>5008851</v>
      </c>
      <c r="I7268" s="68" t="str">
        <f>VLOOKUP(E7268,Refs!$P$2:$R$29,3,FALSE)</f>
        <v>Y61</v>
      </c>
      <c r="J7268" s="68" t="str">
        <f>VLOOKUP(E7268,Refs!$P$2:$S$29,4,FALSE)</f>
        <v>East of England</v>
      </c>
      <c r="K7268" s="28">
        <f t="shared" si="230"/>
        <v>5008851</v>
      </c>
    </row>
    <row r="7269" spans="1:11" x14ac:dyDescent="0.35">
      <c r="A7269" s="69">
        <f t="shared" si="231"/>
        <v>45809</v>
      </c>
      <c r="B7269" t="s">
        <v>921</v>
      </c>
      <c r="C7269" t="s">
        <v>270</v>
      </c>
      <c r="D7269" t="s">
        <v>898</v>
      </c>
      <c r="E7269" t="s">
        <v>308</v>
      </c>
      <c r="F7269" t="s">
        <v>349</v>
      </c>
      <c r="G7269" t="s">
        <v>111</v>
      </c>
      <c r="H7269">
        <v>419</v>
      </c>
      <c r="I7269" s="68" t="str">
        <f>VLOOKUP(E7269,Refs!$P$2:$R$29,3,FALSE)</f>
        <v>Y61</v>
      </c>
      <c r="J7269" s="68" t="str">
        <f>VLOOKUP(E7269,Refs!$P$2:$S$29,4,FALSE)</f>
        <v>East of England</v>
      </c>
      <c r="K7269" s="28">
        <f t="shared" si="230"/>
        <v>419</v>
      </c>
    </row>
    <row r="7270" spans="1:11" x14ac:dyDescent="0.35">
      <c r="A7270" s="69">
        <f t="shared" si="231"/>
        <v>45809</v>
      </c>
      <c r="B7270" t="s">
        <v>921</v>
      </c>
      <c r="C7270" t="s">
        <v>270</v>
      </c>
      <c r="D7270" t="s">
        <v>898</v>
      </c>
      <c r="E7270" t="s">
        <v>308</v>
      </c>
      <c r="F7270" t="s">
        <v>349</v>
      </c>
      <c r="G7270" t="s">
        <v>814</v>
      </c>
      <c r="H7270">
        <v>11461</v>
      </c>
      <c r="I7270" s="68" t="str">
        <f>VLOOKUP(E7270,Refs!$P$2:$R$29,3,FALSE)</f>
        <v>Y61</v>
      </c>
      <c r="J7270" s="68" t="str">
        <f>VLOOKUP(E7270,Refs!$P$2:$S$29,4,FALSE)</f>
        <v>East of England</v>
      </c>
      <c r="K7270" s="28">
        <f t="shared" si="230"/>
        <v>11461</v>
      </c>
    </row>
    <row r="7271" spans="1:11" x14ac:dyDescent="0.35">
      <c r="A7271" s="69">
        <f t="shared" si="231"/>
        <v>45809</v>
      </c>
      <c r="B7271" t="s">
        <v>921</v>
      </c>
      <c r="C7271" t="s">
        <v>270</v>
      </c>
      <c r="D7271" t="s">
        <v>898</v>
      </c>
      <c r="E7271" t="s">
        <v>308</v>
      </c>
      <c r="F7271" t="s">
        <v>349</v>
      </c>
      <c r="G7271" t="s">
        <v>815</v>
      </c>
      <c r="H7271">
        <v>210</v>
      </c>
      <c r="I7271" s="68" t="str">
        <f>VLOOKUP(E7271,Refs!$P$2:$R$29,3,FALSE)</f>
        <v>Y61</v>
      </c>
      <c r="J7271" s="68" t="str">
        <f>VLOOKUP(E7271,Refs!$P$2:$S$29,4,FALSE)</f>
        <v>East of England</v>
      </c>
      <c r="K7271" s="28">
        <f t="shared" si="230"/>
        <v>210</v>
      </c>
    </row>
    <row r="7272" spans="1:11" x14ac:dyDescent="0.35">
      <c r="A7272" s="69">
        <f t="shared" si="231"/>
        <v>45809</v>
      </c>
      <c r="B7272" t="s">
        <v>921</v>
      </c>
      <c r="C7272" t="s">
        <v>270</v>
      </c>
      <c r="D7272" t="s">
        <v>898</v>
      </c>
      <c r="E7272" t="s">
        <v>308</v>
      </c>
      <c r="F7272" t="s">
        <v>349</v>
      </c>
      <c r="G7272" t="s">
        <v>112</v>
      </c>
      <c r="H7272">
        <v>12182</v>
      </c>
      <c r="I7272" s="68" t="str">
        <f>VLOOKUP(E7272,Refs!$P$2:$R$29,3,FALSE)</f>
        <v>Y61</v>
      </c>
      <c r="J7272" s="68" t="str">
        <f>VLOOKUP(E7272,Refs!$P$2:$S$29,4,FALSE)</f>
        <v>East of England</v>
      </c>
      <c r="K7272" s="28">
        <f t="shared" si="230"/>
        <v>12182</v>
      </c>
    </row>
    <row r="7273" spans="1:11" x14ac:dyDescent="0.35">
      <c r="A7273" s="69">
        <f t="shared" si="231"/>
        <v>45809</v>
      </c>
      <c r="B7273" t="s">
        <v>921</v>
      </c>
      <c r="C7273" t="s">
        <v>270</v>
      </c>
      <c r="D7273" t="s">
        <v>898</v>
      </c>
      <c r="E7273" t="s">
        <v>308</v>
      </c>
      <c r="F7273" t="s">
        <v>349</v>
      </c>
      <c r="G7273" t="s">
        <v>113</v>
      </c>
      <c r="H7273">
        <v>10</v>
      </c>
      <c r="I7273" s="68" t="str">
        <f>VLOOKUP(E7273,Refs!$P$2:$R$29,3,FALSE)</f>
        <v>Y61</v>
      </c>
      <c r="J7273" s="68" t="str">
        <f>VLOOKUP(E7273,Refs!$P$2:$S$29,4,FALSE)</f>
        <v>East of England</v>
      </c>
      <c r="K7273" s="28">
        <f t="shared" si="230"/>
        <v>10</v>
      </c>
    </row>
    <row r="7274" spans="1:11" x14ac:dyDescent="0.35">
      <c r="A7274" s="69">
        <f t="shared" si="231"/>
        <v>45809</v>
      </c>
      <c r="B7274" t="s">
        <v>921</v>
      </c>
      <c r="C7274" t="s">
        <v>270</v>
      </c>
      <c r="D7274" t="s">
        <v>898</v>
      </c>
      <c r="E7274" t="s">
        <v>308</v>
      </c>
      <c r="F7274" t="s">
        <v>349</v>
      </c>
      <c r="G7274" t="s">
        <v>114</v>
      </c>
      <c r="H7274">
        <v>10068</v>
      </c>
      <c r="I7274" s="68" t="str">
        <f>VLOOKUP(E7274,Refs!$P$2:$R$29,3,FALSE)</f>
        <v>Y61</v>
      </c>
      <c r="J7274" s="68" t="str">
        <f>VLOOKUP(E7274,Refs!$P$2:$S$29,4,FALSE)</f>
        <v>East of England</v>
      </c>
      <c r="K7274" s="28">
        <f t="shared" si="230"/>
        <v>10068</v>
      </c>
    </row>
    <row r="7275" spans="1:11" x14ac:dyDescent="0.35">
      <c r="A7275" s="69">
        <f t="shared" si="231"/>
        <v>45809</v>
      </c>
      <c r="B7275" t="s">
        <v>921</v>
      </c>
      <c r="C7275" t="s">
        <v>270</v>
      </c>
      <c r="D7275" t="s">
        <v>898</v>
      </c>
      <c r="E7275" t="s">
        <v>308</v>
      </c>
      <c r="F7275" t="s">
        <v>349</v>
      </c>
      <c r="G7275" t="s">
        <v>115</v>
      </c>
      <c r="H7275">
        <v>2001</v>
      </c>
      <c r="I7275" s="68" t="str">
        <f>VLOOKUP(E7275,Refs!$P$2:$R$29,3,FALSE)</f>
        <v>Y61</v>
      </c>
      <c r="J7275" s="68" t="str">
        <f>VLOOKUP(E7275,Refs!$P$2:$S$29,4,FALSE)</f>
        <v>East of England</v>
      </c>
      <c r="K7275" s="28">
        <f t="shared" si="230"/>
        <v>2001</v>
      </c>
    </row>
    <row r="7276" spans="1:11" x14ac:dyDescent="0.35">
      <c r="A7276" s="69">
        <f t="shared" si="231"/>
        <v>45809</v>
      </c>
      <c r="B7276" t="s">
        <v>921</v>
      </c>
      <c r="C7276" t="s">
        <v>270</v>
      </c>
      <c r="D7276" t="s">
        <v>898</v>
      </c>
      <c r="E7276" t="s">
        <v>308</v>
      </c>
      <c r="F7276" t="s">
        <v>349</v>
      </c>
      <c r="G7276" t="s">
        <v>116</v>
      </c>
      <c r="H7276">
        <v>4282</v>
      </c>
      <c r="I7276" s="68" t="str">
        <f>VLOOKUP(E7276,Refs!$P$2:$R$29,3,FALSE)</f>
        <v>Y61</v>
      </c>
      <c r="J7276" s="68" t="str">
        <f>VLOOKUP(E7276,Refs!$P$2:$S$29,4,FALSE)</f>
        <v>East of England</v>
      </c>
      <c r="K7276" s="28">
        <f t="shared" si="230"/>
        <v>4282</v>
      </c>
    </row>
    <row r="7277" spans="1:11" x14ac:dyDescent="0.35">
      <c r="A7277" s="69">
        <f t="shared" si="231"/>
        <v>45809</v>
      </c>
      <c r="B7277" t="s">
        <v>921</v>
      </c>
      <c r="C7277" t="s">
        <v>270</v>
      </c>
      <c r="D7277" t="s">
        <v>898</v>
      </c>
      <c r="E7277" t="s">
        <v>308</v>
      </c>
      <c r="F7277" t="s">
        <v>349</v>
      </c>
      <c r="G7277" t="s">
        <v>117</v>
      </c>
      <c r="H7277">
        <v>897</v>
      </c>
      <c r="I7277" s="68" t="str">
        <f>VLOOKUP(E7277,Refs!$P$2:$R$29,3,FALSE)</f>
        <v>Y61</v>
      </c>
      <c r="J7277" s="68" t="str">
        <f>VLOOKUP(E7277,Refs!$P$2:$S$29,4,FALSE)</f>
        <v>East of England</v>
      </c>
      <c r="K7277" s="28">
        <f t="shared" si="230"/>
        <v>897</v>
      </c>
    </row>
    <row r="7278" spans="1:11" x14ac:dyDescent="0.35">
      <c r="A7278" s="69">
        <f t="shared" si="231"/>
        <v>45809</v>
      </c>
      <c r="B7278" t="s">
        <v>921</v>
      </c>
      <c r="C7278" t="s">
        <v>270</v>
      </c>
      <c r="D7278" t="s">
        <v>898</v>
      </c>
      <c r="E7278" t="s">
        <v>308</v>
      </c>
      <c r="F7278" t="s">
        <v>349</v>
      </c>
      <c r="G7278" t="s">
        <v>118</v>
      </c>
      <c r="H7278">
        <v>1809</v>
      </c>
      <c r="I7278" s="68" t="str">
        <f>VLOOKUP(E7278,Refs!$P$2:$R$29,3,FALSE)</f>
        <v>Y61</v>
      </c>
      <c r="J7278" s="68" t="str">
        <f>VLOOKUP(E7278,Refs!$P$2:$S$29,4,FALSE)</f>
        <v>East of England</v>
      </c>
      <c r="K7278" s="28">
        <f t="shared" si="230"/>
        <v>1809</v>
      </c>
    </row>
    <row r="7279" spans="1:11" x14ac:dyDescent="0.35">
      <c r="A7279" s="69">
        <f t="shared" si="231"/>
        <v>45809</v>
      </c>
      <c r="B7279" t="s">
        <v>921</v>
      </c>
      <c r="C7279" t="s">
        <v>270</v>
      </c>
      <c r="D7279" t="s">
        <v>898</v>
      </c>
      <c r="E7279" t="s">
        <v>308</v>
      </c>
      <c r="F7279" t="s">
        <v>349</v>
      </c>
      <c r="G7279" t="s">
        <v>119</v>
      </c>
      <c r="H7279">
        <v>1048</v>
      </c>
      <c r="I7279" s="68" t="str">
        <f>VLOOKUP(E7279,Refs!$P$2:$R$29,3,FALSE)</f>
        <v>Y61</v>
      </c>
      <c r="J7279" s="68" t="str">
        <f>VLOOKUP(E7279,Refs!$P$2:$S$29,4,FALSE)</f>
        <v>East of England</v>
      </c>
      <c r="K7279" s="28">
        <f t="shared" si="230"/>
        <v>1048</v>
      </c>
    </row>
    <row r="7280" spans="1:11" x14ac:dyDescent="0.35">
      <c r="A7280" s="69">
        <f t="shared" si="231"/>
        <v>45809</v>
      </c>
      <c r="B7280" t="s">
        <v>921</v>
      </c>
      <c r="C7280" t="s">
        <v>270</v>
      </c>
      <c r="D7280" t="s">
        <v>898</v>
      </c>
      <c r="E7280" t="s">
        <v>308</v>
      </c>
      <c r="F7280" t="s">
        <v>349</v>
      </c>
      <c r="G7280" t="s">
        <v>120</v>
      </c>
      <c r="H7280">
        <v>49</v>
      </c>
      <c r="I7280" s="68" t="str">
        <f>VLOOKUP(E7280,Refs!$P$2:$R$29,3,FALSE)</f>
        <v>Y61</v>
      </c>
      <c r="J7280" s="68" t="str">
        <f>VLOOKUP(E7280,Refs!$P$2:$S$29,4,FALSE)</f>
        <v>East of England</v>
      </c>
      <c r="K7280" s="28">
        <f t="shared" si="230"/>
        <v>49</v>
      </c>
    </row>
    <row r="7281" spans="1:11" x14ac:dyDescent="0.35">
      <c r="A7281" s="69">
        <f t="shared" si="231"/>
        <v>45809</v>
      </c>
      <c r="B7281" t="s">
        <v>921</v>
      </c>
      <c r="C7281" t="s">
        <v>270</v>
      </c>
      <c r="D7281" t="s">
        <v>898</v>
      </c>
      <c r="E7281" t="s">
        <v>308</v>
      </c>
      <c r="F7281" t="s">
        <v>349</v>
      </c>
      <c r="G7281" t="s">
        <v>121</v>
      </c>
      <c r="H7281">
        <v>13</v>
      </c>
      <c r="I7281" s="68" t="str">
        <f>VLOOKUP(E7281,Refs!$P$2:$R$29,3,FALSE)</f>
        <v>Y61</v>
      </c>
      <c r="J7281" s="68" t="str">
        <f>VLOOKUP(E7281,Refs!$P$2:$S$29,4,FALSE)</f>
        <v>East of England</v>
      </c>
      <c r="K7281" s="28">
        <f t="shared" si="230"/>
        <v>13</v>
      </c>
    </row>
    <row r="7282" spans="1:11" x14ac:dyDescent="0.35">
      <c r="A7282" s="69">
        <f t="shared" si="231"/>
        <v>45809</v>
      </c>
      <c r="B7282" t="s">
        <v>921</v>
      </c>
      <c r="C7282" t="s">
        <v>270</v>
      </c>
      <c r="D7282" t="s">
        <v>898</v>
      </c>
      <c r="E7282" t="s">
        <v>308</v>
      </c>
      <c r="F7282" t="s">
        <v>349</v>
      </c>
      <c r="G7282" t="s">
        <v>122</v>
      </c>
      <c r="H7282">
        <v>2191</v>
      </c>
      <c r="I7282" s="68" t="str">
        <f>VLOOKUP(E7282,Refs!$P$2:$R$29,3,FALSE)</f>
        <v>Y61</v>
      </c>
      <c r="J7282" s="68" t="str">
        <f>VLOOKUP(E7282,Refs!$P$2:$S$29,4,FALSE)</f>
        <v>East of England</v>
      </c>
      <c r="K7282" s="28">
        <f t="shared" si="230"/>
        <v>2191</v>
      </c>
    </row>
    <row r="7283" spans="1:11" x14ac:dyDescent="0.35">
      <c r="A7283" s="69">
        <f t="shared" si="231"/>
        <v>45809</v>
      </c>
      <c r="B7283" t="s">
        <v>921</v>
      </c>
      <c r="C7283" t="s">
        <v>270</v>
      </c>
      <c r="D7283" t="s">
        <v>898</v>
      </c>
      <c r="E7283" t="s">
        <v>308</v>
      </c>
      <c r="F7283" t="s">
        <v>349</v>
      </c>
      <c r="G7283" t="s">
        <v>123</v>
      </c>
      <c r="H7283">
        <v>34</v>
      </c>
      <c r="I7283" s="68" t="str">
        <f>VLOOKUP(E7283,Refs!$P$2:$R$29,3,FALSE)</f>
        <v>Y61</v>
      </c>
      <c r="J7283" s="68" t="str">
        <f>VLOOKUP(E7283,Refs!$P$2:$S$29,4,FALSE)</f>
        <v>East of England</v>
      </c>
      <c r="K7283" s="28">
        <f t="shared" si="230"/>
        <v>34</v>
      </c>
    </row>
    <row r="7284" spans="1:11" x14ac:dyDescent="0.35">
      <c r="A7284" s="69">
        <f t="shared" si="231"/>
        <v>45809</v>
      </c>
      <c r="B7284" t="s">
        <v>921</v>
      </c>
      <c r="C7284" t="s">
        <v>270</v>
      </c>
      <c r="D7284" t="s">
        <v>898</v>
      </c>
      <c r="E7284" t="s">
        <v>308</v>
      </c>
      <c r="F7284" t="s">
        <v>349</v>
      </c>
      <c r="G7284" t="s">
        <v>124</v>
      </c>
      <c r="H7284">
        <v>35</v>
      </c>
      <c r="I7284" s="68" t="str">
        <f>VLOOKUP(E7284,Refs!$P$2:$R$29,3,FALSE)</f>
        <v>Y61</v>
      </c>
      <c r="J7284" s="68" t="str">
        <f>VLOOKUP(E7284,Refs!$P$2:$S$29,4,FALSE)</f>
        <v>East of England</v>
      </c>
      <c r="K7284" s="28">
        <f t="shared" si="230"/>
        <v>35</v>
      </c>
    </row>
    <row r="7285" spans="1:11" x14ac:dyDescent="0.35">
      <c r="A7285" s="69">
        <f t="shared" si="231"/>
        <v>45809</v>
      </c>
      <c r="B7285" t="s">
        <v>921</v>
      </c>
      <c r="C7285" t="s">
        <v>270</v>
      </c>
      <c r="D7285" t="s">
        <v>898</v>
      </c>
      <c r="E7285" t="s">
        <v>308</v>
      </c>
      <c r="F7285" t="s">
        <v>349</v>
      </c>
      <c r="G7285" t="s">
        <v>125</v>
      </c>
      <c r="H7285">
        <v>0</v>
      </c>
      <c r="I7285" s="68" t="str">
        <f>VLOOKUP(E7285,Refs!$P$2:$R$29,3,FALSE)</f>
        <v>Y61</v>
      </c>
      <c r="J7285" s="68" t="str">
        <f>VLOOKUP(E7285,Refs!$P$2:$S$29,4,FALSE)</f>
        <v>East of England</v>
      </c>
      <c r="K7285" s="28" t="str">
        <f t="shared" si="230"/>
        <v/>
      </c>
    </row>
    <row r="7286" spans="1:11" x14ac:dyDescent="0.35">
      <c r="A7286" s="69">
        <f t="shared" si="231"/>
        <v>45809</v>
      </c>
      <c r="B7286" t="s">
        <v>921</v>
      </c>
      <c r="C7286" t="s">
        <v>270</v>
      </c>
      <c r="D7286" t="s">
        <v>898</v>
      </c>
      <c r="E7286" t="s">
        <v>308</v>
      </c>
      <c r="F7286" t="s">
        <v>349</v>
      </c>
      <c r="G7286" t="s">
        <v>126</v>
      </c>
      <c r="H7286">
        <v>0</v>
      </c>
      <c r="I7286" s="68" t="str">
        <f>VLOOKUP(E7286,Refs!$P$2:$R$29,3,FALSE)</f>
        <v>Y61</v>
      </c>
      <c r="J7286" s="68" t="str">
        <f>VLOOKUP(E7286,Refs!$P$2:$S$29,4,FALSE)</f>
        <v>East of England</v>
      </c>
      <c r="K7286" s="28" t="str">
        <f t="shared" si="230"/>
        <v/>
      </c>
    </row>
    <row r="7287" spans="1:11" x14ac:dyDescent="0.35">
      <c r="A7287" s="69">
        <f t="shared" si="231"/>
        <v>45809</v>
      </c>
      <c r="B7287" t="s">
        <v>921</v>
      </c>
      <c r="C7287" t="s">
        <v>270</v>
      </c>
      <c r="D7287" t="s">
        <v>898</v>
      </c>
      <c r="E7287" t="s">
        <v>308</v>
      </c>
      <c r="F7287" t="s">
        <v>349</v>
      </c>
      <c r="G7287" t="s">
        <v>127</v>
      </c>
      <c r="H7287">
        <v>0</v>
      </c>
      <c r="I7287" s="68" t="str">
        <f>VLOOKUP(E7287,Refs!$P$2:$R$29,3,FALSE)</f>
        <v>Y61</v>
      </c>
      <c r="J7287" s="68" t="str">
        <f>VLOOKUP(E7287,Refs!$P$2:$S$29,4,FALSE)</f>
        <v>East of England</v>
      </c>
      <c r="K7287" s="28" t="str">
        <f t="shared" si="230"/>
        <v/>
      </c>
    </row>
    <row r="7288" spans="1:11" x14ac:dyDescent="0.35">
      <c r="A7288" s="69">
        <f t="shared" si="231"/>
        <v>45809</v>
      </c>
      <c r="B7288" t="s">
        <v>921</v>
      </c>
      <c r="C7288" t="s">
        <v>270</v>
      </c>
      <c r="D7288" t="s">
        <v>898</v>
      </c>
      <c r="E7288" t="s">
        <v>308</v>
      </c>
      <c r="F7288" t="s">
        <v>349</v>
      </c>
      <c r="G7288" t="s">
        <v>128</v>
      </c>
      <c r="H7288">
        <v>9</v>
      </c>
      <c r="I7288" s="68" t="str">
        <f>VLOOKUP(E7288,Refs!$P$2:$R$29,3,FALSE)</f>
        <v>Y61</v>
      </c>
      <c r="J7288" s="68" t="str">
        <f>VLOOKUP(E7288,Refs!$P$2:$S$29,4,FALSE)</f>
        <v>East of England</v>
      </c>
      <c r="K7288" s="28">
        <f t="shared" si="230"/>
        <v>9</v>
      </c>
    </row>
    <row r="7289" spans="1:11" x14ac:dyDescent="0.35">
      <c r="A7289" s="69">
        <f t="shared" si="231"/>
        <v>45809</v>
      </c>
      <c r="B7289" t="s">
        <v>921</v>
      </c>
      <c r="C7289" t="s">
        <v>270</v>
      </c>
      <c r="D7289" t="s">
        <v>898</v>
      </c>
      <c r="E7289" t="s">
        <v>308</v>
      </c>
      <c r="F7289" t="s">
        <v>349</v>
      </c>
      <c r="G7289" t="s">
        <v>129</v>
      </c>
      <c r="H7289">
        <v>650</v>
      </c>
      <c r="I7289" s="68" t="str">
        <f>VLOOKUP(E7289,Refs!$P$2:$R$29,3,FALSE)</f>
        <v>Y61</v>
      </c>
      <c r="J7289" s="68" t="str">
        <f>VLOOKUP(E7289,Refs!$P$2:$S$29,4,FALSE)</f>
        <v>East of England</v>
      </c>
      <c r="K7289" s="28">
        <f t="shared" si="230"/>
        <v>650</v>
      </c>
    </row>
    <row r="7290" spans="1:11" x14ac:dyDescent="0.35">
      <c r="A7290" s="69">
        <f t="shared" si="231"/>
        <v>45809</v>
      </c>
      <c r="B7290" t="s">
        <v>921</v>
      </c>
      <c r="C7290" t="s">
        <v>270</v>
      </c>
      <c r="D7290" t="s">
        <v>898</v>
      </c>
      <c r="E7290" t="s">
        <v>308</v>
      </c>
      <c r="F7290" t="s">
        <v>349</v>
      </c>
      <c r="G7290" t="s">
        <v>130</v>
      </c>
      <c r="H7290">
        <v>411</v>
      </c>
      <c r="I7290" s="68" t="str">
        <f>VLOOKUP(E7290,Refs!$P$2:$R$29,3,FALSE)</f>
        <v>Y61</v>
      </c>
      <c r="J7290" s="68" t="str">
        <f>VLOOKUP(E7290,Refs!$P$2:$S$29,4,FALSE)</f>
        <v>East of England</v>
      </c>
      <c r="K7290" s="28">
        <f t="shared" si="230"/>
        <v>411</v>
      </c>
    </row>
    <row r="7291" spans="1:11" x14ac:dyDescent="0.35">
      <c r="A7291" s="69">
        <f t="shared" si="231"/>
        <v>45809</v>
      </c>
      <c r="B7291" t="s">
        <v>921</v>
      </c>
      <c r="C7291" t="s">
        <v>270</v>
      </c>
      <c r="D7291" t="s">
        <v>898</v>
      </c>
      <c r="E7291" t="s">
        <v>308</v>
      </c>
      <c r="F7291" t="s">
        <v>349</v>
      </c>
      <c r="G7291" t="s">
        <v>131</v>
      </c>
      <c r="H7291">
        <v>246</v>
      </c>
      <c r="I7291" s="68" t="str">
        <f>VLOOKUP(E7291,Refs!$P$2:$R$29,3,FALSE)</f>
        <v>Y61</v>
      </c>
      <c r="J7291" s="68" t="str">
        <f>VLOOKUP(E7291,Refs!$P$2:$S$29,4,FALSE)</f>
        <v>East of England</v>
      </c>
      <c r="K7291" s="28">
        <f t="shared" si="230"/>
        <v>246</v>
      </c>
    </row>
    <row r="7292" spans="1:11" x14ac:dyDescent="0.35">
      <c r="A7292" s="69">
        <f t="shared" si="231"/>
        <v>45809</v>
      </c>
      <c r="B7292" t="s">
        <v>921</v>
      </c>
      <c r="C7292" t="s">
        <v>270</v>
      </c>
      <c r="D7292" t="s">
        <v>898</v>
      </c>
      <c r="E7292" t="s">
        <v>308</v>
      </c>
      <c r="F7292" t="s">
        <v>349</v>
      </c>
      <c r="G7292" t="s">
        <v>132</v>
      </c>
      <c r="H7292">
        <v>3010</v>
      </c>
      <c r="I7292" s="68" t="str">
        <f>VLOOKUP(E7292,Refs!$P$2:$R$29,3,FALSE)</f>
        <v>Y61</v>
      </c>
      <c r="J7292" s="68" t="str">
        <f>VLOOKUP(E7292,Refs!$P$2:$S$29,4,FALSE)</f>
        <v>East of England</v>
      </c>
      <c r="K7292" s="28">
        <f t="shared" si="230"/>
        <v>3010</v>
      </c>
    </row>
    <row r="7293" spans="1:11" x14ac:dyDescent="0.35">
      <c r="A7293" s="69">
        <f t="shared" si="231"/>
        <v>45809</v>
      </c>
      <c r="B7293" t="s">
        <v>921</v>
      </c>
      <c r="C7293" t="s">
        <v>270</v>
      </c>
      <c r="D7293" t="s">
        <v>898</v>
      </c>
      <c r="E7293" t="s">
        <v>308</v>
      </c>
      <c r="F7293" t="s">
        <v>349</v>
      </c>
      <c r="G7293" t="s">
        <v>133</v>
      </c>
      <c r="H7293">
        <v>2300</v>
      </c>
      <c r="I7293" s="68" t="str">
        <f>VLOOKUP(E7293,Refs!$P$2:$R$29,3,FALSE)</f>
        <v>Y61</v>
      </c>
      <c r="J7293" s="68" t="str">
        <f>VLOOKUP(E7293,Refs!$P$2:$S$29,4,FALSE)</f>
        <v>East of England</v>
      </c>
      <c r="K7293" s="28">
        <f t="shared" si="230"/>
        <v>2300</v>
      </c>
    </row>
    <row r="7294" spans="1:11" x14ac:dyDescent="0.35">
      <c r="A7294" s="69">
        <f t="shared" si="231"/>
        <v>45809</v>
      </c>
      <c r="B7294" t="s">
        <v>921</v>
      </c>
      <c r="C7294" t="s">
        <v>270</v>
      </c>
      <c r="D7294" t="s">
        <v>898</v>
      </c>
      <c r="E7294" t="s">
        <v>308</v>
      </c>
      <c r="F7294" t="s">
        <v>349</v>
      </c>
      <c r="G7294" t="s">
        <v>134</v>
      </c>
      <c r="H7294">
        <v>157</v>
      </c>
      <c r="I7294" s="68" t="str">
        <f>VLOOKUP(E7294,Refs!$P$2:$R$29,3,FALSE)</f>
        <v>Y61</v>
      </c>
      <c r="J7294" s="68" t="str">
        <f>VLOOKUP(E7294,Refs!$P$2:$S$29,4,FALSE)</f>
        <v>East of England</v>
      </c>
      <c r="K7294" s="28">
        <f t="shared" si="230"/>
        <v>157</v>
      </c>
    </row>
    <row r="7295" spans="1:11" x14ac:dyDescent="0.35">
      <c r="A7295" s="69">
        <f t="shared" si="231"/>
        <v>45809</v>
      </c>
      <c r="B7295" t="s">
        <v>921</v>
      </c>
      <c r="C7295" t="s">
        <v>270</v>
      </c>
      <c r="D7295" t="s">
        <v>898</v>
      </c>
      <c r="E7295" t="s">
        <v>308</v>
      </c>
      <c r="F7295" t="s">
        <v>349</v>
      </c>
      <c r="G7295" t="s">
        <v>135</v>
      </c>
      <c r="H7295">
        <v>157</v>
      </c>
      <c r="I7295" s="68" t="str">
        <f>VLOOKUP(E7295,Refs!$P$2:$R$29,3,FALSE)</f>
        <v>Y61</v>
      </c>
      <c r="J7295" s="68" t="str">
        <f>VLOOKUP(E7295,Refs!$P$2:$S$29,4,FALSE)</f>
        <v>East of England</v>
      </c>
      <c r="K7295" s="28">
        <f t="shared" si="230"/>
        <v>157</v>
      </c>
    </row>
    <row r="7296" spans="1:11" x14ac:dyDescent="0.35">
      <c r="A7296" s="69">
        <f t="shared" si="231"/>
        <v>45809</v>
      </c>
      <c r="B7296" t="s">
        <v>921</v>
      </c>
      <c r="C7296" t="s">
        <v>270</v>
      </c>
      <c r="D7296" t="s">
        <v>898</v>
      </c>
      <c r="E7296" t="s">
        <v>308</v>
      </c>
      <c r="F7296" t="s">
        <v>349</v>
      </c>
      <c r="G7296" t="s">
        <v>136</v>
      </c>
      <c r="H7296">
        <v>24</v>
      </c>
      <c r="I7296" s="68" t="str">
        <f>VLOOKUP(E7296,Refs!$P$2:$R$29,3,FALSE)</f>
        <v>Y61</v>
      </c>
      <c r="J7296" s="68" t="str">
        <f>VLOOKUP(E7296,Refs!$P$2:$S$29,4,FALSE)</f>
        <v>East of England</v>
      </c>
      <c r="K7296" s="28">
        <f t="shared" si="230"/>
        <v>24</v>
      </c>
    </row>
    <row r="7297" spans="1:11" x14ac:dyDescent="0.35">
      <c r="A7297" s="69">
        <f t="shared" si="231"/>
        <v>45809</v>
      </c>
      <c r="B7297" t="s">
        <v>921</v>
      </c>
      <c r="C7297" t="s">
        <v>270</v>
      </c>
      <c r="D7297" t="s">
        <v>898</v>
      </c>
      <c r="E7297" t="s">
        <v>308</v>
      </c>
      <c r="F7297" t="s">
        <v>349</v>
      </c>
      <c r="G7297" t="s">
        <v>137</v>
      </c>
      <c r="H7297">
        <v>17</v>
      </c>
      <c r="I7297" s="68" t="str">
        <f>VLOOKUP(E7297,Refs!$P$2:$R$29,3,FALSE)</f>
        <v>Y61</v>
      </c>
      <c r="J7297" s="68" t="str">
        <f>VLOOKUP(E7297,Refs!$P$2:$S$29,4,FALSE)</f>
        <v>East of England</v>
      </c>
      <c r="K7297" s="28">
        <f t="shared" si="230"/>
        <v>17</v>
      </c>
    </row>
    <row r="7298" spans="1:11" x14ac:dyDescent="0.35">
      <c r="A7298" s="69">
        <f t="shared" si="231"/>
        <v>45809</v>
      </c>
      <c r="B7298" t="s">
        <v>921</v>
      </c>
      <c r="C7298" t="s">
        <v>270</v>
      </c>
      <c r="D7298" t="s">
        <v>898</v>
      </c>
      <c r="E7298" t="s">
        <v>308</v>
      </c>
      <c r="F7298" t="s">
        <v>349</v>
      </c>
      <c r="G7298" t="s">
        <v>138</v>
      </c>
      <c r="H7298">
        <v>0</v>
      </c>
      <c r="I7298" s="68" t="str">
        <f>VLOOKUP(E7298,Refs!$P$2:$R$29,3,FALSE)</f>
        <v>Y61</v>
      </c>
      <c r="J7298" s="68" t="str">
        <f>VLOOKUP(E7298,Refs!$P$2:$S$29,4,FALSE)</f>
        <v>East of England</v>
      </c>
      <c r="K7298" s="28" t="str">
        <f t="shared" ref="K7298:K7361" si="232">IF(OR(H7298="NULL",H7298=0,H7298=""),"",H7298)</f>
        <v/>
      </c>
    </row>
    <row r="7299" spans="1:11" x14ac:dyDescent="0.35">
      <c r="A7299" s="69">
        <f t="shared" ref="A7299:A7362" si="233">DATEVALUE(RIGHT(B7299,8))</f>
        <v>45809</v>
      </c>
      <c r="B7299" t="s">
        <v>921</v>
      </c>
      <c r="C7299" t="s">
        <v>270</v>
      </c>
      <c r="D7299" t="s">
        <v>898</v>
      </c>
      <c r="E7299" t="s">
        <v>308</v>
      </c>
      <c r="F7299" t="s">
        <v>349</v>
      </c>
      <c r="G7299" t="s">
        <v>139</v>
      </c>
      <c r="H7299">
        <v>0</v>
      </c>
      <c r="I7299" s="68" t="str">
        <f>VLOOKUP(E7299,Refs!$P$2:$R$29,3,FALSE)</f>
        <v>Y61</v>
      </c>
      <c r="J7299" s="68" t="str">
        <f>VLOOKUP(E7299,Refs!$P$2:$S$29,4,FALSE)</f>
        <v>East of England</v>
      </c>
      <c r="K7299" s="28" t="str">
        <f t="shared" si="232"/>
        <v/>
      </c>
    </row>
    <row r="7300" spans="1:11" x14ac:dyDescent="0.35">
      <c r="A7300" s="69">
        <f t="shared" si="233"/>
        <v>45809</v>
      </c>
      <c r="B7300" t="s">
        <v>921</v>
      </c>
      <c r="C7300" t="s">
        <v>270</v>
      </c>
      <c r="D7300" t="s">
        <v>898</v>
      </c>
      <c r="E7300" t="s">
        <v>308</v>
      </c>
      <c r="F7300" t="s">
        <v>349</v>
      </c>
      <c r="G7300" t="s">
        <v>140</v>
      </c>
      <c r="H7300">
        <v>0</v>
      </c>
      <c r="I7300" s="68" t="str">
        <f>VLOOKUP(E7300,Refs!$P$2:$R$29,3,FALSE)</f>
        <v>Y61</v>
      </c>
      <c r="J7300" s="68" t="str">
        <f>VLOOKUP(E7300,Refs!$P$2:$S$29,4,FALSE)</f>
        <v>East of England</v>
      </c>
      <c r="K7300" s="28" t="str">
        <f t="shared" si="232"/>
        <v/>
      </c>
    </row>
    <row r="7301" spans="1:11" x14ac:dyDescent="0.35">
      <c r="A7301" s="69">
        <f t="shared" si="233"/>
        <v>45809</v>
      </c>
      <c r="B7301" t="s">
        <v>921</v>
      </c>
      <c r="C7301" t="s">
        <v>270</v>
      </c>
      <c r="D7301" t="s">
        <v>898</v>
      </c>
      <c r="E7301" t="s">
        <v>308</v>
      </c>
      <c r="F7301" t="s">
        <v>349</v>
      </c>
      <c r="G7301" t="s">
        <v>141</v>
      </c>
      <c r="H7301">
        <v>0</v>
      </c>
      <c r="I7301" s="68" t="str">
        <f>VLOOKUP(E7301,Refs!$P$2:$R$29,3,FALSE)</f>
        <v>Y61</v>
      </c>
      <c r="J7301" s="68" t="str">
        <f>VLOOKUP(E7301,Refs!$P$2:$S$29,4,FALSE)</f>
        <v>East of England</v>
      </c>
      <c r="K7301" s="28" t="str">
        <f t="shared" si="232"/>
        <v/>
      </c>
    </row>
    <row r="7302" spans="1:11" x14ac:dyDescent="0.35">
      <c r="A7302" s="69">
        <f t="shared" si="233"/>
        <v>45809</v>
      </c>
      <c r="B7302" t="s">
        <v>921</v>
      </c>
      <c r="C7302" t="s">
        <v>270</v>
      </c>
      <c r="D7302" t="s">
        <v>898</v>
      </c>
      <c r="E7302" t="s">
        <v>308</v>
      </c>
      <c r="F7302" t="s">
        <v>349</v>
      </c>
      <c r="G7302" t="s">
        <v>730</v>
      </c>
      <c r="H7302">
        <v>57</v>
      </c>
      <c r="I7302" s="68" t="str">
        <f>VLOOKUP(E7302,Refs!$P$2:$R$29,3,FALSE)</f>
        <v>Y61</v>
      </c>
      <c r="J7302" s="68" t="str">
        <f>VLOOKUP(E7302,Refs!$P$2:$S$29,4,FALSE)</f>
        <v>East of England</v>
      </c>
      <c r="K7302" s="28">
        <f t="shared" si="232"/>
        <v>57</v>
      </c>
    </row>
    <row r="7303" spans="1:11" x14ac:dyDescent="0.35">
      <c r="A7303" s="69">
        <f t="shared" si="233"/>
        <v>45809</v>
      </c>
      <c r="B7303" t="s">
        <v>921</v>
      </c>
      <c r="C7303" t="s">
        <v>270</v>
      </c>
      <c r="D7303" t="s">
        <v>898</v>
      </c>
      <c r="E7303" t="s">
        <v>308</v>
      </c>
      <c r="F7303" t="s">
        <v>349</v>
      </c>
      <c r="G7303" t="s">
        <v>729</v>
      </c>
      <c r="H7303">
        <v>1</v>
      </c>
      <c r="I7303" s="68" t="str">
        <f>VLOOKUP(E7303,Refs!$P$2:$R$29,3,FALSE)</f>
        <v>Y61</v>
      </c>
      <c r="J7303" s="68" t="str">
        <f>VLOOKUP(E7303,Refs!$P$2:$S$29,4,FALSE)</f>
        <v>East of England</v>
      </c>
      <c r="K7303" s="28">
        <f t="shared" si="232"/>
        <v>1</v>
      </c>
    </row>
    <row r="7304" spans="1:11" x14ac:dyDescent="0.35">
      <c r="A7304" s="69">
        <f t="shared" si="233"/>
        <v>45809</v>
      </c>
      <c r="B7304" t="s">
        <v>921</v>
      </c>
      <c r="C7304" t="s">
        <v>270</v>
      </c>
      <c r="D7304" t="s">
        <v>898</v>
      </c>
      <c r="E7304" t="s">
        <v>308</v>
      </c>
      <c r="F7304" t="s">
        <v>349</v>
      </c>
      <c r="G7304" t="s">
        <v>732</v>
      </c>
      <c r="H7304">
        <v>102</v>
      </c>
      <c r="I7304" s="68" t="str">
        <f>VLOOKUP(E7304,Refs!$P$2:$R$29,3,FALSE)</f>
        <v>Y61</v>
      </c>
      <c r="J7304" s="68" t="str">
        <f>VLOOKUP(E7304,Refs!$P$2:$S$29,4,FALSE)</f>
        <v>East of England</v>
      </c>
      <c r="K7304" s="28">
        <f t="shared" si="232"/>
        <v>102</v>
      </c>
    </row>
    <row r="7305" spans="1:11" x14ac:dyDescent="0.35">
      <c r="A7305" s="69">
        <f t="shared" si="233"/>
        <v>45809</v>
      </c>
      <c r="B7305" t="s">
        <v>921</v>
      </c>
      <c r="C7305" t="s">
        <v>270</v>
      </c>
      <c r="D7305" t="s">
        <v>898</v>
      </c>
      <c r="E7305" t="s">
        <v>308</v>
      </c>
      <c r="F7305" t="s">
        <v>349</v>
      </c>
      <c r="G7305" t="s">
        <v>731</v>
      </c>
      <c r="H7305">
        <v>30</v>
      </c>
      <c r="I7305" s="68" t="str">
        <f>VLOOKUP(E7305,Refs!$P$2:$R$29,3,FALSE)</f>
        <v>Y61</v>
      </c>
      <c r="J7305" s="68" t="str">
        <f>VLOOKUP(E7305,Refs!$P$2:$S$29,4,FALSE)</f>
        <v>East of England</v>
      </c>
      <c r="K7305" s="28">
        <f t="shared" si="232"/>
        <v>30</v>
      </c>
    </row>
    <row r="7306" spans="1:11" x14ac:dyDescent="0.35">
      <c r="A7306" s="69">
        <f t="shared" si="233"/>
        <v>45809</v>
      </c>
      <c r="B7306" t="s">
        <v>921</v>
      </c>
      <c r="C7306" t="s">
        <v>270</v>
      </c>
      <c r="D7306" t="s">
        <v>898</v>
      </c>
      <c r="E7306" t="s">
        <v>312</v>
      </c>
      <c r="F7306" t="s">
        <v>313</v>
      </c>
      <c r="G7306" t="s">
        <v>10</v>
      </c>
      <c r="H7306">
        <v>27752</v>
      </c>
      <c r="I7306" s="68" t="str">
        <f>VLOOKUP(E7306,Refs!$P$2:$R$29,3,FALSE)</f>
        <v>Y61</v>
      </c>
      <c r="J7306" s="68" t="str">
        <f>VLOOKUP(E7306,Refs!$P$2:$S$29,4,FALSE)</f>
        <v>East of England</v>
      </c>
      <c r="K7306" s="28">
        <f t="shared" si="232"/>
        <v>27752</v>
      </c>
    </row>
    <row r="7307" spans="1:11" x14ac:dyDescent="0.35">
      <c r="A7307" s="69">
        <f t="shared" si="233"/>
        <v>45809</v>
      </c>
      <c r="B7307" t="s">
        <v>921</v>
      </c>
      <c r="C7307" t="s">
        <v>270</v>
      </c>
      <c r="D7307" t="s">
        <v>898</v>
      </c>
      <c r="E7307" t="s">
        <v>312</v>
      </c>
      <c r="F7307" t="s">
        <v>313</v>
      </c>
      <c r="G7307" t="s">
        <v>70</v>
      </c>
      <c r="H7307">
        <v>25339</v>
      </c>
      <c r="I7307" s="68" t="str">
        <f>VLOOKUP(E7307,Refs!$P$2:$R$29,3,FALSE)</f>
        <v>Y61</v>
      </c>
      <c r="J7307" s="68" t="str">
        <f>VLOOKUP(E7307,Refs!$P$2:$S$29,4,FALSE)</f>
        <v>East of England</v>
      </c>
      <c r="K7307" s="28">
        <f t="shared" si="232"/>
        <v>25339</v>
      </c>
    </row>
    <row r="7308" spans="1:11" x14ac:dyDescent="0.35">
      <c r="A7308" s="69">
        <f t="shared" si="233"/>
        <v>45809</v>
      </c>
      <c r="B7308" t="s">
        <v>921</v>
      </c>
      <c r="C7308" t="s">
        <v>270</v>
      </c>
      <c r="D7308" t="s">
        <v>898</v>
      </c>
      <c r="E7308" t="s">
        <v>312</v>
      </c>
      <c r="F7308" t="s">
        <v>313</v>
      </c>
      <c r="G7308" t="s">
        <v>20</v>
      </c>
      <c r="H7308">
        <v>26326</v>
      </c>
      <c r="I7308" s="68" t="str">
        <f>VLOOKUP(E7308,Refs!$P$2:$R$29,3,FALSE)</f>
        <v>Y61</v>
      </c>
      <c r="J7308" s="68" t="str">
        <f>VLOOKUP(E7308,Refs!$P$2:$S$29,4,FALSE)</f>
        <v>East of England</v>
      </c>
      <c r="K7308" s="28">
        <f t="shared" si="232"/>
        <v>26326</v>
      </c>
    </row>
    <row r="7309" spans="1:11" x14ac:dyDescent="0.35">
      <c r="A7309" s="69">
        <f t="shared" si="233"/>
        <v>45809</v>
      </c>
      <c r="B7309" t="s">
        <v>921</v>
      </c>
      <c r="C7309" t="s">
        <v>270</v>
      </c>
      <c r="D7309" t="s">
        <v>898</v>
      </c>
      <c r="E7309" t="s">
        <v>312</v>
      </c>
      <c r="F7309" t="s">
        <v>313</v>
      </c>
      <c r="G7309" t="s">
        <v>23</v>
      </c>
      <c r="H7309">
        <v>23393</v>
      </c>
      <c r="I7309" s="68" t="str">
        <f>VLOOKUP(E7309,Refs!$P$2:$R$29,3,FALSE)</f>
        <v>Y61</v>
      </c>
      <c r="J7309" s="68" t="str">
        <f>VLOOKUP(E7309,Refs!$P$2:$S$29,4,FALSE)</f>
        <v>East of England</v>
      </c>
      <c r="K7309" s="28">
        <f t="shared" si="232"/>
        <v>23393</v>
      </c>
    </row>
    <row r="7310" spans="1:11" x14ac:dyDescent="0.35">
      <c r="A7310" s="69">
        <f t="shared" si="233"/>
        <v>45809</v>
      </c>
      <c r="B7310" t="s">
        <v>921</v>
      </c>
      <c r="C7310" t="s">
        <v>270</v>
      </c>
      <c r="D7310" t="s">
        <v>898</v>
      </c>
      <c r="E7310" t="s">
        <v>312</v>
      </c>
      <c r="F7310" t="s">
        <v>313</v>
      </c>
      <c r="G7310" t="s">
        <v>19</v>
      </c>
      <c r="H7310">
        <v>568</v>
      </c>
      <c r="I7310" s="68" t="str">
        <f>VLOOKUP(E7310,Refs!$P$2:$R$29,3,FALSE)</f>
        <v>Y61</v>
      </c>
      <c r="J7310" s="68" t="str">
        <f>VLOOKUP(E7310,Refs!$P$2:$S$29,4,FALSE)</f>
        <v>East of England</v>
      </c>
      <c r="K7310" s="28">
        <f t="shared" si="232"/>
        <v>568</v>
      </c>
    </row>
    <row r="7311" spans="1:11" x14ac:dyDescent="0.35">
      <c r="A7311" s="69">
        <f t="shared" si="233"/>
        <v>45809</v>
      </c>
      <c r="B7311" t="s">
        <v>921</v>
      </c>
      <c r="C7311" t="s">
        <v>270</v>
      </c>
      <c r="D7311" t="s">
        <v>898</v>
      </c>
      <c r="E7311" t="s">
        <v>312</v>
      </c>
      <c r="F7311" t="s">
        <v>313</v>
      </c>
      <c r="G7311" t="s">
        <v>21</v>
      </c>
      <c r="H7311">
        <v>653587</v>
      </c>
      <c r="I7311" s="68" t="str">
        <f>VLOOKUP(E7311,Refs!$P$2:$R$29,3,FALSE)</f>
        <v>Y61</v>
      </c>
      <c r="J7311" s="68" t="str">
        <f>VLOOKUP(E7311,Refs!$P$2:$S$29,4,FALSE)</f>
        <v>East of England</v>
      </c>
      <c r="K7311" s="28">
        <f t="shared" si="232"/>
        <v>653587</v>
      </c>
    </row>
    <row r="7312" spans="1:11" x14ac:dyDescent="0.35">
      <c r="A7312" s="69">
        <f t="shared" si="233"/>
        <v>45809</v>
      </c>
      <c r="B7312" t="s">
        <v>921</v>
      </c>
      <c r="C7312" t="s">
        <v>270</v>
      </c>
      <c r="D7312" t="s">
        <v>898</v>
      </c>
      <c r="E7312" t="s">
        <v>312</v>
      </c>
      <c r="F7312" t="s">
        <v>313</v>
      </c>
      <c r="G7312" t="s">
        <v>71</v>
      </c>
      <c r="H7312">
        <v>320</v>
      </c>
      <c r="I7312" s="68" t="str">
        <f>VLOOKUP(E7312,Refs!$P$2:$R$29,3,FALSE)</f>
        <v>Y61</v>
      </c>
      <c r="J7312" s="68" t="str">
        <f>VLOOKUP(E7312,Refs!$P$2:$S$29,4,FALSE)</f>
        <v>East of England</v>
      </c>
      <c r="K7312" s="28">
        <f t="shared" si="232"/>
        <v>320</v>
      </c>
    </row>
    <row r="7313" spans="1:11" x14ac:dyDescent="0.35">
      <c r="A7313" s="69">
        <f t="shared" si="233"/>
        <v>45809</v>
      </c>
      <c r="B7313" t="s">
        <v>921</v>
      </c>
      <c r="C7313" t="s">
        <v>270</v>
      </c>
      <c r="D7313" t="s">
        <v>898</v>
      </c>
      <c r="E7313" t="s">
        <v>312</v>
      </c>
      <c r="F7313" t="s">
        <v>313</v>
      </c>
      <c r="G7313" t="s">
        <v>72</v>
      </c>
      <c r="H7313">
        <v>320</v>
      </c>
      <c r="I7313" s="68" t="str">
        <f>VLOOKUP(E7313,Refs!$P$2:$R$29,3,FALSE)</f>
        <v>Y61</v>
      </c>
      <c r="J7313" s="68" t="str">
        <f>VLOOKUP(E7313,Refs!$P$2:$S$29,4,FALSE)</f>
        <v>East of England</v>
      </c>
      <c r="K7313" s="28">
        <f t="shared" si="232"/>
        <v>320</v>
      </c>
    </row>
    <row r="7314" spans="1:11" x14ac:dyDescent="0.35">
      <c r="A7314" s="69">
        <f t="shared" si="233"/>
        <v>45809</v>
      </c>
      <c r="B7314" t="s">
        <v>921</v>
      </c>
      <c r="C7314" t="s">
        <v>270</v>
      </c>
      <c r="D7314" t="s">
        <v>898</v>
      </c>
      <c r="E7314" t="s">
        <v>312</v>
      </c>
      <c r="F7314" t="s">
        <v>313</v>
      </c>
      <c r="G7314" t="s">
        <v>73</v>
      </c>
      <c r="H7314">
        <v>26851</v>
      </c>
      <c r="I7314" s="68" t="str">
        <f>VLOOKUP(E7314,Refs!$P$2:$R$29,3,FALSE)</f>
        <v>Y61</v>
      </c>
      <c r="J7314" s="68" t="str">
        <f>VLOOKUP(E7314,Refs!$P$2:$S$29,4,FALSE)</f>
        <v>East of England</v>
      </c>
      <c r="K7314" s="28">
        <f t="shared" si="232"/>
        <v>26851</v>
      </c>
    </row>
    <row r="7315" spans="1:11" x14ac:dyDescent="0.35">
      <c r="A7315" s="69">
        <f t="shared" si="233"/>
        <v>45809</v>
      </c>
      <c r="B7315" t="s">
        <v>921</v>
      </c>
      <c r="C7315" t="s">
        <v>270</v>
      </c>
      <c r="D7315" t="s">
        <v>898</v>
      </c>
      <c r="E7315" t="s">
        <v>312</v>
      </c>
      <c r="F7315" t="s">
        <v>313</v>
      </c>
      <c r="G7315" t="s">
        <v>74</v>
      </c>
      <c r="H7315">
        <v>14333</v>
      </c>
      <c r="I7315" s="68" t="str">
        <f>VLOOKUP(E7315,Refs!$P$2:$R$29,3,FALSE)</f>
        <v>Y61</v>
      </c>
      <c r="J7315" s="68" t="str">
        <f>VLOOKUP(E7315,Refs!$P$2:$S$29,4,FALSE)</f>
        <v>East of England</v>
      </c>
      <c r="K7315" s="28">
        <f t="shared" si="232"/>
        <v>14333</v>
      </c>
    </row>
    <row r="7316" spans="1:11" x14ac:dyDescent="0.35">
      <c r="A7316" s="69">
        <f t="shared" si="233"/>
        <v>45809</v>
      </c>
      <c r="B7316" t="s">
        <v>921</v>
      </c>
      <c r="C7316" t="s">
        <v>270</v>
      </c>
      <c r="D7316" t="s">
        <v>898</v>
      </c>
      <c r="E7316" t="s">
        <v>312</v>
      </c>
      <c r="F7316" t="s">
        <v>313</v>
      </c>
      <c r="G7316" t="s">
        <v>75</v>
      </c>
      <c r="H7316">
        <v>47017503</v>
      </c>
      <c r="I7316" s="68" t="str">
        <f>VLOOKUP(E7316,Refs!$P$2:$R$29,3,FALSE)</f>
        <v>Y61</v>
      </c>
      <c r="J7316" s="68" t="str">
        <f>VLOOKUP(E7316,Refs!$P$2:$S$29,4,FALSE)</f>
        <v>East of England</v>
      </c>
      <c r="K7316" s="28">
        <f t="shared" si="232"/>
        <v>47017503</v>
      </c>
    </row>
    <row r="7317" spans="1:11" x14ac:dyDescent="0.35">
      <c r="A7317" s="69">
        <f t="shared" si="233"/>
        <v>45809</v>
      </c>
      <c r="B7317" t="s">
        <v>921</v>
      </c>
      <c r="C7317" t="s">
        <v>270</v>
      </c>
      <c r="D7317" t="s">
        <v>898</v>
      </c>
      <c r="E7317" t="s">
        <v>312</v>
      </c>
      <c r="F7317" t="s">
        <v>313</v>
      </c>
      <c r="G7317" t="s">
        <v>26</v>
      </c>
      <c r="H7317">
        <v>25811</v>
      </c>
      <c r="I7317" s="68" t="str">
        <f>VLOOKUP(E7317,Refs!$P$2:$R$29,3,FALSE)</f>
        <v>Y61</v>
      </c>
      <c r="J7317" s="68" t="str">
        <f>VLOOKUP(E7317,Refs!$P$2:$S$29,4,FALSE)</f>
        <v>East of England</v>
      </c>
      <c r="K7317" s="28">
        <f t="shared" si="232"/>
        <v>25811</v>
      </c>
    </row>
    <row r="7318" spans="1:11" x14ac:dyDescent="0.35">
      <c r="A7318" s="69">
        <f t="shared" si="233"/>
        <v>45809</v>
      </c>
      <c r="B7318" t="s">
        <v>921</v>
      </c>
      <c r="C7318" t="s">
        <v>270</v>
      </c>
      <c r="D7318" t="s">
        <v>898</v>
      </c>
      <c r="E7318" t="s">
        <v>312</v>
      </c>
      <c r="F7318" t="s">
        <v>313</v>
      </c>
      <c r="G7318" t="s">
        <v>76</v>
      </c>
      <c r="H7318">
        <v>71</v>
      </c>
      <c r="I7318" s="68" t="str">
        <f>VLOOKUP(E7318,Refs!$P$2:$R$29,3,FALSE)</f>
        <v>Y61</v>
      </c>
      <c r="J7318" s="68" t="str">
        <f>VLOOKUP(E7318,Refs!$P$2:$S$29,4,FALSE)</f>
        <v>East of England</v>
      </c>
      <c r="K7318" s="28">
        <f t="shared" si="232"/>
        <v>71</v>
      </c>
    </row>
    <row r="7319" spans="1:11" x14ac:dyDescent="0.35">
      <c r="A7319" s="69">
        <f t="shared" si="233"/>
        <v>45809</v>
      </c>
      <c r="B7319" t="s">
        <v>921</v>
      </c>
      <c r="C7319" t="s">
        <v>270</v>
      </c>
      <c r="D7319" t="s">
        <v>898</v>
      </c>
      <c r="E7319" t="s">
        <v>312</v>
      </c>
      <c r="F7319" t="s">
        <v>313</v>
      </c>
      <c r="G7319" t="s">
        <v>77</v>
      </c>
      <c r="H7319">
        <v>11351</v>
      </c>
      <c r="I7319" s="68" t="str">
        <f>VLOOKUP(E7319,Refs!$P$2:$R$29,3,FALSE)</f>
        <v>Y61</v>
      </c>
      <c r="J7319" s="68" t="str">
        <f>VLOOKUP(E7319,Refs!$P$2:$S$29,4,FALSE)</f>
        <v>East of England</v>
      </c>
      <c r="K7319" s="28">
        <f t="shared" si="232"/>
        <v>11351</v>
      </c>
    </row>
    <row r="7320" spans="1:11" x14ac:dyDescent="0.35">
      <c r="A7320" s="69">
        <f t="shared" si="233"/>
        <v>45809</v>
      </c>
      <c r="B7320" t="s">
        <v>921</v>
      </c>
      <c r="C7320" t="s">
        <v>270</v>
      </c>
      <c r="D7320" t="s">
        <v>898</v>
      </c>
      <c r="E7320" t="s">
        <v>312</v>
      </c>
      <c r="F7320" t="s">
        <v>313</v>
      </c>
      <c r="G7320" t="s">
        <v>78</v>
      </c>
      <c r="H7320">
        <v>9464</v>
      </c>
      <c r="I7320" s="68" t="str">
        <f>VLOOKUP(E7320,Refs!$P$2:$R$29,3,FALSE)</f>
        <v>Y61</v>
      </c>
      <c r="J7320" s="68" t="str">
        <f>VLOOKUP(E7320,Refs!$P$2:$S$29,4,FALSE)</f>
        <v>East of England</v>
      </c>
      <c r="K7320" s="28">
        <f t="shared" si="232"/>
        <v>9464</v>
      </c>
    </row>
    <row r="7321" spans="1:11" x14ac:dyDescent="0.35">
      <c r="A7321" s="69">
        <f t="shared" si="233"/>
        <v>45809</v>
      </c>
      <c r="B7321" t="s">
        <v>921</v>
      </c>
      <c r="C7321" t="s">
        <v>270</v>
      </c>
      <c r="D7321" t="s">
        <v>898</v>
      </c>
      <c r="E7321" t="s">
        <v>312</v>
      </c>
      <c r="F7321" t="s">
        <v>313</v>
      </c>
      <c r="G7321" t="s">
        <v>79</v>
      </c>
      <c r="H7321">
        <v>4867</v>
      </c>
      <c r="I7321" s="68" t="str">
        <f>VLOOKUP(E7321,Refs!$P$2:$R$29,3,FALSE)</f>
        <v>Y61</v>
      </c>
      <c r="J7321" s="68" t="str">
        <f>VLOOKUP(E7321,Refs!$P$2:$S$29,4,FALSE)</f>
        <v>East of England</v>
      </c>
      <c r="K7321" s="28">
        <f t="shared" si="232"/>
        <v>4867</v>
      </c>
    </row>
    <row r="7322" spans="1:11" x14ac:dyDescent="0.35">
      <c r="A7322" s="69">
        <f t="shared" si="233"/>
        <v>45809</v>
      </c>
      <c r="B7322" t="s">
        <v>921</v>
      </c>
      <c r="C7322" t="s">
        <v>270</v>
      </c>
      <c r="D7322" t="s">
        <v>898</v>
      </c>
      <c r="E7322" t="s">
        <v>312</v>
      </c>
      <c r="F7322" t="s">
        <v>313</v>
      </c>
      <c r="G7322" t="s">
        <v>80</v>
      </c>
      <c r="H7322">
        <v>58</v>
      </c>
      <c r="I7322" s="68" t="str">
        <f>VLOOKUP(E7322,Refs!$P$2:$R$29,3,FALSE)</f>
        <v>Y61</v>
      </c>
      <c r="J7322" s="68" t="str">
        <f>VLOOKUP(E7322,Refs!$P$2:$S$29,4,FALSE)</f>
        <v>East of England</v>
      </c>
      <c r="K7322" s="28">
        <f t="shared" si="232"/>
        <v>58</v>
      </c>
    </row>
    <row r="7323" spans="1:11" x14ac:dyDescent="0.35">
      <c r="A7323" s="69">
        <f t="shared" si="233"/>
        <v>45809</v>
      </c>
      <c r="B7323" t="s">
        <v>921</v>
      </c>
      <c r="C7323" t="s">
        <v>270</v>
      </c>
      <c r="D7323" t="s">
        <v>898</v>
      </c>
      <c r="E7323" t="s">
        <v>312</v>
      </c>
      <c r="F7323" t="s">
        <v>313</v>
      </c>
      <c r="G7323" t="s">
        <v>25</v>
      </c>
      <c r="H7323">
        <v>14989</v>
      </c>
      <c r="I7323" s="68" t="str">
        <f>VLOOKUP(E7323,Refs!$P$2:$R$29,3,FALSE)</f>
        <v>Y61</v>
      </c>
      <c r="J7323" s="68" t="str">
        <f>VLOOKUP(E7323,Refs!$P$2:$S$29,4,FALSE)</f>
        <v>East of England</v>
      </c>
      <c r="K7323" s="28">
        <f t="shared" si="232"/>
        <v>14989</v>
      </c>
    </row>
    <row r="7324" spans="1:11" x14ac:dyDescent="0.35">
      <c r="A7324" s="69">
        <f t="shared" si="233"/>
        <v>45809</v>
      </c>
      <c r="B7324" t="s">
        <v>921</v>
      </c>
      <c r="C7324" t="s">
        <v>270</v>
      </c>
      <c r="D7324" t="s">
        <v>898</v>
      </c>
      <c r="E7324" t="s">
        <v>312</v>
      </c>
      <c r="F7324" t="s">
        <v>313</v>
      </c>
      <c r="G7324" t="s">
        <v>81</v>
      </c>
      <c r="H7324">
        <v>90</v>
      </c>
      <c r="I7324" s="68" t="str">
        <f>VLOOKUP(E7324,Refs!$P$2:$R$29,3,FALSE)</f>
        <v>Y61</v>
      </c>
      <c r="J7324" s="68" t="str">
        <f>VLOOKUP(E7324,Refs!$P$2:$S$29,4,FALSE)</f>
        <v>East of England</v>
      </c>
      <c r="K7324" s="28">
        <f t="shared" si="232"/>
        <v>90</v>
      </c>
    </row>
    <row r="7325" spans="1:11" x14ac:dyDescent="0.35">
      <c r="A7325" s="69">
        <f t="shared" si="233"/>
        <v>45809</v>
      </c>
      <c r="B7325" t="s">
        <v>921</v>
      </c>
      <c r="C7325" t="s">
        <v>270</v>
      </c>
      <c r="D7325" t="s">
        <v>898</v>
      </c>
      <c r="E7325" t="s">
        <v>312</v>
      </c>
      <c r="F7325" t="s">
        <v>313</v>
      </c>
      <c r="G7325" t="s">
        <v>82</v>
      </c>
      <c r="H7325">
        <v>7961</v>
      </c>
      <c r="I7325" s="68" t="str">
        <f>VLOOKUP(E7325,Refs!$P$2:$R$29,3,FALSE)</f>
        <v>Y61</v>
      </c>
      <c r="J7325" s="68" t="str">
        <f>VLOOKUP(E7325,Refs!$P$2:$S$29,4,FALSE)</f>
        <v>East of England</v>
      </c>
      <c r="K7325" s="28">
        <f t="shared" si="232"/>
        <v>7961</v>
      </c>
    </row>
    <row r="7326" spans="1:11" x14ac:dyDescent="0.35">
      <c r="A7326" s="69">
        <f t="shared" si="233"/>
        <v>45809</v>
      </c>
      <c r="B7326" t="s">
        <v>921</v>
      </c>
      <c r="C7326" t="s">
        <v>270</v>
      </c>
      <c r="D7326" t="s">
        <v>898</v>
      </c>
      <c r="E7326" t="s">
        <v>312</v>
      </c>
      <c r="F7326" t="s">
        <v>313</v>
      </c>
      <c r="G7326" t="s">
        <v>83</v>
      </c>
      <c r="H7326">
        <v>1447</v>
      </c>
      <c r="I7326" s="68" t="str">
        <f>VLOOKUP(E7326,Refs!$P$2:$R$29,3,FALSE)</f>
        <v>Y61</v>
      </c>
      <c r="J7326" s="68" t="str">
        <f>VLOOKUP(E7326,Refs!$P$2:$S$29,4,FALSE)</f>
        <v>East of England</v>
      </c>
      <c r="K7326" s="28">
        <f t="shared" si="232"/>
        <v>1447</v>
      </c>
    </row>
    <row r="7327" spans="1:11" x14ac:dyDescent="0.35">
      <c r="A7327" s="69">
        <f t="shared" si="233"/>
        <v>45809</v>
      </c>
      <c r="B7327" t="s">
        <v>921</v>
      </c>
      <c r="C7327" t="s">
        <v>270</v>
      </c>
      <c r="D7327" t="s">
        <v>898</v>
      </c>
      <c r="E7327" t="s">
        <v>312</v>
      </c>
      <c r="F7327" t="s">
        <v>313</v>
      </c>
      <c r="G7327" t="s">
        <v>84</v>
      </c>
      <c r="H7327">
        <v>5864</v>
      </c>
      <c r="I7327" s="68" t="str">
        <f>VLOOKUP(E7327,Refs!$P$2:$R$29,3,FALSE)</f>
        <v>Y61</v>
      </c>
      <c r="J7327" s="68" t="str">
        <f>VLOOKUP(E7327,Refs!$P$2:$S$29,4,FALSE)</f>
        <v>East of England</v>
      </c>
      <c r="K7327" s="28">
        <f t="shared" si="232"/>
        <v>5864</v>
      </c>
    </row>
    <row r="7328" spans="1:11" x14ac:dyDescent="0.35">
      <c r="A7328" s="69">
        <f t="shared" si="233"/>
        <v>45809</v>
      </c>
      <c r="B7328" t="s">
        <v>921</v>
      </c>
      <c r="C7328" t="s">
        <v>270</v>
      </c>
      <c r="D7328" t="s">
        <v>898</v>
      </c>
      <c r="E7328" t="s">
        <v>312</v>
      </c>
      <c r="F7328" t="s">
        <v>313</v>
      </c>
      <c r="G7328" t="s">
        <v>85</v>
      </c>
      <c r="H7328">
        <v>40301</v>
      </c>
      <c r="I7328" s="68" t="str">
        <f>VLOOKUP(E7328,Refs!$P$2:$R$29,3,FALSE)</f>
        <v>Y61</v>
      </c>
      <c r="J7328" s="68" t="str">
        <f>VLOOKUP(E7328,Refs!$P$2:$S$29,4,FALSE)</f>
        <v>East of England</v>
      </c>
      <c r="K7328" s="28">
        <f t="shared" si="232"/>
        <v>40301</v>
      </c>
    </row>
    <row r="7329" spans="1:11" x14ac:dyDescent="0.35">
      <c r="A7329" s="69">
        <f t="shared" si="233"/>
        <v>45809</v>
      </c>
      <c r="B7329" t="s">
        <v>921</v>
      </c>
      <c r="C7329" t="s">
        <v>270</v>
      </c>
      <c r="D7329" t="s">
        <v>898</v>
      </c>
      <c r="E7329" t="s">
        <v>312</v>
      </c>
      <c r="F7329" t="s">
        <v>313</v>
      </c>
      <c r="G7329" t="s">
        <v>86</v>
      </c>
      <c r="H7329">
        <v>2384</v>
      </c>
      <c r="I7329" s="68" t="str">
        <f>VLOOKUP(E7329,Refs!$P$2:$R$29,3,FALSE)</f>
        <v>Y61</v>
      </c>
      <c r="J7329" s="68" t="str">
        <f>VLOOKUP(E7329,Refs!$P$2:$S$29,4,FALSE)</f>
        <v>East of England</v>
      </c>
      <c r="K7329" s="28">
        <f t="shared" si="232"/>
        <v>2384</v>
      </c>
    </row>
    <row r="7330" spans="1:11" x14ac:dyDescent="0.35">
      <c r="A7330" s="69">
        <f t="shared" si="233"/>
        <v>45809</v>
      </c>
      <c r="B7330" t="s">
        <v>921</v>
      </c>
      <c r="C7330" t="s">
        <v>270</v>
      </c>
      <c r="D7330" t="s">
        <v>898</v>
      </c>
      <c r="E7330" t="s">
        <v>312</v>
      </c>
      <c r="F7330" t="s">
        <v>313</v>
      </c>
      <c r="G7330" t="s">
        <v>87</v>
      </c>
      <c r="H7330">
        <v>900</v>
      </c>
      <c r="I7330" s="68" t="str">
        <f>VLOOKUP(E7330,Refs!$P$2:$R$29,3,FALSE)</f>
        <v>Y61</v>
      </c>
      <c r="J7330" s="68" t="str">
        <f>VLOOKUP(E7330,Refs!$P$2:$S$29,4,FALSE)</f>
        <v>East of England</v>
      </c>
      <c r="K7330" s="28">
        <f t="shared" si="232"/>
        <v>900</v>
      </c>
    </row>
    <row r="7331" spans="1:11" x14ac:dyDescent="0.35">
      <c r="A7331" s="69">
        <f t="shared" si="233"/>
        <v>45809</v>
      </c>
      <c r="B7331" t="s">
        <v>921</v>
      </c>
      <c r="C7331" t="s">
        <v>270</v>
      </c>
      <c r="D7331" t="s">
        <v>898</v>
      </c>
      <c r="E7331" t="s">
        <v>312</v>
      </c>
      <c r="F7331" t="s">
        <v>313</v>
      </c>
      <c r="G7331" t="s">
        <v>88</v>
      </c>
      <c r="H7331">
        <v>5176</v>
      </c>
      <c r="I7331" s="68" t="str">
        <f>VLOOKUP(E7331,Refs!$P$2:$R$29,3,FALSE)</f>
        <v>Y61</v>
      </c>
      <c r="J7331" s="68" t="str">
        <f>VLOOKUP(E7331,Refs!$P$2:$S$29,4,FALSE)</f>
        <v>East of England</v>
      </c>
      <c r="K7331" s="28">
        <f t="shared" si="232"/>
        <v>5176</v>
      </c>
    </row>
    <row r="7332" spans="1:11" x14ac:dyDescent="0.35">
      <c r="A7332" s="69">
        <f t="shared" si="233"/>
        <v>45809</v>
      </c>
      <c r="B7332" t="s">
        <v>921</v>
      </c>
      <c r="C7332" t="s">
        <v>270</v>
      </c>
      <c r="D7332" t="s">
        <v>898</v>
      </c>
      <c r="E7332" t="s">
        <v>312</v>
      </c>
      <c r="F7332" t="s">
        <v>313</v>
      </c>
      <c r="G7332" t="s">
        <v>89</v>
      </c>
      <c r="H7332">
        <v>868321</v>
      </c>
      <c r="I7332" s="68" t="str">
        <f>VLOOKUP(E7332,Refs!$P$2:$R$29,3,FALSE)</f>
        <v>Y61</v>
      </c>
      <c r="J7332" s="68" t="str">
        <f>VLOOKUP(E7332,Refs!$P$2:$S$29,4,FALSE)</f>
        <v>East of England</v>
      </c>
      <c r="K7332" s="28">
        <f t="shared" si="232"/>
        <v>868321</v>
      </c>
    </row>
    <row r="7333" spans="1:11" x14ac:dyDescent="0.35">
      <c r="A7333" s="69">
        <f t="shared" si="233"/>
        <v>45809</v>
      </c>
      <c r="B7333" t="s">
        <v>921</v>
      </c>
      <c r="C7333" t="s">
        <v>270</v>
      </c>
      <c r="D7333" t="s">
        <v>898</v>
      </c>
      <c r="E7333" t="s">
        <v>312</v>
      </c>
      <c r="F7333" t="s">
        <v>313</v>
      </c>
      <c r="G7333" t="s">
        <v>90</v>
      </c>
      <c r="H7333">
        <v>25811</v>
      </c>
      <c r="I7333" s="68" t="str">
        <f>VLOOKUP(E7333,Refs!$P$2:$R$29,3,FALSE)</f>
        <v>Y61</v>
      </c>
      <c r="J7333" s="68" t="str">
        <f>VLOOKUP(E7333,Refs!$P$2:$S$29,4,FALSE)</f>
        <v>East of England</v>
      </c>
      <c r="K7333" s="28">
        <f t="shared" si="232"/>
        <v>25811</v>
      </c>
    </row>
    <row r="7334" spans="1:11" x14ac:dyDescent="0.35">
      <c r="A7334" s="69">
        <f t="shared" si="233"/>
        <v>45809</v>
      </c>
      <c r="B7334" t="s">
        <v>921</v>
      </c>
      <c r="C7334" t="s">
        <v>270</v>
      </c>
      <c r="D7334" t="s">
        <v>898</v>
      </c>
      <c r="E7334" t="s">
        <v>312</v>
      </c>
      <c r="F7334" t="s">
        <v>313</v>
      </c>
      <c r="G7334" t="s">
        <v>27</v>
      </c>
      <c r="H7334">
        <v>4055</v>
      </c>
      <c r="I7334" s="68" t="str">
        <f>VLOOKUP(E7334,Refs!$P$2:$R$29,3,FALSE)</f>
        <v>Y61</v>
      </c>
      <c r="J7334" s="68" t="str">
        <f>VLOOKUP(E7334,Refs!$P$2:$S$29,4,FALSE)</f>
        <v>East of England</v>
      </c>
      <c r="K7334" s="28">
        <f t="shared" si="232"/>
        <v>4055</v>
      </c>
    </row>
    <row r="7335" spans="1:11" x14ac:dyDescent="0.35">
      <c r="A7335" s="69">
        <f t="shared" si="233"/>
        <v>45809</v>
      </c>
      <c r="B7335" t="s">
        <v>921</v>
      </c>
      <c r="C7335" t="s">
        <v>270</v>
      </c>
      <c r="D7335" t="s">
        <v>898</v>
      </c>
      <c r="E7335" t="s">
        <v>312</v>
      </c>
      <c r="F7335" t="s">
        <v>313</v>
      </c>
      <c r="G7335" t="s">
        <v>29</v>
      </c>
      <c r="H7335">
        <v>1932</v>
      </c>
      <c r="I7335" s="68" t="str">
        <f>VLOOKUP(E7335,Refs!$P$2:$R$29,3,FALSE)</f>
        <v>Y61</v>
      </c>
      <c r="J7335" s="68" t="str">
        <f>VLOOKUP(E7335,Refs!$P$2:$S$29,4,FALSE)</f>
        <v>East of England</v>
      </c>
      <c r="K7335" s="28">
        <f t="shared" si="232"/>
        <v>1932</v>
      </c>
    </row>
    <row r="7336" spans="1:11" x14ac:dyDescent="0.35">
      <c r="A7336" s="69">
        <f t="shared" si="233"/>
        <v>45809</v>
      </c>
      <c r="B7336" t="s">
        <v>921</v>
      </c>
      <c r="C7336" t="s">
        <v>270</v>
      </c>
      <c r="D7336" t="s">
        <v>898</v>
      </c>
      <c r="E7336" t="s">
        <v>312</v>
      </c>
      <c r="F7336" t="s">
        <v>313</v>
      </c>
      <c r="G7336" t="s">
        <v>91</v>
      </c>
      <c r="H7336">
        <v>1509</v>
      </c>
      <c r="I7336" s="68" t="str">
        <f>VLOOKUP(E7336,Refs!$P$2:$R$29,3,FALSE)</f>
        <v>Y61</v>
      </c>
      <c r="J7336" s="68" t="str">
        <f>VLOOKUP(E7336,Refs!$P$2:$S$29,4,FALSE)</f>
        <v>East of England</v>
      </c>
      <c r="K7336" s="28">
        <f t="shared" si="232"/>
        <v>1509</v>
      </c>
    </row>
    <row r="7337" spans="1:11" x14ac:dyDescent="0.35">
      <c r="A7337" s="69">
        <f t="shared" si="233"/>
        <v>45809</v>
      </c>
      <c r="B7337" t="s">
        <v>921</v>
      </c>
      <c r="C7337" t="s">
        <v>270</v>
      </c>
      <c r="D7337" t="s">
        <v>898</v>
      </c>
      <c r="E7337" t="s">
        <v>312</v>
      </c>
      <c r="F7337" t="s">
        <v>313</v>
      </c>
      <c r="G7337" t="s">
        <v>92</v>
      </c>
      <c r="H7337">
        <v>8</v>
      </c>
      <c r="I7337" s="68" t="str">
        <f>VLOOKUP(E7337,Refs!$P$2:$R$29,3,FALSE)</f>
        <v>Y61</v>
      </c>
      <c r="J7337" s="68" t="str">
        <f>VLOOKUP(E7337,Refs!$P$2:$S$29,4,FALSE)</f>
        <v>East of England</v>
      </c>
      <c r="K7337" s="28">
        <f t="shared" si="232"/>
        <v>8</v>
      </c>
    </row>
    <row r="7338" spans="1:11" x14ac:dyDescent="0.35">
      <c r="A7338" s="69">
        <f t="shared" si="233"/>
        <v>45809</v>
      </c>
      <c r="B7338" t="s">
        <v>921</v>
      </c>
      <c r="C7338" t="s">
        <v>270</v>
      </c>
      <c r="D7338" t="s">
        <v>898</v>
      </c>
      <c r="E7338" t="s">
        <v>312</v>
      </c>
      <c r="F7338" t="s">
        <v>313</v>
      </c>
      <c r="G7338" t="s">
        <v>93</v>
      </c>
      <c r="H7338">
        <v>1625</v>
      </c>
      <c r="I7338" s="68" t="str">
        <f>VLOOKUP(E7338,Refs!$P$2:$R$29,3,FALSE)</f>
        <v>Y61</v>
      </c>
      <c r="J7338" s="68" t="str">
        <f>VLOOKUP(E7338,Refs!$P$2:$S$29,4,FALSE)</f>
        <v>East of England</v>
      </c>
      <c r="K7338" s="28">
        <f t="shared" si="232"/>
        <v>1625</v>
      </c>
    </row>
    <row r="7339" spans="1:11" x14ac:dyDescent="0.35">
      <c r="A7339" s="69">
        <f t="shared" si="233"/>
        <v>45809</v>
      </c>
      <c r="B7339" t="s">
        <v>921</v>
      </c>
      <c r="C7339" t="s">
        <v>270</v>
      </c>
      <c r="D7339" t="s">
        <v>898</v>
      </c>
      <c r="E7339" t="s">
        <v>312</v>
      </c>
      <c r="F7339" t="s">
        <v>313</v>
      </c>
      <c r="G7339" t="s">
        <v>94</v>
      </c>
      <c r="H7339">
        <v>103</v>
      </c>
      <c r="I7339" s="68" t="str">
        <f>VLOOKUP(E7339,Refs!$P$2:$R$29,3,FALSE)</f>
        <v>Y61</v>
      </c>
      <c r="J7339" s="68" t="str">
        <f>VLOOKUP(E7339,Refs!$P$2:$S$29,4,FALSE)</f>
        <v>East of England</v>
      </c>
      <c r="K7339" s="28">
        <f t="shared" si="232"/>
        <v>103</v>
      </c>
    </row>
    <row r="7340" spans="1:11" x14ac:dyDescent="0.35">
      <c r="A7340" s="69">
        <f t="shared" si="233"/>
        <v>45809</v>
      </c>
      <c r="B7340" t="s">
        <v>921</v>
      </c>
      <c r="C7340" t="s">
        <v>270</v>
      </c>
      <c r="D7340" t="s">
        <v>898</v>
      </c>
      <c r="E7340" t="s">
        <v>312</v>
      </c>
      <c r="F7340" t="s">
        <v>313</v>
      </c>
      <c r="G7340" t="s">
        <v>95</v>
      </c>
      <c r="H7340">
        <v>697</v>
      </c>
      <c r="I7340" s="68" t="str">
        <f>VLOOKUP(E7340,Refs!$P$2:$R$29,3,FALSE)</f>
        <v>Y61</v>
      </c>
      <c r="J7340" s="68" t="str">
        <f>VLOOKUP(E7340,Refs!$P$2:$S$29,4,FALSE)</f>
        <v>East of England</v>
      </c>
      <c r="K7340" s="28">
        <f t="shared" si="232"/>
        <v>697</v>
      </c>
    </row>
    <row r="7341" spans="1:11" x14ac:dyDescent="0.35">
      <c r="A7341" s="69">
        <f t="shared" si="233"/>
        <v>45809</v>
      </c>
      <c r="B7341" t="s">
        <v>921</v>
      </c>
      <c r="C7341" t="s">
        <v>270</v>
      </c>
      <c r="D7341" t="s">
        <v>898</v>
      </c>
      <c r="E7341" t="s">
        <v>312</v>
      </c>
      <c r="F7341" t="s">
        <v>313</v>
      </c>
      <c r="G7341" t="s">
        <v>96</v>
      </c>
      <c r="H7341">
        <v>40</v>
      </c>
      <c r="I7341" s="68" t="str">
        <f>VLOOKUP(E7341,Refs!$P$2:$R$29,3,FALSE)</f>
        <v>Y61</v>
      </c>
      <c r="J7341" s="68" t="str">
        <f>VLOOKUP(E7341,Refs!$P$2:$S$29,4,FALSE)</f>
        <v>East of England</v>
      </c>
      <c r="K7341" s="28">
        <f t="shared" si="232"/>
        <v>40</v>
      </c>
    </row>
    <row r="7342" spans="1:11" x14ac:dyDescent="0.35">
      <c r="A7342" s="69">
        <f t="shared" si="233"/>
        <v>45809</v>
      </c>
      <c r="B7342" t="s">
        <v>921</v>
      </c>
      <c r="C7342" t="s">
        <v>270</v>
      </c>
      <c r="D7342" t="s">
        <v>898</v>
      </c>
      <c r="E7342" t="s">
        <v>312</v>
      </c>
      <c r="F7342" t="s">
        <v>313</v>
      </c>
      <c r="G7342" t="s">
        <v>97</v>
      </c>
      <c r="H7342">
        <v>2429</v>
      </c>
      <c r="I7342" s="68" t="str">
        <f>VLOOKUP(E7342,Refs!$P$2:$R$29,3,FALSE)</f>
        <v>Y61</v>
      </c>
      <c r="J7342" s="68" t="str">
        <f>VLOOKUP(E7342,Refs!$P$2:$S$29,4,FALSE)</f>
        <v>East of England</v>
      </c>
      <c r="K7342" s="28">
        <f t="shared" si="232"/>
        <v>2429</v>
      </c>
    </row>
    <row r="7343" spans="1:11" x14ac:dyDescent="0.35">
      <c r="A7343" s="69">
        <f t="shared" si="233"/>
        <v>45809</v>
      </c>
      <c r="B7343" t="s">
        <v>921</v>
      </c>
      <c r="C7343" t="s">
        <v>270</v>
      </c>
      <c r="D7343" t="s">
        <v>898</v>
      </c>
      <c r="E7343" t="s">
        <v>312</v>
      </c>
      <c r="F7343" t="s">
        <v>313</v>
      </c>
      <c r="G7343" t="s">
        <v>31</v>
      </c>
      <c r="H7343">
        <v>1918</v>
      </c>
      <c r="I7343" s="68" t="str">
        <f>VLOOKUP(E7343,Refs!$P$2:$R$29,3,FALSE)</f>
        <v>Y61</v>
      </c>
      <c r="J7343" s="68" t="str">
        <f>VLOOKUP(E7343,Refs!$P$2:$S$29,4,FALSE)</f>
        <v>East of England</v>
      </c>
      <c r="K7343" s="28">
        <f t="shared" si="232"/>
        <v>1918</v>
      </c>
    </row>
    <row r="7344" spans="1:11" x14ac:dyDescent="0.35">
      <c r="A7344" s="69">
        <f t="shared" si="233"/>
        <v>45809</v>
      </c>
      <c r="B7344" t="s">
        <v>921</v>
      </c>
      <c r="C7344" t="s">
        <v>270</v>
      </c>
      <c r="D7344" t="s">
        <v>898</v>
      </c>
      <c r="E7344" t="s">
        <v>312</v>
      </c>
      <c r="F7344" t="s">
        <v>313</v>
      </c>
      <c r="G7344" t="s">
        <v>98</v>
      </c>
      <c r="H7344">
        <v>5453</v>
      </c>
      <c r="I7344" s="68" t="str">
        <f>VLOOKUP(E7344,Refs!$P$2:$R$29,3,FALSE)</f>
        <v>Y61</v>
      </c>
      <c r="J7344" s="68" t="str">
        <f>VLOOKUP(E7344,Refs!$P$2:$S$29,4,FALSE)</f>
        <v>East of England</v>
      </c>
      <c r="K7344" s="28">
        <f t="shared" si="232"/>
        <v>5453</v>
      </c>
    </row>
    <row r="7345" spans="1:11" x14ac:dyDescent="0.35">
      <c r="A7345" s="69">
        <f t="shared" si="233"/>
        <v>45809</v>
      </c>
      <c r="B7345" t="s">
        <v>921</v>
      </c>
      <c r="C7345" t="s">
        <v>270</v>
      </c>
      <c r="D7345" t="s">
        <v>898</v>
      </c>
      <c r="E7345" t="s">
        <v>312</v>
      </c>
      <c r="F7345" t="s">
        <v>313</v>
      </c>
      <c r="G7345" t="s">
        <v>99</v>
      </c>
      <c r="H7345">
        <v>2889</v>
      </c>
      <c r="I7345" s="68" t="str">
        <f>VLOOKUP(E7345,Refs!$P$2:$R$29,3,FALSE)</f>
        <v>Y61</v>
      </c>
      <c r="J7345" s="68" t="str">
        <f>VLOOKUP(E7345,Refs!$P$2:$S$29,4,FALSE)</f>
        <v>East of England</v>
      </c>
      <c r="K7345" s="28">
        <f t="shared" si="232"/>
        <v>2889</v>
      </c>
    </row>
    <row r="7346" spans="1:11" x14ac:dyDescent="0.35">
      <c r="A7346" s="69">
        <f t="shared" si="233"/>
        <v>45809</v>
      </c>
      <c r="B7346" t="s">
        <v>921</v>
      </c>
      <c r="C7346" t="s">
        <v>270</v>
      </c>
      <c r="D7346" t="s">
        <v>898</v>
      </c>
      <c r="E7346" t="s">
        <v>312</v>
      </c>
      <c r="F7346" t="s">
        <v>313</v>
      </c>
      <c r="G7346" t="s">
        <v>100</v>
      </c>
      <c r="H7346">
        <v>2754</v>
      </c>
      <c r="I7346" s="68" t="str">
        <f>VLOOKUP(E7346,Refs!$P$2:$R$29,3,FALSE)</f>
        <v>Y61</v>
      </c>
      <c r="J7346" s="68" t="str">
        <f>VLOOKUP(E7346,Refs!$P$2:$S$29,4,FALSE)</f>
        <v>East of England</v>
      </c>
      <c r="K7346" s="28">
        <f t="shared" si="232"/>
        <v>2754</v>
      </c>
    </row>
    <row r="7347" spans="1:11" x14ac:dyDescent="0.35">
      <c r="A7347" s="69">
        <f t="shared" si="233"/>
        <v>45809</v>
      </c>
      <c r="B7347" t="s">
        <v>921</v>
      </c>
      <c r="C7347" t="s">
        <v>270</v>
      </c>
      <c r="D7347" t="s">
        <v>898</v>
      </c>
      <c r="E7347" t="s">
        <v>312</v>
      </c>
      <c r="F7347" t="s">
        <v>313</v>
      </c>
      <c r="G7347" t="s">
        <v>101</v>
      </c>
      <c r="H7347">
        <v>684</v>
      </c>
      <c r="I7347" s="68" t="str">
        <f>VLOOKUP(E7347,Refs!$P$2:$R$29,3,FALSE)</f>
        <v>Y61</v>
      </c>
      <c r="J7347" s="68" t="str">
        <f>VLOOKUP(E7347,Refs!$P$2:$S$29,4,FALSE)</f>
        <v>East of England</v>
      </c>
      <c r="K7347" s="28">
        <f t="shared" si="232"/>
        <v>684</v>
      </c>
    </row>
    <row r="7348" spans="1:11" x14ac:dyDescent="0.35">
      <c r="A7348" s="69">
        <f t="shared" si="233"/>
        <v>45809</v>
      </c>
      <c r="B7348" t="s">
        <v>921</v>
      </c>
      <c r="C7348" t="s">
        <v>270</v>
      </c>
      <c r="D7348" t="s">
        <v>898</v>
      </c>
      <c r="E7348" t="s">
        <v>312</v>
      </c>
      <c r="F7348" t="s">
        <v>313</v>
      </c>
      <c r="G7348" t="s">
        <v>102</v>
      </c>
      <c r="H7348">
        <v>1571</v>
      </c>
      <c r="I7348" s="68" t="str">
        <f>VLOOKUP(E7348,Refs!$P$2:$R$29,3,FALSE)</f>
        <v>Y61</v>
      </c>
      <c r="J7348" s="68" t="str">
        <f>VLOOKUP(E7348,Refs!$P$2:$S$29,4,FALSE)</f>
        <v>East of England</v>
      </c>
      <c r="K7348" s="28">
        <f t="shared" si="232"/>
        <v>1571</v>
      </c>
    </row>
    <row r="7349" spans="1:11" x14ac:dyDescent="0.35">
      <c r="A7349" s="69">
        <f t="shared" si="233"/>
        <v>45809</v>
      </c>
      <c r="B7349" t="s">
        <v>921</v>
      </c>
      <c r="C7349" t="s">
        <v>270</v>
      </c>
      <c r="D7349" t="s">
        <v>898</v>
      </c>
      <c r="E7349" t="s">
        <v>312</v>
      </c>
      <c r="F7349" t="s">
        <v>313</v>
      </c>
      <c r="G7349" t="s">
        <v>103</v>
      </c>
      <c r="H7349">
        <v>309</v>
      </c>
      <c r="I7349" s="68" t="str">
        <f>VLOOKUP(E7349,Refs!$P$2:$R$29,3,FALSE)</f>
        <v>Y61</v>
      </c>
      <c r="J7349" s="68" t="str">
        <f>VLOOKUP(E7349,Refs!$P$2:$S$29,4,FALSE)</f>
        <v>East of England</v>
      </c>
      <c r="K7349" s="28">
        <f t="shared" si="232"/>
        <v>309</v>
      </c>
    </row>
    <row r="7350" spans="1:11" x14ac:dyDescent="0.35">
      <c r="A7350" s="69">
        <f t="shared" si="233"/>
        <v>45809</v>
      </c>
      <c r="B7350" t="s">
        <v>921</v>
      </c>
      <c r="C7350" t="s">
        <v>270</v>
      </c>
      <c r="D7350" t="s">
        <v>898</v>
      </c>
      <c r="E7350" t="s">
        <v>312</v>
      </c>
      <c r="F7350" t="s">
        <v>313</v>
      </c>
      <c r="G7350" t="s">
        <v>104</v>
      </c>
      <c r="H7350">
        <v>1523</v>
      </c>
      <c r="I7350" s="68" t="str">
        <f>VLOOKUP(E7350,Refs!$P$2:$R$29,3,FALSE)</f>
        <v>Y61</v>
      </c>
      <c r="J7350" s="68" t="str">
        <f>VLOOKUP(E7350,Refs!$P$2:$S$29,4,FALSE)</f>
        <v>East of England</v>
      </c>
      <c r="K7350" s="28">
        <f t="shared" si="232"/>
        <v>1523</v>
      </c>
    </row>
    <row r="7351" spans="1:11" x14ac:dyDescent="0.35">
      <c r="A7351" s="69">
        <f t="shared" si="233"/>
        <v>45809</v>
      </c>
      <c r="B7351" t="s">
        <v>921</v>
      </c>
      <c r="C7351" t="s">
        <v>270</v>
      </c>
      <c r="D7351" t="s">
        <v>898</v>
      </c>
      <c r="E7351" t="s">
        <v>312</v>
      </c>
      <c r="F7351" t="s">
        <v>313</v>
      </c>
      <c r="G7351" t="s">
        <v>105</v>
      </c>
      <c r="H7351">
        <v>7679524</v>
      </c>
      <c r="I7351" s="68" t="str">
        <f>VLOOKUP(E7351,Refs!$P$2:$R$29,3,FALSE)</f>
        <v>Y61</v>
      </c>
      <c r="J7351" s="68" t="str">
        <f>VLOOKUP(E7351,Refs!$P$2:$S$29,4,FALSE)</f>
        <v>East of England</v>
      </c>
      <c r="K7351" s="28">
        <f t="shared" si="232"/>
        <v>7679524</v>
      </c>
    </row>
    <row r="7352" spans="1:11" x14ac:dyDescent="0.35">
      <c r="A7352" s="69">
        <f t="shared" si="233"/>
        <v>45809</v>
      </c>
      <c r="B7352" t="s">
        <v>921</v>
      </c>
      <c r="C7352" t="s">
        <v>270</v>
      </c>
      <c r="D7352" t="s">
        <v>898</v>
      </c>
      <c r="E7352" t="s">
        <v>312</v>
      </c>
      <c r="F7352" t="s">
        <v>313</v>
      </c>
      <c r="G7352" t="s">
        <v>106</v>
      </c>
      <c r="H7352">
        <v>2065</v>
      </c>
      <c r="I7352" s="68" t="str">
        <f>VLOOKUP(E7352,Refs!$P$2:$R$29,3,FALSE)</f>
        <v>Y61</v>
      </c>
      <c r="J7352" s="68" t="str">
        <f>VLOOKUP(E7352,Refs!$P$2:$S$29,4,FALSE)</f>
        <v>East of England</v>
      </c>
      <c r="K7352" s="28">
        <f t="shared" si="232"/>
        <v>2065</v>
      </c>
    </row>
    <row r="7353" spans="1:11" x14ac:dyDescent="0.35">
      <c r="A7353" s="69">
        <f t="shared" si="233"/>
        <v>45809</v>
      </c>
      <c r="B7353" t="s">
        <v>921</v>
      </c>
      <c r="C7353" t="s">
        <v>270</v>
      </c>
      <c r="D7353" t="s">
        <v>898</v>
      </c>
      <c r="E7353" t="s">
        <v>312</v>
      </c>
      <c r="F7353" t="s">
        <v>313</v>
      </c>
      <c r="G7353" t="s">
        <v>107</v>
      </c>
      <c r="H7353">
        <v>1775</v>
      </c>
      <c r="I7353" s="68" t="str">
        <f>VLOOKUP(E7353,Refs!$P$2:$R$29,3,FALSE)</f>
        <v>Y61</v>
      </c>
      <c r="J7353" s="68" t="str">
        <f>VLOOKUP(E7353,Refs!$P$2:$S$29,4,FALSE)</f>
        <v>East of England</v>
      </c>
      <c r="K7353" s="28">
        <f t="shared" si="232"/>
        <v>1775</v>
      </c>
    </row>
    <row r="7354" spans="1:11" x14ac:dyDescent="0.35">
      <c r="A7354" s="69">
        <f t="shared" si="233"/>
        <v>45809</v>
      </c>
      <c r="B7354" t="s">
        <v>921</v>
      </c>
      <c r="C7354" t="s">
        <v>270</v>
      </c>
      <c r="D7354" t="s">
        <v>898</v>
      </c>
      <c r="E7354" t="s">
        <v>312</v>
      </c>
      <c r="F7354" t="s">
        <v>313</v>
      </c>
      <c r="G7354" t="s">
        <v>108</v>
      </c>
      <c r="H7354">
        <v>90</v>
      </c>
      <c r="I7354" s="68" t="str">
        <f>VLOOKUP(E7354,Refs!$P$2:$R$29,3,FALSE)</f>
        <v>Y61</v>
      </c>
      <c r="J7354" s="68" t="str">
        <f>VLOOKUP(E7354,Refs!$P$2:$S$29,4,FALSE)</f>
        <v>East of England</v>
      </c>
      <c r="K7354" s="28">
        <f t="shared" si="232"/>
        <v>90</v>
      </c>
    </row>
    <row r="7355" spans="1:11" x14ac:dyDescent="0.35">
      <c r="A7355" s="69">
        <f t="shared" si="233"/>
        <v>45809</v>
      </c>
      <c r="B7355" t="s">
        <v>921</v>
      </c>
      <c r="C7355" t="s">
        <v>270</v>
      </c>
      <c r="D7355" t="s">
        <v>898</v>
      </c>
      <c r="E7355" t="s">
        <v>312</v>
      </c>
      <c r="F7355" t="s">
        <v>313</v>
      </c>
      <c r="G7355" t="s">
        <v>109</v>
      </c>
      <c r="H7355">
        <v>1123</v>
      </c>
      <c r="I7355" s="68" t="str">
        <f>VLOOKUP(E7355,Refs!$P$2:$R$29,3,FALSE)</f>
        <v>Y61</v>
      </c>
      <c r="J7355" s="68" t="str">
        <f>VLOOKUP(E7355,Refs!$P$2:$S$29,4,FALSE)</f>
        <v>East of England</v>
      </c>
      <c r="K7355" s="28">
        <f t="shared" si="232"/>
        <v>1123</v>
      </c>
    </row>
    <row r="7356" spans="1:11" x14ac:dyDescent="0.35">
      <c r="A7356" s="69">
        <f t="shared" si="233"/>
        <v>45809</v>
      </c>
      <c r="B7356" t="s">
        <v>921</v>
      </c>
      <c r="C7356" t="s">
        <v>270</v>
      </c>
      <c r="D7356" t="s">
        <v>898</v>
      </c>
      <c r="E7356" t="s">
        <v>312</v>
      </c>
      <c r="F7356" t="s">
        <v>313</v>
      </c>
      <c r="G7356" t="s">
        <v>110</v>
      </c>
      <c r="H7356">
        <v>4225356</v>
      </c>
      <c r="I7356" s="68" t="str">
        <f>VLOOKUP(E7356,Refs!$P$2:$R$29,3,FALSE)</f>
        <v>Y61</v>
      </c>
      <c r="J7356" s="68" t="str">
        <f>VLOOKUP(E7356,Refs!$P$2:$S$29,4,FALSE)</f>
        <v>East of England</v>
      </c>
      <c r="K7356" s="28">
        <f t="shared" si="232"/>
        <v>4225356</v>
      </c>
    </row>
    <row r="7357" spans="1:11" x14ac:dyDescent="0.35">
      <c r="A7357" s="69">
        <f t="shared" si="233"/>
        <v>45809</v>
      </c>
      <c r="B7357" t="s">
        <v>921</v>
      </c>
      <c r="C7357" t="s">
        <v>270</v>
      </c>
      <c r="D7357" t="s">
        <v>898</v>
      </c>
      <c r="E7357" t="s">
        <v>312</v>
      </c>
      <c r="F7357" t="s">
        <v>313</v>
      </c>
      <c r="G7357" t="s">
        <v>111</v>
      </c>
      <c r="H7357">
        <v>227</v>
      </c>
      <c r="I7357" s="68" t="str">
        <f>VLOOKUP(E7357,Refs!$P$2:$R$29,3,FALSE)</f>
        <v>Y61</v>
      </c>
      <c r="J7357" s="68" t="str">
        <f>VLOOKUP(E7357,Refs!$P$2:$S$29,4,FALSE)</f>
        <v>East of England</v>
      </c>
      <c r="K7357" s="28">
        <f t="shared" si="232"/>
        <v>227</v>
      </c>
    </row>
    <row r="7358" spans="1:11" x14ac:dyDescent="0.35">
      <c r="A7358" s="69">
        <f t="shared" si="233"/>
        <v>45809</v>
      </c>
      <c r="B7358" t="s">
        <v>921</v>
      </c>
      <c r="C7358" t="s">
        <v>270</v>
      </c>
      <c r="D7358" t="s">
        <v>898</v>
      </c>
      <c r="E7358" t="s">
        <v>312</v>
      </c>
      <c r="F7358" t="s">
        <v>313</v>
      </c>
      <c r="G7358" t="s">
        <v>814</v>
      </c>
      <c r="H7358">
        <v>9193</v>
      </c>
      <c r="I7358" s="68" t="str">
        <f>VLOOKUP(E7358,Refs!$P$2:$R$29,3,FALSE)</f>
        <v>Y61</v>
      </c>
      <c r="J7358" s="68" t="str">
        <f>VLOOKUP(E7358,Refs!$P$2:$S$29,4,FALSE)</f>
        <v>East of England</v>
      </c>
      <c r="K7358" s="28">
        <f t="shared" si="232"/>
        <v>9193</v>
      </c>
    </row>
    <row r="7359" spans="1:11" x14ac:dyDescent="0.35">
      <c r="A7359" s="69">
        <f t="shared" si="233"/>
        <v>45809</v>
      </c>
      <c r="B7359" t="s">
        <v>921</v>
      </c>
      <c r="C7359" t="s">
        <v>270</v>
      </c>
      <c r="D7359" t="s">
        <v>898</v>
      </c>
      <c r="E7359" t="s">
        <v>312</v>
      </c>
      <c r="F7359" t="s">
        <v>313</v>
      </c>
      <c r="G7359" t="s">
        <v>815</v>
      </c>
      <c r="H7359">
        <v>276</v>
      </c>
      <c r="I7359" s="68" t="str">
        <f>VLOOKUP(E7359,Refs!$P$2:$R$29,3,FALSE)</f>
        <v>Y61</v>
      </c>
      <c r="J7359" s="68" t="str">
        <f>VLOOKUP(E7359,Refs!$P$2:$S$29,4,FALSE)</f>
        <v>East of England</v>
      </c>
      <c r="K7359" s="28">
        <f t="shared" si="232"/>
        <v>276</v>
      </c>
    </row>
    <row r="7360" spans="1:11" x14ac:dyDescent="0.35">
      <c r="A7360" s="69">
        <f t="shared" si="233"/>
        <v>45809</v>
      </c>
      <c r="B7360" t="s">
        <v>921</v>
      </c>
      <c r="C7360" t="s">
        <v>270</v>
      </c>
      <c r="D7360" t="s">
        <v>898</v>
      </c>
      <c r="E7360" t="s">
        <v>312</v>
      </c>
      <c r="F7360" t="s">
        <v>313</v>
      </c>
      <c r="G7360" t="s">
        <v>112</v>
      </c>
      <c r="H7360">
        <v>9338</v>
      </c>
      <c r="I7360" s="68" t="str">
        <f>VLOOKUP(E7360,Refs!$P$2:$R$29,3,FALSE)</f>
        <v>Y61</v>
      </c>
      <c r="J7360" s="68" t="str">
        <f>VLOOKUP(E7360,Refs!$P$2:$S$29,4,FALSE)</f>
        <v>East of England</v>
      </c>
      <c r="K7360" s="28">
        <f t="shared" si="232"/>
        <v>9338</v>
      </c>
    </row>
    <row r="7361" spans="1:11" x14ac:dyDescent="0.35">
      <c r="A7361" s="69">
        <f t="shared" si="233"/>
        <v>45809</v>
      </c>
      <c r="B7361" t="s">
        <v>921</v>
      </c>
      <c r="C7361" t="s">
        <v>270</v>
      </c>
      <c r="D7361" t="s">
        <v>898</v>
      </c>
      <c r="E7361" t="s">
        <v>312</v>
      </c>
      <c r="F7361" t="s">
        <v>313</v>
      </c>
      <c r="G7361" t="s">
        <v>113</v>
      </c>
      <c r="H7361">
        <v>9</v>
      </c>
      <c r="I7361" s="68" t="str">
        <f>VLOOKUP(E7361,Refs!$P$2:$R$29,3,FALSE)</f>
        <v>Y61</v>
      </c>
      <c r="J7361" s="68" t="str">
        <f>VLOOKUP(E7361,Refs!$P$2:$S$29,4,FALSE)</f>
        <v>East of England</v>
      </c>
      <c r="K7361" s="28">
        <f t="shared" si="232"/>
        <v>9</v>
      </c>
    </row>
    <row r="7362" spans="1:11" x14ac:dyDescent="0.35">
      <c r="A7362" s="69">
        <f t="shared" si="233"/>
        <v>45809</v>
      </c>
      <c r="B7362" t="s">
        <v>921</v>
      </c>
      <c r="C7362" t="s">
        <v>270</v>
      </c>
      <c r="D7362" t="s">
        <v>898</v>
      </c>
      <c r="E7362" t="s">
        <v>312</v>
      </c>
      <c r="F7362" t="s">
        <v>313</v>
      </c>
      <c r="G7362" t="s">
        <v>114</v>
      </c>
      <c r="H7362">
        <v>8308</v>
      </c>
      <c r="I7362" s="68" t="str">
        <f>VLOOKUP(E7362,Refs!$P$2:$R$29,3,FALSE)</f>
        <v>Y61</v>
      </c>
      <c r="J7362" s="68" t="str">
        <f>VLOOKUP(E7362,Refs!$P$2:$S$29,4,FALSE)</f>
        <v>East of England</v>
      </c>
      <c r="K7362" s="28">
        <f t="shared" ref="K7362:K7393" si="234">IF(OR(H7362="NULL",H7362=0,H7362=""),"",H7362)</f>
        <v>8308</v>
      </c>
    </row>
    <row r="7363" spans="1:11" x14ac:dyDescent="0.35">
      <c r="A7363" s="69">
        <f t="shared" ref="A7363:A7393" si="235">DATEVALUE(RIGHT(B7363,8))</f>
        <v>45809</v>
      </c>
      <c r="B7363" t="s">
        <v>921</v>
      </c>
      <c r="C7363" t="s">
        <v>270</v>
      </c>
      <c r="D7363" t="s">
        <v>898</v>
      </c>
      <c r="E7363" t="s">
        <v>312</v>
      </c>
      <c r="F7363" t="s">
        <v>313</v>
      </c>
      <c r="G7363" t="s">
        <v>115</v>
      </c>
      <c r="H7363">
        <v>1489</v>
      </c>
      <c r="I7363" s="68" t="str">
        <f>VLOOKUP(E7363,Refs!$P$2:$R$29,3,FALSE)</f>
        <v>Y61</v>
      </c>
      <c r="J7363" s="68" t="str">
        <f>VLOOKUP(E7363,Refs!$P$2:$S$29,4,FALSE)</f>
        <v>East of England</v>
      </c>
      <c r="K7363" s="28">
        <f t="shared" si="234"/>
        <v>1489</v>
      </c>
    </row>
    <row r="7364" spans="1:11" x14ac:dyDescent="0.35">
      <c r="A7364" s="69">
        <f t="shared" si="235"/>
        <v>45809</v>
      </c>
      <c r="B7364" t="s">
        <v>921</v>
      </c>
      <c r="C7364" t="s">
        <v>270</v>
      </c>
      <c r="D7364" t="s">
        <v>898</v>
      </c>
      <c r="E7364" t="s">
        <v>312</v>
      </c>
      <c r="F7364" t="s">
        <v>313</v>
      </c>
      <c r="G7364" t="s">
        <v>116</v>
      </c>
      <c r="H7364">
        <v>3510</v>
      </c>
      <c r="I7364" s="68" t="str">
        <f>VLOOKUP(E7364,Refs!$P$2:$R$29,3,FALSE)</f>
        <v>Y61</v>
      </c>
      <c r="J7364" s="68" t="str">
        <f>VLOOKUP(E7364,Refs!$P$2:$S$29,4,FALSE)</f>
        <v>East of England</v>
      </c>
      <c r="K7364" s="28">
        <f t="shared" si="234"/>
        <v>3510</v>
      </c>
    </row>
    <row r="7365" spans="1:11" x14ac:dyDescent="0.35">
      <c r="A7365" s="69">
        <f t="shared" si="235"/>
        <v>45809</v>
      </c>
      <c r="B7365" t="s">
        <v>921</v>
      </c>
      <c r="C7365" t="s">
        <v>270</v>
      </c>
      <c r="D7365" t="s">
        <v>898</v>
      </c>
      <c r="E7365" t="s">
        <v>312</v>
      </c>
      <c r="F7365" t="s">
        <v>313</v>
      </c>
      <c r="G7365" t="s">
        <v>117</v>
      </c>
      <c r="H7365">
        <v>1198</v>
      </c>
      <c r="I7365" s="68" t="str">
        <f>VLOOKUP(E7365,Refs!$P$2:$R$29,3,FALSE)</f>
        <v>Y61</v>
      </c>
      <c r="J7365" s="68" t="str">
        <f>VLOOKUP(E7365,Refs!$P$2:$S$29,4,FALSE)</f>
        <v>East of England</v>
      </c>
      <c r="K7365" s="28">
        <f t="shared" si="234"/>
        <v>1198</v>
      </c>
    </row>
    <row r="7366" spans="1:11" x14ac:dyDescent="0.35">
      <c r="A7366" s="69">
        <f t="shared" si="235"/>
        <v>45809</v>
      </c>
      <c r="B7366" t="s">
        <v>921</v>
      </c>
      <c r="C7366" t="s">
        <v>270</v>
      </c>
      <c r="D7366" t="s">
        <v>898</v>
      </c>
      <c r="E7366" t="s">
        <v>312</v>
      </c>
      <c r="F7366" t="s">
        <v>313</v>
      </c>
      <c r="G7366" t="s">
        <v>118</v>
      </c>
      <c r="H7366">
        <v>458</v>
      </c>
      <c r="I7366" s="68" t="str">
        <f>VLOOKUP(E7366,Refs!$P$2:$R$29,3,FALSE)</f>
        <v>Y61</v>
      </c>
      <c r="J7366" s="68" t="str">
        <f>VLOOKUP(E7366,Refs!$P$2:$S$29,4,FALSE)</f>
        <v>East of England</v>
      </c>
      <c r="K7366" s="28">
        <f t="shared" si="234"/>
        <v>458</v>
      </c>
    </row>
    <row r="7367" spans="1:11" x14ac:dyDescent="0.35">
      <c r="A7367" s="69">
        <f t="shared" si="235"/>
        <v>45809</v>
      </c>
      <c r="B7367" t="s">
        <v>921</v>
      </c>
      <c r="C7367" t="s">
        <v>270</v>
      </c>
      <c r="D7367" t="s">
        <v>898</v>
      </c>
      <c r="E7367" t="s">
        <v>312</v>
      </c>
      <c r="F7367" t="s">
        <v>313</v>
      </c>
      <c r="G7367" t="s">
        <v>119</v>
      </c>
      <c r="H7367">
        <v>231</v>
      </c>
      <c r="I7367" s="68" t="str">
        <f>VLOOKUP(E7367,Refs!$P$2:$R$29,3,FALSE)</f>
        <v>Y61</v>
      </c>
      <c r="J7367" s="68" t="str">
        <f>VLOOKUP(E7367,Refs!$P$2:$S$29,4,FALSE)</f>
        <v>East of England</v>
      </c>
      <c r="K7367" s="28">
        <f t="shared" si="234"/>
        <v>231</v>
      </c>
    </row>
    <row r="7368" spans="1:11" x14ac:dyDescent="0.35">
      <c r="A7368" s="69">
        <f t="shared" si="235"/>
        <v>45809</v>
      </c>
      <c r="B7368" t="s">
        <v>921</v>
      </c>
      <c r="C7368" t="s">
        <v>270</v>
      </c>
      <c r="D7368" t="s">
        <v>898</v>
      </c>
      <c r="E7368" t="s">
        <v>312</v>
      </c>
      <c r="F7368" t="s">
        <v>313</v>
      </c>
      <c r="G7368" t="s">
        <v>120</v>
      </c>
      <c r="H7368">
        <v>44</v>
      </c>
      <c r="I7368" s="68" t="str">
        <f>VLOOKUP(E7368,Refs!$P$2:$R$29,3,FALSE)</f>
        <v>Y61</v>
      </c>
      <c r="J7368" s="68" t="str">
        <f>VLOOKUP(E7368,Refs!$P$2:$S$29,4,FALSE)</f>
        <v>East of England</v>
      </c>
      <c r="K7368" s="28">
        <f t="shared" si="234"/>
        <v>44</v>
      </c>
    </row>
    <row r="7369" spans="1:11" x14ac:dyDescent="0.35">
      <c r="A7369" s="69">
        <f t="shared" si="235"/>
        <v>45809</v>
      </c>
      <c r="B7369" t="s">
        <v>921</v>
      </c>
      <c r="C7369" t="s">
        <v>270</v>
      </c>
      <c r="D7369" t="s">
        <v>898</v>
      </c>
      <c r="E7369" t="s">
        <v>312</v>
      </c>
      <c r="F7369" t="s">
        <v>313</v>
      </c>
      <c r="G7369" t="s">
        <v>121</v>
      </c>
      <c r="H7369">
        <v>15</v>
      </c>
      <c r="I7369" s="68" t="str">
        <f>VLOOKUP(E7369,Refs!$P$2:$R$29,3,FALSE)</f>
        <v>Y61</v>
      </c>
      <c r="J7369" s="68" t="str">
        <f>VLOOKUP(E7369,Refs!$P$2:$S$29,4,FALSE)</f>
        <v>East of England</v>
      </c>
      <c r="K7369" s="28">
        <f t="shared" si="234"/>
        <v>15</v>
      </c>
    </row>
    <row r="7370" spans="1:11" x14ac:dyDescent="0.35">
      <c r="A7370" s="69">
        <f t="shared" si="235"/>
        <v>45809</v>
      </c>
      <c r="B7370" t="s">
        <v>921</v>
      </c>
      <c r="C7370" t="s">
        <v>270</v>
      </c>
      <c r="D7370" t="s">
        <v>898</v>
      </c>
      <c r="E7370" t="s">
        <v>312</v>
      </c>
      <c r="F7370" t="s">
        <v>313</v>
      </c>
      <c r="G7370" t="s">
        <v>122</v>
      </c>
      <c r="H7370">
        <v>1709</v>
      </c>
      <c r="I7370" s="68" t="str">
        <f>VLOOKUP(E7370,Refs!$P$2:$R$29,3,FALSE)</f>
        <v>Y61</v>
      </c>
      <c r="J7370" s="68" t="str">
        <f>VLOOKUP(E7370,Refs!$P$2:$S$29,4,FALSE)</f>
        <v>East of England</v>
      </c>
      <c r="K7370" s="28">
        <f t="shared" si="234"/>
        <v>1709</v>
      </c>
    </row>
    <row r="7371" spans="1:11" x14ac:dyDescent="0.35">
      <c r="A7371" s="69">
        <f t="shared" si="235"/>
        <v>45809</v>
      </c>
      <c r="B7371" t="s">
        <v>921</v>
      </c>
      <c r="C7371" t="s">
        <v>270</v>
      </c>
      <c r="D7371" t="s">
        <v>898</v>
      </c>
      <c r="E7371" t="s">
        <v>312</v>
      </c>
      <c r="F7371" t="s">
        <v>313</v>
      </c>
      <c r="G7371" t="s">
        <v>123</v>
      </c>
      <c r="H7371">
        <v>43</v>
      </c>
      <c r="I7371" s="68" t="str">
        <f>VLOOKUP(E7371,Refs!$P$2:$R$29,3,FALSE)</f>
        <v>Y61</v>
      </c>
      <c r="J7371" s="68" t="str">
        <f>VLOOKUP(E7371,Refs!$P$2:$S$29,4,FALSE)</f>
        <v>East of England</v>
      </c>
      <c r="K7371" s="28">
        <f t="shared" si="234"/>
        <v>43</v>
      </c>
    </row>
    <row r="7372" spans="1:11" x14ac:dyDescent="0.35">
      <c r="A7372" s="69">
        <f t="shared" si="235"/>
        <v>45809</v>
      </c>
      <c r="B7372" t="s">
        <v>921</v>
      </c>
      <c r="C7372" t="s">
        <v>270</v>
      </c>
      <c r="D7372" t="s">
        <v>898</v>
      </c>
      <c r="E7372" t="s">
        <v>312</v>
      </c>
      <c r="F7372" t="s">
        <v>313</v>
      </c>
      <c r="G7372" t="s">
        <v>124</v>
      </c>
      <c r="H7372">
        <v>1</v>
      </c>
      <c r="I7372" s="68" t="str">
        <f>VLOOKUP(E7372,Refs!$P$2:$R$29,3,FALSE)</f>
        <v>Y61</v>
      </c>
      <c r="J7372" s="68" t="str">
        <f>VLOOKUP(E7372,Refs!$P$2:$S$29,4,FALSE)</f>
        <v>East of England</v>
      </c>
      <c r="K7372" s="28">
        <f t="shared" si="234"/>
        <v>1</v>
      </c>
    </row>
    <row r="7373" spans="1:11" x14ac:dyDescent="0.35">
      <c r="A7373" s="69">
        <f t="shared" si="235"/>
        <v>45809</v>
      </c>
      <c r="B7373" t="s">
        <v>921</v>
      </c>
      <c r="C7373" t="s">
        <v>270</v>
      </c>
      <c r="D7373" t="s">
        <v>898</v>
      </c>
      <c r="E7373" t="s">
        <v>312</v>
      </c>
      <c r="F7373" t="s">
        <v>313</v>
      </c>
      <c r="G7373" t="s">
        <v>125</v>
      </c>
      <c r="H7373">
        <v>0</v>
      </c>
      <c r="I7373" s="68" t="str">
        <f>VLOOKUP(E7373,Refs!$P$2:$R$29,3,FALSE)</f>
        <v>Y61</v>
      </c>
      <c r="J7373" s="68" t="str">
        <f>VLOOKUP(E7373,Refs!$P$2:$S$29,4,FALSE)</f>
        <v>East of England</v>
      </c>
      <c r="K7373" s="28" t="str">
        <f t="shared" si="234"/>
        <v/>
      </c>
    </row>
    <row r="7374" spans="1:11" x14ac:dyDescent="0.35">
      <c r="A7374" s="69">
        <f t="shared" si="235"/>
        <v>45809</v>
      </c>
      <c r="B7374" t="s">
        <v>921</v>
      </c>
      <c r="C7374" t="s">
        <v>270</v>
      </c>
      <c r="D7374" t="s">
        <v>898</v>
      </c>
      <c r="E7374" t="s">
        <v>312</v>
      </c>
      <c r="F7374" t="s">
        <v>313</v>
      </c>
      <c r="G7374" t="s">
        <v>126</v>
      </c>
      <c r="H7374">
        <v>0</v>
      </c>
      <c r="I7374" s="68" t="str">
        <f>VLOOKUP(E7374,Refs!$P$2:$R$29,3,FALSE)</f>
        <v>Y61</v>
      </c>
      <c r="J7374" s="68" t="str">
        <f>VLOOKUP(E7374,Refs!$P$2:$S$29,4,FALSE)</f>
        <v>East of England</v>
      </c>
      <c r="K7374" s="28" t="str">
        <f t="shared" si="234"/>
        <v/>
      </c>
    </row>
    <row r="7375" spans="1:11" x14ac:dyDescent="0.35">
      <c r="A7375" s="69">
        <f t="shared" si="235"/>
        <v>45809</v>
      </c>
      <c r="B7375" t="s">
        <v>921</v>
      </c>
      <c r="C7375" t="s">
        <v>270</v>
      </c>
      <c r="D7375" t="s">
        <v>898</v>
      </c>
      <c r="E7375" t="s">
        <v>312</v>
      </c>
      <c r="F7375" t="s">
        <v>313</v>
      </c>
      <c r="G7375" t="s">
        <v>127</v>
      </c>
      <c r="H7375">
        <v>0</v>
      </c>
      <c r="I7375" s="68" t="str">
        <f>VLOOKUP(E7375,Refs!$P$2:$R$29,3,FALSE)</f>
        <v>Y61</v>
      </c>
      <c r="J7375" s="68" t="str">
        <f>VLOOKUP(E7375,Refs!$P$2:$S$29,4,FALSE)</f>
        <v>East of England</v>
      </c>
      <c r="K7375" s="28" t="str">
        <f t="shared" si="234"/>
        <v/>
      </c>
    </row>
    <row r="7376" spans="1:11" x14ac:dyDescent="0.35">
      <c r="A7376" s="69">
        <f t="shared" si="235"/>
        <v>45809</v>
      </c>
      <c r="B7376" t="s">
        <v>921</v>
      </c>
      <c r="C7376" t="s">
        <v>270</v>
      </c>
      <c r="D7376" t="s">
        <v>898</v>
      </c>
      <c r="E7376" t="s">
        <v>312</v>
      </c>
      <c r="F7376" t="s">
        <v>313</v>
      </c>
      <c r="G7376" t="s">
        <v>128</v>
      </c>
      <c r="H7376">
        <v>3</v>
      </c>
      <c r="I7376" s="68" t="str">
        <f>VLOOKUP(E7376,Refs!$P$2:$R$29,3,FALSE)</f>
        <v>Y61</v>
      </c>
      <c r="J7376" s="68" t="str">
        <f>VLOOKUP(E7376,Refs!$P$2:$S$29,4,FALSE)</f>
        <v>East of England</v>
      </c>
      <c r="K7376" s="28">
        <f t="shared" si="234"/>
        <v>3</v>
      </c>
    </row>
    <row r="7377" spans="1:11" x14ac:dyDescent="0.35">
      <c r="A7377" s="69">
        <f t="shared" si="235"/>
        <v>45809</v>
      </c>
      <c r="B7377" t="s">
        <v>921</v>
      </c>
      <c r="C7377" t="s">
        <v>270</v>
      </c>
      <c r="D7377" t="s">
        <v>898</v>
      </c>
      <c r="E7377" t="s">
        <v>312</v>
      </c>
      <c r="F7377" t="s">
        <v>313</v>
      </c>
      <c r="G7377" t="s">
        <v>129</v>
      </c>
      <c r="H7377">
        <v>618</v>
      </c>
      <c r="I7377" s="68" t="str">
        <f>VLOOKUP(E7377,Refs!$P$2:$R$29,3,FALSE)</f>
        <v>Y61</v>
      </c>
      <c r="J7377" s="68" t="str">
        <f>VLOOKUP(E7377,Refs!$P$2:$S$29,4,FALSE)</f>
        <v>East of England</v>
      </c>
      <c r="K7377" s="28">
        <f t="shared" si="234"/>
        <v>618</v>
      </c>
    </row>
    <row r="7378" spans="1:11" x14ac:dyDescent="0.35">
      <c r="A7378" s="69">
        <f t="shared" si="235"/>
        <v>45809</v>
      </c>
      <c r="B7378" t="s">
        <v>921</v>
      </c>
      <c r="C7378" t="s">
        <v>270</v>
      </c>
      <c r="D7378" t="s">
        <v>898</v>
      </c>
      <c r="E7378" t="s">
        <v>312</v>
      </c>
      <c r="F7378" t="s">
        <v>313</v>
      </c>
      <c r="G7378" t="s">
        <v>130</v>
      </c>
      <c r="H7378">
        <v>539</v>
      </c>
      <c r="I7378" s="68" t="str">
        <f>VLOOKUP(E7378,Refs!$P$2:$R$29,3,FALSE)</f>
        <v>Y61</v>
      </c>
      <c r="J7378" s="68" t="str">
        <f>VLOOKUP(E7378,Refs!$P$2:$S$29,4,FALSE)</f>
        <v>East of England</v>
      </c>
      <c r="K7378" s="28">
        <f t="shared" si="234"/>
        <v>539</v>
      </c>
    </row>
    <row r="7379" spans="1:11" x14ac:dyDescent="0.35">
      <c r="A7379" s="69">
        <f t="shared" si="235"/>
        <v>45809</v>
      </c>
      <c r="B7379" t="s">
        <v>921</v>
      </c>
      <c r="C7379" t="s">
        <v>270</v>
      </c>
      <c r="D7379" t="s">
        <v>898</v>
      </c>
      <c r="E7379" t="s">
        <v>312</v>
      </c>
      <c r="F7379" t="s">
        <v>313</v>
      </c>
      <c r="G7379" t="s">
        <v>131</v>
      </c>
      <c r="H7379">
        <v>355</v>
      </c>
      <c r="I7379" s="68" t="str">
        <f>VLOOKUP(E7379,Refs!$P$2:$R$29,3,FALSE)</f>
        <v>Y61</v>
      </c>
      <c r="J7379" s="68" t="str">
        <f>VLOOKUP(E7379,Refs!$P$2:$S$29,4,FALSE)</f>
        <v>East of England</v>
      </c>
      <c r="K7379" s="28">
        <f t="shared" si="234"/>
        <v>355</v>
      </c>
    </row>
    <row r="7380" spans="1:11" x14ac:dyDescent="0.35">
      <c r="A7380" s="69">
        <f t="shared" si="235"/>
        <v>45809</v>
      </c>
      <c r="B7380" t="s">
        <v>921</v>
      </c>
      <c r="C7380" t="s">
        <v>270</v>
      </c>
      <c r="D7380" t="s">
        <v>898</v>
      </c>
      <c r="E7380" t="s">
        <v>312</v>
      </c>
      <c r="F7380" t="s">
        <v>313</v>
      </c>
      <c r="G7380" t="s">
        <v>132</v>
      </c>
      <c r="H7380">
        <v>1834</v>
      </c>
      <c r="I7380" s="68" t="str">
        <f>VLOOKUP(E7380,Refs!$P$2:$R$29,3,FALSE)</f>
        <v>Y61</v>
      </c>
      <c r="J7380" s="68" t="str">
        <f>VLOOKUP(E7380,Refs!$P$2:$S$29,4,FALSE)</f>
        <v>East of England</v>
      </c>
      <c r="K7380" s="28">
        <f t="shared" si="234"/>
        <v>1834</v>
      </c>
    </row>
    <row r="7381" spans="1:11" x14ac:dyDescent="0.35">
      <c r="A7381" s="69">
        <f t="shared" si="235"/>
        <v>45809</v>
      </c>
      <c r="B7381" t="s">
        <v>921</v>
      </c>
      <c r="C7381" t="s">
        <v>270</v>
      </c>
      <c r="D7381" t="s">
        <v>898</v>
      </c>
      <c r="E7381" t="s">
        <v>312</v>
      </c>
      <c r="F7381" t="s">
        <v>313</v>
      </c>
      <c r="G7381" t="s">
        <v>133</v>
      </c>
      <c r="H7381">
        <v>1648</v>
      </c>
      <c r="I7381" s="68" t="str">
        <f>VLOOKUP(E7381,Refs!$P$2:$R$29,3,FALSE)</f>
        <v>Y61</v>
      </c>
      <c r="J7381" s="68" t="str">
        <f>VLOOKUP(E7381,Refs!$P$2:$S$29,4,FALSE)</f>
        <v>East of England</v>
      </c>
      <c r="K7381" s="28">
        <f t="shared" si="234"/>
        <v>1648</v>
      </c>
    </row>
    <row r="7382" spans="1:11" x14ac:dyDescent="0.35">
      <c r="A7382" s="69">
        <f t="shared" si="235"/>
        <v>45809</v>
      </c>
      <c r="B7382" t="s">
        <v>921</v>
      </c>
      <c r="C7382" t="s">
        <v>270</v>
      </c>
      <c r="D7382" t="s">
        <v>898</v>
      </c>
      <c r="E7382" t="s">
        <v>312</v>
      </c>
      <c r="F7382" t="s">
        <v>313</v>
      </c>
      <c r="G7382" t="s">
        <v>134</v>
      </c>
      <c r="H7382">
        <v>391</v>
      </c>
      <c r="I7382" s="68" t="str">
        <f>VLOOKUP(E7382,Refs!$P$2:$R$29,3,FALSE)</f>
        <v>Y61</v>
      </c>
      <c r="J7382" s="68" t="str">
        <f>VLOOKUP(E7382,Refs!$P$2:$S$29,4,FALSE)</f>
        <v>East of England</v>
      </c>
      <c r="K7382" s="28">
        <f t="shared" si="234"/>
        <v>391</v>
      </c>
    </row>
    <row r="7383" spans="1:11" x14ac:dyDescent="0.35">
      <c r="A7383" s="69">
        <f t="shared" si="235"/>
        <v>45809</v>
      </c>
      <c r="B7383" t="s">
        <v>921</v>
      </c>
      <c r="C7383" t="s">
        <v>270</v>
      </c>
      <c r="D7383" t="s">
        <v>898</v>
      </c>
      <c r="E7383" t="s">
        <v>312</v>
      </c>
      <c r="F7383" t="s">
        <v>313</v>
      </c>
      <c r="G7383" t="s">
        <v>135</v>
      </c>
      <c r="H7383">
        <v>391</v>
      </c>
      <c r="I7383" s="68" t="str">
        <f>VLOOKUP(E7383,Refs!$P$2:$R$29,3,FALSE)</f>
        <v>Y61</v>
      </c>
      <c r="J7383" s="68" t="str">
        <f>VLOOKUP(E7383,Refs!$P$2:$S$29,4,FALSE)</f>
        <v>East of England</v>
      </c>
      <c r="K7383" s="28">
        <f t="shared" si="234"/>
        <v>391</v>
      </c>
    </row>
    <row r="7384" spans="1:11" x14ac:dyDescent="0.35">
      <c r="A7384" s="69">
        <f t="shared" si="235"/>
        <v>45809</v>
      </c>
      <c r="B7384" t="s">
        <v>921</v>
      </c>
      <c r="C7384" t="s">
        <v>270</v>
      </c>
      <c r="D7384" t="s">
        <v>898</v>
      </c>
      <c r="E7384" t="s">
        <v>312</v>
      </c>
      <c r="F7384" t="s">
        <v>313</v>
      </c>
      <c r="G7384" t="s">
        <v>136</v>
      </c>
      <c r="H7384">
        <v>63</v>
      </c>
      <c r="I7384" s="68" t="str">
        <f>VLOOKUP(E7384,Refs!$P$2:$R$29,3,FALSE)</f>
        <v>Y61</v>
      </c>
      <c r="J7384" s="68" t="str">
        <f>VLOOKUP(E7384,Refs!$P$2:$S$29,4,FALSE)</f>
        <v>East of England</v>
      </c>
      <c r="K7384" s="28">
        <f t="shared" si="234"/>
        <v>63</v>
      </c>
    </row>
    <row r="7385" spans="1:11" x14ac:dyDescent="0.35">
      <c r="A7385" s="69">
        <f t="shared" si="235"/>
        <v>45809</v>
      </c>
      <c r="B7385" t="s">
        <v>921</v>
      </c>
      <c r="C7385" t="s">
        <v>270</v>
      </c>
      <c r="D7385" t="s">
        <v>898</v>
      </c>
      <c r="E7385" t="s">
        <v>312</v>
      </c>
      <c r="F7385" t="s">
        <v>313</v>
      </c>
      <c r="G7385" t="s">
        <v>137</v>
      </c>
      <c r="H7385">
        <v>55</v>
      </c>
      <c r="I7385" s="68" t="str">
        <f>VLOOKUP(E7385,Refs!$P$2:$R$29,3,FALSE)</f>
        <v>Y61</v>
      </c>
      <c r="J7385" s="68" t="str">
        <f>VLOOKUP(E7385,Refs!$P$2:$S$29,4,FALSE)</f>
        <v>East of England</v>
      </c>
      <c r="K7385" s="28">
        <f t="shared" si="234"/>
        <v>55</v>
      </c>
    </row>
    <row r="7386" spans="1:11" x14ac:dyDescent="0.35">
      <c r="A7386" s="69">
        <f t="shared" si="235"/>
        <v>45809</v>
      </c>
      <c r="B7386" t="s">
        <v>921</v>
      </c>
      <c r="C7386" t="s">
        <v>270</v>
      </c>
      <c r="D7386" t="s">
        <v>898</v>
      </c>
      <c r="E7386" t="s">
        <v>312</v>
      </c>
      <c r="F7386" t="s">
        <v>313</v>
      </c>
      <c r="G7386" t="s">
        <v>138</v>
      </c>
      <c r="H7386">
        <v>2</v>
      </c>
      <c r="I7386" s="68" t="str">
        <f>VLOOKUP(E7386,Refs!$P$2:$R$29,3,FALSE)</f>
        <v>Y61</v>
      </c>
      <c r="J7386" s="68" t="str">
        <f>VLOOKUP(E7386,Refs!$P$2:$S$29,4,FALSE)</f>
        <v>East of England</v>
      </c>
      <c r="K7386" s="28">
        <f t="shared" si="234"/>
        <v>2</v>
      </c>
    </row>
    <row r="7387" spans="1:11" x14ac:dyDescent="0.35">
      <c r="A7387" s="69">
        <f t="shared" si="235"/>
        <v>45809</v>
      </c>
      <c r="B7387" t="s">
        <v>921</v>
      </c>
      <c r="C7387" t="s">
        <v>270</v>
      </c>
      <c r="D7387" t="s">
        <v>898</v>
      </c>
      <c r="E7387" t="s">
        <v>312</v>
      </c>
      <c r="F7387" t="s">
        <v>313</v>
      </c>
      <c r="G7387" t="s">
        <v>139</v>
      </c>
      <c r="H7387">
        <v>1</v>
      </c>
      <c r="I7387" s="68" t="str">
        <f>VLOOKUP(E7387,Refs!$P$2:$R$29,3,FALSE)</f>
        <v>Y61</v>
      </c>
      <c r="J7387" s="68" t="str">
        <f>VLOOKUP(E7387,Refs!$P$2:$S$29,4,FALSE)</f>
        <v>East of England</v>
      </c>
      <c r="K7387" s="28">
        <f t="shared" si="234"/>
        <v>1</v>
      </c>
    </row>
    <row r="7388" spans="1:11" x14ac:dyDescent="0.35">
      <c r="A7388" s="69">
        <f t="shared" si="235"/>
        <v>45809</v>
      </c>
      <c r="B7388" t="s">
        <v>921</v>
      </c>
      <c r="C7388" t="s">
        <v>270</v>
      </c>
      <c r="D7388" t="s">
        <v>898</v>
      </c>
      <c r="E7388" t="s">
        <v>312</v>
      </c>
      <c r="F7388" t="s">
        <v>313</v>
      </c>
      <c r="G7388" t="s">
        <v>140</v>
      </c>
      <c r="H7388">
        <v>0</v>
      </c>
      <c r="I7388" s="68" t="str">
        <f>VLOOKUP(E7388,Refs!$P$2:$R$29,3,FALSE)</f>
        <v>Y61</v>
      </c>
      <c r="J7388" s="68" t="str">
        <f>VLOOKUP(E7388,Refs!$P$2:$S$29,4,FALSE)</f>
        <v>East of England</v>
      </c>
      <c r="K7388" s="28" t="str">
        <f t="shared" si="234"/>
        <v/>
      </c>
    </row>
    <row r="7389" spans="1:11" x14ac:dyDescent="0.35">
      <c r="A7389" s="69">
        <f t="shared" si="235"/>
        <v>45809</v>
      </c>
      <c r="B7389" t="s">
        <v>921</v>
      </c>
      <c r="C7389" t="s">
        <v>270</v>
      </c>
      <c r="D7389" t="s">
        <v>898</v>
      </c>
      <c r="E7389" t="s">
        <v>312</v>
      </c>
      <c r="F7389" t="s">
        <v>313</v>
      </c>
      <c r="G7389" t="s">
        <v>141</v>
      </c>
      <c r="H7389">
        <v>0</v>
      </c>
      <c r="I7389" s="68" t="str">
        <f>VLOOKUP(E7389,Refs!$P$2:$R$29,3,FALSE)</f>
        <v>Y61</v>
      </c>
      <c r="J7389" s="68" t="str">
        <f>VLOOKUP(E7389,Refs!$P$2:$S$29,4,FALSE)</f>
        <v>East of England</v>
      </c>
      <c r="K7389" s="28" t="str">
        <f t="shared" si="234"/>
        <v/>
      </c>
    </row>
    <row r="7390" spans="1:11" x14ac:dyDescent="0.35">
      <c r="A7390" s="69">
        <f t="shared" si="235"/>
        <v>45809</v>
      </c>
      <c r="B7390" t="s">
        <v>921</v>
      </c>
      <c r="C7390" t="s">
        <v>270</v>
      </c>
      <c r="D7390" t="s">
        <v>898</v>
      </c>
      <c r="E7390" t="s">
        <v>312</v>
      </c>
      <c r="F7390" t="s">
        <v>313</v>
      </c>
      <c r="G7390" t="s">
        <v>730</v>
      </c>
      <c r="H7390">
        <v>54</v>
      </c>
      <c r="I7390" s="68" t="str">
        <f>VLOOKUP(E7390,Refs!$P$2:$R$29,3,FALSE)</f>
        <v>Y61</v>
      </c>
      <c r="J7390" s="68" t="str">
        <f>VLOOKUP(E7390,Refs!$P$2:$S$29,4,FALSE)</f>
        <v>East of England</v>
      </c>
      <c r="K7390" s="28">
        <f t="shared" si="234"/>
        <v>54</v>
      </c>
    </row>
    <row r="7391" spans="1:11" x14ac:dyDescent="0.35">
      <c r="A7391" s="69">
        <f t="shared" si="235"/>
        <v>45809</v>
      </c>
      <c r="B7391" t="s">
        <v>921</v>
      </c>
      <c r="C7391" t="s">
        <v>270</v>
      </c>
      <c r="D7391" t="s">
        <v>898</v>
      </c>
      <c r="E7391" t="s">
        <v>312</v>
      </c>
      <c r="F7391" t="s">
        <v>313</v>
      </c>
      <c r="G7391" t="s">
        <v>729</v>
      </c>
      <c r="H7391">
        <v>3</v>
      </c>
      <c r="I7391" s="68" t="str">
        <f>VLOOKUP(E7391,Refs!$P$2:$R$29,3,FALSE)</f>
        <v>Y61</v>
      </c>
      <c r="J7391" s="68" t="str">
        <f>VLOOKUP(E7391,Refs!$P$2:$S$29,4,FALSE)</f>
        <v>East of England</v>
      </c>
      <c r="K7391" s="28">
        <f t="shared" si="234"/>
        <v>3</v>
      </c>
    </row>
    <row r="7392" spans="1:11" x14ac:dyDescent="0.35">
      <c r="A7392" s="69">
        <f t="shared" si="235"/>
        <v>45809</v>
      </c>
      <c r="B7392" t="s">
        <v>921</v>
      </c>
      <c r="C7392" t="s">
        <v>270</v>
      </c>
      <c r="D7392" t="s">
        <v>898</v>
      </c>
      <c r="E7392" t="s">
        <v>312</v>
      </c>
      <c r="F7392" t="s">
        <v>313</v>
      </c>
      <c r="G7392" t="s">
        <v>732</v>
      </c>
      <c r="H7392">
        <v>80</v>
      </c>
      <c r="I7392" s="68" t="str">
        <f>VLOOKUP(E7392,Refs!$P$2:$R$29,3,FALSE)</f>
        <v>Y61</v>
      </c>
      <c r="J7392" s="68" t="str">
        <f>VLOOKUP(E7392,Refs!$P$2:$S$29,4,FALSE)</f>
        <v>East of England</v>
      </c>
      <c r="K7392" s="28">
        <f t="shared" si="234"/>
        <v>80</v>
      </c>
    </row>
    <row r="7393" spans="1:11" x14ac:dyDescent="0.35">
      <c r="A7393" s="69">
        <f t="shared" si="235"/>
        <v>45809</v>
      </c>
      <c r="B7393" t="s">
        <v>921</v>
      </c>
      <c r="C7393" t="s">
        <v>270</v>
      </c>
      <c r="D7393" t="s">
        <v>898</v>
      </c>
      <c r="E7393" t="s">
        <v>312</v>
      </c>
      <c r="F7393" t="s">
        <v>313</v>
      </c>
      <c r="G7393" t="s">
        <v>731</v>
      </c>
      <c r="H7393">
        <v>14</v>
      </c>
      <c r="I7393" s="68" t="str">
        <f>VLOOKUP(E7393,Refs!$P$2:$R$29,3,FALSE)</f>
        <v>Y61</v>
      </c>
      <c r="J7393" s="68" t="str">
        <f>VLOOKUP(E7393,Refs!$P$2:$S$29,4,FALSE)</f>
        <v>East of England</v>
      </c>
      <c r="K7393" s="28">
        <f t="shared" si="234"/>
        <v>14</v>
      </c>
    </row>
    <row r="13258" spans="1:1" x14ac:dyDescent="0.35">
      <c r="A13258" s="28"/>
    </row>
    <row r="29610" spans="1:1" x14ac:dyDescent="0.35">
      <c r="A29610" s="28"/>
    </row>
    <row r="35158" spans="1:1" x14ac:dyDescent="0.35">
      <c r="A35158" s="28"/>
    </row>
    <row r="44488" spans="1:11" s="28" customFormat="1" x14ac:dyDescent="0.35">
      <c r="A44488"/>
      <c r="B44488"/>
      <c r="C44488"/>
      <c r="D44488"/>
      <c r="E44488"/>
      <c r="F44488"/>
      <c r="G44488"/>
      <c r="H44488"/>
      <c r="I44488"/>
      <c r="J44488"/>
      <c r="K44488"/>
    </row>
    <row r="45424" ht="15" customHeight="1" x14ac:dyDescent="0.35"/>
    <row r="45425" ht="15" customHeight="1" x14ac:dyDescent="0.35"/>
    <row r="45426" ht="15" customHeight="1" x14ac:dyDescent="0.35"/>
    <row r="45427" ht="15" customHeight="1" x14ac:dyDescent="0.35"/>
    <row r="45428" ht="15" customHeight="1" x14ac:dyDescent="0.35"/>
    <row r="45429" ht="15" customHeight="1" x14ac:dyDescent="0.35"/>
    <row r="45430" ht="15" customHeight="1" x14ac:dyDescent="0.35"/>
    <row r="45431" ht="15" customHeight="1" x14ac:dyDescent="0.35"/>
    <row r="45432" ht="15" customHeight="1" x14ac:dyDescent="0.35"/>
    <row r="45433" ht="15" customHeight="1" x14ac:dyDescent="0.35"/>
    <row r="45434" ht="15" customHeight="1" x14ac:dyDescent="0.35"/>
    <row r="45435" ht="15" customHeight="1" x14ac:dyDescent="0.35"/>
    <row r="45436" ht="15" customHeight="1" x14ac:dyDescent="0.35"/>
    <row r="45437" ht="15" customHeight="1" x14ac:dyDescent="0.35"/>
    <row r="45438" ht="15" customHeight="1" x14ac:dyDescent="0.35"/>
    <row r="45439" ht="15" customHeight="1" x14ac:dyDescent="0.35"/>
    <row r="45440" ht="15" customHeight="1" x14ac:dyDescent="0.35"/>
    <row r="45441" ht="15" customHeight="1" x14ac:dyDescent="0.35"/>
    <row r="45442" ht="15" customHeight="1" x14ac:dyDescent="0.35"/>
    <row r="45443" ht="15" customHeight="1" x14ac:dyDescent="0.35"/>
    <row r="45444" ht="15" customHeight="1" x14ac:dyDescent="0.35"/>
    <row r="45445" ht="15" customHeight="1" x14ac:dyDescent="0.35"/>
    <row r="45446" ht="15" customHeight="1" x14ac:dyDescent="0.35"/>
    <row r="45447" ht="15" customHeight="1" x14ac:dyDescent="0.35"/>
    <row r="45448" ht="15" customHeight="1" x14ac:dyDescent="0.35"/>
    <row r="45449" ht="15" customHeight="1" x14ac:dyDescent="0.35"/>
    <row r="45450" ht="15" customHeight="1" x14ac:dyDescent="0.35"/>
    <row r="45451" ht="15" customHeight="1" x14ac:dyDescent="0.35"/>
    <row r="45452" ht="15" customHeight="1" x14ac:dyDescent="0.35"/>
    <row r="45453" ht="15" customHeight="1" x14ac:dyDescent="0.35"/>
    <row r="45454" ht="15" customHeight="1" x14ac:dyDescent="0.35"/>
    <row r="45455" ht="15" customHeight="1" x14ac:dyDescent="0.35"/>
    <row r="45456" ht="15" customHeight="1" x14ac:dyDescent="0.35"/>
    <row r="45457" ht="15" customHeight="1" x14ac:dyDescent="0.35"/>
    <row r="45458" ht="15" customHeight="1" x14ac:dyDescent="0.35"/>
    <row r="45459" ht="15" customHeight="1" x14ac:dyDescent="0.35"/>
    <row r="45460" ht="15" customHeight="1" x14ac:dyDescent="0.35"/>
    <row r="45461" ht="15" customHeight="1" x14ac:dyDescent="0.35"/>
    <row r="45462" ht="15" customHeight="1" x14ac:dyDescent="0.35"/>
    <row r="45463" ht="15" customHeight="1" x14ac:dyDescent="0.35"/>
    <row r="45464" ht="15" customHeight="1" x14ac:dyDescent="0.35"/>
    <row r="45465" ht="15" customHeight="1" x14ac:dyDescent="0.35"/>
    <row r="45466" ht="15" customHeight="1" x14ac:dyDescent="0.35"/>
    <row r="45467" ht="15" customHeight="1" x14ac:dyDescent="0.35"/>
    <row r="45468" ht="15" customHeight="1" x14ac:dyDescent="0.35"/>
    <row r="45469" ht="15" customHeight="1" x14ac:dyDescent="0.35"/>
    <row r="45470" ht="15" customHeight="1" x14ac:dyDescent="0.35"/>
    <row r="45471" ht="15" customHeight="1" x14ac:dyDescent="0.35"/>
    <row r="45472" ht="15" customHeight="1" x14ac:dyDescent="0.35"/>
    <row r="45473" ht="15" customHeight="1" x14ac:dyDescent="0.35"/>
    <row r="45474" ht="15" customHeight="1" x14ac:dyDescent="0.35"/>
    <row r="45475" ht="15" customHeight="1" x14ac:dyDescent="0.35"/>
    <row r="45476" ht="15" customHeight="1" x14ac:dyDescent="0.35"/>
    <row r="45477" ht="15" customHeight="1" x14ac:dyDescent="0.35"/>
    <row r="45478" ht="15" customHeight="1" x14ac:dyDescent="0.35"/>
    <row r="45479" ht="15" customHeight="1" x14ac:dyDescent="0.35"/>
    <row r="45480" ht="15" customHeight="1" x14ac:dyDescent="0.35"/>
    <row r="45481" ht="15" customHeight="1" x14ac:dyDescent="0.35"/>
    <row r="45482" ht="15" customHeight="1" x14ac:dyDescent="0.35"/>
    <row r="45483" ht="15" customHeight="1" x14ac:dyDescent="0.35"/>
    <row r="45484" ht="15" customHeight="1" x14ac:dyDescent="0.35"/>
    <row r="45485" ht="15" customHeight="1" x14ac:dyDescent="0.35"/>
    <row r="45486" ht="15" customHeight="1" x14ac:dyDescent="0.35"/>
    <row r="45487" ht="15" customHeight="1" x14ac:dyDescent="0.35"/>
    <row r="45488" ht="15" customHeight="1" x14ac:dyDescent="0.35"/>
    <row r="45489" ht="15" customHeight="1" x14ac:dyDescent="0.35"/>
    <row r="45490" ht="15" customHeight="1" x14ac:dyDescent="0.35"/>
    <row r="45491" ht="15" customHeight="1" x14ac:dyDescent="0.35"/>
    <row r="45492" ht="15" customHeight="1" x14ac:dyDescent="0.35"/>
    <row r="45493" ht="15" customHeight="1" x14ac:dyDescent="0.35"/>
    <row r="45494" ht="15" customHeight="1" x14ac:dyDescent="0.35"/>
    <row r="45495" ht="15" customHeight="1" x14ac:dyDescent="0.35"/>
    <row r="45496" ht="15" customHeight="1" x14ac:dyDescent="0.35"/>
    <row r="45497" ht="15" customHeight="1" x14ac:dyDescent="0.35"/>
    <row r="45498" ht="15" customHeight="1" x14ac:dyDescent="0.35"/>
    <row r="45499" ht="15" customHeight="1" x14ac:dyDescent="0.35"/>
    <row r="45500" ht="15" customHeight="1" x14ac:dyDescent="0.35"/>
    <row r="45501" ht="15" customHeight="1" x14ac:dyDescent="0.35"/>
    <row r="45502" ht="15" customHeight="1" x14ac:dyDescent="0.35"/>
    <row r="45503" ht="15" customHeight="1" x14ac:dyDescent="0.35"/>
    <row r="45504" ht="15" customHeight="1" x14ac:dyDescent="0.35"/>
    <row r="45505" ht="15" customHeight="1" x14ac:dyDescent="0.35"/>
    <row r="45506" ht="15" customHeight="1" x14ac:dyDescent="0.35"/>
    <row r="45507" ht="15" customHeight="1" x14ac:dyDescent="0.35"/>
    <row r="45508" ht="15" customHeight="1" x14ac:dyDescent="0.35"/>
    <row r="45509" ht="15" customHeight="1" x14ac:dyDescent="0.35"/>
    <row r="45510" ht="15" customHeight="1" x14ac:dyDescent="0.35"/>
    <row r="45511" ht="15" customHeight="1" x14ac:dyDescent="0.35"/>
    <row r="45512" ht="15" customHeight="1" x14ac:dyDescent="0.35"/>
    <row r="45513" ht="15" customHeight="1" x14ac:dyDescent="0.35"/>
    <row r="45514" ht="15" customHeight="1" x14ac:dyDescent="0.35"/>
    <row r="45515" ht="15" customHeight="1" x14ac:dyDescent="0.35"/>
    <row r="45516" ht="15" customHeight="1" x14ac:dyDescent="0.35"/>
    <row r="45517" ht="15" customHeight="1" x14ac:dyDescent="0.35"/>
    <row r="45518" ht="15" customHeight="1" x14ac:dyDescent="0.35"/>
    <row r="45519" ht="15" customHeight="1" x14ac:dyDescent="0.35"/>
    <row r="45520" ht="15" customHeight="1" x14ac:dyDescent="0.35"/>
    <row r="45521" ht="15" customHeight="1" x14ac:dyDescent="0.35"/>
    <row r="45522" ht="15" customHeight="1" x14ac:dyDescent="0.35"/>
    <row r="45523" ht="15" customHeight="1" x14ac:dyDescent="0.35"/>
    <row r="45524" ht="15" customHeight="1" x14ac:dyDescent="0.35"/>
    <row r="45525" ht="15" customHeight="1" x14ac:dyDescent="0.35"/>
    <row r="45526" ht="15" customHeight="1" x14ac:dyDescent="0.35"/>
    <row r="45527" ht="15" customHeight="1" x14ac:dyDescent="0.35"/>
    <row r="45528" ht="15" customHeight="1" x14ac:dyDescent="0.35"/>
    <row r="45529" ht="15" customHeight="1" x14ac:dyDescent="0.35"/>
    <row r="45530" ht="15" customHeight="1" x14ac:dyDescent="0.35"/>
    <row r="45531" ht="15" customHeight="1" x14ac:dyDescent="0.35"/>
    <row r="45532" ht="15" customHeight="1" x14ac:dyDescent="0.35"/>
    <row r="45533" ht="15" customHeight="1" x14ac:dyDescent="0.35"/>
    <row r="45534" ht="15" customHeight="1" x14ac:dyDescent="0.35"/>
    <row r="45535" ht="15" customHeight="1" x14ac:dyDescent="0.35"/>
    <row r="45536" ht="15" customHeight="1" x14ac:dyDescent="0.35"/>
    <row r="45537" ht="15" customHeight="1" x14ac:dyDescent="0.35"/>
    <row r="45538" ht="15" customHeight="1" x14ac:dyDescent="0.35"/>
    <row r="45539" ht="15" customHeight="1" x14ac:dyDescent="0.35"/>
    <row r="45540" ht="15" customHeight="1" x14ac:dyDescent="0.35"/>
  </sheetData>
  <autoFilter ref="A1:L4929" xr:uid="{C6AFBE87-2B92-49FD-9BDD-AF6174D5BBFD}"/>
  <sortState xmlns:xlrd2="http://schemas.microsoft.com/office/spreadsheetml/2017/richdata2" ref="A2:H4929">
    <sortCondition ref="G2:G4929"/>
  </sortState>
  <phoneticPr fontId="19" type="noConversion"/>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A54-9CEB-4D99-A392-D1BD3728AFB3}">
  <sheetPr codeName="Sheet7">
    <tabColor rgb="FFFFFF00"/>
  </sheetPr>
  <dimension ref="A1:U123"/>
  <sheetViews>
    <sheetView zoomScaleNormal="100" workbookViewId="0"/>
  </sheetViews>
  <sheetFormatPr defaultRowHeight="14.5" x14ac:dyDescent="0.35"/>
  <cols>
    <col min="2" max="2" width="52.453125" bestFit="1" customWidth="1"/>
    <col min="3" max="3" width="59.453125" bestFit="1" customWidth="1"/>
    <col min="7" max="7" width="33" customWidth="1"/>
    <col min="11" max="11" width="10.54296875" bestFit="1" customWidth="1"/>
    <col min="13" max="14" width="11.54296875" bestFit="1" customWidth="1"/>
    <col min="17" max="17" width="49.54296875" bestFit="1" customWidth="1"/>
    <col min="19" max="19" width="16.54296875" customWidth="1"/>
  </cols>
  <sheetData>
    <row r="1" spans="1:21" x14ac:dyDescent="0.35">
      <c r="A1" s="1" t="s">
        <v>528</v>
      </c>
      <c r="B1" s="1"/>
      <c r="C1" t="s">
        <v>529</v>
      </c>
      <c r="D1" s="1"/>
      <c r="E1" s="1"/>
      <c r="F1" s="1" t="s">
        <v>766</v>
      </c>
      <c r="G1" s="1"/>
      <c r="I1" s="1"/>
      <c r="J1" s="1"/>
      <c r="K1" s="1" t="s">
        <v>530</v>
      </c>
      <c r="M1" s="1" t="s">
        <v>531</v>
      </c>
      <c r="N1" s="1" t="s">
        <v>532</v>
      </c>
      <c r="P1" s="38" t="s">
        <v>533</v>
      </c>
      <c r="Q1" s="38" t="s">
        <v>534</v>
      </c>
      <c r="R1" s="38" t="s">
        <v>535</v>
      </c>
      <c r="S1" s="38" t="s">
        <v>360</v>
      </c>
      <c r="T1" s="38" t="s">
        <v>536</v>
      </c>
      <c r="U1" s="38" t="s">
        <v>785</v>
      </c>
    </row>
    <row r="2" spans="1:21" x14ac:dyDescent="0.35">
      <c r="A2" t="s">
        <v>245</v>
      </c>
      <c r="B2" t="s">
        <v>202</v>
      </c>
      <c r="C2" t="s">
        <v>202</v>
      </c>
      <c r="D2" t="s">
        <v>537</v>
      </c>
      <c r="F2" s="51" t="s">
        <v>10</v>
      </c>
      <c r="G2" s="51" t="s">
        <v>39</v>
      </c>
      <c r="K2" s="162">
        <v>45748</v>
      </c>
      <c r="M2" s="163">
        <v>45748</v>
      </c>
      <c r="N2" s="163">
        <v>45820</v>
      </c>
      <c r="P2" s="164" t="s">
        <v>298</v>
      </c>
      <c r="Q2" s="30" t="s">
        <v>299</v>
      </c>
      <c r="R2" s="30" t="s">
        <v>246</v>
      </c>
      <c r="S2" s="30" t="s">
        <v>247</v>
      </c>
      <c r="T2" s="30" t="s">
        <v>282</v>
      </c>
      <c r="U2" s="30" t="s">
        <v>283</v>
      </c>
    </row>
    <row r="3" spans="1:21" x14ac:dyDescent="0.35">
      <c r="B3" s="165" t="s">
        <v>242</v>
      </c>
      <c r="C3" s="165" t="s">
        <v>242</v>
      </c>
      <c r="F3" s="51" t="s">
        <v>70</v>
      </c>
      <c r="G3" s="51" t="s">
        <v>142</v>
      </c>
      <c r="K3" s="162">
        <v>45778</v>
      </c>
      <c r="M3" s="163">
        <v>45778</v>
      </c>
      <c r="N3" s="163">
        <v>45848</v>
      </c>
      <c r="P3" s="164" t="s">
        <v>300</v>
      </c>
      <c r="Q3" s="30" t="s">
        <v>301</v>
      </c>
      <c r="R3" s="30" t="s">
        <v>246</v>
      </c>
      <c r="S3" s="30" t="s">
        <v>247</v>
      </c>
      <c r="T3" s="30" t="s">
        <v>284</v>
      </c>
      <c r="U3" s="30" t="s">
        <v>285</v>
      </c>
    </row>
    <row r="4" spans="1:21" x14ac:dyDescent="0.35">
      <c r="A4" s="39" t="s">
        <v>246</v>
      </c>
      <c r="B4" t="s">
        <v>247</v>
      </c>
      <c r="C4" t="str">
        <f>B4</f>
        <v>North East and Yorkshire</v>
      </c>
      <c r="D4" t="s">
        <v>360</v>
      </c>
      <c r="F4" s="51" t="s">
        <v>20</v>
      </c>
      <c r="G4" s="51" t="s">
        <v>41</v>
      </c>
      <c r="K4" s="162">
        <v>45809</v>
      </c>
      <c r="M4" s="163">
        <v>45809</v>
      </c>
      <c r="N4" s="163">
        <v>45883</v>
      </c>
      <c r="P4" s="164" t="s">
        <v>302</v>
      </c>
      <c r="Q4" s="30" t="s">
        <v>303</v>
      </c>
      <c r="R4" s="30" t="s">
        <v>248</v>
      </c>
      <c r="S4" s="30" t="s">
        <v>249</v>
      </c>
      <c r="T4" s="30" t="s">
        <v>280</v>
      </c>
      <c r="U4" s="30" t="s">
        <v>353</v>
      </c>
    </row>
    <row r="5" spans="1:21" x14ac:dyDescent="0.35">
      <c r="A5" s="39" t="s">
        <v>248</v>
      </c>
      <c r="B5" s="39" t="s">
        <v>249</v>
      </c>
      <c r="C5" t="str">
        <f t="shared" ref="C5:C12" si="0">B5</f>
        <v>North West</v>
      </c>
      <c r="D5" t="s">
        <v>360</v>
      </c>
      <c r="F5" s="51" t="s">
        <v>23</v>
      </c>
      <c r="G5" s="51" t="s">
        <v>45</v>
      </c>
      <c r="K5" s="162">
        <v>45839</v>
      </c>
      <c r="M5" s="163">
        <v>45839</v>
      </c>
      <c r="N5" s="163">
        <v>45911</v>
      </c>
      <c r="P5" s="30" t="s">
        <v>782</v>
      </c>
      <c r="Q5" s="30" t="s">
        <v>251</v>
      </c>
      <c r="R5" s="30" t="s">
        <v>250</v>
      </c>
      <c r="S5" s="30" t="s">
        <v>251</v>
      </c>
      <c r="T5" s="30" t="s">
        <v>281</v>
      </c>
      <c r="U5" s="30" t="s">
        <v>786</v>
      </c>
    </row>
    <row r="6" spans="1:21" x14ac:dyDescent="0.35">
      <c r="A6" s="39" t="s">
        <v>250</v>
      </c>
      <c r="B6" s="39" t="s">
        <v>251</v>
      </c>
      <c r="C6" t="str">
        <f t="shared" ref="C6:C10" si="1">B6</f>
        <v>Midlands</v>
      </c>
      <c r="D6" t="s">
        <v>360</v>
      </c>
      <c r="F6" s="51" t="s">
        <v>19</v>
      </c>
      <c r="G6" s="51" t="s">
        <v>40</v>
      </c>
      <c r="K6" s="162">
        <v>45870</v>
      </c>
      <c r="M6" s="163">
        <v>45870</v>
      </c>
      <c r="N6" s="163">
        <v>45939</v>
      </c>
      <c r="P6" s="164" t="s">
        <v>304</v>
      </c>
      <c r="Q6" s="30" t="s">
        <v>305</v>
      </c>
      <c r="R6" s="30" t="s">
        <v>252</v>
      </c>
      <c r="S6" s="30" t="s">
        <v>253</v>
      </c>
      <c r="T6" s="30" t="s">
        <v>268</v>
      </c>
      <c r="U6" s="30" t="s">
        <v>269</v>
      </c>
    </row>
    <row r="7" spans="1:21" x14ac:dyDescent="0.35">
      <c r="A7" s="39" t="s">
        <v>252</v>
      </c>
      <c r="B7" s="39" t="s">
        <v>253</v>
      </c>
      <c r="C7" t="str">
        <f t="shared" si="1"/>
        <v>East of England</v>
      </c>
      <c r="D7" t="s">
        <v>360</v>
      </c>
      <c r="F7" s="51" t="s">
        <v>21</v>
      </c>
      <c r="G7" s="51" t="s">
        <v>539</v>
      </c>
      <c r="K7" s="162">
        <v>45901</v>
      </c>
      <c r="M7" s="163">
        <v>45901</v>
      </c>
      <c r="N7" s="163">
        <v>45974</v>
      </c>
      <c r="P7" s="164" t="s">
        <v>306</v>
      </c>
      <c r="Q7" s="30" t="s">
        <v>307</v>
      </c>
      <c r="R7" s="30" t="s">
        <v>252</v>
      </c>
      <c r="S7" s="30" t="s">
        <v>253</v>
      </c>
      <c r="T7" s="30" t="s">
        <v>268</v>
      </c>
      <c r="U7" s="30" t="s">
        <v>269</v>
      </c>
    </row>
    <row r="8" spans="1:21" x14ac:dyDescent="0.35">
      <c r="A8" s="39" t="s">
        <v>254</v>
      </c>
      <c r="B8" s="39" t="s">
        <v>255</v>
      </c>
      <c r="C8" t="str">
        <f t="shared" si="1"/>
        <v>London</v>
      </c>
      <c r="D8" t="s">
        <v>360</v>
      </c>
      <c r="F8" s="51" t="s">
        <v>71</v>
      </c>
      <c r="G8" s="51" t="s">
        <v>212</v>
      </c>
      <c r="K8" s="162">
        <v>45931</v>
      </c>
      <c r="M8" s="163">
        <v>45931</v>
      </c>
      <c r="N8" s="163">
        <v>46002</v>
      </c>
      <c r="P8" s="164" t="s">
        <v>308</v>
      </c>
      <c r="Q8" s="30" t="s">
        <v>309</v>
      </c>
      <c r="R8" s="30" t="s">
        <v>252</v>
      </c>
      <c r="S8" s="30" t="s">
        <v>253</v>
      </c>
      <c r="T8" s="30" t="s">
        <v>270</v>
      </c>
      <c r="U8" s="30" t="s">
        <v>271</v>
      </c>
    </row>
    <row r="9" spans="1:21" x14ac:dyDescent="0.35">
      <c r="A9" s="39" t="s">
        <v>256</v>
      </c>
      <c r="B9" s="39" t="s">
        <v>257</v>
      </c>
      <c r="C9" t="str">
        <f t="shared" si="1"/>
        <v>South East</v>
      </c>
      <c r="D9" t="s">
        <v>360</v>
      </c>
      <c r="F9" s="51" t="s">
        <v>72</v>
      </c>
      <c r="G9" s="51" t="s">
        <v>540</v>
      </c>
      <c r="K9" s="162">
        <v>45962</v>
      </c>
      <c r="M9" s="163">
        <v>45962</v>
      </c>
      <c r="N9" s="163">
        <v>46030</v>
      </c>
      <c r="P9" s="164" t="s">
        <v>310</v>
      </c>
      <c r="Q9" s="30" t="s">
        <v>311</v>
      </c>
      <c r="R9" s="30" t="s">
        <v>252</v>
      </c>
      <c r="S9" s="30" t="s">
        <v>253</v>
      </c>
      <c r="T9" s="30" t="s">
        <v>266</v>
      </c>
      <c r="U9" s="30" t="s">
        <v>267</v>
      </c>
    </row>
    <row r="10" spans="1:21" x14ac:dyDescent="0.35">
      <c r="A10" s="39" t="s">
        <v>258</v>
      </c>
      <c r="B10" s="39" t="s">
        <v>259</v>
      </c>
      <c r="C10" t="str">
        <f t="shared" si="1"/>
        <v>South West</v>
      </c>
      <c r="D10" t="s">
        <v>360</v>
      </c>
      <c r="F10" s="51" t="s">
        <v>73</v>
      </c>
      <c r="G10" s="51" t="s">
        <v>541</v>
      </c>
      <c r="K10" s="162">
        <v>45992</v>
      </c>
      <c r="M10" s="163">
        <v>45992</v>
      </c>
      <c r="N10" s="163">
        <v>46065</v>
      </c>
      <c r="P10" s="164" t="s">
        <v>312</v>
      </c>
      <c r="Q10" s="30" t="s">
        <v>313</v>
      </c>
      <c r="R10" s="30" t="s">
        <v>252</v>
      </c>
      <c r="S10" s="30" t="s">
        <v>253</v>
      </c>
      <c r="T10" s="30" t="s">
        <v>270</v>
      </c>
      <c r="U10" s="30" t="s">
        <v>271</v>
      </c>
    </row>
    <row r="11" spans="1:21" x14ac:dyDescent="0.35">
      <c r="A11" s="39"/>
      <c r="F11" s="51" t="s">
        <v>74</v>
      </c>
      <c r="G11" s="51" t="s">
        <v>146</v>
      </c>
      <c r="K11" s="162">
        <v>46023</v>
      </c>
      <c r="P11" s="164" t="s">
        <v>314</v>
      </c>
      <c r="Q11" s="30" t="s">
        <v>315</v>
      </c>
      <c r="R11" s="30" t="s">
        <v>252</v>
      </c>
      <c r="S11" s="30" t="s">
        <v>253</v>
      </c>
      <c r="T11" s="30" t="s">
        <v>288</v>
      </c>
      <c r="U11" s="30" t="s">
        <v>289</v>
      </c>
    </row>
    <row r="12" spans="1:21" x14ac:dyDescent="0.35">
      <c r="B12" s="165" t="s">
        <v>242</v>
      </c>
      <c r="C12" t="str">
        <f t="shared" si="0"/>
        <v>-----------</v>
      </c>
      <c r="F12" s="51" t="s">
        <v>75</v>
      </c>
      <c r="G12" s="51" t="s">
        <v>542</v>
      </c>
      <c r="K12" s="162">
        <v>46054</v>
      </c>
      <c r="P12" s="164" t="s">
        <v>805</v>
      </c>
      <c r="Q12" s="30" t="s">
        <v>807</v>
      </c>
      <c r="R12" s="30" t="s">
        <v>252</v>
      </c>
      <c r="S12" s="30" t="s">
        <v>253</v>
      </c>
      <c r="T12" s="30" t="s">
        <v>268</v>
      </c>
      <c r="U12" s="30" t="s">
        <v>269</v>
      </c>
    </row>
    <row r="13" spans="1:21" x14ac:dyDescent="0.35">
      <c r="A13" s="39" t="s">
        <v>298</v>
      </c>
      <c r="B13" t="s">
        <v>299</v>
      </c>
      <c r="C13" t="s">
        <v>820</v>
      </c>
      <c r="D13" t="s">
        <v>543</v>
      </c>
      <c r="F13" s="51" t="s">
        <v>26</v>
      </c>
      <c r="G13" s="51" t="s">
        <v>48</v>
      </c>
      <c r="K13" s="162">
        <v>46082</v>
      </c>
      <c r="P13" s="30" t="s">
        <v>803</v>
      </c>
      <c r="Q13" s="30" t="s">
        <v>804</v>
      </c>
      <c r="R13" s="30" t="s">
        <v>254</v>
      </c>
      <c r="S13" s="30" t="s">
        <v>255</v>
      </c>
      <c r="T13" s="30" t="s">
        <v>274</v>
      </c>
      <c r="U13" s="30" t="s">
        <v>275</v>
      </c>
    </row>
    <row r="14" spans="1:21" x14ac:dyDescent="0.35">
      <c r="A14" s="39" t="s">
        <v>300</v>
      </c>
      <c r="B14" t="s">
        <v>301</v>
      </c>
      <c r="C14" t="s">
        <v>821</v>
      </c>
      <c r="D14" t="s">
        <v>543</v>
      </c>
      <c r="F14" s="51" t="s">
        <v>76</v>
      </c>
      <c r="G14" s="51" t="s">
        <v>148</v>
      </c>
      <c r="K14" s="162">
        <v>46113</v>
      </c>
      <c r="P14" s="164" t="s">
        <v>316</v>
      </c>
      <c r="Q14" s="30" t="s">
        <v>317</v>
      </c>
      <c r="R14" s="30" t="s">
        <v>254</v>
      </c>
      <c r="S14" s="30" t="s">
        <v>255</v>
      </c>
      <c r="T14" s="30" t="s">
        <v>274</v>
      </c>
      <c r="U14" s="30" t="s">
        <v>275</v>
      </c>
    </row>
    <row r="15" spans="1:21" x14ac:dyDescent="0.35">
      <c r="A15" s="39" t="s">
        <v>302</v>
      </c>
      <c r="B15" t="s">
        <v>303</v>
      </c>
      <c r="C15" t="s">
        <v>822</v>
      </c>
      <c r="D15" t="s">
        <v>543</v>
      </c>
      <c r="F15" s="51" t="s">
        <v>77</v>
      </c>
      <c r="G15" s="51" t="s">
        <v>149</v>
      </c>
      <c r="K15" s="162">
        <v>46143</v>
      </c>
      <c r="P15" s="164" t="s">
        <v>318</v>
      </c>
      <c r="Q15" s="30" t="s">
        <v>319</v>
      </c>
      <c r="R15" s="30" t="s">
        <v>254</v>
      </c>
      <c r="S15" s="30" t="s">
        <v>255</v>
      </c>
      <c r="T15" s="30" t="s">
        <v>274</v>
      </c>
      <c r="U15" s="30" t="s">
        <v>275</v>
      </c>
    </row>
    <row r="16" spans="1:21" x14ac:dyDescent="0.35">
      <c r="A16" s="39" t="s">
        <v>782</v>
      </c>
      <c r="B16" t="s">
        <v>251</v>
      </c>
      <c r="C16" t="s">
        <v>823</v>
      </c>
      <c r="D16" t="s">
        <v>543</v>
      </c>
      <c r="F16" s="51" t="s">
        <v>78</v>
      </c>
      <c r="G16" s="51" t="s">
        <v>55</v>
      </c>
      <c r="K16" s="162">
        <v>46174</v>
      </c>
      <c r="P16" s="164" t="s">
        <v>320</v>
      </c>
      <c r="Q16" s="30" t="s">
        <v>321</v>
      </c>
      <c r="R16" s="30" t="s">
        <v>254</v>
      </c>
      <c r="S16" s="30" t="s">
        <v>255</v>
      </c>
      <c r="T16" s="30" t="s">
        <v>274</v>
      </c>
      <c r="U16" s="30" t="s">
        <v>275</v>
      </c>
    </row>
    <row r="17" spans="1:21" x14ac:dyDescent="0.35">
      <c r="A17" s="39" t="s">
        <v>304</v>
      </c>
      <c r="B17" t="s">
        <v>305</v>
      </c>
      <c r="C17" t="s">
        <v>824</v>
      </c>
      <c r="D17" t="s">
        <v>543</v>
      </c>
      <c r="F17" s="51" t="s">
        <v>79</v>
      </c>
      <c r="G17" s="51" t="s">
        <v>150</v>
      </c>
      <c r="K17" s="162">
        <v>46204</v>
      </c>
      <c r="P17" s="164" t="s">
        <v>338</v>
      </c>
      <c r="Q17" s="30" t="s">
        <v>322</v>
      </c>
      <c r="R17" s="30" t="s">
        <v>254</v>
      </c>
      <c r="S17" s="30" t="s">
        <v>255</v>
      </c>
      <c r="T17" s="30" t="s">
        <v>288</v>
      </c>
      <c r="U17" s="30" t="s">
        <v>289</v>
      </c>
    </row>
    <row r="18" spans="1:21" x14ac:dyDescent="0.35">
      <c r="A18" s="39" t="s">
        <v>306</v>
      </c>
      <c r="B18" t="s">
        <v>307</v>
      </c>
      <c r="C18" t="s">
        <v>825</v>
      </c>
      <c r="D18" t="s">
        <v>543</v>
      </c>
      <c r="F18" s="51" t="s">
        <v>80</v>
      </c>
      <c r="G18" s="51" t="s">
        <v>151</v>
      </c>
      <c r="K18" s="162">
        <v>46235</v>
      </c>
      <c r="P18" s="164" t="s">
        <v>323</v>
      </c>
      <c r="Q18" s="30" t="s">
        <v>324</v>
      </c>
      <c r="R18" s="30" t="s">
        <v>256</v>
      </c>
      <c r="S18" s="30" t="s">
        <v>257</v>
      </c>
      <c r="T18" s="30" t="s">
        <v>290</v>
      </c>
      <c r="U18" s="30" t="s">
        <v>291</v>
      </c>
    </row>
    <row r="19" spans="1:21" x14ac:dyDescent="0.35">
      <c r="A19" s="39" t="s">
        <v>308</v>
      </c>
      <c r="B19" t="s">
        <v>309</v>
      </c>
      <c r="C19" t="s">
        <v>826</v>
      </c>
      <c r="D19" t="s">
        <v>543</v>
      </c>
      <c r="F19" s="51" t="s">
        <v>25</v>
      </c>
      <c r="G19" s="51" t="s">
        <v>756</v>
      </c>
      <c r="K19" s="162">
        <v>46266</v>
      </c>
      <c r="P19" s="164" t="s">
        <v>325</v>
      </c>
      <c r="Q19" s="30" t="s">
        <v>326</v>
      </c>
      <c r="R19" s="30" t="s">
        <v>256</v>
      </c>
      <c r="S19" s="30" t="s">
        <v>257</v>
      </c>
      <c r="T19" s="30" t="s">
        <v>272</v>
      </c>
      <c r="U19" s="30" t="s">
        <v>273</v>
      </c>
    </row>
    <row r="20" spans="1:21" x14ac:dyDescent="0.35">
      <c r="A20" s="39" t="s">
        <v>310</v>
      </c>
      <c r="B20" t="s">
        <v>311</v>
      </c>
      <c r="C20" t="s">
        <v>827</v>
      </c>
      <c r="D20" t="s">
        <v>543</v>
      </c>
      <c r="F20" s="51" t="s">
        <v>81</v>
      </c>
      <c r="G20" s="51" t="s">
        <v>757</v>
      </c>
      <c r="K20" s="162">
        <v>46296</v>
      </c>
      <c r="P20" s="164" t="s">
        <v>327</v>
      </c>
      <c r="Q20" s="30" t="s">
        <v>328</v>
      </c>
      <c r="R20" s="30" t="s">
        <v>256</v>
      </c>
      <c r="S20" s="30" t="s">
        <v>257</v>
      </c>
      <c r="T20" s="30" t="s">
        <v>292</v>
      </c>
      <c r="U20" s="30" t="s">
        <v>293</v>
      </c>
    </row>
    <row r="21" spans="1:21" x14ac:dyDescent="0.35">
      <c r="A21" s="39" t="s">
        <v>312</v>
      </c>
      <c r="B21" t="s">
        <v>313</v>
      </c>
      <c r="C21" t="s">
        <v>828</v>
      </c>
      <c r="D21" t="s">
        <v>543</v>
      </c>
      <c r="F21" s="51" t="s">
        <v>82</v>
      </c>
      <c r="G21" s="51" t="s">
        <v>153</v>
      </c>
      <c r="K21" s="162">
        <v>46327</v>
      </c>
      <c r="P21" s="164" t="s">
        <v>329</v>
      </c>
      <c r="Q21" s="30" t="s">
        <v>330</v>
      </c>
      <c r="R21" s="30" t="s">
        <v>256</v>
      </c>
      <c r="S21" s="30" t="s">
        <v>257</v>
      </c>
      <c r="T21" s="30" t="s">
        <v>288</v>
      </c>
      <c r="U21" s="30" t="s">
        <v>289</v>
      </c>
    </row>
    <row r="22" spans="1:21" x14ac:dyDescent="0.35">
      <c r="A22" t="s">
        <v>314</v>
      </c>
      <c r="B22" t="s">
        <v>315</v>
      </c>
      <c r="C22" t="s">
        <v>829</v>
      </c>
      <c r="D22" t="s">
        <v>543</v>
      </c>
      <c r="F22" s="51" t="s">
        <v>83</v>
      </c>
      <c r="G22" s="51" t="s">
        <v>154</v>
      </c>
      <c r="K22" s="162">
        <v>46357</v>
      </c>
      <c r="P22" s="164" t="s">
        <v>331</v>
      </c>
      <c r="Q22" s="30" t="s">
        <v>332</v>
      </c>
      <c r="R22" s="30" t="s">
        <v>256</v>
      </c>
      <c r="S22" s="30" t="s">
        <v>257</v>
      </c>
      <c r="T22" s="30" t="s">
        <v>290</v>
      </c>
      <c r="U22" s="30" t="s">
        <v>291</v>
      </c>
    </row>
    <row r="23" spans="1:21" x14ac:dyDescent="0.35">
      <c r="A23" s="39" t="s">
        <v>805</v>
      </c>
      <c r="B23" t="s">
        <v>806</v>
      </c>
      <c r="C23" t="s">
        <v>830</v>
      </c>
      <c r="D23" t="s">
        <v>543</v>
      </c>
      <c r="F23" s="51" t="s">
        <v>84</v>
      </c>
      <c r="G23" s="51" t="s">
        <v>155</v>
      </c>
      <c r="K23" s="162">
        <v>46388</v>
      </c>
      <c r="P23" s="164" t="s">
        <v>740</v>
      </c>
      <c r="Q23" s="30" t="s">
        <v>741</v>
      </c>
      <c r="R23" s="30" t="s">
        <v>258</v>
      </c>
      <c r="S23" s="30" t="s">
        <v>259</v>
      </c>
      <c r="T23" s="30" t="s">
        <v>278</v>
      </c>
      <c r="U23" s="30" t="s">
        <v>279</v>
      </c>
    </row>
    <row r="24" spans="1:21" x14ac:dyDescent="0.35">
      <c r="A24" s="39" t="s">
        <v>803</v>
      </c>
      <c r="B24" t="s">
        <v>804</v>
      </c>
      <c r="C24" t="s">
        <v>831</v>
      </c>
      <c r="D24" t="s">
        <v>543</v>
      </c>
      <c r="F24" s="51" t="s">
        <v>85</v>
      </c>
      <c r="G24" s="51" t="s">
        <v>156</v>
      </c>
      <c r="K24" s="162">
        <v>46419</v>
      </c>
      <c r="P24" s="164" t="s">
        <v>333</v>
      </c>
      <c r="Q24" s="30" t="s">
        <v>334</v>
      </c>
      <c r="R24" s="30" t="s">
        <v>258</v>
      </c>
      <c r="S24" s="30" t="s">
        <v>259</v>
      </c>
      <c r="T24" s="30" t="s">
        <v>261</v>
      </c>
      <c r="U24" s="30" t="s">
        <v>262</v>
      </c>
    </row>
    <row r="25" spans="1:21" x14ac:dyDescent="0.35">
      <c r="A25" s="39" t="s">
        <v>316</v>
      </c>
      <c r="B25" t="s">
        <v>317</v>
      </c>
      <c r="C25" t="s">
        <v>832</v>
      </c>
      <c r="D25" t="s">
        <v>543</v>
      </c>
      <c r="F25" s="51" t="s">
        <v>86</v>
      </c>
      <c r="G25" s="51" t="s">
        <v>157</v>
      </c>
      <c r="K25" s="162">
        <v>46447</v>
      </c>
      <c r="P25" s="164" t="s">
        <v>723</v>
      </c>
      <c r="Q25" s="30" t="s">
        <v>724</v>
      </c>
      <c r="R25" s="30" t="s">
        <v>258</v>
      </c>
      <c r="S25" s="30" t="s">
        <v>259</v>
      </c>
      <c r="T25" s="30" t="s">
        <v>268</v>
      </c>
      <c r="U25" s="30" t="s">
        <v>269</v>
      </c>
    </row>
    <row r="26" spans="1:21" x14ac:dyDescent="0.35">
      <c r="A26" s="39" t="s">
        <v>318</v>
      </c>
      <c r="B26" t="s">
        <v>319</v>
      </c>
      <c r="C26" t="s">
        <v>833</v>
      </c>
      <c r="D26" t="s">
        <v>543</v>
      </c>
      <c r="F26" s="51" t="s">
        <v>87</v>
      </c>
      <c r="G26" s="51" t="s">
        <v>158</v>
      </c>
      <c r="P26" s="164" t="s">
        <v>714</v>
      </c>
      <c r="Q26" s="30" t="s">
        <v>713</v>
      </c>
      <c r="R26" s="30" t="s">
        <v>258</v>
      </c>
      <c r="S26" s="30" t="s">
        <v>259</v>
      </c>
      <c r="T26" s="30" t="s">
        <v>288</v>
      </c>
      <c r="U26" s="30" t="s">
        <v>289</v>
      </c>
    </row>
    <row r="27" spans="1:21" x14ac:dyDescent="0.35">
      <c r="A27" s="39" t="s">
        <v>320</v>
      </c>
      <c r="B27" t="s">
        <v>321</v>
      </c>
      <c r="C27" t="s">
        <v>834</v>
      </c>
      <c r="D27" t="s">
        <v>543</v>
      </c>
      <c r="F27" s="51" t="s">
        <v>88</v>
      </c>
      <c r="G27" s="51" t="s">
        <v>159</v>
      </c>
      <c r="P27" s="164" t="s">
        <v>335</v>
      </c>
      <c r="Q27" s="30" t="s">
        <v>336</v>
      </c>
      <c r="R27" s="30" t="s">
        <v>258</v>
      </c>
      <c r="S27" s="30" t="s">
        <v>259</v>
      </c>
      <c r="T27" s="30" t="s">
        <v>264</v>
      </c>
      <c r="U27" s="30" t="s">
        <v>265</v>
      </c>
    </row>
    <row r="28" spans="1:21" x14ac:dyDescent="0.35">
      <c r="A28" s="39" t="s">
        <v>338</v>
      </c>
      <c r="B28" t="s">
        <v>339</v>
      </c>
      <c r="C28" t="s">
        <v>835</v>
      </c>
      <c r="D28" t="s">
        <v>543</v>
      </c>
      <c r="F28" s="51" t="s">
        <v>89</v>
      </c>
      <c r="G28" s="51" t="s">
        <v>160</v>
      </c>
      <c r="P28" s="164" t="s">
        <v>809</v>
      </c>
      <c r="Q28" s="30" t="s">
        <v>810</v>
      </c>
      <c r="R28" s="30" t="s">
        <v>258</v>
      </c>
      <c r="S28" s="30" t="s">
        <v>259</v>
      </c>
      <c r="T28" s="30" t="s">
        <v>808</v>
      </c>
      <c r="U28" s="30" t="s">
        <v>810</v>
      </c>
    </row>
    <row r="29" spans="1:21" x14ac:dyDescent="0.35">
      <c r="A29" s="39" t="s">
        <v>323</v>
      </c>
      <c r="B29" t="s">
        <v>324</v>
      </c>
      <c r="C29" t="s">
        <v>836</v>
      </c>
      <c r="D29" t="s">
        <v>543</v>
      </c>
      <c r="F29" s="51" t="s">
        <v>90</v>
      </c>
      <c r="G29" s="51" t="s">
        <v>161</v>
      </c>
      <c r="P29" s="30" t="s">
        <v>727</v>
      </c>
      <c r="Q29" s="30" t="s">
        <v>728</v>
      </c>
      <c r="R29" s="30" t="s">
        <v>258</v>
      </c>
      <c r="S29" s="30" t="s">
        <v>259</v>
      </c>
      <c r="T29" s="30" t="s">
        <v>268</v>
      </c>
      <c r="U29" s="30" t="s">
        <v>269</v>
      </c>
    </row>
    <row r="30" spans="1:21" x14ac:dyDescent="0.35">
      <c r="A30" s="39" t="s">
        <v>325</v>
      </c>
      <c r="B30" t="s">
        <v>326</v>
      </c>
      <c r="C30" t="s">
        <v>837</v>
      </c>
      <c r="D30" t="s">
        <v>543</v>
      </c>
      <c r="F30" s="51" t="s">
        <v>27</v>
      </c>
      <c r="G30" s="51" t="s">
        <v>758</v>
      </c>
    </row>
    <row r="31" spans="1:21" x14ac:dyDescent="0.35">
      <c r="A31" s="39" t="s">
        <v>327</v>
      </c>
      <c r="B31" t="s">
        <v>328</v>
      </c>
      <c r="C31" t="s">
        <v>838</v>
      </c>
      <c r="D31" t="s">
        <v>543</v>
      </c>
      <c r="F31" s="51" t="s">
        <v>29</v>
      </c>
      <c r="G31" s="51" t="s">
        <v>162</v>
      </c>
      <c r="P31" s="166" t="s">
        <v>254</v>
      </c>
      <c r="Q31" s="166" t="s">
        <v>255</v>
      </c>
      <c r="R31" s="39"/>
    </row>
    <row r="32" spans="1:21" x14ac:dyDescent="0.35">
      <c r="A32" s="39" t="s">
        <v>329</v>
      </c>
      <c r="B32" t="s">
        <v>330</v>
      </c>
      <c r="C32" t="s">
        <v>839</v>
      </c>
      <c r="D32" t="s">
        <v>543</v>
      </c>
      <c r="F32" s="51" t="s">
        <v>91</v>
      </c>
      <c r="G32" s="51" t="s">
        <v>163</v>
      </c>
      <c r="P32" s="166" t="s">
        <v>258</v>
      </c>
      <c r="Q32" s="166" t="s">
        <v>259</v>
      </c>
      <c r="R32" s="39"/>
    </row>
    <row r="33" spans="1:19" x14ac:dyDescent="0.35">
      <c r="A33" s="39" t="s">
        <v>331</v>
      </c>
      <c r="B33" t="s">
        <v>332</v>
      </c>
      <c r="C33" t="s">
        <v>840</v>
      </c>
      <c r="D33" t="s">
        <v>543</v>
      </c>
      <c r="F33" s="51" t="s">
        <v>92</v>
      </c>
      <c r="G33" s="51" t="s">
        <v>759</v>
      </c>
      <c r="P33" s="166" t="s">
        <v>256</v>
      </c>
      <c r="Q33" s="166" t="s">
        <v>257</v>
      </c>
      <c r="R33" s="39"/>
    </row>
    <row r="34" spans="1:19" x14ac:dyDescent="0.35">
      <c r="A34" t="s">
        <v>740</v>
      </c>
      <c r="B34" t="s">
        <v>914</v>
      </c>
      <c r="C34" t="s">
        <v>917</v>
      </c>
      <c r="D34" t="s">
        <v>543</v>
      </c>
      <c r="F34" s="51" t="s">
        <v>93</v>
      </c>
      <c r="G34" s="51" t="s">
        <v>165</v>
      </c>
      <c r="P34" s="166" t="s">
        <v>250</v>
      </c>
      <c r="Q34" s="166" t="s">
        <v>251</v>
      </c>
      <c r="R34" s="39"/>
    </row>
    <row r="35" spans="1:19" x14ac:dyDescent="0.35">
      <c r="A35" s="39" t="s">
        <v>333</v>
      </c>
      <c r="B35" t="s">
        <v>334</v>
      </c>
      <c r="C35" t="s">
        <v>841</v>
      </c>
      <c r="D35" t="s">
        <v>543</v>
      </c>
      <c r="F35" s="51" t="s">
        <v>94</v>
      </c>
      <c r="G35" s="51" t="s">
        <v>166</v>
      </c>
      <c r="P35" s="166" t="s">
        <v>252</v>
      </c>
      <c r="Q35" s="166" t="s">
        <v>253</v>
      </c>
      <c r="R35" s="39"/>
    </row>
    <row r="36" spans="1:19" x14ac:dyDescent="0.35">
      <c r="A36" s="39" t="s">
        <v>723</v>
      </c>
      <c r="B36" t="s">
        <v>724</v>
      </c>
      <c r="C36" t="s">
        <v>842</v>
      </c>
      <c r="D36" t="s">
        <v>543</v>
      </c>
      <c r="F36" s="51" t="s">
        <v>95</v>
      </c>
      <c r="G36" s="51" t="s">
        <v>760</v>
      </c>
      <c r="P36" s="166" t="s">
        <v>248</v>
      </c>
      <c r="Q36" s="166" t="s">
        <v>249</v>
      </c>
      <c r="R36" s="39"/>
    </row>
    <row r="37" spans="1:19" x14ac:dyDescent="0.35">
      <c r="A37" s="39" t="s">
        <v>714</v>
      </c>
      <c r="B37" t="s">
        <v>713</v>
      </c>
      <c r="C37" t="s">
        <v>843</v>
      </c>
      <c r="D37" t="s">
        <v>543</v>
      </c>
      <c r="F37" s="51" t="s">
        <v>96</v>
      </c>
      <c r="G37" s="51" t="s">
        <v>168</v>
      </c>
      <c r="P37" s="166" t="s">
        <v>246</v>
      </c>
      <c r="Q37" s="29" t="s">
        <v>247</v>
      </c>
      <c r="R37" s="39"/>
    </row>
    <row r="38" spans="1:19" x14ac:dyDescent="0.35">
      <c r="A38" t="s">
        <v>335</v>
      </c>
      <c r="B38" t="s">
        <v>336</v>
      </c>
      <c r="C38" t="s">
        <v>844</v>
      </c>
      <c r="D38" t="s">
        <v>543</v>
      </c>
      <c r="F38" s="51" t="s">
        <v>97</v>
      </c>
      <c r="G38" s="51" t="s">
        <v>169</v>
      </c>
      <c r="P38" s="166" t="s">
        <v>725</v>
      </c>
      <c r="Q38" s="29" t="s">
        <v>726</v>
      </c>
    </row>
    <row r="39" spans="1:19" x14ac:dyDescent="0.35">
      <c r="A39" s="39" t="s">
        <v>809</v>
      </c>
      <c r="B39" t="s">
        <v>810</v>
      </c>
      <c r="C39" t="s">
        <v>845</v>
      </c>
      <c r="D39" t="s">
        <v>543</v>
      </c>
      <c r="F39" s="51" t="s">
        <v>31</v>
      </c>
      <c r="G39" s="51" t="s">
        <v>54</v>
      </c>
      <c r="P39" s="167" t="s">
        <v>280</v>
      </c>
      <c r="Q39" s="168" t="s">
        <v>353</v>
      </c>
      <c r="S39" s="39"/>
    </row>
    <row r="40" spans="1:19" x14ac:dyDescent="0.35">
      <c r="A40" s="39" t="s">
        <v>727</v>
      </c>
      <c r="B40" t="s">
        <v>728</v>
      </c>
      <c r="C40" t="s">
        <v>846</v>
      </c>
      <c r="D40" t="s">
        <v>543</v>
      </c>
      <c r="F40" s="51" t="s">
        <v>98</v>
      </c>
      <c r="G40" s="51" t="s">
        <v>170</v>
      </c>
      <c r="P40" s="167" t="s">
        <v>284</v>
      </c>
      <c r="Q40" s="168" t="s">
        <v>285</v>
      </c>
      <c r="S40" s="39"/>
    </row>
    <row r="41" spans="1:19" x14ac:dyDescent="0.35">
      <c r="A41" s="39"/>
      <c r="F41" s="51" t="s">
        <v>99</v>
      </c>
      <c r="G41" s="51" t="s">
        <v>761</v>
      </c>
      <c r="P41" s="167" t="s">
        <v>281</v>
      </c>
      <c r="Q41" s="168" t="s">
        <v>784</v>
      </c>
      <c r="S41" s="39"/>
    </row>
    <row r="42" spans="1:19" x14ac:dyDescent="0.35">
      <c r="A42" s="39"/>
      <c r="F42" s="51" t="s">
        <v>100</v>
      </c>
      <c r="G42" s="51" t="s">
        <v>762</v>
      </c>
      <c r="P42" s="167" t="s">
        <v>260</v>
      </c>
      <c r="Q42" s="168" t="s">
        <v>538</v>
      </c>
      <c r="S42" s="39"/>
    </row>
    <row r="43" spans="1:19" x14ac:dyDescent="0.35">
      <c r="A43" s="39"/>
      <c r="F43" s="51" t="s">
        <v>101</v>
      </c>
      <c r="G43" s="169" t="s">
        <v>240</v>
      </c>
      <c r="P43" s="167" t="s">
        <v>286</v>
      </c>
      <c r="Q43" s="168" t="s">
        <v>287</v>
      </c>
      <c r="S43" s="39"/>
    </row>
    <row r="44" spans="1:19" x14ac:dyDescent="0.35">
      <c r="A44" s="39"/>
      <c r="F44" t="s">
        <v>102</v>
      </c>
      <c r="G44" t="s">
        <v>544</v>
      </c>
      <c r="P44" s="167" t="s">
        <v>278</v>
      </c>
      <c r="Q44" s="168" t="s">
        <v>279</v>
      </c>
      <c r="S44" s="39"/>
    </row>
    <row r="45" spans="1:19" x14ac:dyDescent="0.35">
      <c r="A45" s="39"/>
      <c r="F45" t="s">
        <v>103</v>
      </c>
      <c r="G45" t="s">
        <v>172</v>
      </c>
      <c r="P45" s="167" t="s">
        <v>337</v>
      </c>
      <c r="Q45" s="168" t="s">
        <v>712</v>
      </c>
      <c r="S45" s="39"/>
    </row>
    <row r="46" spans="1:19" x14ac:dyDescent="0.35">
      <c r="A46" s="39"/>
      <c r="F46" t="s">
        <v>104</v>
      </c>
      <c r="G46" t="s">
        <v>173</v>
      </c>
      <c r="P46" s="167" t="s">
        <v>261</v>
      </c>
      <c r="Q46" s="168" t="s">
        <v>262</v>
      </c>
      <c r="S46" s="39"/>
    </row>
    <row r="47" spans="1:19" x14ac:dyDescent="0.35">
      <c r="A47" s="39"/>
      <c r="F47" t="s">
        <v>105</v>
      </c>
      <c r="G47" t="s">
        <v>545</v>
      </c>
      <c r="P47" s="167" t="s">
        <v>276</v>
      </c>
      <c r="Q47" s="168" t="s">
        <v>277</v>
      </c>
      <c r="S47" s="39"/>
    </row>
    <row r="48" spans="1:19" x14ac:dyDescent="0.35">
      <c r="A48" s="39"/>
      <c r="F48" t="s">
        <v>106</v>
      </c>
      <c r="G48" t="s">
        <v>174</v>
      </c>
      <c r="P48" s="167" t="s">
        <v>294</v>
      </c>
      <c r="Q48" s="168" t="s">
        <v>295</v>
      </c>
      <c r="S48" s="39"/>
    </row>
    <row r="49" spans="1:19" x14ac:dyDescent="0.35">
      <c r="A49" s="39"/>
      <c r="F49" t="s">
        <v>107</v>
      </c>
      <c r="G49" t="s">
        <v>175</v>
      </c>
      <c r="P49" s="167" t="s">
        <v>266</v>
      </c>
      <c r="Q49" s="168" t="s">
        <v>267</v>
      </c>
      <c r="S49" s="39"/>
    </row>
    <row r="50" spans="1:19" x14ac:dyDescent="0.35">
      <c r="A50" s="39"/>
      <c r="F50" t="s">
        <v>108</v>
      </c>
      <c r="G50" t="s">
        <v>176</v>
      </c>
      <c r="P50" s="167" t="s">
        <v>263</v>
      </c>
      <c r="Q50" s="168" t="s">
        <v>345</v>
      </c>
      <c r="S50" s="39"/>
    </row>
    <row r="51" spans="1:19" x14ac:dyDescent="0.35">
      <c r="A51" s="39"/>
      <c r="F51" t="s">
        <v>109</v>
      </c>
      <c r="G51" t="s">
        <v>177</v>
      </c>
      <c r="P51" s="167" t="s">
        <v>288</v>
      </c>
      <c r="Q51" s="168" t="s">
        <v>289</v>
      </c>
      <c r="S51" s="39"/>
    </row>
    <row r="52" spans="1:19" x14ac:dyDescent="0.35">
      <c r="F52" t="s">
        <v>110</v>
      </c>
      <c r="G52" t="s">
        <v>763</v>
      </c>
      <c r="P52" s="167" t="s">
        <v>270</v>
      </c>
      <c r="Q52" s="168" t="s">
        <v>271</v>
      </c>
      <c r="S52" s="39"/>
    </row>
    <row r="53" spans="1:19" x14ac:dyDescent="0.35">
      <c r="F53" t="s">
        <v>111</v>
      </c>
      <c r="G53" t="s">
        <v>178</v>
      </c>
      <c r="P53" s="167" t="s">
        <v>272</v>
      </c>
      <c r="Q53" s="168" t="s">
        <v>273</v>
      </c>
      <c r="S53" s="39"/>
    </row>
    <row r="54" spans="1:19" x14ac:dyDescent="0.35">
      <c r="F54" t="s">
        <v>814</v>
      </c>
      <c r="G54" t="s">
        <v>816</v>
      </c>
      <c r="P54" s="167" t="s">
        <v>264</v>
      </c>
      <c r="Q54" s="168" t="s">
        <v>265</v>
      </c>
      <c r="S54" s="39"/>
    </row>
    <row r="55" spans="1:19" x14ac:dyDescent="0.35">
      <c r="F55" t="s">
        <v>815</v>
      </c>
      <c r="G55" t="s">
        <v>817</v>
      </c>
      <c r="P55" s="167" t="s">
        <v>274</v>
      </c>
      <c r="Q55" s="168" t="s">
        <v>275</v>
      </c>
      <c r="S55" s="39"/>
    </row>
    <row r="56" spans="1:19" x14ac:dyDescent="0.35">
      <c r="F56" t="s">
        <v>112</v>
      </c>
      <c r="G56" t="s">
        <v>179</v>
      </c>
      <c r="P56" s="167" t="s">
        <v>808</v>
      </c>
      <c r="Q56" s="168" t="s">
        <v>810</v>
      </c>
      <c r="S56" s="39"/>
    </row>
    <row r="57" spans="1:19" x14ac:dyDescent="0.35">
      <c r="F57" t="s">
        <v>113</v>
      </c>
      <c r="G57" t="s">
        <v>180</v>
      </c>
      <c r="P57" s="167" t="s">
        <v>282</v>
      </c>
      <c r="Q57" s="168" t="s">
        <v>283</v>
      </c>
      <c r="S57" s="39"/>
    </row>
    <row r="58" spans="1:19" x14ac:dyDescent="0.35">
      <c r="F58" t="s">
        <v>114</v>
      </c>
      <c r="G58" t="s">
        <v>241</v>
      </c>
      <c r="P58" s="167" t="s">
        <v>296</v>
      </c>
      <c r="Q58" s="168" t="s">
        <v>297</v>
      </c>
      <c r="S58" s="39"/>
    </row>
    <row r="59" spans="1:19" x14ac:dyDescent="0.35">
      <c r="F59" t="s">
        <v>115</v>
      </c>
      <c r="G59" t="s">
        <v>181</v>
      </c>
      <c r="P59" s="167" t="s">
        <v>292</v>
      </c>
      <c r="Q59" s="168" t="s">
        <v>293</v>
      </c>
    </row>
    <row r="60" spans="1:19" x14ac:dyDescent="0.35">
      <c r="F60" t="s">
        <v>116</v>
      </c>
      <c r="G60" t="s">
        <v>182</v>
      </c>
      <c r="P60" s="167" t="s">
        <v>290</v>
      </c>
      <c r="Q60" s="168" t="s">
        <v>291</v>
      </c>
    </row>
    <row r="61" spans="1:19" x14ac:dyDescent="0.35">
      <c r="F61" t="s">
        <v>117</v>
      </c>
      <c r="G61" t="s">
        <v>183</v>
      </c>
      <c r="P61" s="167" t="s">
        <v>268</v>
      </c>
      <c r="Q61" s="168" t="s">
        <v>269</v>
      </c>
    </row>
    <row r="62" spans="1:19" x14ac:dyDescent="0.35">
      <c r="F62" t="s">
        <v>118</v>
      </c>
      <c r="G62" t="s">
        <v>739</v>
      </c>
    </row>
    <row r="63" spans="1:19" x14ac:dyDescent="0.35">
      <c r="F63" t="s">
        <v>119</v>
      </c>
      <c r="G63" t="s">
        <v>738</v>
      </c>
    </row>
    <row r="64" spans="1:19" x14ac:dyDescent="0.35">
      <c r="F64" t="s">
        <v>120</v>
      </c>
      <c r="G64" t="s">
        <v>184</v>
      </c>
    </row>
    <row r="65" spans="6:7" x14ac:dyDescent="0.35">
      <c r="F65" t="s">
        <v>121</v>
      </c>
      <c r="G65" t="s">
        <v>185</v>
      </c>
    </row>
    <row r="66" spans="6:7" x14ac:dyDescent="0.35">
      <c r="F66" t="s">
        <v>122</v>
      </c>
      <c r="G66" t="s">
        <v>186</v>
      </c>
    </row>
    <row r="67" spans="6:7" x14ac:dyDescent="0.35">
      <c r="F67" t="s">
        <v>123</v>
      </c>
      <c r="G67" t="s">
        <v>187</v>
      </c>
    </row>
    <row r="68" spans="6:7" x14ac:dyDescent="0.35">
      <c r="F68" t="s">
        <v>124</v>
      </c>
      <c r="G68" t="s">
        <v>188</v>
      </c>
    </row>
    <row r="69" spans="6:7" x14ac:dyDescent="0.35">
      <c r="F69" t="s">
        <v>125</v>
      </c>
      <c r="G69" t="s">
        <v>189</v>
      </c>
    </row>
    <row r="70" spans="6:7" x14ac:dyDescent="0.35">
      <c r="F70" t="s">
        <v>126</v>
      </c>
      <c r="G70" t="s">
        <v>190</v>
      </c>
    </row>
    <row r="71" spans="6:7" x14ac:dyDescent="0.35">
      <c r="F71" t="s">
        <v>127</v>
      </c>
      <c r="G71" t="s">
        <v>191</v>
      </c>
    </row>
    <row r="72" spans="6:7" x14ac:dyDescent="0.35">
      <c r="F72" t="s">
        <v>128</v>
      </c>
      <c r="G72" t="s">
        <v>764</v>
      </c>
    </row>
    <row r="73" spans="6:7" x14ac:dyDescent="0.35">
      <c r="F73" t="s">
        <v>129</v>
      </c>
      <c r="G73" t="s">
        <v>193</v>
      </c>
    </row>
    <row r="74" spans="6:7" x14ac:dyDescent="0.35">
      <c r="F74" t="s">
        <v>130</v>
      </c>
      <c r="G74" t="s">
        <v>194</v>
      </c>
    </row>
    <row r="75" spans="6:7" x14ac:dyDescent="0.35">
      <c r="F75" t="s">
        <v>131</v>
      </c>
      <c r="G75" t="s">
        <v>195</v>
      </c>
    </row>
    <row r="76" spans="6:7" x14ac:dyDescent="0.35">
      <c r="F76" t="s">
        <v>132</v>
      </c>
      <c r="G76" t="s">
        <v>746</v>
      </c>
    </row>
    <row r="77" spans="6:7" x14ac:dyDescent="0.35">
      <c r="F77" t="s">
        <v>133</v>
      </c>
      <c r="G77" t="s">
        <v>747</v>
      </c>
    </row>
    <row r="78" spans="6:7" x14ac:dyDescent="0.35">
      <c r="F78" t="s">
        <v>134</v>
      </c>
      <c r="G78" t="s">
        <v>196</v>
      </c>
    </row>
    <row r="79" spans="6:7" x14ac:dyDescent="0.35">
      <c r="F79" t="s">
        <v>135</v>
      </c>
      <c r="G79" t="s">
        <v>197</v>
      </c>
    </row>
    <row r="80" spans="6:7" x14ac:dyDescent="0.35">
      <c r="F80" t="s">
        <v>136</v>
      </c>
      <c r="G80" t="s">
        <v>748</v>
      </c>
    </row>
    <row r="81" spans="6:7" x14ac:dyDescent="0.35">
      <c r="F81" t="s">
        <v>137</v>
      </c>
      <c r="G81" t="s">
        <v>749</v>
      </c>
    </row>
    <row r="82" spans="6:7" x14ac:dyDescent="0.35">
      <c r="F82" t="s">
        <v>138</v>
      </c>
      <c r="G82" t="s">
        <v>198</v>
      </c>
    </row>
    <row r="83" spans="6:7" x14ac:dyDescent="0.35">
      <c r="F83" t="s">
        <v>139</v>
      </c>
      <c r="G83" t="s">
        <v>199</v>
      </c>
    </row>
    <row r="84" spans="6:7" x14ac:dyDescent="0.35">
      <c r="F84" t="s">
        <v>140</v>
      </c>
      <c r="G84" t="s">
        <v>200</v>
      </c>
    </row>
    <row r="85" spans="6:7" x14ac:dyDescent="0.35">
      <c r="F85" t="s">
        <v>141</v>
      </c>
      <c r="G85" t="s">
        <v>201</v>
      </c>
    </row>
    <row r="86" spans="6:7" x14ac:dyDescent="0.35">
      <c r="F86" t="s">
        <v>730</v>
      </c>
      <c r="G86" t="s">
        <v>765</v>
      </c>
    </row>
    <row r="87" spans="6:7" x14ac:dyDescent="0.35">
      <c r="F87" t="s">
        <v>729</v>
      </c>
      <c r="G87" t="s">
        <v>733</v>
      </c>
    </row>
    <row r="88" spans="6:7" x14ac:dyDescent="0.35">
      <c r="F88" t="s">
        <v>732</v>
      </c>
      <c r="G88" t="s">
        <v>736</v>
      </c>
    </row>
    <row r="89" spans="6:7" x14ac:dyDescent="0.35">
      <c r="F89" t="s">
        <v>731</v>
      </c>
      <c r="G89" t="s">
        <v>752</v>
      </c>
    </row>
    <row r="97" spans="1:1" x14ac:dyDescent="0.35">
      <c r="A97" s="39"/>
    </row>
    <row r="98" spans="1:1" x14ac:dyDescent="0.35">
      <c r="A98" s="39"/>
    </row>
    <row r="99" spans="1:1" x14ac:dyDescent="0.35">
      <c r="A99" s="39"/>
    </row>
    <row r="100" spans="1:1" x14ac:dyDescent="0.35">
      <c r="A100" s="39"/>
    </row>
    <row r="101" spans="1:1" x14ac:dyDescent="0.35">
      <c r="A101" s="39"/>
    </row>
    <row r="102" spans="1:1" x14ac:dyDescent="0.35">
      <c r="A102" s="39"/>
    </row>
    <row r="103" spans="1:1" x14ac:dyDescent="0.35">
      <c r="A103" s="39"/>
    </row>
    <row r="104" spans="1:1" x14ac:dyDescent="0.35">
      <c r="A104" s="39"/>
    </row>
    <row r="105" spans="1:1" x14ac:dyDescent="0.35">
      <c r="A105" s="39"/>
    </row>
    <row r="106" spans="1:1" x14ac:dyDescent="0.35">
      <c r="A106" s="39"/>
    </row>
    <row r="107" spans="1:1" x14ac:dyDescent="0.35">
      <c r="A107" s="39"/>
    </row>
    <row r="109" spans="1:1" x14ac:dyDescent="0.35">
      <c r="A109" s="39"/>
    </row>
    <row r="110" spans="1:1" x14ac:dyDescent="0.35">
      <c r="A110" s="39"/>
    </row>
    <row r="111" spans="1:1" x14ac:dyDescent="0.35">
      <c r="A111" s="39"/>
    </row>
    <row r="113" spans="1:1" x14ac:dyDescent="0.35">
      <c r="A113" s="39"/>
    </row>
    <row r="114" spans="1:1" x14ac:dyDescent="0.35">
      <c r="A114" s="39"/>
    </row>
    <row r="115" spans="1:1" x14ac:dyDescent="0.35">
      <c r="A115" s="39"/>
    </row>
    <row r="116" spans="1:1" x14ac:dyDescent="0.35">
      <c r="A116" s="39"/>
    </row>
    <row r="117" spans="1:1" x14ac:dyDescent="0.35">
      <c r="A117" s="39"/>
    </row>
    <row r="118" spans="1:1" x14ac:dyDescent="0.35">
      <c r="A118" s="39"/>
    </row>
    <row r="119" spans="1:1" x14ac:dyDescent="0.35">
      <c r="A119" s="39"/>
    </row>
    <row r="120" spans="1:1" x14ac:dyDescent="0.35">
      <c r="A120" s="39"/>
    </row>
    <row r="121" spans="1:1" x14ac:dyDescent="0.35">
      <c r="A121" s="39"/>
    </row>
    <row r="122" spans="1:1" x14ac:dyDescent="0.35">
      <c r="A122" s="39"/>
    </row>
    <row r="123" spans="1:1" x14ac:dyDescent="0.35">
      <c r="A123" s="39"/>
    </row>
  </sheetData>
  <autoFilter ref="P1:U27" xr:uid="{5120F36A-5CC3-4B49-B2CE-3A89F8CBF830}">
    <sortState xmlns:xlrd2="http://schemas.microsoft.com/office/spreadsheetml/2017/richdata2" ref="P2:U27">
      <sortCondition ref="S7:S27"/>
    </sortState>
  </autoFilter>
  <phoneticPr fontId="1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37BC3-D05B-4970-9EFF-F66E20A00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6AC573-AA93-4D55-B4F1-8E525296FE82}">
  <ds:schemaRefs>
    <ds:schemaRef ds:uri="http://schemas.openxmlformats.org/package/2006/metadata/core-properties"/>
    <ds:schemaRef ds:uri="http://schemas.microsoft.com/sharepoint/v3"/>
    <ds:schemaRef ds:uri="http://schemas.microsoft.com/office/2006/metadata/properties"/>
    <ds:schemaRef ds:uri="http://purl.org/dc/dcmitype/"/>
    <ds:schemaRef ds:uri="http://schemas.microsoft.com/office/2006/documentManagement/types"/>
    <ds:schemaRef ds:uri="http://purl.org/dc/terms/"/>
    <ds:schemaRef ds:uri="http://purl.org/dc/elements/1.1/"/>
    <ds:schemaRef ds:uri="95fb9783-1faf-46d3-8810-c8b69aa0f487"/>
    <ds:schemaRef ds:uri="http://schemas.microsoft.com/office/infopath/2007/PartnerControls"/>
    <ds:schemaRef ds:uri="c44079d0-8f68-4105-8d53-e90d6dc48a51"/>
    <ds:schemaRef ds:uri="http://www.w3.org/XML/1998/namespace"/>
  </ds:schemaRefs>
</ds:datastoreItem>
</file>

<file path=customXml/itemProps3.xml><?xml version="1.0" encoding="utf-8"?>
<ds:datastoreItem xmlns:ds="http://schemas.openxmlformats.org/officeDocument/2006/customXml" ds:itemID="{4EA9CA18-A1DD-469F-BF32-C7D849AF6AF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Introduction</vt:lpstr>
      <vt:lpstr>Key Facts</vt:lpstr>
      <vt:lpstr>Month</vt:lpstr>
      <vt:lpstr>Geography</vt:lpstr>
      <vt:lpstr>KPI Details</vt:lpstr>
      <vt:lpstr>KPIs Data from Apr25</vt:lpstr>
      <vt:lpstr>KPIs Geography from Apr25</vt:lpstr>
      <vt:lpstr>Key Metrics Chart</vt:lpstr>
      <vt:lpstr>Reporting Contract Areas</vt:lpstr>
      <vt:lpstr>Current ICB mapping</vt:lpstr>
      <vt:lpstr>Raw</vt:lpstr>
      <vt:lpstr>Refs</vt:lpstr>
      <vt:lpstr>Geography!_Hlk33104816</vt:lpstr>
      <vt:lpstr>Geography!_Hlk33179772</vt:lpstr>
      <vt:lpstr>Geography!_Hlk530744139</vt:lpstr>
      <vt:lpstr>Geography!_Toc485825406</vt:lpstr>
      <vt:lpstr>Geography!_Toc485825416</vt:lpstr>
      <vt:lpstr>Geography!_Toc485825424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Tyrrell, Keith</dc:creator>
  <cp:keywords/>
  <dc:description/>
  <cp:lastModifiedBy>HEPWORTH, Neil (NHS ENGLAND)</cp:lastModifiedBy>
  <cp:revision/>
  <dcterms:created xsi:type="dcterms:W3CDTF">2019-10-30T11:26:57Z</dcterms:created>
  <dcterms:modified xsi:type="dcterms:W3CDTF">2025-08-08T12:59:18Z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